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ackenziemorehead/Documents/"/>
    </mc:Choice>
  </mc:AlternateContent>
  <xr:revisionPtr revIDLastSave="0" documentId="13_ncr:1_{73AEB6C6-54D7-7946-A29A-DCDC3990A4C4}" xr6:coauthVersionLast="47" xr6:coauthVersionMax="47" xr10:uidLastSave="{00000000-0000-0000-0000-000000000000}"/>
  <bookViews>
    <workbookView xWindow="0" yWindow="760" windowWidth="30240" windowHeight="18880" activeTab="4" xr2:uid="{BB41021B-DBE2-B644-9EBD-1A4379FD0AA9}"/>
  </bookViews>
  <sheets>
    <sheet name="Sheet1" sheetId="1" r:id="rId1"/>
    <sheet name="Partnerships" sheetId="86" r:id="rId2"/>
    <sheet name="Initial Candidate" sheetId="88" r:id="rId3"/>
    <sheet name="Approvals" sheetId="87" r:id="rId4"/>
    <sheet name="Revenue" sheetId="81" r:id="rId5"/>
    <sheet name="R&amp;D" sheetId="84" r:id="rId6"/>
    <sheet name="Ablynx" sheetId="2" r:id="rId7"/>
    <sheet name="Aceragen" sheetId="35" r:id="rId8"/>
    <sheet name="bluebird" sheetId="3" r:id="rId9"/>
    <sheet name="Celgene" sheetId="83" r:id="rId10"/>
    <sheet name="Celgene v2" sheetId="23" r:id="rId11"/>
    <sheet name="Five Prime" sheetId="30" r:id="rId12"/>
    <sheet name="Genentech" sheetId="49" r:id="rId13"/>
    <sheet name="GenVec" sheetId="32" r:id="rId14"/>
    <sheet name="IGM" sheetId="37" r:id="rId15"/>
    <sheet name="Kite" sheetId="41" r:id="rId16"/>
    <sheet name="Medivation" sheetId="45" r:id="rId17"/>
    <sheet name="Millennium" sheetId="50" r:id="rId18"/>
    <sheet name="Morphic" sheetId="48" r:id="rId19"/>
    <sheet name="Morphosys" sheetId="51" r:id="rId20"/>
    <sheet name="Pharmacyclics" sheetId="56" r:id="rId21"/>
    <sheet name="Sage" sheetId="65" r:id="rId22"/>
    <sheet name="SeaGen" sheetId="85" r:id="rId23"/>
    <sheet name="SeaGen v2" sheetId="69" r:id="rId24"/>
    <sheet name="Spark" sheetId="70" r:id="rId25"/>
    <sheet name="Verve" sheetId="75" r:id="rId26"/>
    <sheet name="23andMe" sheetId="10" r:id="rId27"/>
    <sheet name="4D Mol" sheetId="11" r:id="rId28"/>
    <sheet name="AbCellera" sheetId="12" r:id="rId29"/>
    <sheet name="Absci" sheetId="82" r:id="rId30"/>
    <sheet name="Adaptimmune" sheetId="13" r:id="rId31"/>
    <sheet name="Agios" sheetId="14" r:id="rId32"/>
    <sheet name="Allogene" sheetId="15" r:id="rId33"/>
    <sheet name="Alnylam" sheetId="16" r:id="rId34"/>
    <sheet name="Amgen" sheetId="17" r:id="rId35"/>
    <sheet name="Anaptys" sheetId="18" r:id="rId36"/>
    <sheet name="argenx" sheetId="19" r:id="rId37"/>
    <sheet name="Arvinas" sheetId="9" r:id="rId38"/>
    <sheet name="Avidity" sheetId="20" r:id="rId39"/>
    <sheet name="Beam" sheetId="21" r:id="rId40"/>
    <sheet name="Bicycle" sheetId="8" r:id="rId41"/>
    <sheet name="Biogen" sheetId="7" r:id="rId42"/>
    <sheet name="BioNTech" sheetId="6" r:id="rId43"/>
    <sheet name="Black Diamond" sheetId="5" r:id="rId44"/>
    <sheet name="C4" sheetId="4" r:id="rId45"/>
    <sheet name="Caribou" sheetId="22" r:id="rId46"/>
    <sheet name="Cellectis" sheetId="24" r:id="rId47"/>
    <sheet name="CRISPR" sheetId="25" r:id="rId48"/>
    <sheet name="Denali" sheetId="26" r:id="rId49"/>
    <sheet name="Editas" sheetId="27" r:id="rId50"/>
    <sheet name="Exelixis" sheetId="28" r:id="rId51"/>
    <sheet name="Fate" sheetId="29" r:id="rId52"/>
    <sheet name="FogHorn" sheetId="31" r:id="rId53"/>
    <sheet name="Gilead" sheetId="33" r:id="rId54"/>
    <sheet name="Halozyme" sheetId="34" r:id="rId55"/>
    <sheet name="IDEAYA" sheetId="36" r:id="rId56"/>
    <sheet name="Incyte" sheetId="38" r:id="rId57"/>
    <sheet name="Intellia" sheetId="39" r:id="rId58"/>
    <sheet name="Ionis" sheetId="40" r:id="rId59"/>
    <sheet name="Kymera" sheetId="42" r:id="rId60"/>
    <sheet name="Legend" sheetId="43" r:id="rId61"/>
    <sheet name="Ligand" sheetId="44" r:id="rId62"/>
    <sheet name="Moderna" sheetId="46" r:id="rId63"/>
    <sheet name="Monte Rosa" sheetId="47" r:id="rId64"/>
    <sheet name="Mustang" sheetId="52" r:id="rId65"/>
    <sheet name="Myriad" sheetId="53" r:id="rId66"/>
    <sheet name="Nektar" sheetId="54" r:id="rId67"/>
    <sheet name="Nurix" sheetId="55" r:id="rId68"/>
    <sheet name="Precision Bio" sheetId="57" r:id="rId69"/>
    <sheet name="Prime" sheetId="58" r:id="rId70"/>
    <sheet name="Recursion" sheetId="59" r:id="rId71"/>
    <sheet name="Regeneron" sheetId="60" r:id="rId72"/>
    <sheet name="Regenxbio" sheetId="61" r:id="rId73"/>
    <sheet name="Relay" sheetId="62" r:id="rId74"/>
    <sheet name="Repare" sheetId="63" r:id="rId75"/>
    <sheet name="Revolution" sheetId="64" r:id="rId76"/>
    <sheet name="Sana" sheetId="66" r:id="rId77"/>
    <sheet name="Sangamo" sheetId="67" r:id="rId78"/>
    <sheet name="Schrodinger" sheetId="68" r:id="rId79"/>
    <sheet name="Summit" sheetId="71" r:id="rId80"/>
    <sheet name="Tango" sheetId="72" r:id="rId81"/>
    <sheet name="uniQure" sheetId="73" r:id="rId82"/>
    <sheet name="Vertex" sheetId="74" r:id="rId83"/>
    <sheet name="Vir" sheetId="76" r:id="rId84"/>
    <sheet name="Voyager" sheetId="77" r:id="rId85"/>
    <sheet name="Wave" sheetId="78" r:id="rId86"/>
    <sheet name="Xencor" sheetId="79" r:id="rId87"/>
    <sheet name="Zymeworks" sheetId="80" r:id="rId8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3" i="88" l="1"/>
  <c r="D95" i="88"/>
  <c r="D96" i="88"/>
  <c r="D94" i="88"/>
  <c r="D97" i="88" s="1"/>
  <c r="E91" i="88"/>
  <c r="F108" i="86"/>
  <c r="E108" i="86"/>
  <c r="D108" i="86"/>
  <c r="C108" i="86"/>
  <c r="F107" i="86"/>
  <c r="E107" i="86"/>
  <c r="D107" i="86"/>
  <c r="C107" i="86"/>
  <c r="F106" i="86"/>
  <c r="E106" i="86"/>
  <c r="D106" i="86"/>
  <c r="C106" i="86"/>
  <c r="F105" i="86"/>
  <c r="E105" i="86"/>
  <c r="D105" i="86"/>
  <c r="C105" i="86"/>
  <c r="F104" i="86"/>
  <c r="E104" i="86"/>
  <c r="D104" i="86"/>
  <c r="C104" i="86"/>
  <c r="F103" i="86"/>
  <c r="E103" i="86"/>
  <c r="D103" i="86"/>
  <c r="C103" i="86"/>
  <c r="F102" i="86"/>
  <c r="E102" i="86"/>
  <c r="D102" i="86"/>
  <c r="C102" i="86"/>
  <c r="AF96" i="86"/>
  <c r="AE96" i="86"/>
  <c r="AB96" i="86"/>
  <c r="AA96" i="86"/>
  <c r="X96" i="86"/>
  <c r="W96" i="86"/>
  <c r="T96" i="86"/>
  <c r="S96" i="86"/>
  <c r="P96" i="86"/>
  <c r="O96" i="86"/>
  <c r="L96" i="86"/>
  <c r="K96" i="86"/>
  <c r="H96" i="86"/>
  <c r="G96" i="86"/>
  <c r="D96" i="86"/>
  <c r="C96" i="86"/>
  <c r="H106" i="87"/>
  <c r="AW96" i="87"/>
  <c r="AR96" i="87"/>
  <c r="AM96" i="87"/>
  <c r="AH96" i="87"/>
  <c r="AC96" i="87"/>
  <c r="X96" i="87"/>
  <c r="H105" i="87" s="1"/>
  <c r="S96" i="87"/>
  <c r="H104" i="87" s="1"/>
  <c r="N96" i="87"/>
  <c r="H103" i="87" s="1"/>
  <c r="I96" i="87"/>
  <c r="H102" i="87" s="1"/>
  <c r="D96" i="87"/>
  <c r="H101" i="87" s="1"/>
  <c r="AX95" i="87"/>
  <c r="AW95" i="87"/>
  <c r="AS95" i="87"/>
  <c r="AR95" i="87"/>
  <c r="AN95" i="87"/>
  <c r="AM95" i="87"/>
  <c r="AI95" i="87"/>
  <c r="AH95" i="87"/>
  <c r="AD95" i="87"/>
  <c r="AC95" i="87"/>
  <c r="Y95" i="87"/>
  <c r="E105" i="87" s="1"/>
  <c r="X95" i="87"/>
  <c r="T95" i="87"/>
  <c r="E104" i="87" s="1"/>
  <c r="S95" i="87"/>
  <c r="O95" i="87"/>
  <c r="E103" i="87" s="1"/>
  <c r="N95" i="87"/>
  <c r="J95" i="87"/>
  <c r="E102" i="87" s="1"/>
  <c r="I95" i="87"/>
  <c r="E95" i="87"/>
  <c r="E101" i="87" s="1"/>
  <c r="D95" i="87"/>
  <c r="AF95" i="86"/>
  <c r="AE95" i="86"/>
  <c r="AB95" i="86"/>
  <c r="AA95" i="86"/>
  <c r="X95" i="86"/>
  <c r="W95" i="86"/>
  <c r="T95" i="86"/>
  <c r="S95" i="86"/>
  <c r="P95" i="86"/>
  <c r="O95" i="86"/>
  <c r="L95" i="86"/>
  <c r="K95" i="86"/>
  <c r="H95" i="86"/>
  <c r="G95" i="86"/>
  <c r="D95" i="86"/>
  <c r="C95" i="86"/>
  <c r="B4" i="85"/>
  <c r="C4" i="85"/>
  <c r="D4" i="85"/>
  <c r="E4" i="85"/>
  <c r="F4" i="85"/>
  <c r="G4" i="85"/>
  <c r="H4" i="85"/>
  <c r="I4" i="85"/>
  <c r="J4" i="85"/>
  <c r="K4" i="85"/>
  <c r="L4" i="85"/>
  <c r="M4" i="85"/>
  <c r="N4" i="85"/>
  <c r="O4" i="85"/>
  <c r="P4" i="85"/>
  <c r="Q4" i="85"/>
  <c r="R4" i="85"/>
  <c r="S4" i="85"/>
  <c r="T4" i="85"/>
  <c r="U4" i="85"/>
  <c r="V4" i="85"/>
  <c r="W4" i="85"/>
  <c r="B5" i="85"/>
  <c r="C5" i="85"/>
  <c r="D5" i="85"/>
  <c r="E5" i="85"/>
  <c r="F5" i="85"/>
  <c r="G5" i="85"/>
  <c r="H5" i="85"/>
  <c r="I5" i="85"/>
  <c r="J5" i="85"/>
  <c r="K5" i="85"/>
  <c r="L5" i="85"/>
  <c r="M5" i="85"/>
  <c r="N5" i="85"/>
  <c r="O5" i="85"/>
  <c r="P5" i="85"/>
  <c r="Q5" i="85"/>
  <c r="R5" i="85"/>
  <c r="S5" i="85"/>
  <c r="T5" i="85"/>
  <c r="U5" i="85"/>
  <c r="V5" i="85"/>
  <c r="W5" i="85"/>
  <c r="B6" i="85"/>
  <c r="C6" i="85"/>
  <c r="D6" i="85"/>
  <c r="E6" i="85"/>
  <c r="F6" i="85"/>
  <c r="G6" i="85"/>
  <c r="H6" i="85"/>
  <c r="I6" i="85"/>
  <c r="J6" i="85"/>
  <c r="K6" i="85"/>
  <c r="L6" i="85"/>
  <c r="M6" i="85"/>
  <c r="N6" i="85"/>
  <c r="O6" i="85"/>
  <c r="P6" i="85"/>
  <c r="Q6" i="85"/>
  <c r="R6" i="85"/>
  <c r="S6" i="85"/>
  <c r="T6" i="85"/>
  <c r="U6" i="85"/>
  <c r="V6" i="85"/>
  <c r="W6" i="85"/>
  <c r="B7" i="85"/>
  <c r="C7" i="85"/>
  <c r="D7" i="85"/>
  <c r="E7" i="85"/>
  <c r="F7" i="85"/>
  <c r="G7" i="85"/>
  <c r="H7" i="85"/>
  <c r="I7" i="85"/>
  <c r="J7" i="85"/>
  <c r="K7" i="85"/>
  <c r="L7" i="85"/>
  <c r="M7" i="85"/>
  <c r="N7" i="85"/>
  <c r="O7" i="85"/>
  <c r="P7" i="85"/>
  <c r="Q7" i="85"/>
  <c r="R7" i="85"/>
  <c r="S7" i="85"/>
  <c r="T7" i="85"/>
  <c r="U7" i="85"/>
  <c r="V7" i="85"/>
  <c r="W7" i="85"/>
  <c r="B8" i="85"/>
  <c r="C8" i="85"/>
  <c r="D8" i="85"/>
  <c r="E8" i="85"/>
  <c r="F8" i="85"/>
  <c r="G8" i="85"/>
  <c r="H8" i="85"/>
  <c r="I8" i="85"/>
  <c r="J8" i="85"/>
  <c r="K8" i="85"/>
  <c r="L8" i="85"/>
  <c r="M8" i="85"/>
  <c r="N8" i="85"/>
  <c r="O8" i="85"/>
  <c r="P8" i="85"/>
  <c r="Q8" i="85"/>
  <c r="R8" i="85"/>
  <c r="S8" i="85"/>
  <c r="T8" i="85"/>
  <c r="U8" i="85"/>
  <c r="V8" i="85"/>
  <c r="W8" i="85"/>
  <c r="B9" i="85"/>
  <c r="C9" i="85"/>
  <c r="D9" i="85"/>
  <c r="E9" i="85"/>
  <c r="F9" i="85"/>
  <c r="G9" i="85"/>
  <c r="H9" i="85"/>
  <c r="I9" i="85"/>
  <c r="J9" i="85"/>
  <c r="K9" i="85"/>
  <c r="L9" i="85"/>
  <c r="M9" i="85"/>
  <c r="N9" i="85"/>
  <c r="O9" i="85"/>
  <c r="P9" i="85"/>
  <c r="Q9" i="85"/>
  <c r="R9" i="85"/>
  <c r="S9" i="85"/>
  <c r="T9" i="85"/>
  <c r="U9" i="85"/>
  <c r="V9" i="85"/>
  <c r="W9" i="85"/>
  <c r="C3" i="85"/>
  <c r="D3" i="85"/>
  <c r="E3" i="85"/>
  <c r="F3" i="85"/>
  <c r="G3" i="85"/>
  <c r="H3" i="85"/>
  <c r="I3" i="85"/>
  <c r="J3" i="85"/>
  <c r="K3" i="85"/>
  <c r="L3" i="85"/>
  <c r="M3" i="85"/>
  <c r="N3" i="85"/>
  <c r="O3" i="85"/>
  <c r="P3" i="85"/>
  <c r="Q3" i="85"/>
  <c r="R3" i="85"/>
  <c r="S3" i="85"/>
  <c r="T3" i="85"/>
  <c r="U3" i="85"/>
  <c r="V3" i="85"/>
  <c r="W3" i="85"/>
  <c r="B3" i="85"/>
  <c r="D98" i="74"/>
  <c r="D1" i="84"/>
  <c r="E1" i="84" s="1"/>
  <c r="F1" i="84" s="1"/>
  <c r="G1" i="84" s="1"/>
  <c r="H1" i="84" s="1"/>
  <c r="I1" i="84" s="1"/>
  <c r="J1" i="84" s="1"/>
  <c r="K1" i="84" s="1"/>
  <c r="L1" i="84" s="1"/>
  <c r="M1" i="84" s="1"/>
  <c r="N1" i="84" s="1"/>
  <c r="O1" i="84" s="1"/>
  <c r="P1" i="84" s="1"/>
  <c r="Q1" i="84" s="1"/>
  <c r="R1" i="84" s="1"/>
  <c r="S1" i="84" s="1"/>
  <c r="T1" i="84" s="1"/>
  <c r="U1" i="84" s="1"/>
  <c r="V1" i="84" s="1"/>
  <c r="W1" i="84" s="1"/>
  <c r="X1" i="84" s="1"/>
  <c r="Y1" i="84" s="1"/>
  <c r="Z1" i="84" s="1"/>
  <c r="AA1" i="84" s="1"/>
  <c r="AB1" i="84" s="1"/>
  <c r="AC1" i="84" s="1"/>
  <c r="AD1" i="84" s="1"/>
  <c r="AE1" i="84" s="1"/>
  <c r="AF1" i="84" s="1"/>
  <c r="AG1" i="84" s="1"/>
  <c r="AH1" i="84" s="1"/>
  <c r="AI1" i="84" s="1"/>
  <c r="AJ1" i="84" s="1"/>
  <c r="AK1" i="84" s="1"/>
  <c r="AL1" i="84" s="1"/>
  <c r="AM1" i="84" s="1"/>
  <c r="AN1" i="84" s="1"/>
  <c r="C82" i="84"/>
  <c r="D82" i="84"/>
  <c r="E82" i="84"/>
  <c r="F82" i="84"/>
  <c r="G82" i="84"/>
  <c r="H82" i="84"/>
  <c r="I82" i="84"/>
  <c r="J82" i="84"/>
  <c r="K82" i="84"/>
  <c r="L82" i="84"/>
  <c r="M82" i="84"/>
  <c r="N82" i="84"/>
  <c r="O82" i="84"/>
  <c r="P82" i="84"/>
  <c r="Q82" i="84"/>
  <c r="R82" i="84"/>
  <c r="S82" i="84"/>
  <c r="T82" i="84"/>
  <c r="U82" i="84"/>
  <c r="V82" i="84"/>
  <c r="W82" i="84"/>
  <c r="X82" i="84"/>
  <c r="Y82" i="84"/>
  <c r="Z82" i="84"/>
  <c r="AA82" i="84"/>
  <c r="AB82" i="84"/>
  <c r="AC82" i="84"/>
  <c r="AD82" i="84"/>
  <c r="AE82" i="84"/>
  <c r="AF82" i="84"/>
  <c r="AG82" i="84"/>
  <c r="AH82" i="84"/>
  <c r="AI82" i="84"/>
  <c r="AJ82" i="84"/>
  <c r="AK82" i="84"/>
  <c r="AL82" i="84"/>
  <c r="C83" i="84"/>
  <c r="D83" i="84"/>
  <c r="E83" i="84"/>
  <c r="F83" i="84"/>
  <c r="G83" i="84"/>
  <c r="H83" i="84"/>
  <c r="I83" i="84"/>
  <c r="J83" i="84"/>
  <c r="K83" i="84"/>
  <c r="L83" i="84"/>
  <c r="M83" i="84"/>
  <c r="N83" i="84"/>
  <c r="O83" i="84"/>
  <c r="P83" i="84"/>
  <c r="Q83" i="84"/>
  <c r="R83" i="84"/>
  <c r="S83" i="84"/>
  <c r="T83" i="84"/>
  <c r="U83" i="84"/>
  <c r="V83" i="84"/>
  <c r="W83" i="84"/>
  <c r="X83" i="84"/>
  <c r="Y83" i="84"/>
  <c r="Z83" i="84"/>
  <c r="AA83" i="84"/>
  <c r="AB83" i="84"/>
  <c r="AC83" i="84"/>
  <c r="AD83" i="84"/>
  <c r="AE83" i="84"/>
  <c r="AF83" i="84"/>
  <c r="AG83" i="84"/>
  <c r="AH83" i="84"/>
  <c r="AI83" i="84"/>
  <c r="AJ83" i="84"/>
  <c r="AK83" i="84"/>
  <c r="AL83" i="84"/>
  <c r="B83" i="84"/>
  <c r="B82" i="84"/>
  <c r="J12" i="17"/>
  <c r="K12" i="17"/>
  <c r="L12" i="17"/>
  <c r="C4" i="33"/>
  <c r="D4" i="33"/>
  <c r="C5" i="33"/>
  <c r="D5" i="33"/>
  <c r="C6" i="33"/>
  <c r="D6" i="33"/>
  <c r="C7" i="33"/>
  <c r="D7" i="33"/>
  <c r="C8" i="33"/>
  <c r="D8" i="33"/>
  <c r="C9" i="33"/>
  <c r="D9" i="33"/>
  <c r="C10" i="33"/>
  <c r="D10" i="33"/>
  <c r="C11" i="33"/>
  <c r="D11" i="33"/>
  <c r="C12" i="33"/>
  <c r="D12" i="33"/>
  <c r="C13" i="33"/>
  <c r="D13" i="33"/>
  <c r="C14" i="33"/>
  <c r="D14" i="33"/>
  <c r="C15" i="33"/>
  <c r="D15" i="33"/>
  <c r="C16" i="33"/>
  <c r="D16" i="33"/>
  <c r="C17" i="33"/>
  <c r="D17" i="33"/>
  <c r="C18" i="33"/>
  <c r="D18" i="33"/>
  <c r="C19" i="33"/>
  <c r="D19" i="33"/>
  <c r="C20" i="33"/>
  <c r="D20" i="33"/>
  <c r="C21" i="33"/>
  <c r="D21" i="33"/>
  <c r="C22" i="33"/>
  <c r="D22" i="33"/>
  <c r="C23" i="33"/>
  <c r="D23" i="33"/>
  <c r="C24" i="33"/>
  <c r="D24" i="33"/>
  <c r="C25" i="33"/>
  <c r="D25" i="33"/>
  <c r="C26" i="33"/>
  <c r="D26" i="33"/>
  <c r="C27" i="33"/>
  <c r="D27" i="33"/>
  <c r="C28" i="33"/>
  <c r="D28" i="33"/>
  <c r="C29" i="33"/>
  <c r="D29" i="33"/>
  <c r="C30" i="33"/>
  <c r="D30" i="33"/>
  <c r="C31" i="33"/>
  <c r="D31" i="33"/>
  <c r="C32" i="33"/>
  <c r="D32" i="33"/>
  <c r="C33" i="33"/>
  <c r="D33" i="33"/>
  <c r="C34" i="33"/>
  <c r="D34" i="33"/>
  <c r="C35" i="33"/>
  <c r="D35" i="33"/>
  <c r="C36" i="33"/>
  <c r="D36" i="33"/>
  <c r="C37" i="33"/>
  <c r="D37" i="33"/>
  <c r="C38" i="33"/>
  <c r="D38" i="33"/>
  <c r="C39" i="33"/>
  <c r="D39" i="33"/>
  <c r="C40" i="33"/>
  <c r="D40" i="33"/>
  <c r="C41" i="33"/>
  <c r="D41" i="33"/>
  <c r="D3" i="33"/>
  <c r="C3" i="33"/>
  <c r="F98" i="33"/>
  <c r="E98" i="33" s="1"/>
  <c r="J98" i="33"/>
  <c r="C4" i="17"/>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AF4" i="17"/>
  <c r="AG4" i="17"/>
  <c r="AH4" i="17"/>
  <c r="AI4" i="17"/>
  <c r="AJ4" i="17"/>
  <c r="AK4" i="17"/>
  <c r="AL4" i="17"/>
  <c r="AM4" i="17"/>
  <c r="AN4" i="17"/>
  <c r="AO4" i="17"/>
  <c r="C5" i="17"/>
  <c r="D5" i="17"/>
  <c r="E5" i="17"/>
  <c r="F5" i="17"/>
  <c r="G5" i="17"/>
  <c r="H5" i="17"/>
  <c r="I5" i="17"/>
  <c r="J5" i="17"/>
  <c r="K5" i="17"/>
  <c r="L5" i="17"/>
  <c r="M5" i="17"/>
  <c r="N5" i="17"/>
  <c r="O5" i="17"/>
  <c r="P5" i="17"/>
  <c r="Q5" i="17"/>
  <c r="R5" i="17"/>
  <c r="S5" i="17"/>
  <c r="T5" i="17"/>
  <c r="U5" i="17"/>
  <c r="V5" i="17"/>
  <c r="W5" i="17"/>
  <c r="X5" i="17"/>
  <c r="Y5" i="17"/>
  <c r="Z5" i="17"/>
  <c r="AA5" i="17"/>
  <c r="AB5" i="17"/>
  <c r="AC5" i="17"/>
  <c r="AD5" i="17"/>
  <c r="AE5" i="17"/>
  <c r="AF5" i="17"/>
  <c r="AG5" i="17"/>
  <c r="AH5" i="17"/>
  <c r="AI5" i="17"/>
  <c r="AJ5" i="17"/>
  <c r="AK5" i="17"/>
  <c r="AL5" i="17"/>
  <c r="AM5" i="17"/>
  <c r="AN5" i="17"/>
  <c r="AO5" i="17"/>
  <c r="C6" i="17"/>
  <c r="D6" i="17"/>
  <c r="E6" i="17"/>
  <c r="F6" i="17"/>
  <c r="G6" i="17"/>
  <c r="H6" i="17"/>
  <c r="I6" i="17"/>
  <c r="J6" i="17"/>
  <c r="K6" i="17"/>
  <c r="L6" i="17"/>
  <c r="M6" i="17"/>
  <c r="N6" i="17"/>
  <c r="O6" i="17"/>
  <c r="P6" i="17"/>
  <c r="Q6" i="17"/>
  <c r="R6" i="17"/>
  <c r="S6" i="17"/>
  <c r="T6" i="17"/>
  <c r="U6" i="17"/>
  <c r="V6" i="17"/>
  <c r="W6" i="17"/>
  <c r="X6" i="17"/>
  <c r="Y6" i="17"/>
  <c r="Z6" i="17"/>
  <c r="AA6" i="17"/>
  <c r="AB6" i="17"/>
  <c r="AC6" i="17"/>
  <c r="AD6" i="17"/>
  <c r="AE6" i="17"/>
  <c r="AF6" i="17"/>
  <c r="AG6" i="17"/>
  <c r="AH6" i="17"/>
  <c r="AI6" i="17"/>
  <c r="AJ6" i="17"/>
  <c r="AK6" i="17"/>
  <c r="AL6" i="17"/>
  <c r="AM6" i="17"/>
  <c r="AN6" i="17"/>
  <c r="AO6" i="17"/>
  <c r="C7" i="17"/>
  <c r="D7" i="17"/>
  <c r="E7" i="17"/>
  <c r="F7" i="17"/>
  <c r="G7" i="17"/>
  <c r="H7" i="17"/>
  <c r="I7" i="17"/>
  <c r="J7" i="17"/>
  <c r="K7" i="17"/>
  <c r="L7" i="17"/>
  <c r="M7" i="17"/>
  <c r="N7" i="17"/>
  <c r="O7" i="17"/>
  <c r="P7" i="17"/>
  <c r="Q7" i="17"/>
  <c r="R7" i="17"/>
  <c r="S7" i="17"/>
  <c r="T7" i="17"/>
  <c r="U7" i="17"/>
  <c r="V7" i="17"/>
  <c r="W7" i="17"/>
  <c r="X7" i="17"/>
  <c r="Y7" i="17"/>
  <c r="Z7" i="17"/>
  <c r="AA7" i="17"/>
  <c r="AB7" i="17"/>
  <c r="AC7" i="17"/>
  <c r="AD7" i="17"/>
  <c r="AE7" i="17"/>
  <c r="AF7" i="17"/>
  <c r="AG7" i="17"/>
  <c r="AH7" i="17"/>
  <c r="AI7" i="17"/>
  <c r="AJ7" i="17"/>
  <c r="AK7" i="17"/>
  <c r="AL7" i="17"/>
  <c r="AM7" i="17"/>
  <c r="AN7" i="17"/>
  <c r="AO7" i="17"/>
  <c r="C8" i="17"/>
  <c r="D8" i="17"/>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C9" i="17"/>
  <c r="D9" i="17"/>
  <c r="E9" i="17"/>
  <c r="F9" i="17"/>
  <c r="G9" i="17"/>
  <c r="H9" i="17"/>
  <c r="I9" i="17"/>
  <c r="J9" i="17"/>
  <c r="K9" i="17"/>
  <c r="L9" i="17"/>
  <c r="M9" i="17"/>
  <c r="N9" i="17"/>
  <c r="O9" i="17"/>
  <c r="P9" i="17"/>
  <c r="Q9" i="17"/>
  <c r="R9" i="17"/>
  <c r="S9" i="17"/>
  <c r="T9" i="17"/>
  <c r="U9" i="17"/>
  <c r="V9" i="17"/>
  <c r="W9" i="17"/>
  <c r="X9" i="17"/>
  <c r="Y9" i="17"/>
  <c r="Z9" i="17"/>
  <c r="AA9" i="17"/>
  <c r="AB9" i="17"/>
  <c r="AC9" i="17"/>
  <c r="AD9" i="17"/>
  <c r="AE9" i="17"/>
  <c r="AF9" i="17"/>
  <c r="AG9" i="17"/>
  <c r="AH9" i="17"/>
  <c r="AI9" i="17"/>
  <c r="AJ9" i="17"/>
  <c r="AK9" i="17"/>
  <c r="AL9" i="17"/>
  <c r="AM9" i="17"/>
  <c r="AN9" i="17"/>
  <c r="AO9"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AM10" i="17"/>
  <c r="AN10" i="17"/>
  <c r="AO10"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AM11" i="17"/>
  <c r="AN11" i="17"/>
  <c r="AO11" i="17"/>
  <c r="C12" i="17"/>
  <c r="D12" i="17"/>
  <c r="E12" i="17"/>
  <c r="F12" i="17"/>
  <c r="G12" i="17"/>
  <c r="H12" i="17"/>
  <c r="I12" i="17"/>
  <c r="M12" i="17"/>
  <c r="N12" i="17"/>
  <c r="O12" i="17"/>
  <c r="P12" i="17"/>
  <c r="Q12" i="17"/>
  <c r="R12" i="17"/>
  <c r="S12" i="17"/>
  <c r="T12" i="17"/>
  <c r="U12" i="17"/>
  <c r="V12" i="17"/>
  <c r="W12" i="17"/>
  <c r="X12" i="17"/>
  <c r="Y12" i="17"/>
  <c r="Z12" i="17"/>
  <c r="AA12" i="17"/>
  <c r="AB12" i="17"/>
  <c r="AC12" i="17"/>
  <c r="AD12" i="17"/>
  <c r="AE12" i="17"/>
  <c r="AF12" i="17"/>
  <c r="AG12" i="17"/>
  <c r="AH12" i="17"/>
  <c r="AI12" i="17"/>
  <c r="AJ12" i="17"/>
  <c r="AK12" i="17"/>
  <c r="AL12" i="17"/>
  <c r="AM12" i="17"/>
  <c r="AN12" i="17"/>
  <c r="AO12"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AM13" i="17"/>
  <c r="AN13" i="17"/>
  <c r="AO13" i="17"/>
  <c r="C14" i="17"/>
  <c r="D14" i="17"/>
  <c r="E14" i="17"/>
  <c r="F14"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AF14" i="17"/>
  <c r="AG14" i="17"/>
  <c r="AH14" i="17"/>
  <c r="AI14" i="17"/>
  <c r="AJ14" i="17"/>
  <c r="AK14" i="17"/>
  <c r="AL14" i="17"/>
  <c r="AM14" i="17"/>
  <c r="AN14" i="17"/>
  <c r="AO14"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AM15" i="17"/>
  <c r="AN15" i="17"/>
  <c r="AO15"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AM16" i="17"/>
  <c r="AN16" i="17"/>
  <c r="AO16"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AM17" i="17"/>
  <c r="AN17" i="17"/>
  <c r="AO17"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AM19" i="17"/>
  <c r="AN19" i="17"/>
  <c r="AO19" i="17"/>
  <c r="C20"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AG20" i="17"/>
  <c r="AH20" i="17"/>
  <c r="AI20" i="17"/>
  <c r="AJ20" i="17"/>
  <c r="AK20" i="17"/>
  <c r="AL20" i="17"/>
  <c r="AM20" i="17"/>
  <c r="AN20" i="17"/>
  <c r="AO20" i="17"/>
  <c r="C21" i="17"/>
  <c r="D21" i="17"/>
  <c r="E21" i="17"/>
  <c r="F21"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AG21" i="17"/>
  <c r="AH21" i="17"/>
  <c r="AI21" i="17"/>
  <c r="AJ21" i="17"/>
  <c r="AK21" i="17"/>
  <c r="AL21" i="17"/>
  <c r="AM21" i="17"/>
  <c r="AN21" i="17"/>
  <c r="AO21" i="17"/>
  <c r="C22" i="17"/>
  <c r="D22" i="17"/>
  <c r="E22"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AG22" i="17"/>
  <c r="AH22" i="17"/>
  <c r="AI22" i="17"/>
  <c r="AJ22" i="17"/>
  <c r="AK22" i="17"/>
  <c r="AL22" i="17"/>
  <c r="AM22" i="17"/>
  <c r="AN22" i="17"/>
  <c r="AO22"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AM23" i="17"/>
  <c r="AN23" i="17"/>
  <c r="AO23" i="17"/>
  <c r="C24"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AM24" i="17"/>
  <c r="AN24" i="17"/>
  <c r="AO24" i="17"/>
  <c r="C25" i="17"/>
  <c r="D25" i="17"/>
  <c r="E25" i="17"/>
  <c r="F25" i="17"/>
  <c r="G25" i="17"/>
  <c r="H25" i="17"/>
  <c r="I25" i="17"/>
  <c r="J25" i="17"/>
  <c r="K25" i="17"/>
  <c r="L25" i="17"/>
  <c r="M25" i="17"/>
  <c r="N25" i="17"/>
  <c r="O25" i="17"/>
  <c r="P25" i="17"/>
  <c r="Q25" i="17"/>
  <c r="R25" i="17"/>
  <c r="S25" i="17"/>
  <c r="T25" i="17"/>
  <c r="U25" i="17"/>
  <c r="V25" i="17"/>
  <c r="W25" i="17"/>
  <c r="X25" i="17"/>
  <c r="Y25" i="17"/>
  <c r="Z25" i="17"/>
  <c r="AA25" i="17"/>
  <c r="AB25" i="17"/>
  <c r="AC25" i="17"/>
  <c r="AD25" i="17"/>
  <c r="AE25" i="17"/>
  <c r="AF25" i="17"/>
  <c r="AG25" i="17"/>
  <c r="AH25" i="17"/>
  <c r="AI25" i="17"/>
  <c r="AJ25" i="17"/>
  <c r="AK25" i="17"/>
  <c r="AL25" i="17"/>
  <c r="AM25" i="17"/>
  <c r="AN25" i="17"/>
  <c r="AO25"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AM26" i="17"/>
  <c r="AN26" i="17"/>
  <c r="AO26" i="17"/>
  <c r="C27" i="17"/>
  <c r="D27" i="17"/>
  <c r="E27" i="17"/>
  <c r="F27" i="17"/>
  <c r="G27" i="17"/>
  <c r="H27" i="17"/>
  <c r="I27" i="17"/>
  <c r="J27" i="17"/>
  <c r="K27" i="17"/>
  <c r="L27" i="17"/>
  <c r="M27" i="17"/>
  <c r="N27" i="17"/>
  <c r="O27" i="17"/>
  <c r="P27" i="17"/>
  <c r="Q27" i="17"/>
  <c r="R27" i="17"/>
  <c r="S27" i="17"/>
  <c r="T27" i="17"/>
  <c r="U27" i="17"/>
  <c r="V27" i="17"/>
  <c r="W27" i="17"/>
  <c r="X27" i="17"/>
  <c r="Y27" i="17"/>
  <c r="Z27" i="17"/>
  <c r="AA27" i="17"/>
  <c r="AB27" i="17"/>
  <c r="AC27" i="17"/>
  <c r="AD27" i="17"/>
  <c r="AE27" i="17"/>
  <c r="AF27" i="17"/>
  <c r="AG27" i="17"/>
  <c r="AH27" i="17"/>
  <c r="AI27" i="17"/>
  <c r="AJ27" i="17"/>
  <c r="AK27" i="17"/>
  <c r="AL27" i="17"/>
  <c r="AM27" i="17"/>
  <c r="AN27" i="17"/>
  <c r="AO27" i="17"/>
  <c r="C28" i="17"/>
  <c r="D28" i="17"/>
  <c r="E28" i="17"/>
  <c r="F28"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AM28" i="17"/>
  <c r="AN28" i="17"/>
  <c r="AO28" i="17"/>
  <c r="C29"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AM29" i="17"/>
  <c r="AN29" i="17"/>
  <c r="AO29" i="17"/>
  <c r="C30"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AM30" i="17"/>
  <c r="AN30" i="17"/>
  <c r="AO30" i="17"/>
  <c r="C31"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AM31" i="17"/>
  <c r="AN31" i="17"/>
  <c r="AO31" i="17"/>
  <c r="C32"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AM32" i="17"/>
  <c r="AN32" i="17"/>
  <c r="AO32" i="17"/>
  <c r="C33" i="17"/>
  <c r="D33" i="17"/>
  <c r="E33" i="17"/>
  <c r="F33" i="17"/>
  <c r="G33" i="17"/>
  <c r="H33" i="17"/>
  <c r="I33" i="17"/>
  <c r="J33" i="17"/>
  <c r="K33" i="17"/>
  <c r="L33" i="17"/>
  <c r="M33" i="17"/>
  <c r="N33" i="17"/>
  <c r="O33" i="17"/>
  <c r="P33" i="17"/>
  <c r="Q33" i="17"/>
  <c r="R33" i="17"/>
  <c r="S33" i="17"/>
  <c r="T33" i="17"/>
  <c r="U33" i="17"/>
  <c r="V33" i="17"/>
  <c r="W33" i="17"/>
  <c r="X33" i="17"/>
  <c r="Y33" i="17"/>
  <c r="Z33" i="17"/>
  <c r="AA33" i="17"/>
  <c r="AB33" i="17"/>
  <c r="AC33" i="17"/>
  <c r="AD33" i="17"/>
  <c r="AE33" i="17"/>
  <c r="AF33" i="17"/>
  <c r="AG33" i="17"/>
  <c r="AH33" i="17"/>
  <c r="AI33" i="17"/>
  <c r="AJ33" i="17"/>
  <c r="AK33" i="17"/>
  <c r="AL33" i="17"/>
  <c r="AM33" i="17"/>
  <c r="AN33" i="17"/>
  <c r="AO33" i="17"/>
  <c r="C34" i="17"/>
  <c r="D34" i="17"/>
  <c r="E34" i="17"/>
  <c r="F34" i="17"/>
  <c r="G34" i="17"/>
  <c r="H34" i="17"/>
  <c r="I34" i="17"/>
  <c r="J34" i="17"/>
  <c r="K34" i="17"/>
  <c r="L34" i="17"/>
  <c r="M34" i="17"/>
  <c r="N34" i="17"/>
  <c r="O34" i="17"/>
  <c r="P34" i="17"/>
  <c r="Q34" i="17"/>
  <c r="R34" i="17"/>
  <c r="S34" i="17"/>
  <c r="T34" i="17"/>
  <c r="U34" i="17"/>
  <c r="V34" i="17"/>
  <c r="W34" i="17"/>
  <c r="X34" i="17"/>
  <c r="Y34" i="17"/>
  <c r="Z34" i="17"/>
  <c r="AA34" i="17"/>
  <c r="AB34" i="17"/>
  <c r="AC34" i="17"/>
  <c r="AD34" i="17"/>
  <c r="AE34" i="17"/>
  <c r="AF34" i="17"/>
  <c r="AG34" i="17"/>
  <c r="AH34" i="17"/>
  <c r="AI34" i="17"/>
  <c r="AJ34" i="17"/>
  <c r="AK34" i="17"/>
  <c r="AL34" i="17"/>
  <c r="AM34" i="17"/>
  <c r="AN34" i="17"/>
  <c r="AO34" i="17"/>
  <c r="C35" i="17"/>
  <c r="D35" i="17"/>
  <c r="E35" i="17"/>
  <c r="F35" i="17"/>
  <c r="G35" i="17"/>
  <c r="H35" i="17"/>
  <c r="I35" i="17"/>
  <c r="J35" i="17"/>
  <c r="K35" i="17"/>
  <c r="L35" i="17"/>
  <c r="M35" i="17"/>
  <c r="N35" i="17"/>
  <c r="O35" i="17"/>
  <c r="P35" i="17"/>
  <c r="Q35" i="17"/>
  <c r="R35" i="17"/>
  <c r="S35" i="17"/>
  <c r="T35" i="17"/>
  <c r="U35" i="17"/>
  <c r="V35" i="17"/>
  <c r="W35" i="17"/>
  <c r="X35" i="17"/>
  <c r="Y35" i="17"/>
  <c r="Z35" i="17"/>
  <c r="AA35" i="17"/>
  <c r="AB35" i="17"/>
  <c r="AC35" i="17"/>
  <c r="AD35" i="17"/>
  <c r="AE35" i="17"/>
  <c r="AF35" i="17"/>
  <c r="AG35" i="17"/>
  <c r="AH35" i="17"/>
  <c r="AI35" i="17"/>
  <c r="AJ35" i="17"/>
  <c r="AK35" i="17"/>
  <c r="AL35" i="17"/>
  <c r="AM35" i="17"/>
  <c r="AN35" i="17"/>
  <c r="AO35" i="17"/>
  <c r="C36" i="17"/>
  <c r="D36" i="17"/>
  <c r="E36" i="17"/>
  <c r="F36" i="17"/>
  <c r="G36" i="17"/>
  <c r="H36" i="17"/>
  <c r="I36" i="17"/>
  <c r="J36" i="17"/>
  <c r="K36" i="17"/>
  <c r="L36" i="17"/>
  <c r="M36" i="17"/>
  <c r="N36" i="17"/>
  <c r="O36" i="17"/>
  <c r="P36" i="17"/>
  <c r="Q36" i="17"/>
  <c r="R36" i="17"/>
  <c r="S36" i="17"/>
  <c r="T36" i="17"/>
  <c r="U36" i="17"/>
  <c r="V36" i="17"/>
  <c r="W36" i="17"/>
  <c r="X36" i="17"/>
  <c r="Y36" i="17"/>
  <c r="Z36" i="17"/>
  <c r="AA36" i="17"/>
  <c r="AB36" i="17"/>
  <c r="AC36" i="17"/>
  <c r="AD36" i="17"/>
  <c r="AE36" i="17"/>
  <c r="AF36" i="17"/>
  <c r="AG36" i="17"/>
  <c r="AH36" i="17"/>
  <c r="AI36" i="17"/>
  <c r="AJ36" i="17"/>
  <c r="AK36" i="17"/>
  <c r="AL36" i="17"/>
  <c r="AM36" i="17"/>
  <c r="AN36" i="17"/>
  <c r="AO36" i="17"/>
  <c r="C37" i="17"/>
  <c r="D37" i="17"/>
  <c r="E37" i="17"/>
  <c r="F37" i="17"/>
  <c r="G37" i="17"/>
  <c r="H37" i="17"/>
  <c r="I37" i="17"/>
  <c r="J37" i="17"/>
  <c r="K37" i="17"/>
  <c r="L37" i="17"/>
  <c r="M37" i="17"/>
  <c r="N37" i="17"/>
  <c r="O37" i="17"/>
  <c r="P37" i="17"/>
  <c r="Q37" i="17"/>
  <c r="R37" i="17"/>
  <c r="S37" i="17"/>
  <c r="T37" i="17"/>
  <c r="U37" i="17"/>
  <c r="V37" i="17"/>
  <c r="W37" i="17"/>
  <c r="X37" i="17"/>
  <c r="Y37" i="17"/>
  <c r="Z37" i="17"/>
  <c r="AA37" i="17"/>
  <c r="AB37" i="17"/>
  <c r="AC37" i="17"/>
  <c r="AD37" i="17"/>
  <c r="AE37" i="17"/>
  <c r="AF37" i="17"/>
  <c r="AG37" i="17"/>
  <c r="AH37" i="17"/>
  <c r="AI37" i="17"/>
  <c r="AJ37" i="17"/>
  <c r="AK37" i="17"/>
  <c r="AL37" i="17"/>
  <c r="AM37" i="17"/>
  <c r="AN37" i="17"/>
  <c r="AO37" i="17"/>
  <c r="C38" i="17"/>
  <c r="D38" i="17"/>
  <c r="E38" i="17"/>
  <c r="F38" i="17"/>
  <c r="G38" i="17"/>
  <c r="H38" i="17"/>
  <c r="I38" i="17"/>
  <c r="J38" i="17"/>
  <c r="K38" i="17"/>
  <c r="L38" i="17"/>
  <c r="M38" i="17"/>
  <c r="N38" i="17"/>
  <c r="O38" i="17"/>
  <c r="P38" i="17"/>
  <c r="Q38" i="17"/>
  <c r="R38" i="17"/>
  <c r="S38" i="17"/>
  <c r="T38" i="17"/>
  <c r="U38" i="17"/>
  <c r="V38" i="17"/>
  <c r="W38" i="17"/>
  <c r="X38" i="17"/>
  <c r="Y38" i="17"/>
  <c r="Z38" i="17"/>
  <c r="AA38" i="17"/>
  <c r="AB38" i="17"/>
  <c r="AC38" i="17"/>
  <c r="AD38" i="17"/>
  <c r="AE38" i="17"/>
  <c r="AF38" i="17"/>
  <c r="AG38" i="17"/>
  <c r="AH38" i="17"/>
  <c r="AI38" i="17"/>
  <c r="AJ38" i="17"/>
  <c r="AK38" i="17"/>
  <c r="AL38" i="17"/>
  <c r="AM38" i="17"/>
  <c r="AN38" i="17"/>
  <c r="AO38" i="17"/>
  <c r="C39" i="17"/>
  <c r="D39" i="17"/>
  <c r="E39" i="17"/>
  <c r="F39" i="17"/>
  <c r="G39" i="17"/>
  <c r="H39" i="17"/>
  <c r="I39" i="17"/>
  <c r="J39" i="17"/>
  <c r="K39" i="17"/>
  <c r="L39" i="17"/>
  <c r="M39" i="17"/>
  <c r="N39" i="17"/>
  <c r="O39" i="17"/>
  <c r="P39" i="17"/>
  <c r="Q39" i="17"/>
  <c r="R39" i="17"/>
  <c r="S39" i="17"/>
  <c r="T39" i="17"/>
  <c r="U39" i="17"/>
  <c r="V39" i="17"/>
  <c r="W39" i="17"/>
  <c r="X39" i="17"/>
  <c r="Y39" i="17"/>
  <c r="Z39" i="17"/>
  <c r="AA39" i="17"/>
  <c r="AB39" i="17"/>
  <c r="AC39" i="17"/>
  <c r="AD39" i="17"/>
  <c r="AE39" i="17"/>
  <c r="AF39" i="17"/>
  <c r="AG39" i="17"/>
  <c r="AH39" i="17"/>
  <c r="AI39" i="17"/>
  <c r="AJ39" i="17"/>
  <c r="AK39" i="17"/>
  <c r="AL39" i="17"/>
  <c r="AM39" i="17"/>
  <c r="AN39" i="17"/>
  <c r="AO39" i="17"/>
  <c r="C40" i="17"/>
  <c r="D40" i="17"/>
  <c r="E40" i="17"/>
  <c r="F40" i="17"/>
  <c r="G40" i="17"/>
  <c r="H40" i="17"/>
  <c r="I40" i="17"/>
  <c r="J40" i="17"/>
  <c r="K40" i="17"/>
  <c r="L40" i="17"/>
  <c r="M40" i="17"/>
  <c r="N40" i="17"/>
  <c r="O40" i="17"/>
  <c r="P40" i="17"/>
  <c r="Q40" i="17"/>
  <c r="R40" i="17"/>
  <c r="S40" i="17"/>
  <c r="T40" i="17"/>
  <c r="U40" i="17"/>
  <c r="V40" i="17"/>
  <c r="W40" i="17"/>
  <c r="X40" i="17"/>
  <c r="Y40" i="17"/>
  <c r="Z40" i="17"/>
  <c r="AA40" i="17"/>
  <c r="AB40" i="17"/>
  <c r="AC40" i="17"/>
  <c r="AD40" i="17"/>
  <c r="AE40" i="17"/>
  <c r="AF40" i="17"/>
  <c r="AG40" i="17"/>
  <c r="AH40" i="17"/>
  <c r="AI40" i="17"/>
  <c r="AJ40" i="17"/>
  <c r="AK40" i="17"/>
  <c r="AL40" i="17"/>
  <c r="AM40" i="17"/>
  <c r="AN40" i="17"/>
  <c r="AO40" i="17"/>
  <c r="C41" i="17"/>
  <c r="D41" i="17"/>
  <c r="E41" i="17"/>
  <c r="F41" i="17"/>
  <c r="G41" i="17"/>
  <c r="H41" i="17"/>
  <c r="I41" i="17"/>
  <c r="J41" i="17"/>
  <c r="K41" i="17"/>
  <c r="L41" i="17"/>
  <c r="M41" i="17"/>
  <c r="N41" i="17"/>
  <c r="O41" i="17"/>
  <c r="P41" i="17"/>
  <c r="Q41" i="17"/>
  <c r="R41" i="17"/>
  <c r="S41" i="17"/>
  <c r="T41" i="17"/>
  <c r="U41" i="17"/>
  <c r="V41" i="17"/>
  <c r="W41" i="17"/>
  <c r="X41" i="17"/>
  <c r="Y41" i="17"/>
  <c r="Z41" i="17"/>
  <c r="AA41" i="17"/>
  <c r="AB41" i="17"/>
  <c r="AC41" i="17"/>
  <c r="AD41" i="17"/>
  <c r="AE41" i="17"/>
  <c r="AF41" i="17"/>
  <c r="AG41" i="17"/>
  <c r="AH41" i="17"/>
  <c r="AI41" i="17"/>
  <c r="AJ41" i="17"/>
  <c r="AK41" i="17"/>
  <c r="AL41" i="17"/>
  <c r="AM41" i="17"/>
  <c r="AN41" i="17"/>
  <c r="AO41" i="17"/>
  <c r="D3" i="17"/>
  <c r="E3" i="17"/>
  <c r="F3" i="17"/>
  <c r="G3" i="17"/>
  <c r="H3" i="17"/>
  <c r="I3" i="17"/>
  <c r="J3" i="17"/>
  <c r="K3" i="17"/>
  <c r="L3" i="17"/>
  <c r="M3" i="17"/>
  <c r="N3" i="17"/>
  <c r="O3" i="17"/>
  <c r="P3" i="17"/>
  <c r="Q3" i="17"/>
  <c r="R3" i="17"/>
  <c r="S3" i="17"/>
  <c r="T3" i="17"/>
  <c r="U3" i="17"/>
  <c r="V3" i="17"/>
  <c r="W3" i="17"/>
  <c r="X3" i="17"/>
  <c r="Y3" i="17"/>
  <c r="Z3" i="17"/>
  <c r="AA3" i="17"/>
  <c r="AB3" i="17"/>
  <c r="AC3" i="17"/>
  <c r="AD3" i="17"/>
  <c r="AE3" i="17"/>
  <c r="AF3" i="17"/>
  <c r="AG3" i="17"/>
  <c r="AH3" i="17"/>
  <c r="AI3" i="17"/>
  <c r="AJ3" i="17"/>
  <c r="AK3" i="17"/>
  <c r="AL3" i="17"/>
  <c r="AM3" i="17"/>
  <c r="AN3" i="17"/>
  <c r="AO3" i="17"/>
  <c r="C3" i="17"/>
  <c r="J5" i="80"/>
  <c r="K5" i="80"/>
  <c r="L5" i="80"/>
  <c r="M5" i="80"/>
  <c r="J6" i="80"/>
  <c r="K6" i="80"/>
  <c r="L6" i="80"/>
  <c r="M6" i="80"/>
  <c r="J7" i="80"/>
  <c r="K7" i="80"/>
  <c r="L7" i="80"/>
  <c r="M7" i="80"/>
  <c r="J9" i="80"/>
  <c r="K9" i="80"/>
  <c r="L9" i="80"/>
  <c r="M9" i="80"/>
  <c r="J11" i="80"/>
  <c r="K11" i="80"/>
  <c r="L11" i="80"/>
  <c r="M11" i="80"/>
  <c r="J12" i="80"/>
  <c r="K12" i="80"/>
  <c r="L12" i="80"/>
  <c r="M12" i="80"/>
  <c r="J14" i="80"/>
  <c r="K14" i="80"/>
  <c r="L14" i="80"/>
  <c r="M14" i="80"/>
  <c r="J15" i="80"/>
  <c r="K15" i="80"/>
  <c r="L15" i="80"/>
  <c r="M15" i="80"/>
  <c r="J17" i="80"/>
  <c r="K17" i="80"/>
  <c r="L17" i="80"/>
  <c r="M17" i="80"/>
  <c r="J18" i="80"/>
  <c r="K18" i="80"/>
  <c r="L18" i="80"/>
  <c r="M18" i="80"/>
  <c r="J19" i="80"/>
  <c r="K19" i="80"/>
  <c r="L19" i="80"/>
  <c r="M19" i="80"/>
  <c r="J20" i="80"/>
  <c r="K20" i="80"/>
  <c r="L20" i="80"/>
  <c r="M20" i="80"/>
  <c r="J21" i="80"/>
  <c r="K21" i="80"/>
  <c r="L21" i="80"/>
  <c r="M21" i="80"/>
  <c r="J22" i="80"/>
  <c r="K22" i="80"/>
  <c r="L22" i="80"/>
  <c r="M22" i="80"/>
  <c r="J23" i="80"/>
  <c r="K23" i="80"/>
  <c r="L23" i="80"/>
  <c r="M23" i="80"/>
  <c r="J24" i="80"/>
  <c r="K24" i="80"/>
  <c r="L24" i="80"/>
  <c r="M24" i="80"/>
  <c r="J25" i="80"/>
  <c r="K25" i="80"/>
  <c r="L25" i="80"/>
  <c r="M25" i="80"/>
  <c r="J26" i="80"/>
  <c r="K26" i="80"/>
  <c r="L26" i="80"/>
  <c r="M26" i="80"/>
  <c r="J27" i="80"/>
  <c r="K27" i="80"/>
  <c r="L27" i="80"/>
  <c r="M27" i="80"/>
  <c r="J28" i="80"/>
  <c r="K28" i="80"/>
  <c r="L28" i="80"/>
  <c r="M28" i="80"/>
  <c r="J29" i="80"/>
  <c r="K29" i="80"/>
  <c r="L29" i="80"/>
  <c r="M29" i="80"/>
  <c r="J30" i="80"/>
  <c r="K30" i="80"/>
  <c r="L30" i="80"/>
  <c r="M30" i="80"/>
  <c r="J31" i="80"/>
  <c r="K31" i="80"/>
  <c r="L31" i="80"/>
  <c r="M31" i="80"/>
  <c r="J32" i="80"/>
  <c r="K32" i="80"/>
  <c r="L32" i="80"/>
  <c r="M32" i="80"/>
  <c r="J34" i="80"/>
  <c r="K34" i="80"/>
  <c r="L34" i="80"/>
  <c r="M34" i="80"/>
  <c r="J35" i="80"/>
  <c r="K35" i="80"/>
  <c r="L35" i="80"/>
  <c r="M35" i="80"/>
  <c r="J36" i="80"/>
  <c r="K36" i="80"/>
  <c r="L36" i="80"/>
  <c r="M36" i="80"/>
  <c r="J37" i="80"/>
  <c r="K37" i="80"/>
  <c r="L37" i="80"/>
  <c r="M37" i="80"/>
  <c r="J38" i="80"/>
  <c r="K38" i="80"/>
  <c r="L38" i="80"/>
  <c r="M38" i="80"/>
  <c r="J39" i="80"/>
  <c r="K39" i="80"/>
  <c r="L39" i="80"/>
  <c r="M39" i="80"/>
  <c r="J40" i="80"/>
  <c r="K40" i="80"/>
  <c r="L40" i="80"/>
  <c r="M40" i="80"/>
  <c r="J41" i="80"/>
  <c r="K41" i="80"/>
  <c r="L41" i="80"/>
  <c r="M41" i="80"/>
  <c r="K4" i="80"/>
  <c r="L4" i="80"/>
  <c r="M4" i="80"/>
  <c r="J5" i="79"/>
  <c r="K5" i="79"/>
  <c r="L5" i="79"/>
  <c r="M5" i="79"/>
  <c r="N5" i="79"/>
  <c r="O5" i="79"/>
  <c r="P5" i="79"/>
  <c r="J6" i="79"/>
  <c r="K6" i="79"/>
  <c r="L6" i="79"/>
  <c r="M6" i="79"/>
  <c r="N6" i="79"/>
  <c r="O6" i="79"/>
  <c r="P6" i="79"/>
  <c r="J7" i="79"/>
  <c r="K7" i="79"/>
  <c r="L7" i="79"/>
  <c r="M7" i="79"/>
  <c r="N7" i="79"/>
  <c r="O7" i="79"/>
  <c r="P7" i="79"/>
  <c r="J9" i="79"/>
  <c r="K9" i="79"/>
  <c r="L9" i="79"/>
  <c r="M9" i="79"/>
  <c r="N9" i="79"/>
  <c r="O9" i="79"/>
  <c r="P9" i="79"/>
  <c r="J11" i="79"/>
  <c r="K11" i="79"/>
  <c r="L11" i="79"/>
  <c r="M11" i="79"/>
  <c r="N11" i="79"/>
  <c r="O11" i="79"/>
  <c r="P11" i="79"/>
  <c r="J12" i="79"/>
  <c r="K12" i="79"/>
  <c r="L12" i="79"/>
  <c r="M12" i="79"/>
  <c r="N12" i="79"/>
  <c r="O12" i="79"/>
  <c r="P12" i="79"/>
  <c r="J14" i="79"/>
  <c r="K14" i="79"/>
  <c r="L14" i="79"/>
  <c r="M14" i="79"/>
  <c r="N14" i="79"/>
  <c r="O14" i="79"/>
  <c r="P14" i="79"/>
  <c r="J15" i="79"/>
  <c r="K15" i="79"/>
  <c r="L15" i="79"/>
  <c r="M15" i="79"/>
  <c r="N15" i="79"/>
  <c r="O15" i="79"/>
  <c r="P15" i="79"/>
  <c r="J17" i="79"/>
  <c r="K17" i="79"/>
  <c r="L17" i="79"/>
  <c r="M17" i="79"/>
  <c r="N17" i="79"/>
  <c r="O17" i="79"/>
  <c r="P17" i="79"/>
  <c r="J18" i="79"/>
  <c r="K18" i="79"/>
  <c r="L18" i="79"/>
  <c r="M18" i="79"/>
  <c r="N18" i="79"/>
  <c r="O18" i="79"/>
  <c r="P18" i="79"/>
  <c r="J19" i="79"/>
  <c r="K19" i="79"/>
  <c r="L19" i="79"/>
  <c r="M19" i="79"/>
  <c r="N19" i="79"/>
  <c r="O19" i="79"/>
  <c r="P19" i="79"/>
  <c r="J20" i="79"/>
  <c r="K20" i="79"/>
  <c r="L20" i="79"/>
  <c r="M20" i="79"/>
  <c r="N20" i="79"/>
  <c r="O20" i="79"/>
  <c r="P20" i="79"/>
  <c r="J21" i="79"/>
  <c r="K21" i="79"/>
  <c r="L21" i="79"/>
  <c r="M21" i="79"/>
  <c r="N21" i="79"/>
  <c r="O21" i="79"/>
  <c r="P21" i="79"/>
  <c r="J22" i="79"/>
  <c r="K22" i="79"/>
  <c r="L22" i="79"/>
  <c r="M22" i="79"/>
  <c r="N22" i="79"/>
  <c r="O22" i="79"/>
  <c r="P22" i="79"/>
  <c r="J23" i="79"/>
  <c r="K23" i="79"/>
  <c r="L23" i="79"/>
  <c r="M23" i="79"/>
  <c r="N23" i="79"/>
  <c r="O23" i="79"/>
  <c r="P23" i="79"/>
  <c r="J24" i="79"/>
  <c r="K24" i="79"/>
  <c r="L24" i="79"/>
  <c r="M24" i="79"/>
  <c r="N24" i="79"/>
  <c r="O24" i="79"/>
  <c r="P24" i="79"/>
  <c r="J25" i="79"/>
  <c r="K25" i="79"/>
  <c r="L25" i="79"/>
  <c r="M25" i="79"/>
  <c r="N25" i="79"/>
  <c r="O25" i="79"/>
  <c r="P25" i="79"/>
  <c r="J26" i="79"/>
  <c r="K26" i="79"/>
  <c r="L26" i="79"/>
  <c r="M26" i="79"/>
  <c r="N26" i="79"/>
  <c r="O26" i="79"/>
  <c r="P26" i="79"/>
  <c r="J27" i="79"/>
  <c r="K27" i="79"/>
  <c r="L27" i="79"/>
  <c r="M27" i="79"/>
  <c r="N27" i="79"/>
  <c r="O27" i="79"/>
  <c r="P27" i="79"/>
  <c r="J28" i="79"/>
  <c r="K28" i="79"/>
  <c r="L28" i="79"/>
  <c r="M28" i="79"/>
  <c r="N28" i="79"/>
  <c r="O28" i="79"/>
  <c r="P28" i="79"/>
  <c r="J29" i="79"/>
  <c r="K29" i="79"/>
  <c r="L29" i="79"/>
  <c r="M29" i="79"/>
  <c r="N29" i="79"/>
  <c r="O29" i="79"/>
  <c r="P29" i="79"/>
  <c r="J30" i="79"/>
  <c r="K30" i="79"/>
  <c r="L30" i="79"/>
  <c r="M30" i="79"/>
  <c r="N30" i="79"/>
  <c r="O30" i="79"/>
  <c r="P30" i="79"/>
  <c r="J31" i="79"/>
  <c r="K31" i="79"/>
  <c r="L31" i="79"/>
  <c r="M31" i="79"/>
  <c r="N31" i="79"/>
  <c r="O31" i="79"/>
  <c r="P31" i="79"/>
  <c r="J32" i="79"/>
  <c r="K32" i="79"/>
  <c r="L32" i="79"/>
  <c r="M32" i="79"/>
  <c r="N32" i="79"/>
  <c r="O32" i="79"/>
  <c r="P32" i="79"/>
  <c r="J34" i="79"/>
  <c r="K34" i="79"/>
  <c r="L34" i="79"/>
  <c r="M34" i="79"/>
  <c r="N34" i="79"/>
  <c r="O34" i="79"/>
  <c r="P34" i="79"/>
  <c r="J35" i="79"/>
  <c r="K35" i="79"/>
  <c r="L35" i="79"/>
  <c r="M35" i="79"/>
  <c r="N35" i="79"/>
  <c r="O35" i="79"/>
  <c r="P35" i="79"/>
  <c r="J36" i="79"/>
  <c r="K36" i="79"/>
  <c r="L36" i="79"/>
  <c r="M36" i="79"/>
  <c r="N36" i="79"/>
  <c r="O36" i="79"/>
  <c r="P36" i="79"/>
  <c r="J37" i="79"/>
  <c r="K37" i="79"/>
  <c r="L37" i="79"/>
  <c r="M37" i="79"/>
  <c r="N37" i="79"/>
  <c r="O37" i="79"/>
  <c r="P37" i="79"/>
  <c r="J38" i="79"/>
  <c r="K38" i="79"/>
  <c r="L38" i="79"/>
  <c r="M38" i="79"/>
  <c r="N38" i="79"/>
  <c r="O38" i="79"/>
  <c r="P38" i="79"/>
  <c r="J39" i="79"/>
  <c r="K39" i="79"/>
  <c r="L39" i="79"/>
  <c r="M39" i="79"/>
  <c r="N39" i="79"/>
  <c r="O39" i="79"/>
  <c r="P39" i="79"/>
  <c r="J40" i="79"/>
  <c r="K40" i="79"/>
  <c r="L40" i="79"/>
  <c r="M40" i="79"/>
  <c r="N40" i="79"/>
  <c r="O40" i="79"/>
  <c r="P40" i="79"/>
  <c r="J41" i="79"/>
  <c r="K41" i="79"/>
  <c r="L41" i="79"/>
  <c r="M41" i="79"/>
  <c r="N41" i="79"/>
  <c r="O41" i="79"/>
  <c r="P41" i="79"/>
  <c r="K4" i="79"/>
  <c r="L4" i="79"/>
  <c r="M4" i="79"/>
  <c r="N4" i="79"/>
  <c r="O4" i="79"/>
  <c r="P4" i="79"/>
  <c r="J5" i="78"/>
  <c r="K5" i="78"/>
  <c r="L5" i="78"/>
  <c r="M5" i="78"/>
  <c r="N5" i="78"/>
  <c r="J6" i="78"/>
  <c r="K6" i="78"/>
  <c r="L6" i="78"/>
  <c r="M6" i="78"/>
  <c r="N6" i="78"/>
  <c r="J7" i="78"/>
  <c r="K7" i="78"/>
  <c r="L7" i="78"/>
  <c r="M7" i="78"/>
  <c r="N7" i="78"/>
  <c r="J9" i="78"/>
  <c r="K9" i="78"/>
  <c r="L9" i="78"/>
  <c r="M9" i="78"/>
  <c r="N9" i="78"/>
  <c r="J11" i="78"/>
  <c r="K11" i="78"/>
  <c r="L11" i="78"/>
  <c r="M11" i="78"/>
  <c r="N11" i="78"/>
  <c r="J12" i="78"/>
  <c r="K12" i="78"/>
  <c r="L12" i="78"/>
  <c r="M12" i="78"/>
  <c r="N12" i="78"/>
  <c r="J14" i="78"/>
  <c r="K14" i="78"/>
  <c r="L14" i="78"/>
  <c r="M14" i="78"/>
  <c r="N14" i="78"/>
  <c r="J15" i="78"/>
  <c r="K15" i="78"/>
  <c r="L15" i="78"/>
  <c r="M15" i="78"/>
  <c r="N15" i="78"/>
  <c r="J17" i="78"/>
  <c r="K17" i="78"/>
  <c r="L17" i="78"/>
  <c r="M17" i="78"/>
  <c r="N17" i="78"/>
  <c r="J18" i="78"/>
  <c r="K18" i="78"/>
  <c r="L18" i="78"/>
  <c r="M18" i="78"/>
  <c r="N18" i="78"/>
  <c r="J19" i="78"/>
  <c r="K19" i="78"/>
  <c r="L19" i="78"/>
  <c r="M19" i="78"/>
  <c r="N19" i="78"/>
  <c r="J20" i="78"/>
  <c r="K20" i="78"/>
  <c r="L20" i="78"/>
  <c r="M20" i="78"/>
  <c r="N20" i="78"/>
  <c r="J21" i="78"/>
  <c r="K21" i="78"/>
  <c r="L21" i="78"/>
  <c r="M21" i="78"/>
  <c r="N21" i="78"/>
  <c r="J22" i="78"/>
  <c r="K22" i="78"/>
  <c r="L22" i="78"/>
  <c r="M22" i="78"/>
  <c r="N22" i="78"/>
  <c r="J23" i="78"/>
  <c r="K23" i="78"/>
  <c r="L23" i="78"/>
  <c r="M23" i="78"/>
  <c r="N23" i="78"/>
  <c r="J24" i="78"/>
  <c r="K24" i="78"/>
  <c r="L24" i="78"/>
  <c r="M24" i="78"/>
  <c r="N24" i="78"/>
  <c r="J25" i="78"/>
  <c r="K25" i="78"/>
  <c r="L25" i="78"/>
  <c r="M25" i="78"/>
  <c r="N25" i="78"/>
  <c r="J26" i="78"/>
  <c r="K26" i="78"/>
  <c r="L26" i="78"/>
  <c r="M26" i="78"/>
  <c r="N26" i="78"/>
  <c r="J27" i="78"/>
  <c r="K27" i="78"/>
  <c r="L27" i="78"/>
  <c r="M27" i="78"/>
  <c r="N27" i="78"/>
  <c r="J28" i="78"/>
  <c r="K28" i="78"/>
  <c r="L28" i="78"/>
  <c r="M28" i="78"/>
  <c r="N28" i="78"/>
  <c r="J29" i="78"/>
  <c r="K29" i="78"/>
  <c r="L29" i="78"/>
  <c r="M29" i="78"/>
  <c r="N29" i="78"/>
  <c r="J30" i="78"/>
  <c r="K30" i="78"/>
  <c r="L30" i="78"/>
  <c r="M30" i="78"/>
  <c r="N30" i="78"/>
  <c r="J31" i="78"/>
  <c r="K31" i="78"/>
  <c r="L31" i="78"/>
  <c r="M31" i="78"/>
  <c r="N31" i="78"/>
  <c r="J32" i="78"/>
  <c r="K32" i="78"/>
  <c r="L32" i="78"/>
  <c r="M32" i="78"/>
  <c r="N32" i="78"/>
  <c r="J34" i="78"/>
  <c r="K34" i="78"/>
  <c r="L34" i="78"/>
  <c r="M34" i="78"/>
  <c r="N34" i="78"/>
  <c r="J35" i="78"/>
  <c r="K35" i="78"/>
  <c r="L35" i="78"/>
  <c r="M35" i="78"/>
  <c r="N35" i="78"/>
  <c r="J36" i="78"/>
  <c r="K36" i="78"/>
  <c r="L36" i="78"/>
  <c r="M36" i="78"/>
  <c r="N36" i="78"/>
  <c r="J37" i="78"/>
  <c r="K37" i="78"/>
  <c r="L37" i="78"/>
  <c r="M37" i="78"/>
  <c r="N37" i="78"/>
  <c r="J38" i="78"/>
  <c r="K38" i="78"/>
  <c r="L38" i="78"/>
  <c r="M38" i="78"/>
  <c r="N38" i="78"/>
  <c r="J39" i="78"/>
  <c r="K39" i="78"/>
  <c r="L39" i="78"/>
  <c r="M39" i="78"/>
  <c r="N39" i="78"/>
  <c r="J40" i="78"/>
  <c r="K40" i="78"/>
  <c r="L40" i="78"/>
  <c r="M40" i="78"/>
  <c r="N40" i="78"/>
  <c r="J41" i="78"/>
  <c r="K41" i="78"/>
  <c r="L41" i="78"/>
  <c r="M41" i="78"/>
  <c r="N41" i="78"/>
  <c r="K4" i="78"/>
  <c r="L4" i="78"/>
  <c r="M4" i="78"/>
  <c r="N4" i="78"/>
  <c r="J5" i="77"/>
  <c r="K5" i="77"/>
  <c r="L5" i="77"/>
  <c r="M5" i="77"/>
  <c r="J6" i="77"/>
  <c r="K6" i="77"/>
  <c r="L6" i="77"/>
  <c r="M6" i="77"/>
  <c r="J7" i="77"/>
  <c r="K7" i="77"/>
  <c r="L7" i="77"/>
  <c r="M7" i="77"/>
  <c r="J9" i="77"/>
  <c r="K9" i="77"/>
  <c r="L9" i="77"/>
  <c r="M9" i="77"/>
  <c r="J11" i="77"/>
  <c r="K11" i="77"/>
  <c r="L11" i="77"/>
  <c r="M11" i="77"/>
  <c r="J12" i="77"/>
  <c r="K12" i="77"/>
  <c r="L12" i="77"/>
  <c r="M12" i="77"/>
  <c r="J14" i="77"/>
  <c r="K14" i="77"/>
  <c r="L14" i="77"/>
  <c r="M14" i="77"/>
  <c r="J15" i="77"/>
  <c r="K15" i="77"/>
  <c r="L15" i="77"/>
  <c r="M15" i="77"/>
  <c r="J17" i="77"/>
  <c r="K17" i="77"/>
  <c r="L17" i="77"/>
  <c r="M17" i="77"/>
  <c r="J18" i="77"/>
  <c r="K18" i="77"/>
  <c r="L18" i="77"/>
  <c r="M18" i="77"/>
  <c r="J19" i="77"/>
  <c r="K19" i="77"/>
  <c r="L19" i="77"/>
  <c r="M19" i="77"/>
  <c r="J20" i="77"/>
  <c r="K20" i="77"/>
  <c r="L20" i="77"/>
  <c r="M20" i="77"/>
  <c r="J21" i="77"/>
  <c r="K21" i="77"/>
  <c r="L21" i="77"/>
  <c r="M21" i="77"/>
  <c r="J22" i="77"/>
  <c r="K22" i="77"/>
  <c r="L22" i="77"/>
  <c r="M22" i="77"/>
  <c r="J23" i="77"/>
  <c r="K23" i="77"/>
  <c r="L23" i="77"/>
  <c r="M23" i="77"/>
  <c r="J24" i="77"/>
  <c r="K24" i="77"/>
  <c r="L24" i="77"/>
  <c r="M24" i="77"/>
  <c r="J25" i="77"/>
  <c r="K25" i="77"/>
  <c r="L25" i="77"/>
  <c r="M25" i="77"/>
  <c r="J26" i="77"/>
  <c r="K26" i="77"/>
  <c r="L26" i="77"/>
  <c r="M26" i="77"/>
  <c r="J27" i="77"/>
  <c r="K27" i="77"/>
  <c r="L27" i="77"/>
  <c r="M27" i="77"/>
  <c r="J28" i="77"/>
  <c r="K28" i="77"/>
  <c r="L28" i="77"/>
  <c r="M28" i="77"/>
  <c r="J29" i="77"/>
  <c r="K29" i="77"/>
  <c r="L29" i="77"/>
  <c r="M29" i="77"/>
  <c r="J30" i="77"/>
  <c r="K30" i="77"/>
  <c r="L30" i="77"/>
  <c r="M30" i="77"/>
  <c r="J31" i="77"/>
  <c r="K31" i="77"/>
  <c r="L31" i="77"/>
  <c r="M31" i="77"/>
  <c r="J32" i="77"/>
  <c r="K32" i="77"/>
  <c r="L32" i="77"/>
  <c r="M32" i="77"/>
  <c r="J34" i="77"/>
  <c r="K34" i="77"/>
  <c r="L34" i="77"/>
  <c r="M34" i="77"/>
  <c r="J35" i="77"/>
  <c r="K35" i="77"/>
  <c r="L35" i="77"/>
  <c r="M35" i="77"/>
  <c r="J36" i="77"/>
  <c r="K36" i="77"/>
  <c r="L36" i="77"/>
  <c r="M36" i="77"/>
  <c r="J37" i="77"/>
  <c r="K37" i="77"/>
  <c r="L37" i="77"/>
  <c r="M37" i="77"/>
  <c r="J38" i="77"/>
  <c r="K38" i="77"/>
  <c r="L38" i="77"/>
  <c r="M38" i="77"/>
  <c r="J39" i="77"/>
  <c r="K39" i="77"/>
  <c r="L39" i="77"/>
  <c r="M39" i="77"/>
  <c r="J40" i="77"/>
  <c r="K40" i="77"/>
  <c r="L40" i="77"/>
  <c r="M40" i="77"/>
  <c r="J41" i="77"/>
  <c r="K41" i="77"/>
  <c r="L41" i="77"/>
  <c r="M41" i="77"/>
  <c r="K4" i="77"/>
  <c r="L4" i="77"/>
  <c r="M4" i="77"/>
  <c r="J5" i="74"/>
  <c r="K5" i="74"/>
  <c r="L5" i="74"/>
  <c r="M5" i="74"/>
  <c r="N5" i="74"/>
  <c r="O5" i="74"/>
  <c r="P5" i="74"/>
  <c r="Q5" i="74"/>
  <c r="R5" i="74"/>
  <c r="S5" i="74"/>
  <c r="T5" i="74"/>
  <c r="U5" i="74"/>
  <c r="V5" i="74"/>
  <c r="W5" i="74"/>
  <c r="X5" i="74"/>
  <c r="Y5" i="74"/>
  <c r="Z5" i="74"/>
  <c r="AA5" i="74"/>
  <c r="AB5" i="74"/>
  <c r="AC5" i="74"/>
  <c r="AD5" i="74"/>
  <c r="AE5" i="74"/>
  <c r="AF5" i="74"/>
  <c r="AG5" i="74"/>
  <c r="AH5" i="74"/>
  <c r="AI5" i="74"/>
  <c r="AJ5" i="74"/>
  <c r="AK5" i="74"/>
  <c r="J6" i="74"/>
  <c r="K6" i="74"/>
  <c r="L6" i="74"/>
  <c r="M6" i="74"/>
  <c r="N6" i="74"/>
  <c r="O6" i="74"/>
  <c r="P6" i="74"/>
  <c r="Q6" i="74"/>
  <c r="R6" i="74"/>
  <c r="S6" i="74"/>
  <c r="T6" i="74"/>
  <c r="U6" i="74"/>
  <c r="V6" i="74"/>
  <c r="W6" i="74"/>
  <c r="X6" i="74"/>
  <c r="Y6" i="74"/>
  <c r="Z6" i="74"/>
  <c r="AA6" i="74"/>
  <c r="AB6" i="74"/>
  <c r="AC6" i="74"/>
  <c r="AD6" i="74"/>
  <c r="AE6" i="74"/>
  <c r="AF6" i="74"/>
  <c r="AG6" i="74"/>
  <c r="AH6" i="74"/>
  <c r="AI6" i="74"/>
  <c r="AJ6" i="74"/>
  <c r="AK6" i="74"/>
  <c r="J7" i="74"/>
  <c r="K7" i="74"/>
  <c r="L7" i="74"/>
  <c r="M7" i="74"/>
  <c r="N7" i="74"/>
  <c r="O7" i="74"/>
  <c r="P7" i="74"/>
  <c r="Q7" i="74"/>
  <c r="R7" i="74"/>
  <c r="S7" i="74"/>
  <c r="T7" i="74"/>
  <c r="U7" i="74"/>
  <c r="V7" i="74"/>
  <c r="W7" i="74"/>
  <c r="X7" i="74"/>
  <c r="Y7" i="74"/>
  <c r="Z7" i="74"/>
  <c r="AA7" i="74"/>
  <c r="AB7" i="74"/>
  <c r="AC7" i="74"/>
  <c r="AD7" i="74"/>
  <c r="AE7" i="74"/>
  <c r="AF7" i="74"/>
  <c r="AG7" i="74"/>
  <c r="AH7" i="74"/>
  <c r="AI7" i="74"/>
  <c r="AJ7" i="74"/>
  <c r="AK7" i="74"/>
  <c r="J9" i="74"/>
  <c r="K9" i="74"/>
  <c r="L9" i="74"/>
  <c r="M9" i="74"/>
  <c r="N9" i="74"/>
  <c r="O9" i="74"/>
  <c r="P9" i="74"/>
  <c r="Q9" i="74"/>
  <c r="R9" i="74"/>
  <c r="S9" i="74"/>
  <c r="T9" i="74"/>
  <c r="U9" i="74"/>
  <c r="V9" i="74"/>
  <c r="W9" i="74"/>
  <c r="X9" i="74"/>
  <c r="Y9" i="74"/>
  <c r="Z9" i="74"/>
  <c r="AA9" i="74"/>
  <c r="AB9" i="74"/>
  <c r="AC9" i="74"/>
  <c r="AD9" i="74"/>
  <c r="AE9" i="74"/>
  <c r="AF9" i="74"/>
  <c r="AG9" i="74"/>
  <c r="AH9" i="74"/>
  <c r="AI9" i="74"/>
  <c r="AJ9" i="74"/>
  <c r="AK9" i="74"/>
  <c r="J11" i="74"/>
  <c r="K11" i="74"/>
  <c r="L11" i="74"/>
  <c r="M11" i="74"/>
  <c r="N11" i="74"/>
  <c r="O11" i="74"/>
  <c r="P11" i="74"/>
  <c r="Q11" i="74"/>
  <c r="R11" i="74"/>
  <c r="S11" i="74"/>
  <c r="T11" i="74"/>
  <c r="U11" i="74"/>
  <c r="V11" i="74"/>
  <c r="W11" i="74"/>
  <c r="X11" i="74"/>
  <c r="Y11" i="74"/>
  <c r="Z11" i="74"/>
  <c r="AA11" i="74"/>
  <c r="AB11" i="74"/>
  <c r="AC11" i="74"/>
  <c r="AD11" i="74"/>
  <c r="AE11" i="74"/>
  <c r="AF11" i="74"/>
  <c r="AG11" i="74"/>
  <c r="AH11" i="74"/>
  <c r="AI11" i="74"/>
  <c r="AJ11" i="74"/>
  <c r="AK11" i="74"/>
  <c r="J12" i="74"/>
  <c r="K12" i="74"/>
  <c r="L12" i="74"/>
  <c r="M12" i="74"/>
  <c r="N12" i="74"/>
  <c r="O12" i="74"/>
  <c r="P12" i="74"/>
  <c r="Q12" i="74"/>
  <c r="R12" i="74"/>
  <c r="S12" i="74"/>
  <c r="T12" i="74"/>
  <c r="U12" i="74"/>
  <c r="V12" i="74"/>
  <c r="W12" i="74"/>
  <c r="X12" i="74"/>
  <c r="Y12" i="74"/>
  <c r="Z12" i="74"/>
  <c r="AA12" i="74"/>
  <c r="AB12" i="74"/>
  <c r="AC12" i="74"/>
  <c r="AD12" i="74"/>
  <c r="AE12" i="74"/>
  <c r="AF12" i="74"/>
  <c r="AG12" i="74"/>
  <c r="AH12" i="74"/>
  <c r="AI12" i="74"/>
  <c r="AJ12" i="74"/>
  <c r="AK12" i="74"/>
  <c r="J14" i="74"/>
  <c r="K14" i="74"/>
  <c r="L14" i="74"/>
  <c r="M14" i="74"/>
  <c r="N14" i="74"/>
  <c r="O14" i="74"/>
  <c r="P14" i="74"/>
  <c r="Q14" i="74"/>
  <c r="R14" i="74"/>
  <c r="S14" i="74"/>
  <c r="T14" i="74"/>
  <c r="U14" i="74"/>
  <c r="V14" i="74"/>
  <c r="W14" i="74"/>
  <c r="X14" i="74"/>
  <c r="Y14" i="74"/>
  <c r="Z14" i="74"/>
  <c r="AA14" i="74"/>
  <c r="AB14" i="74"/>
  <c r="AC14" i="74"/>
  <c r="AD14" i="74"/>
  <c r="AE14" i="74"/>
  <c r="AF14" i="74"/>
  <c r="AG14" i="74"/>
  <c r="AH14" i="74"/>
  <c r="AI14" i="74"/>
  <c r="AJ14" i="74"/>
  <c r="AK14" i="74"/>
  <c r="J15" i="74"/>
  <c r="K15" i="74"/>
  <c r="L15" i="74"/>
  <c r="M15" i="74"/>
  <c r="N15" i="74"/>
  <c r="O15" i="74"/>
  <c r="P15" i="74"/>
  <c r="Q15" i="74"/>
  <c r="R15" i="74"/>
  <c r="S15" i="74"/>
  <c r="T15" i="74"/>
  <c r="U15" i="74"/>
  <c r="V15" i="74"/>
  <c r="W15" i="74"/>
  <c r="X15" i="74"/>
  <c r="Y15" i="74"/>
  <c r="Z15" i="74"/>
  <c r="AA15" i="74"/>
  <c r="AB15" i="74"/>
  <c r="AC15" i="74"/>
  <c r="AD15" i="74"/>
  <c r="AE15" i="74"/>
  <c r="AF15" i="74"/>
  <c r="AG15" i="74"/>
  <c r="AH15" i="74"/>
  <c r="AI15" i="74"/>
  <c r="AJ15" i="74"/>
  <c r="AK15" i="74"/>
  <c r="J17" i="74"/>
  <c r="K17" i="74"/>
  <c r="L17" i="74"/>
  <c r="M17" i="74"/>
  <c r="N17" i="74"/>
  <c r="O17" i="74"/>
  <c r="P17" i="74"/>
  <c r="Q17" i="74"/>
  <c r="R17" i="74"/>
  <c r="S17" i="74"/>
  <c r="T17" i="74"/>
  <c r="U17" i="74"/>
  <c r="V17" i="74"/>
  <c r="W17" i="74"/>
  <c r="X17" i="74"/>
  <c r="Y17" i="74"/>
  <c r="Z17" i="74"/>
  <c r="AA17" i="74"/>
  <c r="AB17" i="74"/>
  <c r="AC17" i="74"/>
  <c r="AD17" i="74"/>
  <c r="AE17" i="74"/>
  <c r="AF17" i="74"/>
  <c r="AG17" i="74"/>
  <c r="AH17" i="74"/>
  <c r="AI17" i="74"/>
  <c r="AJ17" i="74"/>
  <c r="AK17" i="74"/>
  <c r="J18" i="74"/>
  <c r="K18" i="74"/>
  <c r="L18" i="74"/>
  <c r="M18" i="74"/>
  <c r="N18" i="74"/>
  <c r="O18" i="74"/>
  <c r="P18" i="74"/>
  <c r="Q18" i="74"/>
  <c r="R18" i="74"/>
  <c r="S18" i="74"/>
  <c r="T18" i="74"/>
  <c r="U18" i="74"/>
  <c r="V18" i="74"/>
  <c r="W18" i="74"/>
  <c r="X18" i="74"/>
  <c r="Y18" i="74"/>
  <c r="Z18" i="74"/>
  <c r="AA18" i="74"/>
  <c r="AB18" i="74"/>
  <c r="AC18" i="74"/>
  <c r="AD18" i="74"/>
  <c r="AE18" i="74"/>
  <c r="AF18" i="74"/>
  <c r="AG18" i="74"/>
  <c r="AH18" i="74"/>
  <c r="AI18" i="74"/>
  <c r="AJ18" i="74"/>
  <c r="AK18" i="74"/>
  <c r="J19" i="74"/>
  <c r="K19" i="74"/>
  <c r="L19" i="74"/>
  <c r="M19" i="74"/>
  <c r="N19" i="74"/>
  <c r="O19" i="74"/>
  <c r="P19" i="74"/>
  <c r="Q19" i="74"/>
  <c r="R19" i="74"/>
  <c r="S19" i="74"/>
  <c r="T19" i="74"/>
  <c r="U19" i="74"/>
  <c r="V19" i="74"/>
  <c r="W19" i="74"/>
  <c r="X19" i="74"/>
  <c r="Y19" i="74"/>
  <c r="Z19" i="74"/>
  <c r="AA19" i="74"/>
  <c r="AB19" i="74"/>
  <c r="AC19" i="74"/>
  <c r="AD19" i="74"/>
  <c r="AE19" i="74"/>
  <c r="AF19" i="74"/>
  <c r="AG19" i="74"/>
  <c r="AH19" i="74"/>
  <c r="AI19" i="74"/>
  <c r="AJ19" i="74"/>
  <c r="AK19" i="74"/>
  <c r="J20" i="74"/>
  <c r="K20" i="74"/>
  <c r="L20" i="74"/>
  <c r="M20" i="74"/>
  <c r="N20" i="74"/>
  <c r="O20" i="74"/>
  <c r="P20" i="74"/>
  <c r="Q20" i="74"/>
  <c r="R20" i="74"/>
  <c r="S20" i="74"/>
  <c r="T20" i="74"/>
  <c r="U20" i="74"/>
  <c r="V20" i="74"/>
  <c r="W20" i="74"/>
  <c r="X20" i="74"/>
  <c r="Y20" i="74"/>
  <c r="Z20" i="74"/>
  <c r="AA20" i="74"/>
  <c r="AB20" i="74"/>
  <c r="AC20" i="74"/>
  <c r="AD20" i="74"/>
  <c r="AE20" i="74"/>
  <c r="AF20" i="74"/>
  <c r="AG20" i="74"/>
  <c r="AH20" i="74"/>
  <c r="AI20" i="74"/>
  <c r="AJ20" i="74"/>
  <c r="AK20" i="74"/>
  <c r="J21" i="74"/>
  <c r="K21" i="74"/>
  <c r="L21" i="74"/>
  <c r="M21" i="74"/>
  <c r="N21" i="74"/>
  <c r="O21" i="74"/>
  <c r="P21" i="74"/>
  <c r="Q21" i="74"/>
  <c r="R21" i="74"/>
  <c r="S21" i="74"/>
  <c r="T21" i="74"/>
  <c r="U21" i="74"/>
  <c r="V21" i="74"/>
  <c r="W21" i="74"/>
  <c r="X21" i="74"/>
  <c r="Y21" i="74"/>
  <c r="Z21" i="74"/>
  <c r="AA21" i="74"/>
  <c r="AB21" i="74"/>
  <c r="AC21" i="74"/>
  <c r="AD21" i="74"/>
  <c r="AE21" i="74"/>
  <c r="AF21" i="74"/>
  <c r="AG21" i="74"/>
  <c r="AH21" i="74"/>
  <c r="AI21" i="74"/>
  <c r="AJ21" i="74"/>
  <c r="AK21" i="74"/>
  <c r="J22" i="74"/>
  <c r="K22" i="74"/>
  <c r="L22" i="74"/>
  <c r="M22" i="74"/>
  <c r="N22" i="74"/>
  <c r="O22" i="74"/>
  <c r="P22" i="74"/>
  <c r="Q22" i="74"/>
  <c r="R22" i="74"/>
  <c r="S22" i="74"/>
  <c r="T22" i="74"/>
  <c r="U22" i="74"/>
  <c r="V22" i="74"/>
  <c r="W22" i="74"/>
  <c r="X22" i="74"/>
  <c r="Y22" i="74"/>
  <c r="Z22" i="74"/>
  <c r="AA22" i="74"/>
  <c r="AB22" i="74"/>
  <c r="AC22" i="74"/>
  <c r="AD22" i="74"/>
  <c r="AE22" i="74"/>
  <c r="AF22" i="74"/>
  <c r="AG22" i="74"/>
  <c r="AH22" i="74"/>
  <c r="AI22" i="74"/>
  <c r="AJ22" i="74"/>
  <c r="AK22" i="74"/>
  <c r="J23" i="74"/>
  <c r="K23" i="74"/>
  <c r="L23" i="74"/>
  <c r="M23" i="74"/>
  <c r="N23" i="74"/>
  <c r="O23" i="74"/>
  <c r="P23" i="74"/>
  <c r="Q23" i="74"/>
  <c r="R23" i="74"/>
  <c r="S23" i="74"/>
  <c r="T23" i="74"/>
  <c r="U23" i="74"/>
  <c r="V23" i="74"/>
  <c r="W23" i="74"/>
  <c r="X23" i="74"/>
  <c r="Y23" i="74"/>
  <c r="Z23" i="74"/>
  <c r="AA23" i="74"/>
  <c r="AB23" i="74"/>
  <c r="AC23" i="74"/>
  <c r="AD23" i="74"/>
  <c r="AE23" i="74"/>
  <c r="AF23" i="74"/>
  <c r="AG23" i="74"/>
  <c r="AH23" i="74"/>
  <c r="AI23" i="74"/>
  <c r="AJ23" i="74"/>
  <c r="AK23" i="74"/>
  <c r="J24" i="74"/>
  <c r="K24" i="74"/>
  <c r="L24" i="74"/>
  <c r="M24" i="74"/>
  <c r="N24" i="74"/>
  <c r="O24" i="74"/>
  <c r="P24" i="74"/>
  <c r="Q24" i="74"/>
  <c r="R24" i="74"/>
  <c r="S24" i="74"/>
  <c r="T24" i="74"/>
  <c r="U24" i="74"/>
  <c r="V24" i="74"/>
  <c r="W24" i="74"/>
  <c r="X24" i="74"/>
  <c r="Y24" i="74"/>
  <c r="Z24" i="74"/>
  <c r="AA24" i="74"/>
  <c r="AB24" i="74"/>
  <c r="AC24" i="74"/>
  <c r="AD24" i="74"/>
  <c r="AE24" i="74"/>
  <c r="AF24" i="74"/>
  <c r="AG24" i="74"/>
  <c r="AH24" i="74"/>
  <c r="AI24" i="74"/>
  <c r="AJ24" i="74"/>
  <c r="AK24" i="74"/>
  <c r="J25" i="74"/>
  <c r="K25" i="74"/>
  <c r="L25" i="74"/>
  <c r="M25" i="74"/>
  <c r="N25" i="74"/>
  <c r="O25" i="74"/>
  <c r="P25" i="74"/>
  <c r="Q25" i="74"/>
  <c r="R25" i="74"/>
  <c r="S25" i="74"/>
  <c r="T25" i="74"/>
  <c r="U25" i="74"/>
  <c r="V25" i="74"/>
  <c r="W25" i="74"/>
  <c r="X25" i="74"/>
  <c r="Y25" i="74"/>
  <c r="Z25" i="74"/>
  <c r="AA25" i="74"/>
  <c r="AB25" i="74"/>
  <c r="AC25" i="74"/>
  <c r="AD25" i="74"/>
  <c r="AE25" i="74"/>
  <c r="AF25" i="74"/>
  <c r="AG25" i="74"/>
  <c r="AH25" i="74"/>
  <c r="AI25" i="74"/>
  <c r="AJ25" i="74"/>
  <c r="AK25" i="74"/>
  <c r="J26" i="74"/>
  <c r="K26" i="74"/>
  <c r="L26" i="74"/>
  <c r="M26" i="74"/>
  <c r="N26" i="74"/>
  <c r="O26" i="74"/>
  <c r="P26" i="74"/>
  <c r="Q26" i="74"/>
  <c r="R26" i="74"/>
  <c r="S26" i="74"/>
  <c r="T26" i="74"/>
  <c r="U26" i="74"/>
  <c r="V26" i="74"/>
  <c r="W26" i="74"/>
  <c r="X26" i="74"/>
  <c r="Y26" i="74"/>
  <c r="Z26" i="74"/>
  <c r="AA26" i="74"/>
  <c r="AB26" i="74"/>
  <c r="AC26" i="74"/>
  <c r="AD26" i="74"/>
  <c r="AE26" i="74"/>
  <c r="AF26" i="74"/>
  <c r="AG26" i="74"/>
  <c r="AH26" i="74"/>
  <c r="AI26" i="74"/>
  <c r="AJ26" i="74"/>
  <c r="AK26" i="74"/>
  <c r="J27" i="74"/>
  <c r="K27" i="74"/>
  <c r="L27" i="74"/>
  <c r="M27" i="74"/>
  <c r="N27" i="74"/>
  <c r="O27" i="74"/>
  <c r="P27" i="74"/>
  <c r="Q27" i="74"/>
  <c r="R27" i="74"/>
  <c r="S27" i="74"/>
  <c r="T27" i="74"/>
  <c r="U27" i="74"/>
  <c r="V27" i="74"/>
  <c r="W27" i="74"/>
  <c r="X27" i="74"/>
  <c r="Y27" i="74"/>
  <c r="Z27" i="74"/>
  <c r="AA27" i="74"/>
  <c r="AB27" i="74"/>
  <c r="AC27" i="74"/>
  <c r="AD27" i="74"/>
  <c r="AE27" i="74"/>
  <c r="AF27" i="74"/>
  <c r="AG27" i="74"/>
  <c r="AH27" i="74"/>
  <c r="AI27" i="74"/>
  <c r="AJ27" i="74"/>
  <c r="AK27" i="74"/>
  <c r="J28" i="74"/>
  <c r="K28" i="74"/>
  <c r="L28" i="74"/>
  <c r="M28" i="74"/>
  <c r="N28" i="74"/>
  <c r="O28" i="74"/>
  <c r="P28" i="74"/>
  <c r="Q28" i="74"/>
  <c r="R28" i="74"/>
  <c r="S28" i="74"/>
  <c r="T28" i="74"/>
  <c r="U28" i="74"/>
  <c r="V28" i="74"/>
  <c r="W28" i="74"/>
  <c r="X28" i="74"/>
  <c r="Y28" i="74"/>
  <c r="Z28" i="74"/>
  <c r="AA28" i="74"/>
  <c r="AB28" i="74"/>
  <c r="AC28" i="74"/>
  <c r="AD28" i="74"/>
  <c r="AE28" i="74"/>
  <c r="AF28" i="74"/>
  <c r="AG28" i="74"/>
  <c r="AH28" i="74"/>
  <c r="AI28" i="74"/>
  <c r="AJ28" i="74"/>
  <c r="AK28" i="74"/>
  <c r="J29" i="74"/>
  <c r="K29" i="74"/>
  <c r="L29" i="74"/>
  <c r="M29" i="74"/>
  <c r="N29" i="74"/>
  <c r="O29" i="74"/>
  <c r="P29" i="74"/>
  <c r="Q29" i="74"/>
  <c r="R29" i="74"/>
  <c r="S29" i="74"/>
  <c r="T29" i="74"/>
  <c r="U29" i="74"/>
  <c r="V29" i="74"/>
  <c r="W29" i="74"/>
  <c r="X29" i="74"/>
  <c r="Y29" i="74"/>
  <c r="Z29" i="74"/>
  <c r="AA29" i="74"/>
  <c r="AB29" i="74"/>
  <c r="AC29" i="74"/>
  <c r="AD29" i="74"/>
  <c r="AE29" i="74"/>
  <c r="AF29" i="74"/>
  <c r="AG29" i="74"/>
  <c r="AH29" i="74"/>
  <c r="AI29" i="74"/>
  <c r="AJ29" i="74"/>
  <c r="AK29" i="74"/>
  <c r="J30" i="74"/>
  <c r="K30" i="74"/>
  <c r="L30" i="74"/>
  <c r="M30" i="74"/>
  <c r="N30" i="74"/>
  <c r="O30" i="74"/>
  <c r="P30" i="74"/>
  <c r="Q30" i="74"/>
  <c r="R30" i="74"/>
  <c r="S30" i="74"/>
  <c r="T30" i="74"/>
  <c r="U30" i="74"/>
  <c r="V30" i="74"/>
  <c r="W30" i="74"/>
  <c r="X30" i="74"/>
  <c r="Y30" i="74"/>
  <c r="Z30" i="74"/>
  <c r="AA30" i="74"/>
  <c r="AB30" i="74"/>
  <c r="AC30" i="74"/>
  <c r="AD30" i="74"/>
  <c r="AE30" i="74"/>
  <c r="AF30" i="74"/>
  <c r="AG30" i="74"/>
  <c r="AH30" i="74"/>
  <c r="AI30" i="74"/>
  <c r="AJ30" i="74"/>
  <c r="AK30" i="74"/>
  <c r="J31" i="74"/>
  <c r="K31" i="74"/>
  <c r="L31" i="74"/>
  <c r="M31" i="74"/>
  <c r="N31" i="74"/>
  <c r="O31" i="74"/>
  <c r="P31" i="74"/>
  <c r="Q31" i="74"/>
  <c r="R31" i="74"/>
  <c r="S31" i="74"/>
  <c r="T31" i="74"/>
  <c r="U31" i="74"/>
  <c r="V31" i="74"/>
  <c r="W31" i="74"/>
  <c r="X31" i="74"/>
  <c r="Y31" i="74"/>
  <c r="Z31" i="74"/>
  <c r="AA31" i="74"/>
  <c r="AB31" i="74"/>
  <c r="AC31" i="74"/>
  <c r="AD31" i="74"/>
  <c r="AE31" i="74"/>
  <c r="AF31" i="74"/>
  <c r="AG31" i="74"/>
  <c r="AH31" i="74"/>
  <c r="AI31" i="74"/>
  <c r="AJ31" i="74"/>
  <c r="AK31" i="74"/>
  <c r="J32" i="74"/>
  <c r="K32" i="74"/>
  <c r="L32" i="74"/>
  <c r="M32" i="74"/>
  <c r="N32" i="74"/>
  <c r="O32" i="74"/>
  <c r="P32" i="74"/>
  <c r="Q32" i="74"/>
  <c r="R32" i="74"/>
  <c r="S32" i="74"/>
  <c r="T32" i="74"/>
  <c r="U32" i="74"/>
  <c r="V32" i="74"/>
  <c r="W32" i="74"/>
  <c r="X32" i="74"/>
  <c r="Y32" i="74"/>
  <c r="Z32" i="74"/>
  <c r="AA32" i="74"/>
  <c r="AB32" i="74"/>
  <c r="AC32" i="74"/>
  <c r="AD32" i="74"/>
  <c r="AE32" i="74"/>
  <c r="AF32" i="74"/>
  <c r="AG32" i="74"/>
  <c r="AH32" i="74"/>
  <c r="AI32" i="74"/>
  <c r="AJ32" i="74"/>
  <c r="AK32" i="74"/>
  <c r="J34" i="74"/>
  <c r="K34" i="74"/>
  <c r="L34" i="74"/>
  <c r="M34" i="74"/>
  <c r="N34" i="74"/>
  <c r="O34" i="74"/>
  <c r="P34" i="74"/>
  <c r="Q34" i="74"/>
  <c r="R34" i="74"/>
  <c r="S34" i="74"/>
  <c r="T34" i="74"/>
  <c r="U34" i="74"/>
  <c r="V34" i="74"/>
  <c r="W34" i="74"/>
  <c r="X34" i="74"/>
  <c r="Y34" i="74"/>
  <c r="Z34" i="74"/>
  <c r="AA34" i="74"/>
  <c r="AB34" i="74"/>
  <c r="AC34" i="74"/>
  <c r="AD34" i="74"/>
  <c r="AE34" i="74"/>
  <c r="AF34" i="74"/>
  <c r="AG34" i="74"/>
  <c r="AH34" i="74"/>
  <c r="AI34" i="74"/>
  <c r="AJ34" i="74"/>
  <c r="AK34" i="74"/>
  <c r="J35" i="74"/>
  <c r="K35" i="74"/>
  <c r="L35" i="74"/>
  <c r="M35" i="74"/>
  <c r="N35" i="74"/>
  <c r="O35" i="74"/>
  <c r="P35" i="74"/>
  <c r="Q35" i="74"/>
  <c r="R35" i="74"/>
  <c r="S35" i="74"/>
  <c r="T35" i="74"/>
  <c r="U35" i="74"/>
  <c r="V35" i="74"/>
  <c r="W35" i="74"/>
  <c r="X35" i="74"/>
  <c r="Y35" i="74"/>
  <c r="Z35" i="74"/>
  <c r="AA35" i="74"/>
  <c r="AB35" i="74"/>
  <c r="AC35" i="74"/>
  <c r="AD35" i="74"/>
  <c r="AE35" i="74"/>
  <c r="AF35" i="74"/>
  <c r="AG35" i="74"/>
  <c r="AH35" i="74"/>
  <c r="AI35" i="74"/>
  <c r="AJ35" i="74"/>
  <c r="AK35" i="74"/>
  <c r="J36" i="74"/>
  <c r="K36" i="74"/>
  <c r="L36" i="74"/>
  <c r="M36" i="74"/>
  <c r="N36" i="74"/>
  <c r="O36" i="74"/>
  <c r="P36" i="74"/>
  <c r="Q36" i="74"/>
  <c r="R36" i="74"/>
  <c r="S36" i="74"/>
  <c r="T36" i="74"/>
  <c r="U36" i="74"/>
  <c r="V36" i="74"/>
  <c r="W36" i="74"/>
  <c r="X36" i="74"/>
  <c r="Y36" i="74"/>
  <c r="Z36" i="74"/>
  <c r="AA36" i="74"/>
  <c r="AB36" i="74"/>
  <c r="AC36" i="74"/>
  <c r="AD36" i="74"/>
  <c r="AE36" i="74"/>
  <c r="AF36" i="74"/>
  <c r="AG36" i="74"/>
  <c r="AH36" i="74"/>
  <c r="AI36" i="74"/>
  <c r="AJ36" i="74"/>
  <c r="AK36" i="74"/>
  <c r="J37" i="74"/>
  <c r="K37" i="74"/>
  <c r="L37" i="74"/>
  <c r="M37" i="74"/>
  <c r="N37" i="74"/>
  <c r="O37" i="74"/>
  <c r="P37" i="74"/>
  <c r="Q37" i="74"/>
  <c r="R37" i="74"/>
  <c r="S37" i="74"/>
  <c r="T37" i="74"/>
  <c r="U37" i="74"/>
  <c r="V37" i="74"/>
  <c r="W37" i="74"/>
  <c r="X37" i="74"/>
  <c r="Y37" i="74"/>
  <c r="Z37" i="74"/>
  <c r="AA37" i="74"/>
  <c r="AB37" i="74"/>
  <c r="AC37" i="74"/>
  <c r="AD37" i="74"/>
  <c r="AE37" i="74"/>
  <c r="AF37" i="74"/>
  <c r="AG37" i="74"/>
  <c r="AH37" i="74"/>
  <c r="AI37" i="74"/>
  <c r="AJ37" i="74"/>
  <c r="AK37" i="74"/>
  <c r="J38" i="74"/>
  <c r="K38" i="74"/>
  <c r="L38" i="74"/>
  <c r="M38" i="74"/>
  <c r="N38" i="74"/>
  <c r="O38" i="74"/>
  <c r="P38" i="74"/>
  <c r="Q38" i="74"/>
  <c r="R38" i="74"/>
  <c r="S38" i="74"/>
  <c r="T38" i="74"/>
  <c r="U38" i="74"/>
  <c r="V38" i="74"/>
  <c r="W38" i="74"/>
  <c r="X38" i="74"/>
  <c r="Y38" i="74"/>
  <c r="Z38" i="74"/>
  <c r="AA38" i="74"/>
  <c r="AB38" i="74"/>
  <c r="AC38" i="74"/>
  <c r="AD38" i="74"/>
  <c r="AE38" i="74"/>
  <c r="AF38" i="74"/>
  <c r="AG38" i="74"/>
  <c r="AH38" i="74"/>
  <c r="AI38" i="74"/>
  <c r="AJ38" i="74"/>
  <c r="AK38" i="74"/>
  <c r="J39" i="74"/>
  <c r="K39" i="74"/>
  <c r="L39" i="74"/>
  <c r="M39" i="74"/>
  <c r="N39" i="74"/>
  <c r="O39" i="74"/>
  <c r="P39" i="74"/>
  <c r="Q39" i="74"/>
  <c r="R39" i="74"/>
  <c r="S39" i="74"/>
  <c r="T39" i="74"/>
  <c r="U39" i="74"/>
  <c r="V39" i="74"/>
  <c r="W39" i="74"/>
  <c r="X39" i="74"/>
  <c r="Y39" i="74"/>
  <c r="Z39" i="74"/>
  <c r="AA39" i="74"/>
  <c r="AB39" i="74"/>
  <c r="AC39" i="74"/>
  <c r="AD39" i="74"/>
  <c r="AE39" i="74"/>
  <c r="AF39" i="74"/>
  <c r="AG39" i="74"/>
  <c r="AH39" i="74"/>
  <c r="AI39" i="74"/>
  <c r="AJ39" i="74"/>
  <c r="AK39" i="74"/>
  <c r="J40" i="74"/>
  <c r="K40" i="74"/>
  <c r="L40" i="74"/>
  <c r="M40" i="74"/>
  <c r="N40" i="74"/>
  <c r="O40" i="74"/>
  <c r="P40" i="74"/>
  <c r="Q40" i="74"/>
  <c r="R40" i="74"/>
  <c r="S40" i="74"/>
  <c r="T40" i="74"/>
  <c r="U40" i="74"/>
  <c r="V40" i="74"/>
  <c r="W40" i="74"/>
  <c r="X40" i="74"/>
  <c r="Y40" i="74"/>
  <c r="Z40" i="74"/>
  <c r="AA40" i="74"/>
  <c r="AB40" i="74"/>
  <c r="AC40" i="74"/>
  <c r="AD40" i="74"/>
  <c r="AE40" i="74"/>
  <c r="AF40" i="74"/>
  <c r="AG40" i="74"/>
  <c r="AH40" i="74"/>
  <c r="AI40" i="74"/>
  <c r="AJ40" i="74"/>
  <c r="AK40" i="74"/>
  <c r="J41" i="74"/>
  <c r="K41" i="74"/>
  <c r="L41" i="74"/>
  <c r="M41" i="74"/>
  <c r="N41" i="74"/>
  <c r="O41" i="74"/>
  <c r="P41" i="74"/>
  <c r="Q41" i="74"/>
  <c r="R41" i="74"/>
  <c r="S41" i="74"/>
  <c r="T41" i="74"/>
  <c r="U41" i="74"/>
  <c r="V41" i="74"/>
  <c r="W41" i="74"/>
  <c r="X41" i="74"/>
  <c r="Y41" i="74"/>
  <c r="Z41" i="74"/>
  <c r="AA41" i="74"/>
  <c r="AB41" i="74"/>
  <c r="AC41" i="74"/>
  <c r="AD41" i="74"/>
  <c r="AE41" i="74"/>
  <c r="AF41" i="74"/>
  <c r="AG41" i="74"/>
  <c r="AH41" i="74"/>
  <c r="AI41" i="74"/>
  <c r="AJ41" i="74"/>
  <c r="AK41" i="74"/>
  <c r="K4" i="74"/>
  <c r="L4" i="74"/>
  <c r="M4" i="74"/>
  <c r="N4" i="74"/>
  <c r="O4" i="74"/>
  <c r="P4" i="74"/>
  <c r="Q4" i="74"/>
  <c r="R4" i="74"/>
  <c r="S4" i="74"/>
  <c r="T4" i="74"/>
  <c r="U4" i="74"/>
  <c r="V4" i="74"/>
  <c r="W4" i="74"/>
  <c r="X4" i="74"/>
  <c r="Y4" i="74"/>
  <c r="Z4" i="74"/>
  <c r="AA4" i="74"/>
  <c r="AB4" i="74"/>
  <c r="AC4" i="74"/>
  <c r="AD4" i="74"/>
  <c r="AE4" i="74"/>
  <c r="AF4" i="74"/>
  <c r="AG4" i="74"/>
  <c r="AH4" i="74"/>
  <c r="AI4" i="74"/>
  <c r="AJ4" i="74"/>
  <c r="AK4" i="74"/>
  <c r="J5" i="73"/>
  <c r="K5" i="73"/>
  <c r="L5" i="73"/>
  <c r="M5" i="73"/>
  <c r="N5" i="73"/>
  <c r="O5" i="73"/>
  <c r="P5" i="73"/>
  <c r="J6" i="73"/>
  <c r="K6" i="73"/>
  <c r="L6" i="73"/>
  <c r="M6" i="73"/>
  <c r="N6" i="73"/>
  <c r="O6" i="73"/>
  <c r="P6" i="73"/>
  <c r="J7" i="73"/>
  <c r="K7" i="73"/>
  <c r="L7" i="73"/>
  <c r="M7" i="73"/>
  <c r="N7" i="73"/>
  <c r="O7" i="73"/>
  <c r="P7" i="73"/>
  <c r="J9" i="73"/>
  <c r="K9" i="73"/>
  <c r="L9" i="73"/>
  <c r="M9" i="73"/>
  <c r="N9" i="73"/>
  <c r="O9" i="73"/>
  <c r="P9" i="73"/>
  <c r="J11" i="73"/>
  <c r="K11" i="73"/>
  <c r="L11" i="73"/>
  <c r="M11" i="73"/>
  <c r="N11" i="73"/>
  <c r="O11" i="73"/>
  <c r="P11" i="73"/>
  <c r="J12" i="73"/>
  <c r="K12" i="73"/>
  <c r="L12" i="73"/>
  <c r="M12" i="73"/>
  <c r="N12" i="73"/>
  <c r="O12" i="73"/>
  <c r="P12" i="73"/>
  <c r="J14" i="73"/>
  <c r="K14" i="73"/>
  <c r="L14" i="73"/>
  <c r="M14" i="73"/>
  <c r="N14" i="73"/>
  <c r="O14" i="73"/>
  <c r="P14" i="73"/>
  <c r="J15" i="73"/>
  <c r="K15" i="73"/>
  <c r="L15" i="73"/>
  <c r="M15" i="73"/>
  <c r="N15" i="73"/>
  <c r="O15" i="73"/>
  <c r="P15" i="73"/>
  <c r="J17" i="73"/>
  <c r="K17" i="73"/>
  <c r="L17" i="73"/>
  <c r="M17" i="73"/>
  <c r="N17" i="73"/>
  <c r="O17" i="73"/>
  <c r="P17" i="73"/>
  <c r="J18" i="73"/>
  <c r="K18" i="73"/>
  <c r="L18" i="73"/>
  <c r="M18" i="73"/>
  <c r="N18" i="73"/>
  <c r="O18" i="73"/>
  <c r="P18" i="73"/>
  <c r="J19" i="73"/>
  <c r="K19" i="73"/>
  <c r="L19" i="73"/>
  <c r="M19" i="73"/>
  <c r="N19" i="73"/>
  <c r="O19" i="73"/>
  <c r="P19" i="73"/>
  <c r="J20" i="73"/>
  <c r="K20" i="73"/>
  <c r="L20" i="73"/>
  <c r="M20" i="73"/>
  <c r="N20" i="73"/>
  <c r="O20" i="73"/>
  <c r="P20" i="73"/>
  <c r="J21" i="73"/>
  <c r="K21" i="73"/>
  <c r="L21" i="73"/>
  <c r="M21" i="73"/>
  <c r="N21" i="73"/>
  <c r="O21" i="73"/>
  <c r="P21" i="73"/>
  <c r="J22" i="73"/>
  <c r="K22" i="73"/>
  <c r="L22" i="73"/>
  <c r="M22" i="73"/>
  <c r="N22" i="73"/>
  <c r="O22" i="73"/>
  <c r="P22" i="73"/>
  <c r="J23" i="73"/>
  <c r="K23" i="73"/>
  <c r="L23" i="73"/>
  <c r="M23" i="73"/>
  <c r="N23" i="73"/>
  <c r="O23" i="73"/>
  <c r="P23" i="73"/>
  <c r="J24" i="73"/>
  <c r="K24" i="73"/>
  <c r="L24" i="73"/>
  <c r="M24" i="73"/>
  <c r="N24" i="73"/>
  <c r="O24" i="73"/>
  <c r="P24" i="73"/>
  <c r="J25" i="73"/>
  <c r="K25" i="73"/>
  <c r="L25" i="73"/>
  <c r="M25" i="73"/>
  <c r="N25" i="73"/>
  <c r="O25" i="73"/>
  <c r="P25" i="73"/>
  <c r="J26" i="73"/>
  <c r="K26" i="73"/>
  <c r="L26" i="73"/>
  <c r="M26" i="73"/>
  <c r="N26" i="73"/>
  <c r="O26" i="73"/>
  <c r="P26" i="73"/>
  <c r="J27" i="73"/>
  <c r="K27" i="73"/>
  <c r="L27" i="73"/>
  <c r="M27" i="73"/>
  <c r="N27" i="73"/>
  <c r="O27" i="73"/>
  <c r="P27" i="73"/>
  <c r="J28" i="73"/>
  <c r="K28" i="73"/>
  <c r="L28" i="73"/>
  <c r="M28" i="73"/>
  <c r="N28" i="73"/>
  <c r="O28" i="73"/>
  <c r="P28" i="73"/>
  <c r="J29" i="73"/>
  <c r="K29" i="73"/>
  <c r="L29" i="73"/>
  <c r="M29" i="73"/>
  <c r="N29" i="73"/>
  <c r="O29" i="73"/>
  <c r="P29" i="73"/>
  <c r="J30" i="73"/>
  <c r="K30" i="73"/>
  <c r="L30" i="73"/>
  <c r="M30" i="73"/>
  <c r="N30" i="73"/>
  <c r="O30" i="73"/>
  <c r="P30" i="73"/>
  <c r="J31" i="73"/>
  <c r="K31" i="73"/>
  <c r="L31" i="73"/>
  <c r="M31" i="73"/>
  <c r="N31" i="73"/>
  <c r="O31" i="73"/>
  <c r="P31" i="73"/>
  <c r="J32" i="73"/>
  <c r="K32" i="73"/>
  <c r="L32" i="73"/>
  <c r="M32" i="73"/>
  <c r="N32" i="73"/>
  <c r="O32" i="73"/>
  <c r="P32" i="73"/>
  <c r="J34" i="73"/>
  <c r="K34" i="73"/>
  <c r="L34" i="73"/>
  <c r="M34" i="73"/>
  <c r="N34" i="73"/>
  <c r="O34" i="73"/>
  <c r="P34" i="73"/>
  <c r="J35" i="73"/>
  <c r="K35" i="73"/>
  <c r="L35" i="73"/>
  <c r="M35" i="73"/>
  <c r="N35" i="73"/>
  <c r="O35" i="73"/>
  <c r="P35" i="73"/>
  <c r="J36" i="73"/>
  <c r="K36" i="73"/>
  <c r="L36" i="73"/>
  <c r="M36" i="73"/>
  <c r="N36" i="73"/>
  <c r="O36" i="73"/>
  <c r="P36" i="73"/>
  <c r="J37" i="73"/>
  <c r="K37" i="73"/>
  <c r="L37" i="73"/>
  <c r="M37" i="73"/>
  <c r="N37" i="73"/>
  <c r="O37" i="73"/>
  <c r="P37" i="73"/>
  <c r="J38" i="73"/>
  <c r="K38" i="73"/>
  <c r="L38" i="73"/>
  <c r="M38" i="73"/>
  <c r="N38" i="73"/>
  <c r="O38" i="73"/>
  <c r="P38" i="73"/>
  <c r="J39" i="73"/>
  <c r="K39" i="73"/>
  <c r="L39" i="73"/>
  <c r="M39" i="73"/>
  <c r="N39" i="73"/>
  <c r="O39" i="73"/>
  <c r="P39" i="73"/>
  <c r="J40" i="73"/>
  <c r="K40" i="73"/>
  <c r="L40" i="73"/>
  <c r="M40" i="73"/>
  <c r="N40" i="73"/>
  <c r="O40" i="73"/>
  <c r="P40" i="73"/>
  <c r="J41" i="73"/>
  <c r="K41" i="73"/>
  <c r="L41" i="73"/>
  <c r="M41" i="73"/>
  <c r="N41" i="73"/>
  <c r="O41" i="73"/>
  <c r="P41" i="73"/>
  <c r="K4" i="73"/>
  <c r="L4" i="73"/>
  <c r="M4" i="73"/>
  <c r="N4" i="73"/>
  <c r="O4" i="73"/>
  <c r="P4" i="73"/>
  <c r="K4" i="71"/>
  <c r="L4" i="71"/>
  <c r="M4" i="71"/>
  <c r="N4" i="71"/>
  <c r="O4" i="71"/>
  <c r="P4" i="71"/>
  <c r="Q4" i="71"/>
  <c r="R4" i="71"/>
  <c r="S4" i="71"/>
  <c r="T4" i="71"/>
  <c r="U4" i="71"/>
  <c r="V4" i="71"/>
  <c r="K5" i="71"/>
  <c r="L5" i="71"/>
  <c r="M5" i="71"/>
  <c r="N5" i="71"/>
  <c r="O5" i="71"/>
  <c r="P5" i="71"/>
  <c r="Q5" i="71"/>
  <c r="R5" i="71"/>
  <c r="S5" i="71"/>
  <c r="T5" i="71"/>
  <c r="U5" i="71"/>
  <c r="V5" i="71"/>
  <c r="K6" i="71"/>
  <c r="L6" i="71"/>
  <c r="M6" i="71"/>
  <c r="N6" i="71"/>
  <c r="O6" i="71"/>
  <c r="P6" i="71"/>
  <c r="Q6" i="71"/>
  <c r="R6" i="71"/>
  <c r="S6" i="71"/>
  <c r="T6" i="71"/>
  <c r="U6" i="71"/>
  <c r="V6" i="71"/>
  <c r="K7" i="71"/>
  <c r="L7" i="71"/>
  <c r="M7" i="71"/>
  <c r="N7" i="71"/>
  <c r="O7" i="71"/>
  <c r="P7" i="71"/>
  <c r="Q7" i="71"/>
  <c r="R7" i="71"/>
  <c r="S7" i="71"/>
  <c r="T7" i="71"/>
  <c r="U7" i="71"/>
  <c r="V7" i="71"/>
  <c r="K9" i="71"/>
  <c r="L9" i="71"/>
  <c r="M9" i="71"/>
  <c r="N9" i="71"/>
  <c r="O9" i="71"/>
  <c r="P9" i="71"/>
  <c r="Q9" i="71"/>
  <c r="R9" i="71"/>
  <c r="S9" i="71"/>
  <c r="T9" i="71"/>
  <c r="U9" i="71"/>
  <c r="V9" i="71"/>
  <c r="K11" i="71"/>
  <c r="L11" i="71"/>
  <c r="M11" i="71"/>
  <c r="N11" i="71"/>
  <c r="O11" i="71"/>
  <c r="P11" i="71"/>
  <c r="Q11" i="71"/>
  <c r="R11" i="71"/>
  <c r="S11" i="71"/>
  <c r="T11" i="71"/>
  <c r="U11" i="71"/>
  <c r="V11" i="71"/>
  <c r="K12" i="71"/>
  <c r="L12" i="71"/>
  <c r="M12" i="71"/>
  <c r="N12" i="71"/>
  <c r="O12" i="71"/>
  <c r="P12" i="71"/>
  <c r="Q12" i="71"/>
  <c r="R12" i="71"/>
  <c r="S12" i="71"/>
  <c r="T12" i="71"/>
  <c r="U12" i="71"/>
  <c r="V12" i="71"/>
  <c r="K14" i="71"/>
  <c r="L14" i="71"/>
  <c r="M14" i="71"/>
  <c r="N14" i="71"/>
  <c r="O14" i="71"/>
  <c r="P14" i="71"/>
  <c r="Q14" i="71"/>
  <c r="R14" i="71"/>
  <c r="S14" i="71"/>
  <c r="T14" i="71"/>
  <c r="U14" i="71"/>
  <c r="V14" i="71"/>
  <c r="K15" i="71"/>
  <c r="L15" i="71"/>
  <c r="M15" i="71"/>
  <c r="N15" i="71"/>
  <c r="O15" i="71"/>
  <c r="P15" i="71"/>
  <c r="Q15" i="71"/>
  <c r="R15" i="71"/>
  <c r="S15" i="71"/>
  <c r="T15" i="71"/>
  <c r="U15" i="71"/>
  <c r="V15" i="71"/>
  <c r="K17" i="71"/>
  <c r="L17" i="71"/>
  <c r="M17" i="71"/>
  <c r="N17" i="71"/>
  <c r="O17" i="71"/>
  <c r="P17" i="71"/>
  <c r="Q17" i="71"/>
  <c r="R17" i="71"/>
  <c r="S17" i="71"/>
  <c r="T17" i="71"/>
  <c r="U17" i="71"/>
  <c r="V17" i="71"/>
  <c r="K18" i="71"/>
  <c r="L18" i="71"/>
  <c r="M18" i="71"/>
  <c r="N18" i="71"/>
  <c r="O18" i="71"/>
  <c r="P18" i="71"/>
  <c r="Q18" i="71"/>
  <c r="R18" i="71"/>
  <c r="S18" i="71"/>
  <c r="T18" i="71"/>
  <c r="U18" i="71"/>
  <c r="V18" i="71"/>
  <c r="K19" i="71"/>
  <c r="L19" i="71"/>
  <c r="M19" i="71"/>
  <c r="N19" i="71"/>
  <c r="O19" i="71"/>
  <c r="P19" i="71"/>
  <c r="Q19" i="71"/>
  <c r="R19" i="71"/>
  <c r="S19" i="71"/>
  <c r="T19" i="71"/>
  <c r="U19" i="71"/>
  <c r="V19" i="71"/>
  <c r="K20" i="71"/>
  <c r="L20" i="71"/>
  <c r="M20" i="71"/>
  <c r="N20" i="71"/>
  <c r="O20" i="71"/>
  <c r="P20" i="71"/>
  <c r="Q20" i="71"/>
  <c r="R20" i="71"/>
  <c r="S20" i="71"/>
  <c r="T20" i="71"/>
  <c r="U20" i="71"/>
  <c r="V20" i="71"/>
  <c r="K21" i="71"/>
  <c r="L21" i="71"/>
  <c r="M21" i="71"/>
  <c r="N21" i="71"/>
  <c r="O21" i="71"/>
  <c r="P21" i="71"/>
  <c r="Q21" i="71"/>
  <c r="R21" i="71"/>
  <c r="S21" i="71"/>
  <c r="T21" i="71"/>
  <c r="U21" i="71"/>
  <c r="V21" i="71"/>
  <c r="K22" i="71"/>
  <c r="L22" i="71"/>
  <c r="M22" i="71"/>
  <c r="N22" i="71"/>
  <c r="O22" i="71"/>
  <c r="P22" i="71"/>
  <c r="Q22" i="71"/>
  <c r="R22" i="71"/>
  <c r="S22" i="71"/>
  <c r="T22" i="71"/>
  <c r="U22" i="71"/>
  <c r="V22" i="71"/>
  <c r="K23" i="71"/>
  <c r="L23" i="71"/>
  <c r="M23" i="71"/>
  <c r="N23" i="71"/>
  <c r="O23" i="71"/>
  <c r="P23" i="71"/>
  <c r="Q23" i="71"/>
  <c r="R23" i="71"/>
  <c r="S23" i="71"/>
  <c r="T23" i="71"/>
  <c r="U23" i="71"/>
  <c r="V23" i="71"/>
  <c r="K24" i="71"/>
  <c r="L24" i="71"/>
  <c r="M24" i="71"/>
  <c r="N24" i="71"/>
  <c r="O24" i="71"/>
  <c r="P24" i="71"/>
  <c r="Q24" i="71"/>
  <c r="R24" i="71"/>
  <c r="S24" i="71"/>
  <c r="T24" i="71"/>
  <c r="U24" i="71"/>
  <c r="V24" i="71"/>
  <c r="K25" i="71"/>
  <c r="L25" i="71"/>
  <c r="M25" i="71"/>
  <c r="N25" i="71"/>
  <c r="O25" i="71"/>
  <c r="P25" i="71"/>
  <c r="Q25" i="71"/>
  <c r="R25" i="71"/>
  <c r="S25" i="71"/>
  <c r="T25" i="71"/>
  <c r="U25" i="71"/>
  <c r="V25" i="71"/>
  <c r="K26" i="71"/>
  <c r="L26" i="71"/>
  <c r="M26" i="71"/>
  <c r="N26" i="71"/>
  <c r="O26" i="71"/>
  <c r="P26" i="71"/>
  <c r="Q26" i="71"/>
  <c r="R26" i="71"/>
  <c r="S26" i="71"/>
  <c r="T26" i="71"/>
  <c r="U26" i="71"/>
  <c r="V26" i="71"/>
  <c r="K27" i="71"/>
  <c r="L27" i="71"/>
  <c r="M27" i="71"/>
  <c r="N27" i="71"/>
  <c r="O27" i="71"/>
  <c r="P27" i="71"/>
  <c r="Q27" i="71"/>
  <c r="R27" i="71"/>
  <c r="S27" i="71"/>
  <c r="T27" i="71"/>
  <c r="U27" i="71"/>
  <c r="V27" i="71"/>
  <c r="K28" i="71"/>
  <c r="L28" i="71"/>
  <c r="M28" i="71"/>
  <c r="N28" i="71"/>
  <c r="O28" i="71"/>
  <c r="P28" i="71"/>
  <c r="Q28" i="71"/>
  <c r="R28" i="71"/>
  <c r="S28" i="71"/>
  <c r="T28" i="71"/>
  <c r="U28" i="71"/>
  <c r="V28" i="71"/>
  <c r="K29" i="71"/>
  <c r="L29" i="71"/>
  <c r="M29" i="71"/>
  <c r="N29" i="71"/>
  <c r="O29" i="71"/>
  <c r="P29" i="71"/>
  <c r="Q29" i="71"/>
  <c r="R29" i="71"/>
  <c r="S29" i="71"/>
  <c r="T29" i="71"/>
  <c r="U29" i="71"/>
  <c r="V29" i="71"/>
  <c r="K30" i="71"/>
  <c r="L30" i="71"/>
  <c r="M30" i="71"/>
  <c r="N30" i="71"/>
  <c r="O30" i="71"/>
  <c r="P30" i="71"/>
  <c r="Q30" i="71"/>
  <c r="R30" i="71"/>
  <c r="S30" i="71"/>
  <c r="T30" i="71"/>
  <c r="U30" i="71"/>
  <c r="V30" i="71"/>
  <c r="K31" i="71"/>
  <c r="L31" i="71"/>
  <c r="M31" i="71"/>
  <c r="N31" i="71"/>
  <c r="O31" i="71"/>
  <c r="P31" i="71"/>
  <c r="Q31" i="71"/>
  <c r="R31" i="71"/>
  <c r="S31" i="71"/>
  <c r="T31" i="71"/>
  <c r="U31" i="71"/>
  <c r="V31" i="71"/>
  <c r="K32" i="71"/>
  <c r="L32" i="71"/>
  <c r="M32" i="71"/>
  <c r="N32" i="71"/>
  <c r="O32" i="71"/>
  <c r="P32" i="71"/>
  <c r="Q32" i="71"/>
  <c r="R32" i="71"/>
  <c r="S32" i="71"/>
  <c r="T32" i="71"/>
  <c r="U32" i="71"/>
  <c r="V32" i="71"/>
  <c r="K34" i="71"/>
  <c r="L34" i="71"/>
  <c r="M34" i="71"/>
  <c r="N34" i="71"/>
  <c r="O34" i="71"/>
  <c r="P34" i="71"/>
  <c r="Q34" i="71"/>
  <c r="R34" i="71"/>
  <c r="S34" i="71"/>
  <c r="T34" i="71"/>
  <c r="U34" i="71"/>
  <c r="V34" i="71"/>
  <c r="K35" i="71"/>
  <c r="L35" i="71"/>
  <c r="M35" i="71"/>
  <c r="N35" i="71"/>
  <c r="O35" i="71"/>
  <c r="P35" i="71"/>
  <c r="Q35" i="71"/>
  <c r="R35" i="71"/>
  <c r="S35" i="71"/>
  <c r="T35" i="71"/>
  <c r="U35" i="71"/>
  <c r="V35" i="71"/>
  <c r="K36" i="71"/>
  <c r="L36" i="71"/>
  <c r="M36" i="71"/>
  <c r="N36" i="71"/>
  <c r="O36" i="71"/>
  <c r="P36" i="71"/>
  <c r="Q36" i="71"/>
  <c r="R36" i="71"/>
  <c r="S36" i="71"/>
  <c r="T36" i="71"/>
  <c r="U36" i="71"/>
  <c r="V36" i="71"/>
  <c r="K37" i="71"/>
  <c r="L37" i="71"/>
  <c r="M37" i="71"/>
  <c r="N37" i="71"/>
  <c r="O37" i="71"/>
  <c r="P37" i="71"/>
  <c r="Q37" i="71"/>
  <c r="R37" i="71"/>
  <c r="S37" i="71"/>
  <c r="T37" i="71"/>
  <c r="U37" i="71"/>
  <c r="V37" i="71"/>
  <c r="K38" i="71"/>
  <c r="L38" i="71"/>
  <c r="M38" i="71"/>
  <c r="N38" i="71"/>
  <c r="O38" i="71"/>
  <c r="P38" i="71"/>
  <c r="Q38" i="71"/>
  <c r="R38" i="71"/>
  <c r="S38" i="71"/>
  <c r="T38" i="71"/>
  <c r="U38" i="71"/>
  <c r="V38" i="71"/>
  <c r="K39" i="71"/>
  <c r="L39" i="71"/>
  <c r="M39" i="71"/>
  <c r="N39" i="71"/>
  <c r="O39" i="71"/>
  <c r="P39" i="71"/>
  <c r="Q39" i="71"/>
  <c r="R39" i="71"/>
  <c r="S39" i="71"/>
  <c r="T39" i="71"/>
  <c r="U39" i="71"/>
  <c r="V39" i="71"/>
  <c r="K40" i="71"/>
  <c r="L40" i="71"/>
  <c r="M40" i="71"/>
  <c r="N40" i="71"/>
  <c r="O40" i="71"/>
  <c r="P40" i="71"/>
  <c r="Q40" i="71"/>
  <c r="R40" i="71"/>
  <c r="S40" i="71"/>
  <c r="T40" i="71"/>
  <c r="U40" i="71"/>
  <c r="V40" i="71"/>
  <c r="K41" i="71"/>
  <c r="L41" i="71"/>
  <c r="M41" i="71"/>
  <c r="N41" i="71"/>
  <c r="O41" i="71"/>
  <c r="P41" i="71"/>
  <c r="Q41" i="71"/>
  <c r="R41" i="71"/>
  <c r="S41" i="71"/>
  <c r="T41" i="71"/>
  <c r="U41" i="71"/>
  <c r="V41" i="71"/>
  <c r="J5" i="67"/>
  <c r="K5" i="67"/>
  <c r="L5" i="67"/>
  <c r="M5" i="67"/>
  <c r="N5" i="67"/>
  <c r="O5" i="67"/>
  <c r="P5" i="67"/>
  <c r="Q5" i="67"/>
  <c r="R5" i="67"/>
  <c r="S5" i="67"/>
  <c r="T5" i="67"/>
  <c r="U5" i="67"/>
  <c r="V5" i="67"/>
  <c r="W5" i="67"/>
  <c r="X5" i="67"/>
  <c r="Y5" i="67"/>
  <c r="Z5" i="67"/>
  <c r="AA5" i="67"/>
  <c r="AB5" i="67"/>
  <c r="AC5" i="67"/>
  <c r="AD5" i="67"/>
  <c r="AE5" i="67"/>
  <c r="J6" i="67"/>
  <c r="K6" i="67"/>
  <c r="L6" i="67"/>
  <c r="M6" i="67"/>
  <c r="N6" i="67"/>
  <c r="O6" i="67"/>
  <c r="P6" i="67"/>
  <c r="Q6" i="67"/>
  <c r="R6" i="67"/>
  <c r="S6" i="67"/>
  <c r="T6" i="67"/>
  <c r="U6" i="67"/>
  <c r="V6" i="67"/>
  <c r="W6" i="67"/>
  <c r="X6" i="67"/>
  <c r="Y6" i="67"/>
  <c r="Z6" i="67"/>
  <c r="AA6" i="67"/>
  <c r="AB6" i="67"/>
  <c r="AC6" i="67"/>
  <c r="AD6" i="67"/>
  <c r="AE6" i="67"/>
  <c r="J7" i="67"/>
  <c r="K7" i="67"/>
  <c r="L7" i="67"/>
  <c r="M7" i="67"/>
  <c r="N7" i="67"/>
  <c r="O7" i="67"/>
  <c r="P7" i="67"/>
  <c r="Q7" i="67"/>
  <c r="R7" i="67"/>
  <c r="S7" i="67"/>
  <c r="T7" i="67"/>
  <c r="U7" i="67"/>
  <c r="V7" i="67"/>
  <c r="W7" i="67"/>
  <c r="X7" i="67"/>
  <c r="Y7" i="67"/>
  <c r="Z7" i="67"/>
  <c r="AA7" i="67"/>
  <c r="AB7" i="67"/>
  <c r="AC7" i="67"/>
  <c r="AD7" i="67"/>
  <c r="AE7" i="67"/>
  <c r="J9" i="67"/>
  <c r="K9" i="67"/>
  <c r="L9" i="67"/>
  <c r="M9" i="67"/>
  <c r="N9" i="67"/>
  <c r="O9" i="67"/>
  <c r="P9" i="67"/>
  <c r="Q9" i="67"/>
  <c r="R9" i="67"/>
  <c r="S9" i="67"/>
  <c r="T9" i="67"/>
  <c r="U9" i="67"/>
  <c r="V9" i="67"/>
  <c r="W9" i="67"/>
  <c r="X9" i="67"/>
  <c r="Y9" i="67"/>
  <c r="Z9" i="67"/>
  <c r="AA9" i="67"/>
  <c r="AB9" i="67"/>
  <c r="AC9" i="67"/>
  <c r="AD9" i="67"/>
  <c r="AE9" i="67"/>
  <c r="J11" i="67"/>
  <c r="K11" i="67"/>
  <c r="L11" i="67"/>
  <c r="M11" i="67"/>
  <c r="N11" i="67"/>
  <c r="O11" i="67"/>
  <c r="P11" i="67"/>
  <c r="Q11" i="67"/>
  <c r="R11" i="67"/>
  <c r="S11" i="67"/>
  <c r="T11" i="67"/>
  <c r="U11" i="67"/>
  <c r="V11" i="67"/>
  <c r="W11" i="67"/>
  <c r="X11" i="67"/>
  <c r="Y11" i="67"/>
  <c r="Z11" i="67"/>
  <c r="AA11" i="67"/>
  <c r="AB11" i="67"/>
  <c r="AC11" i="67"/>
  <c r="AD11" i="67"/>
  <c r="AE11" i="67"/>
  <c r="J12" i="67"/>
  <c r="K12" i="67"/>
  <c r="L12" i="67"/>
  <c r="M12" i="67"/>
  <c r="N12" i="67"/>
  <c r="O12" i="67"/>
  <c r="P12" i="67"/>
  <c r="Q12" i="67"/>
  <c r="R12" i="67"/>
  <c r="S12" i="67"/>
  <c r="T12" i="67"/>
  <c r="U12" i="67"/>
  <c r="V12" i="67"/>
  <c r="W12" i="67"/>
  <c r="X12" i="67"/>
  <c r="Y12" i="67"/>
  <c r="Z12" i="67"/>
  <c r="AA12" i="67"/>
  <c r="AB12" i="67"/>
  <c r="AC12" i="67"/>
  <c r="AD12" i="67"/>
  <c r="AE12" i="67"/>
  <c r="J14" i="67"/>
  <c r="K14" i="67"/>
  <c r="L14" i="67"/>
  <c r="M14" i="67"/>
  <c r="N14" i="67"/>
  <c r="O14" i="67"/>
  <c r="P14" i="67"/>
  <c r="Q14" i="67"/>
  <c r="R14" i="67"/>
  <c r="S14" i="67"/>
  <c r="T14" i="67"/>
  <c r="U14" i="67"/>
  <c r="V14" i="67"/>
  <c r="W14" i="67"/>
  <c r="X14" i="67"/>
  <c r="Y14" i="67"/>
  <c r="Z14" i="67"/>
  <c r="AA14" i="67"/>
  <c r="AB14" i="67"/>
  <c r="AC14" i="67"/>
  <c r="AD14" i="67"/>
  <c r="AE14" i="67"/>
  <c r="J15" i="67"/>
  <c r="K15" i="67"/>
  <c r="L15" i="67"/>
  <c r="M15" i="67"/>
  <c r="N15" i="67"/>
  <c r="O15" i="67"/>
  <c r="P15" i="67"/>
  <c r="Q15" i="67"/>
  <c r="R15" i="67"/>
  <c r="S15" i="67"/>
  <c r="T15" i="67"/>
  <c r="U15" i="67"/>
  <c r="V15" i="67"/>
  <c r="W15" i="67"/>
  <c r="X15" i="67"/>
  <c r="Y15" i="67"/>
  <c r="Z15" i="67"/>
  <c r="AA15" i="67"/>
  <c r="AB15" i="67"/>
  <c r="AC15" i="67"/>
  <c r="AD15" i="67"/>
  <c r="AE15" i="67"/>
  <c r="J17" i="67"/>
  <c r="K17" i="67"/>
  <c r="L17" i="67"/>
  <c r="M17" i="67"/>
  <c r="N17" i="67"/>
  <c r="O17" i="67"/>
  <c r="P17" i="67"/>
  <c r="Q17" i="67"/>
  <c r="R17" i="67"/>
  <c r="S17" i="67"/>
  <c r="T17" i="67"/>
  <c r="U17" i="67"/>
  <c r="V17" i="67"/>
  <c r="W17" i="67"/>
  <c r="X17" i="67"/>
  <c r="Y17" i="67"/>
  <c r="Z17" i="67"/>
  <c r="AA17" i="67"/>
  <c r="AB17" i="67"/>
  <c r="AC17" i="67"/>
  <c r="AD17" i="67"/>
  <c r="AE17" i="67"/>
  <c r="J18" i="67"/>
  <c r="K18" i="67"/>
  <c r="L18" i="67"/>
  <c r="M18" i="67"/>
  <c r="N18" i="67"/>
  <c r="O18" i="67"/>
  <c r="P18" i="67"/>
  <c r="Q18" i="67"/>
  <c r="R18" i="67"/>
  <c r="S18" i="67"/>
  <c r="T18" i="67"/>
  <c r="U18" i="67"/>
  <c r="V18" i="67"/>
  <c r="W18" i="67"/>
  <c r="X18" i="67"/>
  <c r="Y18" i="67"/>
  <c r="Z18" i="67"/>
  <c r="AA18" i="67"/>
  <c r="AB18" i="67"/>
  <c r="AC18" i="67"/>
  <c r="AD18" i="67"/>
  <c r="AE18" i="67"/>
  <c r="J19" i="67"/>
  <c r="K19" i="67"/>
  <c r="L19" i="67"/>
  <c r="M19" i="67"/>
  <c r="N19" i="67"/>
  <c r="O19" i="67"/>
  <c r="P19" i="67"/>
  <c r="Q19" i="67"/>
  <c r="R19" i="67"/>
  <c r="S19" i="67"/>
  <c r="T19" i="67"/>
  <c r="U19" i="67"/>
  <c r="V19" i="67"/>
  <c r="W19" i="67"/>
  <c r="X19" i="67"/>
  <c r="Y19" i="67"/>
  <c r="Z19" i="67"/>
  <c r="AA19" i="67"/>
  <c r="AB19" i="67"/>
  <c r="AC19" i="67"/>
  <c r="AD19" i="67"/>
  <c r="AE19" i="67"/>
  <c r="J20" i="67"/>
  <c r="K20" i="67"/>
  <c r="L20" i="67"/>
  <c r="M20" i="67"/>
  <c r="N20" i="67"/>
  <c r="O20" i="67"/>
  <c r="P20" i="67"/>
  <c r="Q20" i="67"/>
  <c r="R20" i="67"/>
  <c r="S20" i="67"/>
  <c r="T20" i="67"/>
  <c r="U20" i="67"/>
  <c r="V20" i="67"/>
  <c r="W20" i="67"/>
  <c r="X20" i="67"/>
  <c r="Y20" i="67"/>
  <c r="Z20" i="67"/>
  <c r="AA20" i="67"/>
  <c r="AB20" i="67"/>
  <c r="AC20" i="67"/>
  <c r="AD20" i="67"/>
  <c r="AE20" i="67"/>
  <c r="J21" i="67"/>
  <c r="K21" i="67"/>
  <c r="L21" i="67"/>
  <c r="M21" i="67"/>
  <c r="N21" i="67"/>
  <c r="O21" i="67"/>
  <c r="P21" i="67"/>
  <c r="Q21" i="67"/>
  <c r="R21" i="67"/>
  <c r="S21" i="67"/>
  <c r="T21" i="67"/>
  <c r="U21" i="67"/>
  <c r="V21" i="67"/>
  <c r="W21" i="67"/>
  <c r="X21" i="67"/>
  <c r="Y21" i="67"/>
  <c r="Z21" i="67"/>
  <c r="AA21" i="67"/>
  <c r="AB21" i="67"/>
  <c r="AC21" i="67"/>
  <c r="AD21" i="67"/>
  <c r="AE21" i="67"/>
  <c r="J22" i="67"/>
  <c r="K22" i="67"/>
  <c r="L22" i="67"/>
  <c r="M22" i="67"/>
  <c r="N22" i="67"/>
  <c r="O22" i="67"/>
  <c r="P22" i="67"/>
  <c r="Q22" i="67"/>
  <c r="R22" i="67"/>
  <c r="S22" i="67"/>
  <c r="T22" i="67"/>
  <c r="U22" i="67"/>
  <c r="V22" i="67"/>
  <c r="W22" i="67"/>
  <c r="X22" i="67"/>
  <c r="Y22" i="67"/>
  <c r="Z22" i="67"/>
  <c r="AA22" i="67"/>
  <c r="AB22" i="67"/>
  <c r="AC22" i="67"/>
  <c r="AD22" i="67"/>
  <c r="AE22" i="67"/>
  <c r="J23" i="67"/>
  <c r="K23" i="67"/>
  <c r="L23" i="67"/>
  <c r="M23" i="67"/>
  <c r="N23" i="67"/>
  <c r="O23" i="67"/>
  <c r="P23" i="67"/>
  <c r="Q23" i="67"/>
  <c r="R23" i="67"/>
  <c r="S23" i="67"/>
  <c r="T23" i="67"/>
  <c r="U23" i="67"/>
  <c r="V23" i="67"/>
  <c r="W23" i="67"/>
  <c r="X23" i="67"/>
  <c r="Y23" i="67"/>
  <c r="Z23" i="67"/>
  <c r="AA23" i="67"/>
  <c r="AB23" i="67"/>
  <c r="AC23" i="67"/>
  <c r="AD23" i="67"/>
  <c r="AE23" i="67"/>
  <c r="J24" i="67"/>
  <c r="K24" i="67"/>
  <c r="L24" i="67"/>
  <c r="M24" i="67"/>
  <c r="N24" i="67"/>
  <c r="O24" i="67"/>
  <c r="P24" i="67"/>
  <c r="Q24" i="67"/>
  <c r="R24" i="67"/>
  <c r="S24" i="67"/>
  <c r="T24" i="67"/>
  <c r="U24" i="67"/>
  <c r="V24" i="67"/>
  <c r="W24" i="67"/>
  <c r="X24" i="67"/>
  <c r="Y24" i="67"/>
  <c r="Z24" i="67"/>
  <c r="AA24" i="67"/>
  <c r="AB24" i="67"/>
  <c r="AC24" i="67"/>
  <c r="AD24" i="67"/>
  <c r="AE24" i="67"/>
  <c r="J25" i="67"/>
  <c r="K25" i="67"/>
  <c r="L25" i="67"/>
  <c r="M25" i="67"/>
  <c r="N25" i="67"/>
  <c r="O25" i="67"/>
  <c r="P25" i="67"/>
  <c r="Q25" i="67"/>
  <c r="R25" i="67"/>
  <c r="S25" i="67"/>
  <c r="T25" i="67"/>
  <c r="U25" i="67"/>
  <c r="V25" i="67"/>
  <c r="W25" i="67"/>
  <c r="X25" i="67"/>
  <c r="Y25" i="67"/>
  <c r="Z25" i="67"/>
  <c r="AA25" i="67"/>
  <c r="AB25" i="67"/>
  <c r="AC25" i="67"/>
  <c r="AD25" i="67"/>
  <c r="AE25" i="67"/>
  <c r="J26" i="67"/>
  <c r="K26" i="67"/>
  <c r="L26" i="67"/>
  <c r="M26" i="67"/>
  <c r="N26" i="67"/>
  <c r="O26" i="67"/>
  <c r="P26" i="67"/>
  <c r="Q26" i="67"/>
  <c r="R26" i="67"/>
  <c r="S26" i="67"/>
  <c r="T26" i="67"/>
  <c r="U26" i="67"/>
  <c r="V26" i="67"/>
  <c r="W26" i="67"/>
  <c r="X26" i="67"/>
  <c r="Y26" i="67"/>
  <c r="Z26" i="67"/>
  <c r="AA26" i="67"/>
  <c r="AB26" i="67"/>
  <c r="AC26" i="67"/>
  <c r="AD26" i="67"/>
  <c r="AE26" i="67"/>
  <c r="J27" i="67"/>
  <c r="K27" i="67"/>
  <c r="L27" i="67"/>
  <c r="M27" i="67"/>
  <c r="N27" i="67"/>
  <c r="O27" i="67"/>
  <c r="P27" i="67"/>
  <c r="Q27" i="67"/>
  <c r="R27" i="67"/>
  <c r="S27" i="67"/>
  <c r="T27" i="67"/>
  <c r="U27" i="67"/>
  <c r="V27" i="67"/>
  <c r="W27" i="67"/>
  <c r="X27" i="67"/>
  <c r="Y27" i="67"/>
  <c r="Z27" i="67"/>
  <c r="AA27" i="67"/>
  <c r="AB27" i="67"/>
  <c r="AC27" i="67"/>
  <c r="AD27" i="67"/>
  <c r="AE27" i="67"/>
  <c r="J28" i="67"/>
  <c r="K28" i="67"/>
  <c r="L28" i="67"/>
  <c r="M28" i="67"/>
  <c r="N28" i="67"/>
  <c r="O28" i="67"/>
  <c r="P28" i="67"/>
  <c r="Q28" i="67"/>
  <c r="R28" i="67"/>
  <c r="S28" i="67"/>
  <c r="T28" i="67"/>
  <c r="U28" i="67"/>
  <c r="V28" i="67"/>
  <c r="W28" i="67"/>
  <c r="X28" i="67"/>
  <c r="Y28" i="67"/>
  <c r="Z28" i="67"/>
  <c r="AA28" i="67"/>
  <c r="AB28" i="67"/>
  <c r="AC28" i="67"/>
  <c r="AD28" i="67"/>
  <c r="AE28" i="67"/>
  <c r="J29" i="67"/>
  <c r="K29" i="67"/>
  <c r="L29" i="67"/>
  <c r="M29" i="67"/>
  <c r="N29" i="67"/>
  <c r="O29" i="67"/>
  <c r="P29" i="67"/>
  <c r="Q29" i="67"/>
  <c r="R29" i="67"/>
  <c r="S29" i="67"/>
  <c r="T29" i="67"/>
  <c r="U29" i="67"/>
  <c r="V29" i="67"/>
  <c r="W29" i="67"/>
  <c r="X29" i="67"/>
  <c r="Y29" i="67"/>
  <c r="Z29" i="67"/>
  <c r="AA29" i="67"/>
  <c r="AB29" i="67"/>
  <c r="AC29" i="67"/>
  <c r="AD29" i="67"/>
  <c r="AE29" i="67"/>
  <c r="J30" i="67"/>
  <c r="K30" i="67"/>
  <c r="L30" i="67"/>
  <c r="M30" i="67"/>
  <c r="N30" i="67"/>
  <c r="O30" i="67"/>
  <c r="P30" i="67"/>
  <c r="Q30" i="67"/>
  <c r="R30" i="67"/>
  <c r="S30" i="67"/>
  <c r="T30" i="67"/>
  <c r="U30" i="67"/>
  <c r="V30" i="67"/>
  <c r="W30" i="67"/>
  <c r="X30" i="67"/>
  <c r="Y30" i="67"/>
  <c r="Z30" i="67"/>
  <c r="AA30" i="67"/>
  <c r="AB30" i="67"/>
  <c r="AC30" i="67"/>
  <c r="AD30" i="67"/>
  <c r="AE30" i="67"/>
  <c r="J31" i="67"/>
  <c r="K31" i="67"/>
  <c r="L31" i="67"/>
  <c r="M31" i="67"/>
  <c r="N31" i="67"/>
  <c r="O31" i="67"/>
  <c r="P31" i="67"/>
  <c r="Q31" i="67"/>
  <c r="R31" i="67"/>
  <c r="S31" i="67"/>
  <c r="T31" i="67"/>
  <c r="U31" i="67"/>
  <c r="V31" i="67"/>
  <c r="W31" i="67"/>
  <c r="X31" i="67"/>
  <c r="Y31" i="67"/>
  <c r="Z31" i="67"/>
  <c r="AA31" i="67"/>
  <c r="AB31" i="67"/>
  <c r="AC31" i="67"/>
  <c r="AD31" i="67"/>
  <c r="AE31" i="67"/>
  <c r="J32" i="67"/>
  <c r="K32" i="67"/>
  <c r="L32" i="67"/>
  <c r="M32" i="67"/>
  <c r="N32" i="67"/>
  <c r="O32" i="67"/>
  <c r="P32" i="67"/>
  <c r="Q32" i="67"/>
  <c r="R32" i="67"/>
  <c r="S32" i="67"/>
  <c r="T32" i="67"/>
  <c r="U32" i="67"/>
  <c r="V32" i="67"/>
  <c r="W32" i="67"/>
  <c r="X32" i="67"/>
  <c r="Y32" i="67"/>
  <c r="Z32" i="67"/>
  <c r="AA32" i="67"/>
  <c r="AB32" i="67"/>
  <c r="AC32" i="67"/>
  <c r="AD32" i="67"/>
  <c r="AE32" i="67"/>
  <c r="J34" i="67"/>
  <c r="K34" i="67"/>
  <c r="L34" i="67"/>
  <c r="M34" i="67"/>
  <c r="N34" i="67"/>
  <c r="O34" i="67"/>
  <c r="P34" i="67"/>
  <c r="Q34" i="67"/>
  <c r="R34" i="67"/>
  <c r="S34" i="67"/>
  <c r="T34" i="67"/>
  <c r="U34" i="67"/>
  <c r="V34" i="67"/>
  <c r="W34" i="67"/>
  <c r="X34" i="67"/>
  <c r="Y34" i="67"/>
  <c r="Z34" i="67"/>
  <c r="AA34" i="67"/>
  <c r="AB34" i="67"/>
  <c r="AC34" i="67"/>
  <c r="AD34" i="67"/>
  <c r="AE34" i="67"/>
  <c r="J35" i="67"/>
  <c r="K35" i="67"/>
  <c r="L35" i="67"/>
  <c r="M35" i="67"/>
  <c r="N35" i="67"/>
  <c r="O35" i="67"/>
  <c r="P35" i="67"/>
  <c r="Q35" i="67"/>
  <c r="R35" i="67"/>
  <c r="S35" i="67"/>
  <c r="T35" i="67"/>
  <c r="U35" i="67"/>
  <c r="V35" i="67"/>
  <c r="W35" i="67"/>
  <c r="X35" i="67"/>
  <c r="Y35" i="67"/>
  <c r="Z35" i="67"/>
  <c r="AA35" i="67"/>
  <c r="AB35" i="67"/>
  <c r="AC35" i="67"/>
  <c r="AD35" i="67"/>
  <c r="AE35" i="67"/>
  <c r="J36" i="67"/>
  <c r="K36" i="67"/>
  <c r="L36" i="67"/>
  <c r="M36" i="67"/>
  <c r="N36" i="67"/>
  <c r="O36" i="67"/>
  <c r="P36" i="67"/>
  <c r="Q36" i="67"/>
  <c r="R36" i="67"/>
  <c r="S36" i="67"/>
  <c r="T36" i="67"/>
  <c r="U36" i="67"/>
  <c r="V36" i="67"/>
  <c r="W36" i="67"/>
  <c r="X36" i="67"/>
  <c r="Y36" i="67"/>
  <c r="Z36" i="67"/>
  <c r="AA36" i="67"/>
  <c r="AB36" i="67"/>
  <c r="AC36" i="67"/>
  <c r="AD36" i="67"/>
  <c r="AE36" i="67"/>
  <c r="J37" i="67"/>
  <c r="K37" i="67"/>
  <c r="L37" i="67"/>
  <c r="M37" i="67"/>
  <c r="N37" i="67"/>
  <c r="O37" i="67"/>
  <c r="P37" i="67"/>
  <c r="Q37" i="67"/>
  <c r="R37" i="67"/>
  <c r="S37" i="67"/>
  <c r="T37" i="67"/>
  <c r="U37" i="67"/>
  <c r="V37" i="67"/>
  <c r="W37" i="67"/>
  <c r="X37" i="67"/>
  <c r="Y37" i="67"/>
  <c r="Z37" i="67"/>
  <c r="AA37" i="67"/>
  <c r="AB37" i="67"/>
  <c r="AC37" i="67"/>
  <c r="AD37" i="67"/>
  <c r="AE37" i="67"/>
  <c r="J38" i="67"/>
  <c r="K38" i="67"/>
  <c r="L38" i="67"/>
  <c r="M38" i="67"/>
  <c r="N38" i="67"/>
  <c r="O38" i="67"/>
  <c r="P38" i="67"/>
  <c r="Q38" i="67"/>
  <c r="R38" i="67"/>
  <c r="S38" i="67"/>
  <c r="T38" i="67"/>
  <c r="U38" i="67"/>
  <c r="V38" i="67"/>
  <c r="W38" i="67"/>
  <c r="X38" i="67"/>
  <c r="Y38" i="67"/>
  <c r="Z38" i="67"/>
  <c r="AA38" i="67"/>
  <c r="AB38" i="67"/>
  <c r="AC38" i="67"/>
  <c r="AD38" i="67"/>
  <c r="AE38" i="67"/>
  <c r="J39" i="67"/>
  <c r="K39" i="67"/>
  <c r="L39" i="67"/>
  <c r="M39" i="67"/>
  <c r="N39" i="67"/>
  <c r="O39" i="67"/>
  <c r="P39" i="67"/>
  <c r="Q39" i="67"/>
  <c r="R39" i="67"/>
  <c r="S39" i="67"/>
  <c r="T39" i="67"/>
  <c r="U39" i="67"/>
  <c r="V39" i="67"/>
  <c r="W39" i="67"/>
  <c r="X39" i="67"/>
  <c r="Y39" i="67"/>
  <c r="Z39" i="67"/>
  <c r="AA39" i="67"/>
  <c r="AB39" i="67"/>
  <c r="AC39" i="67"/>
  <c r="AD39" i="67"/>
  <c r="AE39" i="67"/>
  <c r="J40" i="67"/>
  <c r="K40" i="67"/>
  <c r="L40" i="67"/>
  <c r="M40" i="67"/>
  <c r="N40" i="67"/>
  <c r="O40" i="67"/>
  <c r="P40" i="67"/>
  <c r="Q40" i="67"/>
  <c r="R40" i="67"/>
  <c r="S40" i="67"/>
  <c r="T40" i="67"/>
  <c r="U40" i="67"/>
  <c r="V40" i="67"/>
  <c r="W40" i="67"/>
  <c r="X40" i="67"/>
  <c r="Y40" i="67"/>
  <c r="Z40" i="67"/>
  <c r="AA40" i="67"/>
  <c r="AB40" i="67"/>
  <c r="AC40" i="67"/>
  <c r="AD40" i="67"/>
  <c r="AE40" i="67"/>
  <c r="J41" i="67"/>
  <c r="K41" i="67"/>
  <c r="L41" i="67"/>
  <c r="M41" i="67"/>
  <c r="N41" i="67"/>
  <c r="O41" i="67"/>
  <c r="P41" i="67"/>
  <c r="Q41" i="67"/>
  <c r="R41" i="67"/>
  <c r="S41" i="67"/>
  <c r="T41" i="67"/>
  <c r="U41" i="67"/>
  <c r="V41" i="67"/>
  <c r="W41" i="67"/>
  <c r="X41" i="67"/>
  <c r="Y41" i="67"/>
  <c r="Z41" i="67"/>
  <c r="AA41" i="67"/>
  <c r="AB41" i="67"/>
  <c r="AC41" i="67"/>
  <c r="AD41" i="67"/>
  <c r="AE41" i="67"/>
  <c r="K4" i="67"/>
  <c r="L4" i="67"/>
  <c r="M4" i="67"/>
  <c r="N4" i="67"/>
  <c r="O4" i="67"/>
  <c r="P4" i="67"/>
  <c r="Q4" i="67"/>
  <c r="R4" i="67"/>
  <c r="S4" i="67"/>
  <c r="T4" i="67"/>
  <c r="U4" i="67"/>
  <c r="V4" i="67"/>
  <c r="W4" i="67"/>
  <c r="X4" i="67"/>
  <c r="Y4" i="67"/>
  <c r="Z4" i="67"/>
  <c r="AA4" i="67"/>
  <c r="AB4" i="67"/>
  <c r="AC4" i="67"/>
  <c r="AD4" i="67"/>
  <c r="AE4" i="67"/>
  <c r="J5" i="61"/>
  <c r="K5" i="61"/>
  <c r="L5" i="61"/>
  <c r="M5" i="61"/>
  <c r="N5" i="61"/>
  <c r="J6" i="61"/>
  <c r="K6" i="61"/>
  <c r="L6" i="61"/>
  <c r="M6" i="61"/>
  <c r="N6" i="61"/>
  <c r="J7" i="61"/>
  <c r="K7" i="61"/>
  <c r="L7" i="61"/>
  <c r="M7" i="61"/>
  <c r="N7" i="61"/>
  <c r="J9" i="61"/>
  <c r="K9" i="61"/>
  <c r="L9" i="61"/>
  <c r="M9" i="61"/>
  <c r="N9" i="61"/>
  <c r="J11" i="61"/>
  <c r="K11" i="61"/>
  <c r="L11" i="61"/>
  <c r="M11" i="61"/>
  <c r="N11" i="61"/>
  <c r="J12" i="61"/>
  <c r="K12" i="61"/>
  <c r="L12" i="61"/>
  <c r="M12" i="61"/>
  <c r="N12" i="61"/>
  <c r="J14" i="61"/>
  <c r="K14" i="61"/>
  <c r="L14" i="61"/>
  <c r="M14" i="61"/>
  <c r="N14" i="61"/>
  <c r="J15" i="61"/>
  <c r="K15" i="61"/>
  <c r="L15" i="61"/>
  <c r="M15" i="61"/>
  <c r="N15" i="61"/>
  <c r="J17" i="61"/>
  <c r="K17" i="61"/>
  <c r="L17" i="61"/>
  <c r="M17" i="61"/>
  <c r="N17" i="61"/>
  <c r="J18" i="61"/>
  <c r="K18" i="61"/>
  <c r="L18" i="61"/>
  <c r="M18" i="61"/>
  <c r="N18" i="61"/>
  <c r="J19" i="61"/>
  <c r="K19" i="61"/>
  <c r="L19" i="61"/>
  <c r="M19" i="61"/>
  <c r="N19" i="61"/>
  <c r="J20" i="61"/>
  <c r="K20" i="61"/>
  <c r="L20" i="61"/>
  <c r="M20" i="61"/>
  <c r="N20" i="61"/>
  <c r="J21" i="61"/>
  <c r="K21" i="61"/>
  <c r="L21" i="61"/>
  <c r="M21" i="61"/>
  <c r="N21" i="61"/>
  <c r="J22" i="61"/>
  <c r="K22" i="61"/>
  <c r="L22" i="61"/>
  <c r="M22" i="61"/>
  <c r="N22" i="61"/>
  <c r="J23" i="61"/>
  <c r="K23" i="61"/>
  <c r="L23" i="61"/>
  <c r="M23" i="61"/>
  <c r="N23" i="61"/>
  <c r="J24" i="61"/>
  <c r="K24" i="61"/>
  <c r="L24" i="61"/>
  <c r="M24" i="61"/>
  <c r="N24" i="61"/>
  <c r="J25" i="61"/>
  <c r="K25" i="61"/>
  <c r="L25" i="61"/>
  <c r="M25" i="61"/>
  <c r="N25" i="61"/>
  <c r="J26" i="61"/>
  <c r="K26" i="61"/>
  <c r="L26" i="61"/>
  <c r="M26" i="61"/>
  <c r="N26" i="61"/>
  <c r="J27" i="61"/>
  <c r="K27" i="61"/>
  <c r="L27" i="61"/>
  <c r="M27" i="61"/>
  <c r="N27" i="61"/>
  <c r="J28" i="61"/>
  <c r="K28" i="61"/>
  <c r="L28" i="61"/>
  <c r="M28" i="61"/>
  <c r="N28" i="61"/>
  <c r="J29" i="61"/>
  <c r="K29" i="61"/>
  <c r="L29" i="61"/>
  <c r="M29" i="61"/>
  <c r="N29" i="61"/>
  <c r="J30" i="61"/>
  <c r="K30" i="61"/>
  <c r="L30" i="61"/>
  <c r="M30" i="61"/>
  <c r="N30" i="61"/>
  <c r="J31" i="61"/>
  <c r="K31" i="61"/>
  <c r="L31" i="61"/>
  <c r="M31" i="61"/>
  <c r="N31" i="61"/>
  <c r="J32" i="61"/>
  <c r="K32" i="61"/>
  <c r="L32" i="61"/>
  <c r="M32" i="61"/>
  <c r="N32" i="61"/>
  <c r="J34" i="61"/>
  <c r="K34" i="61"/>
  <c r="L34" i="61"/>
  <c r="M34" i="61"/>
  <c r="N34" i="61"/>
  <c r="J35" i="61"/>
  <c r="K35" i="61"/>
  <c r="L35" i="61"/>
  <c r="M35" i="61"/>
  <c r="N35" i="61"/>
  <c r="J36" i="61"/>
  <c r="K36" i="61"/>
  <c r="L36" i="61"/>
  <c r="M36" i="61"/>
  <c r="N36" i="61"/>
  <c r="J37" i="61"/>
  <c r="K37" i="61"/>
  <c r="L37" i="61"/>
  <c r="M37" i="61"/>
  <c r="N37" i="61"/>
  <c r="J38" i="61"/>
  <c r="K38" i="61"/>
  <c r="L38" i="61"/>
  <c r="M38" i="61"/>
  <c r="N38" i="61"/>
  <c r="J39" i="61"/>
  <c r="K39" i="61"/>
  <c r="L39" i="61"/>
  <c r="M39" i="61"/>
  <c r="N39" i="61"/>
  <c r="J40" i="61"/>
  <c r="K40" i="61"/>
  <c r="L40" i="61"/>
  <c r="M40" i="61"/>
  <c r="N40" i="61"/>
  <c r="J41" i="61"/>
  <c r="K41" i="61"/>
  <c r="L41" i="61"/>
  <c r="M41" i="61"/>
  <c r="N41" i="61"/>
  <c r="K4" i="61"/>
  <c r="L4" i="61"/>
  <c r="M4" i="61"/>
  <c r="N4" i="61"/>
  <c r="K5" i="60"/>
  <c r="L5" i="60"/>
  <c r="M5" i="60"/>
  <c r="N5" i="60"/>
  <c r="O5" i="60"/>
  <c r="P5" i="60"/>
  <c r="Q5" i="60"/>
  <c r="R5" i="60"/>
  <c r="S5" i="60"/>
  <c r="T5" i="60"/>
  <c r="U5" i="60"/>
  <c r="V5" i="60"/>
  <c r="W5" i="60"/>
  <c r="X5" i="60"/>
  <c r="Y5" i="60"/>
  <c r="Z5" i="60"/>
  <c r="AA5" i="60"/>
  <c r="AB5" i="60"/>
  <c r="AC5" i="60"/>
  <c r="AD5" i="60"/>
  <c r="AE5" i="60"/>
  <c r="AF5" i="60"/>
  <c r="AG5" i="60"/>
  <c r="AH5" i="60"/>
  <c r="AI5" i="60"/>
  <c r="AJ5" i="60"/>
  <c r="AK5" i="60"/>
  <c r="AL5" i="60"/>
  <c r="K6" i="60"/>
  <c r="L6" i="60"/>
  <c r="M6" i="60"/>
  <c r="N6" i="60"/>
  <c r="O6" i="60"/>
  <c r="P6" i="60"/>
  <c r="Q6" i="60"/>
  <c r="R6" i="60"/>
  <c r="S6" i="60"/>
  <c r="T6" i="60"/>
  <c r="U6" i="60"/>
  <c r="V6" i="60"/>
  <c r="W6" i="60"/>
  <c r="X6" i="60"/>
  <c r="Y6" i="60"/>
  <c r="Z6" i="60"/>
  <c r="AA6" i="60"/>
  <c r="AB6" i="60"/>
  <c r="AC6" i="60"/>
  <c r="AD6" i="60"/>
  <c r="AE6" i="60"/>
  <c r="AF6" i="60"/>
  <c r="AG6" i="60"/>
  <c r="AH6" i="60"/>
  <c r="AI6" i="60"/>
  <c r="AJ6" i="60"/>
  <c r="AK6" i="60"/>
  <c r="AL6" i="60"/>
  <c r="K7" i="60"/>
  <c r="L7" i="60"/>
  <c r="M7" i="60"/>
  <c r="N7" i="60"/>
  <c r="O7" i="60"/>
  <c r="P7" i="60"/>
  <c r="Q7" i="60"/>
  <c r="R7" i="60"/>
  <c r="S7" i="60"/>
  <c r="T7" i="60"/>
  <c r="U7" i="60"/>
  <c r="V7" i="60"/>
  <c r="W7" i="60"/>
  <c r="X7" i="60"/>
  <c r="Y7" i="60"/>
  <c r="Z7" i="60"/>
  <c r="AA7" i="60"/>
  <c r="AB7" i="60"/>
  <c r="AC7" i="60"/>
  <c r="AD7" i="60"/>
  <c r="AE7" i="60"/>
  <c r="AF7" i="60"/>
  <c r="AG7" i="60"/>
  <c r="AH7" i="60"/>
  <c r="AI7" i="60"/>
  <c r="AJ7" i="60"/>
  <c r="AK7" i="60"/>
  <c r="AL7" i="60"/>
  <c r="K9" i="60"/>
  <c r="L9" i="60"/>
  <c r="M9" i="60"/>
  <c r="N9" i="60"/>
  <c r="O9" i="60"/>
  <c r="P9" i="60"/>
  <c r="Q9" i="60"/>
  <c r="R9" i="60"/>
  <c r="S9" i="60"/>
  <c r="T9" i="60"/>
  <c r="U9" i="60"/>
  <c r="V9" i="60"/>
  <c r="W9" i="60"/>
  <c r="X9" i="60"/>
  <c r="Y9" i="60"/>
  <c r="Z9" i="60"/>
  <c r="AA9" i="60"/>
  <c r="AB9" i="60"/>
  <c r="AC9" i="60"/>
  <c r="AD9" i="60"/>
  <c r="AE9" i="60"/>
  <c r="AF9" i="60"/>
  <c r="AG9" i="60"/>
  <c r="AH9" i="60"/>
  <c r="AI9" i="60"/>
  <c r="AJ9" i="60"/>
  <c r="AK9" i="60"/>
  <c r="AL9" i="60"/>
  <c r="K11" i="60"/>
  <c r="L11" i="60"/>
  <c r="M11" i="60"/>
  <c r="N11" i="60"/>
  <c r="O11" i="60"/>
  <c r="P11" i="60"/>
  <c r="Q11" i="60"/>
  <c r="R11" i="60"/>
  <c r="S11" i="60"/>
  <c r="T11" i="60"/>
  <c r="U11" i="60"/>
  <c r="V11" i="60"/>
  <c r="W11" i="60"/>
  <c r="X11" i="60"/>
  <c r="Y11" i="60"/>
  <c r="Z11" i="60"/>
  <c r="AA11" i="60"/>
  <c r="AB11" i="60"/>
  <c r="AC11" i="60"/>
  <c r="AD11" i="60"/>
  <c r="AE11" i="60"/>
  <c r="AF11" i="60"/>
  <c r="AG11" i="60"/>
  <c r="AH11" i="60"/>
  <c r="AI11" i="60"/>
  <c r="AJ11" i="60"/>
  <c r="AK11" i="60"/>
  <c r="AL11" i="60"/>
  <c r="K12" i="60"/>
  <c r="L12" i="60"/>
  <c r="M12" i="60"/>
  <c r="N12" i="60"/>
  <c r="O12" i="60"/>
  <c r="P12" i="60"/>
  <c r="Q12" i="60"/>
  <c r="R12" i="60"/>
  <c r="S12" i="60"/>
  <c r="T12" i="60"/>
  <c r="U12" i="60"/>
  <c r="V12" i="60"/>
  <c r="W12" i="60"/>
  <c r="X12" i="60"/>
  <c r="Y12" i="60"/>
  <c r="Z12" i="60"/>
  <c r="AA12" i="60"/>
  <c r="AB12" i="60"/>
  <c r="AC12" i="60"/>
  <c r="AD12" i="60"/>
  <c r="AE12" i="60"/>
  <c r="AF12" i="60"/>
  <c r="AG12" i="60"/>
  <c r="AH12" i="60"/>
  <c r="AI12" i="60"/>
  <c r="AJ12" i="60"/>
  <c r="AK12" i="60"/>
  <c r="AL12" i="60"/>
  <c r="K14" i="60"/>
  <c r="L14" i="60"/>
  <c r="M14" i="60"/>
  <c r="N14" i="60"/>
  <c r="O14" i="60"/>
  <c r="P14" i="60"/>
  <c r="Q14" i="60"/>
  <c r="R14" i="60"/>
  <c r="S14" i="60"/>
  <c r="T14" i="60"/>
  <c r="U14" i="60"/>
  <c r="V14" i="60"/>
  <c r="W14" i="60"/>
  <c r="X14" i="60"/>
  <c r="Y14" i="60"/>
  <c r="Z14" i="60"/>
  <c r="AA14" i="60"/>
  <c r="AB14" i="60"/>
  <c r="AC14" i="60"/>
  <c r="AD14" i="60"/>
  <c r="AE14" i="60"/>
  <c r="AF14" i="60"/>
  <c r="AG14" i="60"/>
  <c r="AH14" i="60"/>
  <c r="AI14" i="60"/>
  <c r="AJ14" i="60"/>
  <c r="AK14" i="60"/>
  <c r="AL14" i="60"/>
  <c r="K15" i="60"/>
  <c r="L15" i="60"/>
  <c r="M15" i="60"/>
  <c r="N15" i="60"/>
  <c r="O15" i="60"/>
  <c r="P15" i="60"/>
  <c r="Q15" i="60"/>
  <c r="R15" i="60"/>
  <c r="S15" i="60"/>
  <c r="T15" i="60"/>
  <c r="U15" i="60"/>
  <c r="V15" i="60"/>
  <c r="W15" i="60"/>
  <c r="X15" i="60"/>
  <c r="Y15" i="60"/>
  <c r="Z15" i="60"/>
  <c r="AA15" i="60"/>
  <c r="AB15" i="60"/>
  <c r="AC15" i="60"/>
  <c r="AD15" i="60"/>
  <c r="AE15" i="60"/>
  <c r="AF15" i="60"/>
  <c r="AG15" i="60"/>
  <c r="AH15" i="60"/>
  <c r="AI15" i="60"/>
  <c r="AJ15" i="60"/>
  <c r="AK15" i="60"/>
  <c r="AL15" i="60"/>
  <c r="K17" i="60"/>
  <c r="L17" i="60"/>
  <c r="M17" i="60"/>
  <c r="N17" i="60"/>
  <c r="O17" i="60"/>
  <c r="P17" i="60"/>
  <c r="Q17" i="60"/>
  <c r="R17" i="60"/>
  <c r="S17" i="60"/>
  <c r="T17" i="60"/>
  <c r="U17" i="60"/>
  <c r="V17" i="60"/>
  <c r="W17" i="60"/>
  <c r="X17" i="60"/>
  <c r="Y17" i="60"/>
  <c r="Z17" i="60"/>
  <c r="AA17" i="60"/>
  <c r="AB17" i="60"/>
  <c r="AC17" i="60"/>
  <c r="AD17" i="60"/>
  <c r="AE17" i="60"/>
  <c r="AF17" i="60"/>
  <c r="AG17" i="60"/>
  <c r="AH17" i="60"/>
  <c r="AI17" i="60"/>
  <c r="AJ17" i="60"/>
  <c r="AK17" i="60"/>
  <c r="AL17" i="60"/>
  <c r="K18" i="60"/>
  <c r="L18" i="60"/>
  <c r="M18" i="60"/>
  <c r="N18" i="60"/>
  <c r="O18" i="60"/>
  <c r="P18" i="60"/>
  <c r="Q18" i="60"/>
  <c r="R18" i="60"/>
  <c r="S18" i="60"/>
  <c r="T18" i="60"/>
  <c r="U18" i="60"/>
  <c r="V18" i="60"/>
  <c r="W18" i="60"/>
  <c r="X18" i="60"/>
  <c r="Y18" i="60"/>
  <c r="Z18" i="60"/>
  <c r="AA18" i="60"/>
  <c r="AB18" i="60"/>
  <c r="AC18" i="60"/>
  <c r="AD18" i="60"/>
  <c r="AE18" i="60"/>
  <c r="AF18" i="60"/>
  <c r="AG18" i="60"/>
  <c r="AH18" i="60"/>
  <c r="AI18" i="60"/>
  <c r="AJ18" i="60"/>
  <c r="AK18" i="60"/>
  <c r="AL18" i="60"/>
  <c r="K19" i="60"/>
  <c r="L19" i="60"/>
  <c r="M19" i="60"/>
  <c r="N19" i="60"/>
  <c r="O19" i="60"/>
  <c r="P19" i="60"/>
  <c r="Q19" i="60"/>
  <c r="R19" i="60"/>
  <c r="S19" i="60"/>
  <c r="T19" i="60"/>
  <c r="U19" i="60"/>
  <c r="V19" i="60"/>
  <c r="W19" i="60"/>
  <c r="X19" i="60"/>
  <c r="Y19" i="60"/>
  <c r="Z19" i="60"/>
  <c r="AA19" i="60"/>
  <c r="AB19" i="60"/>
  <c r="AC19" i="60"/>
  <c r="AD19" i="60"/>
  <c r="AE19" i="60"/>
  <c r="AF19" i="60"/>
  <c r="AG19" i="60"/>
  <c r="AH19" i="60"/>
  <c r="AI19" i="60"/>
  <c r="AJ19" i="60"/>
  <c r="AK19" i="60"/>
  <c r="AL19" i="60"/>
  <c r="K20" i="60"/>
  <c r="L20" i="60"/>
  <c r="M20" i="60"/>
  <c r="N20" i="60"/>
  <c r="O20" i="60"/>
  <c r="P20" i="60"/>
  <c r="Q20" i="60"/>
  <c r="R20" i="60"/>
  <c r="S20" i="60"/>
  <c r="T20" i="60"/>
  <c r="U20" i="60"/>
  <c r="V20" i="60"/>
  <c r="W20" i="60"/>
  <c r="X20" i="60"/>
  <c r="Y20" i="60"/>
  <c r="Z20" i="60"/>
  <c r="AA20" i="60"/>
  <c r="AB20" i="60"/>
  <c r="AC20" i="60"/>
  <c r="AD20" i="60"/>
  <c r="AE20" i="60"/>
  <c r="AF20" i="60"/>
  <c r="AG20" i="60"/>
  <c r="AH20" i="60"/>
  <c r="AI20" i="60"/>
  <c r="AJ20" i="60"/>
  <c r="AK20" i="60"/>
  <c r="AL20" i="60"/>
  <c r="K21" i="60"/>
  <c r="L21" i="60"/>
  <c r="M21" i="60"/>
  <c r="N21" i="60"/>
  <c r="O21" i="60"/>
  <c r="P21" i="60"/>
  <c r="Q21" i="60"/>
  <c r="R21" i="60"/>
  <c r="S21" i="60"/>
  <c r="T21" i="60"/>
  <c r="U21" i="60"/>
  <c r="V21" i="60"/>
  <c r="W21" i="60"/>
  <c r="X21" i="60"/>
  <c r="Y21" i="60"/>
  <c r="Z21" i="60"/>
  <c r="AA21" i="60"/>
  <c r="AB21" i="60"/>
  <c r="AC21" i="60"/>
  <c r="AD21" i="60"/>
  <c r="AE21" i="60"/>
  <c r="AF21" i="60"/>
  <c r="AG21" i="60"/>
  <c r="AH21" i="60"/>
  <c r="AI21" i="60"/>
  <c r="AJ21" i="60"/>
  <c r="AK21" i="60"/>
  <c r="AL21" i="60"/>
  <c r="K22" i="60"/>
  <c r="L22" i="60"/>
  <c r="M22" i="60"/>
  <c r="N22" i="60"/>
  <c r="O22" i="60"/>
  <c r="P22" i="60"/>
  <c r="Q22" i="60"/>
  <c r="R22" i="60"/>
  <c r="S22" i="60"/>
  <c r="T22" i="60"/>
  <c r="U22" i="60"/>
  <c r="V22" i="60"/>
  <c r="W22" i="60"/>
  <c r="X22" i="60"/>
  <c r="Y22" i="60"/>
  <c r="Z22" i="60"/>
  <c r="AA22" i="60"/>
  <c r="AB22" i="60"/>
  <c r="AC22" i="60"/>
  <c r="AD22" i="60"/>
  <c r="AE22" i="60"/>
  <c r="AF22" i="60"/>
  <c r="AG22" i="60"/>
  <c r="AH22" i="60"/>
  <c r="AI22" i="60"/>
  <c r="AJ22" i="60"/>
  <c r="AK22" i="60"/>
  <c r="AL22" i="60"/>
  <c r="K23" i="60"/>
  <c r="L23" i="60"/>
  <c r="M23" i="60"/>
  <c r="N23" i="60"/>
  <c r="O23" i="60"/>
  <c r="P23" i="60"/>
  <c r="Q23" i="60"/>
  <c r="R23" i="60"/>
  <c r="S23" i="60"/>
  <c r="T23" i="60"/>
  <c r="U23" i="60"/>
  <c r="V23" i="60"/>
  <c r="W23" i="60"/>
  <c r="X23" i="60"/>
  <c r="Y23" i="60"/>
  <c r="Z23" i="60"/>
  <c r="AA23" i="60"/>
  <c r="AB23" i="60"/>
  <c r="AC23" i="60"/>
  <c r="AD23" i="60"/>
  <c r="AE23" i="60"/>
  <c r="AF23" i="60"/>
  <c r="AG23" i="60"/>
  <c r="AH23" i="60"/>
  <c r="AI23" i="60"/>
  <c r="AJ23" i="60"/>
  <c r="AK23" i="60"/>
  <c r="AL23" i="60"/>
  <c r="K24" i="60"/>
  <c r="L24" i="60"/>
  <c r="M24" i="60"/>
  <c r="N24" i="60"/>
  <c r="O24" i="60"/>
  <c r="P24" i="60"/>
  <c r="Q24" i="60"/>
  <c r="R24" i="60"/>
  <c r="S24" i="60"/>
  <c r="T24" i="60"/>
  <c r="U24" i="60"/>
  <c r="V24" i="60"/>
  <c r="W24" i="60"/>
  <c r="X24" i="60"/>
  <c r="Y24" i="60"/>
  <c r="Z24" i="60"/>
  <c r="AA24" i="60"/>
  <c r="AB24" i="60"/>
  <c r="AC24" i="60"/>
  <c r="AD24" i="60"/>
  <c r="AE24" i="60"/>
  <c r="AF24" i="60"/>
  <c r="AG24" i="60"/>
  <c r="AH24" i="60"/>
  <c r="AI24" i="60"/>
  <c r="AJ24" i="60"/>
  <c r="AK24" i="60"/>
  <c r="AL24" i="60"/>
  <c r="K25" i="60"/>
  <c r="L25" i="60"/>
  <c r="M25" i="60"/>
  <c r="N25" i="60"/>
  <c r="O25" i="60"/>
  <c r="P25" i="60"/>
  <c r="Q25" i="60"/>
  <c r="R25" i="60"/>
  <c r="S25" i="60"/>
  <c r="T25" i="60"/>
  <c r="U25" i="60"/>
  <c r="V25" i="60"/>
  <c r="W25" i="60"/>
  <c r="X25" i="60"/>
  <c r="Y25" i="60"/>
  <c r="Z25" i="60"/>
  <c r="AA25" i="60"/>
  <c r="AB25" i="60"/>
  <c r="AC25" i="60"/>
  <c r="AD25" i="60"/>
  <c r="AE25" i="60"/>
  <c r="AF25" i="60"/>
  <c r="AG25" i="60"/>
  <c r="AH25" i="60"/>
  <c r="AI25" i="60"/>
  <c r="AJ25" i="60"/>
  <c r="AK25" i="60"/>
  <c r="AL25" i="60"/>
  <c r="K26" i="60"/>
  <c r="L26" i="60"/>
  <c r="M26" i="60"/>
  <c r="N26" i="60"/>
  <c r="O26" i="60"/>
  <c r="P26" i="60"/>
  <c r="Q26" i="60"/>
  <c r="R26" i="60"/>
  <c r="S26" i="60"/>
  <c r="T26" i="60"/>
  <c r="U26" i="60"/>
  <c r="V26" i="60"/>
  <c r="W26" i="60"/>
  <c r="X26" i="60"/>
  <c r="Y26" i="60"/>
  <c r="Z26" i="60"/>
  <c r="AA26" i="60"/>
  <c r="AB26" i="60"/>
  <c r="AC26" i="60"/>
  <c r="AD26" i="60"/>
  <c r="AE26" i="60"/>
  <c r="AF26" i="60"/>
  <c r="AG26" i="60"/>
  <c r="AH26" i="60"/>
  <c r="AI26" i="60"/>
  <c r="AJ26" i="60"/>
  <c r="AK26" i="60"/>
  <c r="AL26" i="60"/>
  <c r="K27" i="60"/>
  <c r="L27" i="60"/>
  <c r="M27" i="60"/>
  <c r="N27" i="60"/>
  <c r="O27" i="60"/>
  <c r="P27" i="60"/>
  <c r="Q27" i="60"/>
  <c r="R27" i="60"/>
  <c r="S27" i="60"/>
  <c r="T27" i="60"/>
  <c r="U27" i="60"/>
  <c r="V27" i="60"/>
  <c r="W27" i="60"/>
  <c r="X27" i="60"/>
  <c r="Y27" i="60"/>
  <c r="Z27" i="60"/>
  <c r="AA27" i="60"/>
  <c r="AB27" i="60"/>
  <c r="AC27" i="60"/>
  <c r="AD27" i="60"/>
  <c r="AE27" i="60"/>
  <c r="AF27" i="60"/>
  <c r="AG27" i="60"/>
  <c r="AH27" i="60"/>
  <c r="AI27" i="60"/>
  <c r="AJ27" i="60"/>
  <c r="AK27" i="60"/>
  <c r="AL27" i="60"/>
  <c r="K28" i="60"/>
  <c r="L28" i="60"/>
  <c r="M28" i="60"/>
  <c r="N28" i="60"/>
  <c r="O28" i="60"/>
  <c r="P28" i="60"/>
  <c r="Q28" i="60"/>
  <c r="R28" i="60"/>
  <c r="S28" i="60"/>
  <c r="T28" i="60"/>
  <c r="U28" i="60"/>
  <c r="V28" i="60"/>
  <c r="W28" i="60"/>
  <c r="X28" i="60"/>
  <c r="Y28" i="60"/>
  <c r="Z28" i="60"/>
  <c r="AA28" i="60"/>
  <c r="AB28" i="60"/>
  <c r="AC28" i="60"/>
  <c r="AD28" i="60"/>
  <c r="AE28" i="60"/>
  <c r="AF28" i="60"/>
  <c r="AG28" i="60"/>
  <c r="AH28" i="60"/>
  <c r="AI28" i="60"/>
  <c r="AJ28" i="60"/>
  <c r="AK28" i="60"/>
  <c r="AL28" i="60"/>
  <c r="K29" i="60"/>
  <c r="L29" i="60"/>
  <c r="M29" i="60"/>
  <c r="N29" i="60"/>
  <c r="O29" i="60"/>
  <c r="P29" i="60"/>
  <c r="Q29" i="60"/>
  <c r="R29" i="60"/>
  <c r="S29" i="60"/>
  <c r="T29" i="60"/>
  <c r="U29" i="60"/>
  <c r="V29" i="60"/>
  <c r="W29" i="60"/>
  <c r="X29" i="60"/>
  <c r="Y29" i="60"/>
  <c r="Z29" i="60"/>
  <c r="AA29" i="60"/>
  <c r="AB29" i="60"/>
  <c r="AC29" i="60"/>
  <c r="AD29" i="60"/>
  <c r="AE29" i="60"/>
  <c r="AF29" i="60"/>
  <c r="AG29" i="60"/>
  <c r="AH29" i="60"/>
  <c r="AI29" i="60"/>
  <c r="AJ29" i="60"/>
  <c r="AK29" i="60"/>
  <c r="AL29" i="60"/>
  <c r="K30" i="60"/>
  <c r="L30" i="60"/>
  <c r="M30" i="60"/>
  <c r="N30" i="60"/>
  <c r="O30" i="60"/>
  <c r="P30" i="60"/>
  <c r="Q30" i="60"/>
  <c r="R30" i="60"/>
  <c r="S30" i="60"/>
  <c r="T30" i="60"/>
  <c r="U30" i="60"/>
  <c r="V30" i="60"/>
  <c r="W30" i="60"/>
  <c r="X30" i="60"/>
  <c r="Y30" i="60"/>
  <c r="Z30" i="60"/>
  <c r="AA30" i="60"/>
  <c r="AB30" i="60"/>
  <c r="AC30" i="60"/>
  <c r="AD30" i="60"/>
  <c r="AE30" i="60"/>
  <c r="AF30" i="60"/>
  <c r="AG30" i="60"/>
  <c r="AH30" i="60"/>
  <c r="AI30" i="60"/>
  <c r="AJ30" i="60"/>
  <c r="AK30" i="60"/>
  <c r="AL30" i="60"/>
  <c r="K31" i="60"/>
  <c r="L31" i="60"/>
  <c r="M31" i="60"/>
  <c r="N31" i="60"/>
  <c r="O31" i="60"/>
  <c r="P31" i="60"/>
  <c r="Q31" i="60"/>
  <c r="R31" i="60"/>
  <c r="S31" i="60"/>
  <c r="T31" i="60"/>
  <c r="U31" i="60"/>
  <c r="V31" i="60"/>
  <c r="W31" i="60"/>
  <c r="X31" i="60"/>
  <c r="Y31" i="60"/>
  <c r="Z31" i="60"/>
  <c r="AA31" i="60"/>
  <c r="AB31" i="60"/>
  <c r="AC31" i="60"/>
  <c r="AD31" i="60"/>
  <c r="AE31" i="60"/>
  <c r="AF31" i="60"/>
  <c r="AG31" i="60"/>
  <c r="AH31" i="60"/>
  <c r="AI31" i="60"/>
  <c r="AJ31" i="60"/>
  <c r="AK31" i="60"/>
  <c r="AL31" i="60"/>
  <c r="K32" i="60"/>
  <c r="L32" i="60"/>
  <c r="M32" i="60"/>
  <c r="N32" i="60"/>
  <c r="O32" i="60"/>
  <c r="P32" i="60"/>
  <c r="Q32" i="60"/>
  <c r="R32" i="60"/>
  <c r="S32" i="60"/>
  <c r="T32" i="60"/>
  <c r="U32" i="60"/>
  <c r="V32" i="60"/>
  <c r="W32" i="60"/>
  <c r="X32" i="60"/>
  <c r="Y32" i="60"/>
  <c r="Z32" i="60"/>
  <c r="AA32" i="60"/>
  <c r="AB32" i="60"/>
  <c r="AC32" i="60"/>
  <c r="AD32" i="60"/>
  <c r="AE32" i="60"/>
  <c r="AF32" i="60"/>
  <c r="AG32" i="60"/>
  <c r="AH32" i="60"/>
  <c r="AI32" i="60"/>
  <c r="AJ32" i="60"/>
  <c r="AK32" i="60"/>
  <c r="AL32" i="60"/>
  <c r="K34" i="60"/>
  <c r="L34" i="60"/>
  <c r="M34" i="60"/>
  <c r="N34" i="60"/>
  <c r="O34" i="60"/>
  <c r="P34" i="60"/>
  <c r="Q34" i="60"/>
  <c r="R34" i="60"/>
  <c r="S34" i="60"/>
  <c r="T34" i="60"/>
  <c r="U34" i="60"/>
  <c r="V34" i="60"/>
  <c r="W34" i="60"/>
  <c r="X34" i="60"/>
  <c r="Y34" i="60"/>
  <c r="Z34" i="60"/>
  <c r="AA34" i="60"/>
  <c r="AB34" i="60"/>
  <c r="AC34" i="60"/>
  <c r="AD34" i="60"/>
  <c r="AE34" i="60"/>
  <c r="AF34" i="60"/>
  <c r="AG34" i="60"/>
  <c r="AH34" i="60"/>
  <c r="AI34" i="60"/>
  <c r="AJ34" i="60"/>
  <c r="AK34" i="60"/>
  <c r="AL34" i="60"/>
  <c r="K35" i="60"/>
  <c r="L35" i="60"/>
  <c r="M35" i="60"/>
  <c r="N35" i="60"/>
  <c r="O35" i="60"/>
  <c r="P35" i="60"/>
  <c r="Q35" i="60"/>
  <c r="R35" i="60"/>
  <c r="S35" i="60"/>
  <c r="T35" i="60"/>
  <c r="U35" i="60"/>
  <c r="V35" i="60"/>
  <c r="W35" i="60"/>
  <c r="X35" i="60"/>
  <c r="Y35" i="60"/>
  <c r="Z35" i="60"/>
  <c r="AA35" i="60"/>
  <c r="AB35" i="60"/>
  <c r="AC35" i="60"/>
  <c r="AD35" i="60"/>
  <c r="AE35" i="60"/>
  <c r="AF35" i="60"/>
  <c r="AG35" i="60"/>
  <c r="AH35" i="60"/>
  <c r="AI35" i="60"/>
  <c r="AJ35" i="60"/>
  <c r="AK35" i="60"/>
  <c r="AL35" i="60"/>
  <c r="K36" i="60"/>
  <c r="L36" i="60"/>
  <c r="M36" i="60"/>
  <c r="N36" i="60"/>
  <c r="O36" i="60"/>
  <c r="P36" i="60"/>
  <c r="Q36" i="60"/>
  <c r="R36" i="60"/>
  <c r="S36" i="60"/>
  <c r="T36" i="60"/>
  <c r="U36" i="60"/>
  <c r="V36" i="60"/>
  <c r="W36" i="60"/>
  <c r="X36" i="60"/>
  <c r="Y36" i="60"/>
  <c r="Z36" i="60"/>
  <c r="AA36" i="60"/>
  <c r="AB36" i="60"/>
  <c r="AC36" i="60"/>
  <c r="AD36" i="60"/>
  <c r="AE36" i="60"/>
  <c r="AF36" i="60"/>
  <c r="AG36" i="60"/>
  <c r="AH36" i="60"/>
  <c r="AI36" i="60"/>
  <c r="AJ36" i="60"/>
  <c r="AK36" i="60"/>
  <c r="AL36" i="60"/>
  <c r="K37" i="60"/>
  <c r="L37" i="60"/>
  <c r="M37" i="60"/>
  <c r="N37" i="60"/>
  <c r="O37" i="60"/>
  <c r="P37" i="60"/>
  <c r="Q37" i="60"/>
  <c r="R37" i="60"/>
  <c r="S37" i="60"/>
  <c r="T37" i="60"/>
  <c r="U37" i="60"/>
  <c r="V37" i="60"/>
  <c r="W37" i="60"/>
  <c r="X37" i="60"/>
  <c r="Y37" i="60"/>
  <c r="Z37" i="60"/>
  <c r="AA37" i="60"/>
  <c r="AB37" i="60"/>
  <c r="AC37" i="60"/>
  <c r="AD37" i="60"/>
  <c r="AE37" i="60"/>
  <c r="AF37" i="60"/>
  <c r="AG37" i="60"/>
  <c r="AH37" i="60"/>
  <c r="AI37" i="60"/>
  <c r="AJ37" i="60"/>
  <c r="AK37" i="60"/>
  <c r="AL37" i="60"/>
  <c r="K38" i="60"/>
  <c r="L38" i="60"/>
  <c r="M38" i="60"/>
  <c r="N38" i="60"/>
  <c r="O38" i="60"/>
  <c r="P38" i="60"/>
  <c r="Q38" i="60"/>
  <c r="R38" i="60"/>
  <c r="S38" i="60"/>
  <c r="T38" i="60"/>
  <c r="U38" i="60"/>
  <c r="V38" i="60"/>
  <c r="W38" i="60"/>
  <c r="X38" i="60"/>
  <c r="Y38" i="60"/>
  <c r="Z38" i="60"/>
  <c r="AA38" i="60"/>
  <c r="AB38" i="60"/>
  <c r="AC38" i="60"/>
  <c r="AD38" i="60"/>
  <c r="AE38" i="60"/>
  <c r="AF38" i="60"/>
  <c r="AG38" i="60"/>
  <c r="AH38" i="60"/>
  <c r="AI38" i="60"/>
  <c r="AJ38" i="60"/>
  <c r="AK38" i="60"/>
  <c r="AL38" i="60"/>
  <c r="K39" i="60"/>
  <c r="L39" i="60"/>
  <c r="M39" i="60"/>
  <c r="N39" i="60"/>
  <c r="O39" i="60"/>
  <c r="P39" i="60"/>
  <c r="Q39" i="60"/>
  <c r="R39" i="60"/>
  <c r="S39" i="60"/>
  <c r="T39" i="60"/>
  <c r="U39" i="60"/>
  <c r="V39" i="60"/>
  <c r="W39" i="60"/>
  <c r="X39" i="60"/>
  <c r="Y39" i="60"/>
  <c r="Z39" i="60"/>
  <c r="AA39" i="60"/>
  <c r="AB39" i="60"/>
  <c r="AC39" i="60"/>
  <c r="AD39" i="60"/>
  <c r="AE39" i="60"/>
  <c r="AF39" i="60"/>
  <c r="AG39" i="60"/>
  <c r="AH39" i="60"/>
  <c r="AI39" i="60"/>
  <c r="AJ39" i="60"/>
  <c r="AK39" i="60"/>
  <c r="AL39" i="60"/>
  <c r="K40" i="60"/>
  <c r="L40" i="60"/>
  <c r="M40" i="60"/>
  <c r="N40" i="60"/>
  <c r="O40" i="60"/>
  <c r="P40" i="60"/>
  <c r="Q40" i="60"/>
  <c r="R40" i="60"/>
  <c r="S40" i="60"/>
  <c r="T40" i="60"/>
  <c r="U40" i="60"/>
  <c r="V40" i="60"/>
  <c r="W40" i="60"/>
  <c r="X40" i="60"/>
  <c r="Y40" i="60"/>
  <c r="Z40" i="60"/>
  <c r="AA40" i="60"/>
  <c r="AB40" i="60"/>
  <c r="AC40" i="60"/>
  <c r="AD40" i="60"/>
  <c r="AE40" i="60"/>
  <c r="AF40" i="60"/>
  <c r="AG40" i="60"/>
  <c r="AH40" i="60"/>
  <c r="AI40" i="60"/>
  <c r="AJ40" i="60"/>
  <c r="AK40" i="60"/>
  <c r="AL40" i="60"/>
  <c r="K41" i="60"/>
  <c r="L41" i="60"/>
  <c r="M41" i="60"/>
  <c r="N41" i="60"/>
  <c r="O41" i="60"/>
  <c r="P41" i="60"/>
  <c r="Q41" i="60"/>
  <c r="R41" i="60"/>
  <c r="S41" i="60"/>
  <c r="T41" i="60"/>
  <c r="U41" i="60"/>
  <c r="V41" i="60"/>
  <c r="W41" i="60"/>
  <c r="X41" i="60"/>
  <c r="Y41" i="60"/>
  <c r="Z41" i="60"/>
  <c r="AA41" i="60"/>
  <c r="AB41" i="60"/>
  <c r="AC41" i="60"/>
  <c r="AD41" i="60"/>
  <c r="AE41" i="60"/>
  <c r="AF41" i="60"/>
  <c r="AG41" i="60"/>
  <c r="AH41" i="60"/>
  <c r="AI41" i="60"/>
  <c r="AJ41" i="60"/>
  <c r="AK41" i="60"/>
  <c r="AL41" i="60"/>
  <c r="L4" i="60"/>
  <c r="M4" i="60"/>
  <c r="N4" i="60"/>
  <c r="O4" i="60"/>
  <c r="P4" i="60"/>
  <c r="Q4" i="60"/>
  <c r="R4" i="60"/>
  <c r="S4" i="60"/>
  <c r="T4" i="60"/>
  <c r="U4" i="60"/>
  <c r="V4" i="60"/>
  <c r="W4" i="60"/>
  <c r="X4" i="60"/>
  <c r="Y4" i="60"/>
  <c r="Z4" i="60"/>
  <c r="AA4" i="60"/>
  <c r="AB4" i="60"/>
  <c r="AC4" i="60"/>
  <c r="AD4" i="60"/>
  <c r="AE4" i="60"/>
  <c r="AF4" i="60"/>
  <c r="AG4" i="60"/>
  <c r="AH4" i="60"/>
  <c r="AI4" i="60"/>
  <c r="AJ4" i="60"/>
  <c r="AK4" i="60"/>
  <c r="AL4" i="60"/>
  <c r="J5" i="54"/>
  <c r="K5" i="54"/>
  <c r="L5" i="54"/>
  <c r="M5" i="54"/>
  <c r="N5" i="54"/>
  <c r="O5" i="54"/>
  <c r="P5" i="54"/>
  <c r="Q5" i="54"/>
  <c r="R5" i="54"/>
  <c r="S5" i="54"/>
  <c r="T5" i="54"/>
  <c r="U5" i="54"/>
  <c r="V5" i="54"/>
  <c r="W5" i="54"/>
  <c r="X5" i="54"/>
  <c r="Y5" i="54"/>
  <c r="Z5" i="54"/>
  <c r="AA5" i="54"/>
  <c r="AB5" i="54"/>
  <c r="AC5" i="54"/>
  <c r="AD5" i="54"/>
  <c r="AE5" i="54"/>
  <c r="AF5" i="54"/>
  <c r="AG5" i="54"/>
  <c r="J6" i="54"/>
  <c r="K6" i="54"/>
  <c r="L6" i="54"/>
  <c r="M6" i="54"/>
  <c r="N6" i="54"/>
  <c r="O6" i="54"/>
  <c r="P6" i="54"/>
  <c r="Q6" i="54"/>
  <c r="R6" i="54"/>
  <c r="S6" i="54"/>
  <c r="T6" i="54"/>
  <c r="U6" i="54"/>
  <c r="V6" i="54"/>
  <c r="W6" i="54"/>
  <c r="X6" i="54"/>
  <c r="Y6" i="54"/>
  <c r="Z6" i="54"/>
  <c r="AA6" i="54"/>
  <c r="AB6" i="54"/>
  <c r="AC6" i="54"/>
  <c r="AD6" i="54"/>
  <c r="AE6" i="54"/>
  <c r="AF6" i="54"/>
  <c r="AG6" i="54"/>
  <c r="J7" i="54"/>
  <c r="K7" i="54"/>
  <c r="L7" i="54"/>
  <c r="M7" i="54"/>
  <c r="N7" i="54"/>
  <c r="O7" i="54"/>
  <c r="P7" i="54"/>
  <c r="Q7" i="54"/>
  <c r="R7" i="54"/>
  <c r="S7" i="54"/>
  <c r="T7" i="54"/>
  <c r="U7" i="54"/>
  <c r="V7" i="54"/>
  <c r="W7" i="54"/>
  <c r="X7" i="54"/>
  <c r="Y7" i="54"/>
  <c r="Z7" i="54"/>
  <c r="AA7" i="54"/>
  <c r="AB7" i="54"/>
  <c r="AC7" i="54"/>
  <c r="AD7" i="54"/>
  <c r="AE7" i="54"/>
  <c r="AF7" i="54"/>
  <c r="AG7" i="54"/>
  <c r="J9" i="54"/>
  <c r="K9" i="54"/>
  <c r="L9" i="54"/>
  <c r="M9" i="54"/>
  <c r="N9" i="54"/>
  <c r="O9" i="54"/>
  <c r="P9" i="54"/>
  <c r="Q9" i="54"/>
  <c r="R9" i="54"/>
  <c r="S9" i="54"/>
  <c r="T9" i="54"/>
  <c r="U9" i="54"/>
  <c r="V9" i="54"/>
  <c r="W9" i="54"/>
  <c r="X9" i="54"/>
  <c r="Y9" i="54"/>
  <c r="Z9" i="54"/>
  <c r="AA9" i="54"/>
  <c r="AB9" i="54"/>
  <c r="AC9" i="54"/>
  <c r="AD9" i="54"/>
  <c r="AE9" i="54"/>
  <c r="AF9" i="54"/>
  <c r="AG9" i="54"/>
  <c r="J11" i="54"/>
  <c r="K11" i="54"/>
  <c r="L11" i="54"/>
  <c r="M11" i="54"/>
  <c r="N11" i="54"/>
  <c r="O11" i="54"/>
  <c r="P11" i="54"/>
  <c r="Q11" i="54"/>
  <c r="R11" i="54"/>
  <c r="S11" i="54"/>
  <c r="T11" i="54"/>
  <c r="U11" i="54"/>
  <c r="V11" i="54"/>
  <c r="W11" i="54"/>
  <c r="X11" i="54"/>
  <c r="Y11" i="54"/>
  <c r="Z11" i="54"/>
  <c r="AA11" i="54"/>
  <c r="AB11" i="54"/>
  <c r="AC11" i="54"/>
  <c r="AD11" i="54"/>
  <c r="AE11" i="54"/>
  <c r="AF11" i="54"/>
  <c r="AG11" i="54"/>
  <c r="J12" i="54"/>
  <c r="K12" i="54"/>
  <c r="L12" i="54"/>
  <c r="M12" i="54"/>
  <c r="N12" i="54"/>
  <c r="O12" i="54"/>
  <c r="P12" i="54"/>
  <c r="Q12" i="54"/>
  <c r="R12" i="54"/>
  <c r="S12" i="54"/>
  <c r="T12" i="54"/>
  <c r="U12" i="54"/>
  <c r="V12" i="54"/>
  <c r="W12" i="54"/>
  <c r="X12" i="54"/>
  <c r="Y12" i="54"/>
  <c r="Z12" i="54"/>
  <c r="AA12" i="54"/>
  <c r="AB12" i="54"/>
  <c r="AC12" i="54"/>
  <c r="AD12" i="54"/>
  <c r="AE12" i="54"/>
  <c r="AF12" i="54"/>
  <c r="AG12" i="54"/>
  <c r="J14" i="54"/>
  <c r="K14" i="54"/>
  <c r="L14" i="54"/>
  <c r="M14" i="54"/>
  <c r="N14" i="54"/>
  <c r="O14" i="54"/>
  <c r="P14" i="54"/>
  <c r="Q14" i="54"/>
  <c r="R14" i="54"/>
  <c r="S14" i="54"/>
  <c r="T14" i="54"/>
  <c r="U14" i="54"/>
  <c r="V14" i="54"/>
  <c r="W14" i="54"/>
  <c r="X14" i="54"/>
  <c r="Y14" i="54"/>
  <c r="Z14" i="54"/>
  <c r="AA14" i="54"/>
  <c r="AB14" i="54"/>
  <c r="AC14" i="54"/>
  <c r="AD14" i="54"/>
  <c r="AE14" i="54"/>
  <c r="AF14" i="54"/>
  <c r="AG14" i="54"/>
  <c r="J15" i="54"/>
  <c r="K15" i="54"/>
  <c r="L15" i="54"/>
  <c r="M15" i="54"/>
  <c r="N15" i="54"/>
  <c r="O15" i="54"/>
  <c r="P15" i="54"/>
  <c r="Q15" i="54"/>
  <c r="R15" i="54"/>
  <c r="S15" i="54"/>
  <c r="T15" i="54"/>
  <c r="U15" i="54"/>
  <c r="V15" i="54"/>
  <c r="W15" i="54"/>
  <c r="X15" i="54"/>
  <c r="Y15" i="54"/>
  <c r="Z15" i="54"/>
  <c r="AA15" i="54"/>
  <c r="AB15" i="54"/>
  <c r="AC15" i="54"/>
  <c r="AD15" i="54"/>
  <c r="AE15" i="54"/>
  <c r="AF15" i="54"/>
  <c r="AG15" i="54"/>
  <c r="J17" i="54"/>
  <c r="K17" i="54"/>
  <c r="L17" i="54"/>
  <c r="M17" i="54"/>
  <c r="N17" i="54"/>
  <c r="O17" i="54"/>
  <c r="P17" i="54"/>
  <c r="Q17" i="54"/>
  <c r="R17" i="54"/>
  <c r="S17" i="54"/>
  <c r="T17" i="54"/>
  <c r="U17" i="54"/>
  <c r="V17" i="54"/>
  <c r="W17" i="54"/>
  <c r="X17" i="54"/>
  <c r="Y17" i="54"/>
  <c r="Z17" i="54"/>
  <c r="AA17" i="54"/>
  <c r="AB17" i="54"/>
  <c r="AC17" i="54"/>
  <c r="AD17" i="54"/>
  <c r="AE17" i="54"/>
  <c r="AF17" i="54"/>
  <c r="AG17" i="54"/>
  <c r="J18" i="54"/>
  <c r="K18" i="54"/>
  <c r="L18" i="54"/>
  <c r="M18" i="54"/>
  <c r="N18" i="54"/>
  <c r="O18" i="54"/>
  <c r="P18" i="54"/>
  <c r="Q18" i="54"/>
  <c r="R18" i="54"/>
  <c r="S18" i="54"/>
  <c r="T18" i="54"/>
  <c r="U18" i="54"/>
  <c r="V18" i="54"/>
  <c r="W18" i="54"/>
  <c r="X18" i="54"/>
  <c r="Y18" i="54"/>
  <c r="Z18" i="54"/>
  <c r="AA18" i="54"/>
  <c r="AB18" i="54"/>
  <c r="AC18" i="54"/>
  <c r="AD18" i="54"/>
  <c r="AE18" i="54"/>
  <c r="AF18" i="54"/>
  <c r="AG18" i="54"/>
  <c r="J19" i="54"/>
  <c r="K19" i="54"/>
  <c r="L19" i="54"/>
  <c r="M19" i="54"/>
  <c r="N19" i="54"/>
  <c r="O19" i="54"/>
  <c r="P19" i="54"/>
  <c r="Q19" i="54"/>
  <c r="R19" i="54"/>
  <c r="S19" i="54"/>
  <c r="T19" i="54"/>
  <c r="U19" i="54"/>
  <c r="V19" i="54"/>
  <c r="W19" i="54"/>
  <c r="X19" i="54"/>
  <c r="Y19" i="54"/>
  <c r="Z19" i="54"/>
  <c r="AA19" i="54"/>
  <c r="AB19" i="54"/>
  <c r="AC19" i="54"/>
  <c r="AD19" i="54"/>
  <c r="AE19" i="54"/>
  <c r="AF19" i="54"/>
  <c r="AG19" i="54"/>
  <c r="J20" i="54"/>
  <c r="K20" i="54"/>
  <c r="L20" i="54"/>
  <c r="M20" i="54"/>
  <c r="N20" i="54"/>
  <c r="O20" i="54"/>
  <c r="P20" i="54"/>
  <c r="Q20" i="54"/>
  <c r="R20" i="54"/>
  <c r="S20" i="54"/>
  <c r="T20" i="54"/>
  <c r="U20" i="54"/>
  <c r="V20" i="54"/>
  <c r="W20" i="54"/>
  <c r="X20" i="54"/>
  <c r="Y20" i="54"/>
  <c r="Z20" i="54"/>
  <c r="AA20" i="54"/>
  <c r="AB20" i="54"/>
  <c r="AC20" i="54"/>
  <c r="AD20" i="54"/>
  <c r="AE20" i="54"/>
  <c r="AF20" i="54"/>
  <c r="AG20" i="54"/>
  <c r="J21" i="54"/>
  <c r="K21" i="54"/>
  <c r="L21" i="54"/>
  <c r="M21" i="54"/>
  <c r="N21" i="54"/>
  <c r="O21" i="54"/>
  <c r="P21" i="54"/>
  <c r="Q21" i="54"/>
  <c r="R21" i="54"/>
  <c r="S21" i="54"/>
  <c r="T21" i="54"/>
  <c r="U21" i="54"/>
  <c r="V21" i="54"/>
  <c r="W21" i="54"/>
  <c r="X21" i="54"/>
  <c r="Y21" i="54"/>
  <c r="Z21" i="54"/>
  <c r="AA21" i="54"/>
  <c r="AB21" i="54"/>
  <c r="AC21" i="54"/>
  <c r="AD21" i="54"/>
  <c r="AE21" i="54"/>
  <c r="AF21" i="54"/>
  <c r="AG21" i="54"/>
  <c r="J22" i="54"/>
  <c r="K22" i="54"/>
  <c r="L22" i="54"/>
  <c r="M22" i="54"/>
  <c r="N22" i="54"/>
  <c r="O22" i="54"/>
  <c r="P22" i="54"/>
  <c r="Q22" i="54"/>
  <c r="R22" i="54"/>
  <c r="S22" i="54"/>
  <c r="T22" i="54"/>
  <c r="U22" i="54"/>
  <c r="V22" i="54"/>
  <c r="W22" i="54"/>
  <c r="X22" i="54"/>
  <c r="Y22" i="54"/>
  <c r="Z22" i="54"/>
  <c r="AA22" i="54"/>
  <c r="AB22" i="54"/>
  <c r="AC22" i="54"/>
  <c r="AD22" i="54"/>
  <c r="AE22" i="54"/>
  <c r="AF22" i="54"/>
  <c r="AG22" i="54"/>
  <c r="J23" i="54"/>
  <c r="K23" i="54"/>
  <c r="L23" i="54"/>
  <c r="M23" i="54"/>
  <c r="N23" i="54"/>
  <c r="O23" i="54"/>
  <c r="P23" i="54"/>
  <c r="Q23" i="54"/>
  <c r="R23" i="54"/>
  <c r="S23" i="54"/>
  <c r="T23" i="54"/>
  <c r="U23" i="54"/>
  <c r="V23" i="54"/>
  <c r="W23" i="54"/>
  <c r="X23" i="54"/>
  <c r="Y23" i="54"/>
  <c r="Z23" i="54"/>
  <c r="AA23" i="54"/>
  <c r="AB23" i="54"/>
  <c r="AC23" i="54"/>
  <c r="AD23" i="54"/>
  <c r="AE23" i="54"/>
  <c r="AF23" i="54"/>
  <c r="AG23" i="54"/>
  <c r="J24" i="54"/>
  <c r="K24" i="54"/>
  <c r="L24" i="54"/>
  <c r="M24" i="54"/>
  <c r="N24" i="54"/>
  <c r="O24" i="54"/>
  <c r="P24" i="54"/>
  <c r="Q24" i="54"/>
  <c r="R24" i="54"/>
  <c r="S24" i="54"/>
  <c r="T24" i="54"/>
  <c r="U24" i="54"/>
  <c r="V24" i="54"/>
  <c r="W24" i="54"/>
  <c r="X24" i="54"/>
  <c r="Y24" i="54"/>
  <c r="Z24" i="54"/>
  <c r="AA24" i="54"/>
  <c r="AB24" i="54"/>
  <c r="AC24" i="54"/>
  <c r="AD24" i="54"/>
  <c r="AE24" i="54"/>
  <c r="AF24" i="54"/>
  <c r="AG24" i="54"/>
  <c r="J25" i="54"/>
  <c r="K25" i="54"/>
  <c r="L25" i="54"/>
  <c r="M25" i="54"/>
  <c r="N25" i="54"/>
  <c r="O25" i="54"/>
  <c r="P25" i="54"/>
  <c r="Q25" i="54"/>
  <c r="R25" i="54"/>
  <c r="S25" i="54"/>
  <c r="T25" i="54"/>
  <c r="U25" i="54"/>
  <c r="V25" i="54"/>
  <c r="W25" i="54"/>
  <c r="X25" i="54"/>
  <c r="Y25" i="54"/>
  <c r="Z25" i="54"/>
  <c r="AA25" i="54"/>
  <c r="AB25" i="54"/>
  <c r="AC25" i="54"/>
  <c r="AD25" i="54"/>
  <c r="AE25" i="54"/>
  <c r="AF25" i="54"/>
  <c r="AG25" i="54"/>
  <c r="J26" i="54"/>
  <c r="K26" i="54"/>
  <c r="L26" i="54"/>
  <c r="M26" i="54"/>
  <c r="N26" i="54"/>
  <c r="O26" i="54"/>
  <c r="P26" i="54"/>
  <c r="Q26" i="54"/>
  <c r="R26" i="54"/>
  <c r="S26" i="54"/>
  <c r="T26" i="54"/>
  <c r="U26" i="54"/>
  <c r="V26" i="54"/>
  <c r="W26" i="54"/>
  <c r="X26" i="54"/>
  <c r="Y26" i="54"/>
  <c r="Z26" i="54"/>
  <c r="AA26" i="54"/>
  <c r="AB26" i="54"/>
  <c r="AC26" i="54"/>
  <c r="AD26" i="54"/>
  <c r="AE26" i="54"/>
  <c r="AF26" i="54"/>
  <c r="AG26" i="54"/>
  <c r="J27" i="54"/>
  <c r="K27" i="54"/>
  <c r="L27" i="54"/>
  <c r="M27" i="54"/>
  <c r="N27" i="54"/>
  <c r="O27" i="54"/>
  <c r="P27" i="54"/>
  <c r="Q27" i="54"/>
  <c r="R27" i="54"/>
  <c r="S27" i="54"/>
  <c r="T27" i="54"/>
  <c r="U27" i="54"/>
  <c r="V27" i="54"/>
  <c r="W27" i="54"/>
  <c r="X27" i="54"/>
  <c r="Y27" i="54"/>
  <c r="Z27" i="54"/>
  <c r="AA27" i="54"/>
  <c r="AB27" i="54"/>
  <c r="AC27" i="54"/>
  <c r="AD27" i="54"/>
  <c r="AE27" i="54"/>
  <c r="AF27" i="54"/>
  <c r="AG27" i="54"/>
  <c r="J28" i="54"/>
  <c r="K28" i="54"/>
  <c r="L28" i="54"/>
  <c r="M28" i="54"/>
  <c r="N28" i="54"/>
  <c r="O28" i="54"/>
  <c r="P28" i="54"/>
  <c r="Q28" i="54"/>
  <c r="R28" i="54"/>
  <c r="S28" i="54"/>
  <c r="T28" i="54"/>
  <c r="U28" i="54"/>
  <c r="V28" i="54"/>
  <c r="W28" i="54"/>
  <c r="X28" i="54"/>
  <c r="Y28" i="54"/>
  <c r="Z28" i="54"/>
  <c r="AA28" i="54"/>
  <c r="AB28" i="54"/>
  <c r="AC28" i="54"/>
  <c r="AD28" i="54"/>
  <c r="AE28" i="54"/>
  <c r="AF28" i="54"/>
  <c r="AG28" i="54"/>
  <c r="J29" i="54"/>
  <c r="K29" i="54"/>
  <c r="L29" i="54"/>
  <c r="M29" i="54"/>
  <c r="N29" i="54"/>
  <c r="O29" i="54"/>
  <c r="P29" i="54"/>
  <c r="Q29" i="54"/>
  <c r="R29" i="54"/>
  <c r="S29" i="54"/>
  <c r="T29" i="54"/>
  <c r="U29" i="54"/>
  <c r="V29" i="54"/>
  <c r="W29" i="54"/>
  <c r="X29" i="54"/>
  <c r="Y29" i="54"/>
  <c r="Z29" i="54"/>
  <c r="AA29" i="54"/>
  <c r="AB29" i="54"/>
  <c r="AC29" i="54"/>
  <c r="AD29" i="54"/>
  <c r="AE29" i="54"/>
  <c r="AF29" i="54"/>
  <c r="AG29" i="54"/>
  <c r="J30" i="54"/>
  <c r="K30" i="54"/>
  <c r="L30" i="54"/>
  <c r="M30" i="54"/>
  <c r="N30" i="54"/>
  <c r="O30" i="54"/>
  <c r="P30" i="54"/>
  <c r="Q30" i="54"/>
  <c r="R30" i="54"/>
  <c r="S30" i="54"/>
  <c r="T30" i="54"/>
  <c r="U30" i="54"/>
  <c r="V30" i="54"/>
  <c r="W30" i="54"/>
  <c r="X30" i="54"/>
  <c r="Y30" i="54"/>
  <c r="Z30" i="54"/>
  <c r="AA30" i="54"/>
  <c r="AB30" i="54"/>
  <c r="AC30" i="54"/>
  <c r="AD30" i="54"/>
  <c r="AE30" i="54"/>
  <c r="AF30" i="54"/>
  <c r="AG30" i="54"/>
  <c r="J31" i="54"/>
  <c r="K31" i="54"/>
  <c r="L31" i="54"/>
  <c r="M31" i="54"/>
  <c r="N31" i="54"/>
  <c r="O31" i="54"/>
  <c r="P31" i="54"/>
  <c r="Q31" i="54"/>
  <c r="R31" i="54"/>
  <c r="S31" i="54"/>
  <c r="T31" i="54"/>
  <c r="U31" i="54"/>
  <c r="V31" i="54"/>
  <c r="W31" i="54"/>
  <c r="X31" i="54"/>
  <c r="Y31" i="54"/>
  <c r="Z31" i="54"/>
  <c r="AA31" i="54"/>
  <c r="AB31" i="54"/>
  <c r="AC31" i="54"/>
  <c r="AD31" i="54"/>
  <c r="AE31" i="54"/>
  <c r="AF31" i="54"/>
  <c r="AG31" i="54"/>
  <c r="J32" i="54"/>
  <c r="K32" i="54"/>
  <c r="L32" i="54"/>
  <c r="M32" i="54"/>
  <c r="N32" i="54"/>
  <c r="O32" i="54"/>
  <c r="P32" i="54"/>
  <c r="Q32" i="54"/>
  <c r="R32" i="54"/>
  <c r="S32" i="54"/>
  <c r="T32" i="54"/>
  <c r="U32" i="54"/>
  <c r="V32" i="54"/>
  <c r="W32" i="54"/>
  <c r="X32" i="54"/>
  <c r="Y32" i="54"/>
  <c r="Z32" i="54"/>
  <c r="AA32" i="54"/>
  <c r="AB32" i="54"/>
  <c r="AC32" i="54"/>
  <c r="AD32" i="54"/>
  <c r="AE32" i="54"/>
  <c r="AF32" i="54"/>
  <c r="AG32" i="54"/>
  <c r="J34" i="54"/>
  <c r="K34" i="54"/>
  <c r="L34" i="54"/>
  <c r="M34" i="54"/>
  <c r="N34" i="54"/>
  <c r="O34" i="54"/>
  <c r="P34" i="54"/>
  <c r="Q34" i="54"/>
  <c r="R34" i="54"/>
  <c r="S34" i="54"/>
  <c r="T34" i="54"/>
  <c r="U34" i="54"/>
  <c r="V34" i="54"/>
  <c r="W34" i="54"/>
  <c r="X34" i="54"/>
  <c r="Y34" i="54"/>
  <c r="Z34" i="54"/>
  <c r="AA34" i="54"/>
  <c r="AB34" i="54"/>
  <c r="AC34" i="54"/>
  <c r="AD34" i="54"/>
  <c r="AE34" i="54"/>
  <c r="AF34" i="54"/>
  <c r="AG34" i="54"/>
  <c r="J35" i="54"/>
  <c r="K35" i="54"/>
  <c r="L35" i="54"/>
  <c r="M35" i="54"/>
  <c r="N35" i="54"/>
  <c r="O35" i="54"/>
  <c r="P35" i="54"/>
  <c r="Q35" i="54"/>
  <c r="R35" i="54"/>
  <c r="S35" i="54"/>
  <c r="T35" i="54"/>
  <c r="U35" i="54"/>
  <c r="V35" i="54"/>
  <c r="W35" i="54"/>
  <c r="X35" i="54"/>
  <c r="Y35" i="54"/>
  <c r="Z35" i="54"/>
  <c r="AA35" i="54"/>
  <c r="AB35" i="54"/>
  <c r="AC35" i="54"/>
  <c r="AD35" i="54"/>
  <c r="AE35" i="54"/>
  <c r="AF35" i="54"/>
  <c r="AG35" i="54"/>
  <c r="J36" i="54"/>
  <c r="K36" i="54"/>
  <c r="L36" i="54"/>
  <c r="M36" i="54"/>
  <c r="N36" i="54"/>
  <c r="O36" i="54"/>
  <c r="P36" i="54"/>
  <c r="Q36" i="54"/>
  <c r="R36" i="54"/>
  <c r="S36" i="54"/>
  <c r="T36" i="54"/>
  <c r="U36" i="54"/>
  <c r="V36" i="54"/>
  <c r="W36" i="54"/>
  <c r="X36" i="54"/>
  <c r="Y36" i="54"/>
  <c r="Z36" i="54"/>
  <c r="AA36" i="54"/>
  <c r="AB36" i="54"/>
  <c r="AC36" i="54"/>
  <c r="AD36" i="54"/>
  <c r="AE36" i="54"/>
  <c r="AF36" i="54"/>
  <c r="AG36" i="54"/>
  <c r="J37" i="54"/>
  <c r="K37" i="54"/>
  <c r="L37" i="54"/>
  <c r="M37" i="54"/>
  <c r="N37" i="54"/>
  <c r="O37" i="54"/>
  <c r="P37" i="54"/>
  <c r="Q37" i="54"/>
  <c r="R37" i="54"/>
  <c r="S37" i="54"/>
  <c r="T37" i="54"/>
  <c r="U37" i="54"/>
  <c r="V37" i="54"/>
  <c r="W37" i="54"/>
  <c r="X37" i="54"/>
  <c r="Y37" i="54"/>
  <c r="Z37" i="54"/>
  <c r="AA37" i="54"/>
  <c r="AB37" i="54"/>
  <c r="AC37" i="54"/>
  <c r="AD37" i="54"/>
  <c r="AE37" i="54"/>
  <c r="AF37" i="54"/>
  <c r="AG37" i="54"/>
  <c r="J38" i="54"/>
  <c r="K38" i="54"/>
  <c r="L38" i="54"/>
  <c r="M38" i="54"/>
  <c r="N38" i="54"/>
  <c r="O38" i="54"/>
  <c r="P38" i="54"/>
  <c r="Q38" i="54"/>
  <c r="R38" i="54"/>
  <c r="S38" i="54"/>
  <c r="T38" i="54"/>
  <c r="U38" i="54"/>
  <c r="V38" i="54"/>
  <c r="W38" i="54"/>
  <c r="X38" i="54"/>
  <c r="Y38" i="54"/>
  <c r="Z38" i="54"/>
  <c r="AA38" i="54"/>
  <c r="AB38" i="54"/>
  <c r="AC38" i="54"/>
  <c r="AD38" i="54"/>
  <c r="AE38" i="54"/>
  <c r="AF38" i="54"/>
  <c r="AG38" i="54"/>
  <c r="J39" i="54"/>
  <c r="K39" i="54"/>
  <c r="L39" i="54"/>
  <c r="M39" i="54"/>
  <c r="N39" i="54"/>
  <c r="O39" i="54"/>
  <c r="P39" i="54"/>
  <c r="Q39" i="54"/>
  <c r="R39" i="54"/>
  <c r="S39" i="54"/>
  <c r="T39" i="54"/>
  <c r="U39" i="54"/>
  <c r="V39" i="54"/>
  <c r="W39" i="54"/>
  <c r="X39" i="54"/>
  <c r="Y39" i="54"/>
  <c r="Z39" i="54"/>
  <c r="AA39" i="54"/>
  <c r="AB39" i="54"/>
  <c r="AC39" i="54"/>
  <c r="AD39" i="54"/>
  <c r="AE39" i="54"/>
  <c r="AF39" i="54"/>
  <c r="AG39" i="54"/>
  <c r="J40" i="54"/>
  <c r="K40" i="54"/>
  <c r="L40" i="54"/>
  <c r="M40" i="54"/>
  <c r="N40" i="54"/>
  <c r="O40" i="54"/>
  <c r="P40" i="54"/>
  <c r="Q40" i="54"/>
  <c r="R40" i="54"/>
  <c r="S40" i="54"/>
  <c r="T40" i="54"/>
  <c r="U40" i="54"/>
  <c r="V40" i="54"/>
  <c r="W40" i="54"/>
  <c r="X40" i="54"/>
  <c r="Y40" i="54"/>
  <c r="Z40" i="54"/>
  <c r="AA40" i="54"/>
  <c r="AB40" i="54"/>
  <c r="AC40" i="54"/>
  <c r="AD40" i="54"/>
  <c r="AE40" i="54"/>
  <c r="AF40" i="54"/>
  <c r="AG40" i="54"/>
  <c r="J41" i="54"/>
  <c r="K41" i="54"/>
  <c r="L41" i="54"/>
  <c r="M41" i="54"/>
  <c r="N41" i="54"/>
  <c r="O41" i="54"/>
  <c r="P41" i="54"/>
  <c r="Q41" i="54"/>
  <c r="R41" i="54"/>
  <c r="S41" i="54"/>
  <c r="T41" i="54"/>
  <c r="U41" i="54"/>
  <c r="V41" i="54"/>
  <c r="W41" i="54"/>
  <c r="X41" i="54"/>
  <c r="Y41" i="54"/>
  <c r="Z41" i="54"/>
  <c r="AA41" i="54"/>
  <c r="AB41" i="54"/>
  <c r="AC41" i="54"/>
  <c r="AD41" i="54"/>
  <c r="AE41" i="54"/>
  <c r="AF41" i="54"/>
  <c r="AG41" i="54"/>
  <c r="K4" i="54"/>
  <c r="L4" i="54"/>
  <c r="M4" i="54"/>
  <c r="N4" i="54"/>
  <c r="O4" i="54"/>
  <c r="P4" i="54"/>
  <c r="Q4" i="54"/>
  <c r="R4" i="54"/>
  <c r="S4" i="54"/>
  <c r="T4" i="54"/>
  <c r="U4" i="54"/>
  <c r="V4" i="54"/>
  <c r="W4" i="54"/>
  <c r="X4" i="54"/>
  <c r="Y4" i="54"/>
  <c r="Z4" i="54"/>
  <c r="AA4" i="54"/>
  <c r="AB4" i="54"/>
  <c r="AC4" i="54"/>
  <c r="AD4" i="54"/>
  <c r="AE4" i="54"/>
  <c r="AF4" i="54"/>
  <c r="AG4" i="54"/>
  <c r="J5" i="53"/>
  <c r="K5" i="53"/>
  <c r="L5" i="53"/>
  <c r="M5" i="53"/>
  <c r="N5" i="53"/>
  <c r="O5" i="53"/>
  <c r="P5" i="53"/>
  <c r="Q5" i="53"/>
  <c r="R5" i="53"/>
  <c r="S5" i="53"/>
  <c r="T5" i="53"/>
  <c r="U5" i="53"/>
  <c r="V5" i="53"/>
  <c r="W5" i="53"/>
  <c r="X5" i="53"/>
  <c r="Y5" i="53"/>
  <c r="Z5" i="53"/>
  <c r="AA5" i="53"/>
  <c r="AB5" i="53"/>
  <c r="AC5" i="53"/>
  <c r="AD5" i="53"/>
  <c r="AE5" i="53"/>
  <c r="J6" i="53"/>
  <c r="K6" i="53"/>
  <c r="L6" i="53"/>
  <c r="M6" i="53"/>
  <c r="N6" i="53"/>
  <c r="O6" i="53"/>
  <c r="P6" i="53"/>
  <c r="Q6" i="53"/>
  <c r="R6" i="53"/>
  <c r="S6" i="53"/>
  <c r="T6" i="53"/>
  <c r="U6" i="53"/>
  <c r="V6" i="53"/>
  <c r="W6" i="53"/>
  <c r="X6" i="53"/>
  <c r="Y6" i="53"/>
  <c r="Z6" i="53"/>
  <c r="AA6" i="53"/>
  <c r="AB6" i="53"/>
  <c r="AC6" i="53"/>
  <c r="AD6" i="53"/>
  <c r="AE6" i="53"/>
  <c r="J7" i="53"/>
  <c r="K7" i="53"/>
  <c r="L7" i="53"/>
  <c r="M7" i="53"/>
  <c r="N7" i="53"/>
  <c r="O7" i="53"/>
  <c r="P7" i="53"/>
  <c r="Q7" i="53"/>
  <c r="R7" i="53"/>
  <c r="S7" i="53"/>
  <c r="T7" i="53"/>
  <c r="U7" i="53"/>
  <c r="V7" i="53"/>
  <c r="W7" i="53"/>
  <c r="X7" i="53"/>
  <c r="Y7" i="53"/>
  <c r="Z7" i="53"/>
  <c r="AA7" i="53"/>
  <c r="AB7" i="53"/>
  <c r="AC7" i="53"/>
  <c r="AD7" i="53"/>
  <c r="AE7" i="53"/>
  <c r="J9" i="53"/>
  <c r="K9" i="53"/>
  <c r="L9" i="53"/>
  <c r="M9" i="53"/>
  <c r="N9" i="53"/>
  <c r="O9" i="53"/>
  <c r="P9" i="53"/>
  <c r="Q9" i="53"/>
  <c r="R9" i="53"/>
  <c r="S9" i="53"/>
  <c r="T9" i="53"/>
  <c r="U9" i="53"/>
  <c r="V9" i="53"/>
  <c r="W9" i="53"/>
  <c r="X9" i="53"/>
  <c r="Y9" i="53"/>
  <c r="Z9" i="53"/>
  <c r="AA9" i="53"/>
  <c r="AB9" i="53"/>
  <c r="AC9" i="53"/>
  <c r="AD9" i="53"/>
  <c r="AE9" i="53"/>
  <c r="J11" i="53"/>
  <c r="K11" i="53"/>
  <c r="L11" i="53"/>
  <c r="M11" i="53"/>
  <c r="N11" i="53"/>
  <c r="O11" i="53"/>
  <c r="P11" i="53"/>
  <c r="Q11" i="53"/>
  <c r="R11" i="53"/>
  <c r="S11" i="53"/>
  <c r="T11" i="53"/>
  <c r="U11" i="53"/>
  <c r="V11" i="53"/>
  <c r="W11" i="53"/>
  <c r="X11" i="53"/>
  <c r="Y11" i="53"/>
  <c r="Z11" i="53"/>
  <c r="AA11" i="53"/>
  <c r="AB11" i="53"/>
  <c r="AC11" i="53"/>
  <c r="AD11" i="53"/>
  <c r="AE11" i="53"/>
  <c r="J12" i="53"/>
  <c r="K12" i="53"/>
  <c r="L12" i="53"/>
  <c r="M12" i="53"/>
  <c r="N12" i="53"/>
  <c r="O12" i="53"/>
  <c r="P12" i="53"/>
  <c r="Q12" i="53"/>
  <c r="R12" i="53"/>
  <c r="S12" i="53"/>
  <c r="T12" i="53"/>
  <c r="U12" i="53"/>
  <c r="V12" i="53"/>
  <c r="W12" i="53"/>
  <c r="X12" i="53"/>
  <c r="Y12" i="53"/>
  <c r="Z12" i="53"/>
  <c r="AA12" i="53"/>
  <c r="AB12" i="53"/>
  <c r="AC12" i="53"/>
  <c r="AD12" i="53"/>
  <c r="AE12" i="53"/>
  <c r="J14" i="53"/>
  <c r="K14" i="53"/>
  <c r="L14" i="53"/>
  <c r="M14" i="53"/>
  <c r="N14" i="53"/>
  <c r="O14" i="53"/>
  <c r="P14" i="53"/>
  <c r="Q14" i="53"/>
  <c r="R14" i="53"/>
  <c r="S14" i="53"/>
  <c r="T14" i="53"/>
  <c r="U14" i="53"/>
  <c r="V14" i="53"/>
  <c r="W14" i="53"/>
  <c r="X14" i="53"/>
  <c r="Y14" i="53"/>
  <c r="Z14" i="53"/>
  <c r="AA14" i="53"/>
  <c r="AB14" i="53"/>
  <c r="AC14" i="53"/>
  <c r="AD14" i="53"/>
  <c r="AE14" i="53"/>
  <c r="J15" i="53"/>
  <c r="K15" i="53"/>
  <c r="L15" i="53"/>
  <c r="M15" i="53"/>
  <c r="N15" i="53"/>
  <c r="O15" i="53"/>
  <c r="P15" i="53"/>
  <c r="Q15" i="53"/>
  <c r="R15" i="53"/>
  <c r="S15" i="53"/>
  <c r="T15" i="53"/>
  <c r="U15" i="53"/>
  <c r="V15" i="53"/>
  <c r="W15" i="53"/>
  <c r="X15" i="53"/>
  <c r="Y15" i="53"/>
  <c r="Z15" i="53"/>
  <c r="AA15" i="53"/>
  <c r="AB15" i="53"/>
  <c r="AC15" i="53"/>
  <c r="AD15" i="53"/>
  <c r="AE15" i="53"/>
  <c r="J17" i="53"/>
  <c r="K17" i="53"/>
  <c r="L17" i="53"/>
  <c r="M17" i="53"/>
  <c r="N17" i="53"/>
  <c r="O17" i="53"/>
  <c r="P17" i="53"/>
  <c r="Q17" i="53"/>
  <c r="R17" i="53"/>
  <c r="S17" i="53"/>
  <c r="T17" i="53"/>
  <c r="U17" i="53"/>
  <c r="V17" i="53"/>
  <c r="W17" i="53"/>
  <c r="X17" i="53"/>
  <c r="Y17" i="53"/>
  <c r="Z17" i="53"/>
  <c r="AA17" i="53"/>
  <c r="AB17" i="53"/>
  <c r="AC17" i="53"/>
  <c r="AD17" i="53"/>
  <c r="AE17" i="53"/>
  <c r="J18" i="53"/>
  <c r="K18" i="53"/>
  <c r="L18" i="53"/>
  <c r="M18" i="53"/>
  <c r="N18" i="53"/>
  <c r="O18" i="53"/>
  <c r="P18" i="53"/>
  <c r="Q18" i="53"/>
  <c r="R18" i="53"/>
  <c r="S18" i="53"/>
  <c r="T18" i="53"/>
  <c r="U18" i="53"/>
  <c r="V18" i="53"/>
  <c r="W18" i="53"/>
  <c r="X18" i="53"/>
  <c r="Y18" i="53"/>
  <c r="Z18" i="53"/>
  <c r="AA18" i="53"/>
  <c r="AB18" i="53"/>
  <c r="AC18" i="53"/>
  <c r="AD18" i="53"/>
  <c r="AE18" i="53"/>
  <c r="J19" i="53"/>
  <c r="K19" i="53"/>
  <c r="L19" i="53"/>
  <c r="M19" i="53"/>
  <c r="N19" i="53"/>
  <c r="O19" i="53"/>
  <c r="P19" i="53"/>
  <c r="Q19" i="53"/>
  <c r="R19" i="53"/>
  <c r="S19" i="53"/>
  <c r="T19" i="53"/>
  <c r="U19" i="53"/>
  <c r="V19" i="53"/>
  <c r="W19" i="53"/>
  <c r="X19" i="53"/>
  <c r="Y19" i="53"/>
  <c r="Z19" i="53"/>
  <c r="AA19" i="53"/>
  <c r="AB19" i="53"/>
  <c r="AC19" i="53"/>
  <c r="AD19" i="53"/>
  <c r="AE19" i="53"/>
  <c r="J20" i="53"/>
  <c r="K20" i="53"/>
  <c r="L20" i="53"/>
  <c r="M20" i="53"/>
  <c r="N20" i="53"/>
  <c r="O20" i="53"/>
  <c r="P20" i="53"/>
  <c r="Q20" i="53"/>
  <c r="R20" i="53"/>
  <c r="S20" i="53"/>
  <c r="T20" i="53"/>
  <c r="U20" i="53"/>
  <c r="V20" i="53"/>
  <c r="W20" i="53"/>
  <c r="X20" i="53"/>
  <c r="Y20" i="53"/>
  <c r="Z20" i="53"/>
  <c r="AA20" i="53"/>
  <c r="AB20" i="53"/>
  <c r="AC20" i="53"/>
  <c r="AD20" i="53"/>
  <c r="AE20" i="53"/>
  <c r="J21" i="53"/>
  <c r="K21" i="53"/>
  <c r="L21" i="53"/>
  <c r="M21" i="53"/>
  <c r="N21" i="53"/>
  <c r="O21" i="53"/>
  <c r="P21" i="53"/>
  <c r="Q21" i="53"/>
  <c r="R21" i="53"/>
  <c r="S21" i="53"/>
  <c r="T21" i="53"/>
  <c r="U21" i="53"/>
  <c r="V21" i="53"/>
  <c r="W21" i="53"/>
  <c r="X21" i="53"/>
  <c r="Y21" i="53"/>
  <c r="Z21" i="53"/>
  <c r="AA21" i="53"/>
  <c r="AB21" i="53"/>
  <c r="AC21" i="53"/>
  <c r="AD21" i="53"/>
  <c r="AE21" i="53"/>
  <c r="J22" i="53"/>
  <c r="K22" i="53"/>
  <c r="L22" i="53"/>
  <c r="M22" i="53"/>
  <c r="N22" i="53"/>
  <c r="O22" i="53"/>
  <c r="P22" i="53"/>
  <c r="Q22" i="53"/>
  <c r="R22" i="53"/>
  <c r="S22" i="53"/>
  <c r="T22" i="53"/>
  <c r="U22" i="53"/>
  <c r="V22" i="53"/>
  <c r="W22" i="53"/>
  <c r="X22" i="53"/>
  <c r="Y22" i="53"/>
  <c r="Z22" i="53"/>
  <c r="AA22" i="53"/>
  <c r="AB22" i="53"/>
  <c r="AC22" i="53"/>
  <c r="AD22" i="53"/>
  <c r="AE22" i="53"/>
  <c r="J23" i="53"/>
  <c r="K23" i="53"/>
  <c r="L23" i="53"/>
  <c r="M23" i="53"/>
  <c r="N23" i="53"/>
  <c r="O23" i="53"/>
  <c r="P23" i="53"/>
  <c r="Q23" i="53"/>
  <c r="R23" i="53"/>
  <c r="S23" i="53"/>
  <c r="T23" i="53"/>
  <c r="U23" i="53"/>
  <c r="V23" i="53"/>
  <c r="W23" i="53"/>
  <c r="X23" i="53"/>
  <c r="Y23" i="53"/>
  <c r="Z23" i="53"/>
  <c r="AA23" i="53"/>
  <c r="AB23" i="53"/>
  <c r="AC23" i="53"/>
  <c r="AD23" i="53"/>
  <c r="AE23" i="53"/>
  <c r="J24" i="53"/>
  <c r="K24" i="53"/>
  <c r="L24" i="53"/>
  <c r="M24" i="53"/>
  <c r="N24" i="53"/>
  <c r="O24" i="53"/>
  <c r="P24" i="53"/>
  <c r="Q24" i="53"/>
  <c r="R24" i="53"/>
  <c r="S24" i="53"/>
  <c r="T24" i="53"/>
  <c r="U24" i="53"/>
  <c r="V24" i="53"/>
  <c r="W24" i="53"/>
  <c r="X24" i="53"/>
  <c r="Y24" i="53"/>
  <c r="Z24" i="53"/>
  <c r="AA24" i="53"/>
  <c r="AB24" i="53"/>
  <c r="AC24" i="53"/>
  <c r="AD24" i="53"/>
  <c r="AE24" i="53"/>
  <c r="J25" i="53"/>
  <c r="K25" i="53"/>
  <c r="L25" i="53"/>
  <c r="M25" i="53"/>
  <c r="N25" i="53"/>
  <c r="O25" i="53"/>
  <c r="P25" i="53"/>
  <c r="Q25" i="53"/>
  <c r="R25" i="53"/>
  <c r="S25" i="53"/>
  <c r="T25" i="53"/>
  <c r="U25" i="53"/>
  <c r="V25" i="53"/>
  <c r="W25" i="53"/>
  <c r="X25" i="53"/>
  <c r="Y25" i="53"/>
  <c r="Z25" i="53"/>
  <c r="AA25" i="53"/>
  <c r="AB25" i="53"/>
  <c r="AC25" i="53"/>
  <c r="AD25" i="53"/>
  <c r="AE25" i="53"/>
  <c r="J26" i="53"/>
  <c r="K26" i="53"/>
  <c r="L26" i="53"/>
  <c r="M26" i="53"/>
  <c r="N26" i="53"/>
  <c r="O26" i="53"/>
  <c r="P26" i="53"/>
  <c r="Q26" i="53"/>
  <c r="R26" i="53"/>
  <c r="S26" i="53"/>
  <c r="T26" i="53"/>
  <c r="U26" i="53"/>
  <c r="V26" i="53"/>
  <c r="W26" i="53"/>
  <c r="X26" i="53"/>
  <c r="Y26" i="53"/>
  <c r="Z26" i="53"/>
  <c r="AA26" i="53"/>
  <c r="AB26" i="53"/>
  <c r="AC26" i="53"/>
  <c r="AD26" i="53"/>
  <c r="AE26" i="53"/>
  <c r="J27" i="53"/>
  <c r="K27" i="53"/>
  <c r="L27" i="53"/>
  <c r="M27" i="53"/>
  <c r="N27" i="53"/>
  <c r="O27" i="53"/>
  <c r="P27" i="53"/>
  <c r="Q27" i="53"/>
  <c r="R27" i="53"/>
  <c r="S27" i="53"/>
  <c r="T27" i="53"/>
  <c r="U27" i="53"/>
  <c r="V27" i="53"/>
  <c r="W27" i="53"/>
  <c r="X27" i="53"/>
  <c r="Y27" i="53"/>
  <c r="Z27" i="53"/>
  <c r="AA27" i="53"/>
  <c r="AB27" i="53"/>
  <c r="AC27" i="53"/>
  <c r="AD27" i="53"/>
  <c r="AE27" i="53"/>
  <c r="J28" i="53"/>
  <c r="K28" i="53"/>
  <c r="L28" i="53"/>
  <c r="M28" i="53"/>
  <c r="N28" i="53"/>
  <c r="O28" i="53"/>
  <c r="P28" i="53"/>
  <c r="Q28" i="53"/>
  <c r="R28" i="53"/>
  <c r="S28" i="53"/>
  <c r="T28" i="53"/>
  <c r="U28" i="53"/>
  <c r="V28" i="53"/>
  <c r="W28" i="53"/>
  <c r="X28" i="53"/>
  <c r="Y28" i="53"/>
  <c r="Z28" i="53"/>
  <c r="AA28" i="53"/>
  <c r="AB28" i="53"/>
  <c r="AC28" i="53"/>
  <c r="AD28" i="53"/>
  <c r="AE28" i="53"/>
  <c r="J29" i="53"/>
  <c r="K29" i="53"/>
  <c r="L29" i="53"/>
  <c r="M29" i="53"/>
  <c r="N29" i="53"/>
  <c r="O29" i="53"/>
  <c r="P29" i="53"/>
  <c r="Q29" i="53"/>
  <c r="R29" i="53"/>
  <c r="S29" i="53"/>
  <c r="T29" i="53"/>
  <c r="U29" i="53"/>
  <c r="V29" i="53"/>
  <c r="W29" i="53"/>
  <c r="X29" i="53"/>
  <c r="Y29" i="53"/>
  <c r="Z29" i="53"/>
  <c r="AA29" i="53"/>
  <c r="AB29" i="53"/>
  <c r="AC29" i="53"/>
  <c r="AD29" i="53"/>
  <c r="AE29" i="53"/>
  <c r="J30" i="53"/>
  <c r="K30" i="53"/>
  <c r="L30" i="53"/>
  <c r="M30" i="53"/>
  <c r="N30" i="53"/>
  <c r="O30" i="53"/>
  <c r="P30" i="53"/>
  <c r="Q30" i="53"/>
  <c r="R30" i="53"/>
  <c r="S30" i="53"/>
  <c r="T30" i="53"/>
  <c r="U30" i="53"/>
  <c r="V30" i="53"/>
  <c r="W30" i="53"/>
  <c r="X30" i="53"/>
  <c r="Y30" i="53"/>
  <c r="Z30" i="53"/>
  <c r="AA30" i="53"/>
  <c r="AB30" i="53"/>
  <c r="AC30" i="53"/>
  <c r="AD30" i="53"/>
  <c r="AE30" i="53"/>
  <c r="J31" i="53"/>
  <c r="K31" i="53"/>
  <c r="L31" i="53"/>
  <c r="M31" i="53"/>
  <c r="N31" i="53"/>
  <c r="O31" i="53"/>
  <c r="P31" i="53"/>
  <c r="Q31" i="53"/>
  <c r="R31" i="53"/>
  <c r="S31" i="53"/>
  <c r="T31" i="53"/>
  <c r="U31" i="53"/>
  <c r="V31" i="53"/>
  <c r="W31" i="53"/>
  <c r="X31" i="53"/>
  <c r="Y31" i="53"/>
  <c r="Z31" i="53"/>
  <c r="AA31" i="53"/>
  <c r="AB31" i="53"/>
  <c r="AC31" i="53"/>
  <c r="AD31" i="53"/>
  <c r="AE31" i="53"/>
  <c r="J32" i="53"/>
  <c r="K32" i="53"/>
  <c r="L32" i="53"/>
  <c r="M32" i="53"/>
  <c r="N32" i="53"/>
  <c r="O32" i="53"/>
  <c r="P32" i="53"/>
  <c r="Q32" i="53"/>
  <c r="R32" i="53"/>
  <c r="S32" i="53"/>
  <c r="T32" i="53"/>
  <c r="U32" i="53"/>
  <c r="V32" i="53"/>
  <c r="W32" i="53"/>
  <c r="X32" i="53"/>
  <c r="Y32" i="53"/>
  <c r="Z32" i="53"/>
  <c r="AA32" i="53"/>
  <c r="AB32" i="53"/>
  <c r="AC32" i="53"/>
  <c r="AD32" i="53"/>
  <c r="AE32" i="53"/>
  <c r="J34" i="53"/>
  <c r="K34" i="53"/>
  <c r="L34" i="53"/>
  <c r="M34" i="53"/>
  <c r="N34" i="53"/>
  <c r="O34" i="53"/>
  <c r="P34" i="53"/>
  <c r="Q34" i="53"/>
  <c r="R34" i="53"/>
  <c r="S34" i="53"/>
  <c r="T34" i="53"/>
  <c r="U34" i="53"/>
  <c r="V34" i="53"/>
  <c r="W34" i="53"/>
  <c r="X34" i="53"/>
  <c r="Y34" i="53"/>
  <c r="Z34" i="53"/>
  <c r="AA34" i="53"/>
  <c r="AB34" i="53"/>
  <c r="AC34" i="53"/>
  <c r="AD34" i="53"/>
  <c r="AE34" i="53"/>
  <c r="J35" i="53"/>
  <c r="K35" i="53"/>
  <c r="L35" i="53"/>
  <c r="M35" i="53"/>
  <c r="N35" i="53"/>
  <c r="O35" i="53"/>
  <c r="P35" i="53"/>
  <c r="Q35" i="53"/>
  <c r="R35" i="53"/>
  <c r="S35" i="53"/>
  <c r="T35" i="53"/>
  <c r="U35" i="53"/>
  <c r="V35" i="53"/>
  <c r="W35" i="53"/>
  <c r="X35" i="53"/>
  <c r="Y35" i="53"/>
  <c r="Z35" i="53"/>
  <c r="AA35" i="53"/>
  <c r="AB35" i="53"/>
  <c r="AC35" i="53"/>
  <c r="AD35" i="53"/>
  <c r="AE35" i="53"/>
  <c r="J36" i="53"/>
  <c r="K36" i="53"/>
  <c r="L36" i="53"/>
  <c r="M36" i="53"/>
  <c r="N36" i="53"/>
  <c r="O36" i="53"/>
  <c r="P36" i="53"/>
  <c r="Q36" i="53"/>
  <c r="R36" i="53"/>
  <c r="S36" i="53"/>
  <c r="T36" i="53"/>
  <c r="U36" i="53"/>
  <c r="V36" i="53"/>
  <c r="W36" i="53"/>
  <c r="X36" i="53"/>
  <c r="Y36" i="53"/>
  <c r="Z36" i="53"/>
  <c r="AA36" i="53"/>
  <c r="AB36" i="53"/>
  <c r="AC36" i="53"/>
  <c r="AD36" i="53"/>
  <c r="AE36" i="53"/>
  <c r="J37" i="53"/>
  <c r="K37" i="53"/>
  <c r="L37" i="53"/>
  <c r="M37" i="53"/>
  <c r="N37" i="53"/>
  <c r="O37" i="53"/>
  <c r="P37" i="53"/>
  <c r="Q37" i="53"/>
  <c r="R37" i="53"/>
  <c r="S37" i="53"/>
  <c r="T37" i="53"/>
  <c r="U37" i="53"/>
  <c r="V37" i="53"/>
  <c r="W37" i="53"/>
  <c r="X37" i="53"/>
  <c r="Y37" i="53"/>
  <c r="Z37" i="53"/>
  <c r="AA37" i="53"/>
  <c r="AB37" i="53"/>
  <c r="AC37" i="53"/>
  <c r="AD37" i="53"/>
  <c r="AE37" i="53"/>
  <c r="J38" i="53"/>
  <c r="K38" i="53"/>
  <c r="L38" i="53"/>
  <c r="M38" i="53"/>
  <c r="N38" i="53"/>
  <c r="O38" i="53"/>
  <c r="P38" i="53"/>
  <c r="Q38" i="53"/>
  <c r="R38" i="53"/>
  <c r="S38" i="53"/>
  <c r="T38" i="53"/>
  <c r="U38" i="53"/>
  <c r="V38" i="53"/>
  <c r="W38" i="53"/>
  <c r="X38" i="53"/>
  <c r="Y38" i="53"/>
  <c r="Z38" i="53"/>
  <c r="AA38" i="53"/>
  <c r="AB38" i="53"/>
  <c r="AC38" i="53"/>
  <c r="AD38" i="53"/>
  <c r="AE38" i="53"/>
  <c r="J39" i="53"/>
  <c r="K39" i="53"/>
  <c r="L39" i="53"/>
  <c r="M39" i="53"/>
  <c r="N39" i="53"/>
  <c r="O39" i="53"/>
  <c r="P39" i="53"/>
  <c r="Q39" i="53"/>
  <c r="R39" i="53"/>
  <c r="S39" i="53"/>
  <c r="T39" i="53"/>
  <c r="U39" i="53"/>
  <c r="V39" i="53"/>
  <c r="W39" i="53"/>
  <c r="X39" i="53"/>
  <c r="Y39" i="53"/>
  <c r="Z39" i="53"/>
  <c r="AA39" i="53"/>
  <c r="AB39" i="53"/>
  <c r="AC39" i="53"/>
  <c r="AD39" i="53"/>
  <c r="AE39" i="53"/>
  <c r="J40" i="53"/>
  <c r="K40" i="53"/>
  <c r="L40" i="53"/>
  <c r="M40" i="53"/>
  <c r="N40" i="53"/>
  <c r="O40" i="53"/>
  <c r="P40" i="53"/>
  <c r="Q40" i="53"/>
  <c r="R40" i="53"/>
  <c r="S40" i="53"/>
  <c r="T40" i="53"/>
  <c r="U40" i="53"/>
  <c r="V40" i="53"/>
  <c r="W40" i="53"/>
  <c r="X40" i="53"/>
  <c r="Y40" i="53"/>
  <c r="Z40" i="53"/>
  <c r="AA40" i="53"/>
  <c r="AB40" i="53"/>
  <c r="AC40" i="53"/>
  <c r="AD40" i="53"/>
  <c r="AE40" i="53"/>
  <c r="J41" i="53"/>
  <c r="K41" i="53"/>
  <c r="L41" i="53"/>
  <c r="M41" i="53"/>
  <c r="N41" i="53"/>
  <c r="O41" i="53"/>
  <c r="P41" i="53"/>
  <c r="Q41" i="53"/>
  <c r="R41" i="53"/>
  <c r="S41" i="53"/>
  <c r="T41" i="53"/>
  <c r="U41" i="53"/>
  <c r="V41" i="53"/>
  <c r="W41" i="53"/>
  <c r="X41" i="53"/>
  <c r="Y41" i="53"/>
  <c r="Z41" i="53"/>
  <c r="AA41" i="53"/>
  <c r="AB41" i="53"/>
  <c r="AC41" i="53"/>
  <c r="AD41" i="53"/>
  <c r="AE41" i="53"/>
  <c r="K4" i="53"/>
  <c r="L4" i="53"/>
  <c r="M4" i="53"/>
  <c r="N4" i="53"/>
  <c r="O4" i="53"/>
  <c r="P4" i="53"/>
  <c r="Q4" i="53"/>
  <c r="R4" i="53"/>
  <c r="S4" i="53"/>
  <c r="T4" i="53"/>
  <c r="U4" i="53"/>
  <c r="V4" i="53"/>
  <c r="W4" i="53"/>
  <c r="X4" i="53"/>
  <c r="Y4" i="53"/>
  <c r="Z4" i="53"/>
  <c r="AA4" i="53"/>
  <c r="AB4" i="53"/>
  <c r="AC4" i="53"/>
  <c r="AD4" i="53"/>
  <c r="AE4" i="53"/>
  <c r="K4" i="52"/>
  <c r="K5" i="52"/>
  <c r="K6" i="52"/>
  <c r="K7" i="52"/>
  <c r="K9" i="52"/>
  <c r="K11" i="52"/>
  <c r="K12" i="52"/>
  <c r="K14" i="52"/>
  <c r="K15" i="52"/>
  <c r="K17" i="52"/>
  <c r="K18" i="52"/>
  <c r="K19" i="52"/>
  <c r="K20" i="52"/>
  <c r="K21" i="52"/>
  <c r="K22" i="52"/>
  <c r="K23" i="52"/>
  <c r="K24" i="52"/>
  <c r="K25" i="52"/>
  <c r="K26" i="52"/>
  <c r="K27" i="52"/>
  <c r="K28" i="52"/>
  <c r="K29" i="52"/>
  <c r="K30" i="52"/>
  <c r="K31" i="52"/>
  <c r="K32" i="52"/>
  <c r="K34" i="52"/>
  <c r="K35" i="52"/>
  <c r="K36" i="52"/>
  <c r="K37" i="52"/>
  <c r="K38" i="52"/>
  <c r="K39" i="52"/>
  <c r="K40" i="52"/>
  <c r="K41" i="52"/>
  <c r="K4" i="46"/>
  <c r="K5" i="46"/>
  <c r="K6" i="46"/>
  <c r="K7" i="46"/>
  <c r="K9" i="46"/>
  <c r="K11" i="46"/>
  <c r="K12" i="46"/>
  <c r="K14" i="46"/>
  <c r="K15" i="46"/>
  <c r="K17" i="46"/>
  <c r="K18" i="46"/>
  <c r="K19" i="46"/>
  <c r="K20" i="46"/>
  <c r="K21" i="46"/>
  <c r="K22" i="46"/>
  <c r="K23" i="46"/>
  <c r="K24" i="46"/>
  <c r="K25" i="46"/>
  <c r="K26" i="46"/>
  <c r="K27" i="46"/>
  <c r="K28" i="46"/>
  <c r="K29" i="46"/>
  <c r="K30" i="46"/>
  <c r="K31" i="46"/>
  <c r="K32" i="46"/>
  <c r="K34" i="46"/>
  <c r="K35" i="46"/>
  <c r="K36" i="46"/>
  <c r="K37" i="46"/>
  <c r="K38" i="46"/>
  <c r="K39" i="46"/>
  <c r="K40" i="46"/>
  <c r="K41" i="46"/>
  <c r="J5" i="44"/>
  <c r="K5" i="44"/>
  <c r="L5" i="44"/>
  <c r="M5" i="44"/>
  <c r="N5" i="44"/>
  <c r="O5" i="44"/>
  <c r="P5" i="44"/>
  <c r="Q5" i="44"/>
  <c r="R5" i="44"/>
  <c r="S5" i="44"/>
  <c r="T5" i="44"/>
  <c r="U5" i="44"/>
  <c r="V5" i="44"/>
  <c r="W5" i="44"/>
  <c r="X5" i="44"/>
  <c r="Y5" i="44"/>
  <c r="Z5" i="44"/>
  <c r="AA5" i="44"/>
  <c r="AB5" i="44"/>
  <c r="AC5" i="44"/>
  <c r="AD5" i="44"/>
  <c r="AE5" i="44"/>
  <c r="AF5" i="44"/>
  <c r="AG5" i="44"/>
  <c r="J6" i="44"/>
  <c r="K6" i="44"/>
  <c r="L6" i="44"/>
  <c r="M6" i="44"/>
  <c r="N6" i="44"/>
  <c r="O6" i="44"/>
  <c r="P6" i="44"/>
  <c r="Q6" i="44"/>
  <c r="R6" i="44"/>
  <c r="S6" i="44"/>
  <c r="T6" i="44"/>
  <c r="U6" i="44"/>
  <c r="V6" i="44"/>
  <c r="W6" i="44"/>
  <c r="X6" i="44"/>
  <c r="Y6" i="44"/>
  <c r="Z6" i="44"/>
  <c r="AA6" i="44"/>
  <c r="AB6" i="44"/>
  <c r="AC6" i="44"/>
  <c r="AD6" i="44"/>
  <c r="AE6" i="44"/>
  <c r="AF6" i="44"/>
  <c r="AG6" i="44"/>
  <c r="J7" i="44"/>
  <c r="K7" i="44"/>
  <c r="L7" i="44"/>
  <c r="M7" i="44"/>
  <c r="N7" i="44"/>
  <c r="O7" i="44"/>
  <c r="P7" i="44"/>
  <c r="Q7" i="44"/>
  <c r="R7" i="44"/>
  <c r="S7" i="44"/>
  <c r="T7" i="44"/>
  <c r="U7" i="44"/>
  <c r="V7" i="44"/>
  <c r="W7" i="44"/>
  <c r="X7" i="44"/>
  <c r="Y7" i="44"/>
  <c r="Z7" i="44"/>
  <c r="AA7" i="44"/>
  <c r="AB7" i="44"/>
  <c r="AC7" i="44"/>
  <c r="AD7" i="44"/>
  <c r="AE7" i="44"/>
  <c r="AF7" i="44"/>
  <c r="AG7" i="44"/>
  <c r="J9" i="44"/>
  <c r="K9" i="44"/>
  <c r="L9" i="44"/>
  <c r="M9" i="44"/>
  <c r="N9" i="44"/>
  <c r="O9" i="44"/>
  <c r="P9" i="44"/>
  <c r="Q9" i="44"/>
  <c r="R9" i="44"/>
  <c r="S9" i="44"/>
  <c r="T9" i="44"/>
  <c r="U9" i="44"/>
  <c r="V9" i="44"/>
  <c r="W9" i="44"/>
  <c r="X9" i="44"/>
  <c r="Y9" i="44"/>
  <c r="Z9" i="44"/>
  <c r="AA9" i="44"/>
  <c r="AB9" i="44"/>
  <c r="AC9" i="44"/>
  <c r="AD9" i="44"/>
  <c r="AE9" i="44"/>
  <c r="AF9" i="44"/>
  <c r="AG9" i="44"/>
  <c r="J11" i="44"/>
  <c r="K11" i="44"/>
  <c r="L11" i="44"/>
  <c r="M11" i="44"/>
  <c r="N11" i="44"/>
  <c r="O11" i="44"/>
  <c r="P11" i="44"/>
  <c r="Q11" i="44"/>
  <c r="R11" i="44"/>
  <c r="S11" i="44"/>
  <c r="T11" i="44"/>
  <c r="U11" i="44"/>
  <c r="V11" i="44"/>
  <c r="W11" i="44"/>
  <c r="X11" i="44"/>
  <c r="Y11" i="44"/>
  <c r="Z11" i="44"/>
  <c r="AA11" i="44"/>
  <c r="AB11" i="44"/>
  <c r="AC11" i="44"/>
  <c r="AD11" i="44"/>
  <c r="AE11" i="44"/>
  <c r="AF11" i="44"/>
  <c r="AG11" i="44"/>
  <c r="J12" i="44"/>
  <c r="K12" i="44"/>
  <c r="L12" i="44"/>
  <c r="M12" i="44"/>
  <c r="N12" i="44"/>
  <c r="O12" i="44"/>
  <c r="P12" i="44"/>
  <c r="Q12" i="44"/>
  <c r="R12" i="44"/>
  <c r="S12" i="44"/>
  <c r="T12" i="44"/>
  <c r="U12" i="44"/>
  <c r="V12" i="44"/>
  <c r="W12" i="44"/>
  <c r="X12" i="44"/>
  <c r="Y12" i="44"/>
  <c r="Z12" i="44"/>
  <c r="AA12" i="44"/>
  <c r="AB12" i="44"/>
  <c r="AC12" i="44"/>
  <c r="AD12" i="44"/>
  <c r="AE12" i="44"/>
  <c r="AF12" i="44"/>
  <c r="AG12" i="44"/>
  <c r="J14" i="44"/>
  <c r="K14" i="44"/>
  <c r="L14" i="44"/>
  <c r="M14" i="44"/>
  <c r="N14" i="44"/>
  <c r="O14" i="44"/>
  <c r="P14" i="44"/>
  <c r="Q14" i="44"/>
  <c r="R14" i="44"/>
  <c r="S14" i="44"/>
  <c r="T14" i="44"/>
  <c r="U14" i="44"/>
  <c r="V14" i="44"/>
  <c r="W14" i="44"/>
  <c r="X14" i="44"/>
  <c r="Y14" i="44"/>
  <c r="Z14" i="44"/>
  <c r="AA14" i="44"/>
  <c r="AB14" i="44"/>
  <c r="AC14" i="44"/>
  <c r="AD14" i="44"/>
  <c r="AE14" i="44"/>
  <c r="AF14" i="44"/>
  <c r="AG14" i="44"/>
  <c r="J15" i="44"/>
  <c r="K15" i="44"/>
  <c r="L15" i="44"/>
  <c r="M15" i="44"/>
  <c r="N15" i="44"/>
  <c r="O15" i="44"/>
  <c r="P15" i="44"/>
  <c r="Q15" i="44"/>
  <c r="R15" i="44"/>
  <c r="S15" i="44"/>
  <c r="T15" i="44"/>
  <c r="U15" i="44"/>
  <c r="V15" i="44"/>
  <c r="W15" i="44"/>
  <c r="X15" i="44"/>
  <c r="Y15" i="44"/>
  <c r="Z15" i="44"/>
  <c r="AA15" i="44"/>
  <c r="AB15" i="44"/>
  <c r="AC15" i="44"/>
  <c r="AD15" i="44"/>
  <c r="AE15" i="44"/>
  <c r="AF15" i="44"/>
  <c r="AG15" i="44"/>
  <c r="J17" i="44"/>
  <c r="K17" i="44"/>
  <c r="L17" i="44"/>
  <c r="M17" i="44"/>
  <c r="N17" i="44"/>
  <c r="O17" i="44"/>
  <c r="P17" i="44"/>
  <c r="Q17" i="44"/>
  <c r="R17" i="44"/>
  <c r="S17" i="44"/>
  <c r="T17" i="44"/>
  <c r="U17" i="44"/>
  <c r="V17" i="44"/>
  <c r="W17" i="44"/>
  <c r="X17" i="44"/>
  <c r="Y17" i="44"/>
  <c r="Z17" i="44"/>
  <c r="AA17" i="44"/>
  <c r="AB17" i="44"/>
  <c r="AC17" i="44"/>
  <c r="AD17" i="44"/>
  <c r="AE17" i="44"/>
  <c r="AF17" i="44"/>
  <c r="AG17" i="44"/>
  <c r="J18" i="44"/>
  <c r="K18" i="44"/>
  <c r="L18" i="44"/>
  <c r="M18" i="44"/>
  <c r="N18" i="44"/>
  <c r="O18" i="44"/>
  <c r="P18" i="44"/>
  <c r="Q18" i="44"/>
  <c r="R18" i="44"/>
  <c r="S18" i="44"/>
  <c r="T18" i="44"/>
  <c r="U18" i="44"/>
  <c r="V18" i="44"/>
  <c r="W18" i="44"/>
  <c r="X18" i="44"/>
  <c r="Y18" i="44"/>
  <c r="Z18" i="44"/>
  <c r="AA18" i="44"/>
  <c r="AB18" i="44"/>
  <c r="AC18" i="44"/>
  <c r="AD18" i="44"/>
  <c r="AE18" i="44"/>
  <c r="AF18" i="44"/>
  <c r="AG18" i="44"/>
  <c r="J19" i="44"/>
  <c r="K19" i="44"/>
  <c r="L19" i="44"/>
  <c r="M19" i="44"/>
  <c r="N19" i="44"/>
  <c r="O19" i="44"/>
  <c r="P19" i="44"/>
  <c r="Q19" i="44"/>
  <c r="R19" i="44"/>
  <c r="S19" i="44"/>
  <c r="T19" i="44"/>
  <c r="U19" i="44"/>
  <c r="V19" i="44"/>
  <c r="W19" i="44"/>
  <c r="X19" i="44"/>
  <c r="Y19" i="44"/>
  <c r="Z19" i="44"/>
  <c r="AA19" i="44"/>
  <c r="AB19" i="44"/>
  <c r="AC19" i="44"/>
  <c r="AD19" i="44"/>
  <c r="AE19" i="44"/>
  <c r="AF19" i="44"/>
  <c r="AG19" i="44"/>
  <c r="J20" i="44"/>
  <c r="K20" i="44"/>
  <c r="L20" i="44"/>
  <c r="M20" i="44"/>
  <c r="N20" i="44"/>
  <c r="O20" i="44"/>
  <c r="P20" i="44"/>
  <c r="Q20" i="44"/>
  <c r="R20" i="44"/>
  <c r="S20" i="44"/>
  <c r="T20" i="44"/>
  <c r="U20" i="44"/>
  <c r="V20" i="44"/>
  <c r="W20" i="44"/>
  <c r="X20" i="44"/>
  <c r="Y20" i="44"/>
  <c r="Z20" i="44"/>
  <c r="AA20" i="44"/>
  <c r="AB20" i="44"/>
  <c r="AC20" i="44"/>
  <c r="AD20" i="44"/>
  <c r="AE20" i="44"/>
  <c r="AF20" i="44"/>
  <c r="AG20" i="44"/>
  <c r="J21" i="44"/>
  <c r="K21" i="44"/>
  <c r="L21" i="44"/>
  <c r="M21" i="44"/>
  <c r="N21" i="44"/>
  <c r="O21" i="44"/>
  <c r="P21" i="44"/>
  <c r="Q21" i="44"/>
  <c r="R21" i="44"/>
  <c r="S21" i="44"/>
  <c r="T21" i="44"/>
  <c r="U21" i="44"/>
  <c r="V21" i="44"/>
  <c r="W21" i="44"/>
  <c r="X21" i="44"/>
  <c r="Y21" i="44"/>
  <c r="Z21" i="44"/>
  <c r="AA21" i="44"/>
  <c r="AB21" i="44"/>
  <c r="AC21" i="44"/>
  <c r="AD21" i="44"/>
  <c r="AE21" i="44"/>
  <c r="AF21" i="44"/>
  <c r="AG21" i="44"/>
  <c r="J22" i="44"/>
  <c r="K22" i="44"/>
  <c r="L22" i="44"/>
  <c r="M22" i="44"/>
  <c r="N22" i="44"/>
  <c r="O22" i="44"/>
  <c r="P22" i="44"/>
  <c r="Q22" i="44"/>
  <c r="R22" i="44"/>
  <c r="S22" i="44"/>
  <c r="T22" i="44"/>
  <c r="U22" i="44"/>
  <c r="V22" i="44"/>
  <c r="W22" i="44"/>
  <c r="X22" i="44"/>
  <c r="Y22" i="44"/>
  <c r="Z22" i="44"/>
  <c r="AA22" i="44"/>
  <c r="AB22" i="44"/>
  <c r="AC22" i="44"/>
  <c r="AD22" i="44"/>
  <c r="AE22" i="44"/>
  <c r="AF22" i="44"/>
  <c r="AG22" i="44"/>
  <c r="J23" i="44"/>
  <c r="K23" i="44"/>
  <c r="L23" i="44"/>
  <c r="M23" i="44"/>
  <c r="N23" i="44"/>
  <c r="O23" i="44"/>
  <c r="P23" i="44"/>
  <c r="Q23" i="44"/>
  <c r="R23" i="44"/>
  <c r="S23" i="44"/>
  <c r="T23" i="44"/>
  <c r="U23" i="44"/>
  <c r="V23" i="44"/>
  <c r="W23" i="44"/>
  <c r="X23" i="44"/>
  <c r="Y23" i="44"/>
  <c r="Z23" i="44"/>
  <c r="AA23" i="44"/>
  <c r="AB23" i="44"/>
  <c r="AC23" i="44"/>
  <c r="AD23" i="44"/>
  <c r="AE23" i="44"/>
  <c r="AF23" i="44"/>
  <c r="AG23" i="44"/>
  <c r="J24" i="44"/>
  <c r="K24" i="44"/>
  <c r="L24" i="44"/>
  <c r="M24" i="44"/>
  <c r="N24" i="44"/>
  <c r="O24" i="44"/>
  <c r="P24" i="44"/>
  <c r="Q24" i="44"/>
  <c r="R24" i="44"/>
  <c r="S24" i="44"/>
  <c r="T24" i="44"/>
  <c r="U24" i="44"/>
  <c r="V24" i="44"/>
  <c r="W24" i="44"/>
  <c r="X24" i="44"/>
  <c r="Y24" i="44"/>
  <c r="Z24" i="44"/>
  <c r="AA24" i="44"/>
  <c r="AB24" i="44"/>
  <c r="AC24" i="44"/>
  <c r="AD24" i="44"/>
  <c r="AE24" i="44"/>
  <c r="AF24" i="44"/>
  <c r="AG24" i="44"/>
  <c r="J25" i="44"/>
  <c r="K25" i="44"/>
  <c r="L25" i="44"/>
  <c r="M25" i="44"/>
  <c r="N25" i="44"/>
  <c r="O25" i="44"/>
  <c r="P25" i="44"/>
  <c r="Q25" i="44"/>
  <c r="R25" i="44"/>
  <c r="S25" i="44"/>
  <c r="T25" i="44"/>
  <c r="U25" i="44"/>
  <c r="V25" i="44"/>
  <c r="W25" i="44"/>
  <c r="X25" i="44"/>
  <c r="Y25" i="44"/>
  <c r="Z25" i="44"/>
  <c r="AA25" i="44"/>
  <c r="AB25" i="44"/>
  <c r="AC25" i="44"/>
  <c r="AD25" i="44"/>
  <c r="AE25" i="44"/>
  <c r="AF25" i="44"/>
  <c r="AG25" i="44"/>
  <c r="J26" i="44"/>
  <c r="K26" i="44"/>
  <c r="L26" i="44"/>
  <c r="M26" i="44"/>
  <c r="N26" i="44"/>
  <c r="O26" i="44"/>
  <c r="P26" i="44"/>
  <c r="Q26" i="44"/>
  <c r="R26" i="44"/>
  <c r="S26" i="44"/>
  <c r="T26" i="44"/>
  <c r="U26" i="44"/>
  <c r="V26" i="44"/>
  <c r="W26" i="44"/>
  <c r="X26" i="44"/>
  <c r="Y26" i="44"/>
  <c r="Z26" i="44"/>
  <c r="AA26" i="44"/>
  <c r="AB26" i="44"/>
  <c r="AC26" i="44"/>
  <c r="AD26" i="44"/>
  <c r="AE26" i="44"/>
  <c r="AF26" i="44"/>
  <c r="AG26" i="44"/>
  <c r="J27" i="44"/>
  <c r="K27" i="44"/>
  <c r="L27" i="44"/>
  <c r="M27" i="44"/>
  <c r="N27" i="44"/>
  <c r="O27" i="44"/>
  <c r="P27" i="44"/>
  <c r="Q27" i="44"/>
  <c r="R27" i="44"/>
  <c r="S27" i="44"/>
  <c r="T27" i="44"/>
  <c r="U27" i="44"/>
  <c r="V27" i="44"/>
  <c r="W27" i="44"/>
  <c r="X27" i="44"/>
  <c r="Y27" i="44"/>
  <c r="Z27" i="44"/>
  <c r="AA27" i="44"/>
  <c r="AB27" i="44"/>
  <c r="AC27" i="44"/>
  <c r="AD27" i="44"/>
  <c r="AE27" i="44"/>
  <c r="AF27" i="44"/>
  <c r="AG27" i="44"/>
  <c r="J28" i="44"/>
  <c r="K28" i="44"/>
  <c r="L28" i="44"/>
  <c r="M28" i="44"/>
  <c r="N28" i="44"/>
  <c r="O28" i="44"/>
  <c r="P28" i="44"/>
  <c r="Q28" i="44"/>
  <c r="R28" i="44"/>
  <c r="S28" i="44"/>
  <c r="T28" i="44"/>
  <c r="U28" i="44"/>
  <c r="V28" i="44"/>
  <c r="W28" i="44"/>
  <c r="X28" i="44"/>
  <c r="Y28" i="44"/>
  <c r="Z28" i="44"/>
  <c r="AA28" i="44"/>
  <c r="AB28" i="44"/>
  <c r="AC28" i="44"/>
  <c r="AD28" i="44"/>
  <c r="AE28" i="44"/>
  <c r="AF28" i="44"/>
  <c r="AG28" i="44"/>
  <c r="J29" i="44"/>
  <c r="K29" i="44"/>
  <c r="L29" i="44"/>
  <c r="M29" i="44"/>
  <c r="N29" i="44"/>
  <c r="O29" i="44"/>
  <c r="P29" i="44"/>
  <c r="Q29" i="44"/>
  <c r="R29" i="44"/>
  <c r="S29" i="44"/>
  <c r="T29" i="44"/>
  <c r="U29" i="44"/>
  <c r="V29" i="44"/>
  <c r="W29" i="44"/>
  <c r="X29" i="44"/>
  <c r="Y29" i="44"/>
  <c r="Z29" i="44"/>
  <c r="AA29" i="44"/>
  <c r="AB29" i="44"/>
  <c r="AC29" i="44"/>
  <c r="AD29" i="44"/>
  <c r="AE29" i="44"/>
  <c r="AF29" i="44"/>
  <c r="AG29" i="44"/>
  <c r="J30" i="44"/>
  <c r="K30" i="44"/>
  <c r="L30" i="44"/>
  <c r="M30" i="44"/>
  <c r="N30" i="44"/>
  <c r="O30" i="44"/>
  <c r="P30" i="44"/>
  <c r="Q30" i="44"/>
  <c r="R30" i="44"/>
  <c r="S30" i="44"/>
  <c r="T30" i="44"/>
  <c r="U30" i="44"/>
  <c r="V30" i="44"/>
  <c r="W30" i="44"/>
  <c r="X30" i="44"/>
  <c r="Y30" i="44"/>
  <c r="Z30" i="44"/>
  <c r="AA30" i="44"/>
  <c r="AB30" i="44"/>
  <c r="AC30" i="44"/>
  <c r="AD30" i="44"/>
  <c r="AE30" i="44"/>
  <c r="AF30" i="44"/>
  <c r="AG30" i="44"/>
  <c r="J31" i="44"/>
  <c r="K31" i="44"/>
  <c r="L31" i="44"/>
  <c r="M31" i="44"/>
  <c r="N31" i="44"/>
  <c r="O31" i="44"/>
  <c r="P31" i="44"/>
  <c r="Q31" i="44"/>
  <c r="R31" i="44"/>
  <c r="S31" i="44"/>
  <c r="T31" i="44"/>
  <c r="U31" i="44"/>
  <c r="V31" i="44"/>
  <c r="W31" i="44"/>
  <c r="X31" i="44"/>
  <c r="Y31" i="44"/>
  <c r="Z31" i="44"/>
  <c r="AA31" i="44"/>
  <c r="AB31" i="44"/>
  <c r="AC31" i="44"/>
  <c r="AD31" i="44"/>
  <c r="AE31" i="44"/>
  <c r="AF31" i="44"/>
  <c r="AG31" i="44"/>
  <c r="J32" i="44"/>
  <c r="K32" i="44"/>
  <c r="L32" i="44"/>
  <c r="M32" i="44"/>
  <c r="N32" i="44"/>
  <c r="O32" i="44"/>
  <c r="P32" i="44"/>
  <c r="Q32" i="44"/>
  <c r="R32" i="44"/>
  <c r="S32" i="44"/>
  <c r="T32" i="44"/>
  <c r="U32" i="44"/>
  <c r="V32" i="44"/>
  <c r="W32" i="44"/>
  <c r="X32" i="44"/>
  <c r="Y32" i="44"/>
  <c r="Z32" i="44"/>
  <c r="AA32" i="44"/>
  <c r="AB32" i="44"/>
  <c r="AC32" i="44"/>
  <c r="AD32" i="44"/>
  <c r="AE32" i="44"/>
  <c r="AF32" i="44"/>
  <c r="AG32" i="44"/>
  <c r="J34" i="44"/>
  <c r="K34" i="44"/>
  <c r="L34" i="44"/>
  <c r="M34" i="44"/>
  <c r="N34" i="44"/>
  <c r="O34" i="44"/>
  <c r="P34" i="44"/>
  <c r="Q34" i="44"/>
  <c r="R34" i="44"/>
  <c r="S34" i="44"/>
  <c r="T34" i="44"/>
  <c r="U34" i="44"/>
  <c r="V34" i="44"/>
  <c r="W34" i="44"/>
  <c r="X34" i="44"/>
  <c r="Y34" i="44"/>
  <c r="Z34" i="44"/>
  <c r="AA34" i="44"/>
  <c r="AB34" i="44"/>
  <c r="AC34" i="44"/>
  <c r="AD34" i="44"/>
  <c r="AE34" i="44"/>
  <c r="AF34" i="44"/>
  <c r="AG34" i="44"/>
  <c r="J35" i="44"/>
  <c r="K35" i="44"/>
  <c r="L35" i="44"/>
  <c r="M35" i="44"/>
  <c r="N35" i="44"/>
  <c r="O35" i="44"/>
  <c r="P35" i="44"/>
  <c r="Q35" i="44"/>
  <c r="R35" i="44"/>
  <c r="S35" i="44"/>
  <c r="T35" i="44"/>
  <c r="U35" i="44"/>
  <c r="V35" i="44"/>
  <c r="W35" i="44"/>
  <c r="X35" i="44"/>
  <c r="Y35" i="44"/>
  <c r="Z35" i="44"/>
  <c r="AA35" i="44"/>
  <c r="AB35" i="44"/>
  <c r="AC35" i="44"/>
  <c r="AD35" i="44"/>
  <c r="AE35" i="44"/>
  <c r="AF35" i="44"/>
  <c r="AG35" i="44"/>
  <c r="J36" i="44"/>
  <c r="K36" i="44"/>
  <c r="L36" i="44"/>
  <c r="M36" i="44"/>
  <c r="N36" i="44"/>
  <c r="O36" i="44"/>
  <c r="P36" i="44"/>
  <c r="Q36" i="44"/>
  <c r="R36" i="44"/>
  <c r="S36" i="44"/>
  <c r="T36" i="44"/>
  <c r="U36" i="44"/>
  <c r="V36" i="44"/>
  <c r="W36" i="44"/>
  <c r="X36" i="44"/>
  <c r="Y36" i="44"/>
  <c r="Z36" i="44"/>
  <c r="AA36" i="44"/>
  <c r="AB36" i="44"/>
  <c r="AC36" i="44"/>
  <c r="AD36" i="44"/>
  <c r="AE36" i="44"/>
  <c r="AF36" i="44"/>
  <c r="AG36" i="44"/>
  <c r="J37" i="44"/>
  <c r="K37" i="44"/>
  <c r="L37" i="44"/>
  <c r="M37" i="44"/>
  <c r="N37" i="44"/>
  <c r="O37" i="44"/>
  <c r="P37" i="44"/>
  <c r="Q37" i="44"/>
  <c r="R37" i="44"/>
  <c r="S37" i="44"/>
  <c r="T37" i="44"/>
  <c r="U37" i="44"/>
  <c r="V37" i="44"/>
  <c r="W37" i="44"/>
  <c r="X37" i="44"/>
  <c r="Y37" i="44"/>
  <c r="Z37" i="44"/>
  <c r="AA37" i="44"/>
  <c r="AB37" i="44"/>
  <c r="AC37" i="44"/>
  <c r="AD37" i="44"/>
  <c r="AE37" i="44"/>
  <c r="AF37" i="44"/>
  <c r="AG37" i="44"/>
  <c r="J38" i="44"/>
  <c r="K38" i="44"/>
  <c r="L38" i="44"/>
  <c r="M38" i="44"/>
  <c r="N38" i="44"/>
  <c r="O38" i="44"/>
  <c r="P38" i="44"/>
  <c r="Q38" i="44"/>
  <c r="R38" i="44"/>
  <c r="S38" i="44"/>
  <c r="T38" i="44"/>
  <c r="U38" i="44"/>
  <c r="V38" i="44"/>
  <c r="W38" i="44"/>
  <c r="X38" i="44"/>
  <c r="Y38" i="44"/>
  <c r="Z38" i="44"/>
  <c r="AA38" i="44"/>
  <c r="AB38" i="44"/>
  <c r="AC38" i="44"/>
  <c r="AD38" i="44"/>
  <c r="AE38" i="44"/>
  <c r="AF38" i="44"/>
  <c r="AG38" i="44"/>
  <c r="J39" i="44"/>
  <c r="K39" i="44"/>
  <c r="L39" i="44"/>
  <c r="M39" i="44"/>
  <c r="N39" i="44"/>
  <c r="O39" i="44"/>
  <c r="P39" i="44"/>
  <c r="Q39" i="44"/>
  <c r="R39" i="44"/>
  <c r="S39" i="44"/>
  <c r="T39" i="44"/>
  <c r="U39" i="44"/>
  <c r="V39" i="44"/>
  <c r="W39" i="44"/>
  <c r="X39" i="44"/>
  <c r="Y39" i="44"/>
  <c r="Z39" i="44"/>
  <c r="AA39" i="44"/>
  <c r="AB39" i="44"/>
  <c r="AC39" i="44"/>
  <c r="AD39" i="44"/>
  <c r="AE39" i="44"/>
  <c r="AF39" i="44"/>
  <c r="AG39" i="44"/>
  <c r="J40" i="44"/>
  <c r="K40" i="44"/>
  <c r="L40" i="44"/>
  <c r="M40" i="44"/>
  <c r="N40" i="44"/>
  <c r="O40" i="44"/>
  <c r="P40" i="44"/>
  <c r="Q40" i="44"/>
  <c r="R40" i="44"/>
  <c r="S40" i="44"/>
  <c r="T40" i="44"/>
  <c r="U40" i="44"/>
  <c r="V40" i="44"/>
  <c r="W40" i="44"/>
  <c r="X40" i="44"/>
  <c r="Y40" i="44"/>
  <c r="Z40" i="44"/>
  <c r="AA40" i="44"/>
  <c r="AB40" i="44"/>
  <c r="AC40" i="44"/>
  <c r="AD40" i="44"/>
  <c r="AE40" i="44"/>
  <c r="AF40" i="44"/>
  <c r="AG40" i="44"/>
  <c r="J41" i="44"/>
  <c r="K41" i="44"/>
  <c r="L41" i="44"/>
  <c r="M41" i="44"/>
  <c r="N41" i="44"/>
  <c r="O41" i="44"/>
  <c r="P41" i="44"/>
  <c r="Q41" i="44"/>
  <c r="R41" i="44"/>
  <c r="S41" i="44"/>
  <c r="T41" i="44"/>
  <c r="U41" i="44"/>
  <c r="V41" i="44"/>
  <c r="W41" i="44"/>
  <c r="X41" i="44"/>
  <c r="Y41" i="44"/>
  <c r="Z41" i="44"/>
  <c r="AA41" i="44"/>
  <c r="AB41" i="44"/>
  <c r="AC41" i="44"/>
  <c r="AD41" i="44"/>
  <c r="AE41" i="44"/>
  <c r="AF41" i="44"/>
  <c r="AG41" i="44"/>
  <c r="K4" i="44"/>
  <c r="L4" i="44"/>
  <c r="M4" i="44"/>
  <c r="N4" i="44"/>
  <c r="O4" i="44"/>
  <c r="P4" i="44"/>
  <c r="Q4" i="44"/>
  <c r="R4" i="44"/>
  <c r="S4" i="44"/>
  <c r="T4" i="44"/>
  <c r="U4" i="44"/>
  <c r="V4" i="44"/>
  <c r="W4" i="44"/>
  <c r="X4" i="44"/>
  <c r="Y4" i="44"/>
  <c r="Z4" i="44"/>
  <c r="AA4" i="44"/>
  <c r="AB4" i="44"/>
  <c r="AC4" i="44"/>
  <c r="AD4" i="44"/>
  <c r="AE4" i="44"/>
  <c r="AF4" i="44"/>
  <c r="AG4" i="44"/>
  <c r="K5" i="40"/>
  <c r="L5" i="40"/>
  <c r="M5" i="40"/>
  <c r="N5" i="40"/>
  <c r="O5" i="40"/>
  <c r="P5" i="40"/>
  <c r="Q5" i="40"/>
  <c r="R5" i="40"/>
  <c r="S5" i="40"/>
  <c r="T5" i="40"/>
  <c r="U5" i="40"/>
  <c r="V5" i="40"/>
  <c r="W5" i="40"/>
  <c r="X5" i="40"/>
  <c r="Y5" i="40"/>
  <c r="Z5" i="40"/>
  <c r="AA5" i="40"/>
  <c r="AB5" i="40"/>
  <c r="AC5" i="40"/>
  <c r="AD5" i="40"/>
  <c r="AE5" i="40"/>
  <c r="AF5" i="40"/>
  <c r="AG5" i="40"/>
  <c r="AH5" i="40"/>
  <c r="AI5" i="40"/>
  <c r="AJ5" i="40"/>
  <c r="AK5" i="40"/>
  <c r="AL5" i="40"/>
  <c r="K6" i="40"/>
  <c r="L6" i="40"/>
  <c r="M6" i="40"/>
  <c r="N6" i="40"/>
  <c r="O6" i="40"/>
  <c r="P6" i="40"/>
  <c r="Q6" i="40"/>
  <c r="R6" i="40"/>
  <c r="S6" i="40"/>
  <c r="T6" i="40"/>
  <c r="U6" i="40"/>
  <c r="V6" i="40"/>
  <c r="W6" i="40"/>
  <c r="X6" i="40"/>
  <c r="Y6" i="40"/>
  <c r="Z6" i="40"/>
  <c r="AA6" i="40"/>
  <c r="AB6" i="40"/>
  <c r="AC6" i="40"/>
  <c r="AD6" i="40"/>
  <c r="AE6" i="40"/>
  <c r="AF6" i="40"/>
  <c r="AG6" i="40"/>
  <c r="AH6" i="40"/>
  <c r="AI6" i="40"/>
  <c r="AJ6" i="40"/>
  <c r="AK6" i="40"/>
  <c r="AL6" i="40"/>
  <c r="K7" i="40"/>
  <c r="L7" i="40"/>
  <c r="M7" i="40"/>
  <c r="N7" i="40"/>
  <c r="O7" i="40"/>
  <c r="P7" i="40"/>
  <c r="Q7" i="40"/>
  <c r="R7" i="40"/>
  <c r="S7" i="40"/>
  <c r="T7" i="40"/>
  <c r="U7" i="40"/>
  <c r="V7" i="40"/>
  <c r="W7" i="40"/>
  <c r="X7" i="40"/>
  <c r="Y7" i="40"/>
  <c r="Z7" i="40"/>
  <c r="AA7" i="40"/>
  <c r="AB7" i="40"/>
  <c r="AC7" i="40"/>
  <c r="AD7" i="40"/>
  <c r="AE7" i="40"/>
  <c r="AF7" i="40"/>
  <c r="AG7" i="40"/>
  <c r="AH7" i="40"/>
  <c r="AI7" i="40"/>
  <c r="AJ7" i="40"/>
  <c r="AK7" i="40"/>
  <c r="AL7" i="40"/>
  <c r="K9" i="40"/>
  <c r="L9" i="40"/>
  <c r="M9" i="40"/>
  <c r="N9" i="40"/>
  <c r="O9" i="40"/>
  <c r="P9" i="40"/>
  <c r="Q9" i="40"/>
  <c r="R9" i="40"/>
  <c r="S9" i="40"/>
  <c r="T9" i="40"/>
  <c r="U9" i="40"/>
  <c r="V9" i="40"/>
  <c r="W9" i="40"/>
  <c r="X9" i="40"/>
  <c r="Y9" i="40"/>
  <c r="Z9" i="40"/>
  <c r="AA9" i="40"/>
  <c r="AB9" i="40"/>
  <c r="AC9" i="40"/>
  <c r="AD9" i="40"/>
  <c r="AE9" i="40"/>
  <c r="AF9" i="40"/>
  <c r="AG9" i="40"/>
  <c r="AH9" i="40"/>
  <c r="AI9" i="40"/>
  <c r="AJ9" i="40"/>
  <c r="AK9" i="40"/>
  <c r="AL9" i="40"/>
  <c r="K11" i="40"/>
  <c r="L11" i="40"/>
  <c r="M11" i="40"/>
  <c r="N11" i="40"/>
  <c r="O11" i="40"/>
  <c r="P11" i="40"/>
  <c r="Q11" i="40"/>
  <c r="R11" i="40"/>
  <c r="S11" i="40"/>
  <c r="T11" i="40"/>
  <c r="U11" i="40"/>
  <c r="V11" i="40"/>
  <c r="W11" i="40"/>
  <c r="X11" i="40"/>
  <c r="Y11" i="40"/>
  <c r="Z11" i="40"/>
  <c r="AA11" i="40"/>
  <c r="AB11" i="40"/>
  <c r="AC11" i="40"/>
  <c r="AD11" i="40"/>
  <c r="AE11" i="40"/>
  <c r="AF11" i="40"/>
  <c r="AG11" i="40"/>
  <c r="AH11" i="40"/>
  <c r="AI11" i="40"/>
  <c r="AJ11" i="40"/>
  <c r="AK11" i="40"/>
  <c r="AL11" i="40"/>
  <c r="K12" i="40"/>
  <c r="L12" i="40"/>
  <c r="M12" i="40"/>
  <c r="N12" i="40"/>
  <c r="O12" i="40"/>
  <c r="P12" i="40"/>
  <c r="Q12" i="40"/>
  <c r="R12" i="40"/>
  <c r="S12" i="40"/>
  <c r="T12" i="40"/>
  <c r="U12" i="40"/>
  <c r="V12" i="40"/>
  <c r="W12" i="40"/>
  <c r="X12" i="40"/>
  <c r="Y12" i="40"/>
  <c r="Z12" i="40"/>
  <c r="AA12" i="40"/>
  <c r="AB12" i="40"/>
  <c r="AC12" i="40"/>
  <c r="AD12" i="40"/>
  <c r="AE12" i="40"/>
  <c r="AF12" i="40"/>
  <c r="AG12" i="40"/>
  <c r="AH12" i="40"/>
  <c r="AI12" i="40"/>
  <c r="AJ12" i="40"/>
  <c r="AK12" i="40"/>
  <c r="AL12" i="40"/>
  <c r="K14" i="40"/>
  <c r="L14" i="40"/>
  <c r="M14" i="40"/>
  <c r="N14" i="40"/>
  <c r="O14" i="40"/>
  <c r="P14" i="40"/>
  <c r="Q14" i="40"/>
  <c r="R14" i="40"/>
  <c r="S14" i="40"/>
  <c r="T14" i="40"/>
  <c r="U14" i="40"/>
  <c r="V14" i="40"/>
  <c r="W14" i="40"/>
  <c r="X14" i="40"/>
  <c r="Y14" i="40"/>
  <c r="Z14" i="40"/>
  <c r="AA14" i="40"/>
  <c r="AB14" i="40"/>
  <c r="AC14" i="40"/>
  <c r="AD14" i="40"/>
  <c r="AE14" i="40"/>
  <c r="AF14" i="40"/>
  <c r="AG14" i="40"/>
  <c r="AH14" i="40"/>
  <c r="AI14" i="40"/>
  <c r="AJ14" i="40"/>
  <c r="AK14" i="40"/>
  <c r="AL14" i="40"/>
  <c r="K15" i="40"/>
  <c r="L15" i="40"/>
  <c r="M15" i="40"/>
  <c r="N15" i="40"/>
  <c r="O15" i="40"/>
  <c r="P15" i="40"/>
  <c r="Q15" i="40"/>
  <c r="R15" i="40"/>
  <c r="S15" i="40"/>
  <c r="T15" i="40"/>
  <c r="U15" i="40"/>
  <c r="V15" i="40"/>
  <c r="W15" i="40"/>
  <c r="X15" i="40"/>
  <c r="Y15" i="40"/>
  <c r="Z15" i="40"/>
  <c r="AA15" i="40"/>
  <c r="AB15" i="40"/>
  <c r="AC15" i="40"/>
  <c r="AD15" i="40"/>
  <c r="AE15" i="40"/>
  <c r="AF15" i="40"/>
  <c r="AG15" i="40"/>
  <c r="AH15" i="40"/>
  <c r="AI15" i="40"/>
  <c r="AJ15" i="40"/>
  <c r="AK15" i="40"/>
  <c r="AL15" i="40"/>
  <c r="K17" i="40"/>
  <c r="L17" i="40"/>
  <c r="M17" i="40"/>
  <c r="N17" i="40"/>
  <c r="O17" i="40"/>
  <c r="P17" i="40"/>
  <c r="Q17" i="40"/>
  <c r="R17" i="40"/>
  <c r="S17" i="40"/>
  <c r="T17" i="40"/>
  <c r="U17" i="40"/>
  <c r="V17" i="40"/>
  <c r="W17" i="40"/>
  <c r="X17" i="40"/>
  <c r="Y17" i="40"/>
  <c r="Z17" i="40"/>
  <c r="AA17" i="40"/>
  <c r="AB17" i="40"/>
  <c r="AC17" i="40"/>
  <c r="AD17" i="40"/>
  <c r="AE17" i="40"/>
  <c r="AF17" i="40"/>
  <c r="AG17" i="40"/>
  <c r="AH17" i="40"/>
  <c r="AI17" i="40"/>
  <c r="AJ17" i="40"/>
  <c r="AK17" i="40"/>
  <c r="AL17" i="40"/>
  <c r="K18" i="40"/>
  <c r="L18" i="40"/>
  <c r="M18" i="40"/>
  <c r="N18" i="40"/>
  <c r="O18" i="40"/>
  <c r="P18" i="40"/>
  <c r="Q18" i="40"/>
  <c r="R18" i="40"/>
  <c r="S18" i="40"/>
  <c r="T18" i="40"/>
  <c r="U18" i="40"/>
  <c r="V18" i="40"/>
  <c r="W18" i="40"/>
  <c r="X18" i="40"/>
  <c r="Y18" i="40"/>
  <c r="Z18" i="40"/>
  <c r="AA18" i="40"/>
  <c r="AB18" i="40"/>
  <c r="AC18" i="40"/>
  <c r="AD18" i="40"/>
  <c r="AE18" i="40"/>
  <c r="AF18" i="40"/>
  <c r="AG18" i="40"/>
  <c r="AH18" i="40"/>
  <c r="AI18" i="40"/>
  <c r="AJ18" i="40"/>
  <c r="AK18" i="40"/>
  <c r="AL18" i="40"/>
  <c r="K19" i="40"/>
  <c r="L19" i="40"/>
  <c r="M19" i="40"/>
  <c r="N19" i="40"/>
  <c r="O19" i="40"/>
  <c r="P19" i="40"/>
  <c r="Q19" i="40"/>
  <c r="R19" i="40"/>
  <c r="S19" i="40"/>
  <c r="T19" i="40"/>
  <c r="U19" i="40"/>
  <c r="V19" i="40"/>
  <c r="W19" i="40"/>
  <c r="X19" i="40"/>
  <c r="Y19" i="40"/>
  <c r="Z19" i="40"/>
  <c r="AA19" i="40"/>
  <c r="AB19" i="40"/>
  <c r="AC19" i="40"/>
  <c r="AD19" i="40"/>
  <c r="AE19" i="40"/>
  <c r="AF19" i="40"/>
  <c r="AG19" i="40"/>
  <c r="AH19" i="40"/>
  <c r="AI19" i="40"/>
  <c r="AJ19" i="40"/>
  <c r="AK19" i="40"/>
  <c r="AL19" i="40"/>
  <c r="K20" i="40"/>
  <c r="L20" i="40"/>
  <c r="M20" i="40"/>
  <c r="N20" i="40"/>
  <c r="O20" i="40"/>
  <c r="P20" i="40"/>
  <c r="Q20" i="40"/>
  <c r="R20" i="40"/>
  <c r="S20" i="40"/>
  <c r="T20" i="40"/>
  <c r="U20" i="40"/>
  <c r="V20" i="40"/>
  <c r="W20" i="40"/>
  <c r="X20" i="40"/>
  <c r="Y20" i="40"/>
  <c r="Z20" i="40"/>
  <c r="AA20" i="40"/>
  <c r="AB20" i="40"/>
  <c r="AC20" i="40"/>
  <c r="AD20" i="40"/>
  <c r="AE20" i="40"/>
  <c r="AF20" i="40"/>
  <c r="AG20" i="40"/>
  <c r="AH20" i="40"/>
  <c r="AI20" i="40"/>
  <c r="AJ20" i="40"/>
  <c r="AK20" i="40"/>
  <c r="AL20" i="40"/>
  <c r="K21" i="40"/>
  <c r="L21" i="40"/>
  <c r="M21" i="40"/>
  <c r="N21" i="40"/>
  <c r="O21" i="40"/>
  <c r="P21" i="40"/>
  <c r="Q21" i="40"/>
  <c r="R21" i="40"/>
  <c r="S21" i="40"/>
  <c r="T21" i="40"/>
  <c r="U21" i="40"/>
  <c r="V21" i="40"/>
  <c r="W21" i="40"/>
  <c r="X21" i="40"/>
  <c r="Y21" i="40"/>
  <c r="Z21" i="40"/>
  <c r="AA21" i="40"/>
  <c r="AB21" i="40"/>
  <c r="AC21" i="40"/>
  <c r="AD21" i="40"/>
  <c r="AE21" i="40"/>
  <c r="AF21" i="40"/>
  <c r="AG21" i="40"/>
  <c r="AH21" i="40"/>
  <c r="AI21" i="40"/>
  <c r="AJ21" i="40"/>
  <c r="AK21" i="40"/>
  <c r="AL21" i="40"/>
  <c r="K22" i="40"/>
  <c r="L22" i="40"/>
  <c r="M22" i="40"/>
  <c r="N22" i="40"/>
  <c r="O22" i="40"/>
  <c r="P22" i="40"/>
  <c r="Q22" i="40"/>
  <c r="R22" i="40"/>
  <c r="S22" i="40"/>
  <c r="T22" i="40"/>
  <c r="U22" i="40"/>
  <c r="V22" i="40"/>
  <c r="W22" i="40"/>
  <c r="X22" i="40"/>
  <c r="Y22" i="40"/>
  <c r="Z22" i="40"/>
  <c r="AA22" i="40"/>
  <c r="AB22" i="40"/>
  <c r="AC22" i="40"/>
  <c r="AD22" i="40"/>
  <c r="AE22" i="40"/>
  <c r="AF22" i="40"/>
  <c r="AG22" i="40"/>
  <c r="AH22" i="40"/>
  <c r="AI22" i="40"/>
  <c r="AJ22" i="40"/>
  <c r="AK22" i="40"/>
  <c r="AL22" i="40"/>
  <c r="K23" i="40"/>
  <c r="L23" i="40"/>
  <c r="M23" i="40"/>
  <c r="N23" i="40"/>
  <c r="O23" i="40"/>
  <c r="P23" i="40"/>
  <c r="Q23" i="40"/>
  <c r="R23" i="40"/>
  <c r="S23" i="40"/>
  <c r="T23" i="40"/>
  <c r="U23" i="40"/>
  <c r="V23" i="40"/>
  <c r="W23" i="40"/>
  <c r="X23" i="40"/>
  <c r="Y23" i="40"/>
  <c r="Z23" i="40"/>
  <c r="AA23" i="40"/>
  <c r="AB23" i="40"/>
  <c r="AC23" i="40"/>
  <c r="AD23" i="40"/>
  <c r="AE23" i="40"/>
  <c r="AF23" i="40"/>
  <c r="AG23" i="40"/>
  <c r="AH23" i="40"/>
  <c r="AI23" i="40"/>
  <c r="AJ23" i="40"/>
  <c r="AK23" i="40"/>
  <c r="AL23" i="40"/>
  <c r="K24" i="40"/>
  <c r="L24" i="40"/>
  <c r="M24" i="40"/>
  <c r="N24" i="40"/>
  <c r="O24" i="40"/>
  <c r="P24" i="40"/>
  <c r="Q24" i="40"/>
  <c r="R24" i="40"/>
  <c r="S24" i="40"/>
  <c r="T24" i="40"/>
  <c r="U24" i="40"/>
  <c r="V24" i="40"/>
  <c r="W24" i="40"/>
  <c r="X24" i="40"/>
  <c r="Y24" i="40"/>
  <c r="Z24" i="40"/>
  <c r="AA24" i="40"/>
  <c r="AB24" i="40"/>
  <c r="AC24" i="40"/>
  <c r="AD24" i="40"/>
  <c r="AE24" i="40"/>
  <c r="AF24" i="40"/>
  <c r="AG24" i="40"/>
  <c r="AH24" i="40"/>
  <c r="AI24" i="40"/>
  <c r="AJ24" i="40"/>
  <c r="AK24" i="40"/>
  <c r="AL24" i="40"/>
  <c r="K25" i="40"/>
  <c r="L25" i="40"/>
  <c r="M25" i="40"/>
  <c r="N25" i="40"/>
  <c r="O25" i="40"/>
  <c r="P25" i="40"/>
  <c r="Q25" i="40"/>
  <c r="R25" i="40"/>
  <c r="S25" i="40"/>
  <c r="T25" i="40"/>
  <c r="U25" i="40"/>
  <c r="V25" i="40"/>
  <c r="W25" i="40"/>
  <c r="X25" i="40"/>
  <c r="Y25" i="40"/>
  <c r="Z25" i="40"/>
  <c r="AA25" i="40"/>
  <c r="AB25" i="40"/>
  <c r="AC25" i="40"/>
  <c r="AD25" i="40"/>
  <c r="AE25" i="40"/>
  <c r="AF25" i="40"/>
  <c r="AG25" i="40"/>
  <c r="AH25" i="40"/>
  <c r="AI25" i="40"/>
  <c r="AJ25" i="40"/>
  <c r="AK25" i="40"/>
  <c r="AL25" i="40"/>
  <c r="K26" i="40"/>
  <c r="L26" i="40"/>
  <c r="M26" i="40"/>
  <c r="N26" i="40"/>
  <c r="O26" i="40"/>
  <c r="P26" i="40"/>
  <c r="Q26" i="40"/>
  <c r="R26" i="40"/>
  <c r="S26" i="40"/>
  <c r="T26" i="40"/>
  <c r="U26" i="40"/>
  <c r="V26" i="40"/>
  <c r="W26" i="40"/>
  <c r="X26" i="40"/>
  <c r="Y26" i="40"/>
  <c r="Z26" i="40"/>
  <c r="AA26" i="40"/>
  <c r="AB26" i="40"/>
  <c r="AC26" i="40"/>
  <c r="AD26" i="40"/>
  <c r="AE26" i="40"/>
  <c r="AF26" i="40"/>
  <c r="AG26" i="40"/>
  <c r="AH26" i="40"/>
  <c r="AI26" i="40"/>
  <c r="AJ26" i="40"/>
  <c r="AK26" i="40"/>
  <c r="AL26" i="40"/>
  <c r="K27" i="40"/>
  <c r="L27" i="40"/>
  <c r="M27" i="40"/>
  <c r="N27" i="40"/>
  <c r="O27" i="40"/>
  <c r="P27" i="40"/>
  <c r="Q27" i="40"/>
  <c r="R27" i="40"/>
  <c r="S27" i="40"/>
  <c r="T27" i="40"/>
  <c r="U27" i="40"/>
  <c r="V27" i="40"/>
  <c r="W27" i="40"/>
  <c r="X27" i="40"/>
  <c r="Y27" i="40"/>
  <c r="Z27" i="40"/>
  <c r="AA27" i="40"/>
  <c r="AB27" i="40"/>
  <c r="AC27" i="40"/>
  <c r="AD27" i="40"/>
  <c r="AE27" i="40"/>
  <c r="AF27" i="40"/>
  <c r="AG27" i="40"/>
  <c r="AH27" i="40"/>
  <c r="AI27" i="40"/>
  <c r="AJ27" i="40"/>
  <c r="AK27" i="40"/>
  <c r="AL27" i="40"/>
  <c r="K28" i="40"/>
  <c r="L28" i="40"/>
  <c r="M28" i="40"/>
  <c r="N28" i="40"/>
  <c r="O28" i="40"/>
  <c r="P28" i="40"/>
  <c r="Q28" i="40"/>
  <c r="R28" i="40"/>
  <c r="S28" i="40"/>
  <c r="T28" i="40"/>
  <c r="U28" i="40"/>
  <c r="V28" i="40"/>
  <c r="W28" i="40"/>
  <c r="X28" i="40"/>
  <c r="Y28" i="40"/>
  <c r="Z28" i="40"/>
  <c r="AA28" i="40"/>
  <c r="AB28" i="40"/>
  <c r="AC28" i="40"/>
  <c r="AD28" i="40"/>
  <c r="AE28" i="40"/>
  <c r="AF28" i="40"/>
  <c r="AG28" i="40"/>
  <c r="AH28" i="40"/>
  <c r="AI28" i="40"/>
  <c r="AJ28" i="40"/>
  <c r="AK28" i="40"/>
  <c r="AL28" i="40"/>
  <c r="K29" i="40"/>
  <c r="L29" i="40"/>
  <c r="M29" i="40"/>
  <c r="N29" i="40"/>
  <c r="O29" i="40"/>
  <c r="P29" i="40"/>
  <c r="Q29" i="40"/>
  <c r="R29" i="40"/>
  <c r="S29" i="40"/>
  <c r="T29" i="40"/>
  <c r="U29" i="40"/>
  <c r="V29" i="40"/>
  <c r="W29" i="40"/>
  <c r="X29" i="40"/>
  <c r="Y29" i="40"/>
  <c r="Z29" i="40"/>
  <c r="AA29" i="40"/>
  <c r="AB29" i="40"/>
  <c r="AC29" i="40"/>
  <c r="AD29" i="40"/>
  <c r="AE29" i="40"/>
  <c r="AF29" i="40"/>
  <c r="AG29" i="40"/>
  <c r="AH29" i="40"/>
  <c r="AI29" i="40"/>
  <c r="AJ29" i="40"/>
  <c r="AK29" i="40"/>
  <c r="AL29" i="40"/>
  <c r="K30" i="40"/>
  <c r="L30" i="40"/>
  <c r="M30" i="40"/>
  <c r="N30" i="40"/>
  <c r="O30" i="40"/>
  <c r="P30" i="40"/>
  <c r="Q30" i="40"/>
  <c r="R30" i="40"/>
  <c r="S30" i="40"/>
  <c r="T30" i="40"/>
  <c r="U30" i="40"/>
  <c r="V30" i="40"/>
  <c r="W30" i="40"/>
  <c r="X30" i="40"/>
  <c r="Y30" i="40"/>
  <c r="Z30" i="40"/>
  <c r="AA30" i="40"/>
  <c r="AB30" i="40"/>
  <c r="AC30" i="40"/>
  <c r="AD30" i="40"/>
  <c r="AE30" i="40"/>
  <c r="AF30" i="40"/>
  <c r="AG30" i="40"/>
  <c r="AH30" i="40"/>
  <c r="AI30" i="40"/>
  <c r="AJ30" i="40"/>
  <c r="AK30" i="40"/>
  <c r="AL30" i="40"/>
  <c r="K31" i="40"/>
  <c r="L31" i="40"/>
  <c r="M31" i="40"/>
  <c r="N31" i="40"/>
  <c r="O31" i="40"/>
  <c r="P31" i="40"/>
  <c r="Q31" i="40"/>
  <c r="R31" i="40"/>
  <c r="S31" i="40"/>
  <c r="T31" i="40"/>
  <c r="U31" i="40"/>
  <c r="V31" i="40"/>
  <c r="W31" i="40"/>
  <c r="X31" i="40"/>
  <c r="Y31" i="40"/>
  <c r="Z31" i="40"/>
  <c r="AA31" i="40"/>
  <c r="AB31" i="40"/>
  <c r="AC31" i="40"/>
  <c r="AD31" i="40"/>
  <c r="AE31" i="40"/>
  <c r="AF31" i="40"/>
  <c r="AG31" i="40"/>
  <c r="AH31" i="40"/>
  <c r="AI31" i="40"/>
  <c r="AJ31" i="40"/>
  <c r="AK31" i="40"/>
  <c r="AL31" i="40"/>
  <c r="K32" i="40"/>
  <c r="L32" i="40"/>
  <c r="M32" i="40"/>
  <c r="N32" i="40"/>
  <c r="O32" i="40"/>
  <c r="P32" i="40"/>
  <c r="Q32" i="40"/>
  <c r="R32" i="40"/>
  <c r="S32" i="40"/>
  <c r="T32" i="40"/>
  <c r="U32" i="40"/>
  <c r="V32" i="40"/>
  <c r="W32" i="40"/>
  <c r="X32" i="40"/>
  <c r="Y32" i="40"/>
  <c r="Z32" i="40"/>
  <c r="AA32" i="40"/>
  <c r="AB32" i="40"/>
  <c r="AC32" i="40"/>
  <c r="AD32" i="40"/>
  <c r="AE32" i="40"/>
  <c r="AF32" i="40"/>
  <c r="AG32" i="40"/>
  <c r="AH32" i="40"/>
  <c r="AI32" i="40"/>
  <c r="AJ32" i="40"/>
  <c r="AK32" i="40"/>
  <c r="AL32" i="40"/>
  <c r="K34" i="40"/>
  <c r="L34" i="40"/>
  <c r="M34" i="40"/>
  <c r="N34" i="40"/>
  <c r="O34" i="40"/>
  <c r="P34" i="40"/>
  <c r="Q34" i="40"/>
  <c r="R34" i="40"/>
  <c r="S34" i="40"/>
  <c r="T34" i="40"/>
  <c r="U34" i="40"/>
  <c r="V34" i="40"/>
  <c r="W34" i="40"/>
  <c r="X34" i="40"/>
  <c r="Y34" i="40"/>
  <c r="Z34" i="40"/>
  <c r="AA34" i="40"/>
  <c r="AB34" i="40"/>
  <c r="AC34" i="40"/>
  <c r="AD34" i="40"/>
  <c r="AE34" i="40"/>
  <c r="AF34" i="40"/>
  <c r="AG34" i="40"/>
  <c r="AH34" i="40"/>
  <c r="AI34" i="40"/>
  <c r="AJ34" i="40"/>
  <c r="AK34" i="40"/>
  <c r="AL34" i="40"/>
  <c r="K35" i="40"/>
  <c r="L35" i="40"/>
  <c r="M35" i="40"/>
  <c r="N35" i="40"/>
  <c r="O35" i="40"/>
  <c r="P35" i="40"/>
  <c r="Q35" i="40"/>
  <c r="R35" i="40"/>
  <c r="S35" i="40"/>
  <c r="T35" i="40"/>
  <c r="U35" i="40"/>
  <c r="V35" i="40"/>
  <c r="W35" i="40"/>
  <c r="X35" i="40"/>
  <c r="Y35" i="40"/>
  <c r="Z35" i="40"/>
  <c r="AA35" i="40"/>
  <c r="AB35" i="40"/>
  <c r="AC35" i="40"/>
  <c r="AD35" i="40"/>
  <c r="AE35" i="40"/>
  <c r="AF35" i="40"/>
  <c r="AG35" i="40"/>
  <c r="AH35" i="40"/>
  <c r="AI35" i="40"/>
  <c r="AJ35" i="40"/>
  <c r="AK35" i="40"/>
  <c r="AL35" i="40"/>
  <c r="K36" i="40"/>
  <c r="L36" i="40"/>
  <c r="M36" i="40"/>
  <c r="N36" i="40"/>
  <c r="O36" i="40"/>
  <c r="P36" i="40"/>
  <c r="Q36" i="40"/>
  <c r="R36" i="40"/>
  <c r="S36" i="40"/>
  <c r="T36" i="40"/>
  <c r="U36" i="40"/>
  <c r="V36" i="40"/>
  <c r="W36" i="40"/>
  <c r="X36" i="40"/>
  <c r="Y36" i="40"/>
  <c r="Z36" i="40"/>
  <c r="AA36" i="40"/>
  <c r="AB36" i="40"/>
  <c r="AC36" i="40"/>
  <c r="AD36" i="40"/>
  <c r="AE36" i="40"/>
  <c r="AF36" i="40"/>
  <c r="AG36" i="40"/>
  <c r="AH36" i="40"/>
  <c r="AI36" i="40"/>
  <c r="AJ36" i="40"/>
  <c r="AK36" i="40"/>
  <c r="AL36" i="40"/>
  <c r="K37" i="40"/>
  <c r="L37" i="40"/>
  <c r="M37" i="40"/>
  <c r="N37" i="40"/>
  <c r="O37" i="40"/>
  <c r="P37" i="40"/>
  <c r="Q37" i="40"/>
  <c r="R37" i="40"/>
  <c r="S37" i="40"/>
  <c r="T37" i="40"/>
  <c r="U37" i="40"/>
  <c r="V37" i="40"/>
  <c r="W37" i="40"/>
  <c r="X37" i="40"/>
  <c r="Y37" i="40"/>
  <c r="Z37" i="40"/>
  <c r="AA37" i="40"/>
  <c r="AB37" i="40"/>
  <c r="AC37" i="40"/>
  <c r="AD37" i="40"/>
  <c r="AE37" i="40"/>
  <c r="AF37" i="40"/>
  <c r="AG37" i="40"/>
  <c r="AH37" i="40"/>
  <c r="AI37" i="40"/>
  <c r="AJ37" i="40"/>
  <c r="AK37" i="40"/>
  <c r="AL37" i="40"/>
  <c r="K38" i="40"/>
  <c r="L38" i="40"/>
  <c r="M38" i="40"/>
  <c r="N38" i="40"/>
  <c r="O38" i="40"/>
  <c r="P38" i="40"/>
  <c r="Q38" i="40"/>
  <c r="R38" i="40"/>
  <c r="S38" i="40"/>
  <c r="T38" i="40"/>
  <c r="U38" i="40"/>
  <c r="V38" i="40"/>
  <c r="W38" i="40"/>
  <c r="X38" i="40"/>
  <c r="Y38" i="40"/>
  <c r="Z38" i="40"/>
  <c r="AA38" i="40"/>
  <c r="AB38" i="40"/>
  <c r="AC38" i="40"/>
  <c r="AD38" i="40"/>
  <c r="AE38" i="40"/>
  <c r="AF38" i="40"/>
  <c r="AG38" i="40"/>
  <c r="AH38" i="40"/>
  <c r="AI38" i="40"/>
  <c r="AJ38" i="40"/>
  <c r="AK38" i="40"/>
  <c r="AL38" i="40"/>
  <c r="K39" i="40"/>
  <c r="L39" i="40"/>
  <c r="M39" i="40"/>
  <c r="N39" i="40"/>
  <c r="O39" i="40"/>
  <c r="P39" i="40"/>
  <c r="Q39" i="40"/>
  <c r="R39" i="40"/>
  <c r="S39" i="40"/>
  <c r="T39" i="40"/>
  <c r="U39" i="40"/>
  <c r="V39" i="40"/>
  <c r="W39" i="40"/>
  <c r="X39" i="40"/>
  <c r="Y39" i="40"/>
  <c r="Z39" i="40"/>
  <c r="AA39" i="40"/>
  <c r="AB39" i="40"/>
  <c r="AC39" i="40"/>
  <c r="AD39" i="40"/>
  <c r="AE39" i="40"/>
  <c r="AF39" i="40"/>
  <c r="AG39" i="40"/>
  <c r="AH39" i="40"/>
  <c r="AI39" i="40"/>
  <c r="AJ39" i="40"/>
  <c r="AK39" i="40"/>
  <c r="AL39" i="40"/>
  <c r="K40" i="40"/>
  <c r="L40" i="40"/>
  <c r="M40" i="40"/>
  <c r="N40" i="40"/>
  <c r="O40" i="40"/>
  <c r="P40" i="40"/>
  <c r="Q40" i="40"/>
  <c r="R40" i="40"/>
  <c r="S40" i="40"/>
  <c r="T40" i="40"/>
  <c r="U40" i="40"/>
  <c r="V40" i="40"/>
  <c r="W40" i="40"/>
  <c r="X40" i="40"/>
  <c r="Y40" i="40"/>
  <c r="Z40" i="40"/>
  <c r="AA40" i="40"/>
  <c r="AB40" i="40"/>
  <c r="AC40" i="40"/>
  <c r="AD40" i="40"/>
  <c r="AE40" i="40"/>
  <c r="AF40" i="40"/>
  <c r="AG40" i="40"/>
  <c r="AH40" i="40"/>
  <c r="AI40" i="40"/>
  <c r="AJ40" i="40"/>
  <c r="AK40" i="40"/>
  <c r="AL40" i="40"/>
  <c r="K41" i="40"/>
  <c r="L41" i="40"/>
  <c r="M41" i="40"/>
  <c r="N41" i="40"/>
  <c r="O41" i="40"/>
  <c r="P41" i="40"/>
  <c r="Q41" i="40"/>
  <c r="R41" i="40"/>
  <c r="S41" i="40"/>
  <c r="T41" i="40"/>
  <c r="U41" i="40"/>
  <c r="V41" i="40"/>
  <c r="W41" i="40"/>
  <c r="X41" i="40"/>
  <c r="Y41" i="40"/>
  <c r="Z41" i="40"/>
  <c r="AA41" i="40"/>
  <c r="AB41" i="40"/>
  <c r="AC41" i="40"/>
  <c r="AD41" i="40"/>
  <c r="AE41" i="40"/>
  <c r="AF41" i="40"/>
  <c r="AG41" i="40"/>
  <c r="AH41" i="40"/>
  <c r="AI41" i="40"/>
  <c r="AJ41" i="40"/>
  <c r="AK41" i="40"/>
  <c r="AL41" i="40"/>
  <c r="L4" i="40"/>
  <c r="M4" i="40"/>
  <c r="N4" i="40"/>
  <c r="O4" i="40"/>
  <c r="P4" i="40"/>
  <c r="Q4" i="40"/>
  <c r="R4" i="40"/>
  <c r="S4" i="40"/>
  <c r="T4" i="40"/>
  <c r="U4" i="40"/>
  <c r="V4" i="40"/>
  <c r="W4" i="40"/>
  <c r="X4" i="40"/>
  <c r="Y4" i="40"/>
  <c r="Z4" i="40"/>
  <c r="AA4" i="40"/>
  <c r="AB4" i="40"/>
  <c r="AC4" i="40"/>
  <c r="AD4" i="40"/>
  <c r="AE4" i="40"/>
  <c r="AF4" i="40"/>
  <c r="AG4" i="40"/>
  <c r="AH4" i="40"/>
  <c r="AI4" i="40"/>
  <c r="AJ4" i="40"/>
  <c r="AK4" i="40"/>
  <c r="AL4" i="40"/>
  <c r="K4" i="39"/>
  <c r="L4" i="39"/>
  <c r="K5" i="39"/>
  <c r="L5" i="39"/>
  <c r="K6" i="39"/>
  <c r="L6" i="39"/>
  <c r="K7" i="39"/>
  <c r="L7" i="39"/>
  <c r="K9" i="39"/>
  <c r="L9" i="39"/>
  <c r="K11" i="39"/>
  <c r="L11" i="39"/>
  <c r="K12" i="39"/>
  <c r="L12" i="39"/>
  <c r="K14" i="39"/>
  <c r="L14" i="39"/>
  <c r="K15" i="39"/>
  <c r="L15" i="39"/>
  <c r="K17" i="39"/>
  <c r="L17" i="39"/>
  <c r="K18" i="39"/>
  <c r="L18" i="39"/>
  <c r="K19" i="39"/>
  <c r="L19" i="39"/>
  <c r="K20" i="39"/>
  <c r="L20" i="39"/>
  <c r="K21" i="39"/>
  <c r="L21" i="39"/>
  <c r="K22" i="39"/>
  <c r="L22" i="39"/>
  <c r="K23" i="39"/>
  <c r="L23" i="39"/>
  <c r="K24" i="39"/>
  <c r="L24" i="39"/>
  <c r="K25" i="39"/>
  <c r="L25" i="39"/>
  <c r="K26" i="39"/>
  <c r="L26" i="39"/>
  <c r="K27" i="39"/>
  <c r="L27" i="39"/>
  <c r="K28" i="39"/>
  <c r="L28" i="39"/>
  <c r="K29" i="39"/>
  <c r="L29" i="39"/>
  <c r="K30" i="39"/>
  <c r="L30" i="39"/>
  <c r="K31" i="39"/>
  <c r="L31" i="39"/>
  <c r="K32" i="39"/>
  <c r="L32" i="39"/>
  <c r="K34" i="39"/>
  <c r="L34" i="39"/>
  <c r="K35" i="39"/>
  <c r="L35" i="39"/>
  <c r="K36" i="39"/>
  <c r="L36" i="39"/>
  <c r="K37" i="39"/>
  <c r="L37" i="39"/>
  <c r="K38" i="39"/>
  <c r="L38" i="39"/>
  <c r="K39" i="39"/>
  <c r="L39" i="39"/>
  <c r="K40" i="39"/>
  <c r="L40" i="39"/>
  <c r="K41" i="39"/>
  <c r="L41" i="39"/>
  <c r="J5" i="38"/>
  <c r="K5" i="38"/>
  <c r="L5" i="38"/>
  <c r="M5" i="38"/>
  <c r="N5" i="38"/>
  <c r="O5" i="38"/>
  <c r="P5" i="38"/>
  <c r="Q5" i="38"/>
  <c r="R5" i="38"/>
  <c r="S5" i="38"/>
  <c r="T5" i="38"/>
  <c r="U5" i="38"/>
  <c r="V5" i="38"/>
  <c r="W5" i="38"/>
  <c r="X5" i="38"/>
  <c r="Y5" i="38"/>
  <c r="Z5" i="38"/>
  <c r="AA5" i="38"/>
  <c r="AB5" i="38"/>
  <c r="AC5" i="38"/>
  <c r="AD5" i="38"/>
  <c r="AE5" i="38"/>
  <c r="AF5" i="38"/>
  <c r="AG5" i="38"/>
  <c r="AH5" i="38"/>
  <c r="J6" i="38"/>
  <c r="K6" i="38"/>
  <c r="L6" i="38"/>
  <c r="M6" i="38"/>
  <c r="N6" i="38"/>
  <c r="O6" i="38"/>
  <c r="P6" i="38"/>
  <c r="Q6" i="38"/>
  <c r="R6" i="38"/>
  <c r="S6" i="38"/>
  <c r="T6" i="38"/>
  <c r="U6" i="38"/>
  <c r="V6" i="38"/>
  <c r="W6" i="38"/>
  <c r="X6" i="38"/>
  <c r="Y6" i="38"/>
  <c r="Z6" i="38"/>
  <c r="AA6" i="38"/>
  <c r="AB6" i="38"/>
  <c r="AC6" i="38"/>
  <c r="AD6" i="38"/>
  <c r="AE6" i="38"/>
  <c r="AF6" i="38"/>
  <c r="AG6" i="38"/>
  <c r="AH6" i="38"/>
  <c r="J7" i="38"/>
  <c r="K7" i="38"/>
  <c r="L7" i="38"/>
  <c r="M7" i="38"/>
  <c r="N7" i="38"/>
  <c r="O7" i="38"/>
  <c r="P7" i="38"/>
  <c r="Q7" i="38"/>
  <c r="R7" i="38"/>
  <c r="S7" i="38"/>
  <c r="T7" i="38"/>
  <c r="U7" i="38"/>
  <c r="V7" i="38"/>
  <c r="W7" i="38"/>
  <c r="X7" i="38"/>
  <c r="Y7" i="38"/>
  <c r="Z7" i="38"/>
  <c r="AA7" i="38"/>
  <c r="AB7" i="38"/>
  <c r="AC7" i="38"/>
  <c r="AD7" i="38"/>
  <c r="AE7" i="38"/>
  <c r="AF7" i="38"/>
  <c r="AG7" i="38"/>
  <c r="AH7" i="38"/>
  <c r="J9" i="38"/>
  <c r="K9" i="38"/>
  <c r="L9" i="38"/>
  <c r="M9" i="38"/>
  <c r="N9" i="38"/>
  <c r="O9" i="38"/>
  <c r="P9" i="38"/>
  <c r="Q9" i="38"/>
  <c r="R9" i="38"/>
  <c r="S9" i="38"/>
  <c r="T9" i="38"/>
  <c r="U9" i="38"/>
  <c r="V9" i="38"/>
  <c r="W9" i="38"/>
  <c r="X9" i="38"/>
  <c r="Y9" i="38"/>
  <c r="Z9" i="38"/>
  <c r="AA9" i="38"/>
  <c r="AB9" i="38"/>
  <c r="AC9" i="38"/>
  <c r="AD9" i="38"/>
  <c r="AE9" i="38"/>
  <c r="AF9" i="38"/>
  <c r="AG9" i="38"/>
  <c r="AH9" i="38"/>
  <c r="J11" i="38"/>
  <c r="K11" i="38"/>
  <c r="L11" i="38"/>
  <c r="M11" i="38"/>
  <c r="N11" i="38"/>
  <c r="O11" i="38"/>
  <c r="P11" i="38"/>
  <c r="Q11" i="38"/>
  <c r="R11" i="38"/>
  <c r="S11" i="38"/>
  <c r="T11" i="38"/>
  <c r="U11" i="38"/>
  <c r="V11" i="38"/>
  <c r="W11" i="38"/>
  <c r="X11" i="38"/>
  <c r="Y11" i="38"/>
  <c r="Z11" i="38"/>
  <c r="AA11" i="38"/>
  <c r="AB11" i="38"/>
  <c r="AC11" i="38"/>
  <c r="AD11" i="38"/>
  <c r="AE11" i="38"/>
  <c r="AF11" i="38"/>
  <c r="AG11" i="38"/>
  <c r="AH11" i="38"/>
  <c r="J12" i="38"/>
  <c r="K12" i="38"/>
  <c r="L12" i="38"/>
  <c r="M12" i="38"/>
  <c r="N12" i="38"/>
  <c r="O12" i="38"/>
  <c r="P12" i="38"/>
  <c r="Q12" i="38"/>
  <c r="R12" i="38"/>
  <c r="S12" i="38"/>
  <c r="T12" i="38"/>
  <c r="U12" i="38"/>
  <c r="V12" i="38"/>
  <c r="W12" i="38"/>
  <c r="X12" i="38"/>
  <c r="Y12" i="38"/>
  <c r="Z12" i="38"/>
  <c r="AA12" i="38"/>
  <c r="AB12" i="38"/>
  <c r="AC12" i="38"/>
  <c r="AD12" i="38"/>
  <c r="AE12" i="38"/>
  <c r="AF12" i="38"/>
  <c r="AG12" i="38"/>
  <c r="AH12" i="38"/>
  <c r="J14" i="38"/>
  <c r="K14" i="38"/>
  <c r="L14" i="38"/>
  <c r="M14" i="38"/>
  <c r="N14" i="38"/>
  <c r="O14" i="38"/>
  <c r="P14" i="38"/>
  <c r="Q14" i="38"/>
  <c r="R14" i="38"/>
  <c r="S14" i="38"/>
  <c r="T14" i="38"/>
  <c r="U14" i="38"/>
  <c r="V14" i="38"/>
  <c r="W14" i="38"/>
  <c r="X14" i="38"/>
  <c r="Y14" i="38"/>
  <c r="Z14" i="38"/>
  <c r="AA14" i="38"/>
  <c r="AB14" i="38"/>
  <c r="AC14" i="38"/>
  <c r="AD14" i="38"/>
  <c r="AE14" i="38"/>
  <c r="AF14" i="38"/>
  <c r="AG14" i="38"/>
  <c r="AH14" i="38"/>
  <c r="J15" i="38"/>
  <c r="K15" i="38"/>
  <c r="L15" i="38"/>
  <c r="M15" i="38"/>
  <c r="N15" i="38"/>
  <c r="O15" i="38"/>
  <c r="P15" i="38"/>
  <c r="Q15" i="38"/>
  <c r="R15" i="38"/>
  <c r="S15" i="38"/>
  <c r="T15" i="38"/>
  <c r="U15" i="38"/>
  <c r="V15" i="38"/>
  <c r="W15" i="38"/>
  <c r="X15" i="38"/>
  <c r="Y15" i="38"/>
  <c r="Z15" i="38"/>
  <c r="AA15" i="38"/>
  <c r="AB15" i="38"/>
  <c r="AC15" i="38"/>
  <c r="AD15" i="38"/>
  <c r="AE15" i="38"/>
  <c r="AF15" i="38"/>
  <c r="AG15" i="38"/>
  <c r="AH15" i="38"/>
  <c r="J17" i="38"/>
  <c r="K17" i="38"/>
  <c r="L17" i="38"/>
  <c r="M17" i="38"/>
  <c r="N17" i="38"/>
  <c r="O17" i="38"/>
  <c r="P17" i="38"/>
  <c r="Q17" i="38"/>
  <c r="R17" i="38"/>
  <c r="S17" i="38"/>
  <c r="T17" i="38"/>
  <c r="U17" i="38"/>
  <c r="V17" i="38"/>
  <c r="W17" i="38"/>
  <c r="X17" i="38"/>
  <c r="Y17" i="38"/>
  <c r="Z17" i="38"/>
  <c r="AA17" i="38"/>
  <c r="AB17" i="38"/>
  <c r="AC17" i="38"/>
  <c r="AD17" i="38"/>
  <c r="AE17" i="38"/>
  <c r="AF17" i="38"/>
  <c r="AG17" i="38"/>
  <c r="AH17" i="38"/>
  <c r="J18" i="38"/>
  <c r="K18" i="38"/>
  <c r="L18" i="38"/>
  <c r="M18" i="38"/>
  <c r="N18" i="38"/>
  <c r="O18" i="38"/>
  <c r="P18" i="38"/>
  <c r="Q18" i="38"/>
  <c r="R18" i="38"/>
  <c r="S18" i="38"/>
  <c r="T18" i="38"/>
  <c r="U18" i="38"/>
  <c r="V18" i="38"/>
  <c r="W18" i="38"/>
  <c r="X18" i="38"/>
  <c r="Y18" i="38"/>
  <c r="Z18" i="38"/>
  <c r="AA18" i="38"/>
  <c r="AB18" i="38"/>
  <c r="AC18" i="38"/>
  <c r="AD18" i="38"/>
  <c r="AE18" i="38"/>
  <c r="AF18" i="38"/>
  <c r="AG18" i="38"/>
  <c r="AH18" i="38"/>
  <c r="J19" i="38"/>
  <c r="K19" i="38"/>
  <c r="L19" i="38"/>
  <c r="M19" i="38"/>
  <c r="N19" i="38"/>
  <c r="O19" i="38"/>
  <c r="P19" i="38"/>
  <c r="Q19" i="38"/>
  <c r="R19" i="38"/>
  <c r="S19" i="38"/>
  <c r="T19" i="38"/>
  <c r="U19" i="38"/>
  <c r="V19" i="38"/>
  <c r="W19" i="38"/>
  <c r="X19" i="38"/>
  <c r="Y19" i="38"/>
  <c r="Z19" i="38"/>
  <c r="AA19" i="38"/>
  <c r="AB19" i="38"/>
  <c r="AC19" i="38"/>
  <c r="AD19" i="38"/>
  <c r="AE19" i="38"/>
  <c r="AF19" i="38"/>
  <c r="AG19" i="38"/>
  <c r="AH19"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J21" i="38"/>
  <c r="K21" i="38"/>
  <c r="L21" i="38"/>
  <c r="M21" i="38"/>
  <c r="N21" i="38"/>
  <c r="O21" i="38"/>
  <c r="P21" i="38"/>
  <c r="Q21" i="38"/>
  <c r="R21" i="38"/>
  <c r="S21" i="38"/>
  <c r="T21" i="38"/>
  <c r="U21" i="38"/>
  <c r="V21" i="38"/>
  <c r="W21" i="38"/>
  <c r="X21" i="38"/>
  <c r="Y21" i="38"/>
  <c r="Z21" i="38"/>
  <c r="AA21" i="38"/>
  <c r="AB21" i="38"/>
  <c r="AC21" i="38"/>
  <c r="AD21" i="38"/>
  <c r="AE21" i="38"/>
  <c r="AF21" i="38"/>
  <c r="AG21" i="38"/>
  <c r="AH21" i="38"/>
  <c r="J22" i="38"/>
  <c r="K22" i="38"/>
  <c r="L22" i="38"/>
  <c r="M22" i="38"/>
  <c r="N22" i="38"/>
  <c r="O22" i="38"/>
  <c r="P22" i="38"/>
  <c r="Q22" i="38"/>
  <c r="R22" i="38"/>
  <c r="S22" i="38"/>
  <c r="T22" i="38"/>
  <c r="U22" i="38"/>
  <c r="V22" i="38"/>
  <c r="W22" i="38"/>
  <c r="X22" i="38"/>
  <c r="Y22" i="38"/>
  <c r="Z22" i="38"/>
  <c r="AA22" i="38"/>
  <c r="AB22" i="38"/>
  <c r="AC22" i="38"/>
  <c r="AD22" i="38"/>
  <c r="AE22" i="38"/>
  <c r="AF22" i="38"/>
  <c r="AG22" i="38"/>
  <c r="AH22" i="38"/>
  <c r="J23" i="38"/>
  <c r="K23" i="38"/>
  <c r="L23" i="38"/>
  <c r="M23" i="38"/>
  <c r="N23" i="38"/>
  <c r="O23" i="38"/>
  <c r="P23" i="38"/>
  <c r="Q23" i="38"/>
  <c r="R23" i="38"/>
  <c r="S23" i="38"/>
  <c r="T23" i="38"/>
  <c r="U23" i="38"/>
  <c r="V23" i="38"/>
  <c r="W23" i="38"/>
  <c r="X23" i="38"/>
  <c r="Y23" i="38"/>
  <c r="Z23" i="38"/>
  <c r="AA23" i="38"/>
  <c r="AB23" i="38"/>
  <c r="AC23" i="38"/>
  <c r="AD23" i="38"/>
  <c r="AE23" i="38"/>
  <c r="AF23" i="38"/>
  <c r="AG23" i="38"/>
  <c r="AH23" i="38"/>
  <c r="J24" i="38"/>
  <c r="K24" i="38"/>
  <c r="L24" i="38"/>
  <c r="M24" i="38"/>
  <c r="N24" i="38"/>
  <c r="O24" i="38"/>
  <c r="P24" i="38"/>
  <c r="Q24" i="38"/>
  <c r="R24" i="38"/>
  <c r="S24" i="38"/>
  <c r="T24" i="38"/>
  <c r="U24" i="38"/>
  <c r="V24" i="38"/>
  <c r="W24" i="38"/>
  <c r="X24" i="38"/>
  <c r="Y24" i="38"/>
  <c r="Z24" i="38"/>
  <c r="AA24" i="38"/>
  <c r="AB24" i="38"/>
  <c r="AC24" i="38"/>
  <c r="AD24" i="38"/>
  <c r="AE24" i="38"/>
  <c r="AF24" i="38"/>
  <c r="AG24" i="38"/>
  <c r="AH24" i="38"/>
  <c r="J25" i="38"/>
  <c r="K25" i="38"/>
  <c r="L25" i="38"/>
  <c r="M25" i="38"/>
  <c r="N25" i="38"/>
  <c r="O25" i="38"/>
  <c r="P25" i="38"/>
  <c r="Q25" i="38"/>
  <c r="R25" i="38"/>
  <c r="S25" i="38"/>
  <c r="T25" i="38"/>
  <c r="U25" i="38"/>
  <c r="V25" i="38"/>
  <c r="W25" i="38"/>
  <c r="X25" i="38"/>
  <c r="Y25" i="38"/>
  <c r="Z25" i="38"/>
  <c r="AA25" i="38"/>
  <c r="AB25" i="38"/>
  <c r="AC25" i="38"/>
  <c r="AD25" i="38"/>
  <c r="AE25" i="38"/>
  <c r="AF25" i="38"/>
  <c r="AG25" i="38"/>
  <c r="AH25" i="38"/>
  <c r="J26" i="38"/>
  <c r="K26" i="38"/>
  <c r="L26" i="38"/>
  <c r="M26" i="38"/>
  <c r="N26" i="38"/>
  <c r="O26" i="38"/>
  <c r="P26" i="38"/>
  <c r="Q26" i="38"/>
  <c r="R26" i="38"/>
  <c r="S26" i="38"/>
  <c r="T26" i="38"/>
  <c r="U26" i="38"/>
  <c r="V26" i="38"/>
  <c r="W26" i="38"/>
  <c r="X26" i="38"/>
  <c r="Y26" i="38"/>
  <c r="Z26" i="38"/>
  <c r="AA26" i="38"/>
  <c r="AB26" i="38"/>
  <c r="AC26" i="38"/>
  <c r="AD26" i="38"/>
  <c r="AE26" i="38"/>
  <c r="AF26" i="38"/>
  <c r="AG26" i="38"/>
  <c r="AH26" i="38"/>
  <c r="J27" i="38"/>
  <c r="K27" i="38"/>
  <c r="L27" i="38"/>
  <c r="M27" i="38"/>
  <c r="N27" i="38"/>
  <c r="O27" i="38"/>
  <c r="P27" i="38"/>
  <c r="Q27" i="38"/>
  <c r="R27" i="38"/>
  <c r="S27" i="38"/>
  <c r="T27" i="38"/>
  <c r="U27" i="38"/>
  <c r="V27" i="38"/>
  <c r="W27" i="38"/>
  <c r="X27" i="38"/>
  <c r="Y27" i="38"/>
  <c r="Z27" i="38"/>
  <c r="AA27" i="38"/>
  <c r="AB27" i="38"/>
  <c r="AC27" i="38"/>
  <c r="AD27" i="38"/>
  <c r="AE27" i="38"/>
  <c r="AF27" i="38"/>
  <c r="AG27" i="38"/>
  <c r="AH27" i="38"/>
  <c r="J28" i="38"/>
  <c r="K28" i="38"/>
  <c r="L28" i="38"/>
  <c r="M28" i="38"/>
  <c r="N28" i="38"/>
  <c r="O28" i="38"/>
  <c r="P28" i="38"/>
  <c r="Q28" i="38"/>
  <c r="R28" i="38"/>
  <c r="S28" i="38"/>
  <c r="T28" i="38"/>
  <c r="U28" i="38"/>
  <c r="V28" i="38"/>
  <c r="W28" i="38"/>
  <c r="X28" i="38"/>
  <c r="Y28" i="38"/>
  <c r="Z28" i="38"/>
  <c r="AA28" i="38"/>
  <c r="AB28" i="38"/>
  <c r="AC28" i="38"/>
  <c r="AD28" i="38"/>
  <c r="AE28" i="38"/>
  <c r="AF28" i="38"/>
  <c r="AG28" i="38"/>
  <c r="AH28" i="38"/>
  <c r="J29" i="38"/>
  <c r="K29" i="38"/>
  <c r="L29" i="38"/>
  <c r="M29" i="38"/>
  <c r="N29" i="38"/>
  <c r="O29" i="38"/>
  <c r="P29" i="38"/>
  <c r="Q29" i="38"/>
  <c r="R29" i="38"/>
  <c r="S29" i="38"/>
  <c r="T29" i="38"/>
  <c r="U29" i="38"/>
  <c r="V29" i="38"/>
  <c r="W29" i="38"/>
  <c r="X29" i="38"/>
  <c r="Y29" i="38"/>
  <c r="Z29" i="38"/>
  <c r="AA29" i="38"/>
  <c r="AB29" i="38"/>
  <c r="AC29" i="38"/>
  <c r="AD29" i="38"/>
  <c r="AE29" i="38"/>
  <c r="AF29" i="38"/>
  <c r="AG29" i="38"/>
  <c r="AH29" i="38"/>
  <c r="J30" i="38"/>
  <c r="K30" i="38"/>
  <c r="L30" i="38"/>
  <c r="M30" i="38"/>
  <c r="N30" i="38"/>
  <c r="O30" i="38"/>
  <c r="P30" i="38"/>
  <c r="Q30" i="38"/>
  <c r="R30" i="38"/>
  <c r="S30" i="38"/>
  <c r="T30" i="38"/>
  <c r="U30" i="38"/>
  <c r="V30" i="38"/>
  <c r="W30" i="38"/>
  <c r="X30" i="38"/>
  <c r="Y30" i="38"/>
  <c r="Z30" i="38"/>
  <c r="AA30" i="38"/>
  <c r="AB30" i="38"/>
  <c r="AC30" i="38"/>
  <c r="AD30" i="38"/>
  <c r="AE30" i="38"/>
  <c r="AF30" i="38"/>
  <c r="AG30" i="38"/>
  <c r="AH30" i="38"/>
  <c r="J31" i="38"/>
  <c r="K31" i="38"/>
  <c r="L31" i="38"/>
  <c r="M31" i="38"/>
  <c r="N31" i="38"/>
  <c r="O31" i="38"/>
  <c r="P31" i="38"/>
  <c r="Q31" i="38"/>
  <c r="R31" i="38"/>
  <c r="S31" i="38"/>
  <c r="T31" i="38"/>
  <c r="U31" i="38"/>
  <c r="V31" i="38"/>
  <c r="W31" i="38"/>
  <c r="X31" i="38"/>
  <c r="Y31" i="38"/>
  <c r="Z31" i="38"/>
  <c r="AA31" i="38"/>
  <c r="AB31" i="38"/>
  <c r="AC31" i="38"/>
  <c r="AD31" i="38"/>
  <c r="AE31" i="38"/>
  <c r="AF31" i="38"/>
  <c r="AG31" i="38"/>
  <c r="AH31" i="38"/>
  <c r="J32" i="38"/>
  <c r="K32" i="38"/>
  <c r="L32" i="38"/>
  <c r="M32" i="38"/>
  <c r="N32" i="38"/>
  <c r="O32" i="38"/>
  <c r="P32" i="38"/>
  <c r="Q32" i="38"/>
  <c r="R32" i="38"/>
  <c r="S32" i="38"/>
  <c r="T32" i="38"/>
  <c r="U32" i="38"/>
  <c r="V32" i="38"/>
  <c r="W32" i="38"/>
  <c r="X32" i="38"/>
  <c r="Y32" i="38"/>
  <c r="Z32" i="38"/>
  <c r="AA32" i="38"/>
  <c r="AB32" i="38"/>
  <c r="AC32" i="38"/>
  <c r="AD32" i="38"/>
  <c r="AE32" i="38"/>
  <c r="AF32" i="38"/>
  <c r="AG32" i="38"/>
  <c r="AH32" i="38"/>
  <c r="J34" i="38"/>
  <c r="K34" i="38"/>
  <c r="L34" i="38"/>
  <c r="M34" i="38"/>
  <c r="N34" i="38"/>
  <c r="O34" i="38"/>
  <c r="P34" i="38"/>
  <c r="Q34" i="38"/>
  <c r="R34" i="38"/>
  <c r="S34" i="38"/>
  <c r="T34" i="38"/>
  <c r="U34" i="38"/>
  <c r="V34" i="38"/>
  <c r="W34" i="38"/>
  <c r="X34" i="38"/>
  <c r="Y34" i="38"/>
  <c r="Z34" i="38"/>
  <c r="AA34" i="38"/>
  <c r="AB34" i="38"/>
  <c r="AC34" i="38"/>
  <c r="AD34" i="38"/>
  <c r="AE34" i="38"/>
  <c r="AF34" i="38"/>
  <c r="AG34" i="38"/>
  <c r="AH34" i="38"/>
  <c r="J35" i="38"/>
  <c r="K35" i="38"/>
  <c r="L35" i="38"/>
  <c r="M35" i="38"/>
  <c r="N35" i="38"/>
  <c r="O35" i="38"/>
  <c r="P35" i="38"/>
  <c r="Q35" i="38"/>
  <c r="R35" i="38"/>
  <c r="S35" i="38"/>
  <c r="T35" i="38"/>
  <c r="U35" i="38"/>
  <c r="V35" i="38"/>
  <c r="W35" i="38"/>
  <c r="X35" i="38"/>
  <c r="Y35" i="38"/>
  <c r="Z35" i="38"/>
  <c r="AA35" i="38"/>
  <c r="AB35" i="38"/>
  <c r="AC35" i="38"/>
  <c r="AD35" i="38"/>
  <c r="AE35" i="38"/>
  <c r="AF35" i="38"/>
  <c r="AG35" i="38"/>
  <c r="AH35" i="38"/>
  <c r="J36" i="38"/>
  <c r="K36" i="38"/>
  <c r="L36" i="38"/>
  <c r="M36" i="38"/>
  <c r="N36" i="38"/>
  <c r="O36" i="38"/>
  <c r="P36" i="38"/>
  <c r="Q36" i="38"/>
  <c r="R36" i="38"/>
  <c r="S36" i="38"/>
  <c r="T36" i="38"/>
  <c r="U36" i="38"/>
  <c r="V36" i="38"/>
  <c r="W36" i="38"/>
  <c r="X36" i="38"/>
  <c r="Y36" i="38"/>
  <c r="Z36" i="38"/>
  <c r="AA36" i="38"/>
  <c r="AB36" i="38"/>
  <c r="AC36" i="38"/>
  <c r="AD36" i="38"/>
  <c r="AE36" i="38"/>
  <c r="AF36" i="38"/>
  <c r="AG36" i="38"/>
  <c r="AH36" i="38"/>
  <c r="J37" i="38"/>
  <c r="K37" i="38"/>
  <c r="L37" i="38"/>
  <c r="M37" i="38"/>
  <c r="N37" i="38"/>
  <c r="O37" i="38"/>
  <c r="P37" i="38"/>
  <c r="Q37" i="38"/>
  <c r="R37" i="38"/>
  <c r="S37" i="38"/>
  <c r="T37" i="38"/>
  <c r="U37" i="38"/>
  <c r="V37" i="38"/>
  <c r="W37" i="38"/>
  <c r="X37" i="38"/>
  <c r="Y37" i="38"/>
  <c r="Z37" i="38"/>
  <c r="AA37" i="38"/>
  <c r="AB37" i="38"/>
  <c r="AC37" i="38"/>
  <c r="AD37" i="38"/>
  <c r="AE37" i="38"/>
  <c r="AF37" i="38"/>
  <c r="AG37" i="38"/>
  <c r="AH37" i="38"/>
  <c r="J38" i="38"/>
  <c r="K38" i="38"/>
  <c r="L38" i="38"/>
  <c r="M38" i="38"/>
  <c r="N38" i="38"/>
  <c r="O38" i="38"/>
  <c r="P38" i="38"/>
  <c r="Q38" i="38"/>
  <c r="R38" i="38"/>
  <c r="S38" i="38"/>
  <c r="T38" i="38"/>
  <c r="U38" i="38"/>
  <c r="V38" i="38"/>
  <c r="W38" i="38"/>
  <c r="X38" i="38"/>
  <c r="Y38" i="38"/>
  <c r="Z38" i="38"/>
  <c r="AA38" i="38"/>
  <c r="AB38" i="38"/>
  <c r="AC38" i="38"/>
  <c r="AD38" i="38"/>
  <c r="AE38" i="38"/>
  <c r="AF38" i="38"/>
  <c r="AG38" i="38"/>
  <c r="AH38" i="38"/>
  <c r="J39" i="38"/>
  <c r="K39" i="38"/>
  <c r="L39" i="38"/>
  <c r="M39" i="38"/>
  <c r="N39" i="38"/>
  <c r="O39" i="38"/>
  <c r="P39" i="38"/>
  <c r="Q39" i="38"/>
  <c r="R39" i="38"/>
  <c r="S39" i="38"/>
  <c r="T39" i="38"/>
  <c r="U39" i="38"/>
  <c r="V39" i="38"/>
  <c r="W39" i="38"/>
  <c r="X39" i="38"/>
  <c r="Y39" i="38"/>
  <c r="Z39" i="38"/>
  <c r="AA39" i="38"/>
  <c r="AB39" i="38"/>
  <c r="AC39" i="38"/>
  <c r="AD39" i="38"/>
  <c r="AE39" i="38"/>
  <c r="AF39" i="38"/>
  <c r="AG39" i="38"/>
  <c r="AH39" i="38"/>
  <c r="J40" i="38"/>
  <c r="K40" i="38"/>
  <c r="L40" i="38"/>
  <c r="M40" i="38"/>
  <c r="N40" i="38"/>
  <c r="O40" i="38"/>
  <c r="P40" i="38"/>
  <c r="Q40" i="38"/>
  <c r="R40" i="38"/>
  <c r="S40" i="38"/>
  <c r="T40" i="38"/>
  <c r="U40" i="38"/>
  <c r="V40" i="38"/>
  <c r="W40" i="38"/>
  <c r="X40" i="38"/>
  <c r="Y40" i="38"/>
  <c r="Z40" i="38"/>
  <c r="AA40" i="38"/>
  <c r="AB40" i="38"/>
  <c r="AC40" i="38"/>
  <c r="AD40" i="38"/>
  <c r="AE40" i="38"/>
  <c r="AF40" i="38"/>
  <c r="AG40" i="38"/>
  <c r="AH40" i="38"/>
  <c r="J41" i="38"/>
  <c r="K41" i="38"/>
  <c r="L41" i="38"/>
  <c r="M41" i="38"/>
  <c r="N41" i="38"/>
  <c r="O41" i="38"/>
  <c r="P41" i="38"/>
  <c r="Q41" i="38"/>
  <c r="R41" i="38"/>
  <c r="S41" i="38"/>
  <c r="T41" i="38"/>
  <c r="U41" i="38"/>
  <c r="V41" i="38"/>
  <c r="W41" i="38"/>
  <c r="X41" i="38"/>
  <c r="Y41" i="38"/>
  <c r="Z41" i="38"/>
  <c r="AA41" i="38"/>
  <c r="AB41" i="38"/>
  <c r="AC41" i="38"/>
  <c r="AD41" i="38"/>
  <c r="AE41" i="38"/>
  <c r="AF41" i="38"/>
  <c r="AG41" i="38"/>
  <c r="AH41" i="38"/>
  <c r="K4" i="38"/>
  <c r="L4" i="38"/>
  <c r="M4" i="38"/>
  <c r="N4" i="38"/>
  <c r="O4" i="38"/>
  <c r="P4" i="38"/>
  <c r="Q4" i="38"/>
  <c r="R4" i="38"/>
  <c r="S4" i="38"/>
  <c r="T4" i="38"/>
  <c r="U4" i="38"/>
  <c r="V4" i="38"/>
  <c r="W4" i="38"/>
  <c r="X4" i="38"/>
  <c r="Y4" i="38"/>
  <c r="Z4" i="38"/>
  <c r="AA4" i="38"/>
  <c r="AB4" i="38"/>
  <c r="AC4" i="38"/>
  <c r="AD4" i="38"/>
  <c r="AE4" i="38"/>
  <c r="AF4" i="38"/>
  <c r="AG4" i="38"/>
  <c r="AH4" i="38"/>
  <c r="K4" i="34"/>
  <c r="L4" i="34"/>
  <c r="M4" i="34"/>
  <c r="N4" i="34"/>
  <c r="O4" i="34"/>
  <c r="P4" i="34"/>
  <c r="Q4" i="34"/>
  <c r="R4" i="34"/>
  <c r="S4" i="34"/>
  <c r="T4" i="34"/>
  <c r="U4" i="34"/>
  <c r="V4" i="34"/>
  <c r="W4" i="34"/>
  <c r="X4" i="34"/>
  <c r="Y4" i="34"/>
  <c r="Z4" i="34"/>
  <c r="K5" i="34"/>
  <c r="L5" i="34"/>
  <c r="M5" i="34"/>
  <c r="N5" i="34"/>
  <c r="O5" i="34"/>
  <c r="P5" i="34"/>
  <c r="Q5" i="34"/>
  <c r="R5" i="34"/>
  <c r="S5" i="34"/>
  <c r="T5" i="34"/>
  <c r="U5" i="34"/>
  <c r="V5" i="34"/>
  <c r="W5" i="34"/>
  <c r="X5" i="34"/>
  <c r="Y5" i="34"/>
  <c r="Z5" i="34"/>
  <c r="K6" i="34"/>
  <c r="L6" i="34"/>
  <c r="M6" i="34"/>
  <c r="N6" i="34"/>
  <c r="O6" i="34"/>
  <c r="P6" i="34"/>
  <c r="Q6" i="34"/>
  <c r="R6" i="34"/>
  <c r="S6" i="34"/>
  <c r="T6" i="34"/>
  <c r="U6" i="34"/>
  <c r="V6" i="34"/>
  <c r="W6" i="34"/>
  <c r="X6" i="34"/>
  <c r="Y6" i="34"/>
  <c r="Z6" i="34"/>
  <c r="K7" i="34"/>
  <c r="L7" i="34"/>
  <c r="M7" i="34"/>
  <c r="N7" i="34"/>
  <c r="O7" i="34"/>
  <c r="P7" i="34"/>
  <c r="Q7" i="34"/>
  <c r="R7" i="34"/>
  <c r="S7" i="34"/>
  <c r="T7" i="34"/>
  <c r="U7" i="34"/>
  <c r="V7" i="34"/>
  <c r="W7" i="34"/>
  <c r="X7" i="34"/>
  <c r="Y7" i="34"/>
  <c r="Z7" i="34"/>
  <c r="K9" i="34"/>
  <c r="L9" i="34"/>
  <c r="M9" i="34"/>
  <c r="N9" i="34"/>
  <c r="O9" i="34"/>
  <c r="P9" i="34"/>
  <c r="Q9" i="34"/>
  <c r="R9" i="34"/>
  <c r="S9" i="34"/>
  <c r="T9" i="34"/>
  <c r="U9" i="34"/>
  <c r="V9" i="34"/>
  <c r="W9" i="34"/>
  <c r="X9" i="34"/>
  <c r="Y9" i="34"/>
  <c r="Z9" i="34"/>
  <c r="K11" i="34"/>
  <c r="L11" i="34"/>
  <c r="M11" i="34"/>
  <c r="N11" i="34"/>
  <c r="O11" i="34"/>
  <c r="P11" i="34"/>
  <c r="Q11" i="34"/>
  <c r="R11" i="34"/>
  <c r="S11" i="34"/>
  <c r="T11" i="34"/>
  <c r="U11" i="34"/>
  <c r="V11" i="34"/>
  <c r="W11" i="34"/>
  <c r="X11" i="34"/>
  <c r="Y11" i="34"/>
  <c r="Z11" i="34"/>
  <c r="K12" i="34"/>
  <c r="L12" i="34"/>
  <c r="M12" i="34"/>
  <c r="N12" i="34"/>
  <c r="O12" i="34"/>
  <c r="P12" i="34"/>
  <c r="Q12" i="34"/>
  <c r="R12" i="34"/>
  <c r="S12" i="34"/>
  <c r="T12" i="34"/>
  <c r="U12" i="34"/>
  <c r="V12" i="34"/>
  <c r="W12" i="34"/>
  <c r="X12" i="34"/>
  <c r="Y12" i="34"/>
  <c r="Z12" i="34"/>
  <c r="K14" i="34"/>
  <c r="L14" i="34"/>
  <c r="M14" i="34"/>
  <c r="N14" i="34"/>
  <c r="O14" i="34"/>
  <c r="P14" i="34"/>
  <c r="Q14" i="34"/>
  <c r="R14" i="34"/>
  <c r="S14" i="34"/>
  <c r="T14" i="34"/>
  <c r="U14" i="34"/>
  <c r="V14" i="34"/>
  <c r="W14" i="34"/>
  <c r="X14" i="34"/>
  <c r="Y14" i="34"/>
  <c r="Z14" i="34"/>
  <c r="K15" i="34"/>
  <c r="L15" i="34"/>
  <c r="M15" i="34"/>
  <c r="N15" i="34"/>
  <c r="O15" i="34"/>
  <c r="P15" i="34"/>
  <c r="Q15" i="34"/>
  <c r="R15" i="34"/>
  <c r="S15" i="34"/>
  <c r="T15" i="34"/>
  <c r="U15" i="34"/>
  <c r="V15" i="34"/>
  <c r="W15" i="34"/>
  <c r="X15" i="34"/>
  <c r="Y15" i="34"/>
  <c r="Z15" i="34"/>
  <c r="K17" i="34"/>
  <c r="L17" i="34"/>
  <c r="M17" i="34"/>
  <c r="N17" i="34"/>
  <c r="O17" i="34"/>
  <c r="P17" i="34"/>
  <c r="Q17" i="34"/>
  <c r="R17" i="34"/>
  <c r="S17" i="34"/>
  <c r="T17" i="34"/>
  <c r="U17" i="34"/>
  <c r="V17" i="34"/>
  <c r="W17" i="34"/>
  <c r="X17" i="34"/>
  <c r="Y17" i="34"/>
  <c r="Z17" i="34"/>
  <c r="K18" i="34"/>
  <c r="L18" i="34"/>
  <c r="M18" i="34"/>
  <c r="N18" i="34"/>
  <c r="O18" i="34"/>
  <c r="P18" i="34"/>
  <c r="Q18" i="34"/>
  <c r="R18" i="34"/>
  <c r="S18" i="34"/>
  <c r="T18" i="34"/>
  <c r="U18" i="34"/>
  <c r="V18" i="34"/>
  <c r="W18" i="34"/>
  <c r="X18" i="34"/>
  <c r="Y18" i="34"/>
  <c r="Z18" i="34"/>
  <c r="K19" i="34"/>
  <c r="L19" i="34"/>
  <c r="M19" i="34"/>
  <c r="N19" i="34"/>
  <c r="O19" i="34"/>
  <c r="P19" i="34"/>
  <c r="Q19" i="34"/>
  <c r="R19" i="34"/>
  <c r="S19" i="34"/>
  <c r="T19" i="34"/>
  <c r="U19" i="34"/>
  <c r="V19" i="34"/>
  <c r="W19" i="34"/>
  <c r="X19" i="34"/>
  <c r="Y19" i="34"/>
  <c r="Z19" i="34"/>
  <c r="K20" i="34"/>
  <c r="L20" i="34"/>
  <c r="M20" i="34"/>
  <c r="N20" i="34"/>
  <c r="O20" i="34"/>
  <c r="P20" i="34"/>
  <c r="Q20" i="34"/>
  <c r="R20" i="34"/>
  <c r="S20" i="34"/>
  <c r="T20" i="34"/>
  <c r="U20" i="34"/>
  <c r="V20" i="34"/>
  <c r="W20" i="34"/>
  <c r="X20" i="34"/>
  <c r="Y20" i="34"/>
  <c r="Z20" i="34"/>
  <c r="K21" i="34"/>
  <c r="L21" i="34"/>
  <c r="M21" i="34"/>
  <c r="N21" i="34"/>
  <c r="O21" i="34"/>
  <c r="P21" i="34"/>
  <c r="Q21" i="34"/>
  <c r="R21" i="34"/>
  <c r="S21" i="34"/>
  <c r="T21" i="34"/>
  <c r="U21" i="34"/>
  <c r="V21" i="34"/>
  <c r="W21" i="34"/>
  <c r="X21" i="34"/>
  <c r="Y21" i="34"/>
  <c r="Z21" i="34"/>
  <c r="K22" i="34"/>
  <c r="L22" i="34"/>
  <c r="M22" i="34"/>
  <c r="N22" i="34"/>
  <c r="O22" i="34"/>
  <c r="P22" i="34"/>
  <c r="Q22" i="34"/>
  <c r="R22" i="34"/>
  <c r="S22" i="34"/>
  <c r="T22" i="34"/>
  <c r="U22" i="34"/>
  <c r="V22" i="34"/>
  <c r="W22" i="34"/>
  <c r="X22" i="34"/>
  <c r="Y22" i="34"/>
  <c r="Z22" i="34"/>
  <c r="K23" i="34"/>
  <c r="L23" i="34"/>
  <c r="M23" i="34"/>
  <c r="N23" i="34"/>
  <c r="O23" i="34"/>
  <c r="P23" i="34"/>
  <c r="Q23" i="34"/>
  <c r="R23" i="34"/>
  <c r="S23" i="34"/>
  <c r="T23" i="34"/>
  <c r="U23" i="34"/>
  <c r="V23" i="34"/>
  <c r="W23" i="34"/>
  <c r="X23" i="34"/>
  <c r="Y23" i="34"/>
  <c r="Z23" i="34"/>
  <c r="K24" i="34"/>
  <c r="L24" i="34"/>
  <c r="M24" i="34"/>
  <c r="N24" i="34"/>
  <c r="O24" i="34"/>
  <c r="P24" i="34"/>
  <c r="Q24" i="34"/>
  <c r="R24" i="34"/>
  <c r="S24" i="34"/>
  <c r="T24" i="34"/>
  <c r="U24" i="34"/>
  <c r="V24" i="34"/>
  <c r="W24" i="34"/>
  <c r="X24" i="34"/>
  <c r="Y24" i="34"/>
  <c r="Z24" i="34"/>
  <c r="K25" i="34"/>
  <c r="L25" i="34"/>
  <c r="M25" i="34"/>
  <c r="N25" i="34"/>
  <c r="O25" i="34"/>
  <c r="P25" i="34"/>
  <c r="Q25" i="34"/>
  <c r="R25" i="34"/>
  <c r="S25" i="34"/>
  <c r="T25" i="34"/>
  <c r="U25" i="34"/>
  <c r="V25" i="34"/>
  <c r="W25" i="34"/>
  <c r="X25" i="34"/>
  <c r="Y25" i="34"/>
  <c r="Z25" i="34"/>
  <c r="K26" i="34"/>
  <c r="L26" i="34"/>
  <c r="M26" i="34"/>
  <c r="N26" i="34"/>
  <c r="O26" i="34"/>
  <c r="P26" i="34"/>
  <c r="Q26" i="34"/>
  <c r="R26" i="34"/>
  <c r="S26" i="34"/>
  <c r="T26" i="34"/>
  <c r="U26" i="34"/>
  <c r="V26" i="34"/>
  <c r="W26" i="34"/>
  <c r="X26" i="34"/>
  <c r="Y26" i="34"/>
  <c r="Z26" i="34"/>
  <c r="K27" i="34"/>
  <c r="L27" i="34"/>
  <c r="M27" i="34"/>
  <c r="N27" i="34"/>
  <c r="O27" i="34"/>
  <c r="P27" i="34"/>
  <c r="Q27" i="34"/>
  <c r="R27" i="34"/>
  <c r="S27" i="34"/>
  <c r="T27" i="34"/>
  <c r="U27" i="34"/>
  <c r="V27" i="34"/>
  <c r="W27" i="34"/>
  <c r="X27" i="34"/>
  <c r="Y27" i="34"/>
  <c r="Z27" i="34"/>
  <c r="K28" i="34"/>
  <c r="L28" i="34"/>
  <c r="M28" i="34"/>
  <c r="N28" i="34"/>
  <c r="O28" i="34"/>
  <c r="P28" i="34"/>
  <c r="Q28" i="34"/>
  <c r="R28" i="34"/>
  <c r="S28" i="34"/>
  <c r="T28" i="34"/>
  <c r="U28" i="34"/>
  <c r="V28" i="34"/>
  <c r="W28" i="34"/>
  <c r="X28" i="34"/>
  <c r="Y28" i="34"/>
  <c r="Z28" i="34"/>
  <c r="K29" i="34"/>
  <c r="L29" i="34"/>
  <c r="M29" i="34"/>
  <c r="N29" i="34"/>
  <c r="O29" i="34"/>
  <c r="P29" i="34"/>
  <c r="Q29" i="34"/>
  <c r="R29" i="34"/>
  <c r="S29" i="34"/>
  <c r="T29" i="34"/>
  <c r="U29" i="34"/>
  <c r="V29" i="34"/>
  <c r="W29" i="34"/>
  <c r="X29" i="34"/>
  <c r="Y29" i="34"/>
  <c r="Z29" i="34"/>
  <c r="K30" i="34"/>
  <c r="L30" i="34"/>
  <c r="M30" i="34"/>
  <c r="N30" i="34"/>
  <c r="O30" i="34"/>
  <c r="P30" i="34"/>
  <c r="Q30" i="34"/>
  <c r="R30" i="34"/>
  <c r="S30" i="34"/>
  <c r="T30" i="34"/>
  <c r="U30" i="34"/>
  <c r="V30" i="34"/>
  <c r="W30" i="34"/>
  <c r="X30" i="34"/>
  <c r="Y30" i="34"/>
  <c r="Z30" i="34"/>
  <c r="K31" i="34"/>
  <c r="L31" i="34"/>
  <c r="M31" i="34"/>
  <c r="N31" i="34"/>
  <c r="O31" i="34"/>
  <c r="P31" i="34"/>
  <c r="Q31" i="34"/>
  <c r="R31" i="34"/>
  <c r="S31" i="34"/>
  <c r="T31" i="34"/>
  <c r="U31" i="34"/>
  <c r="V31" i="34"/>
  <c r="W31" i="34"/>
  <c r="X31" i="34"/>
  <c r="Y31" i="34"/>
  <c r="Z31" i="34"/>
  <c r="K32" i="34"/>
  <c r="L32" i="34"/>
  <c r="M32" i="34"/>
  <c r="N32" i="34"/>
  <c r="O32" i="34"/>
  <c r="P32" i="34"/>
  <c r="Q32" i="34"/>
  <c r="R32" i="34"/>
  <c r="S32" i="34"/>
  <c r="T32" i="34"/>
  <c r="U32" i="34"/>
  <c r="V32" i="34"/>
  <c r="W32" i="34"/>
  <c r="X32" i="34"/>
  <c r="Y32" i="34"/>
  <c r="Z32" i="34"/>
  <c r="K34" i="34"/>
  <c r="L34" i="34"/>
  <c r="M34" i="34"/>
  <c r="N34" i="34"/>
  <c r="O34" i="34"/>
  <c r="P34" i="34"/>
  <c r="Q34" i="34"/>
  <c r="R34" i="34"/>
  <c r="S34" i="34"/>
  <c r="T34" i="34"/>
  <c r="U34" i="34"/>
  <c r="V34" i="34"/>
  <c r="W34" i="34"/>
  <c r="X34" i="34"/>
  <c r="Y34" i="34"/>
  <c r="Z34" i="34"/>
  <c r="K35" i="34"/>
  <c r="L35" i="34"/>
  <c r="M35" i="34"/>
  <c r="N35" i="34"/>
  <c r="O35" i="34"/>
  <c r="P35" i="34"/>
  <c r="Q35" i="34"/>
  <c r="R35" i="34"/>
  <c r="S35" i="34"/>
  <c r="T35" i="34"/>
  <c r="U35" i="34"/>
  <c r="V35" i="34"/>
  <c r="W35" i="34"/>
  <c r="X35" i="34"/>
  <c r="Y35" i="34"/>
  <c r="Z35" i="34"/>
  <c r="K36" i="34"/>
  <c r="L36" i="34"/>
  <c r="M36" i="34"/>
  <c r="N36" i="34"/>
  <c r="O36" i="34"/>
  <c r="P36" i="34"/>
  <c r="Q36" i="34"/>
  <c r="R36" i="34"/>
  <c r="S36" i="34"/>
  <c r="T36" i="34"/>
  <c r="U36" i="34"/>
  <c r="V36" i="34"/>
  <c r="W36" i="34"/>
  <c r="X36" i="34"/>
  <c r="Y36" i="34"/>
  <c r="Z36" i="34"/>
  <c r="K37" i="34"/>
  <c r="L37" i="34"/>
  <c r="M37" i="34"/>
  <c r="N37" i="34"/>
  <c r="O37" i="34"/>
  <c r="P37" i="34"/>
  <c r="Q37" i="34"/>
  <c r="R37" i="34"/>
  <c r="S37" i="34"/>
  <c r="T37" i="34"/>
  <c r="U37" i="34"/>
  <c r="V37" i="34"/>
  <c r="W37" i="34"/>
  <c r="X37" i="34"/>
  <c r="Y37" i="34"/>
  <c r="Z37" i="34"/>
  <c r="K38" i="34"/>
  <c r="L38" i="34"/>
  <c r="M38" i="34"/>
  <c r="N38" i="34"/>
  <c r="O38" i="34"/>
  <c r="P38" i="34"/>
  <c r="Q38" i="34"/>
  <c r="R38" i="34"/>
  <c r="S38" i="34"/>
  <c r="T38" i="34"/>
  <c r="U38" i="34"/>
  <c r="V38" i="34"/>
  <c r="W38" i="34"/>
  <c r="X38" i="34"/>
  <c r="Y38" i="34"/>
  <c r="Z38" i="34"/>
  <c r="K39" i="34"/>
  <c r="L39" i="34"/>
  <c r="M39" i="34"/>
  <c r="N39" i="34"/>
  <c r="O39" i="34"/>
  <c r="P39" i="34"/>
  <c r="Q39" i="34"/>
  <c r="R39" i="34"/>
  <c r="S39" i="34"/>
  <c r="T39" i="34"/>
  <c r="U39" i="34"/>
  <c r="V39" i="34"/>
  <c r="W39" i="34"/>
  <c r="X39" i="34"/>
  <c r="Y39" i="34"/>
  <c r="Z39" i="34"/>
  <c r="K40" i="34"/>
  <c r="L40" i="34"/>
  <c r="M40" i="34"/>
  <c r="N40" i="34"/>
  <c r="O40" i="34"/>
  <c r="P40" i="34"/>
  <c r="Q40" i="34"/>
  <c r="R40" i="34"/>
  <c r="S40" i="34"/>
  <c r="T40" i="34"/>
  <c r="U40" i="34"/>
  <c r="V40" i="34"/>
  <c r="W40" i="34"/>
  <c r="X40" i="34"/>
  <c r="Y40" i="34"/>
  <c r="Z40" i="34"/>
  <c r="K41" i="34"/>
  <c r="L41" i="34"/>
  <c r="M41" i="34"/>
  <c r="N41" i="34"/>
  <c r="O41" i="34"/>
  <c r="P41" i="34"/>
  <c r="Q41" i="34"/>
  <c r="R41" i="34"/>
  <c r="S41" i="34"/>
  <c r="T41" i="34"/>
  <c r="U41" i="34"/>
  <c r="V41" i="34"/>
  <c r="W41" i="34"/>
  <c r="X41" i="34"/>
  <c r="Y41" i="34"/>
  <c r="Z41" i="34"/>
  <c r="J5" i="34"/>
  <c r="J6" i="34"/>
  <c r="J7" i="34"/>
  <c r="J9" i="34"/>
  <c r="J11" i="34"/>
  <c r="J12" i="34"/>
  <c r="J14" i="34"/>
  <c r="J15" i="34"/>
  <c r="J17" i="34"/>
  <c r="J18" i="34"/>
  <c r="J19" i="34"/>
  <c r="J20" i="34"/>
  <c r="J21" i="34"/>
  <c r="J22" i="34"/>
  <c r="J23" i="34"/>
  <c r="J24" i="34"/>
  <c r="J25" i="34"/>
  <c r="J26" i="34"/>
  <c r="J27" i="34"/>
  <c r="J28" i="34"/>
  <c r="J29" i="34"/>
  <c r="J30" i="34"/>
  <c r="J31" i="34"/>
  <c r="J32" i="34"/>
  <c r="J34" i="34"/>
  <c r="J35" i="34"/>
  <c r="J36" i="34"/>
  <c r="J37" i="34"/>
  <c r="J38" i="34"/>
  <c r="J39" i="34"/>
  <c r="J40" i="34"/>
  <c r="J41" i="34"/>
  <c r="L5" i="33"/>
  <c r="M5" i="33"/>
  <c r="N5" i="33"/>
  <c r="O5" i="33"/>
  <c r="P5" i="33"/>
  <c r="Q5" i="33"/>
  <c r="R5" i="33"/>
  <c r="S5" i="33"/>
  <c r="T5" i="33"/>
  <c r="U5" i="33"/>
  <c r="V5" i="33"/>
  <c r="W5" i="33"/>
  <c r="X5" i="33"/>
  <c r="Y5" i="33"/>
  <c r="Z5" i="33"/>
  <c r="AA5" i="33"/>
  <c r="AB5" i="33"/>
  <c r="AC5" i="33"/>
  <c r="AD5" i="33"/>
  <c r="AE5" i="33"/>
  <c r="AF5" i="33"/>
  <c r="AG5" i="33"/>
  <c r="AH5" i="33"/>
  <c r="AI5" i="33"/>
  <c r="AJ5" i="33"/>
  <c r="AK5" i="33"/>
  <c r="AL5" i="33"/>
  <c r="AM5" i="33"/>
  <c r="L6" i="33"/>
  <c r="M6" i="33"/>
  <c r="N6" i="33"/>
  <c r="O6" i="33"/>
  <c r="P6" i="33"/>
  <c r="Q6" i="33"/>
  <c r="R6" i="33"/>
  <c r="S6" i="33"/>
  <c r="T6" i="33"/>
  <c r="U6" i="33"/>
  <c r="V6" i="33"/>
  <c r="W6" i="33"/>
  <c r="X6" i="33"/>
  <c r="Y6" i="33"/>
  <c r="Z6" i="33"/>
  <c r="AA6" i="33"/>
  <c r="AB6" i="33"/>
  <c r="AC6" i="33"/>
  <c r="AD6" i="33"/>
  <c r="AE6" i="33"/>
  <c r="AF6" i="33"/>
  <c r="AG6" i="33"/>
  <c r="AH6" i="33"/>
  <c r="AI6" i="33"/>
  <c r="AJ6" i="33"/>
  <c r="AK6" i="33"/>
  <c r="AL6" i="33"/>
  <c r="AM6" i="33"/>
  <c r="L7" i="33"/>
  <c r="M7" i="33"/>
  <c r="N7" i="33"/>
  <c r="O7" i="33"/>
  <c r="P7" i="33"/>
  <c r="Q7" i="33"/>
  <c r="R7" i="33"/>
  <c r="S7" i="33"/>
  <c r="T7" i="33"/>
  <c r="U7" i="33"/>
  <c r="V7" i="33"/>
  <c r="W7" i="33"/>
  <c r="X7" i="33"/>
  <c r="Y7" i="33"/>
  <c r="Z7" i="33"/>
  <c r="AA7" i="33"/>
  <c r="AB7" i="33"/>
  <c r="AC7" i="33"/>
  <c r="AD7" i="33"/>
  <c r="AE7" i="33"/>
  <c r="AF7" i="33"/>
  <c r="AG7" i="33"/>
  <c r="AH7" i="33"/>
  <c r="AI7" i="33"/>
  <c r="AJ7" i="33"/>
  <c r="AK7" i="33"/>
  <c r="AL7" i="33"/>
  <c r="AM7" i="33"/>
  <c r="L9" i="33"/>
  <c r="M9" i="33"/>
  <c r="N9" i="33"/>
  <c r="O9" i="33"/>
  <c r="P9" i="33"/>
  <c r="Q9" i="33"/>
  <c r="R9" i="33"/>
  <c r="S9" i="33"/>
  <c r="T9" i="33"/>
  <c r="U9" i="33"/>
  <c r="V9" i="33"/>
  <c r="W9" i="33"/>
  <c r="X9" i="33"/>
  <c r="Y9" i="33"/>
  <c r="Z9" i="33"/>
  <c r="AA9" i="33"/>
  <c r="AB9" i="33"/>
  <c r="AC9" i="33"/>
  <c r="AD9" i="33"/>
  <c r="AE9" i="33"/>
  <c r="AF9" i="33"/>
  <c r="AG9" i="33"/>
  <c r="AH9" i="33"/>
  <c r="AI9" i="33"/>
  <c r="AJ9" i="33"/>
  <c r="AK9" i="33"/>
  <c r="AL9" i="33"/>
  <c r="AM9" i="33"/>
  <c r="L11" i="33"/>
  <c r="M11" i="33"/>
  <c r="N11" i="33"/>
  <c r="O11" i="33"/>
  <c r="P11" i="33"/>
  <c r="Q11" i="33"/>
  <c r="R11" i="33"/>
  <c r="S11" i="33"/>
  <c r="T11" i="33"/>
  <c r="U11" i="33"/>
  <c r="V11" i="33"/>
  <c r="W11" i="33"/>
  <c r="X11" i="33"/>
  <c r="Y11" i="33"/>
  <c r="Z11" i="33"/>
  <c r="AA11" i="33"/>
  <c r="AB11" i="33"/>
  <c r="AC11" i="33"/>
  <c r="AD11" i="33"/>
  <c r="AE11" i="33"/>
  <c r="AF11" i="33"/>
  <c r="AG11" i="33"/>
  <c r="AH11" i="33"/>
  <c r="AI11" i="33"/>
  <c r="AJ11" i="33"/>
  <c r="AK11" i="33"/>
  <c r="AL11" i="33"/>
  <c r="AM11" i="33"/>
  <c r="L12" i="33"/>
  <c r="M12" i="33"/>
  <c r="N12" i="33"/>
  <c r="O12" i="33"/>
  <c r="P12" i="33"/>
  <c r="Q12" i="33"/>
  <c r="R12" i="33"/>
  <c r="S12" i="33"/>
  <c r="T12" i="33"/>
  <c r="U12" i="33"/>
  <c r="V12" i="33"/>
  <c r="W12" i="33"/>
  <c r="X12" i="33"/>
  <c r="Y12" i="33"/>
  <c r="Z12" i="33"/>
  <c r="AA12" i="33"/>
  <c r="AB12" i="33"/>
  <c r="AC12" i="33"/>
  <c r="AD12" i="33"/>
  <c r="AE12" i="33"/>
  <c r="AF12" i="33"/>
  <c r="AG12" i="33"/>
  <c r="AH12" i="33"/>
  <c r="AI12" i="33"/>
  <c r="AJ12" i="33"/>
  <c r="AK12" i="33"/>
  <c r="AL12" i="33"/>
  <c r="AM12" i="33"/>
  <c r="L14" i="33"/>
  <c r="M14" i="33"/>
  <c r="N14" i="33"/>
  <c r="O14" i="33"/>
  <c r="P14" i="33"/>
  <c r="Q14" i="33"/>
  <c r="R14" i="33"/>
  <c r="S14" i="33"/>
  <c r="T14" i="33"/>
  <c r="U14" i="33"/>
  <c r="V14" i="33"/>
  <c r="W14" i="33"/>
  <c r="X14" i="33"/>
  <c r="Y14" i="33"/>
  <c r="Z14" i="33"/>
  <c r="AA14" i="33"/>
  <c r="AB14" i="33"/>
  <c r="AC14" i="33"/>
  <c r="AD14" i="33"/>
  <c r="AE14" i="33"/>
  <c r="AF14" i="33"/>
  <c r="AG14" i="33"/>
  <c r="AH14" i="33"/>
  <c r="AI14" i="33"/>
  <c r="AJ14" i="33"/>
  <c r="AK14" i="33"/>
  <c r="AL14" i="33"/>
  <c r="AM14" i="33"/>
  <c r="L15" i="33"/>
  <c r="M15" i="33"/>
  <c r="N15" i="33"/>
  <c r="O15" i="33"/>
  <c r="P15" i="33"/>
  <c r="Q15" i="33"/>
  <c r="R15" i="33"/>
  <c r="S15" i="33"/>
  <c r="T15" i="33"/>
  <c r="U15" i="33"/>
  <c r="V15" i="33"/>
  <c r="W15" i="33"/>
  <c r="X15" i="33"/>
  <c r="Y15" i="33"/>
  <c r="Z15" i="33"/>
  <c r="AA15" i="33"/>
  <c r="AB15" i="33"/>
  <c r="AC15" i="33"/>
  <c r="AD15" i="33"/>
  <c r="AE15" i="33"/>
  <c r="AF15" i="33"/>
  <c r="AG15" i="33"/>
  <c r="AH15" i="33"/>
  <c r="AI15" i="33"/>
  <c r="AJ15" i="33"/>
  <c r="AK15" i="33"/>
  <c r="AL15" i="33"/>
  <c r="AM15" i="33"/>
  <c r="L17" i="33"/>
  <c r="M17" i="33"/>
  <c r="N17" i="33"/>
  <c r="O17" i="33"/>
  <c r="P17" i="33"/>
  <c r="Q17" i="33"/>
  <c r="R17" i="33"/>
  <c r="S17" i="33"/>
  <c r="T17" i="33"/>
  <c r="U17" i="33"/>
  <c r="V17" i="33"/>
  <c r="W17" i="33"/>
  <c r="X17" i="33"/>
  <c r="Y17" i="33"/>
  <c r="Z17" i="33"/>
  <c r="AA17" i="33"/>
  <c r="AB17" i="33"/>
  <c r="AC17" i="33"/>
  <c r="AD17" i="33"/>
  <c r="AE17" i="33"/>
  <c r="AF17" i="33"/>
  <c r="AG17" i="33"/>
  <c r="AH17" i="33"/>
  <c r="AI17" i="33"/>
  <c r="AJ17" i="33"/>
  <c r="AK17" i="33"/>
  <c r="AL17" i="33"/>
  <c r="AM17" i="33"/>
  <c r="L18" i="33"/>
  <c r="M18" i="33"/>
  <c r="N18" i="33"/>
  <c r="O18" i="33"/>
  <c r="P18" i="33"/>
  <c r="Q18" i="33"/>
  <c r="R18" i="33"/>
  <c r="S18" i="33"/>
  <c r="T18" i="33"/>
  <c r="U18" i="33"/>
  <c r="V18" i="33"/>
  <c r="W18" i="33"/>
  <c r="X18" i="33"/>
  <c r="Y18" i="33"/>
  <c r="Z18" i="33"/>
  <c r="AA18" i="33"/>
  <c r="AB18" i="33"/>
  <c r="AC18" i="33"/>
  <c r="AD18" i="33"/>
  <c r="AE18" i="33"/>
  <c r="AF18" i="33"/>
  <c r="AG18" i="33"/>
  <c r="AH18" i="33"/>
  <c r="AI18" i="33"/>
  <c r="AJ18" i="33"/>
  <c r="AK18" i="33"/>
  <c r="AL18" i="33"/>
  <c r="AM18" i="33"/>
  <c r="L19" i="33"/>
  <c r="M19" i="33"/>
  <c r="N19" i="33"/>
  <c r="O19" i="33"/>
  <c r="P19" i="33"/>
  <c r="Q19" i="33"/>
  <c r="R19" i="33"/>
  <c r="S19" i="33"/>
  <c r="T19" i="33"/>
  <c r="U19" i="33"/>
  <c r="V19" i="33"/>
  <c r="W19" i="33"/>
  <c r="X19" i="33"/>
  <c r="Y19" i="33"/>
  <c r="Z19" i="33"/>
  <c r="AA19" i="33"/>
  <c r="AB19" i="33"/>
  <c r="AC19" i="33"/>
  <c r="AD19" i="33"/>
  <c r="AE19" i="33"/>
  <c r="AF19" i="33"/>
  <c r="AG19" i="33"/>
  <c r="AH19" i="33"/>
  <c r="AI19" i="33"/>
  <c r="AJ19" i="33"/>
  <c r="AK19" i="33"/>
  <c r="AL19" i="33"/>
  <c r="AM19" i="33"/>
  <c r="L20" i="33"/>
  <c r="M20" i="33"/>
  <c r="N20" i="33"/>
  <c r="O20" i="33"/>
  <c r="P20" i="33"/>
  <c r="Q20" i="33"/>
  <c r="R20" i="33"/>
  <c r="S20" i="33"/>
  <c r="T20" i="33"/>
  <c r="U20" i="33"/>
  <c r="V20" i="33"/>
  <c r="W20" i="33"/>
  <c r="X20" i="33"/>
  <c r="Y20" i="33"/>
  <c r="Z20" i="33"/>
  <c r="AA20" i="33"/>
  <c r="AB20" i="33"/>
  <c r="AC20" i="33"/>
  <c r="AD20" i="33"/>
  <c r="AE20" i="33"/>
  <c r="AF20" i="33"/>
  <c r="AG20" i="33"/>
  <c r="AH20" i="33"/>
  <c r="AI20" i="33"/>
  <c r="AJ20" i="33"/>
  <c r="AK20" i="33"/>
  <c r="AL20" i="33"/>
  <c r="AM20" i="33"/>
  <c r="L21" i="33"/>
  <c r="M21" i="33"/>
  <c r="N21" i="33"/>
  <c r="O21" i="33"/>
  <c r="P21" i="33"/>
  <c r="Q21" i="33"/>
  <c r="R21" i="33"/>
  <c r="S21" i="33"/>
  <c r="T21" i="33"/>
  <c r="U21" i="33"/>
  <c r="V21" i="33"/>
  <c r="W21" i="33"/>
  <c r="X21" i="33"/>
  <c r="Y21" i="33"/>
  <c r="Z21" i="33"/>
  <c r="AA21" i="33"/>
  <c r="AB21" i="33"/>
  <c r="AC21" i="33"/>
  <c r="AD21" i="33"/>
  <c r="AE21" i="33"/>
  <c r="AF21" i="33"/>
  <c r="AG21" i="33"/>
  <c r="AH21" i="33"/>
  <c r="AI21" i="33"/>
  <c r="AJ21" i="33"/>
  <c r="AK21" i="33"/>
  <c r="AL21" i="33"/>
  <c r="AM21" i="33"/>
  <c r="L22" i="33"/>
  <c r="M22" i="33"/>
  <c r="N22" i="33"/>
  <c r="O22" i="33"/>
  <c r="P22" i="33"/>
  <c r="Q22" i="33"/>
  <c r="R22" i="33"/>
  <c r="S22" i="33"/>
  <c r="T22" i="33"/>
  <c r="U22" i="33"/>
  <c r="V22" i="33"/>
  <c r="W22" i="33"/>
  <c r="X22" i="33"/>
  <c r="Y22" i="33"/>
  <c r="Z22" i="33"/>
  <c r="AA22" i="33"/>
  <c r="AB22" i="33"/>
  <c r="AC22" i="33"/>
  <c r="AD22" i="33"/>
  <c r="AE22" i="33"/>
  <c r="AF22" i="33"/>
  <c r="AG22" i="33"/>
  <c r="AH22" i="33"/>
  <c r="AI22" i="33"/>
  <c r="AJ22" i="33"/>
  <c r="AK22" i="33"/>
  <c r="AL22" i="33"/>
  <c r="AM22" i="33"/>
  <c r="L23" i="33"/>
  <c r="M23" i="33"/>
  <c r="N23" i="33"/>
  <c r="O23" i="33"/>
  <c r="P23" i="33"/>
  <c r="Q23" i="33"/>
  <c r="R23" i="33"/>
  <c r="S23" i="33"/>
  <c r="T23" i="33"/>
  <c r="U23" i="33"/>
  <c r="V23" i="33"/>
  <c r="W23" i="33"/>
  <c r="X23" i="33"/>
  <c r="Y23" i="33"/>
  <c r="Z23" i="33"/>
  <c r="AA23" i="33"/>
  <c r="AB23" i="33"/>
  <c r="AC23" i="33"/>
  <c r="AD23" i="33"/>
  <c r="AE23" i="33"/>
  <c r="AF23" i="33"/>
  <c r="AG23" i="33"/>
  <c r="AH23" i="33"/>
  <c r="AI23" i="33"/>
  <c r="AJ23" i="33"/>
  <c r="AK23" i="33"/>
  <c r="AL23" i="33"/>
  <c r="AM23" i="33"/>
  <c r="L24" i="33"/>
  <c r="M24" i="33"/>
  <c r="N24" i="33"/>
  <c r="O24" i="33"/>
  <c r="P24" i="33"/>
  <c r="Q24" i="33"/>
  <c r="R24" i="33"/>
  <c r="S24" i="33"/>
  <c r="T24" i="33"/>
  <c r="U24" i="33"/>
  <c r="V24" i="33"/>
  <c r="W24" i="33"/>
  <c r="X24" i="33"/>
  <c r="Y24" i="33"/>
  <c r="Z24" i="33"/>
  <c r="AA24" i="33"/>
  <c r="AB24" i="33"/>
  <c r="AC24" i="33"/>
  <c r="AD24" i="33"/>
  <c r="AE24" i="33"/>
  <c r="AF24" i="33"/>
  <c r="AG24" i="33"/>
  <c r="AH24" i="33"/>
  <c r="AI24" i="33"/>
  <c r="AJ24" i="33"/>
  <c r="AK24" i="33"/>
  <c r="AL24" i="33"/>
  <c r="AM24" i="33"/>
  <c r="L25" i="33"/>
  <c r="M25" i="33"/>
  <c r="N25" i="33"/>
  <c r="O25" i="33"/>
  <c r="P25" i="33"/>
  <c r="Q25" i="33"/>
  <c r="R25" i="33"/>
  <c r="S25" i="33"/>
  <c r="T25" i="33"/>
  <c r="U25" i="33"/>
  <c r="V25" i="33"/>
  <c r="W25" i="33"/>
  <c r="X25" i="33"/>
  <c r="Y25" i="33"/>
  <c r="Z25" i="33"/>
  <c r="AA25" i="33"/>
  <c r="AB25" i="33"/>
  <c r="AC25" i="33"/>
  <c r="AD25" i="33"/>
  <c r="AE25" i="33"/>
  <c r="AF25" i="33"/>
  <c r="AG25" i="33"/>
  <c r="AH25" i="33"/>
  <c r="AI25" i="33"/>
  <c r="AJ25" i="33"/>
  <c r="AK25" i="33"/>
  <c r="AL25" i="33"/>
  <c r="AM25" i="33"/>
  <c r="L26" i="33"/>
  <c r="M26" i="33"/>
  <c r="N26" i="33"/>
  <c r="O26" i="33"/>
  <c r="P26" i="33"/>
  <c r="Q26" i="33"/>
  <c r="R26" i="33"/>
  <c r="S26" i="33"/>
  <c r="T26" i="33"/>
  <c r="U26" i="33"/>
  <c r="V26" i="33"/>
  <c r="W26" i="33"/>
  <c r="X26" i="33"/>
  <c r="Y26" i="33"/>
  <c r="Z26" i="33"/>
  <c r="AA26" i="33"/>
  <c r="AB26" i="33"/>
  <c r="AC26" i="33"/>
  <c r="AD26" i="33"/>
  <c r="AE26" i="33"/>
  <c r="AF26" i="33"/>
  <c r="AG26" i="33"/>
  <c r="AH26" i="33"/>
  <c r="AI26" i="33"/>
  <c r="AJ26" i="33"/>
  <c r="AK26" i="33"/>
  <c r="AL26" i="33"/>
  <c r="AM26" i="33"/>
  <c r="L27" i="33"/>
  <c r="M27" i="33"/>
  <c r="N27" i="33"/>
  <c r="O27" i="33"/>
  <c r="P27" i="33"/>
  <c r="Q27" i="33"/>
  <c r="R27" i="33"/>
  <c r="S27" i="33"/>
  <c r="T27" i="33"/>
  <c r="U27" i="33"/>
  <c r="V27" i="33"/>
  <c r="W27" i="33"/>
  <c r="X27" i="33"/>
  <c r="Y27" i="33"/>
  <c r="Z27" i="33"/>
  <c r="AA27" i="33"/>
  <c r="AB27" i="33"/>
  <c r="AC27" i="33"/>
  <c r="AD27" i="33"/>
  <c r="AE27" i="33"/>
  <c r="AF27" i="33"/>
  <c r="AG27" i="33"/>
  <c r="AH27" i="33"/>
  <c r="AI27" i="33"/>
  <c r="AJ27" i="33"/>
  <c r="AK27" i="33"/>
  <c r="AL27" i="33"/>
  <c r="AM27" i="33"/>
  <c r="L28" i="33"/>
  <c r="M28" i="33"/>
  <c r="N28" i="33"/>
  <c r="O28" i="33"/>
  <c r="P28" i="33"/>
  <c r="Q28" i="33"/>
  <c r="R28" i="33"/>
  <c r="S28" i="33"/>
  <c r="T28" i="33"/>
  <c r="U28" i="33"/>
  <c r="V28" i="33"/>
  <c r="W28" i="33"/>
  <c r="X28" i="33"/>
  <c r="Y28" i="33"/>
  <c r="Z28" i="33"/>
  <c r="AA28" i="33"/>
  <c r="AB28" i="33"/>
  <c r="AC28" i="33"/>
  <c r="AD28" i="33"/>
  <c r="AE28" i="33"/>
  <c r="AF28" i="33"/>
  <c r="AG28" i="33"/>
  <c r="AH28" i="33"/>
  <c r="AI28" i="33"/>
  <c r="AJ28" i="33"/>
  <c r="AK28" i="33"/>
  <c r="AL28" i="33"/>
  <c r="AM28" i="33"/>
  <c r="L29" i="33"/>
  <c r="M29" i="33"/>
  <c r="N29" i="33"/>
  <c r="O29" i="33"/>
  <c r="P29" i="33"/>
  <c r="Q29" i="33"/>
  <c r="R29" i="33"/>
  <c r="S29" i="33"/>
  <c r="T29" i="33"/>
  <c r="U29" i="33"/>
  <c r="V29" i="33"/>
  <c r="W29" i="33"/>
  <c r="X29" i="33"/>
  <c r="Y29" i="33"/>
  <c r="Z29" i="33"/>
  <c r="AA29" i="33"/>
  <c r="AB29" i="33"/>
  <c r="AC29" i="33"/>
  <c r="AD29" i="33"/>
  <c r="AE29" i="33"/>
  <c r="AF29" i="33"/>
  <c r="AG29" i="33"/>
  <c r="AH29" i="33"/>
  <c r="AI29" i="33"/>
  <c r="AJ29" i="33"/>
  <c r="AK29" i="33"/>
  <c r="AL29" i="33"/>
  <c r="AM29" i="33"/>
  <c r="L30" i="33"/>
  <c r="M30" i="33"/>
  <c r="N30" i="33"/>
  <c r="O30" i="33"/>
  <c r="P30" i="33"/>
  <c r="Q30" i="33"/>
  <c r="R30" i="33"/>
  <c r="S30" i="33"/>
  <c r="T30" i="33"/>
  <c r="U30" i="33"/>
  <c r="V30" i="33"/>
  <c r="W30" i="33"/>
  <c r="X30" i="33"/>
  <c r="Y30" i="33"/>
  <c r="Z30" i="33"/>
  <c r="AA30" i="33"/>
  <c r="AB30" i="33"/>
  <c r="AC30" i="33"/>
  <c r="AD30" i="33"/>
  <c r="AE30" i="33"/>
  <c r="AF30" i="33"/>
  <c r="AG30" i="33"/>
  <c r="AH30" i="33"/>
  <c r="AI30" i="33"/>
  <c r="AJ30" i="33"/>
  <c r="AK30" i="33"/>
  <c r="AL30" i="33"/>
  <c r="AM30" i="33"/>
  <c r="L31" i="33"/>
  <c r="M31" i="33"/>
  <c r="N31" i="33"/>
  <c r="O31" i="33"/>
  <c r="P31" i="33"/>
  <c r="Q31" i="33"/>
  <c r="R31" i="33"/>
  <c r="S31" i="33"/>
  <c r="T31" i="33"/>
  <c r="U31" i="33"/>
  <c r="V31" i="33"/>
  <c r="W31" i="33"/>
  <c r="X31" i="33"/>
  <c r="Y31" i="33"/>
  <c r="Z31" i="33"/>
  <c r="AA31" i="33"/>
  <c r="AB31" i="33"/>
  <c r="AC31" i="33"/>
  <c r="AD31" i="33"/>
  <c r="AE31" i="33"/>
  <c r="AF31" i="33"/>
  <c r="AG31" i="33"/>
  <c r="AH31" i="33"/>
  <c r="AI31" i="33"/>
  <c r="AJ31" i="33"/>
  <c r="AK31" i="33"/>
  <c r="AL31" i="33"/>
  <c r="AM31" i="33"/>
  <c r="L32" i="33"/>
  <c r="M32" i="33"/>
  <c r="N32" i="33"/>
  <c r="O32" i="33"/>
  <c r="P32" i="33"/>
  <c r="Q32" i="33"/>
  <c r="R32" i="33"/>
  <c r="S32" i="33"/>
  <c r="T32" i="33"/>
  <c r="U32" i="33"/>
  <c r="V32" i="33"/>
  <c r="W32" i="33"/>
  <c r="X32" i="33"/>
  <c r="Y32" i="33"/>
  <c r="Z32" i="33"/>
  <c r="AA32" i="33"/>
  <c r="AB32" i="33"/>
  <c r="AC32" i="33"/>
  <c r="AD32" i="33"/>
  <c r="AE32" i="33"/>
  <c r="AF32" i="33"/>
  <c r="AG32" i="33"/>
  <c r="AH32" i="33"/>
  <c r="AI32" i="33"/>
  <c r="AJ32" i="33"/>
  <c r="AK32" i="33"/>
  <c r="AL32" i="33"/>
  <c r="AM32" i="33"/>
  <c r="L34" i="33"/>
  <c r="M34" i="33"/>
  <c r="N34" i="33"/>
  <c r="O34" i="33"/>
  <c r="P34" i="33"/>
  <c r="Q34" i="33"/>
  <c r="R34" i="33"/>
  <c r="S34" i="33"/>
  <c r="T34" i="33"/>
  <c r="U34" i="33"/>
  <c r="V34" i="33"/>
  <c r="W34" i="33"/>
  <c r="X34" i="33"/>
  <c r="Y34" i="33"/>
  <c r="Z34" i="33"/>
  <c r="AA34" i="33"/>
  <c r="AB34" i="33"/>
  <c r="AC34" i="33"/>
  <c r="AD34" i="33"/>
  <c r="AE34" i="33"/>
  <c r="AF34" i="33"/>
  <c r="AG34" i="33"/>
  <c r="AH34" i="33"/>
  <c r="AI34" i="33"/>
  <c r="AJ34" i="33"/>
  <c r="AK34" i="33"/>
  <c r="AL34" i="33"/>
  <c r="AM34" i="33"/>
  <c r="L35" i="33"/>
  <c r="M35" i="33"/>
  <c r="N35" i="33"/>
  <c r="O35" i="33"/>
  <c r="P35" i="33"/>
  <c r="Q35" i="33"/>
  <c r="R35" i="33"/>
  <c r="S35" i="33"/>
  <c r="T35" i="33"/>
  <c r="U35" i="33"/>
  <c r="V35" i="33"/>
  <c r="W35" i="33"/>
  <c r="X35" i="33"/>
  <c r="Y35" i="33"/>
  <c r="Z35" i="33"/>
  <c r="AA35" i="33"/>
  <c r="AB35" i="33"/>
  <c r="AC35" i="33"/>
  <c r="AD35" i="33"/>
  <c r="AE35" i="33"/>
  <c r="AF35" i="33"/>
  <c r="AG35" i="33"/>
  <c r="AH35" i="33"/>
  <c r="AI35" i="33"/>
  <c r="AJ35" i="33"/>
  <c r="AK35" i="33"/>
  <c r="AL35" i="33"/>
  <c r="AM35" i="33"/>
  <c r="L36" i="33"/>
  <c r="M36" i="33"/>
  <c r="N36" i="33"/>
  <c r="O36" i="33"/>
  <c r="P36" i="33"/>
  <c r="Q36" i="33"/>
  <c r="R36" i="33"/>
  <c r="S36" i="33"/>
  <c r="T36" i="33"/>
  <c r="U36" i="33"/>
  <c r="V36" i="33"/>
  <c r="W36" i="33"/>
  <c r="X36" i="33"/>
  <c r="Y36" i="33"/>
  <c r="Z36" i="33"/>
  <c r="AA36" i="33"/>
  <c r="AB36" i="33"/>
  <c r="AC36" i="33"/>
  <c r="AD36" i="33"/>
  <c r="AE36" i="33"/>
  <c r="AF36" i="33"/>
  <c r="AG36" i="33"/>
  <c r="AH36" i="33"/>
  <c r="AI36" i="33"/>
  <c r="AJ36" i="33"/>
  <c r="AK36" i="33"/>
  <c r="AL36" i="33"/>
  <c r="AM36" i="33"/>
  <c r="L37" i="33"/>
  <c r="M37" i="33"/>
  <c r="N37" i="33"/>
  <c r="O37" i="33"/>
  <c r="P37" i="33"/>
  <c r="Q37" i="33"/>
  <c r="R37" i="33"/>
  <c r="S37" i="33"/>
  <c r="T37" i="33"/>
  <c r="U37" i="33"/>
  <c r="V37" i="33"/>
  <c r="W37" i="33"/>
  <c r="X37" i="33"/>
  <c r="Y37" i="33"/>
  <c r="Z37" i="33"/>
  <c r="AA37" i="33"/>
  <c r="AB37" i="33"/>
  <c r="AC37" i="33"/>
  <c r="AD37" i="33"/>
  <c r="AE37" i="33"/>
  <c r="AF37" i="33"/>
  <c r="AG37" i="33"/>
  <c r="AH37" i="33"/>
  <c r="AI37" i="33"/>
  <c r="AJ37" i="33"/>
  <c r="AK37" i="33"/>
  <c r="AL37" i="33"/>
  <c r="AM37" i="33"/>
  <c r="L38" i="33"/>
  <c r="M38" i="33"/>
  <c r="N38" i="33"/>
  <c r="O38" i="33"/>
  <c r="P38" i="33"/>
  <c r="Q38" i="33"/>
  <c r="R38" i="33"/>
  <c r="S38" i="33"/>
  <c r="T38" i="33"/>
  <c r="U38" i="33"/>
  <c r="V38" i="33"/>
  <c r="W38" i="33"/>
  <c r="X38" i="33"/>
  <c r="Y38" i="33"/>
  <c r="Z38" i="33"/>
  <c r="AA38" i="33"/>
  <c r="AB38" i="33"/>
  <c r="AC38" i="33"/>
  <c r="AD38" i="33"/>
  <c r="AE38" i="33"/>
  <c r="AF38" i="33"/>
  <c r="AG38" i="33"/>
  <c r="AH38" i="33"/>
  <c r="AI38" i="33"/>
  <c r="AJ38" i="33"/>
  <c r="AK38" i="33"/>
  <c r="AL38" i="33"/>
  <c r="AM38" i="33"/>
  <c r="L39" i="33"/>
  <c r="M39" i="33"/>
  <c r="N39" i="33"/>
  <c r="O39" i="33"/>
  <c r="P39" i="33"/>
  <c r="Q39" i="33"/>
  <c r="R39" i="33"/>
  <c r="S39" i="33"/>
  <c r="T39" i="33"/>
  <c r="U39" i="33"/>
  <c r="V39" i="33"/>
  <c r="W39" i="33"/>
  <c r="X39" i="33"/>
  <c r="Y39" i="33"/>
  <c r="Z39" i="33"/>
  <c r="AA39" i="33"/>
  <c r="AB39" i="33"/>
  <c r="AC39" i="33"/>
  <c r="AD39" i="33"/>
  <c r="AE39" i="33"/>
  <c r="AF39" i="33"/>
  <c r="AG39" i="33"/>
  <c r="AH39" i="33"/>
  <c r="AI39" i="33"/>
  <c r="AJ39" i="33"/>
  <c r="AK39" i="33"/>
  <c r="AL39" i="33"/>
  <c r="AM39" i="33"/>
  <c r="L40" i="33"/>
  <c r="M40" i="33"/>
  <c r="N40" i="33"/>
  <c r="O40" i="33"/>
  <c r="P40" i="33"/>
  <c r="Q40" i="33"/>
  <c r="R40" i="33"/>
  <c r="S40" i="33"/>
  <c r="T40" i="33"/>
  <c r="U40" i="33"/>
  <c r="V40" i="33"/>
  <c r="W40" i="33"/>
  <c r="X40" i="33"/>
  <c r="Y40" i="33"/>
  <c r="Z40" i="33"/>
  <c r="AA40" i="33"/>
  <c r="AB40" i="33"/>
  <c r="AC40" i="33"/>
  <c r="AD40" i="33"/>
  <c r="AE40" i="33"/>
  <c r="AF40" i="33"/>
  <c r="AG40" i="33"/>
  <c r="AH40" i="33"/>
  <c r="AI40" i="33"/>
  <c r="AJ40" i="33"/>
  <c r="AK40" i="33"/>
  <c r="AL40" i="33"/>
  <c r="AM40" i="33"/>
  <c r="L41" i="33"/>
  <c r="M41" i="33"/>
  <c r="N41" i="33"/>
  <c r="O41" i="33"/>
  <c r="P41" i="33"/>
  <c r="Q41" i="33"/>
  <c r="R41" i="33"/>
  <c r="S41" i="33"/>
  <c r="T41" i="33"/>
  <c r="U41" i="33"/>
  <c r="V41" i="33"/>
  <c r="W41" i="33"/>
  <c r="X41" i="33"/>
  <c r="Y41" i="33"/>
  <c r="Z41" i="33"/>
  <c r="AA41" i="33"/>
  <c r="AB41" i="33"/>
  <c r="AC41" i="33"/>
  <c r="AD41" i="33"/>
  <c r="AE41" i="33"/>
  <c r="AF41" i="33"/>
  <c r="AG41" i="33"/>
  <c r="AH41" i="33"/>
  <c r="AI41" i="33"/>
  <c r="AJ41" i="33"/>
  <c r="AK41" i="33"/>
  <c r="AL41" i="33"/>
  <c r="AM41" i="33"/>
  <c r="M4" i="33"/>
  <c r="N4" i="33"/>
  <c r="O4" i="33"/>
  <c r="P4" i="33"/>
  <c r="Q4" i="33"/>
  <c r="R4" i="33"/>
  <c r="S4" i="33"/>
  <c r="T4" i="33"/>
  <c r="U4" i="33"/>
  <c r="V4" i="33"/>
  <c r="W4" i="33"/>
  <c r="X4" i="33"/>
  <c r="Y4" i="33"/>
  <c r="Z4" i="33"/>
  <c r="AA4" i="33"/>
  <c r="AB4" i="33"/>
  <c r="AC4" i="33"/>
  <c r="AD4" i="33"/>
  <c r="AE4" i="33"/>
  <c r="AF4" i="33"/>
  <c r="AG4" i="33"/>
  <c r="AH4" i="33"/>
  <c r="AI4" i="33"/>
  <c r="AJ4" i="33"/>
  <c r="AK4" i="33"/>
  <c r="AL4" i="33"/>
  <c r="AM4" i="33"/>
  <c r="K4" i="29"/>
  <c r="L4" i="29"/>
  <c r="M4" i="29"/>
  <c r="N4" i="29"/>
  <c r="O4" i="29"/>
  <c r="P4" i="29"/>
  <c r="K5" i="29"/>
  <c r="L5" i="29"/>
  <c r="M5" i="29"/>
  <c r="N5" i="29"/>
  <c r="O5" i="29"/>
  <c r="P5" i="29"/>
  <c r="K6" i="29"/>
  <c r="L6" i="29"/>
  <c r="M6" i="29"/>
  <c r="N6" i="29"/>
  <c r="O6" i="29"/>
  <c r="P6" i="29"/>
  <c r="K7" i="29"/>
  <c r="L7" i="29"/>
  <c r="M7" i="29"/>
  <c r="N7" i="29"/>
  <c r="O7" i="29"/>
  <c r="P7" i="29"/>
  <c r="K9" i="29"/>
  <c r="L9" i="29"/>
  <c r="M9" i="29"/>
  <c r="N9" i="29"/>
  <c r="O9" i="29"/>
  <c r="P9" i="29"/>
  <c r="K11" i="29"/>
  <c r="L11" i="29"/>
  <c r="M11" i="29"/>
  <c r="N11" i="29"/>
  <c r="O11" i="29"/>
  <c r="P11" i="29"/>
  <c r="K12" i="29"/>
  <c r="L12" i="29"/>
  <c r="M12" i="29"/>
  <c r="N12" i="29"/>
  <c r="O12" i="29"/>
  <c r="P12" i="29"/>
  <c r="K14" i="29"/>
  <c r="L14" i="29"/>
  <c r="M14" i="29"/>
  <c r="N14" i="29"/>
  <c r="O14" i="29"/>
  <c r="P14" i="29"/>
  <c r="K15" i="29"/>
  <c r="L15" i="29"/>
  <c r="M15" i="29"/>
  <c r="N15" i="29"/>
  <c r="O15" i="29"/>
  <c r="P15" i="29"/>
  <c r="K17" i="29"/>
  <c r="L17" i="29"/>
  <c r="M17" i="29"/>
  <c r="N17" i="29"/>
  <c r="O17" i="29"/>
  <c r="P17" i="29"/>
  <c r="K18" i="29"/>
  <c r="L18" i="29"/>
  <c r="M18" i="29"/>
  <c r="N18" i="29"/>
  <c r="O18" i="29"/>
  <c r="P18" i="29"/>
  <c r="K19" i="29"/>
  <c r="L19" i="29"/>
  <c r="M19" i="29"/>
  <c r="N19" i="29"/>
  <c r="O19" i="29"/>
  <c r="P19" i="29"/>
  <c r="K20" i="29"/>
  <c r="L20" i="29"/>
  <c r="M20" i="29"/>
  <c r="N20" i="29"/>
  <c r="O20" i="29"/>
  <c r="P20" i="29"/>
  <c r="K21" i="29"/>
  <c r="L21" i="29"/>
  <c r="M21" i="29"/>
  <c r="N21" i="29"/>
  <c r="O21" i="29"/>
  <c r="P21" i="29"/>
  <c r="K22" i="29"/>
  <c r="L22" i="29"/>
  <c r="M22" i="29"/>
  <c r="N22" i="29"/>
  <c r="O22" i="29"/>
  <c r="P22" i="29"/>
  <c r="K23" i="29"/>
  <c r="L23" i="29"/>
  <c r="M23" i="29"/>
  <c r="N23" i="29"/>
  <c r="O23" i="29"/>
  <c r="P23" i="29"/>
  <c r="K24" i="29"/>
  <c r="L24" i="29"/>
  <c r="M24" i="29"/>
  <c r="N24" i="29"/>
  <c r="O24" i="29"/>
  <c r="P24" i="29"/>
  <c r="K25" i="29"/>
  <c r="L25" i="29"/>
  <c r="M25" i="29"/>
  <c r="N25" i="29"/>
  <c r="O25" i="29"/>
  <c r="P25" i="29"/>
  <c r="K26" i="29"/>
  <c r="L26" i="29"/>
  <c r="M26" i="29"/>
  <c r="N26" i="29"/>
  <c r="O26" i="29"/>
  <c r="P26" i="29"/>
  <c r="K27" i="29"/>
  <c r="L27" i="29"/>
  <c r="M27" i="29"/>
  <c r="N27" i="29"/>
  <c r="O27" i="29"/>
  <c r="P27" i="29"/>
  <c r="K28" i="29"/>
  <c r="L28" i="29"/>
  <c r="M28" i="29"/>
  <c r="N28" i="29"/>
  <c r="O28" i="29"/>
  <c r="P28" i="29"/>
  <c r="K29" i="29"/>
  <c r="L29" i="29"/>
  <c r="M29" i="29"/>
  <c r="N29" i="29"/>
  <c r="O29" i="29"/>
  <c r="P29" i="29"/>
  <c r="K30" i="29"/>
  <c r="L30" i="29"/>
  <c r="M30" i="29"/>
  <c r="N30" i="29"/>
  <c r="O30" i="29"/>
  <c r="P30" i="29"/>
  <c r="K31" i="29"/>
  <c r="L31" i="29"/>
  <c r="M31" i="29"/>
  <c r="N31" i="29"/>
  <c r="O31" i="29"/>
  <c r="P31" i="29"/>
  <c r="K32" i="29"/>
  <c r="L32" i="29"/>
  <c r="M32" i="29"/>
  <c r="N32" i="29"/>
  <c r="O32" i="29"/>
  <c r="P32" i="29"/>
  <c r="K34" i="29"/>
  <c r="L34" i="29"/>
  <c r="M34" i="29"/>
  <c r="N34" i="29"/>
  <c r="O34" i="29"/>
  <c r="P34" i="29"/>
  <c r="K35" i="29"/>
  <c r="L35" i="29"/>
  <c r="M35" i="29"/>
  <c r="N35" i="29"/>
  <c r="O35" i="29"/>
  <c r="P35" i="29"/>
  <c r="K36" i="29"/>
  <c r="L36" i="29"/>
  <c r="M36" i="29"/>
  <c r="N36" i="29"/>
  <c r="O36" i="29"/>
  <c r="P36" i="29"/>
  <c r="K37" i="29"/>
  <c r="L37" i="29"/>
  <c r="M37" i="29"/>
  <c r="N37" i="29"/>
  <c r="O37" i="29"/>
  <c r="P37" i="29"/>
  <c r="K38" i="29"/>
  <c r="L38" i="29"/>
  <c r="M38" i="29"/>
  <c r="N38" i="29"/>
  <c r="O38" i="29"/>
  <c r="P38" i="29"/>
  <c r="K39" i="29"/>
  <c r="L39" i="29"/>
  <c r="M39" i="29"/>
  <c r="N39" i="29"/>
  <c r="O39" i="29"/>
  <c r="P39" i="29"/>
  <c r="K40" i="29"/>
  <c r="L40" i="29"/>
  <c r="M40" i="29"/>
  <c r="N40" i="29"/>
  <c r="O40" i="29"/>
  <c r="P40" i="29"/>
  <c r="K41" i="29"/>
  <c r="L41" i="29"/>
  <c r="M41" i="29"/>
  <c r="N41" i="29"/>
  <c r="O41" i="29"/>
  <c r="P41" i="29"/>
  <c r="J5" i="28"/>
  <c r="K5" i="28"/>
  <c r="L5" i="28"/>
  <c r="M5" i="28"/>
  <c r="N5" i="28"/>
  <c r="O5" i="28"/>
  <c r="P5" i="28"/>
  <c r="Q5" i="28"/>
  <c r="R5" i="28"/>
  <c r="S5" i="28"/>
  <c r="T5" i="28"/>
  <c r="U5" i="28"/>
  <c r="V5" i="28"/>
  <c r="W5" i="28"/>
  <c r="X5" i="28"/>
  <c r="Y5" i="28"/>
  <c r="Z5" i="28"/>
  <c r="AA5" i="28"/>
  <c r="AB5" i="28"/>
  <c r="AC5" i="28"/>
  <c r="J6" i="28"/>
  <c r="K6" i="28"/>
  <c r="L6" i="28"/>
  <c r="M6" i="28"/>
  <c r="N6" i="28"/>
  <c r="O6" i="28"/>
  <c r="P6" i="28"/>
  <c r="Q6" i="28"/>
  <c r="R6" i="28"/>
  <c r="S6" i="28"/>
  <c r="T6" i="28"/>
  <c r="U6" i="28"/>
  <c r="V6" i="28"/>
  <c r="W6" i="28"/>
  <c r="X6" i="28"/>
  <c r="Y6" i="28"/>
  <c r="Z6" i="28"/>
  <c r="AA6" i="28"/>
  <c r="AB6" i="28"/>
  <c r="AC6" i="28"/>
  <c r="J7" i="28"/>
  <c r="K7" i="28"/>
  <c r="L7" i="28"/>
  <c r="M7" i="28"/>
  <c r="N7" i="28"/>
  <c r="O7" i="28"/>
  <c r="P7" i="28"/>
  <c r="Q7" i="28"/>
  <c r="R7" i="28"/>
  <c r="S7" i="28"/>
  <c r="T7" i="28"/>
  <c r="U7" i="28"/>
  <c r="V7" i="28"/>
  <c r="W7" i="28"/>
  <c r="X7" i="28"/>
  <c r="Y7" i="28"/>
  <c r="Z7" i="28"/>
  <c r="AA7" i="28"/>
  <c r="AB7" i="28"/>
  <c r="AC7" i="28"/>
  <c r="J9" i="28"/>
  <c r="K9" i="28"/>
  <c r="L9" i="28"/>
  <c r="M9" i="28"/>
  <c r="N9" i="28"/>
  <c r="O9" i="28"/>
  <c r="P9" i="28"/>
  <c r="Q9" i="28"/>
  <c r="R9" i="28"/>
  <c r="S9" i="28"/>
  <c r="T9" i="28"/>
  <c r="U9" i="28"/>
  <c r="V9" i="28"/>
  <c r="W9" i="28"/>
  <c r="X9" i="28"/>
  <c r="Y9" i="28"/>
  <c r="Z9" i="28"/>
  <c r="AA9" i="28"/>
  <c r="AB9" i="28"/>
  <c r="AC9" i="28"/>
  <c r="J11" i="28"/>
  <c r="K11" i="28"/>
  <c r="L11" i="28"/>
  <c r="M11" i="28"/>
  <c r="N11" i="28"/>
  <c r="O11" i="28"/>
  <c r="P11" i="28"/>
  <c r="Q11" i="28"/>
  <c r="R11" i="28"/>
  <c r="S11" i="28"/>
  <c r="T11" i="28"/>
  <c r="U11" i="28"/>
  <c r="V11" i="28"/>
  <c r="W11" i="28"/>
  <c r="X11" i="28"/>
  <c r="Y11" i="28"/>
  <c r="Z11" i="28"/>
  <c r="AA11" i="28"/>
  <c r="AB11" i="28"/>
  <c r="AC11" i="28"/>
  <c r="J12" i="28"/>
  <c r="K12" i="28"/>
  <c r="L12" i="28"/>
  <c r="M12" i="28"/>
  <c r="N12" i="28"/>
  <c r="O12" i="28"/>
  <c r="P12" i="28"/>
  <c r="Q12" i="28"/>
  <c r="R12" i="28"/>
  <c r="S12" i="28"/>
  <c r="T12" i="28"/>
  <c r="U12" i="28"/>
  <c r="V12" i="28"/>
  <c r="W12" i="28"/>
  <c r="X12" i="28"/>
  <c r="Y12" i="28"/>
  <c r="Z12" i="28"/>
  <c r="AA12" i="28"/>
  <c r="AB12" i="28"/>
  <c r="AC12" i="28"/>
  <c r="J14" i="28"/>
  <c r="K14" i="28"/>
  <c r="L14" i="28"/>
  <c r="M14" i="28"/>
  <c r="N14" i="28"/>
  <c r="O14" i="28"/>
  <c r="P14" i="28"/>
  <c r="Q14" i="28"/>
  <c r="R14" i="28"/>
  <c r="S14" i="28"/>
  <c r="T14" i="28"/>
  <c r="U14" i="28"/>
  <c r="V14" i="28"/>
  <c r="W14" i="28"/>
  <c r="X14" i="28"/>
  <c r="Y14" i="28"/>
  <c r="Z14" i="28"/>
  <c r="AA14" i="28"/>
  <c r="AB14" i="28"/>
  <c r="AC14" i="28"/>
  <c r="J15" i="28"/>
  <c r="K15" i="28"/>
  <c r="L15" i="28"/>
  <c r="M15" i="28"/>
  <c r="N15" i="28"/>
  <c r="O15" i="28"/>
  <c r="P15" i="28"/>
  <c r="Q15" i="28"/>
  <c r="R15" i="28"/>
  <c r="S15" i="28"/>
  <c r="T15" i="28"/>
  <c r="U15" i="28"/>
  <c r="V15" i="28"/>
  <c r="W15" i="28"/>
  <c r="X15" i="28"/>
  <c r="Y15" i="28"/>
  <c r="Z15" i="28"/>
  <c r="AA15" i="28"/>
  <c r="AB15" i="28"/>
  <c r="AC15" i="28"/>
  <c r="J17" i="28"/>
  <c r="K17" i="28"/>
  <c r="L17" i="28"/>
  <c r="M17" i="28"/>
  <c r="N17" i="28"/>
  <c r="O17" i="28"/>
  <c r="P17" i="28"/>
  <c r="Q17" i="28"/>
  <c r="R17" i="28"/>
  <c r="S17" i="28"/>
  <c r="T17" i="28"/>
  <c r="U17" i="28"/>
  <c r="V17" i="28"/>
  <c r="W17" i="28"/>
  <c r="X17" i="28"/>
  <c r="Y17" i="28"/>
  <c r="Z17" i="28"/>
  <c r="AA17" i="28"/>
  <c r="AB17" i="28"/>
  <c r="AC17" i="28"/>
  <c r="J18" i="28"/>
  <c r="K18" i="28"/>
  <c r="L18" i="28"/>
  <c r="M18" i="28"/>
  <c r="N18" i="28"/>
  <c r="O18" i="28"/>
  <c r="P18" i="28"/>
  <c r="Q18" i="28"/>
  <c r="R18" i="28"/>
  <c r="S18" i="28"/>
  <c r="T18" i="28"/>
  <c r="U18" i="28"/>
  <c r="V18" i="28"/>
  <c r="W18" i="28"/>
  <c r="X18" i="28"/>
  <c r="Y18" i="28"/>
  <c r="Z18" i="28"/>
  <c r="AA18" i="28"/>
  <c r="AB18" i="28"/>
  <c r="AC18" i="28"/>
  <c r="J19" i="28"/>
  <c r="K19" i="28"/>
  <c r="L19" i="28"/>
  <c r="M19" i="28"/>
  <c r="N19" i="28"/>
  <c r="O19" i="28"/>
  <c r="P19" i="28"/>
  <c r="Q19" i="28"/>
  <c r="R19" i="28"/>
  <c r="S19" i="28"/>
  <c r="T19" i="28"/>
  <c r="U19" i="28"/>
  <c r="V19" i="28"/>
  <c r="W19" i="28"/>
  <c r="X19" i="28"/>
  <c r="Y19" i="28"/>
  <c r="Z19" i="28"/>
  <c r="AA19" i="28"/>
  <c r="AB19" i="28"/>
  <c r="AC19" i="28"/>
  <c r="J20" i="28"/>
  <c r="K20" i="28"/>
  <c r="L20" i="28"/>
  <c r="M20" i="28"/>
  <c r="N20" i="28"/>
  <c r="O20" i="28"/>
  <c r="P20" i="28"/>
  <c r="Q20" i="28"/>
  <c r="R20" i="28"/>
  <c r="S20" i="28"/>
  <c r="T20" i="28"/>
  <c r="U20" i="28"/>
  <c r="V20" i="28"/>
  <c r="W20" i="28"/>
  <c r="X20" i="28"/>
  <c r="Y20" i="28"/>
  <c r="Z20" i="28"/>
  <c r="AA20" i="28"/>
  <c r="AB20" i="28"/>
  <c r="AC20" i="28"/>
  <c r="J21" i="28"/>
  <c r="K21" i="28"/>
  <c r="L21" i="28"/>
  <c r="M21" i="28"/>
  <c r="N21" i="28"/>
  <c r="O21" i="28"/>
  <c r="P21" i="28"/>
  <c r="Q21" i="28"/>
  <c r="R21" i="28"/>
  <c r="S21" i="28"/>
  <c r="T21" i="28"/>
  <c r="U21" i="28"/>
  <c r="V21" i="28"/>
  <c r="W21" i="28"/>
  <c r="X21" i="28"/>
  <c r="Y21" i="28"/>
  <c r="Z21" i="28"/>
  <c r="AA21" i="28"/>
  <c r="AB21" i="28"/>
  <c r="AC21" i="28"/>
  <c r="J22" i="28"/>
  <c r="K22" i="28"/>
  <c r="L22" i="28"/>
  <c r="M22" i="28"/>
  <c r="N22" i="28"/>
  <c r="O22" i="28"/>
  <c r="P22" i="28"/>
  <c r="Q22" i="28"/>
  <c r="R22" i="28"/>
  <c r="S22" i="28"/>
  <c r="T22" i="28"/>
  <c r="U22" i="28"/>
  <c r="V22" i="28"/>
  <c r="W22" i="28"/>
  <c r="X22" i="28"/>
  <c r="Y22" i="28"/>
  <c r="Z22" i="28"/>
  <c r="AA22" i="28"/>
  <c r="AB22" i="28"/>
  <c r="AC22" i="28"/>
  <c r="J23" i="28"/>
  <c r="K23" i="28"/>
  <c r="L23" i="28"/>
  <c r="M23" i="28"/>
  <c r="N23" i="28"/>
  <c r="O23" i="28"/>
  <c r="P23" i="28"/>
  <c r="Q23" i="28"/>
  <c r="R23" i="28"/>
  <c r="S23" i="28"/>
  <c r="T23" i="28"/>
  <c r="U23" i="28"/>
  <c r="V23" i="28"/>
  <c r="W23" i="28"/>
  <c r="X23" i="28"/>
  <c r="Y23" i="28"/>
  <c r="Z23" i="28"/>
  <c r="AA23" i="28"/>
  <c r="AB23" i="28"/>
  <c r="AC23" i="28"/>
  <c r="J24" i="28"/>
  <c r="K24" i="28"/>
  <c r="L24" i="28"/>
  <c r="M24" i="28"/>
  <c r="N24" i="28"/>
  <c r="O24" i="28"/>
  <c r="P24" i="28"/>
  <c r="Q24" i="28"/>
  <c r="R24" i="28"/>
  <c r="S24" i="28"/>
  <c r="T24" i="28"/>
  <c r="U24" i="28"/>
  <c r="V24" i="28"/>
  <c r="W24" i="28"/>
  <c r="X24" i="28"/>
  <c r="Y24" i="28"/>
  <c r="Z24" i="28"/>
  <c r="AA24" i="28"/>
  <c r="AB24" i="28"/>
  <c r="AC24" i="28"/>
  <c r="J25" i="28"/>
  <c r="K25" i="28"/>
  <c r="L25" i="28"/>
  <c r="M25" i="28"/>
  <c r="N25" i="28"/>
  <c r="O25" i="28"/>
  <c r="P25" i="28"/>
  <c r="Q25" i="28"/>
  <c r="R25" i="28"/>
  <c r="S25" i="28"/>
  <c r="T25" i="28"/>
  <c r="U25" i="28"/>
  <c r="V25" i="28"/>
  <c r="W25" i="28"/>
  <c r="X25" i="28"/>
  <c r="Y25" i="28"/>
  <c r="Z25" i="28"/>
  <c r="AA25" i="28"/>
  <c r="AB25" i="28"/>
  <c r="AC25" i="28"/>
  <c r="J26" i="28"/>
  <c r="K26" i="28"/>
  <c r="L26" i="28"/>
  <c r="M26" i="28"/>
  <c r="N26" i="28"/>
  <c r="O26" i="28"/>
  <c r="P26" i="28"/>
  <c r="Q26" i="28"/>
  <c r="R26" i="28"/>
  <c r="S26" i="28"/>
  <c r="T26" i="28"/>
  <c r="U26" i="28"/>
  <c r="V26" i="28"/>
  <c r="W26" i="28"/>
  <c r="X26" i="28"/>
  <c r="Y26" i="28"/>
  <c r="Z26" i="28"/>
  <c r="AA26" i="28"/>
  <c r="AB26" i="28"/>
  <c r="AC26" i="28"/>
  <c r="J27" i="28"/>
  <c r="K27" i="28"/>
  <c r="L27" i="28"/>
  <c r="M27" i="28"/>
  <c r="N27" i="28"/>
  <c r="O27" i="28"/>
  <c r="P27" i="28"/>
  <c r="Q27" i="28"/>
  <c r="R27" i="28"/>
  <c r="S27" i="28"/>
  <c r="T27" i="28"/>
  <c r="U27" i="28"/>
  <c r="V27" i="28"/>
  <c r="W27" i="28"/>
  <c r="X27" i="28"/>
  <c r="Y27" i="28"/>
  <c r="Z27" i="28"/>
  <c r="AA27" i="28"/>
  <c r="AB27" i="28"/>
  <c r="AC27" i="28"/>
  <c r="J28" i="28"/>
  <c r="K28" i="28"/>
  <c r="L28" i="28"/>
  <c r="M28" i="28"/>
  <c r="N28" i="28"/>
  <c r="O28" i="28"/>
  <c r="P28" i="28"/>
  <c r="Q28" i="28"/>
  <c r="R28" i="28"/>
  <c r="S28" i="28"/>
  <c r="T28" i="28"/>
  <c r="U28" i="28"/>
  <c r="V28" i="28"/>
  <c r="W28" i="28"/>
  <c r="X28" i="28"/>
  <c r="Y28" i="28"/>
  <c r="Z28" i="28"/>
  <c r="AA28" i="28"/>
  <c r="AB28" i="28"/>
  <c r="AC28" i="28"/>
  <c r="J29" i="28"/>
  <c r="K29" i="28"/>
  <c r="L29" i="28"/>
  <c r="M29" i="28"/>
  <c r="N29" i="28"/>
  <c r="O29" i="28"/>
  <c r="P29" i="28"/>
  <c r="Q29" i="28"/>
  <c r="R29" i="28"/>
  <c r="S29" i="28"/>
  <c r="T29" i="28"/>
  <c r="U29" i="28"/>
  <c r="V29" i="28"/>
  <c r="W29" i="28"/>
  <c r="X29" i="28"/>
  <c r="Y29" i="28"/>
  <c r="Z29" i="28"/>
  <c r="AA29" i="28"/>
  <c r="AB29" i="28"/>
  <c r="AC29" i="28"/>
  <c r="J30" i="28"/>
  <c r="K30" i="28"/>
  <c r="L30" i="28"/>
  <c r="M30" i="28"/>
  <c r="N30" i="28"/>
  <c r="O30" i="28"/>
  <c r="P30" i="28"/>
  <c r="Q30" i="28"/>
  <c r="R30" i="28"/>
  <c r="S30" i="28"/>
  <c r="T30" i="28"/>
  <c r="U30" i="28"/>
  <c r="V30" i="28"/>
  <c r="W30" i="28"/>
  <c r="X30" i="28"/>
  <c r="Y30" i="28"/>
  <c r="Z30" i="28"/>
  <c r="AA30" i="28"/>
  <c r="AB30" i="28"/>
  <c r="AC30" i="28"/>
  <c r="J31" i="28"/>
  <c r="K31" i="28"/>
  <c r="L31" i="28"/>
  <c r="M31" i="28"/>
  <c r="N31" i="28"/>
  <c r="O31" i="28"/>
  <c r="P31" i="28"/>
  <c r="Q31" i="28"/>
  <c r="R31" i="28"/>
  <c r="S31" i="28"/>
  <c r="T31" i="28"/>
  <c r="U31" i="28"/>
  <c r="V31" i="28"/>
  <c r="W31" i="28"/>
  <c r="X31" i="28"/>
  <c r="Y31" i="28"/>
  <c r="Z31" i="28"/>
  <c r="AA31" i="28"/>
  <c r="AB31" i="28"/>
  <c r="AC31" i="28"/>
  <c r="J32" i="28"/>
  <c r="K32" i="28"/>
  <c r="L32" i="28"/>
  <c r="M32" i="28"/>
  <c r="N32" i="28"/>
  <c r="O32" i="28"/>
  <c r="P32" i="28"/>
  <c r="Q32" i="28"/>
  <c r="R32" i="28"/>
  <c r="S32" i="28"/>
  <c r="T32" i="28"/>
  <c r="U32" i="28"/>
  <c r="V32" i="28"/>
  <c r="W32" i="28"/>
  <c r="X32" i="28"/>
  <c r="Y32" i="28"/>
  <c r="Z32" i="28"/>
  <c r="AA32" i="28"/>
  <c r="AB32" i="28"/>
  <c r="AC32" i="28"/>
  <c r="J34" i="28"/>
  <c r="K34" i="28"/>
  <c r="L34" i="28"/>
  <c r="M34" i="28"/>
  <c r="N34" i="28"/>
  <c r="O34" i="28"/>
  <c r="P34" i="28"/>
  <c r="Q34" i="28"/>
  <c r="R34" i="28"/>
  <c r="S34" i="28"/>
  <c r="T34" i="28"/>
  <c r="U34" i="28"/>
  <c r="V34" i="28"/>
  <c r="W34" i="28"/>
  <c r="X34" i="28"/>
  <c r="Y34" i="28"/>
  <c r="Z34" i="28"/>
  <c r="AA34" i="28"/>
  <c r="AB34" i="28"/>
  <c r="AC34" i="28"/>
  <c r="J35" i="28"/>
  <c r="K35" i="28"/>
  <c r="L35" i="28"/>
  <c r="M35" i="28"/>
  <c r="N35" i="28"/>
  <c r="O35" i="28"/>
  <c r="P35" i="28"/>
  <c r="Q35" i="28"/>
  <c r="R35" i="28"/>
  <c r="S35" i="28"/>
  <c r="T35" i="28"/>
  <c r="U35" i="28"/>
  <c r="V35" i="28"/>
  <c r="W35" i="28"/>
  <c r="X35" i="28"/>
  <c r="Y35" i="28"/>
  <c r="Z35" i="28"/>
  <c r="AA35" i="28"/>
  <c r="AB35" i="28"/>
  <c r="AC35" i="28"/>
  <c r="J36" i="28"/>
  <c r="K36" i="28"/>
  <c r="L36" i="28"/>
  <c r="M36" i="28"/>
  <c r="N36" i="28"/>
  <c r="O36" i="28"/>
  <c r="P36" i="28"/>
  <c r="Q36" i="28"/>
  <c r="R36" i="28"/>
  <c r="S36" i="28"/>
  <c r="T36" i="28"/>
  <c r="U36" i="28"/>
  <c r="V36" i="28"/>
  <c r="W36" i="28"/>
  <c r="X36" i="28"/>
  <c r="Y36" i="28"/>
  <c r="Z36" i="28"/>
  <c r="AA36" i="28"/>
  <c r="AB36" i="28"/>
  <c r="AC36" i="28"/>
  <c r="J37" i="28"/>
  <c r="K37" i="28"/>
  <c r="L37" i="28"/>
  <c r="M37" i="28"/>
  <c r="N37" i="28"/>
  <c r="O37" i="28"/>
  <c r="P37" i="28"/>
  <c r="Q37" i="28"/>
  <c r="R37" i="28"/>
  <c r="S37" i="28"/>
  <c r="T37" i="28"/>
  <c r="U37" i="28"/>
  <c r="V37" i="28"/>
  <c r="W37" i="28"/>
  <c r="X37" i="28"/>
  <c r="Y37" i="28"/>
  <c r="Z37" i="28"/>
  <c r="AA37" i="28"/>
  <c r="AB37" i="28"/>
  <c r="AC37" i="28"/>
  <c r="J38" i="28"/>
  <c r="K38" i="28"/>
  <c r="L38" i="28"/>
  <c r="M38" i="28"/>
  <c r="N38" i="28"/>
  <c r="O38" i="28"/>
  <c r="P38" i="28"/>
  <c r="Q38" i="28"/>
  <c r="R38" i="28"/>
  <c r="S38" i="28"/>
  <c r="T38" i="28"/>
  <c r="U38" i="28"/>
  <c r="V38" i="28"/>
  <c r="W38" i="28"/>
  <c r="X38" i="28"/>
  <c r="Y38" i="28"/>
  <c r="Z38" i="28"/>
  <c r="AA38" i="28"/>
  <c r="AB38" i="28"/>
  <c r="AC38" i="28"/>
  <c r="J39" i="28"/>
  <c r="K39" i="28"/>
  <c r="L39" i="28"/>
  <c r="M39" i="28"/>
  <c r="N39" i="28"/>
  <c r="O39" i="28"/>
  <c r="P39" i="28"/>
  <c r="Q39" i="28"/>
  <c r="R39" i="28"/>
  <c r="S39" i="28"/>
  <c r="T39" i="28"/>
  <c r="U39" i="28"/>
  <c r="V39" i="28"/>
  <c r="W39" i="28"/>
  <c r="X39" i="28"/>
  <c r="Y39" i="28"/>
  <c r="Z39" i="28"/>
  <c r="AA39" i="28"/>
  <c r="AB39" i="28"/>
  <c r="AC39" i="28"/>
  <c r="J40" i="28"/>
  <c r="K40" i="28"/>
  <c r="L40" i="28"/>
  <c r="M40" i="28"/>
  <c r="N40" i="28"/>
  <c r="O40" i="28"/>
  <c r="P40" i="28"/>
  <c r="Q40" i="28"/>
  <c r="R40" i="28"/>
  <c r="S40" i="28"/>
  <c r="T40" i="28"/>
  <c r="U40" i="28"/>
  <c r="V40" i="28"/>
  <c r="W40" i="28"/>
  <c r="X40" i="28"/>
  <c r="Y40" i="28"/>
  <c r="Z40" i="28"/>
  <c r="AA40" i="28"/>
  <c r="AB40" i="28"/>
  <c r="AC40" i="28"/>
  <c r="J41" i="28"/>
  <c r="K41" i="28"/>
  <c r="L41" i="28"/>
  <c r="M41" i="28"/>
  <c r="N41" i="28"/>
  <c r="O41" i="28"/>
  <c r="P41" i="28"/>
  <c r="Q41" i="28"/>
  <c r="R41" i="28"/>
  <c r="S41" i="28"/>
  <c r="T41" i="28"/>
  <c r="U41" i="28"/>
  <c r="V41" i="28"/>
  <c r="W41" i="28"/>
  <c r="X41" i="28"/>
  <c r="Y41" i="28"/>
  <c r="Z41" i="28"/>
  <c r="AA41" i="28"/>
  <c r="AB41" i="28"/>
  <c r="AC41" i="28"/>
  <c r="K4" i="28"/>
  <c r="L4" i="28"/>
  <c r="M4" i="28"/>
  <c r="N4" i="28"/>
  <c r="O4" i="28"/>
  <c r="P4" i="28"/>
  <c r="Q4" i="28"/>
  <c r="R4" i="28"/>
  <c r="S4" i="28"/>
  <c r="T4" i="28"/>
  <c r="U4" i="28"/>
  <c r="V4" i="28"/>
  <c r="W4" i="28"/>
  <c r="X4" i="28"/>
  <c r="Y4" i="28"/>
  <c r="Z4" i="28"/>
  <c r="AA4" i="28"/>
  <c r="AB4" i="28"/>
  <c r="AC4" i="28"/>
  <c r="K4" i="27"/>
  <c r="L4" i="27"/>
  <c r="M4" i="27"/>
  <c r="K5" i="27"/>
  <c r="L5" i="27"/>
  <c r="M5" i="27"/>
  <c r="K6" i="27"/>
  <c r="L6" i="27"/>
  <c r="M6" i="27"/>
  <c r="K7" i="27"/>
  <c r="L7" i="27"/>
  <c r="M7" i="27"/>
  <c r="K9" i="27"/>
  <c r="L9" i="27"/>
  <c r="M9" i="27"/>
  <c r="K11" i="27"/>
  <c r="L11" i="27"/>
  <c r="M11" i="27"/>
  <c r="K12" i="27"/>
  <c r="L12" i="27"/>
  <c r="M12" i="27"/>
  <c r="K14" i="27"/>
  <c r="L14" i="27"/>
  <c r="M14" i="27"/>
  <c r="K15" i="27"/>
  <c r="L15" i="27"/>
  <c r="M15" i="27"/>
  <c r="K17" i="27"/>
  <c r="L17" i="27"/>
  <c r="M17" i="27"/>
  <c r="K18" i="27"/>
  <c r="L18" i="27"/>
  <c r="M18" i="27"/>
  <c r="K19" i="27"/>
  <c r="L19" i="27"/>
  <c r="M19" i="27"/>
  <c r="K20" i="27"/>
  <c r="L20" i="27"/>
  <c r="M20" i="27"/>
  <c r="K21" i="27"/>
  <c r="L21" i="27"/>
  <c r="M21" i="27"/>
  <c r="K22" i="27"/>
  <c r="L22" i="27"/>
  <c r="M22" i="27"/>
  <c r="K23" i="27"/>
  <c r="L23" i="27"/>
  <c r="M23" i="27"/>
  <c r="K24" i="27"/>
  <c r="L24" i="27"/>
  <c r="M24" i="27"/>
  <c r="K25" i="27"/>
  <c r="L25" i="27"/>
  <c r="M25" i="27"/>
  <c r="K26" i="27"/>
  <c r="L26" i="27"/>
  <c r="M26" i="27"/>
  <c r="K27" i="27"/>
  <c r="L27" i="27"/>
  <c r="M27" i="27"/>
  <c r="K28" i="27"/>
  <c r="L28" i="27"/>
  <c r="M28" i="27"/>
  <c r="K29" i="27"/>
  <c r="L29" i="27"/>
  <c r="M29" i="27"/>
  <c r="K30" i="27"/>
  <c r="L30" i="27"/>
  <c r="M30" i="27"/>
  <c r="K31" i="27"/>
  <c r="L31" i="27"/>
  <c r="M31" i="27"/>
  <c r="K32" i="27"/>
  <c r="L32" i="27"/>
  <c r="M32" i="27"/>
  <c r="K33" i="27"/>
  <c r="L33" i="27"/>
  <c r="M33" i="27"/>
  <c r="K34" i="27"/>
  <c r="L34" i="27"/>
  <c r="M34" i="27"/>
  <c r="K35" i="27"/>
  <c r="L35" i="27"/>
  <c r="M35" i="27"/>
  <c r="K36" i="27"/>
  <c r="L36" i="27"/>
  <c r="M36" i="27"/>
  <c r="K37" i="27"/>
  <c r="L37" i="27"/>
  <c r="M37" i="27"/>
  <c r="K38" i="27"/>
  <c r="L38" i="27"/>
  <c r="M38" i="27"/>
  <c r="K39" i="27"/>
  <c r="L39" i="27"/>
  <c r="M39" i="27"/>
  <c r="K40" i="27"/>
  <c r="L40" i="27"/>
  <c r="M40" i="27"/>
  <c r="K41" i="27"/>
  <c r="L41" i="27"/>
  <c r="M41" i="27"/>
  <c r="K4" i="26"/>
  <c r="L4" i="26"/>
  <c r="K5" i="26"/>
  <c r="L5" i="26"/>
  <c r="K6" i="26"/>
  <c r="L6" i="26"/>
  <c r="K8" i="26"/>
  <c r="L8" i="26"/>
  <c r="K9" i="26"/>
  <c r="L9" i="26"/>
  <c r="K10" i="26"/>
  <c r="L10" i="26"/>
  <c r="K12" i="26"/>
  <c r="L12" i="26"/>
  <c r="K14" i="26"/>
  <c r="L14" i="26"/>
  <c r="K15" i="26"/>
  <c r="L15" i="26"/>
  <c r="K17" i="26"/>
  <c r="L17" i="26"/>
  <c r="K18" i="26"/>
  <c r="L18" i="26"/>
  <c r="K19" i="26"/>
  <c r="L19" i="26"/>
  <c r="K20" i="26"/>
  <c r="L20" i="26"/>
  <c r="K21" i="26"/>
  <c r="L21" i="26"/>
  <c r="K22" i="26"/>
  <c r="L22" i="26"/>
  <c r="K23" i="26"/>
  <c r="L23" i="26"/>
  <c r="K24" i="26"/>
  <c r="L24" i="26"/>
  <c r="K25" i="26"/>
  <c r="L25" i="26"/>
  <c r="K26" i="26"/>
  <c r="L26" i="26"/>
  <c r="K27" i="26"/>
  <c r="L27" i="26"/>
  <c r="K28" i="26"/>
  <c r="L28" i="26"/>
  <c r="K29" i="26"/>
  <c r="L29" i="26"/>
  <c r="K30" i="26"/>
  <c r="L30" i="26"/>
  <c r="K31" i="26"/>
  <c r="L31" i="26"/>
  <c r="K32" i="26"/>
  <c r="L32" i="26"/>
  <c r="K34" i="26"/>
  <c r="L34" i="26"/>
  <c r="K35" i="26"/>
  <c r="L35" i="26"/>
  <c r="K36" i="26"/>
  <c r="L36" i="26"/>
  <c r="K37" i="26"/>
  <c r="L37" i="26"/>
  <c r="K38" i="26"/>
  <c r="L38" i="26"/>
  <c r="K39" i="26"/>
  <c r="L39" i="26"/>
  <c r="K40" i="26"/>
  <c r="L40" i="26"/>
  <c r="K41" i="26"/>
  <c r="L41" i="26"/>
  <c r="J5" i="25"/>
  <c r="K5" i="25"/>
  <c r="L5" i="25"/>
  <c r="M5" i="25"/>
  <c r="J6" i="25"/>
  <c r="K6" i="25"/>
  <c r="L6" i="25"/>
  <c r="M6" i="25"/>
  <c r="J7" i="25"/>
  <c r="K7" i="25"/>
  <c r="L7" i="25"/>
  <c r="M7" i="25"/>
  <c r="J8" i="25"/>
  <c r="K8" i="25"/>
  <c r="L8" i="25"/>
  <c r="M8" i="25"/>
  <c r="J10" i="25"/>
  <c r="K10" i="25"/>
  <c r="L10" i="25"/>
  <c r="M10" i="25"/>
  <c r="J11" i="25"/>
  <c r="K11" i="25"/>
  <c r="L11" i="25"/>
  <c r="M11" i="25"/>
  <c r="J12" i="25"/>
  <c r="K12" i="25"/>
  <c r="L12" i="25"/>
  <c r="M12" i="25"/>
  <c r="J14" i="25"/>
  <c r="K14" i="25"/>
  <c r="L14" i="25"/>
  <c r="M14" i="25"/>
  <c r="J15" i="25"/>
  <c r="K15" i="25"/>
  <c r="L15" i="25"/>
  <c r="M15" i="25"/>
  <c r="J17" i="25"/>
  <c r="K17" i="25"/>
  <c r="L17" i="25"/>
  <c r="M17" i="25"/>
  <c r="J18" i="25"/>
  <c r="K18" i="25"/>
  <c r="L18" i="25"/>
  <c r="M18" i="25"/>
  <c r="J19" i="25"/>
  <c r="K19" i="25"/>
  <c r="L19" i="25"/>
  <c r="M19" i="25"/>
  <c r="J20" i="25"/>
  <c r="K20" i="25"/>
  <c r="L20" i="25"/>
  <c r="M20" i="25"/>
  <c r="J21" i="25"/>
  <c r="K21" i="25"/>
  <c r="L21" i="25"/>
  <c r="M21" i="25"/>
  <c r="J22" i="25"/>
  <c r="K22" i="25"/>
  <c r="L22" i="25"/>
  <c r="M22" i="25"/>
  <c r="J23" i="25"/>
  <c r="K23" i="25"/>
  <c r="L23" i="25"/>
  <c r="M23" i="25"/>
  <c r="J24" i="25"/>
  <c r="K24" i="25"/>
  <c r="L24" i="25"/>
  <c r="M24" i="25"/>
  <c r="J25" i="25"/>
  <c r="K25" i="25"/>
  <c r="L25" i="25"/>
  <c r="M25" i="25"/>
  <c r="J26" i="25"/>
  <c r="K26" i="25"/>
  <c r="L26" i="25"/>
  <c r="M26" i="25"/>
  <c r="J27" i="25"/>
  <c r="K27" i="25"/>
  <c r="L27" i="25"/>
  <c r="M27" i="25"/>
  <c r="J29" i="25"/>
  <c r="K29" i="25"/>
  <c r="L29" i="25"/>
  <c r="M29" i="25"/>
  <c r="J30" i="25"/>
  <c r="K30" i="25"/>
  <c r="L30" i="25"/>
  <c r="M30" i="25"/>
  <c r="J31" i="25"/>
  <c r="K31" i="25"/>
  <c r="L31" i="25"/>
  <c r="M31" i="25"/>
  <c r="J32" i="25"/>
  <c r="K32" i="25"/>
  <c r="L32" i="25"/>
  <c r="M32" i="25"/>
  <c r="J33" i="25"/>
  <c r="K33" i="25"/>
  <c r="L33" i="25"/>
  <c r="M33" i="25"/>
  <c r="J34" i="25"/>
  <c r="K34" i="25"/>
  <c r="L34" i="25"/>
  <c r="M34" i="25"/>
  <c r="J35" i="25"/>
  <c r="K35" i="25"/>
  <c r="L35" i="25"/>
  <c r="M35" i="25"/>
  <c r="J36" i="25"/>
  <c r="K36" i="25"/>
  <c r="L36" i="25"/>
  <c r="M36" i="25"/>
  <c r="J37" i="25"/>
  <c r="K37" i="25"/>
  <c r="L37" i="25"/>
  <c r="M37" i="25"/>
  <c r="J38" i="25"/>
  <c r="K38" i="25"/>
  <c r="L38" i="25"/>
  <c r="M38" i="25"/>
  <c r="J39" i="25"/>
  <c r="K39" i="25"/>
  <c r="L39" i="25"/>
  <c r="M39" i="25"/>
  <c r="J40" i="25"/>
  <c r="K40" i="25"/>
  <c r="L40" i="25"/>
  <c r="M40" i="25"/>
  <c r="J41" i="25"/>
  <c r="K41" i="25"/>
  <c r="L41" i="25"/>
  <c r="M41" i="25"/>
  <c r="K4" i="25"/>
  <c r="L4" i="25"/>
  <c r="M4" i="25"/>
  <c r="J5" i="24"/>
  <c r="K5" i="24"/>
  <c r="L5" i="24"/>
  <c r="M5" i="24"/>
  <c r="N5" i="24"/>
  <c r="O5" i="24"/>
  <c r="P5" i="24"/>
  <c r="Q5" i="24"/>
  <c r="R5" i="24"/>
  <c r="S5" i="24"/>
  <c r="T5" i="24"/>
  <c r="J6" i="24"/>
  <c r="K6" i="24"/>
  <c r="L6" i="24"/>
  <c r="M6" i="24"/>
  <c r="N6" i="24"/>
  <c r="O6" i="24"/>
  <c r="P6" i="24"/>
  <c r="Q6" i="24"/>
  <c r="R6" i="24"/>
  <c r="S6" i="24"/>
  <c r="T6" i="24"/>
  <c r="J7" i="24"/>
  <c r="K7" i="24"/>
  <c r="L7" i="24"/>
  <c r="M7" i="24"/>
  <c r="N7" i="24"/>
  <c r="O7" i="24"/>
  <c r="P7" i="24"/>
  <c r="Q7" i="24"/>
  <c r="R7" i="24"/>
  <c r="S7" i="24"/>
  <c r="T7" i="24"/>
  <c r="J8" i="24"/>
  <c r="K8" i="24"/>
  <c r="L8" i="24"/>
  <c r="M8" i="24"/>
  <c r="N8" i="24"/>
  <c r="O8" i="24"/>
  <c r="P8" i="24"/>
  <c r="Q8" i="24"/>
  <c r="R8" i="24"/>
  <c r="S8" i="24"/>
  <c r="T8" i="24"/>
  <c r="J10" i="24"/>
  <c r="K10" i="24"/>
  <c r="L10" i="24"/>
  <c r="M10" i="24"/>
  <c r="N10" i="24"/>
  <c r="O10" i="24"/>
  <c r="P10" i="24"/>
  <c r="Q10" i="24"/>
  <c r="R10" i="24"/>
  <c r="S10" i="24"/>
  <c r="T10" i="24"/>
  <c r="J11" i="24"/>
  <c r="K11" i="24"/>
  <c r="L11" i="24"/>
  <c r="M11" i="24"/>
  <c r="N11" i="24"/>
  <c r="O11" i="24"/>
  <c r="P11" i="24"/>
  <c r="Q11" i="24"/>
  <c r="R11" i="24"/>
  <c r="S11" i="24"/>
  <c r="T11" i="24"/>
  <c r="J13" i="24"/>
  <c r="K13" i="24"/>
  <c r="L13" i="24"/>
  <c r="M13" i="24"/>
  <c r="N13" i="24"/>
  <c r="O13" i="24"/>
  <c r="P13" i="24"/>
  <c r="Q13" i="24"/>
  <c r="R13" i="24"/>
  <c r="S13" i="24"/>
  <c r="T13" i="24"/>
  <c r="J14" i="24"/>
  <c r="K14" i="24"/>
  <c r="L14" i="24"/>
  <c r="M14" i="24"/>
  <c r="N14" i="24"/>
  <c r="O14" i="24"/>
  <c r="P14" i="24"/>
  <c r="Q14" i="24"/>
  <c r="R14" i="24"/>
  <c r="S14" i="24"/>
  <c r="T14" i="24"/>
  <c r="J15" i="24"/>
  <c r="K15" i="24"/>
  <c r="L15" i="24"/>
  <c r="M15" i="24"/>
  <c r="N15" i="24"/>
  <c r="O15" i="24"/>
  <c r="P15" i="24"/>
  <c r="Q15" i="24"/>
  <c r="R15" i="24"/>
  <c r="S15" i="24"/>
  <c r="T15" i="24"/>
  <c r="J17" i="24"/>
  <c r="K17" i="24"/>
  <c r="L17" i="24"/>
  <c r="M17" i="24"/>
  <c r="N17" i="24"/>
  <c r="O17" i="24"/>
  <c r="P17" i="24"/>
  <c r="Q17" i="24"/>
  <c r="R17" i="24"/>
  <c r="S17" i="24"/>
  <c r="T17" i="24"/>
  <c r="J18" i="24"/>
  <c r="K18" i="24"/>
  <c r="L18" i="24"/>
  <c r="M18" i="24"/>
  <c r="N18" i="24"/>
  <c r="O18" i="24"/>
  <c r="P18" i="24"/>
  <c r="Q18" i="24"/>
  <c r="R18" i="24"/>
  <c r="S18" i="24"/>
  <c r="T18" i="24"/>
  <c r="J19" i="24"/>
  <c r="K19" i="24"/>
  <c r="L19" i="24"/>
  <c r="M19" i="24"/>
  <c r="N19" i="24"/>
  <c r="O19" i="24"/>
  <c r="P19" i="24"/>
  <c r="Q19" i="24"/>
  <c r="R19" i="24"/>
  <c r="S19" i="24"/>
  <c r="T19" i="24"/>
  <c r="J20" i="24"/>
  <c r="K20" i="24"/>
  <c r="L20" i="24"/>
  <c r="M20" i="24"/>
  <c r="N20" i="24"/>
  <c r="O20" i="24"/>
  <c r="P20" i="24"/>
  <c r="Q20" i="24"/>
  <c r="R20" i="24"/>
  <c r="S20" i="24"/>
  <c r="T20" i="24"/>
  <c r="J21" i="24"/>
  <c r="K21" i="24"/>
  <c r="L21" i="24"/>
  <c r="M21" i="24"/>
  <c r="N21" i="24"/>
  <c r="O21" i="24"/>
  <c r="P21" i="24"/>
  <c r="Q21" i="24"/>
  <c r="R21" i="24"/>
  <c r="S21" i="24"/>
  <c r="T21" i="24"/>
  <c r="J22" i="24"/>
  <c r="K22" i="24"/>
  <c r="L22" i="24"/>
  <c r="M22" i="24"/>
  <c r="N22" i="24"/>
  <c r="O22" i="24"/>
  <c r="P22" i="24"/>
  <c r="Q22" i="24"/>
  <c r="R22" i="24"/>
  <c r="S22" i="24"/>
  <c r="T22" i="24"/>
  <c r="J23" i="24"/>
  <c r="K23" i="24"/>
  <c r="L23" i="24"/>
  <c r="M23" i="24"/>
  <c r="N23" i="24"/>
  <c r="O23" i="24"/>
  <c r="P23" i="24"/>
  <c r="Q23" i="24"/>
  <c r="R23" i="24"/>
  <c r="S23" i="24"/>
  <c r="T23" i="24"/>
  <c r="J24" i="24"/>
  <c r="K24" i="24"/>
  <c r="L24" i="24"/>
  <c r="M24" i="24"/>
  <c r="N24" i="24"/>
  <c r="O24" i="24"/>
  <c r="P24" i="24"/>
  <c r="Q24" i="24"/>
  <c r="R24" i="24"/>
  <c r="S24" i="24"/>
  <c r="T24" i="24"/>
  <c r="J25" i="24"/>
  <c r="K25" i="24"/>
  <c r="L25" i="24"/>
  <c r="M25" i="24"/>
  <c r="N25" i="24"/>
  <c r="O25" i="24"/>
  <c r="P25" i="24"/>
  <c r="Q25" i="24"/>
  <c r="R25" i="24"/>
  <c r="S25" i="24"/>
  <c r="T25" i="24"/>
  <c r="J26" i="24"/>
  <c r="K26" i="24"/>
  <c r="L26" i="24"/>
  <c r="M26" i="24"/>
  <c r="N26" i="24"/>
  <c r="O26" i="24"/>
  <c r="P26" i="24"/>
  <c r="Q26" i="24"/>
  <c r="R26" i="24"/>
  <c r="S26" i="24"/>
  <c r="T26" i="24"/>
  <c r="J27" i="24"/>
  <c r="K27" i="24"/>
  <c r="L27" i="24"/>
  <c r="M27" i="24"/>
  <c r="N27" i="24"/>
  <c r="O27" i="24"/>
  <c r="P27" i="24"/>
  <c r="Q27" i="24"/>
  <c r="R27" i="24"/>
  <c r="S27" i="24"/>
  <c r="T27" i="24"/>
  <c r="J28" i="24"/>
  <c r="K28" i="24"/>
  <c r="L28" i="24"/>
  <c r="M28" i="24"/>
  <c r="N28" i="24"/>
  <c r="O28" i="24"/>
  <c r="P28" i="24"/>
  <c r="Q28" i="24"/>
  <c r="R28" i="24"/>
  <c r="S28" i="24"/>
  <c r="T28" i="24"/>
  <c r="J29" i="24"/>
  <c r="K29" i="24"/>
  <c r="L29" i="24"/>
  <c r="M29" i="24"/>
  <c r="N29" i="24"/>
  <c r="O29" i="24"/>
  <c r="P29" i="24"/>
  <c r="Q29" i="24"/>
  <c r="R29" i="24"/>
  <c r="S29" i="24"/>
  <c r="T29" i="24"/>
  <c r="J30" i="24"/>
  <c r="K30" i="24"/>
  <c r="L30" i="24"/>
  <c r="M30" i="24"/>
  <c r="N30" i="24"/>
  <c r="O30" i="24"/>
  <c r="P30" i="24"/>
  <c r="Q30" i="24"/>
  <c r="R30" i="24"/>
  <c r="S30" i="24"/>
  <c r="T30" i="24"/>
  <c r="J31" i="24"/>
  <c r="K31" i="24"/>
  <c r="L31" i="24"/>
  <c r="M31" i="24"/>
  <c r="N31" i="24"/>
  <c r="O31" i="24"/>
  <c r="P31" i="24"/>
  <c r="Q31" i="24"/>
  <c r="R31" i="24"/>
  <c r="S31" i="24"/>
  <c r="T31" i="24"/>
  <c r="J32" i="24"/>
  <c r="K32" i="24"/>
  <c r="L32" i="24"/>
  <c r="M32" i="24"/>
  <c r="N32" i="24"/>
  <c r="O32" i="24"/>
  <c r="P32" i="24"/>
  <c r="Q32" i="24"/>
  <c r="R32" i="24"/>
  <c r="S32" i="24"/>
  <c r="T32" i="24"/>
  <c r="J33" i="24"/>
  <c r="K33" i="24"/>
  <c r="L33" i="24"/>
  <c r="M33" i="24"/>
  <c r="N33" i="24"/>
  <c r="O33" i="24"/>
  <c r="P33" i="24"/>
  <c r="Q33" i="24"/>
  <c r="R33" i="24"/>
  <c r="S33" i="24"/>
  <c r="T33" i="24"/>
  <c r="J34" i="24"/>
  <c r="K34" i="24"/>
  <c r="L34" i="24"/>
  <c r="M34" i="24"/>
  <c r="N34" i="24"/>
  <c r="O34" i="24"/>
  <c r="P34" i="24"/>
  <c r="Q34" i="24"/>
  <c r="R34" i="24"/>
  <c r="S34" i="24"/>
  <c r="T34" i="24"/>
  <c r="J35" i="24"/>
  <c r="K35" i="24"/>
  <c r="L35" i="24"/>
  <c r="M35" i="24"/>
  <c r="N35" i="24"/>
  <c r="O35" i="24"/>
  <c r="P35" i="24"/>
  <c r="Q35" i="24"/>
  <c r="R35" i="24"/>
  <c r="S35" i="24"/>
  <c r="T35" i="24"/>
  <c r="J36" i="24"/>
  <c r="K36" i="24"/>
  <c r="L36" i="24"/>
  <c r="M36" i="24"/>
  <c r="N36" i="24"/>
  <c r="O36" i="24"/>
  <c r="P36" i="24"/>
  <c r="Q36" i="24"/>
  <c r="R36" i="24"/>
  <c r="S36" i="24"/>
  <c r="T36" i="24"/>
  <c r="J37" i="24"/>
  <c r="K37" i="24"/>
  <c r="L37" i="24"/>
  <c r="M37" i="24"/>
  <c r="N37" i="24"/>
  <c r="O37" i="24"/>
  <c r="P37" i="24"/>
  <c r="Q37" i="24"/>
  <c r="R37" i="24"/>
  <c r="S37" i="24"/>
  <c r="T37" i="24"/>
  <c r="J38" i="24"/>
  <c r="K38" i="24"/>
  <c r="L38" i="24"/>
  <c r="M38" i="24"/>
  <c r="N38" i="24"/>
  <c r="O38" i="24"/>
  <c r="P38" i="24"/>
  <c r="Q38" i="24"/>
  <c r="R38" i="24"/>
  <c r="S38" i="24"/>
  <c r="T38" i="24"/>
  <c r="J40" i="24"/>
  <c r="K40" i="24"/>
  <c r="L40" i="24"/>
  <c r="M40" i="24"/>
  <c r="N40" i="24"/>
  <c r="O40" i="24"/>
  <c r="P40" i="24"/>
  <c r="Q40" i="24"/>
  <c r="R40" i="24"/>
  <c r="S40" i="24"/>
  <c r="T40" i="24"/>
  <c r="J41" i="24"/>
  <c r="K41" i="24"/>
  <c r="L41" i="24"/>
  <c r="M41" i="24"/>
  <c r="N41" i="24"/>
  <c r="O41" i="24"/>
  <c r="P41" i="24"/>
  <c r="Q41" i="24"/>
  <c r="R41" i="24"/>
  <c r="S41" i="24"/>
  <c r="T41" i="24"/>
  <c r="K4" i="24"/>
  <c r="L4" i="24"/>
  <c r="M4" i="24"/>
  <c r="N4" i="24"/>
  <c r="O4" i="24"/>
  <c r="P4" i="24"/>
  <c r="Q4" i="24"/>
  <c r="R4" i="24"/>
  <c r="S4" i="24"/>
  <c r="T4" i="24"/>
  <c r="J5" i="7"/>
  <c r="K5" i="7"/>
  <c r="L5" i="7"/>
  <c r="M5" i="7"/>
  <c r="N5" i="7"/>
  <c r="O5" i="7"/>
  <c r="P5" i="7"/>
  <c r="Q5" i="7"/>
  <c r="R5" i="7"/>
  <c r="S5" i="7"/>
  <c r="T5" i="7"/>
  <c r="U5" i="7"/>
  <c r="V5" i="7"/>
  <c r="W5" i="7"/>
  <c r="X5" i="7"/>
  <c r="Y5" i="7"/>
  <c r="Z5" i="7"/>
  <c r="AA5" i="7"/>
  <c r="AB5" i="7"/>
  <c r="AC5" i="7"/>
  <c r="AD5" i="7"/>
  <c r="AE5" i="7"/>
  <c r="AF5" i="7"/>
  <c r="AG5" i="7"/>
  <c r="AH5" i="7"/>
  <c r="AI5" i="7"/>
  <c r="AJ5" i="7"/>
  <c r="AK5" i="7"/>
  <c r="AL5" i="7"/>
  <c r="AM5" i="7"/>
  <c r="AN5" i="7"/>
  <c r="AO5" i="7"/>
  <c r="AP5" i="7"/>
  <c r="J6" i="7"/>
  <c r="K6" i="7"/>
  <c r="L6" i="7"/>
  <c r="M6" i="7"/>
  <c r="N6" i="7"/>
  <c r="O6" i="7"/>
  <c r="P6" i="7"/>
  <c r="Q6" i="7"/>
  <c r="R6" i="7"/>
  <c r="S6" i="7"/>
  <c r="T6" i="7"/>
  <c r="U6" i="7"/>
  <c r="V6" i="7"/>
  <c r="W6" i="7"/>
  <c r="X6" i="7"/>
  <c r="Y6" i="7"/>
  <c r="Z6" i="7"/>
  <c r="AA6" i="7"/>
  <c r="AB6" i="7"/>
  <c r="AC6" i="7"/>
  <c r="AD6" i="7"/>
  <c r="AE6" i="7"/>
  <c r="AF6" i="7"/>
  <c r="AG6" i="7"/>
  <c r="AH6" i="7"/>
  <c r="AI6" i="7"/>
  <c r="AJ6" i="7"/>
  <c r="AK6" i="7"/>
  <c r="AL6" i="7"/>
  <c r="AM6" i="7"/>
  <c r="AN6" i="7"/>
  <c r="AO6" i="7"/>
  <c r="AP6"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J8" i="7"/>
  <c r="K8" i="7"/>
  <c r="L8" i="7"/>
  <c r="M8" i="7"/>
  <c r="N8" i="7"/>
  <c r="O8" i="7"/>
  <c r="P8" i="7"/>
  <c r="Q8" i="7"/>
  <c r="R8" i="7"/>
  <c r="S8" i="7"/>
  <c r="T8" i="7"/>
  <c r="U8" i="7"/>
  <c r="V8" i="7"/>
  <c r="W8" i="7"/>
  <c r="X8" i="7"/>
  <c r="Y8" i="7"/>
  <c r="Z8" i="7"/>
  <c r="AA8" i="7"/>
  <c r="AB8" i="7"/>
  <c r="AC8" i="7"/>
  <c r="AD8" i="7"/>
  <c r="AE8" i="7"/>
  <c r="AF8" i="7"/>
  <c r="AG8" i="7"/>
  <c r="AH8" i="7"/>
  <c r="AI8" i="7"/>
  <c r="AJ8" i="7"/>
  <c r="AK8" i="7"/>
  <c r="AL8" i="7"/>
  <c r="AM8" i="7"/>
  <c r="AN8" i="7"/>
  <c r="AO8" i="7"/>
  <c r="AP8" i="7"/>
  <c r="J9" i="7"/>
  <c r="K9" i="7"/>
  <c r="L9" i="7"/>
  <c r="M9" i="7"/>
  <c r="N9" i="7"/>
  <c r="O9" i="7"/>
  <c r="P9" i="7"/>
  <c r="Q9" i="7"/>
  <c r="R9" i="7"/>
  <c r="S9" i="7"/>
  <c r="T9" i="7"/>
  <c r="U9" i="7"/>
  <c r="V9" i="7"/>
  <c r="W9" i="7"/>
  <c r="X9" i="7"/>
  <c r="Y9" i="7"/>
  <c r="Z9" i="7"/>
  <c r="AA9" i="7"/>
  <c r="AB9" i="7"/>
  <c r="AC9" i="7"/>
  <c r="AD9" i="7"/>
  <c r="AE9" i="7"/>
  <c r="AF9" i="7"/>
  <c r="AG9" i="7"/>
  <c r="AH9" i="7"/>
  <c r="AI9" i="7"/>
  <c r="AJ9" i="7"/>
  <c r="AK9" i="7"/>
  <c r="AL9" i="7"/>
  <c r="AM9" i="7"/>
  <c r="AN9" i="7"/>
  <c r="AO9" i="7"/>
  <c r="AP9" i="7"/>
  <c r="J11" i="7"/>
  <c r="K11" i="7"/>
  <c r="L11" i="7"/>
  <c r="M11" i="7"/>
  <c r="N11" i="7"/>
  <c r="O11" i="7"/>
  <c r="P11" i="7"/>
  <c r="Q11" i="7"/>
  <c r="R11" i="7"/>
  <c r="S11" i="7"/>
  <c r="T11" i="7"/>
  <c r="U11" i="7"/>
  <c r="V11" i="7"/>
  <c r="W11" i="7"/>
  <c r="X11" i="7"/>
  <c r="Y11" i="7"/>
  <c r="Z11" i="7"/>
  <c r="AA11" i="7"/>
  <c r="AB11" i="7"/>
  <c r="AC11" i="7"/>
  <c r="AD11" i="7"/>
  <c r="AE11" i="7"/>
  <c r="AF11" i="7"/>
  <c r="AG11" i="7"/>
  <c r="AH11" i="7"/>
  <c r="AI11" i="7"/>
  <c r="AJ11" i="7"/>
  <c r="AK11" i="7"/>
  <c r="AL11" i="7"/>
  <c r="AM11" i="7"/>
  <c r="AN11" i="7"/>
  <c r="AO11" i="7"/>
  <c r="AP11" i="7"/>
  <c r="J12" i="7"/>
  <c r="K12" i="7"/>
  <c r="L12" i="7"/>
  <c r="M12" i="7"/>
  <c r="N12" i="7"/>
  <c r="O12" i="7"/>
  <c r="P12" i="7"/>
  <c r="Q12" i="7"/>
  <c r="R12" i="7"/>
  <c r="S12" i="7"/>
  <c r="T12" i="7"/>
  <c r="U12" i="7"/>
  <c r="V12" i="7"/>
  <c r="W12" i="7"/>
  <c r="X12" i="7"/>
  <c r="Y12" i="7"/>
  <c r="Z12" i="7"/>
  <c r="AA12" i="7"/>
  <c r="AB12" i="7"/>
  <c r="AC12" i="7"/>
  <c r="AD12" i="7"/>
  <c r="AE12" i="7"/>
  <c r="AF12" i="7"/>
  <c r="AG12" i="7"/>
  <c r="AH12" i="7"/>
  <c r="AI12" i="7"/>
  <c r="AJ12" i="7"/>
  <c r="AK12" i="7"/>
  <c r="AL12" i="7"/>
  <c r="AM12" i="7"/>
  <c r="AN12" i="7"/>
  <c r="AO12" i="7"/>
  <c r="AP12" i="7"/>
  <c r="J13" i="7"/>
  <c r="K13" i="7"/>
  <c r="L13" i="7"/>
  <c r="M13" i="7"/>
  <c r="N13" i="7"/>
  <c r="O13" i="7"/>
  <c r="P13" i="7"/>
  <c r="Q13" i="7"/>
  <c r="R13" i="7"/>
  <c r="S13" i="7"/>
  <c r="T13" i="7"/>
  <c r="U13" i="7"/>
  <c r="V13" i="7"/>
  <c r="W13" i="7"/>
  <c r="X13" i="7"/>
  <c r="Y13" i="7"/>
  <c r="Z13" i="7"/>
  <c r="AA13" i="7"/>
  <c r="AB13" i="7"/>
  <c r="AC13" i="7"/>
  <c r="AD13" i="7"/>
  <c r="AE13" i="7"/>
  <c r="AF13" i="7"/>
  <c r="AG13" i="7"/>
  <c r="AH13" i="7"/>
  <c r="AI13" i="7"/>
  <c r="AJ13" i="7"/>
  <c r="AK13" i="7"/>
  <c r="AL13" i="7"/>
  <c r="AM13" i="7"/>
  <c r="AN13" i="7"/>
  <c r="AO13" i="7"/>
  <c r="AP13" i="7"/>
  <c r="J14" i="7"/>
  <c r="K14" i="7"/>
  <c r="L14" i="7"/>
  <c r="M14" i="7"/>
  <c r="N14" i="7"/>
  <c r="O14" i="7"/>
  <c r="P14" i="7"/>
  <c r="Q14" i="7"/>
  <c r="R14" i="7"/>
  <c r="S14" i="7"/>
  <c r="T14" i="7"/>
  <c r="U14" i="7"/>
  <c r="V14" i="7"/>
  <c r="W14" i="7"/>
  <c r="X14" i="7"/>
  <c r="Y14" i="7"/>
  <c r="Z14" i="7"/>
  <c r="AA14" i="7"/>
  <c r="AB14" i="7"/>
  <c r="AC14" i="7"/>
  <c r="AD14" i="7"/>
  <c r="AE14" i="7"/>
  <c r="AF14" i="7"/>
  <c r="AG14" i="7"/>
  <c r="AH14" i="7"/>
  <c r="AI14" i="7"/>
  <c r="AJ14" i="7"/>
  <c r="AK14" i="7"/>
  <c r="AL14" i="7"/>
  <c r="AM14" i="7"/>
  <c r="AN14" i="7"/>
  <c r="AO14" i="7"/>
  <c r="AP14" i="7"/>
  <c r="J15" i="7"/>
  <c r="K15" i="7"/>
  <c r="L15" i="7"/>
  <c r="M15" i="7"/>
  <c r="N15" i="7"/>
  <c r="O15" i="7"/>
  <c r="P15" i="7"/>
  <c r="Q15" i="7"/>
  <c r="R15" i="7"/>
  <c r="S15" i="7"/>
  <c r="T15" i="7"/>
  <c r="U15" i="7"/>
  <c r="V15" i="7"/>
  <c r="W15" i="7"/>
  <c r="X15" i="7"/>
  <c r="Y15" i="7"/>
  <c r="Z15" i="7"/>
  <c r="AA15" i="7"/>
  <c r="AB15" i="7"/>
  <c r="AC15" i="7"/>
  <c r="AD15" i="7"/>
  <c r="AE15" i="7"/>
  <c r="AF15" i="7"/>
  <c r="AG15" i="7"/>
  <c r="AH15" i="7"/>
  <c r="AI15" i="7"/>
  <c r="AJ15" i="7"/>
  <c r="AK15" i="7"/>
  <c r="AL15" i="7"/>
  <c r="AM15" i="7"/>
  <c r="AN15" i="7"/>
  <c r="AO15" i="7"/>
  <c r="AP15" i="7"/>
  <c r="J16" i="7"/>
  <c r="K16" i="7"/>
  <c r="L16" i="7"/>
  <c r="M16" i="7"/>
  <c r="N16" i="7"/>
  <c r="O16" i="7"/>
  <c r="P16" i="7"/>
  <c r="Q16" i="7"/>
  <c r="R16" i="7"/>
  <c r="S16" i="7"/>
  <c r="T16" i="7"/>
  <c r="U16" i="7"/>
  <c r="V16" i="7"/>
  <c r="W16" i="7"/>
  <c r="X16" i="7"/>
  <c r="Y16" i="7"/>
  <c r="Z16" i="7"/>
  <c r="AA16" i="7"/>
  <c r="AB16" i="7"/>
  <c r="AC16" i="7"/>
  <c r="AD16" i="7"/>
  <c r="AE16" i="7"/>
  <c r="AF16" i="7"/>
  <c r="AG16" i="7"/>
  <c r="AH16" i="7"/>
  <c r="AI16" i="7"/>
  <c r="AJ16" i="7"/>
  <c r="AK16" i="7"/>
  <c r="AL16" i="7"/>
  <c r="AM16" i="7"/>
  <c r="AN16" i="7"/>
  <c r="AO16" i="7"/>
  <c r="AP16" i="7"/>
  <c r="J17" i="7"/>
  <c r="K17" i="7"/>
  <c r="L17" i="7"/>
  <c r="M17" i="7"/>
  <c r="N17" i="7"/>
  <c r="O17" i="7"/>
  <c r="P17" i="7"/>
  <c r="Q17" i="7"/>
  <c r="R17" i="7"/>
  <c r="S17" i="7"/>
  <c r="T17" i="7"/>
  <c r="U17" i="7"/>
  <c r="V17" i="7"/>
  <c r="W17" i="7"/>
  <c r="X17" i="7"/>
  <c r="Y17" i="7"/>
  <c r="Z17" i="7"/>
  <c r="AA17" i="7"/>
  <c r="AB17" i="7"/>
  <c r="AC17" i="7"/>
  <c r="AD17" i="7"/>
  <c r="AE17" i="7"/>
  <c r="AF17" i="7"/>
  <c r="AG17" i="7"/>
  <c r="AH17" i="7"/>
  <c r="AI17" i="7"/>
  <c r="AJ17" i="7"/>
  <c r="AK17" i="7"/>
  <c r="AL17" i="7"/>
  <c r="AM17" i="7"/>
  <c r="AN17" i="7"/>
  <c r="AO17" i="7"/>
  <c r="AP17" i="7"/>
  <c r="J18" i="7"/>
  <c r="K18" i="7"/>
  <c r="L18" i="7"/>
  <c r="M18" i="7"/>
  <c r="N18" i="7"/>
  <c r="O18" i="7"/>
  <c r="P18" i="7"/>
  <c r="Q18" i="7"/>
  <c r="R18" i="7"/>
  <c r="S18" i="7"/>
  <c r="T18" i="7"/>
  <c r="U18" i="7"/>
  <c r="V18" i="7"/>
  <c r="W18" i="7"/>
  <c r="X18" i="7"/>
  <c r="Y18" i="7"/>
  <c r="Z18" i="7"/>
  <c r="AA18" i="7"/>
  <c r="AB18" i="7"/>
  <c r="AC18" i="7"/>
  <c r="AD18" i="7"/>
  <c r="AE18" i="7"/>
  <c r="AF18" i="7"/>
  <c r="AG18" i="7"/>
  <c r="AH18" i="7"/>
  <c r="AI18" i="7"/>
  <c r="AJ18" i="7"/>
  <c r="AK18" i="7"/>
  <c r="AL18" i="7"/>
  <c r="AM18" i="7"/>
  <c r="AN18" i="7"/>
  <c r="AO18" i="7"/>
  <c r="AP18" i="7"/>
  <c r="J19" i="7"/>
  <c r="K19" i="7"/>
  <c r="L19" i="7"/>
  <c r="M19" i="7"/>
  <c r="N19" i="7"/>
  <c r="O19" i="7"/>
  <c r="P19" i="7"/>
  <c r="Q19" i="7"/>
  <c r="R19" i="7"/>
  <c r="S19" i="7"/>
  <c r="T19" i="7"/>
  <c r="U19" i="7"/>
  <c r="V19" i="7"/>
  <c r="W19" i="7"/>
  <c r="X19" i="7"/>
  <c r="Y19" i="7"/>
  <c r="Z19" i="7"/>
  <c r="AA19" i="7"/>
  <c r="AB19" i="7"/>
  <c r="AC19" i="7"/>
  <c r="AD19" i="7"/>
  <c r="AE19" i="7"/>
  <c r="AF19" i="7"/>
  <c r="AG19" i="7"/>
  <c r="AH19" i="7"/>
  <c r="AI19" i="7"/>
  <c r="AJ19" i="7"/>
  <c r="AK19" i="7"/>
  <c r="AL19" i="7"/>
  <c r="AM19" i="7"/>
  <c r="AN19" i="7"/>
  <c r="AO19" i="7"/>
  <c r="AP19" i="7"/>
  <c r="J20" i="7"/>
  <c r="K20" i="7"/>
  <c r="L20" i="7"/>
  <c r="M20" i="7"/>
  <c r="N20" i="7"/>
  <c r="O20" i="7"/>
  <c r="P20" i="7"/>
  <c r="Q20" i="7"/>
  <c r="R20" i="7"/>
  <c r="S20" i="7"/>
  <c r="T20" i="7"/>
  <c r="U20" i="7"/>
  <c r="V20" i="7"/>
  <c r="W20" i="7"/>
  <c r="X20" i="7"/>
  <c r="Y20" i="7"/>
  <c r="Z20" i="7"/>
  <c r="AA20" i="7"/>
  <c r="AB20" i="7"/>
  <c r="AC20" i="7"/>
  <c r="AD20" i="7"/>
  <c r="AE20" i="7"/>
  <c r="AF20" i="7"/>
  <c r="AG20" i="7"/>
  <c r="AH20" i="7"/>
  <c r="AI20" i="7"/>
  <c r="AJ20" i="7"/>
  <c r="AK20" i="7"/>
  <c r="AL20" i="7"/>
  <c r="AM20" i="7"/>
  <c r="AN20" i="7"/>
  <c r="AO20" i="7"/>
  <c r="AP20" i="7"/>
  <c r="J21" i="7"/>
  <c r="K21" i="7"/>
  <c r="L21" i="7"/>
  <c r="M21" i="7"/>
  <c r="N21" i="7"/>
  <c r="O21" i="7"/>
  <c r="P21" i="7"/>
  <c r="Q21" i="7"/>
  <c r="R21" i="7"/>
  <c r="S21" i="7"/>
  <c r="T21" i="7"/>
  <c r="U21" i="7"/>
  <c r="V21" i="7"/>
  <c r="W21" i="7"/>
  <c r="X21" i="7"/>
  <c r="Y21" i="7"/>
  <c r="Z21" i="7"/>
  <c r="AA21" i="7"/>
  <c r="AB21" i="7"/>
  <c r="AC21" i="7"/>
  <c r="AD21" i="7"/>
  <c r="AE21" i="7"/>
  <c r="AF21" i="7"/>
  <c r="AG21" i="7"/>
  <c r="AH21" i="7"/>
  <c r="AI21" i="7"/>
  <c r="AJ21" i="7"/>
  <c r="AK21" i="7"/>
  <c r="AL21" i="7"/>
  <c r="AM21" i="7"/>
  <c r="AN21" i="7"/>
  <c r="AO21" i="7"/>
  <c r="AP21" i="7"/>
  <c r="J22" i="7"/>
  <c r="K22" i="7"/>
  <c r="L22" i="7"/>
  <c r="M22" i="7"/>
  <c r="N22" i="7"/>
  <c r="O22" i="7"/>
  <c r="P22" i="7"/>
  <c r="Q22" i="7"/>
  <c r="R22" i="7"/>
  <c r="S22" i="7"/>
  <c r="T22" i="7"/>
  <c r="U22" i="7"/>
  <c r="V22" i="7"/>
  <c r="W22" i="7"/>
  <c r="X22" i="7"/>
  <c r="Y22" i="7"/>
  <c r="Z22" i="7"/>
  <c r="AA22" i="7"/>
  <c r="AB22" i="7"/>
  <c r="AC22" i="7"/>
  <c r="AD22" i="7"/>
  <c r="AE22" i="7"/>
  <c r="AF22" i="7"/>
  <c r="AG22" i="7"/>
  <c r="AH22" i="7"/>
  <c r="AI22" i="7"/>
  <c r="AJ22" i="7"/>
  <c r="AK22" i="7"/>
  <c r="AL22" i="7"/>
  <c r="AM22" i="7"/>
  <c r="AN22" i="7"/>
  <c r="AO22" i="7"/>
  <c r="AP22" i="7"/>
  <c r="J23" i="7"/>
  <c r="K23" i="7"/>
  <c r="L23" i="7"/>
  <c r="M23" i="7"/>
  <c r="N23" i="7"/>
  <c r="O23" i="7"/>
  <c r="P23" i="7"/>
  <c r="Q23" i="7"/>
  <c r="R23" i="7"/>
  <c r="S23" i="7"/>
  <c r="T23" i="7"/>
  <c r="U23" i="7"/>
  <c r="V23" i="7"/>
  <c r="W23" i="7"/>
  <c r="X23" i="7"/>
  <c r="Y23" i="7"/>
  <c r="Z23" i="7"/>
  <c r="AA23" i="7"/>
  <c r="AB23" i="7"/>
  <c r="AC23" i="7"/>
  <c r="AD23" i="7"/>
  <c r="AE23" i="7"/>
  <c r="AF23" i="7"/>
  <c r="AG23" i="7"/>
  <c r="AH23" i="7"/>
  <c r="AI23" i="7"/>
  <c r="AJ23" i="7"/>
  <c r="AK23" i="7"/>
  <c r="AL23" i="7"/>
  <c r="AM23" i="7"/>
  <c r="AN23" i="7"/>
  <c r="AO23" i="7"/>
  <c r="AP23" i="7"/>
  <c r="J24" i="7"/>
  <c r="K24" i="7"/>
  <c r="L24" i="7"/>
  <c r="M24" i="7"/>
  <c r="N24" i="7"/>
  <c r="O24" i="7"/>
  <c r="P24" i="7"/>
  <c r="Q24" i="7"/>
  <c r="R24" i="7"/>
  <c r="S24" i="7"/>
  <c r="T24" i="7"/>
  <c r="U24" i="7"/>
  <c r="V24" i="7"/>
  <c r="W24" i="7"/>
  <c r="X24" i="7"/>
  <c r="Y24" i="7"/>
  <c r="Z24" i="7"/>
  <c r="AA24" i="7"/>
  <c r="AB24" i="7"/>
  <c r="AC24" i="7"/>
  <c r="AD24" i="7"/>
  <c r="AE24" i="7"/>
  <c r="AF24" i="7"/>
  <c r="AG24" i="7"/>
  <c r="AH24" i="7"/>
  <c r="AI24" i="7"/>
  <c r="AJ24" i="7"/>
  <c r="AK24" i="7"/>
  <c r="AL24" i="7"/>
  <c r="AM24" i="7"/>
  <c r="AN24" i="7"/>
  <c r="AO24" i="7"/>
  <c r="AP24" i="7"/>
  <c r="J25" i="7"/>
  <c r="K25" i="7"/>
  <c r="L25" i="7"/>
  <c r="M25" i="7"/>
  <c r="N25" i="7"/>
  <c r="O25" i="7"/>
  <c r="P25" i="7"/>
  <c r="Q25" i="7"/>
  <c r="R25" i="7"/>
  <c r="S25" i="7"/>
  <c r="T25" i="7"/>
  <c r="U25" i="7"/>
  <c r="V25" i="7"/>
  <c r="W25" i="7"/>
  <c r="X25" i="7"/>
  <c r="Y25" i="7"/>
  <c r="Z25" i="7"/>
  <c r="AA25" i="7"/>
  <c r="AB25" i="7"/>
  <c r="AC25" i="7"/>
  <c r="AD25" i="7"/>
  <c r="AE25" i="7"/>
  <c r="AF25" i="7"/>
  <c r="AG25" i="7"/>
  <c r="AH25" i="7"/>
  <c r="AI25" i="7"/>
  <c r="AJ25" i="7"/>
  <c r="AK25" i="7"/>
  <c r="AL25" i="7"/>
  <c r="AM25" i="7"/>
  <c r="AN25" i="7"/>
  <c r="AO25" i="7"/>
  <c r="AP25" i="7"/>
  <c r="J26" i="7"/>
  <c r="K26" i="7"/>
  <c r="L26" i="7"/>
  <c r="M26" i="7"/>
  <c r="N26" i="7"/>
  <c r="O26" i="7"/>
  <c r="P26" i="7"/>
  <c r="Q26" i="7"/>
  <c r="R26" i="7"/>
  <c r="S26" i="7"/>
  <c r="T26" i="7"/>
  <c r="U26" i="7"/>
  <c r="V26" i="7"/>
  <c r="W26" i="7"/>
  <c r="X26" i="7"/>
  <c r="Y26" i="7"/>
  <c r="Z26" i="7"/>
  <c r="AA26" i="7"/>
  <c r="AB26" i="7"/>
  <c r="AC26" i="7"/>
  <c r="AD26" i="7"/>
  <c r="AE26" i="7"/>
  <c r="AF26" i="7"/>
  <c r="AG26" i="7"/>
  <c r="AH26" i="7"/>
  <c r="AI26" i="7"/>
  <c r="AJ26" i="7"/>
  <c r="AK26" i="7"/>
  <c r="AL26" i="7"/>
  <c r="AM26" i="7"/>
  <c r="AN26" i="7"/>
  <c r="AO26" i="7"/>
  <c r="AP26"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J28" i="7"/>
  <c r="K28" i="7"/>
  <c r="L28" i="7"/>
  <c r="M28" i="7"/>
  <c r="N28" i="7"/>
  <c r="O28" i="7"/>
  <c r="P28" i="7"/>
  <c r="Q28" i="7"/>
  <c r="R28" i="7"/>
  <c r="S28" i="7"/>
  <c r="T28" i="7"/>
  <c r="U28" i="7"/>
  <c r="V28" i="7"/>
  <c r="W28" i="7"/>
  <c r="X28" i="7"/>
  <c r="Y28" i="7"/>
  <c r="Z28" i="7"/>
  <c r="AA28" i="7"/>
  <c r="AB28" i="7"/>
  <c r="AC28" i="7"/>
  <c r="AD28" i="7"/>
  <c r="AE28" i="7"/>
  <c r="AF28" i="7"/>
  <c r="AG28" i="7"/>
  <c r="AH28" i="7"/>
  <c r="AI28" i="7"/>
  <c r="AJ28" i="7"/>
  <c r="AK28" i="7"/>
  <c r="AL28" i="7"/>
  <c r="AM28" i="7"/>
  <c r="AN28" i="7"/>
  <c r="AO28" i="7"/>
  <c r="AP28" i="7"/>
  <c r="J29" i="7"/>
  <c r="K29" i="7"/>
  <c r="L29" i="7"/>
  <c r="M29" i="7"/>
  <c r="N29" i="7"/>
  <c r="O29" i="7"/>
  <c r="P29" i="7"/>
  <c r="Q29" i="7"/>
  <c r="R29" i="7"/>
  <c r="S29" i="7"/>
  <c r="T29" i="7"/>
  <c r="U29" i="7"/>
  <c r="V29" i="7"/>
  <c r="W29" i="7"/>
  <c r="X29" i="7"/>
  <c r="Y29" i="7"/>
  <c r="Z29" i="7"/>
  <c r="AA29" i="7"/>
  <c r="AB29" i="7"/>
  <c r="AC29" i="7"/>
  <c r="AD29" i="7"/>
  <c r="AE29" i="7"/>
  <c r="AF29" i="7"/>
  <c r="AG29" i="7"/>
  <c r="AH29" i="7"/>
  <c r="AI29" i="7"/>
  <c r="AJ29" i="7"/>
  <c r="AK29" i="7"/>
  <c r="AL29" i="7"/>
  <c r="AM29" i="7"/>
  <c r="AN29" i="7"/>
  <c r="AO29" i="7"/>
  <c r="AP29" i="7"/>
  <c r="J30" i="7"/>
  <c r="K30" i="7"/>
  <c r="L30" i="7"/>
  <c r="M30" i="7"/>
  <c r="N30" i="7"/>
  <c r="O30" i="7"/>
  <c r="P30" i="7"/>
  <c r="Q30" i="7"/>
  <c r="R30" i="7"/>
  <c r="S30" i="7"/>
  <c r="T30" i="7"/>
  <c r="U30" i="7"/>
  <c r="V30" i="7"/>
  <c r="W30" i="7"/>
  <c r="X30" i="7"/>
  <c r="Y30" i="7"/>
  <c r="Z30" i="7"/>
  <c r="AA30" i="7"/>
  <c r="AB30" i="7"/>
  <c r="AC30" i="7"/>
  <c r="AD30" i="7"/>
  <c r="AE30" i="7"/>
  <c r="AF30" i="7"/>
  <c r="AG30" i="7"/>
  <c r="AH30" i="7"/>
  <c r="AI30" i="7"/>
  <c r="AJ30" i="7"/>
  <c r="AK30" i="7"/>
  <c r="AL30" i="7"/>
  <c r="AM30" i="7"/>
  <c r="AN30" i="7"/>
  <c r="AO30" i="7"/>
  <c r="AP30" i="7"/>
  <c r="J31" i="7"/>
  <c r="K31" i="7"/>
  <c r="L31" i="7"/>
  <c r="M31" i="7"/>
  <c r="N31" i="7"/>
  <c r="O31" i="7"/>
  <c r="P31" i="7"/>
  <c r="Q31" i="7"/>
  <c r="R31" i="7"/>
  <c r="S31" i="7"/>
  <c r="T31" i="7"/>
  <c r="U31" i="7"/>
  <c r="V31" i="7"/>
  <c r="W31" i="7"/>
  <c r="X31" i="7"/>
  <c r="Y31" i="7"/>
  <c r="Z31" i="7"/>
  <c r="AA31" i="7"/>
  <c r="AB31" i="7"/>
  <c r="AC31" i="7"/>
  <c r="AD31" i="7"/>
  <c r="AE31" i="7"/>
  <c r="AF31" i="7"/>
  <c r="AG31" i="7"/>
  <c r="AH31" i="7"/>
  <c r="AI31" i="7"/>
  <c r="AJ31" i="7"/>
  <c r="AK31" i="7"/>
  <c r="AL31" i="7"/>
  <c r="AM31" i="7"/>
  <c r="AN31" i="7"/>
  <c r="AO31" i="7"/>
  <c r="AP31" i="7"/>
  <c r="J32" i="7"/>
  <c r="K32" i="7"/>
  <c r="L32" i="7"/>
  <c r="M32" i="7"/>
  <c r="N32" i="7"/>
  <c r="O32" i="7"/>
  <c r="P32" i="7"/>
  <c r="Q32" i="7"/>
  <c r="R32" i="7"/>
  <c r="S32" i="7"/>
  <c r="T32" i="7"/>
  <c r="U32" i="7"/>
  <c r="V32" i="7"/>
  <c r="W32" i="7"/>
  <c r="X32" i="7"/>
  <c r="Y32" i="7"/>
  <c r="Z32" i="7"/>
  <c r="AA32" i="7"/>
  <c r="AB32" i="7"/>
  <c r="AC32" i="7"/>
  <c r="AD32" i="7"/>
  <c r="AE32" i="7"/>
  <c r="AF32" i="7"/>
  <c r="AG32" i="7"/>
  <c r="AH32" i="7"/>
  <c r="AI32" i="7"/>
  <c r="AJ32" i="7"/>
  <c r="AK32" i="7"/>
  <c r="AL32" i="7"/>
  <c r="AM32" i="7"/>
  <c r="AN32" i="7"/>
  <c r="AO32" i="7"/>
  <c r="AP32" i="7"/>
  <c r="J33" i="7"/>
  <c r="K33" i="7"/>
  <c r="L33" i="7"/>
  <c r="M33" i="7"/>
  <c r="N33" i="7"/>
  <c r="O33" i="7"/>
  <c r="P33" i="7"/>
  <c r="Q33" i="7"/>
  <c r="R33" i="7"/>
  <c r="S33" i="7"/>
  <c r="T33" i="7"/>
  <c r="U33" i="7"/>
  <c r="V33" i="7"/>
  <c r="W33" i="7"/>
  <c r="X33" i="7"/>
  <c r="Y33" i="7"/>
  <c r="Z33" i="7"/>
  <c r="AA33" i="7"/>
  <c r="AB33" i="7"/>
  <c r="AC33" i="7"/>
  <c r="AD33" i="7"/>
  <c r="AE33" i="7"/>
  <c r="AF33" i="7"/>
  <c r="AG33" i="7"/>
  <c r="AH33" i="7"/>
  <c r="AI33" i="7"/>
  <c r="AJ33" i="7"/>
  <c r="AK33" i="7"/>
  <c r="AL33" i="7"/>
  <c r="AM33" i="7"/>
  <c r="AN33" i="7"/>
  <c r="AO33" i="7"/>
  <c r="AP33" i="7"/>
  <c r="J34" i="7"/>
  <c r="K34" i="7"/>
  <c r="L34" i="7"/>
  <c r="M34" i="7"/>
  <c r="N34" i="7"/>
  <c r="O34" i="7"/>
  <c r="P34" i="7"/>
  <c r="Q34" i="7"/>
  <c r="R34" i="7"/>
  <c r="S34" i="7"/>
  <c r="T34" i="7"/>
  <c r="U34" i="7"/>
  <c r="V34" i="7"/>
  <c r="W34" i="7"/>
  <c r="X34" i="7"/>
  <c r="Y34" i="7"/>
  <c r="Z34" i="7"/>
  <c r="AA34" i="7"/>
  <c r="AB34" i="7"/>
  <c r="AC34" i="7"/>
  <c r="AD34" i="7"/>
  <c r="AE34" i="7"/>
  <c r="AF34" i="7"/>
  <c r="AG34" i="7"/>
  <c r="AH34" i="7"/>
  <c r="AI34" i="7"/>
  <c r="AJ34" i="7"/>
  <c r="AK34" i="7"/>
  <c r="AL34" i="7"/>
  <c r="AM34" i="7"/>
  <c r="AN34" i="7"/>
  <c r="AO34" i="7"/>
  <c r="AP34" i="7"/>
  <c r="J35" i="7"/>
  <c r="K35" i="7"/>
  <c r="L35" i="7"/>
  <c r="M35" i="7"/>
  <c r="N35" i="7"/>
  <c r="O35" i="7"/>
  <c r="P35" i="7"/>
  <c r="Q35" i="7"/>
  <c r="R35" i="7"/>
  <c r="S35" i="7"/>
  <c r="T35" i="7"/>
  <c r="U35" i="7"/>
  <c r="V35" i="7"/>
  <c r="W35" i="7"/>
  <c r="X35" i="7"/>
  <c r="Y35" i="7"/>
  <c r="Z35" i="7"/>
  <c r="AA35" i="7"/>
  <c r="AB35" i="7"/>
  <c r="AC35" i="7"/>
  <c r="AD35" i="7"/>
  <c r="AE35" i="7"/>
  <c r="AF35" i="7"/>
  <c r="AG35" i="7"/>
  <c r="AH35" i="7"/>
  <c r="AI35" i="7"/>
  <c r="AJ35" i="7"/>
  <c r="AK35" i="7"/>
  <c r="AL35" i="7"/>
  <c r="AM35" i="7"/>
  <c r="AN35" i="7"/>
  <c r="AO35" i="7"/>
  <c r="AP35" i="7"/>
  <c r="J36" i="7"/>
  <c r="K36" i="7"/>
  <c r="L36" i="7"/>
  <c r="M36" i="7"/>
  <c r="N36" i="7"/>
  <c r="O36" i="7"/>
  <c r="P36" i="7"/>
  <c r="Q36" i="7"/>
  <c r="R36" i="7"/>
  <c r="S36" i="7"/>
  <c r="T36" i="7"/>
  <c r="U36" i="7"/>
  <c r="V36" i="7"/>
  <c r="W36" i="7"/>
  <c r="X36" i="7"/>
  <c r="Y36" i="7"/>
  <c r="Z36" i="7"/>
  <c r="AA36" i="7"/>
  <c r="AB36" i="7"/>
  <c r="AC36" i="7"/>
  <c r="AD36" i="7"/>
  <c r="AE36" i="7"/>
  <c r="AF36" i="7"/>
  <c r="AG36" i="7"/>
  <c r="AH36" i="7"/>
  <c r="AI36" i="7"/>
  <c r="AJ36" i="7"/>
  <c r="AK36" i="7"/>
  <c r="AL36" i="7"/>
  <c r="AM36" i="7"/>
  <c r="AN36" i="7"/>
  <c r="AO36" i="7"/>
  <c r="AP36" i="7"/>
  <c r="J37" i="7"/>
  <c r="K37" i="7"/>
  <c r="L37" i="7"/>
  <c r="M37" i="7"/>
  <c r="N37" i="7"/>
  <c r="O37" i="7"/>
  <c r="P37" i="7"/>
  <c r="Q37" i="7"/>
  <c r="R37" i="7"/>
  <c r="S37" i="7"/>
  <c r="T37" i="7"/>
  <c r="U37" i="7"/>
  <c r="V37" i="7"/>
  <c r="W37" i="7"/>
  <c r="X37" i="7"/>
  <c r="Y37" i="7"/>
  <c r="Z37" i="7"/>
  <c r="AA37" i="7"/>
  <c r="AB37" i="7"/>
  <c r="AC37" i="7"/>
  <c r="AD37" i="7"/>
  <c r="AE37" i="7"/>
  <c r="AF37" i="7"/>
  <c r="AG37" i="7"/>
  <c r="AH37" i="7"/>
  <c r="AI37" i="7"/>
  <c r="AJ37" i="7"/>
  <c r="AK37" i="7"/>
  <c r="AL37" i="7"/>
  <c r="AM37" i="7"/>
  <c r="AN37" i="7"/>
  <c r="AO37" i="7"/>
  <c r="AP37" i="7"/>
  <c r="J38" i="7"/>
  <c r="K38" i="7"/>
  <c r="L38" i="7"/>
  <c r="M38" i="7"/>
  <c r="N38" i="7"/>
  <c r="O38" i="7"/>
  <c r="P38" i="7"/>
  <c r="Q38" i="7"/>
  <c r="R38" i="7"/>
  <c r="S38" i="7"/>
  <c r="T38" i="7"/>
  <c r="U38" i="7"/>
  <c r="V38" i="7"/>
  <c r="W38" i="7"/>
  <c r="X38" i="7"/>
  <c r="Y38" i="7"/>
  <c r="Z38" i="7"/>
  <c r="AA38" i="7"/>
  <c r="AB38" i="7"/>
  <c r="AC38" i="7"/>
  <c r="AD38" i="7"/>
  <c r="AE38" i="7"/>
  <c r="AF38" i="7"/>
  <c r="AG38" i="7"/>
  <c r="AH38" i="7"/>
  <c r="AI38" i="7"/>
  <c r="AJ38" i="7"/>
  <c r="AK38" i="7"/>
  <c r="AL38" i="7"/>
  <c r="AM38" i="7"/>
  <c r="AN38" i="7"/>
  <c r="AO38" i="7"/>
  <c r="AP38" i="7"/>
  <c r="J39" i="7"/>
  <c r="K39" i="7"/>
  <c r="L39" i="7"/>
  <c r="M39" i="7"/>
  <c r="N39" i="7"/>
  <c r="O39" i="7"/>
  <c r="P39" i="7"/>
  <c r="Q39" i="7"/>
  <c r="R39" i="7"/>
  <c r="S39" i="7"/>
  <c r="T39" i="7"/>
  <c r="U39" i="7"/>
  <c r="V39" i="7"/>
  <c r="W39" i="7"/>
  <c r="X39" i="7"/>
  <c r="Y39" i="7"/>
  <c r="Z39" i="7"/>
  <c r="AA39" i="7"/>
  <c r="AB39" i="7"/>
  <c r="AC39" i="7"/>
  <c r="AD39" i="7"/>
  <c r="AE39" i="7"/>
  <c r="AF39" i="7"/>
  <c r="AG39" i="7"/>
  <c r="AH39" i="7"/>
  <c r="AI39" i="7"/>
  <c r="AJ39" i="7"/>
  <c r="AK39" i="7"/>
  <c r="AL39" i="7"/>
  <c r="AM39" i="7"/>
  <c r="AN39" i="7"/>
  <c r="AO39" i="7"/>
  <c r="AP39" i="7"/>
  <c r="J40" i="7"/>
  <c r="K40" i="7"/>
  <c r="L40" i="7"/>
  <c r="M40" i="7"/>
  <c r="N40" i="7"/>
  <c r="O40" i="7"/>
  <c r="P40" i="7"/>
  <c r="Q40" i="7"/>
  <c r="R40" i="7"/>
  <c r="S40" i="7"/>
  <c r="T40" i="7"/>
  <c r="U40" i="7"/>
  <c r="V40" i="7"/>
  <c r="W40" i="7"/>
  <c r="X40" i="7"/>
  <c r="Y40" i="7"/>
  <c r="Z40" i="7"/>
  <c r="AA40" i="7"/>
  <c r="AB40" i="7"/>
  <c r="AC40" i="7"/>
  <c r="AD40" i="7"/>
  <c r="AE40" i="7"/>
  <c r="AF40" i="7"/>
  <c r="AG40" i="7"/>
  <c r="AH40" i="7"/>
  <c r="AI40" i="7"/>
  <c r="AJ40" i="7"/>
  <c r="AK40" i="7"/>
  <c r="AL40" i="7"/>
  <c r="AM40" i="7"/>
  <c r="AN40" i="7"/>
  <c r="AO40" i="7"/>
  <c r="AP40" i="7"/>
  <c r="J41" i="7"/>
  <c r="K41" i="7"/>
  <c r="L41" i="7"/>
  <c r="M41" i="7"/>
  <c r="N41" i="7"/>
  <c r="O41" i="7"/>
  <c r="P41" i="7"/>
  <c r="Q41" i="7"/>
  <c r="R41" i="7"/>
  <c r="S41" i="7"/>
  <c r="T41" i="7"/>
  <c r="U41" i="7"/>
  <c r="V41" i="7"/>
  <c r="W41" i="7"/>
  <c r="X41" i="7"/>
  <c r="Y41" i="7"/>
  <c r="Z41" i="7"/>
  <c r="AA41" i="7"/>
  <c r="AB41" i="7"/>
  <c r="AC41" i="7"/>
  <c r="AD41" i="7"/>
  <c r="AE41" i="7"/>
  <c r="AF41" i="7"/>
  <c r="AG41" i="7"/>
  <c r="AH41" i="7"/>
  <c r="AI41" i="7"/>
  <c r="AJ41" i="7"/>
  <c r="AK41" i="7"/>
  <c r="AL41" i="7"/>
  <c r="AM41" i="7"/>
  <c r="AN41" i="7"/>
  <c r="AO41" i="7"/>
  <c r="AP41" i="7"/>
  <c r="J42" i="7"/>
  <c r="K42" i="7"/>
  <c r="L42" i="7"/>
  <c r="M42" i="7"/>
  <c r="N42" i="7"/>
  <c r="O42" i="7"/>
  <c r="P42" i="7"/>
  <c r="Q42" i="7"/>
  <c r="R42" i="7"/>
  <c r="S42" i="7"/>
  <c r="T42" i="7"/>
  <c r="U42" i="7"/>
  <c r="V42" i="7"/>
  <c r="W42" i="7"/>
  <c r="X42" i="7"/>
  <c r="Y42" i="7"/>
  <c r="Z42" i="7"/>
  <c r="AA42" i="7"/>
  <c r="AB42" i="7"/>
  <c r="AC42" i="7"/>
  <c r="AD42" i="7"/>
  <c r="AE42" i="7"/>
  <c r="AF42" i="7"/>
  <c r="AG42" i="7"/>
  <c r="AH42" i="7"/>
  <c r="AI42" i="7"/>
  <c r="AJ42" i="7"/>
  <c r="AK42" i="7"/>
  <c r="AL42" i="7"/>
  <c r="AM42" i="7"/>
  <c r="AN42" i="7"/>
  <c r="AO42" i="7"/>
  <c r="AP42" i="7"/>
  <c r="K4" i="7"/>
  <c r="L4" i="7"/>
  <c r="M4" i="7"/>
  <c r="N4" i="7"/>
  <c r="O4" i="7"/>
  <c r="P4" i="7"/>
  <c r="Q4" i="7"/>
  <c r="R4" i="7"/>
  <c r="S4" i="7"/>
  <c r="T4" i="7"/>
  <c r="U4" i="7"/>
  <c r="V4" i="7"/>
  <c r="W4" i="7"/>
  <c r="X4" i="7"/>
  <c r="Y4" i="7"/>
  <c r="Z4" i="7"/>
  <c r="AA4" i="7"/>
  <c r="AB4" i="7"/>
  <c r="AC4" i="7"/>
  <c r="AD4" i="7"/>
  <c r="AE4" i="7"/>
  <c r="AF4" i="7"/>
  <c r="AG4" i="7"/>
  <c r="AH4" i="7"/>
  <c r="AI4" i="7"/>
  <c r="AJ4" i="7"/>
  <c r="AK4" i="7"/>
  <c r="AL4" i="7"/>
  <c r="AM4" i="7"/>
  <c r="AN4" i="7"/>
  <c r="AO4" i="7"/>
  <c r="AP4" i="7"/>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J5" i="19"/>
  <c r="K5" i="19"/>
  <c r="L5" i="19"/>
  <c r="M5" i="19"/>
  <c r="N5" i="19"/>
  <c r="O5" i="19"/>
  <c r="P5" i="19"/>
  <c r="J6" i="19"/>
  <c r="K6" i="19"/>
  <c r="L6" i="19"/>
  <c r="M6" i="19"/>
  <c r="N6" i="19"/>
  <c r="O6" i="19"/>
  <c r="P6" i="19"/>
  <c r="J7" i="19"/>
  <c r="K7" i="19"/>
  <c r="L7" i="19"/>
  <c r="M7" i="19"/>
  <c r="N7" i="19"/>
  <c r="O7" i="19"/>
  <c r="P7" i="19"/>
  <c r="J8" i="19"/>
  <c r="K8" i="19"/>
  <c r="L8" i="19"/>
  <c r="M8" i="19"/>
  <c r="N8" i="19"/>
  <c r="O8" i="19"/>
  <c r="P8" i="19"/>
  <c r="J9" i="19"/>
  <c r="K9" i="19"/>
  <c r="L9" i="19"/>
  <c r="M9" i="19"/>
  <c r="N9" i="19"/>
  <c r="O9" i="19"/>
  <c r="P9" i="19"/>
  <c r="J10" i="19"/>
  <c r="K10" i="19"/>
  <c r="L10" i="19"/>
  <c r="M10" i="19"/>
  <c r="N10" i="19"/>
  <c r="O10" i="19"/>
  <c r="P10" i="19"/>
  <c r="J11" i="19"/>
  <c r="K11" i="19"/>
  <c r="L11" i="19"/>
  <c r="M11" i="19"/>
  <c r="N11" i="19"/>
  <c r="O11" i="19"/>
  <c r="P11" i="19"/>
  <c r="J12" i="19"/>
  <c r="K12" i="19"/>
  <c r="L12" i="19"/>
  <c r="M12" i="19"/>
  <c r="N12" i="19"/>
  <c r="O12" i="19"/>
  <c r="P12" i="19"/>
  <c r="J13" i="19"/>
  <c r="K13" i="19"/>
  <c r="L13" i="19"/>
  <c r="M13" i="19"/>
  <c r="N13" i="19"/>
  <c r="O13" i="19"/>
  <c r="P13" i="19"/>
  <c r="J14" i="19"/>
  <c r="K14" i="19"/>
  <c r="L14" i="19"/>
  <c r="M14" i="19"/>
  <c r="N14" i="19"/>
  <c r="O14" i="19"/>
  <c r="P14" i="19"/>
  <c r="J15" i="19"/>
  <c r="K15" i="19"/>
  <c r="L15" i="19"/>
  <c r="M15" i="19"/>
  <c r="N15" i="19"/>
  <c r="O15" i="19"/>
  <c r="P15" i="19"/>
  <c r="J16" i="19"/>
  <c r="K16" i="19"/>
  <c r="L16" i="19"/>
  <c r="M16" i="19"/>
  <c r="N16" i="19"/>
  <c r="O16" i="19"/>
  <c r="P16" i="19"/>
  <c r="J17" i="19"/>
  <c r="K17" i="19"/>
  <c r="L17" i="19"/>
  <c r="M17" i="19"/>
  <c r="N17" i="19"/>
  <c r="O17" i="19"/>
  <c r="P17" i="19"/>
  <c r="J18" i="19"/>
  <c r="K18" i="19"/>
  <c r="L18" i="19"/>
  <c r="M18" i="19"/>
  <c r="N18" i="19"/>
  <c r="O18" i="19"/>
  <c r="P18" i="19"/>
  <c r="J19" i="19"/>
  <c r="K19" i="19"/>
  <c r="L19" i="19"/>
  <c r="M19" i="19"/>
  <c r="N19" i="19"/>
  <c r="O19" i="19"/>
  <c r="P19" i="19"/>
  <c r="J20" i="19"/>
  <c r="K20" i="19"/>
  <c r="L20" i="19"/>
  <c r="M20" i="19"/>
  <c r="N20" i="19"/>
  <c r="O20" i="19"/>
  <c r="P20" i="19"/>
  <c r="J21" i="19"/>
  <c r="K21" i="19"/>
  <c r="L21" i="19"/>
  <c r="M21" i="19"/>
  <c r="N21" i="19"/>
  <c r="O21" i="19"/>
  <c r="P21" i="19"/>
  <c r="J22" i="19"/>
  <c r="K22" i="19"/>
  <c r="L22" i="19"/>
  <c r="M22" i="19"/>
  <c r="N22" i="19"/>
  <c r="O22" i="19"/>
  <c r="P22" i="19"/>
  <c r="J23" i="19"/>
  <c r="K23" i="19"/>
  <c r="L23" i="19"/>
  <c r="M23" i="19"/>
  <c r="N23" i="19"/>
  <c r="O23" i="19"/>
  <c r="P23" i="19"/>
  <c r="J24" i="19"/>
  <c r="K24" i="19"/>
  <c r="L24" i="19"/>
  <c r="M24" i="19"/>
  <c r="N24" i="19"/>
  <c r="O24" i="19"/>
  <c r="P24" i="19"/>
  <c r="J25" i="19"/>
  <c r="K25" i="19"/>
  <c r="L25" i="19"/>
  <c r="M25" i="19"/>
  <c r="N25" i="19"/>
  <c r="O25" i="19"/>
  <c r="P25" i="19"/>
  <c r="J26" i="19"/>
  <c r="K26" i="19"/>
  <c r="L26" i="19"/>
  <c r="M26" i="19"/>
  <c r="N26" i="19"/>
  <c r="O26" i="19"/>
  <c r="P26" i="19"/>
  <c r="J27" i="19"/>
  <c r="K27" i="19"/>
  <c r="L27" i="19"/>
  <c r="M27" i="19"/>
  <c r="N27" i="19"/>
  <c r="O27" i="19"/>
  <c r="P27" i="19"/>
  <c r="J28" i="19"/>
  <c r="K28" i="19"/>
  <c r="L28" i="19"/>
  <c r="M28" i="19"/>
  <c r="N28" i="19"/>
  <c r="O28" i="19"/>
  <c r="P28" i="19"/>
  <c r="J29" i="19"/>
  <c r="K29" i="19"/>
  <c r="L29" i="19"/>
  <c r="M29" i="19"/>
  <c r="N29" i="19"/>
  <c r="O29" i="19"/>
  <c r="P29" i="19"/>
  <c r="J30" i="19"/>
  <c r="K30" i="19"/>
  <c r="L30" i="19"/>
  <c r="M30" i="19"/>
  <c r="N30" i="19"/>
  <c r="O30" i="19"/>
  <c r="P30" i="19"/>
  <c r="J31" i="19"/>
  <c r="K31" i="19"/>
  <c r="L31" i="19"/>
  <c r="M31" i="19"/>
  <c r="N31" i="19"/>
  <c r="O31" i="19"/>
  <c r="P31" i="19"/>
  <c r="J32" i="19"/>
  <c r="K32" i="19"/>
  <c r="L32" i="19"/>
  <c r="M32" i="19"/>
  <c r="N32" i="19"/>
  <c r="O32" i="19"/>
  <c r="P32" i="19"/>
  <c r="J33" i="19"/>
  <c r="K33" i="19"/>
  <c r="L33" i="19"/>
  <c r="M33" i="19"/>
  <c r="N33" i="19"/>
  <c r="O33" i="19"/>
  <c r="P33" i="19"/>
  <c r="J34" i="19"/>
  <c r="K34" i="19"/>
  <c r="L34" i="19"/>
  <c r="M34" i="19"/>
  <c r="N34" i="19"/>
  <c r="O34" i="19"/>
  <c r="P34" i="19"/>
  <c r="J35" i="19"/>
  <c r="K35" i="19"/>
  <c r="L35" i="19"/>
  <c r="M35" i="19"/>
  <c r="N35" i="19"/>
  <c r="O35" i="19"/>
  <c r="P35" i="19"/>
  <c r="J36" i="19"/>
  <c r="K36" i="19"/>
  <c r="L36" i="19"/>
  <c r="M36" i="19"/>
  <c r="N36" i="19"/>
  <c r="O36" i="19"/>
  <c r="P36" i="19"/>
  <c r="J37" i="19"/>
  <c r="K37" i="19"/>
  <c r="L37" i="19"/>
  <c r="M37" i="19"/>
  <c r="N37" i="19"/>
  <c r="O37" i="19"/>
  <c r="P37" i="19"/>
  <c r="J38" i="19"/>
  <c r="K38" i="19"/>
  <c r="L38" i="19"/>
  <c r="M38" i="19"/>
  <c r="N38" i="19"/>
  <c r="O38" i="19"/>
  <c r="P38" i="19"/>
  <c r="J39" i="19"/>
  <c r="K39" i="19"/>
  <c r="L39" i="19"/>
  <c r="M39" i="19"/>
  <c r="N39" i="19"/>
  <c r="O39" i="19"/>
  <c r="P39" i="19"/>
  <c r="J40" i="19"/>
  <c r="K40" i="19"/>
  <c r="L40" i="19"/>
  <c r="M40" i="19"/>
  <c r="N40" i="19"/>
  <c r="O40" i="19"/>
  <c r="P40" i="19"/>
  <c r="J41" i="19"/>
  <c r="K41" i="19"/>
  <c r="L41" i="19"/>
  <c r="M41" i="19"/>
  <c r="N41" i="19"/>
  <c r="O41" i="19"/>
  <c r="P41" i="19"/>
  <c r="K4" i="19"/>
  <c r="L4" i="19"/>
  <c r="M4" i="19"/>
  <c r="N4" i="19"/>
  <c r="O4" i="19"/>
  <c r="P4" i="19"/>
  <c r="J5" i="18"/>
  <c r="K5" i="18"/>
  <c r="L5" i="18"/>
  <c r="M5" i="18"/>
  <c r="N5" i="18"/>
  <c r="J6" i="18"/>
  <c r="K6" i="18"/>
  <c r="L6" i="18"/>
  <c r="M6" i="18"/>
  <c r="N6" i="18"/>
  <c r="J7" i="18"/>
  <c r="K7" i="18"/>
  <c r="L7" i="18"/>
  <c r="M7" i="18"/>
  <c r="N7" i="18"/>
  <c r="J8" i="18"/>
  <c r="K8" i="18"/>
  <c r="L8" i="18"/>
  <c r="M8" i="18"/>
  <c r="N8" i="18"/>
  <c r="J9" i="18"/>
  <c r="K9" i="18"/>
  <c r="L9" i="18"/>
  <c r="M9" i="18"/>
  <c r="N9" i="18"/>
  <c r="J10" i="18"/>
  <c r="K10" i="18"/>
  <c r="L10" i="18"/>
  <c r="M10" i="18"/>
  <c r="N10" i="18"/>
  <c r="J11" i="18"/>
  <c r="K11" i="18"/>
  <c r="L11" i="18"/>
  <c r="M11" i="18"/>
  <c r="N11" i="18"/>
  <c r="J12" i="18"/>
  <c r="K12" i="18"/>
  <c r="L12" i="18"/>
  <c r="M12" i="18"/>
  <c r="N12" i="18"/>
  <c r="J13" i="18"/>
  <c r="K13" i="18"/>
  <c r="L13" i="18"/>
  <c r="M13" i="18"/>
  <c r="N13" i="18"/>
  <c r="J14" i="18"/>
  <c r="K14" i="18"/>
  <c r="L14" i="18"/>
  <c r="M14" i="18"/>
  <c r="N14" i="18"/>
  <c r="J15" i="18"/>
  <c r="K15" i="18"/>
  <c r="L15" i="18"/>
  <c r="M15" i="18"/>
  <c r="N15" i="18"/>
  <c r="J16" i="18"/>
  <c r="K16" i="18"/>
  <c r="L16" i="18"/>
  <c r="M16" i="18"/>
  <c r="N16" i="18"/>
  <c r="J17" i="18"/>
  <c r="K17" i="18"/>
  <c r="L17" i="18"/>
  <c r="M17" i="18"/>
  <c r="N17" i="18"/>
  <c r="J18" i="18"/>
  <c r="K18" i="18"/>
  <c r="L18" i="18"/>
  <c r="M18" i="18"/>
  <c r="N18" i="18"/>
  <c r="J19" i="18"/>
  <c r="K19" i="18"/>
  <c r="L19" i="18"/>
  <c r="M19" i="18"/>
  <c r="N19" i="18"/>
  <c r="J20" i="18"/>
  <c r="K20" i="18"/>
  <c r="L20" i="18"/>
  <c r="M20" i="18"/>
  <c r="N20" i="18"/>
  <c r="J21" i="18"/>
  <c r="K21" i="18"/>
  <c r="L21" i="18"/>
  <c r="M21" i="18"/>
  <c r="N21" i="18"/>
  <c r="J22" i="18"/>
  <c r="K22" i="18"/>
  <c r="L22" i="18"/>
  <c r="M22" i="18"/>
  <c r="N22" i="18"/>
  <c r="J23" i="18"/>
  <c r="K23" i="18"/>
  <c r="L23" i="18"/>
  <c r="M23" i="18"/>
  <c r="N23" i="18"/>
  <c r="J24" i="18"/>
  <c r="K24" i="18"/>
  <c r="L24" i="18"/>
  <c r="M24" i="18"/>
  <c r="N24" i="18"/>
  <c r="J25" i="18"/>
  <c r="K25" i="18"/>
  <c r="L25" i="18"/>
  <c r="M25" i="18"/>
  <c r="N25" i="18"/>
  <c r="J26" i="18"/>
  <c r="K26" i="18"/>
  <c r="L26" i="18"/>
  <c r="M26" i="18"/>
  <c r="N26" i="18"/>
  <c r="J27" i="18"/>
  <c r="K27" i="18"/>
  <c r="L27" i="18"/>
  <c r="M27" i="18"/>
  <c r="N27" i="18"/>
  <c r="J28" i="18"/>
  <c r="K28" i="18"/>
  <c r="L28" i="18"/>
  <c r="M28" i="18"/>
  <c r="N28" i="18"/>
  <c r="J29" i="18"/>
  <c r="K29" i="18"/>
  <c r="L29" i="18"/>
  <c r="M29" i="18"/>
  <c r="N29" i="18"/>
  <c r="J30" i="18"/>
  <c r="K30" i="18"/>
  <c r="L30" i="18"/>
  <c r="M30" i="18"/>
  <c r="N30" i="18"/>
  <c r="J31" i="18"/>
  <c r="K31" i="18"/>
  <c r="L31" i="18"/>
  <c r="M31" i="18"/>
  <c r="N31" i="18"/>
  <c r="J32" i="18"/>
  <c r="K32" i="18"/>
  <c r="L32" i="18"/>
  <c r="M32" i="18"/>
  <c r="N32" i="18"/>
  <c r="J33" i="18"/>
  <c r="K33" i="18"/>
  <c r="L33" i="18"/>
  <c r="M33" i="18"/>
  <c r="N33" i="18"/>
  <c r="J34" i="18"/>
  <c r="K34" i="18"/>
  <c r="L34" i="18"/>
  <c r="M34" i="18"/>
  <c r="N34" i="18"/>
  <c r="J35" i="18"/>
  <c r="K35" i="18"/>
  <c r="L35" i="18"/>
  <c r="M35" i="18"/>
  <c r="N35" i="18"/>
  <c r="J36" i="18"/>
  <c r="K36" i="18"/>
  <c r="L36" i="18"/>
  <c r="M36" i="18"/>
  <c r="N36" i="18"/>
  <c r="J37" i="18"/>
  <c r="K37" i="18"/>
  <c r="L37" i="18"/>
  <c r="M37" i="18"/>
  <c r="N37" i="18"/>
  <c r="J38" i="18"/>
  <c r="K38" i="18"/>
  <c r="L38" i="18"/>
  <c r="M38" i="18"/>
  <c r="N38" i="18"/>
  <c r="J39" i="18"/>
  <c r="K39" i="18"/>
  <c r="L39" i="18"/>
  <c r="M39" i="18"/>
  <c r="N39" i="18"/>
  <c r="J40" i="18"/>
  <c r="K40" i="18"/>
  <c r="L40" i="18"/>
  <c r="M40" i="18"/>
  <c r="N40" i="18"/>
  <c r="J41" i="18"/>
  <c r="K41" i="18"/>
  <c r="L41" i="18"/>
  <c r="M41" i="18"/>
  <c r="N41" i="18"/>
  <c r="K4" i="18"/>
  <c r="L4" i="18"/>
  <c r="M4" i="18"/>
  <c r="N4" i="18"/>
  <c r="J5" i="16"/>
  <c r="K5" i="16"/>
  <c r="L5" i="16"/>
  <c r="M5" i="16"/>
  <c r="N5" i="16"/>
  <c r="O5" i="16"/>
  <c r="P5" i="16"/>
  <c r="Q5" i="16"/>
  <c r="R5" i="16"/>
  <c r="S5" i="16"/>
  <c r="T5" i="16"/>
  <c r="U5" i="16"/>
  <c r="V5" i="16"/>
  <c r="W5" i="16"/>
  <c r="X5" i="16"/>
  <c r="Y5" i="16"/>
  <c r="J6" i="16"/>
  <c r="K6" i="16"/>
  <c r="L6" i="16"/>
  <c r="M6" i="16"/>
  <c r="N6" i="16"/>
  <c r="O6" i="16"/>
  <c r="P6" i="16"/>
  <c r="Q6" i="16"/>
  <c r="R6" i="16"/>
  <c r="S6" i="16"/>
  <c r="T6" i="16"/>
  <c r="U6" i="16"/>
  <c r="V6" i="16"/>
  <c r="W6" i="16"/>
  <c r="X6" i="16"/>
  <c r="Y6" i="16"/>
  <c r="J7" i="16"/>
  <c r="K7" i="16"/>
  <c r="L7" i="16"/>
  <c r="M7" i="16"/>
  <c r="N7" i="16"/>
  <c r="O7" i="16"/>
  <c r="P7" i="16"/>
  <c r="Q7" i="16"/>
  <c r="R7" i="16"/>
  <c r="S7" i="16"/>
  <c r="T7" i="16"/>
  <c r="U7" i="16"/>
  <c r="V7" i="16"/>
  <c r="W7" i="16"/>
  <c r="X7" i="16"/>
  <c r="Y7" i="16"/>
  <c r="J8" i="16"/>
  <c r="K8" i="16"/>
  <c r="L8" i="16"/>
  <c r="M8" i="16"/>
  <c r="N8" i="16"/>
  <c r="O8" i="16"/>
  <c r="P8" i="16"/>
  <c r="Q8" i="16"/>
  <c r="R8" i="16"/>
  <c r="S8" i="16"/>
  <c r="T8" i="16"/>
  <c r="U8" i="16"/>
  <c r="V8" i="16"/>
  <c r="W8" i="16"/>
  <c r="X8" i="16"/>
  <c r="Y8" i="16"/>
  <c r="J9" i="16"/>
  <c r="K9" i="16"/>
  <c r="L9" i="16"/>
  <c r="M9" i="16"/>
  <c r="N9" i="16"/>
  <c r="O9" i="16"/>
  <c r="P9" i="16"/>
  <c r="Q9" i="16"/>
  <c r="R9" i="16"/>
  <c r="S9" i="16"/>
  <c r="T9" i="16"/>
  <c r="U9" i="16"/>
  <c r="V9" i="16"/>
  <c r="W9" i="16"/>
  <c r="X9" i="16"/>
  <c r="Y9" i="16"/>
  <c r="J10" i="16"/>
  <c r="K10" i="16"/>
  <c r="L10" i="16"/>
  <c r="M10" i="16"/>
  <c r="N10" i="16"/>
  <c r="O10" i="16"/>
  <c r="P10" i="16"/>
  <c r="Q10" i="16"/>
  <c r="R10" i="16"/>
  <c r="S10" i="16"/>
  <c r="T10" i="16"/>
  <c r="U10" i="16"/>
  <c r="V10" i="16"/>
  <c r="W10" i="16"/>
  <c r="X10" i="16"/>
  <c r="Y10" i="16"/>
  <c r="J11" i="16"/>
  <c r="K11" i="16"/>
  <c r="L11" i="16"/>
  <c r="M11" i="16"/>
  <c r="N11" i="16"/>
  <c r="O11" i="16"/>
  <c r="P11" i="16"/>
  <c r="Q11" i="16"/>
  <c r="R11" i="16"/>
  <c r="S11" i="16"/>
  <c r="T11" i="16"/>
  <c r="U11" i="16"/>
  <c r="V11" i="16"/>
  <c r="W11" i="16"/>
  <c r="X11" i="16"/>
  <c r="Y11" i="16"/>
  <c r="J12" i="16"/>
  <c r="K12" i="16"/>
  <c r="L12" i="16"/>
  <c r="M12" i="16"/>
  <c r="N12" i="16"/>
  <c r="O12" i="16"/>
  <c r="P12" i="16"/>
  <c r="Q12" i="16"/>
  <c r="R12" i="16"/>
  <c r="S12" i="16"/>
  <c r="T12" i="16"/>
  <c r="U12" i="16"/>
  <c r="V12" i="16"/>
  <c r="W12" i="16"/>
  <c r="X12" i="16"/>
  <c r="Y12" i="16"/>
  <c r="J13" i="16"/>
  <c r="K13" i="16"/>
  <c r="L13" i="16"/>
  <c r="M13" i="16"/>
  <c r="N13" i="16"/>
  <c r="O13" i="16"/>
  <c r="P13" i="16"/>
  <c r="Q13" i="16"/>
  <c r="R13" i="16"/>
  <c r="S13" i="16"/>
  <c r="T13" i="16"/>
  <c r="U13" i="16"/>
  <c r="V13" i="16"/>
  <c r="W13" i="16"/>
  <c r="X13" i="16"/>
  <c r="Y13" i="16"/>
  <c r="J14" i="16"/>
  <c r="K14" i="16"/>
  <c r="L14" i="16"/>
  <c r="M14" i="16"/>
  <c r="N14" i="16"/>
  <c r="O14" i="16"/>
  <c r="P14" i="16"/>
  <c r="Q14" i="16"/>
  <c r="R14" i="16"/>
  <c r="S14" i="16"/>
  <c r="T14" i="16"/>
  <c r="U14" i="16"/>
  <c r="V14" i="16"/>
  <c r="W14" i="16"/>
  <c r="X14" i="16"/>
  <c r="Y14" i="16"/>
  <c r="J15" i="16"/>
  <c r="K15" i="16"/>
  <c r="L15" i="16"/>
  <c r="M15" i="16"/>
  <c r="N15" i="16"/>
  <c r="O15" i="16"/>
  <c r="P15" i="16"/>
  <c r="Q15" i="16"/>
  <c r="R15" i="16"/>
  <c r="S15" i="16"/>
  <c r="T15" i="16"/>
  <c r="U15" i="16"/>
  <c r="V15" i="16"/>
  <c r="W15" i="16"/>
  <c r="X15" i="16"/>
  <c r="Y15" i="16"/>
  <c r="J16" i="16"/>
  <c r="K16" i="16"/>
  <c r="L16" i="16"/>
  <c r="M16" i="16"/>
  <c r="N16" i="16"/>
  <c r="O16" i="16"/>
  <c r="P16" i="16"/>
  <c r="Q16" i="16"/>
  <c r="R16" i="16"/>
  <c r="S16" i="16"/>
  <c r="T16" i="16"/>
  <c r="U16" i="16"/>
  <c r="V16" i="16"/>
  <c r="W16" i="16"/>
  <c r="X16" i="16"/>
  <c r="Y16" i="16"/>
  <c r="J17" i="16"/>
  <c r="K17" i="16"/>
  <c r="L17" i="16"/>
  <c r="M17" i="16"/>
  <c r="N17" i="16"/>
  <c r="O17" i="16"/>
  <c r="P17" i="16"/>
  <c r="Q17" i="16"/>
  <c r="R17" i="16"/>
  <c r="S17" i="16"/>
  <c r="T17" i="16"/>
  <c r="U17" i="16"/>
  <c r="V17" i="16"/>
  <c r="W17" i="16"/>
  <c r="X17" i="16"/>
  <c r="Y17" i="16"/>
  <c r="J18" i="16"/>
  <c r="K18" i="16"/>
  <c r="L18" i="16"/>
  <c r="M18" i="16"/>
  <c r="N18" i="16"/>
  <c r="O18" i="16"/>
  <c r="P18" i="16"/>
  <c r="Q18" i="16"/>
  <c r="R18" i="16"/>
  <c r="S18" i="16"/>
  <c r="T18" i="16"/>
  <c r="U18" i="16"/>
  <c r="V18" i="16"/>
  <c r="W18" i="16"/>
  <c r="X18" i="16"/>
  <c r="Y18" i="16"/>
  <c r="J19" i="16"/>
  <c r="K19" i="16"/>
  <c r="L19" i="16"/>
  <c r="M19" i="16"/>
  <c r="N19" i="16"/>
  <c r="O19" i="16"/>
  <c r="P19" i="16"/>
  <c r="Q19" i="16"/>
  <c r="R19" i="16"/>
  <c r="S19" i="16"/>
  <c r="T19" i="16"/>
  <c r="U19" i="16"/>
  <c r="V19" i="16"/>
  <c r="W19" i="16"/>
  <c r="X19" i="16"/>
  <c r="Y19" i="16"/>
  <c r="J20" i="16"/>
  <c r="K20" i="16"/>
  <c r="L20" i="16"/>
  <c r="M20" i="16"/>
  <c r="N20" i="16"/>
  <c r="O20" i="16"/>
  <c r="P20" i="16"/>
  <c r="Q20" i="16"/>
  <c r="R20" i="16"/>
  <c r="S20" i="16"/>
  <c r="T20" i="16"/>
  <c r="U20" i="16"/>
  <c r="V20" i="16"/>
  <c r="W20" i="16"/>
  <c r="X20" i="16"/>
  <c r="Y20" i="16"/>
  <c r="J21" i="16"/>
  <c r="K21" i="16"/>
  <c r="L21" i="16"/>
  <c r="M21" i="16"/>
  <c r="N21" i="16"/>
  <c r="O21" i="16"/>
  <c r="P21" i="16"/>
  <c r="Q21" i="16"/>
  <c r="R21" i="16"/>
  <c r="S21" i="16"/>
  <c r="T21" i="16"/>
  <c r="U21" i="16"/>
  <c r="V21" i="16"/>
  <c r="W21" i="16"/>
  <c r="X21" i="16"/>
  <c r="Y21" i="16"/>
  <c r="J22" i="16"/>
  <c r="K22" i="16"/>
  <c r="L22" i="16"/>
  <c r="M22" i="16"/>
  <c r="N22" i="16"/>
  <c r="O22" i="16"/>
  <c r="P22" i="16"/>
  <c r="Q22" i="16"/>
  <c r="R22" i="16"/>
  <c r="S22" i="16"/>
  <c r="T22" i="16"/>
  <c r="U22" i="16"/>
  <c r="V22" i="16"/>
  <c r="W22" i="16"/>
  <c r="X22" i="16"/>
  <c r="Y22" i="16"/>
  <c r="J23" i="16"/>
  <c r="K23" i="16"/>
  <c r="L23" i="16"/>
  <c r="M23" i="16"/>
  <c r="N23" i="16"/>
  <c r="O23" i="16"/>
  <c r="P23" i="16"/>
  <c r="Q23" i="16"/>
  <c r="R23" i="16"/>
  <c r="S23" i="16"/>
  <c r="T23" i="16"/>
  <c r="U23" i="16"/>
  <c r="V23" i="16"/>
  <c r="W23" i="16"/>
  <c r="X23" i="16"/>
  <c r="Y23" i="16"/>
  <c r="J24" i="16"/>
  <c r="K24" i="16"/>
  <c r="L24" i="16"/>
  <c r="M24" i="16"/>
  <c r="N24" i="16"/>
  <c r="O24" i="16"/>
  <c r="P24" i="16"/>
  <c r="Q24" i="16"/>
  <c r="R24" i="16"/>
  <c r="S24" i="16"/>
  <c r="T24" i="16"/>
  <c r="U24" i="16"/>
  <c r="V24" i="16"/>
  <c r="W24" i="16"/>
  <c r="X24" i="16"/>
  <c r="Y24" i="16"/>
  <c r="J25" i="16"/>
  <c r="K25" i="16"/>
  <c r="L25" i="16"/>
  <c r="M25" i="16"/>
  <c r="N25" i="16"/>
  <c r="O25" i="16"/>
  <c r="P25" i="16"/>
  <c r="Q25" i="16"/>
  <c r="R25" i="16"/>
  <c r="S25" i="16"/>
  <c r="T25" i="16"/>
  <c r="U25" i="16"/>
  <c r="V25" i="16"/>
  <c r="W25" i="16"/>
  <c r="X25" i="16"/>
  <c r="Y25" i="16"/>
  <c r="J26" i="16"/>
  <c r="K26" i="16"/>
  <c r="L26" i="16"/>
  <c r="M26" i="16"/>
  <c r="N26" i="16"/>
  <c r="O26" i="16"/>
  <c r="P26" i="16"/>
  <c r="Q26" i="16"/>
  <c r="R26" i="16"/>
  <c r="S26" i="16"/>
  <c r="T26" i="16"/>
  <c r="U26" i="16"/>
  <c r="V26" i="16"/>
  <c r="W26" i="16"/>
  <c r="X26" i="16"/>
  <c r="Y26" i="16"/>
  <c r="J27" i="16"/>
  <c r="K27" i="16"/>
  <c r="L27" i="16"/>
  <c r="M27" i="16"/>
  <c r="N27" i="16"/>
  <c r="O27" i="16"/>
  <c r="P27" i="16"/>
  <c r="Q27" i="16"/>
  <c r="R27" i="16"/>
  <c r="S27" i="16"/>
  <c r="T27" i="16"/>
  <c r="U27" i="16"/>
  <c r="V27" i="16"/>
  <c r="W27" i="16"/>
  <c r="X27" i="16"/>
  <c r="Y27" i="16"/>
  <c r="J28" i="16"/>
  <c r="K28" i="16"/>
  <c r="L28" i="16"/>
  <c r="M28" i="16"/>
  <c r="N28" i="16"/>
  <c r="O28" i="16"/>
  <c r="P28" i="16"/>
  <c r="Q28" i="16"/>
  <c r="R28" i="16"/>
  <c r="S28" i="16"/>
  <c r="T28" i="16"/>
  <c r="U28" i="16"/>
  <c r="V28" i="16"/>
  <c r="W28" i="16"/>
  <c r="X28" i="16"/>
  <c r="Y28" i="16"/>
  <c r="J29" i="16"/>
  <c r="K29" i="16"/>
  <c r="L29" i="16"/>
  <c r="M29" i="16"/>
  <c r="N29" i="16"/>
  <c r="O29" i="16"/>
  <c r="P29" i="16"/>
  <c r="Q29" i="16"/>
  <c r="R29" i="16"/>
  <c r="S29" i="16"/>
  <c r="T29" i="16"/>
  <c r="U29" i="16"/>
  <c r="V29" i="16"/>
  <c r="W29" i="16"/>
  <c r="X29" i="16"/>
  <c r="Y29" i="16"/>
  <c r="J30" i="16"/>
  <c r="K30" i="16"/>
  <c r="L30" i="16"/>
  <c r="M30" i="16"/>
  <c r="N30" i="16"/>
  <c r="O30" i="16"/>
  <c r="P30" i="16"/>
  <c r="Q30" i="16"/>
  <c r="R30" i="16"/>
  <c r="S30" i="16"/>
  <c r="T30" i="16"/>
  <c r="U30" i="16"/>
  <c r="V30" i="16"/>
  <c r="W30" i="16"/>
  <c r="X30" i="16"/>
  <c r="Y30" i="16"/>
  <c r="J31" i="16"/>
  <c r="K31" i="16"/>
  <c r="L31" i="16"/>
  <c r="M31" i="16"/>
  <c r="N31" i="16"/>
  <c r="O31" i="16"/>
  <c r="P31" i="16"/>
  <c r="Q31" i="16"/>
  <c r="R31" i="16"/>
  <c r="S31" i="16"/>
  <c r="T31" i="16"/>
  <c r="U31" i="16"/>
  <c r="V31" i="16"/>
  <c r="W31" i="16"/>
  <c r="X31" i="16"/>
  <c r="Y31" i="16"/>
  <c r="J32" i="16"/>
  <c r="K32" i="16"/>
  <c r="L32" i="16"/>
  <c r="M32" i="16"/>
  <c r="N32" i="16"/>
  <c r="O32" i="16"/>
  <c r="P32" i="16"/>
  <c r="Q32" i="16"/>
  <c r="R32" i="16"/>
  <c r="S32" i="16"/>
  <c r="T32" i="16"/>
  <c r="U32" i="16"/>
  <c r="V32" i="16"/>
  <c r="W32" i="16"/>
  <c r="X32" i="16"/>
  <c r="Y32" i="16"/>
  <c r="J33" i="16"/>
  <c r="K33" i="16"/>
  <c r="L33" i="16"/>
  <c r="M33" i="16"/>
  <c r="N33" i="16"/>
  <c r="O33" i="16"/>
  <c r="P33" i="16"/>
  <c r="Q33" i="16"/>
  <c r="R33" i="16"/>
  <c r="S33" i="16"/>
  <c r="T33" i="16"/>
  <c r="U33" i="16"/>
  <c r="V33" i="16"/>
  <c r="W33" i="16"/>
  <c r="X33" i="16"/>
  <c r="Y33" i="16"/>
  <c r="J34" i="16"/>
  <c r="K34" i="16"/>
  <c r="L34" i="16"/>
  <c r="M34" i="16"/>
  <c r="N34" i="16"/>
  <c r="O34" i="16"/>
  <c r="P34" i="16"/>
  <c r="Q34" i="16"/>
  <c r="R34" i="16"/>
  <c r="S34" i="16"/>
  <c r="T34" i="16"/>
  <c r="U34" i="16"/>
  <c r="V34" i="16"/>
  <c r="W34" i="16"/>
  <c r="X34" i="16"/>
  <c r="Y34" i="16"/>
  <c r="J35" i="16"/>
  <c r="K35" i="16"/>
  <c r="L35" i="16"/>
  <c r="M35" i="16"/>
  <c r="N35" i="16"/>
  <c r="O35" i="16"/>
  <c r="P35" i="16"/>
  <c r="Q35" i="16"/>
  <c r="R35" i="16"/>
  <c r="S35" i="16"/>
  <c r="T35" i="16"/>
  <c r="U35" i="16"/>
  <c r="V35" i="16"/>
  <c r="W35" i="16"/>
  <c r="X35" i="16"/>
  <c r="Y35" i="16"/>
  <c r="J36" i="16"/>
  <c r="K36" i="16"/>
  <c r="L36" i="16"/>
  <c r="M36" i="16"/>
  <c r="N36" i="16"/>
  <c r="O36" i="16"/>
  <c r="P36" i="16"/>
  <c r="Q36" i="16"/>
  <c r="R36" i="16"/>
  <c r="S36" i="16"/>
  <c r="T36" i="16"/>
  <c r="U36" i="16"/>
  <c r="V36" i="16"/>
  <c r="W36" i="16"/>
  <c r="X36" i="16"/>
  <c r="Y36" i="16"/>
  <c r="J37" i="16"/>
  <c r="K37" i="16"/>
  <c r="L37" i="16"/>
  <c r="M37" i="16"/>
  <c r="N37" i="16"/>
  <c r="O37" i="16"/>
  <c r="P37" i="16"/>
  <c r="Q37" i="16"/>
  <c r="R37" i="16"/>
  <c r="S37" i="16"/>
  <c r="T37" i="16"/>
  <c r="U37" i="16"/>
  <c r="V37" i="16"/>
  <c r="W37" i="16"/>
  <c r="X37" i="16"/>
  <c r="Y37" i="16"/>
  <c r="J38" i="16"/>
  <c r="K38" i="16"/>
  <c r="L38" i="16"/>
  <c r="M38" i="16"/>
  <c r="N38" i="16"/>
  <c r="O38" i="16"/>
  <c r="P38" i="16"/>
  <c r="Q38" i="16"/>
  <c r="R38" i="16"/>
  <c r="S38" i="16"/>
  <c r="T38" i="16"/>
  <c r="U38" i="16"/>
  <c r="V38" i="16"/>
  <c r="W38" i="16"/>
  <c r="X38" i="16"/>
  <c r="Y38" i="16"/>
  <c r="J39" i="16"/>
  <c r="K39" i="16"/>
  <c r="L39" i="16"/>
  <c r="M39" i="16"/>
  <c r="N39" i="16"/>
  <c r="O39" i="16"/>
  <c r="P39" i="16"/>
  <c r="Q39" i="16"/>
  <c r="R39" i="16"/>
  <c r="S39" i="16"/>
  <c r="T39" i="16"/>
  <c r="U39" i="16"/>
  <c r="V39" i="16"/>
  <c r="W39" i="16"/>
  <c r="X39" i="16"/>
  <c r="Y39" i="16"/>
  <c r="J40" i="16"/>
  <c r="K40" i="16"/>
  <c r="L40" i="16"/>
  <c r="M40" i="16"/>
  <c r="N40" i="16"/>
  <c r="O40" i="16"/>
  <c r="P40" i="16"/>
  <c r="Q40" i="16"/>
  <c r="R40" i="16"/>
  <c r="S40" i="16"/>
  <c r="T40" i="16"/>
  <c r="U40" i="16"/>
  <c r="V40" i="16"/>
  <c r="W40" i="16"/>
  <c r="X40" i="16"/>
  <c r="Y40" i="16"/>
  <c r="J41" i="16"/>
  <c r="K41" i="16"/>
  <c r="L41" i="16"/>
  <c r="M41" i="16"/>
  <c r="N41" i="16"/>
  <c r="O41" i="16"/>
  <c r="P41" i="16"/>
  <c r="Q41" i="16"/>
  <c r="R41" i="16"/>
  <c r="S41" i="16"/>
  <c r="T41" i="16"/>
  <c r="U41" i="16"/>
  <c r="V41" i="16"/>
  <c r="W41" i="16"/>
  <c r="X41" i="16"/>
  <c r="Y41" i="16"/>
  <c r="K4" i="16"/>
  <c r="L4" i="16"/>
  <c r="M4" i="16"/>
  <c r="N4" i="16"/>
  <c r="O4" i="16"/>
  <c r="P4" i="16"/>
  <c r="Q4" i="16"/>
  <c r="R4" i="16"/>
  <c r="S4" i="16"/>
  <c r="T4" i="16"/>
  <c r="U4" i="16"/>
  <c r="V4" i="16"/>
  <c r="W4" i="16"/>
  <c r="X4" i="16"/>
  <c r="Y4" i="16"/>
  <c r="J5" i="14"/>
  <c r="K5" i="14"/>
  <c r="L5" i="14"/>
  <c r="M5" i="14"/>
  <c r="N5" i="14"/>
  <c r="O5" i="14"/>
  <c r="P5" i="14"/>
  <c r="J6" i="14"/>
  <c r="K6" i="14"/>
  <c r="L6" i="14"/>
  <c r="M6" i="14"/>
  <c r="N6" i="14"/>
  <c r="O6" i="14"/>
  <c r="P6" i="14"/>
  <c r="J7" i="14"/>
  <c r="K7" i="14"/>
  <c r="L7" i="14"/>
  <c r="M7" i="14"/>
  <c r="N7" i="14"/>
  <c r="O7" i="14"/>
  <c r="P7" i="14"/>
  <c r="J8" i="14"/>
  <c r="K8" i="14"/>
  <c r="L8" i="14"/>
  <c r="M8" i="14"/>
  <c r="N8" i="14"/>
  <c r="O8" i="14"/>
  <c r="P8" i="14"/>
  <c r="J9" i="14"/>
  <c r="K9" i="14"/>
  <c r="L9" i="14"/>
  <c r="M9" i="14"/>
  <c r="N9" i="14"/>
  <c r="O9" i="14"/>
  <c r="P9" i="14"/>
  <c r="J10" i="14"/>
  <c r="K10" i="14"/>
  <c r="L10" i="14"/>
  <c r="M10" i="14"/>
  <c r="N10" i="14"/>
  <c r="O10" i="14"/>
  <c r="P10" i="14"/>
  <c r="J11" i="14"/>
  <c r="K11" i="14"/>
  <c r="L11" i="14"/>
  <c r="M11" i="14"/>
  <c r="N11" i="14"/>
  <c r="O11" i="14"/>
  <c r="P11" i="14"/>
  <c r="J12" i="14"/>
  <c r="K12" i="14"/>
  <c r="L12" i="14"/>
  <c r="M12" i="14"/>
  <c r="N12" i="14"/>
  <c r="O12" i="14"/>
  <c r="P12" i="14"/>
  <c r="J13" i="14"/>
  <c r="K13" i="14"/>
  <c r="L13" i="14"/>
  <c r="M13" i="14"/>
  <c r="N13" i="14"/>
  <c r="O13" i="14"/>
  <c r="P13" i="14"/>
  <c r="J14" i="14"/>
  <c r="K14" i="14"/>
  <c r="L14" i="14"/>
  <c r="M14" i="14"/>
  <c r="N14" i="14"/>
  <c r="O14" i="14"/>
  <c r="P14" i="14"/>
  <c r="J15" i="14"/>
  <c r="K15" i="14"/>
  <c r="L15" i="14"/>
  <c r="M15" i="14"/>
  <c r="N15" i="14"/>
  <c r="O15" i="14"/>
  <c r="P15" i="14"/>
  <c r="J16" i="14"/>
  <c r="K16" i="14"/>
  <c r="L16" i="14"/>
  <c r="M16" i="14"/>
  <c r="N16" i="14"/>
  <c r="O16" i="14"/>
  <c r="P16" i="14"/>
  <c r="J17" i="14"/>
  <c r="K17" i="14"/>
  <c r="L17" i="14"/>
  <c r="M17" i="14"/>
  <c r="N17" i="14"/>
  <c r="O17" i="14"/>
  <c r="P17" i="14"/>
  <c r="J18" i="14"/>
  <c r="K18" i="14"/>
  <c r="L18" i="14"/>
  <c r="M18" i="14"/>
  <c r="N18" i="14"/>
  <c r="O18" i="14"/>
  <c r="P18" i="14"/>
  <c r="J19" i="14"/>
  <c r="K19" i="14"/>
  <c r="L19" i="14"/>
  <c r="M19" i="14"/>
  <c r="N19" i="14"/>
  <c r="O19" i="14"/>
  <c r="P19" i="14"/>
  <c r="J20" i="14"/>
  <c r="K20" i="14"/>
  <c r="L20" i="14"/>
  <c r="M20" i="14"/>
  <c r="N20" i="14"/>
  <c r="O20" i="14"/>
  <c r="P20" i="14"/>
  <c r="J21" i="14"/>
  <c r="K21" i="14"/>
  <c r="L21" i="14"/>
  <c r="M21" i="14"/>
  <c r="N21" i="14"/>
  <c r="O21" i="14"/>
  <c r="P21" i="14"/>
  <c r="J22" i="14"/>
  <c r="K22" i="14"/>
  <c r="L22" i="14"/>
  <c r="M22" i="14"/>
  <c r="N22" i="14"/>
  <c r="O22" i="14"/>
  <c r="P22" i="14"/>
  <c r="J23" i="14"/>
  <c r="K23" i="14"/>
  <c r="L23" i="14"/>
  <c r="M23" i="14"/>
  <c r="N23" i="14"/>
  <c r="O23" i="14"/>
  <c r="P23" i="14"/>
  <c r="J24" i="14"/>
  <c r="K24" i="14"/>
  <c r="L24" i="14"/>
  <c r="M24" i="14"/>
  <c r="N24" i="14"/>
  <c r="O24" i="14"/>
  <c r="P24" i="14"/>
  <c r="J25" i="14"/>
  <c r="K25" i="14"/>
  <c r="L25" i="14"/>
  <c r="M25" i="14"/>
  <c r="N25" i="14"/>
  <c r="O25" i="14"/>
  <c r="P25" i="14"/>
  <c r="J26" i="14"/>
  <c r="K26" i="14"/>
  <c r="L26" i="14"/>
  <c r="M26" i="14"/>
  <c r="N26" i="14"/>
  <c r="O26" i="14"/>
  <c r="P26" i="14"/>
  <c r="J27" i="14"/>
  <c r="K27" i="14"/>
  <c r="L27" i="14"/>
  <c r="M27" i="14"/>
  <c r="N27" i="14"/>
  <c r="O27" i="14"/>
  <c r="P27" i="14"/>
  <c r="J28" i="14"/>
  <c r="K28" i="14"/>
  <c r="L28" i="14"/>
  <c r="M28" i="14"/>
  <c r="N28" i="14"/>
  <c r="O28" i="14"/>
  <c r="P28" i="14"/>
  <c r="J29" i="14"/>
  <c r="K29" i="14"/>
  <c r="L29" i="14"/>
  <c r="M29" i="14"/>
  <c r="N29" i="14"/>
  <c r="O29" i="14"/>
  <c r="P29" i="14"/>
  <c r="J30" i="14"/>
  <c r="K30" i="14"/>
  <c r="L30" i="14"/>
  <c r="M30" i="14"/>
  <c r="N30" i="14"/>
  <c r="O30" i="14"/>
  <c r="P30" i="14"/>
  <c r="J31" i="14"/>
  <c r="K31" i="14"/>
  <c r="L31" i="14"/>
  <c r="M31" i="14"/>
  <c r="N31" i="14"/>
  <c r="O31" i="14"/>
  <c r="P31" i="14"/>
  <c r="J32" i="14"/>
  <c r="K32" i="14"/>
  <c r="L32" i="14"/>
  <c r="M32" i="14"/>
  <c r="N32" i="14"/>
  <c r="O32" i="14"/>
  <c r="P32" i="14"/>
  <c r="J33" i="14"/>
  <c r="K33" i="14"/>
  <c r="L33" i="14"/>
  <c r="M33" i="14"/>
  <c r="N33" i="14"/>
  <c r="O33" i="14"/>
  <c r="P33" i="14"/>
  <c r="J34" i="14"/>
  <c r="K34" i="14"/>
  <c r="L34" i="14"/>
  <c r="M34" i="14"/>
  <c r="N34" i="14"/>
  <c r="O34" i="14"/>
  <c r="P34" i="14"/>
  <c r="J35" i="14"/>
  <c r="K35" i="14"/>
  <c r="L35" i="14"/>
  <c r="M35" i="14"/>
  <c r="N35" i="14"/>
  <c r="O35" i="14"/>
  <c r="P35" i="14"/>
  <c r="J36" i="14"/>
  <c r="K36" i="14"/>
  <c r="L36" i="14"/>
  <c r="M36" i="14"/>
  <c r="N36" i="14"/>
  <c r="O36" i="14"/>
  <c r="P36" i="14"/>
  <c r="J37" i="14"/>
  <c r="K37" i="14"/>
  <c r="L37" i="14"/>
  <c r="M37" i="14"/>
  <c r="N37" i="14"/>
  <c r="O37" i="14"/>
  <c r="P37" i="14"/>
  <c r="J38" i="14"/>
  <c r="K38" i="14"/>
  <c r="L38" i="14"/>
  <c r="M38" i="14"/>
  <c r="N38" i="14"/>
  <c r="O38" i="14"/>
  <c r="P38" i="14"/>
  <c r="J39" i="14"/>
  <c r="K39" i="14"/>
  <c r="L39" i="14"/>
  <c r="M39" i="14"/>
  <c r="N39" i="14"/>
  <c r="O39" i="14"/>
  <c r="P39" i="14"/>
  <c r="J40" i="14"/>
  <c r="K40" i="14"/>
  <c r="L40" i="14"/>
  <c r="M40" i="14"/>
  <c r="N40" i="14"/>
  <c r="O40" i="14"/>
  <c r="P40" i="14"/>
  <c r="J41" i="14"/>
  <c r="K41" i="14"/>
  <c r="L41" i="14"/>
  <c r="M41" i="14"/>
  <c r="N41" i="14"/>
  <c r="O41" i="14"/>
  <c r="P41" i="14"/>
  <c r="K4" i="14"/>
  <c r="L4" i="14"/>
  <c r="M4" i="14"/>
  <c r="N4" i="14"/>
  <c r="O4" i="14"/>
  <c r="P4" i="14"/>
  <c r="J5" i="13"/>
  <c r="K5" i="13"/>
  <c r="L5" i="13"/>
  <c r="M5" i="13"/>
  <c r="N5" i="13"/>
  <c r="J6" i="13"/>
  <c r="K6" i="13"/>
  <c r="L6" i="13"/>
  <c r="M6" i="13"/>
  <c r="N6" i="13"/>
  <c r="J7" i="13"/>
  <c r="K7" i="13"/>
  <c r="L7" i="13"/>
  <c r="M7" i="13"/>
  <c r="N7" i="13"/>
  <c r="J8" i="13"/>
  <c r="K8" i="13"/>
  <c r="L8" i="13"/>
  <c r="M8" i="13"/>
  <c r="N8" i="13"/>
  <c r="J9" i="13"/>
  <c r="K9" i="13"/>
  <c r="L9" i="13"/>
  <c r="M9" i="13"/>
  <c r="N9" i="13"/>
  <c r="J10" i="13"/>
  <c r="K10" i="13"/>
  <c r="L10" i="13"/>
  <c r="M10" i="13"/>
  <c r="N10" i="13"/>
  <c r="J11" i="13"/>
  <c r="K11" i="13"/>
  <c r="L11" i="13"/>
  <c r="M11" i="13"/>
  <c r="N11" i="13"/>
  <c r="J12" i="13"/>
  <c r="K12" i="13"/>
  <c r="L12" i="13"/>
  <c r="M12" i="13"/>
  <c r="N12" i="13"/>
  <c r="J13" i="13"/>
  <c r="K13" i="13"/>
  <c r="L13" i="13"/>
  <c r="M13" i="13"/>
  <c r="N13" i="13"/>
  <c r="J14" i="13"/>
  <c r="K14" i="13"/>
  <c r="L14" i="13"/>
  <c r="M14" i="13"/>
  <c r="N14" i="13"/>
  <c r="J15" i="13"/>
  <c r="K15" i="13"/>
  <c r="L15" i="13"/>
  <c r="M15" i="13"/>
  <c r="N15" i="13"/>
  <c r="J16" i="13"/>
  <c r="K16" i="13"/>
  <c r="L16" i="13"/>
  <c r="M16" i="13"/>
  <c r="N16" i="13"/>
  <c r="J17" i="13"/>
  <c r="K17" i="13"/>
  <c r="L17" i="13"/>
  <c r="M17" i="13"/>
  <c r="N17" i="13"/>
  <c r="J18" i="13"/>
  <c r="K18" i="13"/>
  <c r="L18" i="13"/>
  <c r="M18" i="13"/>
  <c r="N18" i="13"/>
  <c r="J19" i="13"/>
  <c r="K19" i="13"/>
  <c r="L19" i="13"/>
  <c r="M19" i="13"/>
  <c r="N19" i="13"/>
  <c r="J20" i="13"/>
  <c r="K20" i="13"/>
  <c r="L20" i="13"/>
  <c r="M20" i="13"/>
  <c r="N20" i="13"/>
  <c r="J21" i="13"/>
  <c r="K21" i="13"/>
  <c r="L21" i="13"/>
  <c r="M21" i="13"/>
  <c r="N21" i="13"/>
  <c r="J22" i="13"/>
  <c r="K22" i="13"/>
  <c r="L22" i="13"/>
  <c r="M22" i="13"/>
  <c r="N22" i="13"/>
  <c r="J23" i="13"/>
  <c r="K23" i="13"/>
  <c r="L23" i="13"/>
  <c r="M23" i="13"/>
  <c r="N23" i="13"/>
  <c r="J24" i="13"/>
  <c r="K24" i="13"/>
  <c r="L24" i="13"/>
  <c r="M24" i="13"/>
  <c r="N24" i="13"/>
  <c r="J25" i="13"/>
  <c r="K25" i="13"/>
  <c r="L25" i="13"/>
  <c r="M25" i="13"/>
  <c r="N25" i="13"/>
  <c r="J26" i="13"/>
  <c r="K26" i="13"/>
  <c r="L26" i="13"/>
  <c r="M26" i="13"/>
  <c r="N26" i="13"/>
  <c r="J27" i="13"/>
  <c r="K27" i="13"/>
  <c r="L27" i="13"/>
  <c r="M27" i="13"/>
  <c r="N27" i="13"/>
  <c r="J28" i="13"/>
  <c r="K28" i="13"/>
  <c r="L28" i="13"/>
  <c r="M28" i="13"/>
  <c r="N28" i="13"/>
  <c r="J29" i="13"/>
  <c r="K29" i="13"/>
  <c r="L29" i="13"/>
  <c r="M29" i="13"/>
  <c r="N29" i="13"/>
  <c r="J30" i="13"/>
  <c r="K30" i="13"/>
  <c r="L30" i="13"/>
  <c r="M30" i="13"/>
  <c r="N30" i="13"/>
  <c r="J31" i="13"/>
  <c r="K31" i="13"/>
  <c r="L31" i="13"/>
  <c r="M31" i="13"/>
  <c r="N31" i="13"/>
  <c r="J32" i="13"/>
  <c r="K32" i="13"/>
  <c r="L32" i="13"/>
  <c r="M32" i="13"/>
  <c r="N32" i="13"/>
  <c r="J33" i="13"/>
  <c r="K33" i="13"/>
  <c r="L33" i="13"/>
  <c r="M33" i="13"/>
  <c r="N33" i="13"/>
  <c r="J34" i="13"/>
  <c r="K34" i="13"/>
  <c r="L34" i="13"/>
  <c r="M34" i="13"/>
  <c r="N34" i="13"/>
  <c r="J35" i="13"/>
  <c r="K35" i="13"/>
  <c r="L35" i="13"/>
  <c r="M35" i="13"/>
  <c r="N35" i="13"/>
  <c r="J36" i="13"/>
  <c r="K36" i="13"/>
  <c r="L36" i="13"/>
  <c r="M36" i="13"/>
  <c r="N36" i="13"/>
  <c r="J37" i="13"/>
  <c r="K37" i="13"/>
  <c r="L37" i="13"/>
  <c r="M37" i="13"/>
  <c r="N37" i="13"/>
  <c r="J38" i="13"/>
  <c r="K38" i="13"/>
  <c r="L38" i="13"/>
  <c r="M38" i="13"/>
  <c r="N38" i="13"/>
  <c r="J39" i="13"/>
  <c r="K39" i="13"/>
  <c r="L39" i="13"/>
  <c r="M39" i="13"/>
  <c r="N39" i="13"/>
  <c r="J40" i="13"/>
  <c r="K40" i="13"/>
  <c r="L40" i="13"/>
  <c r="M40" i="13"/>
  <c r="N40" i="13"/>
  <c r="J41" i="13"/>
  <c r="K41" i="13"/>
  <c r="L41" i="13"/>
  <c r="M41" i="13"/>
  <c r="N41" i="13"/>
  <c r="K4" i="13"/>
  <c r="L4" i="13"/>
  <c r="M4" i="13"/>
  <c r="N4" i="13"/>
  <c r="I41" i="12"/>
  <c r="H41" i="12"/>
  <c r="G41" i="12"/>
  <c r="F41" i="12"/>
  <c r="E41" i="12"/>
  <c r="D41" i="12"/>
  <c r="C41" i="12"/>
  <c r="I40" i="12"/>
  <c r="H40" i="12"/>
  <c r="G40" i="12"/>
  <c r="F40" i="12"/>
  <c r="E40" i="12"/>
  <c r="D40" i="12"/>
  <c r="C40" i="12"/>
  <c r="I39" i="12"/>
  <c r="H39" i="12"/>
  <c r="G39" i="12"/>
  <c r="F39" i="12"/>
  <c r="E39" i="12"/>
  <c r="D39" i="12"/>
  <c r="C39" i="12"/>
  <c r="I38" i="12"/>
  <c r="H38" i="12"/>
  <c r="G38" i="12"/>
  <c r="F38" i="12"/>
  <c r="E38" i="12"/>
  <c r="D38" i="12"/>
  <c r="C38" i="12"/>
  <c r="I37" i="12"/>
  <c r="H37" i="12"/>
  <c r="G37" i="12"/>
  <c r="F37" i="12"/>
  <c r="E37" i="12"/>
  <c r="D37" i="12"/>
  <c r="C37" i="12"/>
  <c r="I36" i="12"/>
  <c r="H36" i="12"/>
  <c r="G36" i="12"/>
  <c r="F36" i="12"/>
  <c r="E36" i="12"/>
  <c r="D36" i="12"/>
  <c r="C36" i="12"/>
  <c r="I35" i="12"/>
  <c r="H35" i="12"/>
  <c r="G35" i="12"/>
  <c r="F35" i="12"/>
  <c r="E35" i="12"/>
  <c r="D35" i="12"/>
  <c r="C35" i="12"/>
  <c r="I34" i="12"/>
  <c r="H34" i="12"/>
  <c r="G34" i="12"/>
  <c r="F34" i="12"/>
  <c r="E34" i="12"/>
  <c r="D34" i="12"/>
  <c r="C34" i="12"/>
  <c r="I33" i="12"/>
  <c r="H33" i="12"/>
  <c r="G33" i="12"/>
  <c r="F33" i="12"/>
  <c r="E33" i="12"/>
  <c r="D33" i="12"/>
  <c r="C33" i="12"/>
  <c r="I32" i="12"/>
  <c r="H32" i="12"/>
  <c r="G32" i="12"/>
  <c r="F32" i="12"/>
  <c r="E32" i="12"/>
  <c r="D32" i="12"/>
  <c r="C32" i="12"/>
  <c r="I31" i="12"/>
  <c r="H31" i="12"/>
  <c r="G31" i="12"/>
  <c r="F31" i="12"/>
  <c r="E31" i="12"/>
  <c r="D31" i="12"/>
  <c r="C31" i="12"/>
  <c r="I30" i="12"/>
  <c r="H30" i="12"/>
  <c r="G30" i="12"/>
  <c r="F30" i="12"/>
  <c r="E30" i="12"/>
  <c r="D30" i="12"/>
  <c r="C30" i="12"/>
  <c r="I29" i="12"/>
  <c r="H29" i="12"/>
  <c r="G29" i="12"/>
  <c r="F29" i="12"/>
  <c r="E29" i="12"/>
  <c r="D29" i="12"/>
  <c r="C29" i="12"/>
  <c r="I28" i="12"/>
  <c r="H28" i="12"/>
  <c r="G28" i="12"/>
  <c r="F28" i="12"/>
  <c r="E28" i="12"/>
  <c r="D28" i="12"/>
  <c r="C28" i="12"/>
  <c r="I27" i="12"/>
  <c r="H27" i="12"/>
  <c r="G27" i="12"/>
  <c r="F27" i="12"/>
  <c r="E27" i="12"/>
  <c r="D27" i="12"/>
  <c r="C27" i="12"/>
  <c r="I26" i="12"/>
  <c r="H26" i="12"/>
  <c r="G26" i="12"/>
  <c r="F26" i="12"/>
  <c r="E26" i="12"/>
  <c r="D26" i="12"/>
  <c r="C26" i="12"/>
  <c r="I25" i="12"/>
  <c r="H25" i="12"/>
  <c r="G25" i="12"/>
  <c r="F25" i="12"/>
  <c r="E25" i="12"/>
  <c r="D25" i="12"/>
  <c r="C25" i="12"/>
  <c r="I24" i="12"/>
  <c r="H24" i="12"/>
  <c r="G24" i="12"/>
  <c r="F24" i="12"/>
  <c r="E24" i="12"/>
  <c r="D24" i="12"/>
  <c r="C24" i="12"/>
  <c r="I23" i="12"/>
  <c r="H23" i="12"/>
  <c r="G23" i="12"/>
  <c r="F23" i="12"/>
  <c r="E23" i="12"/>
  <c r="D23" i="12"/>
  <c r="C23" i="12"/>
  <c r="I22" i="12"/>
  <c r="H22" i="12"/>
  <c r="G22" i="12"/>
  <c r="F22" i="12"/>
  <c r="E22" i="12"/>
  <c r="D22" i="12"/>
  <c r="C22" i="12"/>
  <c r="I21" i="12"/>
  <c r="H21" i="12"/>
  <c r="G21" i="12"/>
  <c r="F21" i="12"/>
  <c r="E21" i="12"/>
  <c r="D21" i="12"/>
  <c r="C21" i="12"/>
  <c r="I20" i="12"/>
  <c r="H20" i="12"/>
  <c r="G20" i="12"/>
  <c r="F20" i="12"/>
  <c r="E20" i="12"/>
  <c r="D20" i="12"/>
  <c r="C20" i="12"/>
  <c r="I19" i="12"/>
  <c r="H19" i="12"/>
  <c r="G19" i="12"/>
  <c r="F19" i="12"/>
  <c r="E19" i="12"/>
  <c r="D19" i="12"/>
  <c r="C19" i="12"/>
  <c r="I18" i="12"/>
  <c r="H18" i="12"/>
  <c r="G18" i="12"/>
  <c r="F18" i="12"/>
  <c r="E18" i="12"/>
  <c r="D18" i="12"/>
  <c r="C18" i="12"/>
  <c r="I17" i="12"/>
  <c r="H17" i="12"/>
  <c r="G17" i="12"/>
  <c r="F17" i="12"/>
  <c r="E17" i="12"/>
  <c r="D17" i="12"/>
  <c r="C17" i="12"/>
  <c r="I16" i="12"/>
  <c r="H16" i="12"/>
  <c r="G16" i="12"/>
  <c r="F16" i="12"/>
  <c r="E16" i="12"/>
  <c r="D16" i="12"/>
  <c r="C16" i="12"/>
  <c r="I15" i="12"/>
  <c r="H15" i="12"/>
  <c r="G15" i="12"/>
  <c r="F15" i="12"/>
  <c r="E15" i="12"/>
  <c r="D15" i="12"/>
  <c r="C15" i="12"/>
  <c r="I14" i="12"/>
  <c r="H14" i="12"/>
  <c r="G14" i="12"/>
  <c r="F14" i="12"/>
  <c r="E14" i="12"/>
  <c r="D14" i="12"/>
  <c r="C14" i="12"/>
  <c r="I13" i="12"/>
  <c r="H13" i="12"/>
  <c r="G13" i="12"/>
  <c r="F13" i="12"/>
  <c r="E13" i="12"/>
  <c r="D13" i="12"/>
  <c r="C13" i="12"/>
  <c r="I12" i="12"/>
  <c r="H12" i="12"/>
  <c r="G12" i="12"/>
  <c r="F12" i="12"/>
  <c r="E12" i="12"/>
  <c r="D12" i="12"/>
  <c r="C12" i="12"/>
  <c r="I11" i="12"/>
  <c r="H11" i="12"/>
  <c r="G11" i="12"/>
  <c r="F11" i="12"/>
  <c r="E11" i="12"/>
  <c r="D11" i="12"/>
  <c r="C11" i="12"/>
  <c r="I10" i="12"/>
  <c r="H10" i="12"/>
  <c r="G10" i="12"/>
  <c r="F10" i="12"/>
  <c r="E10" i="12"/>
  <c r="D10" i="12"/>
  <c r="C10" i="12"/>
  <c r="I9" i="12"/>
  <c r="H9" i="12"/>
  <c r="G9" i="12"/>
  <c r="F9" i="12"/>
  <c r="E9" i="12"/>
  <c r="D9" i="12"/>
  <c r="C9" i="12"/>
  <c r="I8" i="12"/>
  <c r="H8" i="12"/>
  <c r="G8" i="12"/>
  <c r="F8" i="12"/>
  <c r="E8" i="12"/>
  <c r="D8" i="12"/>
  <c r="C8" i="12"/>
  <c r="I7" i="12"/>
  <c r="H7" i="12"/>
  <c r="G7" i="12"/>
  <c r="F7" i="12"/>
  <c r="E7" i="12"/>
  <c r="D7" i="12"/>
  <c r="C7" i="12"/>
  <c r="I6" i="12"/>
  <c r="H6" i="12"/>
  <c r="G6" i="12"/>
  <c r="F6" i="12"/>
  <c r="E6" i="12"/>
  <c r="D6" i="12"/>
  <c r="C6" i="12"/>
  <c r="I5" i="12"/>
  <c r="H5" i="12"/>
  <c r="G5" i="12"/>
  <c r="F5" i="12"/>
  <c r="E5" i="12"/>
  <c r="D5" i="12"/>
  <c r="C5" i="12"/>
  <c r="I4" i="12"/>
  <c r="H4" i="12"/>
  <c r="G4" i="12"/>
  <c r="F4" i="12"/>
  <c r="E4" i="12"/>
  <c r="D4" i="12"/>
  <c r="C4" i="12"/>
  <c r="H41" i="82"/>
  <c r="G41" i="82"/>
  <c r="F41" i="82"/>
  <c r="E41" i="82"/>
  <c r="D41" i="82"/>
  <c r="C41" i="82"/>
  <c r="H40" i="82"/>
  <c r="G40" i="82"/>
  <c r="F40" i="82"/>
  <c r="E40" i="82"/>
  <c r="D40" i="82"/>
  <c r="C40" i="82"/>
  <c r="H39" i="82"/>
  <c r="G39" i="82"/>
  <c r="F39" i="82"/>
  <c r="E39" i="82"/>
  <c r="D39" i="82"/>
  <c r="C39" i="82"/>
  <c r="H38" i="82"/>
  <c r="G38" i="82"/>
  <c r="F38" i="82"/>
  <c r="E38" i="82"/>
  <c r="D38" i="82"/>
  <c r="C38" i="82"/>
  <c r="H37" i="82"/>
  <c r="G37" i="82"/>
  <c r="F37" i="82"/>
  <c r="E37" i="82"/>
  <c r="D37" i="82"/>
  <c r="C37" i="82"/>
  <c r="H36" i="82"/>
  <c r="G36" i="82"/>
  <c r="F36" i="82"/>
  <c r="E36" i="82"/>
  <c r="D36" i="82"/>
  <c r="C36" i="82"/>
  <c r="H35" i="82"/>
  <c r="G35" i="82"/>
  <c r="F35" i="82"/>
  <c r="E35" i="82"/>
  <c r="D35" i="82"/>
  <c r="C35" i="82"/>
  <c r="H34" i="82"/>
  <c r="G34" i="82"/>
  <c r="F34" i="82"/>
  <c r="E34" i="82"/>
  <c r="D34" i="82"/>
  <c r="C34" i="82"/>
  <c r="H33" i="82"/>
  <c r="G33" i="82"/>
  <c r="F33" i="82"/>
  <c r="E33" i="82"/>
  <c r="D33" i="82"/>
  <c r="C33" i="82"/>
  <c r="H32" i="82"/>
  <c r="G32" i="82"/>
  <c r="F32" i="82"/>
  <c r="E32" i="82"/>
  <c r="D32" i="82"/>
  <c r="C32" i="82"/>
  <c r="H31" i="82"/>
  <c r="G31" i="82"/>
  <c r="F31" i="82"/>
  <c r="E31" i="82"/>
  <c r="D31" i="82"/>
  <c r="C31" i="82"/>
  <c r="H30" i="82"/>
  <c r="G30" i="82"/>
  <c r="F30" i="82"/>
  <c r="E30" i="82"/>
  <c r="D30" i="82"/>
  <c r="C30" i="82"/>
  <c r="H29" i="82"/>
  <c r="G29" i="82"/>
  <c r="F29" i="82"/>
  <c r="E29" i="82"/>
  <c r="D29" i="82"/>
  <c r="C29" i="82"/>
  <c r="H28" i="82"/>
  <c r="G28" i="82"/>
  <c r="F28" i="82"/>
  <c r="E28" i="82"/>
  <c r="D28" i="82"/>
  <c r="C28" i="82"/>
  <c r="H27" i="82"/>
  <c r="G27" i="82"/>
  <c r="F27" i="82"/>
  <c r="E27" i="82"/>
  <c r="D27" i="82"/>
  <c r="C27" i="82"/>
  <c r="H26" i="82"/>
  <c r="G26" i="82"/>
  <c r="F26" i="82"/>
  <c r="E26" i="82"/>
  <c r="D26" i="82"/>
  <c r="C26" i="82"/>
  <c r="H25" i="82"/>
  <c r="G25" i="82"/>
  <c r="F25" i="82"/>
  <c r="E25" i="82"/>
  <c r="D25" i="82"/>
  <c r="C25" i="82"/>
  <c r="H24" i="82"/>
  <c r="G24" i="82"/>
  <c r="F24" i="82"/>
  <c r="E24" i="82"/>
  <c r="D24" i="82"/>
  <c r="C24" i="82"/>
  <c r="H23" i="82"/>
  <c r="G23" i="82"/>
  <c r="F23" i="82"/>
  <c r="E23" i="82"/>
  <c r="D23" i="82"/>
  <c r="C23" i="82"/>
  <c r="H22" i="82"/>
  <c r="G22" i="82"/>
  <c r="F22" i="82"/>
  <c r="E22" i="82"/>
  <c r="D22" i="82"/>
  <c r="C22" i="82"/>
  <c r="H21" i="82"/>
  <c r="G21" i="82"/>
  <c r="F21" i="82"/>
  <c r="E21" i="82"/>
  <c r="D21" i="82"/>
  <c r="C21" i="82"/>
  <c r="H20" i="82"/>
  <c r="G20" i="82"/>
  <c r="F20" i="82"/>
  <c r="E20" i="82"/>
  <c r="D20" i="82"/>
  <c r="C20" i="82"/>
  <c r="H19" i="82"/>
  <c r="G19" i="82"/>
  <c r="F19" i="82"/>
  <c r="E19" i="82"/>
  <c r="D19" i="82"/>
  <c r="C19" i="82"/>
  <c r="H18" i="82"/>
  <c r="G18" i="82"/>
  <c r="F18" i="82"/>
  <c r="E18" i="82"/>
  <c r="D18" i="82"/>
  <c r="C18" i="82"/>
  <c r="H17" i="82"/>
  <c r="G17" i="82"/>
  <c r="F17" i="82"/>
  <c r="E17" i="82"/>
  <c r="D17" i="82"/>
  <c r="C17" i="82"/>
  <c r="H16" i="82"/>
  <c r="G16" i="82"/>
  <c r="F16" i="82"/>
  <c r="E16" i="82"/>
  <c r="D16" i="82"/>
  <c r="C16" i="82"/>
  <c r="H15" i="82"/>
  <c r="G15" i="82"/>
  <c r="F15" i="82"/>
  <c r="E15" i="82"/>
  <c r="D15" i="82"/>
  <c r="C15" i="82"/>
  <c r="H14" i="82"/>
  <c r="G14" i="82"/>
  <c r="F14" i="82"/>
  <c r="E14" i="82"/>
  <c r="D14" i="82"/>
  <c r="C14" i="82"/>
  <c r="H13" i="82"/>
  <c r="G13" i="82"/>
  <c r="F13" i="82"/>
  <c r="E13" i="82"/>
  <c r="D13" i="82"/>
  <c r="C13" i="82"/>
  <c r="H12" i="82"/>
  <c r="G12" i="82"/>
  <c r="F12" i="82"/>
  <c r="E12" i="82"/>
  <c r="D12" i="82"/>
  <c r="C12" i="82"/>
  <c r="H11" i="82"/>
  <c r="G11" i="82"/>
  <c r="F11" i="82"/>
  <c r="E11" i="82"/>
  <c r="D11" i="82"/>
  <c r="C11" i="82"/>
  <c r="H10" i="82"/>
  <c r="G10" i="82"/>
  <c r="F10" i="82"/>
  <c r="E10" i="82"/>
  <c r="D10" i="82"/>
  <c r="C10" i="82"/>
  <c r="H9" i="82"/>
  <c r="G9" i="82"/>
  <c r="F9" i="82"/>
  <c r="E9" i="82"/>
  <c r="D9" i="82"/>
  <c r="C9" i="82"/>
  <c r="H8" i="82"/>
  <c r="G8" i="82"/>
  <c r="F8" i="82"/>
  <c r="E8" i="82"/>
  <c r="D8" i="82"/>
  <c r="C8" i="82"/>
  <c r="H7" i="82"/>
  <c r="G7" i="82"/>
  <c r="F7" i="82"/>
  <c r="E7" i="82"/>
  <c r="D7" i="82"/>
  <c r="C7" i="82"/>
  <c r="H6" i="82"/>
  <c r="G6" i="82"/>
  <c r="F6" i="82"/>
  <c r="E6" i="82"/>
  <c r="D6" i="82"/>
  <c r="C6" i="82"/>
  <c r="H5" i="82"/>
  <c r="G5" i="82"/>
  <c r="F5" i="82"/>
  <c r="E5" i="82"/>
  <c r="D5" i="82"/>
  <c r="C5" i="82"/>
  <c r="H4" i="82"/>
  <c r="G4" i="82"/>
  <c r="F4" i="82"/>
  <c r="E4" i="82"/>
  <c r="D4" i="82"/>
  <c r="C4" i="82"/>
  <c r="I41" i="13"/>
  <c r="H41" i="13"/>
  <c r="G41" i="13"/>
  <c r="F41" i="13"/>
  <c r="E41" i="13"/>
  <c r="D41" i="13"/>
  <c r="C41" i="13"/>
  <c r="I40" i="13"/>
  <c r="H40" i="13"/>
  <c r="G40" i="13"/>
  <c r="F40" i="13"/>
  <c r="E40" i="13"/>
  <c r="D40" i="13"/>
  <c r="C40" i="13"/>
  <c r="I39" i="13"/>
  <c r="H39" i="13"/>
  <c r="G39" i="13"/>
  <c r="F39" i="13"/>
  <c r="E39" i="13"/>
  <c r="D39" i="13"/>
  <c r="C39" i="13"/>
  <c r="I38" i="13"/>
  <c r="H38" i="13"/>
  <c r="G38" i="13"/>
  <c r="F38" i="13"/>
  <c r="E38" i="13"/>
  <c r="D38" i="13"/>
  <c r="C38" i="13"/>
  <c r="I37" i="13"/>
  <c r="H37" i="13"/>
  <c r="G37" i="13"/>
  <c r="F37" i="13"/>
  <c r="E37" i="13"/>
  <c r="D37" i="13"/>
  <c r="C37" i="13"/>
  <c r="I36" i="13"/>
  <c r="H36" i="13"/>
  <c r="G36" i="13"/>
  <c r="F36" i="13"/>
  <c r="E36" i="13"/>
  <c r="D36" i="13"/>
  <c r="C36" i="13"/>
  <c r="I35" i="13"/>
  <c r="H35" i="13"/>
  <c r="G35" i="13"/>
  <c r="F35" i="13"/>
  <c r="E35" i="13"/>
  <c r="D35" i="13"/>
  <c r="C35" i="13"/>
  <c r="I34" i="13"/>
  <c r="H34" i="13"/>
  <c r="G34" i="13"/>
  <c r="F34" i="13"/>
  <c r="E34" i="13"/>
  <c r="D34" i="13"/>
  <c r="C34" i="13"/>
  <c r="I33" i="13"/>
  <c r="H33" i="13"/>
  <c r="G33" i="13"/>
  <c r="F33" i="13"/>
  <c r="E33" i="13"/>
  <c r="D33" i="13"/>
  <c r="C33" i="13"/>
  <c r="I32" i="13"/>
  <c r="H32" i="13"/>
  <c r="G32" i="13"/>
  <c r="F32" i="13"/>
  <c r="E32" i="13"/>
  <c r="D32" i="13"/>
  <c r="C32" i="13"/>
  <c r="I31" i="13"/>
  <c r="H31" i="13"/>
  <c r="G31" i="13"/>
  <c r="F31" i="13"/>
  <c r="E31" i="13"/>
  <c r="D31" i="13"/>
  <c r="C31" i="13"/>
  <c r="I30" i="13"/>
  <c r="H30" i="13"/>
  <c r="G30" i="13"/>
  <c r="F30" i="13"/>
  <c r="E30" i="13"/>
  <c r="D30" i="13"/>
  <c r="C30" i="13"/>
  <c r="I29" i="13"/>
  <c r="H29" i="13"/>
  <c r="G29" i="13"/>
  <c r="F29" i="13"/>
  <c r="E29" i="13"/>
  <c r="D29" i="13"/>
  <c r="C29" i="13"/>
  <c r="I28" i="13"/>
  <c r="H28" i="13"/>
  <c r="G28" i="13"/>
  <c r="F28" i="13"/>
  <c r="E28" i="13"/>
  <c r="D28" i="13"/>
  <c r="C28" i="13"/>
  <c r="I27" i="13"/>
  <c r="H27" i="13"/>
  <c r="G27" i="13"/>
  <c r="F27" i="13"/>
  <c r="E27" i="13"/>
  <c r="D27" i="13"/>
  <c r="C27" i="13"/>
  <c r="I26" i="13"/>
  <c r="H26" i="13"/>
  <c r="G26" i="13"/>
  <c r="F26" i="13"/>
  <c r="E26" i="13"/>
  <c r="D26" i="13"/>
  <c r="C26" i="13"/>
  <c r="I25" i="13"/>
  <c r="H25" i="13"/>
  <c r="G25" i="13"/>
  <c r="F25" i="13"/>
  <c r="E25" i="13"/>
  <c r="D25" i="13"/>
  <c r="C25" i="13"/>
  <c r="I24" i="13"/>
  <c r="H24" i="13"/>
  <c r="G24" i="13"/>
  <c r="F24" i="13"/>
  <c r="E24" i="13"/>
  <c r="D24" i="13"/>
  <c r="C24" i="13"/>
  <c r="I23" i="13"/>
  <c r="H23" i="13"/>
  <c r="G23" i="13"/>
  <c r="F23" i="13"/>
  <c r="E23" i="13"/>
  <c r="D23" i="13"/>
  <c r="C23" i="13"/>
  <c r="I22" i="13"/>
  <c r="H22" i="13"/>
  <c r="G22" i="13"/>
  <c r="F22" i="13"/>
  <c r="E22" i="13"/>
  <c r="D22" i="13"/>
  <c r="C22" i="13"/>
  <c r="I21" i="13"/>
  <c r="H21" i="13"/>
  <c r="G21" i="13"/>
  <c r="F21" i="13"/>
  <c r="E21" i="13"/>
  <c r="D21" i="13"/>
  <c r="C21" i="13"/>
  <c r="I20" i="13"/>
  <c r="H20" i="13"/>
  <c r="G20" i="13"/>
  <c r="F20" i="13"/>
  <c r="E20" i="13"/>
  <c r="D20" i="13"/>
  <c r="C20" i="13"/>
  <c r="I19" i="13"/>
  <c r="H19" i="13"/>
  <c r="G19" i="13"/>
  <c r="F19" i="13"/>
  <c r="E19" i="13"/>
  <c r="D19" i="13"/>
  <c r="C19" i="13"/>
  <c r="I18" i="13"/>
  <c r="H18" i="13"/>
  <c r="G18" i="13"/>
  <c r="F18" i="13"/>
  <c r="E18" i="13"/>
  <c r="D18" i="13"/>
  <c r="C18" i="13"/>
  <c r="I17" i="13"/>
  <c r="H17" i="13"/>
  <c r="G17" i="13"/>
  <c r="F17" i="13"/>
  <c r="E17" i="13"/>
  <c r="D17" i="13"/>
  <c r="C17" i="13"/>
  <c r="I16" i="13"/>
  <c r="H16" i="13"/>
  <c r="G16" i="13"/>
  <c r="F16" i="13"/>
  <c r="E16" i="13"/>
  <c r="D16" i="13"/>
  <c r="C16" i="13"/>
  <c r="I15" i="13"/>
  <c r="H15" i="13"/>
  <c r="G15" i="13"/>
  <c r="F15" i="13"/>
  <c r="E15" i="13"/>
  <c r="D15" i="13"/>
  <c r="C15" i="13"/>
  <c r="I14" i="13"/>
  <c r="H14" i="13"/>
  <c r="G14" i="13"/>
  <c r="F14" i="13"/>
  <c r="E14" i="13"/>
  <c r="D14" i="13"/>
  <c r="C14" i="13"/>
  <c r="I13" i="13"/>
  <c r="H13" i="13"/>
  <c r="G13" i="13"/>
  <c r="F13" i="13"/>
  <c r="E13" i="13"/>
  <c r="D13" i="13"/>
  <c r="C13" i="13"/>
  <c r="I12" i="13"/>
  <c r="H12" i="13"/>
  <c r="G12" i="13"/>
  <c r="F12" i="13"/>
  <c r="E12" i="13"/>
  <c r="D12" i="13"/>
  <c r="C12" i="13"/>
  <c r="I11" i="13"/>
  <c r="H11" i="13"/>
  <c r="G11" i="13"/>
  <c r="F11" i="13"/>
  <c r="E11" i="13"/>
  <c r="D11" i="13"/>
  <c r="C11" i="13"/>
  <c r="I10" i="13"/>
  <c r="H10" i="13"/>
  <c r="G10" i="13"/>
  <c r="F10" i="13"/>
  <c r="E10" i="13"/>
  <c r="D10" i="13"/>
  <c r="C10" i="13"/>
  <c r="I9" i="13"/>
  <c r="H9" i="13"/>
  <c r="G9" i="13"/>
  <c r="F9" i="13"/>
  <c r="E9" i="13"/>
  <c r="D9" i="13"/>
  <c r="C9" i="13"/>
  <c r="I8" i="13"/>
  <c r="H8" i="13"/>
  <c r="G8" i="13"/>
  <c r="F8" i="13"/>
  <c r="E8" i="13"/>
  <c r="D8" i="13"/>
  <c r="C8" i="13"/>
  <c r="I7" i="13"/>
  <c r="H7" i="13"/>
  <c r="G7" i="13"/>
  <c r="F7" i="13"/>
  <c r="E7" i="13"/>
  <c r="D7" i="13"/>
  <c r="C7" i="13"/>
  <c r="I6" i="13"/>
  <c r="H6" i="13"/>
  <c r="G6" i="13"/>
  <c r="F6" i="13"/>
  <c r="E6" i="13"/>
  <c r="D6" i="13"/>
  <c r="C6" i="13"/>
  <c r="I5" i="13"/>
  <c r="H5" i="13"/>
  <c r="G5" i="13"/>
  <c r="F5" i="13"/>
  <c r="E5" i="13"/>
  <c r="D5" i="13"/>
  <c r="C5" i="13"/>
  <c r="J4" i="13"/>
  <c r="I4" i="13"/>
  <c r="H4" i="13"/>
  <c r="G4" i="13"/>
  <c r="F4" i="13"/>
  <c r="E4" i="13"/>
  <c r="D4" i="13"/>
  <c r="C4" i="13"/>
  <c r="I41" i="14"/>
  <c r="H41" i="14"/>
  <c r="G41" i="14"/>
  <c r="F41" i="14"/>
  <c r="E41" i="14"/>
  <c r="D41" i="14"/>
  <c r="C41" i="14"/>
  <c r="I40" i="14"/>
  <c r="H40" i="14"/>
  <c r="G40" i="14"/>
  <c r="F40" i="14"/>
  <c r="E40" i="14"/>
  <c r="D40" i="14"/>
  <c r="C40" i="14"/>
  <c r="I39" i="14"/>
  <c r="H39" i="14"/>
  <c r="G39" i="14"/>
  <c r="F39" i="14"/>
  <c r="E39" i="14"/>
  <c r="D39" i="14"/>
  <c r="C39" i="14"/>
  <c r="I38" i="14"/>
  <c r="H38" i="14"/>
  <c r="G38" i="14"/>
  <c r="F38" i="14"/>
  <c r="E38" i="14"/>
  <c r="D38" i="14"/>
  <c r="C38" i="14"/>
  <c r="I37" i="14"/>
  <c r="H37" i="14"/>
  <c r="G37" i="14"/>
  <c r="F37" i="14"/>
  <c r="E37" i="14"/>
  <c r="D37" i="14"/>
  <c r="C37" i="14"/>
  <c r="I36" i="14"/>
  <c r="H36" i="14"/>
  <c r="G36" i="14"/>
  <c r="F36" i="14"/>
  <c r="E36" i="14"/>
  <c r="D36" i="14"/>
  <c r="C36" i="14"/>
  <c r="I35" i="14"/>
  <c r="H35" i="14"/>
  <c r="G35" i="14"/>
  <c r="F35" i="14"/>
  <c r="E35" i="14"/>
  <c r="D35" i="14"/>
  <c r="C35" i="14"/>
  <c r="I34" i="14"/>
  <c r="H34" i="14"/>
  <c r="G34" i="14"/>
  <c r="F34" i="14"/>
  <c r="E34" i="14"/>
  <c r="D34" i="14"/>
  <c r="C34" i="14"/>
  <c r="I33" i="14"/>
  <c r="H33" i="14"/>
  <c r="G33" i="14"/>
  <c r="F33" i="14"/>
  <c r="E33" i="14"/>
  <c r="D33" i="14"/>
  <c r="C33" i="14"/>
  <c r="I32" i="14"/>
  <c r="H32" i="14"/>
  <c r="G32" i="14"/>
  <c r="F32" i="14"/>
  <c r="E32" i="14"/>
  <c r="D32" i="14"/>
  <c r="C32" i="14"/>
  <c r="I31" i="14"/>
  <c r="H31" i="14"/>
  <c r="G31" i="14"/>
  <c r="F31" i="14"/>
  <c r="E31" i="14"/>
  <c r="D31" i="14"/>
  <c r="C31" i="14"/>
  <c r="I30" i="14"/>
  <c r="H30" i="14"/>
  <c r="G30" i="14"/>
  <c r="F30" i="14"/>
  <c r="E30" i="14"/>
  <c r="D30" i="14"/>
  <c r="C30" i="14"/>
  <c r="I29" i="14"/>
  <c r="H29" i="14"/>
  <c r="G29" i="14"/>
  <c r="F29" i="14"/>
  <c r="E29" i="14"/>
  <c r="D29" i="14"/>
  <c r="C29" i="14"/>
  <c r="I28" i="14"/>
  <c r="H28" i="14"/>
  <c r="G28" i="14"/>
  <c r="F28" i="14"/>
  <c r="E28" i="14"/>
  <c r="D28" i="14"/>
  <c r="C28" i="14"/>
  <c r="I27" i="14"/>
  <c r="H27" i="14"/>
  <c r="G27" i="14"/>
  <c r="F27" i="14"/>
  <c r="E27" i="14"/>
  <c r="D27" i="14"/>
  <c r="C27" i="14"/>
  <c r="I26" i="14"/>
  <c r="H26" i="14"/>
  <c r="G26" i="14"/>
  <c r="F26" i="14"/>
  <c r="E26" i="14"/>
  <c r="D26" i="14"/>
  <c r="C26" i="14"/>
  <c r="I25" i="14"/>
  <c r="H25" i="14"/>
  <c r="G25" i="14"/>
  <c r="F25" i="14"/>
  <c r="E25" i="14"/>
  <c r="D25" i="14"/>
  <c r="C25" i="14"/>
  <c r="I24" i="14"/>
  <c r="H24" i="14"/>
  <c r="G24" i="14"/>
  <c r="F24" i="14"/>
  <c r="E24" i="14"/>
  <c r="D24" i="14"/>
  <c r="C24" i="14"/>
  <c r="I23" i="14"/>
  <c r="H23" i="14"/>
  <c r="G23" i="14"/>
  <c r="F23" i="14"/>
  <c r="E23" i="14"/>
  <c r="D23" i="14"/>
  <c r="C23" i="14"/>
  <c r="I22" i="14"/>
  <c r="H22" i="14"/>
  <c r="G22" i="14"/>
  <c r="F22" i="14"/>
  <c r="E22" i="14"/>
  <c r="D22" i="14"/>
  <c r="C22" i="14"/>
  <c r="I21" i="14"/>
  <c r="H21" i="14"/>
  <c r="G21" i="14"/>
  <c r="F21" i="14"/>
  <c r="E21" i="14"/>
  <c r="D21" i="14"/>
  <c r="C21" i="14"/>
  <c r="I20" i="14"/>
  <c r="H20" i="14"/>
  <c r="G20" i="14"/>
  <c r="F20" i="14"/>
  <c r="E20" i="14"/>
  <c r="D20" i="14"/>
  <c r="C20" i="14"/>
  <c r="I19" i="14"/>
  <c r="H19" i="14"/>
  <c r="G19" i="14"/>
  <c r="F19" i="14"/>
  <c r="E19" i="14"/>
  <c r="D19" i="14"/>
  <c r="C19" i="14"/>
  <c r="I18" i="14"/>
  <c r="H18" i="14"/>
  <c r="G18" i="14"/>
  <c r="F18" i="14"/>
  <c r="E18" i="14"/>
  <c r="D18" i="14"/>
  <c r="C18" i="14"/>
  <c r="I17" i="14"/>
  <c r="H17" i="14"/>
  <c r="G17" i="14"/>
  <c r="F17" i="14"/>
  <c r="E17" i="14"/>
  <c r="D17" i="14"/>
  <c r="C17" i="14"/>
  <c r="I16" i="14"/>
  <c r="H16" i="14"/>
  <c r="G16" i="14"/>
  <c r="F16" i="14"/>
  <c r="E16" i="14"/>
  <c r="D16" i="14"/>
  <c r="C16" i="14"/>
  <c r="I15" i="14"/>
  <c r="H15" i="14"/>
  <c r="G15" i="14"/>
  <c r="F15" i="14"/>
  <c r="E15" i="14"/>
  <c r="D15" i="14"/>
  <c r="C15" i="14"/>
  <c r="I14" i="14"/>
  <c r="H14" i="14"/>
  <c r="G14" i="14"/>
  <c r="F14" i="14"/>
  <c r="E14" i="14"/>
  <c r="D14" i="14"/>
  <c r="C14" i="14"/>
  <c r="I13" i="14"/>
  <c r="H13" i="14"/>
  <c r="G13" i="14"/>
  <c r="F13" i="14"/>
  <c r="E13" i="14"/>
  <c r="D13" i="14"/>
  <c r="C13" i="14"/>
  <c r="I12" i="14"/>
  <c r="H12" i="14"/>
  <c r="G12" i="14"/>
  <c r="F12" i="14"/>
  <c r="E12" i="14"/>
  <c r="D12" i="14"/>
  <c r="C12" i="14"/>
  <c r="I11" i="14"/>
  <c r="H11" i="14"/>
  <c r="G11" i="14"/>
  <c r="F11" i="14"/>
  <c r="E11" i="14"/>
  <c r="D11" i="14"/>
  <c r="C11" i="14"/>
  <c r="I10" i="14"/>
  <c r="H10" i="14"/>
  <c r="G10" i="14"/>
  <c r="F10" i="14"/>
  <c r="E10" i="14"/>
  <c r="D10" i="14"/>
  <c r="C10" i="14"/>
  <c r="I9" i="14"/>
  <c r="H9" i="14"/>
  <c r="G9" i="14"/>
  <c r="F9" i="14"/>
  <c r="E9" i="14"/>
  <c r="D9" i="14"/>
  <c r="C9" i="14"/>
  <c r="I8" i="14"/>
  <c r="H8" i="14"/>
  <c r="G8" i="14"/>
  <c r="F8" i="14"/>
  <c r="E8" i="14"/>
  <c r="D8" i="14"/>
  <c r="C8" i="14"/>
  <c r="I7" i="14"/>
  <c r="H7" i="14"/>
  <c r="G7" i="14"/>
  <c r="F7" i="14"/>
  <c r="E7" i="14"/>
  <c r="D7" i="14"/>
  <c r="C7" i="14"/>
  <c r="I6" i="14"/>
  <c r="H6" i="14"/>
  <c r="G6" i="14"/>
  <c r="F6" i="14"/>
  <c r="E6" i="14"/>
  <c r="D6" i="14"/>
  <c r="C6" i="14"/>
  <c r="I5" i="14"/>
  <c r="H5" i="14"/>
  <c r="G5" i="14"/>
  <c r="F5" i="14"/>
  <c r="E5" i="14"/>
  <c r="D5" i="14"/>
  <c r="C5" i="14"/>
  <c r="J4" i="14"/>
  <c r="I4" i="14"/>
  <c r="H4" i="14"/>
  <c r="G4" i="14"/>
  <c r="F4" i="14"/>
  <c r="E4" i="14"/>
  <c r="D4" i="14"/>
  <c r="C4" i="14"/>
  <c r="I41" i="15"/>
  <c r="H41" i="15"/>
  <c r="G41" i="15"/>
  <c r="F41" i="15"/>
  <c r="E41" i="15"/>
  <c r="D41" i="15"/>
  <c r="C41" i="15"/>
  <c r="I40" i="15"/>
  <c r="H40" i="15"/>
  <c r="G40" i="15"/>
  <c r="F40" i="15"/>
  <c r="E40" i="15"/>
  <c r="D40" i="15"/>
  <c r="C40" i="15"/>
  <c r="I39" i="15"/>
  <c r="H39" i="15"/>
  <c r="G39" i="15"/>
  <c r="F39" i="15"/>
  <c r="E39" i="15"/>
  <c r="D39" i="15"/>
  <c r="C39" i="15"/>
  <c r="I38" i="15"/>
  <c r="H38" i="15"/>
  <c r="G38" i="15"/>
  <c r="F38" i="15"/>
  <c r="E38" i="15"/>
  <c r="D38" i="15"/>
  <c r="C38" i="15"/>
  <c r="I37" i="15"/>
  <c r="H37" i="15"/>
  <c r="G37" i="15"/>
  <c r="F37" i="15"/>
  <c r="E37" i="15"/>
  <c r="D37" i="15"/>
  <c r="C37" i="15"/>
  <c r="I36" i="15"/>
  <c r="H36" i="15"/>
  <c r="G36" i="15"/>
  <c r="F36" i="15"/>
  <c r="E36" i="15"/>
  <c r="D36" i="15"/>
  <c r="C36" i="15"/>
  <c r="I35" i="15"/>
  <c r="H35" i="15"/>
  <c r="G35" i="15"/>
  <c r="F35" i="15"/>
  <c r="E35" i="15"/>
  <c r="D35" i="15"/>
  <c r="C35" i="15"/>
  <c r="I34" i="15"/>
  <c r="H34" i="15"/>
  <c r="G34" i="15"/>
  <c r="F34" i="15"/>
  <c r="E34" i="15"/>
  <c r="D34" i="15"/>
  <c r="C34" i="15"/>
  <c r="I33" i="15"/>
  <c r="H33" i="15"/>
  <c r="G33" i="15"/>
  <c r="F33" i="15"/>
  <c r="E33" i="15"/>
  <c r="D33" i="15"/>
  <c r="C33" i="15"/>
  <c r="I32" i="15"/>
  <c r="H32" i="15"/>
  <c r="G32" i="15"/>
  <c r="F32" i="15"/>
  <c r="E32" i="15"/>
  <c r="D32" i="15"/>
  <c r="C32" i="15"/>
  <c r="I31" i="15"/>
  <c r="H31" i="15"/>
  <c r="G31" i="15"/>
  <c r="F31" i="15"/>
  <c r="E31" i="15"/>
  <c r="D31" i="15"/>
  <c r="C31" i="15"/>
  <c r="I30" i="15"/>
  <c r="H30" i="15"/>
  <c r="G30" i="15"/>
  <c r="F30" i="15"/>
  <c r="E30" i="15"/>
  <c r="D30" i="15"/>
  <c r="C30" i="15"/>
  <c r="I29" i="15"/>
  <c r="H29" i="15"/>
  <c r="G29" i="15"/>
  <c r="F29" i="15"/>
  <c r="E29" i="15"/>
  <c r="D29" i="15"/>
  <c r="C29" i="15"/>
  <c r="I28" i="15"/>
  <c r="H28" i="15"/>
  <c r="G28" i="15"/>
  <c r="F28" i="15"/>
  <c r="E28" i="15"/>
  <c r="D28" i="15"/>
  <c r="C28" i="15"/>
  <c r="I27" i="15"/>
  <c r="H27" i="15"/>
  <c r="G27" i="15"/>
  <c r="F27" i="15"/>
  <c r="E27" i="15"/>
  <c r="D27" i="15"/>
  <c r="C27" i="15"/>
  <c r="I26" i="15"/>
  <c r="H26" i="15"/>
  <c r="G26" i="15"/>
  <c r="F26" i="15"/>
  <c r="E26" i="15"/>
  <c r="D26" i="15"/>
  <c r="C26" i="15"/>
  <c r="I25" i="15"/>
  <c r="H25" i="15"/>
  <c r="G25" i="15"/>
  <c r="F25" i="15"/>
  <c r="E25" i="15"/>
  <c r="D25" i="15"/>
  <c r="C25" i="15"/>
  <c r="I24" i="15"/>
  <c r="H24" i="15"/>
  <c r="G24" i="15"/>
  <c r="F24" i="15"/>
  <c r="E24" i="15"/>
  <c r="D24" i="15"/>
  <c r="C24" i="15"/>
  <c r="I23" i="15"/>
  <c r="H23" i="15"/>
  <c r="G23" i="15"/>
  <c r="F23" i="15"/>
  <c r="E23" i="15"/>
  <c r="D23" i="15"/>
  <c r="C23" i="15"/>
  <c r="I22" i="15"/>
  <c r="H22" i="15"/>
  <c r="G22" i="15"/>
  <c r="F22" i="15"/>
  <c r="E22" i="15"/>
  <c r="D22" i="15"/>
  <c r="C22" i="15"/>
  <c r="I21" i="15"/>
  <c r="H21" i="15"/>
  <c r="G21" i="15"/>
  <c r="F21" i="15"/>
  <c r="E21" i="15"/>
  <c r="D21" i="15"/>
  <c r="C21" i="15"/>
  <c r="I20" i="15"/>
  <c r="H20" i="15"/>
  <c r="G20" i="15"/>
  <c r="F20" i="15"/>
  <c r="E20" i="15"/>
  <c r="D20" i="15"/>
  <c r="C20" i="15"/>
  <c r="I19" i="15"/>
  <c r="H19" i="15"/>
  <c r="G19" i="15"/>
  <c r="F19" i="15"/>
  <c r="E19" i="15"/>
  <c r="D19" i="15"/>
  <c r="C19" i="15"/>
  <c r="I18" i="15"/>
  <c r="H18" i="15"/>
  <c r="G18" i="15"/>
  <c r="F18" i="15"/>
  <c r="E18" i="15"/>
  <c r="D18" i="15"/>
  <c r="C18" i="15"/>
  <c r="I17" i="15"/>
  <c r="H17" i="15"/>
  <c r="G17" i="15"/>
  <c r="F17" i="15"/>
  <c r="E17" i="15"/>
  <c r="D17" i="15"/>
  <c r="C17" i="15"/>
  <c r="I16" i="15"/>
  <c r="H16" i="15"/>
  <c r="G16" i="15"/>
  <c r="F16" i="15"/>
  <c r="E16" i="15"/>
  <c r="D16" i="15"/>
  <c r="C16" i="15"/>
  <c r="I15" i="15"/>
  <c r="H15" i="15"/>
  <c r="G15" i="15"/>
  <c r="F15" i="15"/>
  <c r="E15" i="15"/>
  <c r="D15" i="15"/>
  <c r="C15" i="15"/>
  <c r="I14" i="15"/>
  <c r="H14" i="15"/>
  <c r="G14" i="15"/>
  <c r="F14" i="15"/>
  <c r="E14" i="15"/>
  <c r="D14" i="15"/>
  <c r="C14" i="15"/>
  <c r="I13" i="15"/>
  <c r="H13" i="15"/>
  <c r="G13" i="15"/>
  <c r="F13" i="15"/>
  <c r="E13" i="15"/>
  <c r="D13" i="15"/>
  <c r="C13" i="15"/>
  <c r="I12" i="15"/>
  <c r="H12" i="15"/>
  <c r="G12" i="15"/>
  <c r="F12" i="15"/>
  <c r="E12" i="15"/>
  <c r="D12" i="15"/>
  <c r="C12" i="15"/>
  <c r="I11" i="15"/>
  <c r="H11" i="15"/>
  <c r="G11" i="15"/>
  <c r="F11" i="15"/>
  <c r="E11" i="15"/>
  <c r="D11" i="15"/>
  <c r="C11" i="15"/>
  <c r="I10" i="15"/>
  <c r="H10" i="15"/>
  <c r="G10" i="15"/>
  <c r="F10" i="15"/>
  <c r="E10" i="15"/>
  <c r="D10" i="15"/>
  <c r="C10" i="15"/>
  <c r="I9" i="15"/>
  <c r="H9" i="15"/>
  <c r="G9" i="15"/>
  <c r="F9" i="15"/>
  <c r="E9" i="15"/>
  <c r="D9" i="15"/>
  <c r="C9" i="15"/>
  <c r="I8" i="15"/>
  <c r="H8" i="15"/>
  <c r="G8" i="15"/>
  <c r="F8" i="15"/>
  <c r="E8" i="15"/>
  <c r="D8" i="15"/>
  <c r="C8" i="15"/>
  <c r="I7" i="15"/>
  <c r="H7" i="15"/>
  <c r="G7" i="15"/>
  <c r="F7" i="15"/>
  <c r="E7" i="15"/>
  <c r="D7" i="15"/>
  <c r="C7" i="15"/>
  <c r="I6" i="15"/>
  <c r="H6" i="15"/>
  <c r="G6" i="15"/>
  <c r="F6" i="15"/>
  <c r="E6" i="15"/>
  <c r="D6" i="15"/>
  <c r="C6" i="15"/>
  <c r="I5" i="15"/>
  <c r="H5" i="15"/>
  <c r="G5" i="15"/>
  <c r="F5" i="15"/>
  <c r="E5" i="15"/>
  <c r="D5" i="15"/>
  <c r="C5" i="15"/>
  <c r="I4" i="15"/>
  <c r="H4" i="15"/>
  <c r="G4" i="15"/>
  <c r="F4" i="15"/>
  <c r="E4" i="15"/>
  <c r="D4" i="15"/>
  <c r="C4" i="15"/>
  <c r="I41" i="16"/>
  <c r="H41" i="16"/>
  <c r="G41" i="16"/>
  <c r="F41" i="16"/>
  <c r="E41" i="16"/>
  <c r="D41" i="16"/>
  <c r="C41" i="16"/>
  <c r="I40" i="16"/>
  <c r="H40" i="16"/>
  <c r="G40" i="16"/>
  <c r="F40" i="16"/>
  <c r="E40" i="16"/>
  <c r="D40" i="16"/>
  <c r="C40" i="16"/>
  <c r="I39" i="16"/>
  <c r="H39" i="16"/>
  <c r="G39" i="16"/>
  <c r="F39" i="16"/>
  <c r="E39" i="16"/>
  <c r="D39" i="16"/>
  <c r="C39" i="16"/>
  <c r="I38" i="16"/>
  <c r="H38" i="16"/>
  <c r="G38" i="16"/>
  <c r="F38" i="16"/>
  <c r="E38" i="16"/>
  <c r="D38" i="16"/>
  <c r="C38" i="16"/>
  <c r="I37" i="16"/>
  <c r="H37" i="16"/>
  <c r="G37" i="16"/>
  <c r="F37" i="16"/>
  <c r="E37" i="16"/>
  <c r="D37" i="16"/>
  <c r="C37" i="16"/>
  <c r="I36" i="16"/>
  <c r="H36" i="16"/>
  <c r="G36" i="16"/>
  <c r="F36" i="16"/>
  <c r="E36" i="16"/>
  <c r="D36" i="16"/>
  <c r="C36" i="16"/>
  <c r="I35" i="16"/>
  <c r="H35" i="16"/>
  <c r="G35" i="16"/>
  <c r="F35" i="16"/>
  <c r="E35" i="16"/>
  <c r="D35" i="16"/>
  <c r="C35" i="16"/>
  <c r="I34" i="16"/>
  <c r="H34" i="16"/>
  <c r="G34" i="16"/>
  <c r="F34" i="16"/>
  <c r="E34" i="16"/>
  <c r="D34" i="16"/>
  <c r="C34" i="16"/>
  <c r="I33" i="16"/>
  <c r="H33" i="16"/>
  <c r="G33" i="16"/>
  <c r="F33" i="16"/>
  <c r="E33" i="16"/>
  <c r="D33" i="16"/>
  <c r="C33" i="16"/>
  <c r="I32" i="16"/>
  <c r="H32" i="16"/>
  <c r="G32" i="16"/>
  <c r="F32" i="16"/>
  <c r="E32" i="16"/>
  <c r="D32" i="16"/>
  <c r="C32" i="16"/>
  <c r="I31" i="16"/>
  <c r="H31" i="16"/>
  <c r="G31" i="16"/>
  <c r="F31" i="16"/>
  <c r="E31" i="16"/>
  <c r="D31" i="16"/>
  <c r="C31" i="16"/>
  <c r="I30" i="16"/>
  <c r="H30" i="16"/>
  <c r="G30" i="16"/>
  <c r="F30" i="16"/>
  <c r="E30" i="16"/>
  <c r="D30" i="16"/>
  <c r="C30" i="16"/>
  <c r="I29" i="16"/>
  <c r="H29" i="16"/>
  <c r="G29" i="16"/>
  <c r="F29" i="16"/>
  <c r="E29" i="16"/>
  <c r="D29" i="16"/>
  <c r="C29" i="16"/>
  <c r="I28" i="16"/>
  <c r="H28" i="16"/>
  <c r="G28" i="16"/>
  <c r="F28" i="16"/>
  <c r="E28" i="16"/>
  <c r="D28" i="16"/>
  <c r="C28" i="16"/>
  <c r="I27" i="16"/>
  <c r="H27" i="16"/>
  <c r="G27" i="16"/>
  <c r="F27" i="16"/>
  <c r="E27" i="16"/>
  <c r="D27" i="16"/>
  <c r="C27" i="16"/>
  <c r="I26" i="16"/>
  <c r="H26" i="16"/>
  <c r="G26" i="16"/>
  <c r="F26" i="16"/>
  <c r="E26" i="16"/>
  <c r="D26" i="16"/>
  <c r="C26" i="16"/>
  <c r="I25" i="16"/>
  <c r="H25" i="16"/>
  <c r="G25" i="16"/>
  <c r="F25" i="16"/>
  <c r="E25" i="16"/>
  <c r="D25" i="16"/>
  <c r="C25" i="16"/>
  <c r="I24" i="16"/>
  <c r="H24" i="16"/>
  <c r="G24" i="16"/>
  <c r="F24" i="16"/>
  <c r="E24" i="16"/>
  <c r="D24" i="16"/>
  <c r="C24" i="16"/>
  <c r="I23" i="16"/>
  <c r="H23" i="16"/>
  <c r="G23" i="16"/>
  <c r="F23" i="16"/>
  <c r="E23" i="16"/>
  <c r="D23" i="16"/>
  <c r="C23" i="16"/>
  <c r="I22" i="16"/>
  <c r="H22" i="16"/>
  <c r="G22" i="16"/>
  <c r="F22" i="16"/>
  <c r="E22" i="16"/>
  <c r="D22" i="16"/>
  <c r="C22" i="16"/>
  <c r="I21" i="16"/>
  <c r="H21" i="16"/>
  <c r="G21" i="16"/>
  <c r="F21" i="16"/>
  <c r="E21" i="16"/>
  <c r="D21" i="16"/>
  <c r="C21" i="16"/>
  <c r="I20" i="16"/>
  <c r="H20" i="16"/>
  <c r="G20" i="16"/>
  <c r="F20" i="16"/>
  <c r="E20" i="16"/>
  <c r="D20" i="16"/>
  <c r="C20" i="16"/>
  <c r="I19" i="16"/>
  <c r="H19" i="16"/>
  <c r="G19" i="16"/>
  <c r="F19" i="16"/>
  <c r="E19" i="16"/>
  <c r="D19" i="16"/>
  <c r="C19" i="16"/>
  <c r="I18" i="16"/>
  <c r="H18" i="16"/>
  <c r="G18" i="16"/>
  <c r="F18" i="16"/>
  <c r="E18" i="16"/>
  <c r="D18" i="16"/>
  <c r="C18" i="16"/>
  <c r="I17" i="16"/>
  <c r="H17" i="16"/>
  <c r="G17" i="16"/>
  <c r="F17" i="16"/>
  <c r="E17" i="16"/>
  <c r="D17" i="16"/>
  <c r="C17" i="16"/>
  <c r="I16" i="16"/>
  <c r="H16" i="16"/>
  <c r="G16" i="16"/>
  <c r="F16" i="16"/>
  <c r="E16" i="16"/>
  <c r="D16" i="16"/>
  <c r="C16" i="16"/>
  <c r="I15" i="16"/>
  <c r="H15" i="16"/>
  <c r="G15" i="16"/>
  <c r="F15" i="16"/>
  <c r="E15" i="16"/>
  <c r="D15" i="16"/>
  <c r="C15" i="16"/>
  <c r="I14" i="16"/>
  <c r="H14" i="16"/>
  <c r="G14" i="16"/>
  <c r="F14" i="16"/>
  <c r="E14" i="16"/>
  <c r="D14" i="16"/>
  <c r="C14" i="16"/>
  <c r="I13" i="16"/>
  <c r="H13" i="16"/>
  <c r="G13" i="16"/>
  <c r="F13" i="16"/>
  <c r="E13" i="16"/>
  <c r="D13" i="16"/>
  <c r="C13" i="16"/>
  <c r="I12" i="16"/>
  <c r="H12" i="16"/>
  <c r="G12" i="16"/>
  <c r="F12" i="16"/>
  <c r="E12" i="16"/>
  <c r="D12" i="16"/>
  <c r="C12" i="16"/>
  <c r="I11" i="16"/>
  <c r="H11" i="16"/>
  <c r="G11" i="16"/>
  <c r="F11" i="16"/>
  <c r="E11" i="16"/>
  <c r="D11" i="16"/>
  <c r="C11" i="16"/>
  <c r="I10" i="16"/>
  <c r="H10" i="16"/>
  <c r="G10" i="16"/>
  <c r="F10" i="16"/>
  <c r="E10" i="16"/>
  <c r="D10" i="16"/>
  <c r="C10" i="16"/>
  <c r="I9" i="16"/>
  <c r="H9" i="16"/>
  <c r="G9" i="16"/>
  <c r="F9" i="16"/>
  <c r="E9" i="16"/>
  <c r="D9" i="16"/>
  <c r="C9" i="16"/>
  <c r="I8" i="16"/>
  <c r="H8" i="16"/>
  <c r="G8" i="16"/>
  <c r="F8" i="16"/>
  <c r="E8" i="16"/>
  <c r="D8" i="16"/>
  <c r="C8" i="16"/>
  <c r="I7" i="16"/>
  <c r="H7" i="16"/>
  <c r="G7" i="16"/>
  <c r="F7" i="16"/>
  <c r="E7" i="16"/>
  <c r="D7" i="16"/>
  <c r="C7" i="16"/>
  <c r="I6" i="16"/>
  <c r="H6" i="16"/>
  <c r="G6" i="16"/>
  <c r="F6" i="16"/>
  <c r="E6" i="16"/>
  <c r="D6" i="16"/>
  <c r="C6" i="16"/>
  <c r="I5" i="16"/>
  <c r="H5" i="16"/>
  <c r="G5" i="16"/>
  <c r="F5" i="16"/>
  <c r="E5" i="16"/>
  <c r="D5" i="16"/>
  <c r="C5" i="16"/>
  <c r="J4" i="16"/>
  <c r="I4" i="16"/>
  <c r="H4" i="16"/>
  <c r="G4" i="16"/>
  <c r="F4" i="16"/>
  <c r="E4" i="16"/>
  <c r="D4" i="16"/>
  <c r="C4" i="16"/>
  <c r="I41" i="18"/>
  <c r="H41" i="18"/>
  <c r="G41" i="18"/>
  <c r="F41" i="18"/>
  <c r="E41" i="18"/>
  <c r="D41" i="18"/>
  <c r="C41" i="18"/>
  <c r="I40" i="18"/>
  <c r="H40" i="18"/>
  <c r="G40" i="18"/>
  <c r="F40" i="18"/>
  <c r="E40" i="18"/>
  <c r="D40" i="18"/>
  <c r="C40" i="18"/>
  <c r="I39" i="18"/>
  <c r="H39" i="18"/>
  <c r="G39" i="18"/>
  <c r="F39" i="18"/>
  <c r="E39" i="18"/>
  <c r="D39" i="18"/>
  <c r="C39" i="18"/>
  <c r="I38" i="18"/>
  <c r="H38" i="18"/>
  <c r="G38" i="18"/>
  <c r="F38" i="18"/>
  <c r="E38" i="18"/>
  <c r="D38" i="18"/>
  <c r="C38" i="18"/>
  <c r="I37" i="18"/>
  <c r="H37" i="18"/>
  <c r="G37" i="18"/>
  <c r="F37" i="18"/>
  <c r="E37" i="18"/>
  <c r="D37" i="18"/>
  <c r="C37" i="18"/>
  <c r="I36" i="18"/>
  <c r="H36" i="18"/>
  <c r="G36" i="18"/>
  <c r="F36" i="18"/>
  <c r="E36" i="18"/>
  <c r="D36" i="18"/>
  <c r="C36" i="18"/>
  <c r="I35" i="18"/>
  <c r="H35" i="18"/>
  <c r="G35" i="18"/>
  <c r="F35" i="18"/>
  <c r="E35" i="18"/>
  <c r="D35" i="18"/>
  <c r="C35" i="18"/>
  <c r="I34" i="18"/>
  <c r="H34" i="18"/>
  <c r="G34" i="18"/>
  <c r="F34" i="18"/>
  <c r="E34" i="18"/>
  <c r="D34" i="18"/>
  <c r="C34" i="18"/>
  <c r="I33" i="18"/>
  <c r="H33" i="18"/>
  <c r="G33" i="18"/>
  <c r="F33" i="18"/>
  <c r="E33" i="18"/>
  <c r="D33" i="18"/>
  <c r="C33" i="18"/>
  <c r="I32" i="18"/>
  <c r="H32" i="18"/>
  <c r="G32" i="18"/>
  <c r="F32" i="18"/>
  <c r="E32" i="18"/>
  <c r="D32" i="18"/>
  <c r="C32" i="18"/>
  <c r="I31" i="18"/>
  <c r="H31" i="18"/>
  <c r="G31" i="18"/>
  <c r="F31" i="18"/>
  <c r="E31" i="18"/>
  <c r="D31" i="18"/>
  <c r="C31" i="18"/>
  <c r="I30" i="18"/>
  <c r="H30" i="18"/>
  <c r="G30" i="18"/>
  <c r="F30" i="18"/>
  <c r="E30" i="18"/>
  <c r="D30" i="18"/>
  <c r="C30" i="18"/>
  <c r="I29" i="18"/>
  <c r="H29" i="18"/>
  <c r="G29" i="18"/>
  <c r="F29" i="18"/>
  <c r="E29" i="18"/>
  <c r="D29" i="18"/>
  <c r="C29" i="18"/>
  <c r="I28" i="18"/>
  <c r="H28" i="18"/>
  <c r="G28" i="18"/>
  <c r="F28" i="18"/>
  <c r="E28" i="18"/>
  <c r="D28" i="18"/>
  <c r="C28" i="18"/>
  <c r="I27" i="18"/>
  <c r="H27" i="18"/>
  <c r="G27" i="18"/>
  <c r="F27" i="18"/>
  <c r="E27" i="18"/>
  <c r="D27" i="18"/>
  <c r="C27" i="18"/>
  <c r="I26" i="18"/>
  <c r="H26" i="18"/>
  <c r="G26" i="18"/>
  <c r="F26" i="18"/>
  <c r="E26" i="18"/>
  <c r="D26" i="18"/>
  <c r="C26" i="18"/>
  <c r="I25" i="18"/>
  <c r="H25" i="18"/>
  <c r="G25" i="18"/>
  <c r="F25" i="18"/>
  <c r="E25" i="18"/>
  <c r="D25" i="18"/>
  <c r="C25" i="18"/>
  <c r="I24" i="18"/>
  <c r="H24" i="18"/>
  <c r="G24" i="18"/>
  <c r="F24" i="18"/>
  <c r="E24" i="18"/>
  <c r="D24" i="18"/>
  <c r="C24" i="18"/>
  <c r="I23" i="18"/>
  <c r="H23" i="18"/>
  <c r="G23" i="18"/>
  <c r="F23" i="18"/>
  <c r="E23" i="18"/>
  <c r="D23" i="18"/>
  <c r="C23" i="18"/>
  <c r="I22" i="18"/>
  <c r="H22" i="18"/>
  <c r="G22" i="18"/>
  <c r="F22" i="18"/>
  <c r="E22" i="18"/>
  <c r="D22" i="18"/>
  <c r="C22" i="18"/>
  <c r="I21" i="18"/>
  <c r="H21" i="18"/>
  <c r="G21" i="18"/>
  <c r="F21" i="18"/>
  <c r="E21" i="18"/>
  <c r="D21" i="18"/>
  <c r="C21" i="18"/>
  <c r="I20" i="18"/>
  <c r="H20" i="18"/>
  <c r="G20" i="18"/>
  <c r="F20" i="18"/>
  <c r="E20" i="18"/>
  <c r="D20" i="18"/>
  <c r="C20" i="18"/>
  <c r="I19" i="18"/>
  <c r="H19" i="18"/>
  <c r="G19" i="18"/>
  <c r="F19" i="18"/>
  <c r="E19" i="18"/>
  <c r="D19" i="18"/>
  <c r="C19" i="18"/>
  <c r="I18" i="18"/>
  <c r="H18" i="18"/>
  <c r="G18" i="18"/>
  <c r="F18" i="18"/>
  <c r="E18" i="18"/>
  <c r="D18" i="18"/>
  <c r="C18" i="18"/>
  <c r="I17" i="18"/>
  <c r="H17" i="18"/>
  <c r="G17" i="18"/>
  <c r="F17" i="18"/>
  <c r="E17" i="18"/>
  <c r="D17" i="18"/>
  <c r="C17" i="18"/>
  <c r="I16" i="18"/>
  <c r="H16" i="18"/>
  <c r="G16" i="18"/>
  <c r="F16" i="18"/>
  <c r="E16" i="18"/>
  <c r="D16" i="18"/>
  <c r="C16" i="18"/>
  <c r="I15" i="18"/>
  <c r="H15" i="18"/>
  <c r="G15" i="18"/>
  <c r="F15" i="18"/>
  <c r="E15" i="18"/>
  <c r="D15" i="18"/>
  <c r="C15" i="18"/>
  <c r="I14" i="18"/>
  <c r="H14" i="18"/>
  <c r="G14" i="18"/>
  <c r="F14" i="18"/>
  <c r="E14" i="18"/>
  <c r="D14" i="18"/>
  <c r="C14" i="18"/>
  <c r="I13" i="18"/>
  <c r="H13" i="18"/>
  <c r="G13" i="18"/>
  <c r="F13" i="18"/>
  <c r="E13" i="18"/>
  <c r="D13" i="18"/>
  <c r="C13" i="18"/>
  <c r="I12" i="18"/>
  <c r="H12" i="18"/>
  <c r="G12" i="18"/>
  <c r="F12" i="18"/>
  <c r="E12" i="18"/>
  <c r="D12" i="18"/>
  <c r="C12" i="18"/>
  <c r="I11" i="18"/>
  <c r="H11" i="18"/>
  <c r="G11" i="18"/>
  <c r="F11" i="18"/>
  <c r="E11" i="18"/>
  <c r="D11" i="18"/>
  <c r="C11" i="18"/>
  <c r="I10" i="18"/>
  <c r="H10" i="18"/>
  <c r="G10" i="18"/>
  <c r="F10" i="18"/>
  <c r="E10" i="18"/>
  <c r="D10" i="18"/>
  <c r="C10" i="18"/>
  <c r="I9" i="18"/>
  <c r="H9" i="18"/>
  <c r="G9" i="18"/>
  <c r="F9" i="18"/>
  <c r="E9" i="18"/>
  <c r="D9" i="18"/>
  <c r="C9" i="18"/>
  <c r="I8" i="18"/>
  <c r="H8" i="18"/>
  <c r="G8" i="18"/>
  <c r="F8" i="18"/>
  <c r="E8" i="18"/>
  <c r="D8" i="18"/>
  <c r="C8" i="18"/>
  <c r="I7" i="18"/>
  <c r="H7" i="18"/>
  <c r="G7" i="18"/>
  <c r="F7" i="18"/>
  <c r="E7" i="18"/>
  <c r="D7" i="18"/>
  <c r="C7" i="18"/>
  <c r="I6" i="18"/>
  <c r="H6" i="18"/>
  <c r="G6" i="18"/>
  <c r="F6" i="18"/>
  <c r="E6" i="18"/>
  <c r="D6" i="18"/>
  <c r="C6" i="18"/>
  <c r="I5" i="18"/>
  <c r="H5" i="18"/>
  <c r="G5" i="18"/>
  <c r="F5" i="18"/>
  <c r="E5" i="18"/>
  <c r="D5" i="18"/>
  <c r="C5" i="18"/>
  <c r="J4" i="18"/>
  <c r="I4" i="18"/>
  <c r="H4" i="18"/>
  <c r="G4" i="18"/>
  <c r="F4" i="18"/>
  <c r="E4" i="18"/>
  <c r="D4" i="18"/>
  <c r="C4" i="18"/>
  <c r="I41" i="19"/>
  <c r="H41" i="19"/>
  <c r="G41" i="19"/>
  <c r="F41" i="19"/>
  <c r="E41" i="19"/>
  <c r="D41" i="19"/>
  <c r="C41" i="19"/>
  <c r="I40" i="19"/>
  <c r="H40" i="19"/>
  <c r="G40" i="19"/>
  <c r="F40" i="19"/>
  <c r="E40" i="19"/>
  <c r="D40" i="19"/>
  <c r="C40" i="19"/>
  <c r="I39" i="19"/>
  <c r="H39" i="19"/>
  <c r="G39" i="19"/>
  <c r="F39" i="19"/>
  <c r="E39" i="19"/>
  <c r="D39" i="19"/>
  <c r="C39" i="19"/>
  <c r="I38" i="19"/>
  <c r="H38" i="19"/>
  <c r="G38" i="19"/>
  <c r="F38" i="19"/>
  <c r="E38" i="19"/>
  <c r="D38" i="19"/>
  <c r="C38" i="19"/>
  <c r="I37" i="19"/>
  <c r="H37" i="19"/>
  <c r="G37" i="19"/>
  <c r="F37" i="19"/>
  <c r="E37" i="19"/>
  <c r="D37" i="19"/>
  <c r="C37" i="19"/>
  <c r="I36" i="19"/>
  <c r="H36" i="19"/>
  <c r="G36" i="19"/>
  <c r="F36" i="19"/>
  <c r="E36" i="19"/>
  <c r="D36" i="19"/>
  <c r="C36" i="19"/>
  <c r="I35" i="19"/>
  <c r="H35" i="19"/>
  <c r="G35" i="19"/>
  <c r="F35" i="19"/>
  <c r="E35" i="19"/>
  <c r="D35" i="19"/>
  <c r="C35" i="19"/>
  <c r="I34" i="19"/>
  <c r="H34" i="19"/>
  <c r="G34" i="19"/>
  <c r="F34" i="19"/>
  <c r="E34" i="19"/>
  <c r="D34" i="19"/>
  <c r="C34" i="19"/>
  <c r="I33" i="19"/>
  <c r="H33" i="19"/>
  <c r="G33" i="19"/>
  <c r="F33" i="19"/>
  <c r="E33" i="19"/>
  <c r="D33" i="19"/>
  <c r="C33" i="19"/>
  <c r="I32" i="19"/>
  <c r="H32" i="19"/>
  <c r="G32" i="19"/>
  <c r="F32" i="19"/>
  <c r="E32" i="19"/>
  <c r="D32" i="19"/>
  <c r="C32" i="19"/>
  <c r="I31" i="19"/>
  <c r="H31" i="19"/>
  <c r="G31" i="19"/>
  <c r="F31" i="19"/>
  <c r="E31" i="19"/>
  <c r="D31" i="19"/>
  <c r="C31" i="19"/>
  <c r="I30" i="19"/>
  <c r="H30" i="19"/>
  <c r="G30" i="19"/>
  <c r="F30" i="19"/>
  <c r="E30" i="19"/>
  <c r="D30" i="19"/>
  <c r="C30" i="19"/>
  <c r="I29" i="19"/>
  <c r="H29" i="19"/>
  <c r="G29" i="19"/>
  <c r="F29" i="19"/>
  <c r="E29" i="19"/>
  <c r="D29" i="19"/>
  <c r="C29" i="19"/>
  <c r="I28" i="19"/>
  <c r="H28" i="19"/>
  <c r="G28" i="19"/>
  <c r="F28" i="19"/>
  <c r="E28" i="19"/>
  <c r="D28" i="19"/>
  <c r="C28" i="19"/>
  <c r="I27" i="19"/>
  <c r="H27" i="19"/>
  <c r="G27" i="19"/>
  <c r="F27" i="19"/>
  <c r="E27" i="19"/>
  <c r="D27" i="19"/>
  <c r="C27" i="19"/>
  <c r="I26" i="19"/>
  <c r="H26" i="19"/>
  <c r="G26" i="19"/>
  <c r="F26" i="19"/>
  <c r="E26" i="19"/>
  <c r="D26" i="19"/>
  <c r="C26" i="19"/>
  <c r="I25" i="19"/>
  <c r="H25" i="19"/>
  <c r="G25" i="19"/>
  <c r="F25" i="19"/>
  <c r="E25" i="19"/>
  <c r="D25" i="19"/>
  <c r="C25" i="19"/>
  <c r="I24" i="19"/>
  <c r="H24" i="19"/>
  <c r="G24" i="19"/>
  <c r="F24" i="19"/>
  <c r="E24" i="19"/>
  <c r="D24" i="19"/>
  <c r="C24" i="19"/>
  <c r="I23" i="19"/>
  <c r="H23" i="19"/>
  <c r="G23" i="19"/>
  <c r="F23" i="19"/>
  <c r="E23" i="19"/>
  <c r="D23" i="19"/>
  <c r="C23" i="19"/>
  <c r="I22" i="19"/>
  <c r="H22" i="19"/>
  <c r="G22" i="19"/>
  <c r="F22" i="19"/>
  <c r="E22" i="19"/>
  <c r="D22" i="19"/>
  <c r="C22" i="19"/>
  <c r="I21" i="19"/>
  <c r="H21" i="19"/>
  <c r="G21" i="19"/>
  <c r="F21" i="19"/>
  <c r="E21" i="19"/>
  <c r="D21" i="19"/>
  <c r="C21" i="19"/>
  <c r="I20" i="19"/>
  <c r="H20" i="19"/>
  <c r="G20" i="19"/>
  <c r="F20" i="19"/>
  <c r="E20" i="19"/>
  <c r="D20" i="19"/>
  <c r="C20" i="19"/>
  <c r="I19" i="19"/>
  <c r="H19" i="19"/>
  <c r="G19" i="19"/>
  <c r="F19" i="19"/>
  <c r="E19" i="19"/>
  <c r="D19" i="19"/>
  <c r="C19" i="19"/>
  <c r="I18" i="19"/>
  <c r="H18" i="19"/>
  <c r="G18" i="19"/>
  <c r="F18" i="19"/>
  <c r="E18" i="19"/>
  <c r="D18" i="19"/>
  <c r="C18" i="19"/>
  <c r="I17" i="19"/>
  <c r="H17" i="19"/>
  <c r="G17" i="19"/>
  <c r="F17" i="19"/>
  <c r="E17" i="19"/>
  <c r="D17" i="19"/>
  <c r="C17" i="19"/>
  <c r="I16" i="19"/>
  <c r="H16" i="19"/>
  <c r="G16" i="19"/>
  <c r="F16" i="19"/>
  <c r="E16" i="19"/>
  <c r="D16" i="19"/>
  <c r="C16" i="19"/>
  <c r="I15" i="19"/>
  <c r="H15" i="19"/>
  <c r="G15" i="19"/>
  <c r="F15" i="19"/>
  <c r="E15" i="19"/>
  <c r="D15" i="19"/>
  <c r="C15" i="19"/>
  <c r="I14" i="19"/>
  <c r="H14" i="19"/>
  <c r="G14" i="19"/>
  <c r="F14" i="19"/>
  <c r="E14" i="19"/>
  <c r="D14" i="19"/>
  <c r="C14" i="19"/>
  <c r="I13" i="19"/>
  <c r="H13" i="19"/>
  <c r="G13" i="19"/>
  <c r="F13" i="19"/>
  <c r="E13" i="19"/>
  <c r="D13" i="19"/>
  <c r="C13" i="19"/>
  <c r="I12" i="19"/>
  <c r="H12" i="19"/>
  <c r="G12" i="19"/>
  <c r="F12" i="19"/>
  <c r="E12" i="19"/>
  <c r="D12" i="19"/>
  <c r="C12" i="19"/>
  <c r="I11" i="19"/>
  <c r="H11" i="19"/>
  <c r="G11" i="19"/>
  <c r="F11" i="19"/>
  <c r="E11" i="19"/>
  <c r="D11" i="19"/>
  <c r="C11" i="19"/>
  <c r="I10" i="19"/>
  <c r="H10" i="19"/>
  <c r="G10" i="19"/>
  <c r="F10" i="19"/>
  <c r="E10" i="19"/>
  <c r="D10" i="19"/>
  <c r="C10" i="19"/>
  <c r="I9" i="19"/>
  <c r="H9" i="19"/>
  <c r="G9" i="19"/>
  <c r="F9" i="19"/>
  <c r="E9" i="19"/>
  <c r="D9" i="19"/>
  <c r="C9" i="19"/>
  <c r="I8" i="19"/>
  <c r="H8" i="19"/>
  <c r="G8" i="19"/>
  <c r="F8" i="19"/>
  <c r="E8" i="19"/>
  <c r="D8" i="19"/>
  <c r="C8" i="19"/>
  <c r="I7" i="19"/>
  <c r="H7" i="19"/>
  <c r="G7" i="19"/>
  <c r="F7" i="19"/>
  <c r="E7" i="19"/>
  <c r="D7" i="19"/>
  <c r="C7" i="19"/>
  <c r="I6" i="19"/>
  <c r="H6" i="19"/>
  <c r="G6" i="19"/>
  <c r="F6" i="19"/>
  <c r="E6" i="19"/>
  <c r="D6" i="19"/>
  <c r="C6" i="19"/>
  <c r="I5" i="19"/>
  <c r="H5" i="19"/>
  <c r="G5" i="19"/>
  <c r="F5" i="19"/>
  <c r="E5" i="19"/>
  <c r="D5" i="19"/>
  <c r="C5" i="19"/>
  <c r="J4" i="19"/>
  <c r="I4" i="19"/>
  <c r="H4" i="19"/>
  <c r="G4" i="19"/>
  <c r="F4" i="19"/>
  <c r="E4" i="19"/>
  <c r="D4" i="19"/>
  <c r="C4" i="19"/>
  <c r="J41" i="9"/>
  <c r="I41" i="9"/>
  <c r="H41" i="9"/>
  <c r="G41" i="9"/>
  <c r="F41" i="9"/>
  <c r="E41" i="9"/>
  <c r="D41" i="9"/>
  <c r="C41" i="9"/>
  <c r="J40" i="9"/>
  <c r="I40" i="9"/>
  <c r="H40" i="9"/>
  <c r="G40" i="9"/>
  <c r="F40" i="9"/>
  <c r="E40" i="9"/>
  <c r="D40" i="9"/>
  <c r="C40" i="9"/>
  <c r="J39" i="9"/>
  <c r="I39" i="9"/>
  <c r="H39" i="9"/>
  <c r="G39" i="9"/>
  <c r="F39" i="9"/>
  <c r="E39" i="9"/>
  <c r="D39" i="9"/>
  <c r="C39" i="9"/>
  <c r="J38" i="9"/>
  <c r="I38" i="9"/>
  <c r="H38" i="9"/>
  <c r="G38" i="9"/>
  <c r="F38" i="9"/>
  <c r="E38" i="9"/>
  <c r="D38" i="9"/>
  <c r="C38" i="9"/>
  <c r="J37" i="9"/>
  <c r="I37" i="9"/>
  <c r="H37" i="9"/>
  <c r="G37" i="9"/>
  <c r="F37" i="9"/>
  <c r="E37" i="9"/>
  <c r="D37" i="9"/>
  <c r="C37" i="9"/>
  <c r="J36" i="9"/>
  <c r="I36" i="9"/>
  <c r="H36" i="9"/>
  <c r="G36" i="9"/>
  <c r="F36" i="9"/>
  <c r="E36" i="9"/>
  <c r="D36" i="9"/>
  <c r="C36" i="9"/>
  <c r="J35" i="9"/>
  <c r="I35" i="9"/>
  <c r="H35" i="9"/>
  <c r="G35" i="9"/>
  <c r="F35" i="9"/>
  <c r="E35" i="9"/>
  <c r="D35" i="9"/>
  <c r="C35" i="9"/>
  <c r="J34" i="9"/>
  <c r="I34" i="9"/>
  <c r="H34" i="9"/>
  <c r="G34" i="9"/>
  <c r="F34" i="9"/>
  <c r="E34" i="9"/>
  <c r="D34" i="9"/>
  <c r="C34" i="9"/>
  <c r="J33" i="9"/>
  <c r="I33" i="9"/>
  <c r="H33" i="9"/>
  <c r="G33" i="9"/>
  <c r="F33" i="9"/>
  <c r="E33" i="9"/>
  <c r="D33" i="9"/>
  <c r="C33" i="9"/>
  <c r="J32" i="9"/>
  <c r="I32" i="9"/>
  <c r="H32" i="9"/>
  <c r="G32" i="9"/>
  <c r="F32" i="9"/>
  <c r="E32" i="9"/>
  <c r="D32" i="9"/>
  <c r="C32" i="9"/>
  <c r="J31" i="9"/>
  <c r="I31" i="9"/>
  <c r="H31" i="9"/>
  <c r="G31" i="9"/>
  <c r="F31" i="9"/>
  <c r="E31" i="9"/>
  <c r="D31" i="9"/>
  <c r="C31" i="9"/>
  <c r="J30" i="9"/>
  <c r="I30" i="9"/>
  <c r="H30" i="9"/>
  <c r="G30" i="9"/>
  <c r="F30" i="9"/>
  <c r="E30" i="9"/>
  <c r="D30" i="9"/>
  <c r="C30" i="9"/>
  <c r="J29" i="9"/>
  <c r="I29" i="9"/>
  <c r="H29" i="9"/>
  <c r="G29" i="9"/>
  <c r="F29" i="9"/>
  <c r="E29" i="9"/>
  <c r="D29" i="9"/>
  <c r="C29" i="9"/>
  <c r="J28" i="9"/>
  <c r="I28" i="9"/>
  <c r="H28" i="9"/>
  <c r="G28" i="9"/>
  <c r="F28" i="9"/>
  <c r="E28" i="9"/>
  <c r="D28" i="9"/>
  <c r="C28" i="9"/>
  <c r="J27" i="9"/>
  <c r="I27" i="9"/>
  <c r="H27" i="9"/>
  <c r="G27" i="9"/>
  <c r="F27" i="9"/>
  <c r="E27" i="9"/>
  <c r="D27" i="9"/>
  <c r="C27" i="9"/>
  <c r="J26" i="9"/>
  <c r="I26" i="9"/>
  <c r="H26" i="9"/>
  <c r="G26" i="9"/>
  <c r="F26" i="9"/>
  <c r="E26" i="9"/>
  <c r="D26" i="9"/>
  <c r="C26" i="9"/>
  <c r="J25" i="9"/>
  <c r="I25" i="9"/>
  <c r="H25" i="9"/>
  <c r="G25" i="9"/>
  <c r="F25" i="9"/>
  <c r="E25" i="9"/>
  <c r="D25" i="9"/>
  <c r="C25" i="9"/>
  <c r="J24" i="9"/>
  <c r="I24" i="9"/>
  <c r="H24" i="9"/>
  <c r="G24" i="9"/>
  <c r="F24" i="9"/>
  <c r="E24" i="9"/>
  <c r="D24" i="9"/>
  <c r="C24" i="9"/>
  <c r="J23" i="9"/>
  <c r="I23" i="9"/>
  <c r="H23" i="9"/>
  <c r="G23" i="9"/>
  <c r="F23" i="9"/>
  <c r="E23" i="9"/>
  <c r="D23" i="9"/>
  <c r="C23" i="9"/>
  <c r="J22" i="9"/>
  <c r="I22" i="9"/>
  <c r="H22" i="9"/>
  <c r="G22" i="9"/>
  <c r="F22" i="9"/>
  <c r="E22" i="9"/>
  <c r="D22" i="9"/>
  <c r="C22" i="9"/>
  <c r="J21" i="9"/>
  <c r="I21" i="9"/>
  <c r="H21" i="9"/>
  <c r="G21" i="9"/>
  <c r="F21" i="9"/>
  <c r="E21" i="9"/>
  <c r="D21" i="9"/>
  <c r="C21" i="9"/>
  <c r="J20" i="9"/>
  <c r="I20" i="9"/>
  <c r="H20" i="9"/>
  <c r="G20" i="9"/>
  <c r="F20" i="9"/>
  <c r="E20" i="9"/>
  <c r="D20" i="9"/>
  <c r="C20" i="9"/>
  <c r="J19" i="9"/>
  <c r="I19" i="9"/>
  <c r="H19" i="9"/>
  <c r="G19" i="9"/>
  <c r="F19" i="9"/>
  <c r="E19" i="9"/>
  <c r="D19" i="9"/>
  <c r="C19" i="9"/>
  <c r="J18" i="9"/>
  <c r="I18" i="9"/>
  <c r="H18" i="9"/>
  <c r="G18" i="9"/>
  <c r="F18" i="9"/>
  <c r="E18" i="9"/>
  <c r="D18" i="9"/>
  <c r="C18" i="9"/>
  <c r="J17" i="9"/>
  <c r="I17" i="9"/>
  <c r="H17" i="9"/>
  <c r="G17" i="9"/>
  <c r="F17" i="9"/>
  <c r="E17" i="9"/>
  <c r="D17" i="9"/>
  <c r="C17" i="9"/>
  <c r="J16" i="9"/>
  <c r="I16" i="9"/>
  <c r="H16" i="9"/>
  <c r="G16" i="9"/>
  <c r="F16" i="9"/>
  <c r="E16" i="9"/>
  <c r="D16" i="9"/>
  <c r="C16" i="9"/>
  <c r="J15" i="9"/>
  <c r="I15" i="9"/>
  <c r="H15" i="9"/>
  <c r="G15" i="9"/>
  <c r="F15" i="9"/>
  <c r="E15" i="9"/>
  <c r="D15" i="9"/>
  <c r="C15" i="9"/>
  <c r="J14" i="9"/>
  <c r="I14" i="9"/>
  <c r="H14" i="9"/>
  <c r="G14" i="9"/>
  <c r="F14" i="9"/>
  <c r="E14" i="9"/>
  <c r="D14" i="9"/>
  <c r="C14" i="9"/>
  <c r="J13" i="9"/>
  <c r="I13" i="9"/>
  <c r="H13" i="9"/>
  <c r="G13" i="9"/>
  <c r="F13" i="9"/>
  <c r="E13" i="9"/>
  <c r="D13" i="9"/>
  <c r="C13" i="9"/>
  <c r="J12" i="9"/>
  <c r="I12" i="9"/>
  <c r="H12" i="9"/>
  <c r="G12" i="9"/>
  <c r="F12" i="9"/>
  <c r="E12" i="9"/>
  <c r="D12" i="9"/>
  <c r="C12" i="9"/>
  <c r="J11" i="9"/>
  <c r="I11" i="9"/>
  <c r="H11" i="9"/>
  <c r="G11" i="9"/>
  <c r="F11" i="9"/>
  <c r="E11" i="9"/>
  <c r="D11" i="9"/>
  <c r="C11" i="9"/>
  <c r="J10" i="9"/>
  <c r="I10" i="9"/>
  <c r="H10" i="9"/>
  <c r="G10" i="9"/>
  <c r="F10" i="9"/>
  <c r="E10" i="9"/>
  <c r="D10" i="9"/>
  <c r="C10" i="9"/>
  <c r="J9" i="9"/>
  <c r="I9" i="9"/>
  <c r="H9" i="9"/>
  <c r="G9" i="9"/>
  <c r="F9" i="9"/>
  <c r="E9" i="9"/>
  <c r="D9" i="9"/>
  <c r="C9" i="9"/>
  <c r="J8" i="9"/>
  <c r="I8" i="9"/>
  <c r="H8" i="9"/>
  <c r="G8" i="9"/>
  <c r="F8" i="9"/>
  <c r="E8" i="9"/>
  <c r="D8" i="9"/>
  <c r="C8" i="9"/>
  <c r="J7" i="9"/>
  <c r="I7" i="9"/>
  <c r="H7" i="9"/>
  <c r="G7" i="9"/>
  <c r="F7" i="9"/>
  <c r="E7" i="9"/>
  <c r="D7" i="9"/>
  <c r="C7" i="9"/>
  <c r="J6" i="9"/>
  <c r="I6" i="9"/>
  <c r="H6" i="9"/>
  <c r="G6" i="9"/>
  <c r="F6" i="9"/>
  <c r="E6" i="9"/>
  <c r="D6" i="9"/>
  <c r="C6" i="9"/>
  <c r="J5" i="9"/>
  <c r="I5" i="9"/>
  <c r="H5" i="9"/>
  <c r="G5" i="9"/>
  <c r="F5" i="9"/>
  <c r="E5" i="9"/>
  <c r="D5" i="9"/>
  <c r="C5" i="9"/>
  <c r="J4" i="9"/>
  <c r="I4" i="9"/>
  <c r="H4" i="9"/>
  <c r="G4" i="9"/>
  <c r="F4" i="9"/>
  <c r="E4" i="9"/>
  <c r="D4" i="9"/>
  <c r="C4" i="9"/>
  <c r="I41" i="20"/>
  <c r="H41" i="20"/>
  <c r="G41" i="20"/>
  <c r="F41" i="20"/>
  <c r="E41" i="20"/>
  <c r="D41" i="20"/>
  <c r="C41" i="20"/>
  <c r="I40" i="20"/>
  <c r="H40" i="20"/>
  <c r="G40" i="20"/>
  <c r="F40" i="20"/>
  <c r="E40" i="20"/>
  <c r="D40" i="20"/>
  <c r="C40" i="20"/>
  <c r="I39" i="20"/>
  <c r="H39" i="20"/>
  <c r="G39" i="20"/>
  <c r="F39" i="20"/>
  <c r="E39" i="20"/>
  <c r="D39" i="20"/>
  <c r="C39" i="20"/>
  <c r="I38" i="20"/>
  <c r="H38" i="20"/>
  <c r="G38" i="20"/>
  <c r="F38" i="20"/>
  <c r="E38" i="20"/>
  <c r="D38" i="20"/>
  <c r="C38" i="20"/>
  <c r="I37" i="20"/>
  <c r="H37" i="20"/>
  <c r="G37" i="20"/>
  <c r="F37" i="20"/>
  <c r="E37" i="20"/>
  <c r="D37" i="20"/>
  <c r="C37" i="20"/>
  <c r="I36" i="20"/>
  <c r="H36" i="20"/>
  <c r="G36" i="20"/>
  <c r="F36" i="20"/>
  <c r="E36" i="20"/>
  <c r="D36" i="20"/>
  <c r="C36" i="20"/>
  <c r="I35" i="20"/>
  <c r="H35" i="20"/>
  <c r="G35" i="20"/>
  <c r="F35" i="20"/>
  <c r="E35" i="20"/>
  <c r="D35" i="20"/>
  <c r="C35" i="20"/>
  <c r="I34" i="20"/>
  <c r="H34" i="20"/>
  <c r="G34" i="20"/>
  <c r="F34" i="20"/>
  <c r="E34" i="20"/>
  <c r="D34" i="20"/>
  <c r="C34" i="20"/>
  <c r="I33" i="20"/>
  <c r="H33" i="20"/>
  <c r="G33" i="20"/>
  <c r="F33" i="20"/>
  <c r="E33" i="20"/>
  <c r="D33" i="20"/>
  <c r="C33" i="20"/>
  <c r="I32" i="20"/>
  <c r="H32" i="20"/>
  <c r="G32" i="20"/>
  <c r="F32" i="20"/>
  <c r="E32" i="20"/>
  <c r="D32" i="20"/>
  <c r="C32" i="20"/>
  <c r="I31" i="20"/>
  <c r="H31" i="20"/>
  <c r="G31" i="20"/>
  <c r="F31" i="20"/>
  <c r="E31" i="20"/>
  <c r="D31" i="20"/>
  <c r="C31" i="20"/>
  <c r="I30" i="20"/>
  <c r="H30" i="20"/>
  <c r="G30" i="20"/>
  <c r="F30" i="20"/>
  <c r="E30" i="20"/>
  <c r="D30" i="20"/>
  <c r="C30" i="20"/>
  <c r="I29" i="20"/>
  <c r="H29" i="20"/>
  <c r="G29" i="20"/>
  <c r="F29" i="20"/>
  <c r="E29" i="20"/>
  <c r="D29" i="20"/>
  <c r="C29" i="20"/>
  <c r="I28" i="20"/>
  <c r="H28" i="20"/>
  <c r="G28" i="20"/>
  <c r="F28" i="20"/>
  <c r="E28" i="20"/>
  <c r="D28" i="20"/>
  <c r="C28" i="20"/>
  <c r="I27" i="20"/>
  <c r="H27" i="20"/>
  <c r="G27" i="20"/>
  <c r="F27" i="20"/>
  <c r="E27" i="20"/>
  <c r="D27" i="20"/>
  <c r="C27" i="20"/>
  <c r="I26" i="20"/>
  <c r="H26" i="20"/>
  <c r="G26" i="20"/>
  <c r="F26" i="20"/>
  <c r="E26" i="20"/>
  <c r="D26" i="20"/>
  <c r="C26" i="20"/>
  <c r="I25" i="20"/>
  <c r="H25" i="20"/>
  <c r="G25" i="20"/>
  <c r="F25" i="20"/>
  <c r="E25" i="20"/>
  <c r="D25" i="20"/>
  <c r="C25" i="20"/>
  <c r="I24" i="20"/>
  <c r="H24" i="20"/>
  <c r="G24" i="20"/>
  <c r="F24" i="20"/>
  <c r="E24" i="20"/>
  <c r="D24" i="20"/>
  <c r="C24" i="20"/>
  <c r="I23" i="20"/>
  <c r="H23" i="20"/>
  <c r="G23" i="20"/>
  <c r="F23" i="20"/>
  <c r="E23" i="20"/>
  <c r="D23" i="20"/>
  <c r="C23" i="20"/>
  <c r="I22" i="20"/>
  <c r="H22" i="20"/>
  <c r="G22" i="20"/>
  <c r="F22" i="20"/>
  <c r="E22" i="20"/>
  <c r="D22" i="20"/>
  <c r="C22" i="20"/>
  <c r="I21" i="20"/>
  <c r="H21" i="20"/>
  <c r="G21" i="20"/>
  <c r="F21" i="20"/>
  <c r="E21" i="20"/>
  <c r="D21" i="20"/>
  <c r="C21" i="20"/>
  <c r="I20" i="20"/>
  <c r="H20" i="20"/>
  <c r="G20" i="20"/>
  <c r="F20" i="20"/>
  <c r="E20" i="20"/>
  <c r="D20" i="20"/>
  <c r="C20" i="20"/>
  <c r="I19" i="20"/>
  <c r="H19" i="20"/>
  <c r="G19" i="20"/>
  <c r="F19" i="20"/>
  <c r="E19" i="20"/>
  <c r="D19" i="20"/>
  <c r="C19" i="20"/>
  <c r="I18" i="20"/>
  <c r="H18" i="20"/>
  <c r="G18" i="20"/>
  <c r="F18" i="20"/>
  <c r="E18" i="20"/>
  <c r="D18" i="20"/>
  <c r="C18" i="20"/>
  <c r="I17" i="20"/>
  <c r="H17" i="20"/>
  <c r="G17" i="20"/>
  <c r="F17" i="20"/>
  <c r="E17" i="20"/>
  <c r="D17" i="20"/>
  <c r="C17" i="20"/>
  <c r="I16" i="20"/>
  <c r="H16" i="20"/>
  <c r="G16" i="20"/>
  <c r="F16" i="20"/>
  <c r="E16" i="20"/>
  <c r="D16" i="20"/>
  <c r="C16" i="20"/>
  <c r="I15" i="20"/>
  <c r="H15" i="20"/>
  <c r="G15" i="20"/>
  <c r="F15" i="20"/>
  <c r="E15" i="20"/>
  <c r="D15" i="20"/>
  <c r="C15" i="20"/>
  <c r="I14" i="20"/>
  <c r="H14" i="20"/>
  <c r="G14" i="20"/>
  <c r="F14" i="20"/>
  <c r="E14" i="20"/>
  <c r="D14" i="20"/>
  <c r="C14" i="20"/>
  <c r="I13" i="20"/>
  <c r="H13" i="20"/>
  <c r="G13" i="20"/>
  <c r="F13" i="20"/>
  <c r="E13" i="20"/>
  <c r="D13" i="20"/>
  <c r="C13" i="20"/>
  <c r="I12" i="20"/>
  <c r="H12" i="20"/>
  <c r="G12" i="20"/>
  <c r="F12" i="20"/>
  <c r="E12" i="20"/>
  <c r="D12" i="20"/>
  <c r="C12" i="20"/>
  <c r="I11" i="20"/>
  <c r="H11" i="20"/>
  <c r="G11" i="20"/>
  <c r="F11" i="20"/>
  <c r="E11" i="20"/>
  <c r="D11" i="20"/>
  <c r="C11" i="20"/>
  <c r="I10" i="20"/>
  <c r="H10" i="20"/>
  <c r="G10" i="20"/>
  <c r="F10" i="20"/>
  <c r="E10" i="20"/>
  <c r="D10" i="20"/>
  <c r="C10" i="20"/>
  <c r="I9" i="20"/>
  <c r="H9" i="20"/>
  <c r="G9" i="20"/>
  <c r="F9" i="20"/>
  <c r="E9" i="20"/>
  <c r="D9" i="20"/>
  <c r="C9" i="20"/>
  <c r="I8" i="20"/>
  <c r="H8" i="20"/>
  <c r="G8" i="20"/>
  <c r="F8" i="20"/>
  <c r="E8" i="20"/>
  <c r="D8" i="20"/>
  <c r="C8" i="20"/>
  <c r="I7" i="20"/>
  <c r="H7" i="20"/>
  <c r="G7" i="20"/>
  <c r="F7" i="20"/>
  <c r="E7" i="20"/>
  <c r="D7" i="20"/>
  <c r="C7" i="20"/>
  <c r="I6" i="20"/>
  <c r="H6" i="20"/>
  <c r="G6" i="20"/>
  <c r="F6" i="20"/>
  <c r="E6" i="20"/>
  <c r="D6" i="20"/>
  <c r="C6" i="20"/>
  <c r="I5" i="20"/>
  <c r="H5" i="20"/>
  <c r="G5" i="20"/>
  <c r="F5" i="20"/>
  <c r="E5" i="20"/>
  <c r="D5" i="20"/>
  <c r="C5" i="20"/>
  <c r="I4" i="20"/>
  <c r="H4" i="20"/>
  <c r="G4" i="20"/>
  <c r="F4" i="20"/>
  <c r="E4" i="20"/>
  <c r="D4" i="20"/>
  <c r="C4" i="20"/>
  <c r="J41" i="21"/>
  <c r="I41" i="21"/>
  <c r="H41" i="21"/>
  <c r="G41" i="21"/>
  <c r="F41" i="21"/>
  <c r="E41" i="21"/>
  <c r="D41" i="21"/>
  <c r="C41" i="21"/>
  <c r="J40" i="21"/>
  <c r="I40" i="21"/>
  <c r="H40" i="21"/>
  <c r="G40" i="21"/>
  <c r="F40" i="21"/>
  <c r="E40" i="21"/>
  <c r="D40" i="21"/>
  <c r="C40" i="21"/>
  <c r="J39" i="21"/>
  <c r="I39" i="21"/>
  <c r="H39" i="21"/>
  <c r="G39" i="21"/>
  <c r="F39" i="21"/>
  <c r="E39" i="21"/>
  <c r="D39" i="21"/>
  <c r="C39" i="21"/>
  <c r="J38" i="21"/>
  <c r="I38" i="21"/>
  <c r="H38" i="21"/>
  <c r="G38" i="21"/>
  <c r="F38" i="21"/>
  <c r="E38" i="21"/>
  <c r="D38" i="21"/>
  <c r="C38" i="21"/>
  <c r="J37" i="21"/>
  <c r="I37" i="21"/>
  <c r="H37" i="21"/>
  <c r="G37" i="21"/>
  <c r="F37" i="21"/>
  <c r="E37" i="21"/>
  <c r="D37" i="21"/>
  <c r="C37" i="21"/>
  <c r="J36" i="21"/>
  <c r="I36" i="21"/>
  <c r="H36" i="21"/>
  <c r="G36" i="21"/>
  <c r="F36" i="21"/>
  <c r="E36" i="21"/>
  <c r="D36" i="21"/>
  <c r="C36" i="21"/>
  <c r="J35" i="21"/>
  <c r="I35" i="21"/>
  <c r="H35" i="21"/>
  <c r="G35" i="21"/>
  <c r="F35" i="21"/>
  <c r="E35" i="21"/>
  <c r="D35" i="21"/>
  <c r="C35" i="21"/>
  <c r="J34" i="21"/>
  <c r="I34" i="21"/>
  <c r="H34" i="21"/>
  <c r="G34" i="21"/>
  <c r="F34" i="21"/>
  <c r="E34" i="21"/>
  <c r="D34" i="21"/>
  <c r="C34" i="21"/>
  <c r="J33" i="21"/>
  <c r="I33" i="21"/>
  <c r="H33" i="21"/>
  <c r="G33" i="21"/>
  <c r="F33" i="21"/>
  <c r="E33" i="21"/>
  <c r="D33" i="21"/>
  <c r="C33" i="21"/>
  <c r="J32" i="21"/>
  <c r="I32" i="21"/>
  <c r="H32" i="21"/>
  <c r="G32" i="21"/>
  <c r="F32" i="21"/>
  <c r="E32" i="21"/>
  <c r="D32" i="21"/>
  <c r="C32" i="21"/>
  <c r="J31" i="21"/>
  <c r="I31" i="21"/>
  <c r="H31" i="21"/>
  <c r="G31" i="21"/>
  <c r="F31" i="21"/>
  <c r="E31" i="21"/>
  <c r="D31" i="21"/>
  <c r="C31" i="21"/>
  <c r="J30" i="21"/>
  <c r="I30" i="21"/>
  <c r="H30" i="21"/>
  <c r="G30" i="21"/>
  <c r="F30" i="21"/>
  <c r="E30" i="21"/>
  <c r="D30" i="21"/>
  <c r="C30" i="21"/>
  <c r="J29" i="21"/>
  <c r="I29" i="21"/>
  <c r="H29" i="21"/>
  <c r="G29" i="21"/>
  <c r="F29" i="21"/>
  <c r="E29" i="21"/>
  <c r="D29" i="21"/>
  <c r="C29" i="21"/>
  <c r="J28" i="21"/>
  <c r="I28" i="21"/>
  <c r="H28" i="21"/>
  <c r="G28" i="21"/>
  <c r="F28" i="21"/>
  <c r="E28" i="21"/>
  <c r="D28" i="21"/>
  <c r="C28" i="21"/>
  <c r="J27" i="21"/>
  <c r="I27" i="21"/>
  <c r="H27" i="21"/>
  <c r="G27" i="21"/>
  <c r="F27" i="21"/>
  <c r="E27" i="21"/>
  <c r="D27" i="21"/>
  <c r="C27" i="21"/>
  <c r="J26" i="21"/>
  <c r="I26" i="21"/>
  <c r="H26" i="21"/>
  <c r="G26" i="21"/>
  <c r="F26" i="21"/>
  <c r="E26" i="21"/>
  <c r="D26" i="21"/>
  <c r="C26" i="21"/>
  <c r="J25" i="21"/>
  <c r="I25" i="21"/>
  <c r="H25" i="21"/>
  <c r="G25" i="21"/>
  <c r="F25" i="21"/>
  <c r="E25" i="21"/>
  <c r="D25" i="21"/>
  <c r="C25" i="21"/>
  <c r="J24" i="21"/>
  <c r="I24" i="21"/>
  <c r="H24" i="21"/>
  <c r="G24" i="21"/>
  <c r="F24" i="21"/>
  <c r="E24" i="21"/>
  <c r="D24" i="21"/>
  <c r="C24" i="21"/>
  <c r="J23" i="21"/>
  <c r="I23" i="21"/>
  <c r="H23" i="21"/>
  <c r="G23" i="21"/>
  <c r="F23" i="21"/>
  <c r="E23" i="21"/>
  <c r="D23" i="21"/>
  <c r="C23" i="21"/>
  <c r="J22" i="21"/>
  <c r="I22" i="21"/>
  <c r="H22" i="21"/>
  <c r="G22" i="21"/>
  <c r="F22" i="21"/>
  <c r="E22" i="21"/>
  <c r="D22" i="21"/>
  <c r="C22" i="21"/>
  <c r="J21" i="21"/>
  <c r="I21" i="21"/>
  <c r="H21" i="21"/>
  <c r="G21" i="21"/>
  <c r="F21" i="21"/>
  <c r="E21" i="21"/>
  <c r="D21" i="21"/>
  <c r="C21" i="21"/>
  <c r="J20" i="21"/>
  <c r="I20" i="21"/>
  <c r="H20" i="21"/>
  <c r="G20" i="21"/>
  <c r="F20" i="21"/>
  <c r="E20" i="21"/>
  <c r="D20" i="21"/>
  <c r="C20" i="21"/>
  <c r="J19" i="21"/>
  <c r="I19" i="21"/>
  <c r="H19" i="21"/>
  <c r="G19" i="21"/>
  <c r="F19" i="21"/>
  <c r="E19" i="21"/>
  <c r="D19" i="21"/>
  <c r="C19" i="21"/>
  <c r="J18" i="21"/>
  <c r="I18" i="21"/>
  <c r="H18" i="21"/>
  <c r="G18" i="21"/>
  <c r="F18" i="21"/>
  <c r="E18" i="21"/>
  <c r="D18" i="21"/>
  <c r="C18" i="21"/>
  <c r="J17" i="21"/>
  <c r="I17" i="21"/>
  <c r="H17" i="21"/>
  <c r="G17" i="21"/>
  <c r="F17" i="21"/>
  <c r="E17" i="21"/>
  <c r="D17" i="21"/>
  <c r="C17" i="21"/>
  <c r="J16" i="21"/>
  <c r="I16" i="21"/>
  <c r="H16" i="21"/>
  <c r="G16" i="21"/>
  <c r="F16" i="21"/>
  <c r="E16" i="21"/>
  <c r="D16" i="21"/>
  <c r="C16" i="21"/>
  <c r="J15" i="21"/>
  <c r="I15" i="21"/>
  <c r="H15" i="21"/>
  <c r="G15" i="21"/>
  <c r="F15" i="21"/>
  <c r="E15" i="21"/>
  <c r="D15" i="21"/>
  <c r="C15" i="21"/>
  <c r="J14" i="21"/>
  <c r="I14" i="21"/>
  <c r="H14" i="21"/>
  <c r="G14" i="21"/>
  <c r="F14" i="21"/>
  <c r="E14" i="21"/>
  <c r="D14" i="21"/>
  <c r="C14" i="21"/>
  <c r="J13" i="21"/>
  <c r="I13" i="21"/>
  <c r="H13" i="21"/>
  <c r="G13" i="21"/>
  <c r="F13" i="21"/>
  <c r="E13" i="21"/>
  <c r="D13" i="21"/>
  <c r="C13" i="21"/>
  <c r="J12" i="21"/>
  <c r="I12" i="21"/>
  <c r="H12" i="21"/>
  <c r="G12" i="21"/>
  <c r="F12" i="21"/>
  <c r="E12" i="21"/>
  <c r="D12" i="21"/>
  <c r="C12" i="21"/>
  <c r="J11" i="21"/>
  <c r="I11" i="21"/>
  <c r="H11" i="21"/>
  <c r="G11" i="21"/>
  <c r="F11" i="21"/>
  <c r="E11" i="21"/>
  <c r="D11" i="21"/>
  <c r="C11" i="21"/>
  <c r="J10" i="21"/>
  <c r="I10" i="21"/>
  <c r="H10" i="21"/>
  <c r="G10" i="21"/>
  <c r="F10" i="21"/>
  <c r="E10" i="21"/>
  <c r="D10" i="21"/>
  <c r="C10" i="21"/>
  <c r="J9" i="21"/>
  <c r="I9" i="21"/>
  <c r="H9" i="21"/>
  <c r="G9" i="21"/>
  <c r="F9" i="21"/>
  <c r="E9" i="21"/>
  <c r="D9" i="21"/>
  <c r="C9" i="21"/>
  <c r="J8" i="21"/>
  <c r="I8" i="21"/>
  <c r="H8" i="21"/>
  <c r="G8" i="21"/>
  <c r="F8" i="21"/>
  <c r="E8" i="21"/>
  <c r="D8" i="21"/>
  <c r="C8" i="21"/>
  <c r="J7" i="21"/>
  <c r="I7" i="21"/>
  <c r="H7" i="21"/>
  <c r="G7" i="21"/>
  <c r="F7" i="21"/>
  <c r="E7" i="21"/>
  <c r="D7" i="21"/>
  <c r="C7" i="21"/>
  <c r="J6" i="21"/>
  <c r="I6" i="21"/>
  <c r="H6" i="21"/>
  <c r="G6" i="21"/>
  <c r="F6" i="21"/>
  <c r="E6" i="21"/>
  <c r="D6" i="21"/>
  <c r="C6" i="21"/>
  <c r="J5" i="21"/>
  <c r="I5" i="21"/>
  <c r="H5" i="21"/>
  <c r="G5" i="21"/>
  <c r="F5" i="21"/>
  <c r="E5" i="21"/>
  <c r="D5" i="21"/>
  <c r="C5" i="21"/>
  <c r="J4" i="21"/>
  <c r="I4" i="21"/>
  <c r="H4" i="21"/>
  <c r="G4" i="21"/>
  <c r="F4" i="21"/>
  <c r="E4" i="21"/>
  <c r="D4" i="21"/>
  <c r="C4" i="21"/>
  <c r="J41" i="8"/>
  <c r="I41" i="8"/>
  <c r="H41" i="8"/>
  <c r="G41" i="8"/>
  <c r="F41" i="8"/>
  <c r="E41" i="8"/>
  <c r="D41" i="8"/>
  <c r="C41" i="8"/>
  <c r="J40" i="8"/>
  <c r="I40" i="8"/>
  <c r="H40" i="8"/>
  <c r="G40" i="8"/>
  <c r="F40" i="8"/>
  <c r="E40" i="8"/>
  <c r="D40" i="8"/>
  <c r="C40" i="8"/>
  <c r="J39" i="8"/>
  <c r="I39" i="8"/>
  <c r="H39" i="8"/>
  <c r="G39" i="8"/>
  <c r="F39" i="8"/>
  <c r="E39" i="8"/>
  <c r="D39" i="8"/>
  <c r="C39" i="8"/>
  <c r="J38" i="8"/>
  <c r="I38" i="8"/>
  <c r="H38" i="8"/>
  <c r="G38" i="8"/>
  <c r="F38" i="8"/>
  <c r="E38" i="8"/>
  <c r="D38" i="8"/>
  <c r="C38" i="8"/>
  <c r="J37" i="8"/>
  <c r="I37" i="8"/>
  <c r="H37" i="8"/>
  <c r="G37" i="8"/>
  <c r="F37" i="8"/>
  <c r="E37" i="8"/>
  <c r="D37" i="8"/>
  <c r="C37" i="8"/>
  <c r="J36" i="8"/>
  <c r="I36" i="8"/>
  <c r="H36" i="8"/>
  <c r="G36" i="8"/>
  <c r="F36" i="8"/>
  <c r="E36" i="8"/>
  <c r="D36" i="8"/>
  <c r="C36" i="8"/>
  <c r="J35" i="8"/>
  <c r="I35" i="8"/>
  <c r="H35" i="8"/>
  <c r="G35" i="8"/>
  <c r="F35" i="8"/>
  <c r="E35" i="8"/>
  <c r="D35" i="8"/>
  <c r="C35" i="8"/>
  <c r="J34" i="8"/>
  <c r="I34" i="8"/>
  <c r="H34" i="8"/>
  <c r="G34" i="8"/>
  <c r="F34" i="8"/>
  <c r="E34" i="8"/>
  <c r="D34" i="8"/>
  <c r="C34" i="8"/>
  <c r="J33" i="8"/>
  <c r="I33" i="8"/>
  <c r="H33" i="8"/>
  <c r="G33" i="8"/>
  <c r="F33" i="8"/>
  <c r="E33" i="8"/>
  <c r="D33" i="8"/>
  <c r="C33" i="8"/>
  <c r="J32" i="8"/>
  <c r="I32" i="8"/>
  <c r="H32" i="8"/>
  <c r="G32" i="8"/>
  <c r="F32" i="8"/>
  <c r="E32" i="8"/>
  <c r="D32" i="8"/>
  <c r="C32" i="8"/>
  <c r="J31" i="8"/>
  <c r="I31" i="8"/>
  <c r="H31" i="8"/>
  <c r="G31" i="8"/>
  <c r="F31" i="8"/>
  <c r="E31" i="8"/>
  <c r="D31" i="8"/>
  <c r="C31" i="8"/>
  <c r="J30" i="8"/>
  <c r="I30" i="8"/>
  <c r="H30" i="8"/>
  <c r="G30" i="8"/>
  <c r="F30" i="8"/>
  <c r="E30" i="8"/>
  <c r="D30" i="8"/>
  <c r="C30" i="8"/>
  <c r="J29" i="8"/>
  <c r="I29" i="8"/>
  <c r="H29" i="8"/>
  <c r="G29" i="8"/>
  <c r="F29" i="8"/>
  <c r="E29" i="8"/>
  <c r="D29" i="8"/>
  <c r="C29" i="8"/>
  <c r="J28" i="8"/>
  <c r="I28" i="8"/>
  <c r="H28" i="8"/>
  <c r="G28" i="8"/>
  <c r="F28" i="8"/>
  <c r="E28" i="8"/>
  <c r="D28" i="8"/>
  <c r="C28" i="8"/>
  <c r="J27" i="8"/>
  <c r="I27" i="8"/>
  <c r="H27" i="8"/>
  <c r="G27" i="8"/>
  <c r="F27" i="8"/>
  <c r="E27" i="8"/>
  <c r="D27" i="8"/>
  <c r="C27" i="8"/>
  <c r="J26" i="8"/>
  <c r="I26" i="8"/>
  <c r="H26" i="8"/>
  <c r="G26" i="8"/>
  <c r="F26" i="8"/>
  <c r="E26" i="8"/>
  <c r="D26" i="8"/>
  <c r="C26" i="8"/>
  <c r="J25" i="8"/>
  <c r="I25" i="8"/>
  <c r="H25" i="8"/>
  <c r="G25" i="8"/>
  <c r="F25" i="8"/>
  <c r="E25" i="8"/>
  <c r="D25" i="8"/>
  <c r="C25" i="8"/>
  <c r="J24" i="8"/>
  <c r="I24" i="8"/>
  <c r="H24" i="8"/>
  <c r="G24" i="8"/>
  <c r="F24" i="8"/>
  <c r="E24" i="8"/>
  <c r="D24" i="8"/>
  <c r="C24" i="8"/>
  <c r="J23" i="8"/>
  <c r="I23" i="8"/>
  <c r="H23" i="8"/>
  <c r="G23" i="8"/>
  <c r="F23" i="8"/>
  <c r="E23" i="8"/>
  <c r="D23" i="8"/>
  <c r="C23" i="8"/>
  <c r="J22" i="8"/>
  <c r="I22" i="8"/>
  <c r="H22" i="8"/>
  <c r="G22" i="8"/>
  <c r="F22" i="8"/>
  <c r="E22" i="8"/>
  <c r="D22" i="8"/>
  <c r="C22" i="8"/>
  <c r="J21" i="8"/>
  <c r="I21" i="8"/>
  <c r="H21" i="8"/>
  <c r="G21" i="8"/>
  <c r="F21" i="8"/>
  <c r="E21" i="8"/>
  <c r="D21" i="8"/>
  <c r="C21" i="8"/>
  <c r="J20" i="8"/>
  <c r="I20" i="8"/>
  <c r="H20" i="8"/>
  <c r="G20" i="8"/>
  <c r="F20" i="8"/>
  <c r="E20" i="8"/>
  <c r="D20" i="8"/>
  <c r="C20" i="8"/>
  <c r="J19" i="8"/>
  <c r="I19" i="8"/>
  <c r="H19" i="8"/>
  <c r="G19" i="8"/>
  <c r="F19" i="8"/>
  <c r="E19" i="8"/>
  <c r="D19" i="8"/>
  <c r="C19" i="8"/>
  <c r="J18" i="8"/>
  <c r="I18" i="8"/>
  <c r="H18" i="8"/>
  <c r="G18" i="8"/>
  <c r="F18" i="8"/>
  <c r="E18" i="8"/>
  <c r="D18" i="8"/>
  <c r="C18" i="8"/>
  <c r="J17" i="8"/>
  <c r="I17" i="8"/>
  <c r="H17" i="8"/>
  <c r="G17" i="8"/>
  <c r="F17" i="8"/>
  <c r="E17" i="8"/>
  <c r="D17" i="8"/>
  <c r="C17" i="8"/>
  <c r="J16" i="8"/>
  <c r="I16" i="8"/>
  <c r="H16" i="8"/>
  <c r="G16" i="8"/>
  <c r="F16" i="8"/>
  <c r="E16" i="8"/>
  <c r="D16" i="8"/>
  <c r="C16" i="8"/>
  <c r="J15" i="8"/>
  <c r="I15" i="8"/>
  <c r="H15" i="8"/>
  <c r="G15" i="8"/>
  <c r="F15" i="8"/>
  <c r="E15" i="8"/>
  <c r="D15" i="8"/>
  <c r="C15" i="8"/>
  <c r="J14" i="8"/>
  <c r="I14" i="8"/>
  <c r="H14" i="8"/>
  <c r="G14" i="8"/>
  <c r="F14" i="8"/>
  <c r="E14" i="8"/>
  <c r="D14" i="8"/>
  <c r="C14" i="8"/>
  <c r="J13" i="8"/>
  <c r="I13" i="8"/>
  <c r="H13" i="8"/>
  <c r="G13" i="8"/>
  <c r="F13" i="8"/>
  <c r="E13" i="8"/>
  <c r="D13" i="8"/>
  <c r="C13" i="8"/>
  <c r="J12" i="8"/>
  <c r="I12" i="8"/>
  <c r="H12" i="8"/>
  <c r="G12" i="8"/>
  <c r="F12" i="8"/>
  <c r="E12" i="8"/>
  <c r="D12" i="8"/>
  <c r="C12" i="8"/>
  <c r="J11" i="8"/>
  <c r="I11" i="8"/>
  <c r="H11" i="8"/>
  <c r="G11" i="8"/>
  <c r="F11" i="8"/>
  <c r="E11" i="8"/>
  <c r="D11" i="8"/>
  <c r="C11" i="8"/>
  <c r="J10" i="8"/>
  <c r="I10" i="8"/>
  <c r="H10" i="8"/>
  <c r="G10" i="8"/>
  <c r="F10" i="8"/>
  <c r="E10" i="8"/>
  <c r="D10" i="8"/>
  <c r="C10" i="8"/>
  <c r="J9" i="8"/>
  <c r="I9" i="8"/>
  <c r="H9" i="8"/>
  <c r="G9" i="8"/>
  <c r="F9" i="8"/>
  <c r="E9" i="8"/>
  <c r="D9" i="8"/>
  <c r="C9" i="8"/>
  <c r="J8" i="8"/>
  <c r="I8" i="8"/>
  <c r="H8" i="8"/>
  <c r="G8" i="8"/>
  <c r="F8" i="8"/>
  <c r="E8" i="8"/>
  <c r="D8" i="8"/>
  <c r="C8" i="8"/>
  <c r="J7" i="8"/>
  <c r="I7" i="8"/>
  <c r="H7" i="8"/>
  <c r="G7" i="8"/>
  <c r="F7" i="8"/>
  <c r="E7" i="8"/>
  <c r="D7" i="8"/>
  <c r="C7" i="8"/>
  <c r="J6" i="8"/>
  <c r="I6" i="8"/>
  <c r="H6" i="8"/>
  <c r="G6" i="8"/>
  <c r="F6" i="8"/>
  <c r="E6" i="8"/>
  <c r="D6" i="8"/>
  <c r="C6" i="8"/>
  <c r="J5" i="8"/>
  <c r="I5" i="8"/>
  <c r="H5" i="8"/>
  <c r="G5" i="8"/>
  <c r="F5" i="8"/>
  <c r="E5" i="8"/>
  <c r="D5" i="8"/>
  <c r="C5" i="8"/>
  <c r="J4" i="8"/>
  <c r="I4" i="8"/>
  <c r="H4" i="8"/>
  <c r="G4" i="8"/>
  <c r="F4" i="8"/>
  <c r="E4" i="8"/>
  <c r="D4" i="8"/>
  <c r="C4" i="8"/>
  <c r="I42" i="7"/>
  <c r="H42" i="7"/>
  <c r="G42" i="7"/>
  <c r="F42" i="7"/>
  <c r="E42" i="7"/>
  <c r="D42" i="7"/>
  <c r="C42" i="7"/>
  <c r="I41" i="7"/>
  <c r="H41" i="7"/>
  <c r="G41" i="7"/>
  <c r="F41" i="7"/>
  <c r="E41" i="7"/>
  <c r="D41" i="7"/>
  <c r="C41" i="7"/>
  <c r="I40" i="7"/>
  <c r="H40" i="7"/>
  <c r="G40" i="7"/>
  <c r="F40" i="7"/>
  <c r="E40" i="7"/>
  <c r="D40" i="7"/>
  <c r="C40" i="7"/>
  <c r="I39" i="7"/>
  <c r="H39" i="7"/>
  <c r="G39" i="7"/>
  <c r="F39" i="7"/>
  <c r="E39" i="7"/>
  <c r="D39" i="7"/>
  <c r="C39" i="7"/>
  <c r="I38" i="7"/>
  <c r="H38" i="7"/>
  <c r="G38" i="7"/>
  <c r="F38" i="7"/>
  <c r="E38" i="7"/>
  <c r="D38" i="7"/>
  <c r="C38" i="7"/>
  <c r="I37" i="7"/>
  <c r="H37" i="7"/>
  <c r="G37" i="7"/>
  <c r="F37" i="7"/>
  <c r="E37" i="7"/>
  <c r="D37" i="7"/>
  <c r="C37" i="7"/>
  <c r="I36" i="7"/>
  <c r="H36" i="7"/>
  <c r="G36" i="7"/>
  <c r="F36" i="7"/>
  <c r="E36" i="7"/>
  <c r="D36" i="7"/>
  <c r="C36" i="7"/>
  <c r="I35" i="7"/>
  <c r="H35" i="7"/>
  <c r="G35" i="7"/>
  <c r="F35" i="7"/>
  <c r="E35" i="7"/>
  <c r="D35" i="7"/>
  <c r="C35" i="7"/>
  <c r="I34" i="7"/>
  <c r="H34" i="7"/>
  <c r="G34" i="7"/>
  <c r="F34" i="7"/>
  <c r="E34" i="7"/>
  <c r="D34" i="7"/>
  <c r="C34" i="7"/>
  <c r="I33" i="7"/>
  <c r="H33" i="7"/>
  <c r="G33" i="7"/>
  <c r="F33" i="7"/>
  <c r="E33" i="7"/>
  <c r="D33" i="7"/>
  <c r="C33" i="7"/>
  <c r="I32" i="7"/>
  <c r="H32" i="7"/>
  <c r="G32" i="7"/>
  <c r="F32" i="7"/>
  <c r="E32" i="7"/>
  <c r="D32" i="7"/>
  <c r="C32" i="7"/>
  <c r="I31" i="7"/>
  <c r="H31" i="7"/>
  <c r="G31" i="7"/>
  <c r="F31" i="7"/>
  <c r="E31" i="7"/>
  <c r="D31" i="7"/>
  <c r="C31" i="7"/>
  <c r="I30" i="7"/>
  <c r="H30" i="7"/>
  <c r="G30" i="7"/>
  <c r="F30" i="7"/>
  <c r="E30" i="7"/>
  <c r="D30" i="7"/>
  <c r="C30" i="7"/>
  <c r="I29" i="7"/>
  <c r="H29" i="7"/>
  <c r="G29" i="7"/>
  <c r="F29" i="7"/>
  <c r="E29" i="7"/>
  <c r="D29" i="7"/>
  <c r="C29" i="7"/>
  <c r="I28" i="7"/>
  <c r="H28" i="7"/>
  <c r="G28" i="7"/>
  <c r="F28" i="7"/>
  <c r="E28" i="7"/>
  <c r="D28" i="7"/>
  <c r="C28" i="7"/>
  <c r="I27" i="7"/>
  <c r="H27" i="7"/>
  <c r="G27" i="7"/>
  <c r="F27" i="7"/>
  <c r="E27" i="7"/>
  <c r="D27" i="7"/>
  <c r="C27" i="7"/>
  <c r="I26" i="7"/>
  <c r="H26" i="7"/>
  <c r="G26" i="7"/>
  <c r="F26" i="7"/>
  <c r="E26" i="7"/>
  <c r="D26" i="7"/>
  <c r="C26" i="7"/>
  <c r="I25" i="7"/>
  <c r="H25" i="7"/>
  <c r="G25" i="7"/>
  <c r="F25" i="7"/>
  <c r="E25" i="7"/>
  <c r="D25" i="7"/>
  <c r="C25" i="7"/>
  <c r="I24" i="7"/>
  <c r="H24" i="7"/>
  <c r="G24" i="7"/>
  <c r="F24" i="7"/>
  <c r="E24" i="7"/>
  <c r="D24" i="7"/>
  <c r="C24" i="7"/>
  <c r="I23" i="7"/>
  <c r="H23" i="7"/>
  <c r="G23" i="7"/>
  <c r="F23" i="7"/>
  <c r="E23" i="7"/>
  <c r="D23" i="7"/>
  <c r="C23" i="7"/>
  <c r="I22" i="7"/>
  <c r="H22" i="7"/>
  <c r="G22" i="7"/>
  <c r="F22" i="7"/>
  <c r="E22" i="7"/>
  <c r="D22" i="7"/>
  <c r="C22" i="7"/>
  <c r="I21" i="7"/>
  <c r="H21" i="7"/>
  <c r="G21" i="7"/>
  <c r="F21" i="7"/>
  <c r="E21" i="7"/>
  <c r="D21" i="7"/>
  <c r="C21" i="7"/>
  <c r="I20" i="7"/>
  <c r="H20" i="7"/>
  <c r="G20" i="7"/>
  <c r="F20" i="7"/>
  <c r="E20" i="7"/>
  <c r="D20" i="7"/>
  <c r="C20" i="7"/>
  <c r="I19" i="7"/>
  <c r="H19" i="7"/>
  <c r="G19" i="7"/>
  <c r="F19" i="7"/>
  <c r="E19" i="7"/>
  <c r="D19" i="7"/>
  <c r="C19" i="7"/>
  <c r="I18" i="7"/>
  <c r="H18" i="7"/>
  <c r="G18" i="7"/>
  <c r="F18" i="7"/>
  <c r="E18" i="7"/>
  <c r="D18" i="7"/>
  <c r="C18" i="7"/>
  <c r="I17" i="7"/>
  <c r="H17" i="7"/>
  <c r="G17" i="7"/>
  <c r="F17" i="7"/>
  <c r="E17" i="7"/>
  <c r="D17" i="7"/>
  <c r="C17" i="7"/>
  <c r="I16" i="7"/>
  <c r="H16" i="7"/>
  <c r="G16" i="7"/>
  <c r="F16" i="7"/>
  <c r="E16" i="7"/>
  <c r="D16" i="7"/>
  <c r="C16" i="7"/>
  <c r="I15" i="7"/>
  <c r="H15" i="7"/>
  <c r="G15" i="7"/>
  <c r="F15" i="7"/>
  <c r="E15" i="7"/>
  <c r="D15" i="7"/>
  <c r="C15" i="7"/>
  <c r="I14" i="7"/>
  <c r="H14" i="7"/>
  <c r="G14" i="7"/>
  <c r="F14" i="7"/>
  <c r="E14" i="7"/>
  <c r="D14" i="7"/>
  <c r="C14" i="7"/>
  <c r="I13" i="7"/>
  <c r="H13" i="7"/>
  <c r="G13" i="7"/>
  <c r="F13" i="7"/>
  <c r="E13" i="7"/>
  <c r="D13" i="7"/>
  <c r="C13" i="7"/>
  <c r="I12" i="7"/>
  <c r="H12" i="7"/>
  <c r="G12" i="7"/>
  <c r="F12" i="7"/>
  <c r="E12" i="7"/>
  <c r="D12" i="7"/>
  <c r="C12" i="7"/>
  <c r="I11" i="7"/>
  <c r="H11" i="7"/>
  <c r="G11" i="7"/>
  <c r="F11" i="7"/>
  <c r="E11" i="7"/>
  <c r="D11" i="7"/>
  <c r="C11" i="7"/>
  <c r="I9" i="7"/>
  <c r="H9" i="7"/>
  <c r="G9" i="7"/>
  <c r="F9" i="7"/>
  <c r="E9" i="7"/>
  <c r="D9" i="7"/>
  <c r="C9" i="7"/>
  <c r="I8" i="7"/>
  <c r="H8" i="7"/>
  <c r="G8" i="7"/>
  <c r="F8" i="7"/>
  <c r="E8" i="7"/>
  <c r="D8" i="7"/>
  <c r="C8" i="7"/>
  <c r="I7" i="7"/>
  <c r="H7" i="7"/>
  <c r="G7" i="7"/>
  <c r="F7" i="7"/>
  <c r="E7" i="7"/>
  <c r="D7" i="7"/>
  <c r="C7" i="7"/>
  <c r="I6" i="7"/>
  <c r="H6" i="7"/>
  <c r="G6" i="7"/>
  <c r="F6" i="7"/>
  <c r="E6" i="7"/>
  <c r="D6" i="7"/>
  <c r="C6" i="7"/>
  <c r="I5" i="7"/>
  <c r="H5" i="7"/>
  <c r="G5" i="7"/>
  <c r="F5" i="7"/>
  <c r="E5" i="7"/>
  <c r="D5" i="7"/>
  <c r="C5" i="7"/>
  <c r="J4" i="7"/>
  <c r="I4" i="7"/>
  <c r="H4" i="7"/>
  <c r="G4" i="7"/>
  <c r="F4" i="7"/>
  <c r="E4" i="7"/>
  <c r="D4" i="7"/>
  <c r="C4" i="7"/>
  <c r="J41" i="6"/>
  <c r="I41" i="6"/>
  <c r="H41" i="6"/>
  <c r="G41" i="6"/>
  <c r="F41" i="6"/>
  <c r="E41" i="6"/>
  <c r="D41" i="6"/>
  <c r="C41" i="6"/>
  <c r="J40" i="6"/>
  <c r="I40" i="6"/>
  <c r="H40" i="6"/>
  <c r="G40" i="6"/>
  <c r="F40" i="6"/>
  <c r="E40" i="6"/>
  <c r="D40" i="6"/>
  <c r="C40" i="6"/>
  <c r="J39" i="6"/>
  <c r="I39" i="6"/>
  <c r="H39" i="6"/>
  <c r="G39" i="6"/>
  <c r="F39" i="6"/>
  <c r="E39" i="6"/>
  <c r="D39" i="6"/>
  <c r="C39" i="6"/>
  <c r="J38" i="6"/>
  <c r="I38" i="6"/>
  <c r="H38" i="6"/>
  <c r="G38" i="6"/>
  <c r="F38" i="6"/>
  <c r="E38" i="6"/>
  <c r="D38" i="6"/>
  <c r="C38" i="6"/>
  <c r="J37" i="6"/>
  <c r="I37" i="6"/>
  <c r="H37" i="6"/>
  <c r="G37" i="6"/>
  <c r="F37" i="6"/>
  <c r="E37" i="6"/>
  <c r="D37" i="6"/>
  <c r="C37" i="6"/>
  <c r="J36" i="6"/>
  <c r="I36" i="6"/>
  <c r="H36" i="6"/>
  <c r="G36" i="6"/>
  <c r="F36" i="6"/>
  <c r="E36" i="6"/>
  <c r="D36" i="6"/>
  <c r="C36" i="6"/>
  <c r="J35" i="6"/>
  <c r="I35" i="6"/>
  <c r="H35" i="6"/>
  <c r="G35" i="6"/>
  <c r="F35" i="6"/>
  <c r="E35" i="6"/>
  <c r="D35" i="6"/>
  <c r="C35" i="6"/>
  <c r="J34" i="6"/>
  <c r="I34" i="6"/>
  <c r="H34" i="6"/>
  <c r="G34" i="6"/>
  <c r="F34" i="6"/>
  <c r="E34" i="6"/>
  <c r="D34" i="6"/>
  <c r="C34" i="6"/>
  <c r="J33" i="6"/>
  <c r="I33" i="6"/>
  <c r="H33" i="6"/>
  <c r="G33" i="6"/>
  <c r="F33" i="6"/>
  <c r="E33" i="6"/>
  <c r="D33" i="6"/>
  <c r="C33" i="6"/>
  <c r="J32" i="6"/>
  <c r="I32" i="6"/>
  <c r="H32" i="6"/>
  <c r="G32" i="6"/>
  <c r="F32" i="6"/>
  <c r="E32" i="6"/>
  <c r="D32" i="6"/>
  <c r="C32" i="6"/>
  <c r="J31" i="6"/>
  <c r="I31" i="6"/>
  <c r="H31" i="6"/>
  <c r="G31" i="6"/>
  <c r="F31" i="6"/>
  <c r="E31" i="6"/>
  <c r="D31" i="6"/>
  <c r="C31" i="6"/>
  <c r="J30" i="6"/>
  <c r="I30" i="6"/>
  <c r="H30" i="6"/>
  <c r="G30" i="6"/>
  <c r="F30" i="6"/>
  <c r="E30" i="6"/>
  <c r="D30" i="6"/>
  <c r="C30" i="6"/>
  <c r="J29" i="6"/>
  <c r="I29" i="6"/>
  <c r="H29" i="6"/>
  <c r="G29" i="6"/>
  <c r="F29" i="6"/>
  <c r="E29" i="6"/>
  <c r="D29" i="6"/>
  <c r="C29" i="6"/>
  <c r="J28" i="6"/>
  <c r="I28" i="6"/>
  <c r="H28" i="6"/>
  <c r="G28" i="6"/>
  <c r="F28" i="6"/>
  <c r="E28" i="6"/>
  <c r="D28" i="6"/>
  <c r="C28" i="6"/>
  <c r="J27" i="6"/>
  <c r="I27" i="6"/>
  <c r="H27" i="6"/>
  <c r="G27" i="6"/>
  <c r="F27" i="6"/>
  <c r="E27" i="6"/>
  <c r="D27" i="6"/>
  <c r="C27" i="6"/>
  <c r="J26" i="6"/>
  <c r="I26" i="6"/>
  <c r="H26" i="6"/>
  <c r="G26" i="6"/>
  <c r="F26" i="6"/>
  <c r="E26" i="6"/>
  <c r="D26" i="6"/>
  <c r="C26" i="6"/>
  <c r="J25" i="6"/>
  <c r="I25" i="6"/>
  <c r="H25" i="6"/>
  <c r="G25" i="6"/>
  <c r="F25" i="6"/>
  <c r="E25" i="6"/>
  <c r="D25" i="6"/>
  <c r="C25" i="6"/>
  <c r="J24" i="6"/>
  <c r="I24" i="6"/>
  <c r="H24" i="6"/>
  <c r="G24" i="6"/>
  <c r="F24" i="6"/>
  <c r="E24" i="6"/>
  <c r="D24" i="6"/>
  <c r="C24" i="6"/>
  <c r="J23" i="6"/>
  <c r="I23" i="6"/>
  <c r="H23" i="6"/>
  <c r="G23" i="6"/>
  <c r="F23" i="6"/>
  <c r="E23" i="6"/>
  <c r="D23" i="6"/>
  <c r="C23" i="6"/>
  <c r="J22" i="6"/>
  <c r="I22" i="6"/>
  <c r="H22" i="6"/>
  <c r="G22" i="6"/>
  <c r="F22" i="6"/>
  <c r="E22" i="6"/>
  <c r="D22" i="6"/>
  <c r="C22" i="6"/>
  <c r="J21" i="6"/>
  <c r="I21" i="6"/>
  <c r="H21" i="6"/>
  <c r="G21" i="6"/>
  <c r="F21" i="6"/>
  <c r="E21" i="6"/>
  <c r="D21" i="6"/>
  <c r="C21" i="6"/>
  <c r="J20" i="6"/>
  <c r="I20" i="6"/>
  <c r="H20" i="6"/>
  <c r="G20" i="6"/>
  <c r="F20" i="6"/>
  <c r="E20" i="6"/>
  <c r="D20" i="6"/>
  <c r="C20" i="6"/>
  <c r="J19" i="6"/>
  <c r="I19" i="6"/>
  <c r="H19" i="6"/>
  <c r="G19" i="6"/>
  <c r="F19" i="6"/>
  <c r="E19" i="6"/>
  <c r="D19" i="6"/>
  <c r="C19" i="6"/>
  <c r="J18" i="6"/>
  <c r="I18" i="6"/>
  <c r="H18" i="6"/>
  <c r="G18" i="6"/>
  <c r="F18" i="6"/>
  <c r="E18" i="6"/>
  <c r="D18" i="6"/>
  <c r="C18" i="6"/>
  <c r="J17" i="6"/>
  <c r="I17" i="6"/>
  <c r="H17" i="6"/>
  <c r="G17" i="6"/>
  <c r="F17" i="6"/>
  <c r="E17" i="6"/>
  <c r="D17" i="6"/>
  <c r="C17" i="6"/>
  <c r="J16" i="6"/>
  <c r="I16" i="6"/>
  <c r="H16" i="6"/>
  <c r="G16" i="6"/>
  <c r="F16" i="6"/>
  <c r="E16" i="6"/>
  <c r="D16" i="6"/>
  <c r="C16" i="6"/>
  <c r="J15" i="6"/>
  <c r="I15" i="6"/>
  <c r="H15" i="6"/>
  <c r="G15" i="6"/>
  <c r="F15" i="6"/>
  <c r="E15" i="6"/>
  <c r="D15" i="6"/>
  <c r="C15" i="6"/>
  <c r="J14" i="6"/>
  <c r="I14" i="6"/>
  <c r="H14" i="6"/>
  <c r="G14" i="6"/>
  <c r="F14" i="6"/>
  <c r="E14" i="6"/>
  <c r="D14" i="6"/>
  <c r="C14" i="6"/>
  <c r="J13" i="6"/>
  <c r="I13" i="6"/>
  <c r="H13" i="6"/>
  <c r="G13" i="6"/>
  <c r="F13" i="6"/>
  <c r="E13" i="6"/>
  <c r="D13" i="6"/>
  <c r="C13" i="6"/>
  <c r="J12" i="6"/>
  <c r="I12" i="6"/>
  <c r="H12" i="6"/>
  <c r="G12" i="6"/>
  <c r="F12" i="6"/>
  <c r="E12" i="6"/>
  <c r="D12" i="6"/>
  <c r="C12" i="6"/>
  <c r="J11" i="6"/>
  <c r="I11" i="6"/>
  <c r="H11" i="6"/>
  <c r="G11" i="6"/>
  <c r="F11" i="6"/>
  <c r="E11" i="6"/>
  <c r="D11" i="6"/>
  <c r="C11" i="6"/>
  <c r="J10" i="6"/>
  <c r="I10" i="6"/>
  <c r="H10" i="6"/>
  <c r="G10" i="6"/>
  <c r="F10" i="6"/>
  <c r="E10" i="6"/>
  <c r="D10" i="6"/>
  <c r="C10" i="6"/>
  <c r="J9" i="6"/>
  <c r="I9" i="6"/>
  <c r="H9" i="6"/>
  <c r="G9" i="6"/>
  <c r="F9" i="6"/>
  <c r="E9" i="6"/>
  <c r="D9" i="6"/>
  <c r="C9" i="6"/>
  <c r="J8" i="6"/>
  <c r="I8" i="6"/>
  <c r="H8" i="6"/>
  <c r="G8" i="6"/>
  <c r="F8" i="6"/>
  <c r="E8" i="6"/>
  <c r="D8" i="6"/>
  <c r="C8" i="6"/>
  <c r="J7" i="6"/>
  <c r="I7" i="6"/>
  <c r="H7" i="6"/>
  <c r="G7" i="6"/>
  <c r="F7" i="6"/>
  <c r="E7" i="6"/>
  <c r="D7" i="6"/>
  <c r="C7" i="6"/>
  <c r="J6" i="6"/>
  <c r="I6" i="6"/>
  <c r="H6" i="6"/>
  <c r="G6" i="6"/>
  <c r="F6" i="6"/>
  <c r="E6" i="6"/>
  <c r="D6" i="6"/>
  <c r="C6" i="6"/>
  <c r="J5" i="6"/>
  <c r="I5" i="6"/>
  <c r="H5" i="6"/>
  <c r="G5" i="6"/>
  <c r="F5" i="6"/>
  <c r="E5" i="6"/>
  <c r="D5" i="6"/>
  <c r="C5" i="6"/>
  <c r="J4" i="6"/>
  <c r="I4" i="6"/>
  <c r="H4" i="6"/>
  <c r="G4" i="6"/>
  <c r="F4" i="6"/>
  <c r="E4" i="6"/>
  <c r="D4" i="6"/>
  <c r="C4" i="6"/>
  <c r="J41" i="5"/>
  <c r="I41" i="5"/>
  <c r="H41" i="5"/>
  <c r="G41" i="5"/>
  <c r="F41" i="5"/>
  <c r="E41" i="5"/>
  <c r="D41" i="5"/>
  <c r="C41" i="5"/>
  <c r="J40" i="5"/>
  <c r="I40" i="5"/>
  <c r="H40" i="5"/>
  <c r="G40" i="5"/>
  <c r="F40" i="5"/>
  <c r="E40" i="5"/>
  <c r="D40" i="5"/>
  <c r="C40" i="5"/>
  <c r="J39" i="5"/>
  <c r="I39" i="5"/>
  <c r="H39" i="5"/>
  <c r="G39" i="5"/>
  <c r="F39" i="5"/>
  <c r="E39" i="5"/>
  <c r="D39" i="5"/>
  <c r="C39" i="5"/>
  <c r="J38" i="5"/>
  <c r="I38" i="5"/>
  <c r="H38" i="5"/>
  <c r="G38" i="5"/>
  <c r="F38" i="5"/>
  <c r="E38" i="5"/>
  <c r="D38" i="5"/>
  <c r="C38" i="5"/>
  <c r="J37" i="5"/>
  <c r="I37" i="5"/>
  <c r="H37" i="5"/>
  <c r="G37" i="5"/>
  <c r="F37" i="5"/>
  <c r="E37" i="5"/>
  <c r="D37" i="5"/>
  <c r="C37" i="5"/>
  <c r="J36" i="5"/>
  <c r="I36" i="5"/>
  <c r="H36" i="5"/>
  <c r="G36" i="5"/>
  <c r="F36" i="5"/>
  <c r="E36" i="5"/>
  <c r="D36" i="5"/>
  <c r="C36" i="5"/>
  <c r="J35" i="5"/>
  <c r="I35" i="5"/>
  <c r="H35" i="5"/>
  <c r="G35" i="5"/>
  <c r="F35" i="5"/>
  <c r="E35" i="5"/>
  <c r="D35" i="5"/>
  <c r="C35" i="5"/>
  <c r="J34" i="5"/>
  <c r="I34" i="5"/>
  <c r="H34" i="5"/>
  <c r="G34" i="5"/>
  <c r="F34" i="5"/>
  <c r="E34" i="5"/>
  <c r="D34" i="5"/>
  <c r="C34" i="5"/>
  <c r="J33" i="5"/>
  <c r="I33" i="5"/>
  <c r="H33" i="5"/>
  <c r="G33" i="5"/>
  <c r="F33" i="5"/>
  <c r="E33" i="5"/>
  <c r="D33" i="5"/>
  <c r="C33" i="5"/>
  <c r="J32" i="5"/>
  <c r="I32" i="5"/>
  <c r="H32" i="5"/>
  <c r="G32" i="5"/>
  <c r="F32" i="5"/>
  <c r="E32" i="5"/>
  <c r="D32" i="5"/>
  <c r="C32" i="5"/>
  <c r="J31" i="5"/>
  <c r="I31" i="5"/>
  <c r="H31" i="5"/>
  <c r="G31" i="5"/>
  <c r="F31" i="5"/>
  <c r="E31" i="5"/>
  <c r="D31" i="5"/>
  <c r="C31" i="5"/>
  <c r="J30" i="5"/>
  <c r="I30" i="5"/>
  <c r="H30" i="5"/>
  <c r="G30" i="5"/>
  <c r="F30" i="5"/>
  <c r="E30" i="5"/>
  <c r="D30" i="5"/>
  <c r="C30" i="5"/>
  <c r="J29" i="5"/>
  <c r="I29" i="5"/>
  <c r="H29" i="5"/>
  <c r="G29" i="5"/>
  <c r="F29" i="5"/>
  <c r="E29" i="5"/>
  <c r="D29" i="5"/>
  <c r="C29" i="5"/>
  <c r="J28" i="5"/>
  <c r="I28" i="5"/>
  <c r="H28" i="5"/>
  <c r="G28" i="5"/>
  <c r="F28" i="5"/>
  <c r="E28" i="5"/>
  <c r="D28" i="5"/>
  <c r="C28" i="5"/>
  <c r="J27" i="5"/>
  <c r="I27" i="5"/>
  <c r="H27" i="5"/>
  <c r="G27" i="5"/>
  <c r="F27" i="5"/>
  <c r="E27" i="5"/>
  <c r="D27" i="5"/>
  <c r="C27" i="5"/>
  <c r="J26" i="5"/>
  <c r="I26" i="5"/>
  <c r="H26" i="5"/>
  <c r="G26" i="5"/>
  <c r="F26" i="5"/>
  <c r="E26" i="5"/>
  <c r="D26" i="5"/>
  <c r="C26" i="5"/>
  <c r="J25" i="5"/>
  <c r="I25" i="5"/>
  <c r="H25" i="5"/>
  <c r="G25" i="5"/>
  <c r="F25" i="5"/>
  <c r="E25" i="5"/>
  <c r="D25" i="5"/>
  <c r="C25" i="5"/>
  <c r="J24" i="5"/>
  <c r="I24" i="5"/>
  <c r="H24" i="5"/>
  <c r="G24" i="5"/>
  <c r="F24" i="5"/>
  <c r="E24" i="5"/>
  <c r="D24" i="5"/>
  <c r="C24" i="5"/>
  <c r="J23" i="5"/>
  <c r="I23" i="5"/>
  <c r="H23" i="5"/>
  <c r="G23" i="5"/>
  <c r="F23" i="5"/>
  <c r="E23" i="5"/>
  <c r="D23" i="5"/>
  <c r="C23" i="5"/>
  <c r="J22" i="5"/>
  <c r="I22" i="5"/>
  <c r="H22" i="5"/>
  <c r="G22" i="5"/>
  <c r="F22" i="5"/>
  <c r="E22" i="5"/>
  <c r="D22" i="5"/>
  <c r="C22" i="5"/>
  <c r="J21" i="5"/>
  <c r="I21" i="5"/>
  <c r="H21" i="5"/>
  <c r="G21" i="5"/>
  <c r="F21" i="5"/>
  <c r="E21" i="5"/>
  <c r="D21" i="5"/>
  <c r="C21" i="5"/>
  <c r="J20" i="5"/>
  <c r="I20" i="5"/>
  <c r="H20" i="5"/>
  <c r="G20" i="5"/>
  <c r="F20" i="5"/>
  <c r="E20" i="5"/>
  <c r="D20" i="5"/>
  <c r="C20" i="5"/>
  <c r="J19" i="5"/>
  <c r="I19" i="5"/>
  <c r="H19" i="5"/>
  <c r="G19" i="5"/>
  <c r="F19" i="5"/>
  <c r="E19" i="5"/>
  <c r="D19" i="5"/>
  <c r="C19" i="5"/>
  <c r="J18" i="5"/>
  <c r="I18" i="5"/>
  <c r="H18" i="5"/>
  <c r="G18" i="5"/>
  <c r="F18" i="5"/>
  <c r="E18" i="5"/>
  <c r="D18" i="5"/>
  <c r="C18" i="5"/>
  <c r="J17" i="5"/>
  <c r="I17" i="5"/>
  <c r="H17" i="5"/>
  <c r="G17" i="5"/>
  <c r="F17" i="5"/>
  <c r="E17" i="5"/>
  <c r="D17" i="5"/>
  <c r="C17" i="5"/>
  <c r="J16" i="5"/>
  <c r="I16" i="5"/>
  <c r="H16" i="5"/>
  <c r="G16" i="5"/>
  <c r="F16" i="5"/>
  <c r="E16" i="5"/>
  <c r="D16" i="5"/>
  <c r="C16" i="5"/>
  <c r="J15" i="5"/>
  <c r="I15" i="5"/>
  <c r="H15" i="5"/>
  <c r="G15" i="5"/>
  <c r="F15" i="5"/>
  <c r="E15" i="5"/>
  <c r="D15" i="5"/>
  <c r="C15" i="5"/>
  <c r="J14" i="5"/>
  <c r="I14" i="5"/>
  <c r="H14" i="5"/>
  <c r="G14" i="5"/>
  <c r="F14" i="5"/>
  <c r="E14" i="5"/>
  <c r="D14" i="5"/>
  <c r="C14" i="5"/>
  <c r="J13" i="5"/>
  <c r="I13" i="5"/>
  <c r="H13" i="5"/>
  <c r="G13" i="5"/>
  <c r="F13" i="5"/>
  <c r="E13" i="5"/>
  <c r="D13" i="5"/>
  <c r="C13" i="5"/>
  <c r="J12" i="5"/>
  <c r="I12" i="5"/>
  <c r="H12" i="5"/>
  <c r="G12" i="5"/>
  <c r="F12" i="5"/>
  <c r="E12" i="5"/>
  <c r="D12" i="5"/>
  <c r="C12" i="5"/>
  <c r="J11" i="5"/>
  <c r="I11" i="5"/>
  <c r="H11" i="5"/>
  <c r="G11" i="5"/>
  <c r="F11" i="5"/>
  <c r="E11" i="5"/>
  <c r="D11" i="5"/>
  <c r="C11" i="5"/>
  <c r="J10" i="5"/>
  <c r="I10" i="5"/>
  <c r="H10" i="5"/>
  <c r="G10" i="5"/>
  <c r="F10" i="5"/>
  <c r="E10" i="5"/>
  <c r="D10" i="5"/>
  <c r="C10" i="5"/>
  <c r="J9" i="5"/>
  <c r="I9" i="5"/>
  <c r="H9" i="5"/>
  <c r="G9" i="5"/>
  <c r="F9" i="5"/>
  <c r="E9" i="5"/>
  <c r="D9" i="5"/>
  <c r="C9" i="5"/>
  <c r="J8" i="5"/>
  <c r="I8" i="5"/>
  <c r="H8" i="5"/>
  <c r="G8" i="5"/>
  <c r="F8" i="5"/>
  <c r="E8" i="5"/>
  <c r="D8" i="5"/>
  <c r="C8" i="5"/>
  <c r="J7" i="5"/>
  <c r="I7" i="5"/>
  <c r="H7" i="5"/>
  <c r="G7" i="5"/>
  <c r="F7" i="5"/>
  <c r="E7" i="5"/>
  <c r="D7" i="5"/>
  <c r="C7" i="5"/>
  <c r="J6" i="5"/>
  <c r="I6" i="5"/>
  <c r="H6" i="5"/>
  <c r="G6" i="5"/>
  <c r="F6" i="5"/>
  <c r="E6" i="5"/>
  <c r="D6" i="5"/>
  <c r="C6" i="5"/>
  <c r="J5" i="5"/>
  <c r="I5" i="5"/>
  <c r="H5" i="5"/>
  <c r="G5" i="5"/>
  <c r="F5" i="5"/>
  <c r="E5" i="5"/>
  <c r="D5" i="5"/>
  <c r="C5" i="5"/>
  <c r="J4" i="5"/>
  <c r="I4" i="5"/>
  <c r="H4" i="5"/>
  <c r="G4" i="5"/>
  <c r="F4" i="5"/>
  <c r="E4" i="5"/>
  <c r="D4" i="5"/>
  <c r="C4" i="5"/>
  <c r="I41" i="4"/>
  <c r="H41" i="4"/>
  <c r="G41" i="4"/>
  <c r="F41" i="4"/>
  <c r="E41" i="4"/>
  <c r="D41" i="4"/>
  <c r="C41" i="4"/>
  <c r="I40" i="4"/>
  <c r="H40" i="4"/>
  <c r="G40" i="4"/>
  <c r="F40" i="4"/>
  <c r="E40" i="4"/>
  <c r="D40" i="4"/>
  <c r="C40" i="4"/>
  <c r="I39" i="4"/>
  <c r="H39" i="4"/>
  <c r="G39" i="4"/>
  <c r="F39" i="4"/>
  <c r="E39" i="4"/>
  <c r="D39" i="4"/>
  <c r="C39" i="4"/>
  <c r="I38" i="4"/>
  <c r="H38" i="4"/>
  <c r="G38" i="4"/>
  <c r="F38" i="4"/>
  <c r="E38" i="4"/>
  <c r="D38" i="4"/>
  <c r="C38" i="4"/>
  <c r="I37" i="4"/>
  <c r="H37" i="4"/>
  <c r="G37" i="4"/>
  <c r="F37" i="4"/>
  <c r="E37" i="4"/>
  <c r="D37" i="4"/>
  <c r="C37" i="4"/>
  <c r="I36" i="4"/>
  <c r="H36" i="4"/>
  <c r="G36" i="4"/>
  <c r="F36" i="4"/>
  <c r="E36" i="4"/>
  <c r="D36" i="4"/>
  <c r="C36" i="4"/>
  <c r="I35" i="4"/>
  <c r="H35" i="4"/>
  <c r="G35" i="4"/>
  <c r="F35" i="4"/>
  <c r="E35" i="4"/>
  <c r="D35" i="4"/>
  <c r="C35" i="4"/>
  <c r="I34" i="4"/>
  <c r="H34" i="4"/>
  <c r="G34" i="4"/>
  <c r="F34" i="4"/>
  <c r="E34" i="4"/>
  <c r="D34" i="4"/>
  <c r="C34" i="4"/>
  <c r="I33" i="4"/>
  <c r="H33" i="4"/>
  <c r="G33" i="4"/>
  <c r="F33" i="4"/>
  <c r="E33" i="4"/>
  <c r="D33" i="4"/>
  <c r="C33" i="4"/>
  <c r="I32" i="4"/>
  <c r="H32" i="4"/>
  <c r="G32" i="4"/>
  <c r="F32" i="4"/>
  <c r="E32" i="4"/>
  <c r="D32" i="4"/>
  <c r="C32" i="4"/>
  <c r="I31" i="4"/>
  <c r="H31" i="4"/>
  <c r="G31" i="4"/>
  <c r="F31" i="4"/>
  <c r="E31" i="4"/>
  <c r="D31" i="4"/>
  <c r="C31" i="4"/>
  <c r="I30" i="4"/>
  <c r="H30" i="4"/>
  <c r="G30" i="4"/>
  <c r="F30" i="4"/>
  <c r="E30" i="4"/>
  <c r="D30" i="4"/>
  <c r="C30" i="4"/>
  <c r="I28" i="4"/>
  <c r="H28" i="4"/>
  <c r="G28" i="4"/>
  <c r="F28" i="4"/>
  <c r="E28" i="4"/>
  <c r="D28" i="4"/>
  <c r="C28" i="4"/>
  <c r="I27" i="4"/>
  <c r="H27" i="4"/>
  <c r="G27" i="4"/>
  <c r="F27" i="4"/>
  <c r="E27" i="4"/>
  <c r="D27" i="4"/>
  <c r="C27" i="4"/>
  <c r="I26" i="4"/>
  <c r="H26" i="4"/>
  <c r="G26" i="4"/>
  <c r="F26" i="4"/>
  <c r="E26" i="4"/>
  <c r="D26" i="4"/>
  <c r="C26" i="4"/>
  <c r="I25" i="4"/>
  <c r="H25" i="4"/>
  <c r="G25" i="4"/>
  <c r="F25" i="4"/>
  <c r="E25" i="4"/>
  <c r="D25" i="4"/>
  <c r="C25" i="4"/>
  <c r="I24" i="4"/>
  <c r="H24" i="4"/>
  <c r="G24" i="4"/>
  <c r="F24" i="4"/>
  <c r="E24" i="4"/>
  <c r="D24" i="4"/>
  <c r="C24" i="4"/>
  <c r="I23" i="4"/>
  <c r="H23" i="4"/>
  <c r="G23" i="4"/>
  <c r="F23" i="4"/>
  <c r="E23" i="4"/>
  <c r="D23" i="4"/>
  <c r="C23" i="4"/>
  <c r="I22" i="4"/>
  <c r="H22" i="4"/>
  <c r="G22" i="4"/>
  <c r="F22" i="4"/>
  <c r="E22" i="4"/>
  <c r="D22" i="4"/>
  <c r="C22" i="4"/>
  <c r="I21" i="4"/>
  <c r="H21" i="4"/>
  <c r="G21" i="4"/>
  <c r="F21" i="4"/>
  <c r="E21" i="4"/>
  <c r="D21" i="4"/>
  <c r="C21" i="4"/>
  <c r="I20" i="4"/>
  <c r="H20" i="4"/>
  <c r="G20" i="4"/>
  <c r="F20" i="4"/>
  <c r="E20" i="4"/>
  <c r="D20" i="4"/>
  <c r="C20" i="4"/>
  <c r="I19" i="4"/>
  <c r="H19" i="4"/>
  <c r="G19" i="4"/>
  <c r="F19" i="4"/>
  <c r="E19" i="4"/>
  <c r="D19" i="4"/>
  <c r="C19" i="4"/>
  <c r="I18" i="4"/>
  <c r="H18" i="4"/>
  <c r="G18" i="4"/>
  <c r="F18" i="4"/>
  <c r="E18" i="4"/>
  <c r="D18" i="4"/>
  <c r="C18" i="4"/>
  <c r="I17" i="4"/>
  <c r="H17" i="4"/>
  <c r="G17" i="4"/>
  <c r="F17" i="4"/>
  <c r="E17" i="4"/>
  <c r="D17" i="4"/>
  <c r="C17" i="4"/>
  <c r="I16" i="4"/>
  <c r="H16" i="4"/>
  <c r="G16" i="4"/>
  <c r="F16" i="4"/>
  <c r="E16" i="4"/>
  <c r="D16" i="4"/>
  <c r="C16" i="4"/>
  <c r="I14" i="4"/>
  <c r="H14" i="4"/>
  <c r="G14" i="4"/>
  <c r="F14" i="4"/>
  <c r="E14" i="4"/>
  <c r="D14" i="4"/>
  <c r="C14" i="4"/>
  <c r="I12" i="4"/>
  <c r="H12" i="4"/>
  <c r="G12" i="4"/>
  <c r="F12" i="4"/>
  <c r="E12" i="4"/>
  <c r="D12" i="4"/>
  <c r="C12" i="4"/>
  <c r="I11" i="4"/>
  <c r="H11" i="4"/>
  <c r="G11" i="4"/>
  <c r="F11" i="4"/>
  <c r="E11" i="4"/>
  <c r="D11" i="4"/>
  <c r="C11" i="4"/>
  <c r="I9" i="4"/>
  <c r="H9" i="4"/>
  <c r="G9" i="4"/>
  <c r="F9" i="4"/>
  <c r="E9" i="4"/>
  <c r="D9" i="4"/>
  <c r="C9" i="4"/>
  <c r="I7" i="4"/>
  <c r="H7" i="4"/>
  <c r="G7" i="4"/>
  <c r="F7" i="4"/>
  <c r="E7" i="4"/>
  <c r="D7" i="4"/>
  <c r="C7" i="4"/>
  <c r="I6" i="4"/>
  <c r="H6" i="4"/>
  <c r="G6" i="4"/>
  <c r="F6" i="4"/>
  <c r="E6" i="4"/>
  <c r="D6" i="4"/>
  <c r="C6" i="4"/>
  <c r="I5" i="4"/>
  <c r="H5" i="4"/>
  <c r="G5" i="4"/>
  <c r="F5" i="4"/>
  <c r="E5" i="4"/>
  <c r="D5" i="4"/>
  <c r="C5" i="4"/>
  <c r="I4" i="4"/>
  <c r="H4" i="4"/>
  <c r="G4" i="4"/>
  <c r="F4" i="4"/>
  <c r="E4" i="4"/>
  <c r="D4" i="4"/>
  <c r="C4" i="4"/>
  <c r="H41" i="22"/>
  <c r="G41" i="22"/>
  <c r="F41" i="22"/>
  <c r="E41" i="22"/>
  <c r="D41" i="22"/>
  <c r="C41" i="22"/>
  <c r="H40" i="22"/>
  <c r="G40" i="22"/>
  <c r="F40" i="22"/>
  <c r="E40" i="22"/>
  <c r="D40" i="22"/>
  <c r="C40" i="22"/>
  <c r="H39" i="22"/>
  <c r="G39" i="22"/>
  <c r="F39" i="22"/>
  <c r="E39" i="22"/>
  <c r="D39" i="22"/>
  <c r="C39" i="22"/>
  <c r="H38" i="22"/>
  <c r="G38" i="22"/>
  <c r="F38" i="22"/>
  <c r="E38" i="22"/>
  <c r="D38" i="22"/>
  <c r="C38" i="22"/>
  <c r="H37" i="22"/>
  <c r="G37" i="22"/>
  <c r="F37" i="22"/>
  <c r="E37" i="22"/>
  <c r="D37" i="22"/>
  <c r="C37" i="22"/>
  <c r="H36" i="22"/>
  <c r="G36" i="22"/>
  <c r="F36" i="22"/>
  <c r="E36" i="22"/>
  <c r="D36" i="22"/>
  <c r="C36" i="22"/>
  <c r="H35" i="22"/>
  <c r="G35" i="22"/>
  <c r="F35" i="22"/>
  <c r="E35" i="22"/>
  <c r="D35" i="22"/>
  <c r="C35" i="22"/>
  <c r="H34" i="22"/>
  <c r="G34" i="22"/>
  <c r="F34" i="22"/>
  <c r="E34" i="22"/>
  <c r="D34" i="22"/>
  <c r="C34" i="22"/>
  <c r="H32" i="22"/>
  <c r="G32" i="22"/>
  <c r="F32" i="22"/>
  <c r="E32" i="22"/>
  <c r="D32" i="22"/>
  <c r="C32" i="22"/>
  <c r="H31" i="22"/>
  <c r="G31" i="22"/>
  <c r="F31" i="22"/>
  <c r="E31" i="22"/>
  <c r="D31" i="22"/>
  <c r="C31" i="22"/>
  <c r="H30" i="22"/>
  <c r="G30" i="22"/>
  <c r="F30" i="22"/>
  <c r="E30" i="22"/>
  <c r="D30" i="22"/>
  <c r="C30" i="22"/>
  <c r="H29" i="22"/>
  <c r="G29" i="22"/>
  <c r="F29" i="22"/>
  <c r="E29" i="22"/>
  <c r="D29" i="22"/>
  <c r="C29" i="22"/>
  <c r="H28" i="22"/>
  <c r="G28" i="22"/>
  <c r="F28" i="22"/>
  <c r="E28" i="22"/>
  <c r="D28" i="22"/>
  <c r="C28" i="22"/>
  <c r="H27" i="22"/>
  <c r="G27" i="22"/>
  <c r="F27" i="22"/>
  <c r="E27" i="22"/>
  <c r="D27" i="22"/>
  <c r="C27" i="22"/>
  <c r="H26" i="22"/>
  <c r="G26" i="22"/>
  <c r="F26" i="22"/>
  <c r="E26" i="22"/>
  <c r="D26" i="22"/>
  <c r="C26" i="22"/>
  <c r="H25" i="22"/>
  <c r="G25" i="22"/>
  <c r="F25" i="22"/>
  <c r="E25" i="22"/>
  <c r="D25" i="22"/>
  <c r="C25" i="22"/>
  <c r="H24" i="22"/>
  <c r="G24" i="22"/>
  <c r="F24" i="22"/>
  <c r="E24" i="22"/>
  <c r="D24" i="22"/>
  <c r="C24" i="22"/>
  <c r="H23" i="22"/>
  <c r="G23" i="22"/>
  <c r="F23" i="22"/>
  <c r="E23" i="22"/>
  <c r="D23" i="22"/>
  <c r="C23" i="22"/>
  <c r="H22" i="22"/>
  <c r="G22" i="22"/>
  <c r="F22" i="22"/>
  <c r="E22" i="22"/>
  <c r="D22" i="22"/>
  <c r="C22" i="22"/>
  <c r="H21" i="22"/>
  <c r="G21" i="22"/>
  <c r="F21" i="22"/>
  <c r="E21" i="22"/>
  <c r="D21" i="22"/>
  <c r="C21" i="22"/>
  <c r="H20" i="22"/>
  <c r="G20" i="22"/>
  <c r="F20" i="22"/>
  <c r="E20" i="22"/>
  <c r="D20" i="22"/>
  <c r="C20" i="22"/>
  <c r="H19" i="22"/>
  <c r="G19" i="22"/>
  <c r="F19" i="22"/>
  <c r="E19" i="22"/>
  <c r="D19" i="22"/>
  <c r="C19" i="22"/>
  <c r="H18" i="22"/>
  <c r="G18" i="22"/>
  <c r="F18" i="22"/>
  <c r="E18" i="22"/>
  <c r="D18" i="22"/>
  <c r="C18" i="22"/>
  <c r="H17" i="22"/>
  <c r="G17" i="22"/>
  <c r="F17" i="22"/>
  <c r="E17" i="22"/>
  <c r="D17" i="22"/>
  <c r="C17" i="22"/>
  <c r="H16" i="22"/>
  <c r="G16" i="22"/>
  <c r="F16" i="22"/>
  <c r="E16" i="22"/>
  <c r="D16" i="22"/>
  <c r="C16" i="22"/>
  <c r="H15" i="22"/>
  <c r="G15" i="22"/>
  <c r="F15" i="22"/>
  <c r="E15" i="22"/>
  <c r="D15" i="22"/>
  <c r="C15" i="22"/>
  <c r="H13" i="22"/>
  <c r="G13" i="22"/>
  <c r="F13" i="22"/>
  <c r="E13" i="22"/>
  <c r="D13" i="22"/>
  <c r="C13" i="22"/>
  <c r="H11" i="22"/>
  <c r="G11" i="22"/>
  <c r="F11" i="22"/>
  <c r="E11" i="22"/>
  <c r="D11" i="22"/>
  <c r="C11" i="22"/>
  <c r="H9" i="22"/>
  <c r="G9" i="22"/>
  <c r="F9" i="22"/>
  <c r="E9" i="22"/>
  <c r="D9" i="22"/>
  <c r="C9" i="22"/>
  <c r="H7" i="22"/>
  <c r="G7" i="22"/>
  <c r="F7" i="22"/>
  <c r="E7" i="22"/>
  <c r="D7" i="22"/>
  <c r="C7" i="22"/>
  <c r="H6" i="22"/>
  <c r="G6" i="22"/>
  <c r="F6" i="22"/>
  <c r="E6" i="22"/>
  <c r="D6" i="22"/>
  <c r="C6" i="22"/>
  <c r="H5" i="22"/>
  <c r="G5" i="22"/>
  <c r="F5" i="22"/>
  <c r="E5" i="22"/>
  <c r="D5" i="22"/>
  <c r="C5" i="22"/>
  <c r="H4" i="22"/>
  <c r="G4" i="22"/>
  <c r="F4" i="22"/>
  <c r="E4" i="22"/>
  <c r="D4" i="22"/>
  <c r="C4" i="22"/>
  <c r="I41" i="24"/>
  <c r="H41" i="24"/>
  <c r="G41" i="24"/>
  <c r="F41" i="24"/>
  <c r="E41" i="24"/>
  <c r="D41" i="24"/>
  <c r="C41" i="24"/>
  <c r="I40" i="24"/>
  <c r="H40" i="24"/>
  <c r="G40" i="24"/>
  <c r="F40" i="24"/>
  <c r="E40" i="24"/>
  <c r="D40" i="24"/>
  <c r="C40" i="24"/>
  <c r="I38" i="24"/>
  <c r="H38" i="24"/>
  <c r="G38" i="24"/>
  <c r="F38" i="24"/>
  <c r="E38" i="24"/>
  <c r="D38" i="24"/>
  <c r="C38" i="24"/>
  <c r="I37" i="24"/>
  <c r="H37" i="24"/>
  <c r="G37" i="24"/>
  <c r="F37" i="24"/>
  <c r="E37" i="24"/>
  <c r="D37" i="24"/>
  <c r="C37" i="24"/>
  <c r="I36" i="24"/>
  <c r="H36" i="24"/>
  <c r="G36" i="24"/>
  <c r="F36" i="24"/>
  <c r="E36" i="24"/>
  <c r="D36" i="24"/>
  <c r="C36" i="24"/>
  <c r="I35" i="24"/>
  <c r="H35" i="24"/>
  <c r="G35" i="24"/>
  <c r="F35" i="24"/>
  <c r="E35" i="24"/>
  <c r="D35" i="24"/>
  <c r="C35" i="24"/>
  <c r="I34" i="24"/>
  <c r="H34" i="24"/>
  <c r="G34" i="24"/>
  <c r="F34" i="24"/>
  <c r="E34" i="24"/>
  <c r="D34" i="24"/>
  <c r="C34" i="24"/>
  <c r="I33" i="24"/>
  <c r="H33" i="24"/>
  <c r="G33" i="24"/>
  <c r="F33" i="24"/>
  <c r="E33" i="24"/>
  <c r="D33" i="24"/>
  <c r="C33" i="24"/>
  <c r="I32" i="24"/>
  <c r="H32" i="24"/>
  <c r="G32" i="24"/>
  <c r="F32" i="24"/>
  <c r="E32" i="24"/>
  <c r="D32" i="24"/>
  <c r="C32" i="24"/>
  <c r="I31" i="24"/>
  <c r="H31" i="24"/>
  <c r="G31" i="24"/>
  <c r="F31" i="24"/>
  <c r="E31" i="24"/>
  <c r="D31" i="24"/>
  <c r="C31" i="24"/>
  <c r="I30" i="24"/>
  <c r="H30" i="24"/>
  <c r="G30" i="24"/>
  <c r="F30" i="24"/>
  <c r="E30" i="24"/>
  <c r="D30" i="24"/>
  <c r="C30" i="24"/>
  <c r="I29" i="24"/>
  <c r="H29" i="24"/>
  <c r="G29" i="24"/>
  <c r="F29" i="24"/>
  <c r="E29" i="24"/>
  <c r="D29" i="24"/>
  <c r="C29" i="24"/>
  <c r="I28" i="24"/>
  <c r="H28" i="24"/>
  <c r="G28" i="24"/>
  <c r="F28" i="24"/>
  <c r="E28" i="24"/>
  <c r="D28" i="24"/>
  <c r="C28" i="24"/>
  <c r="I27" i="24"/>
  <c r="H27" i="24"/>
  <c r="G27" i="24"/>
  <c r="F27" i="24"/>
  <c r="E27" i="24"/>
  <c r="D27" i="24"/>
  <c r="C27" i="24"/>
  <c r="I26" i="24"/>
  <c r="H26" i="24"/>
  <c r="G26" i="24"/>
  <c r="F26" i="24"/>
  <c r="E26" i="24"/>
  <c r="D26" i="24"/>
  <c r="C26" i="24"/>
  <c r="I25" i="24"/>
  <c r="H25" i="24"/>
  <c r="G25" i="24"/>
  <c r="F25" i="24"/>
  <c r="E25" i="24"/>
  <c r="D25" i="24"/>
  <c r="C25" i="24"/>
  <c r="I24" i="24"/>
  <c r="H24" i="24"/>
  <c r="G24" i="24"/>
  <c r="F24" i="24"/>
  <c r="E24" i="24"/>
  <c r="D24" i="24"/>
  <c r="C24" i="24"/>
  <c r="I23" i="24"/>
  <c r="H23" i="24"/>
  <c r="G23" i="24"/>
  <c r="F23" i="24"/>
  <c r="E23" i="24"/>
  <c r="D23" i="24"/>
  <c r="C23" i="24"/>
  <c r="I22" i="24"/>
  <c r="H22" i="24"/>
  <c r="G22" i="24"/>
  <c r="F22" i="24"/>
  <c r="E22" i="24"/>
  <c r="D22" i="24"/>
  <c r="C22" i="24"/>
  <c r="I21" i="24"/>
  <c r="H21" i="24"/>
  <c r="G21" i="24"/>
  <c r="F21" i="24"/>
  <c r="E21" i="24"/>
  <c r="D21" i="24"/>
  <c r="C21" i="24"/>
  <c r="I20" i="24"/>
  <c r="H20" i="24"/>
  <c r="G20" i="24"/>
  <c r="F20" i="24"/>
  <c r="E20" i="24"/>
  <c r="D20" i="24"/>
  <c r="C20" i="24"/>
  <c r="I19" i="24"/>
  <c r="H19" i="24"/>
  <c r="G19" i="24"/>
  <c r="F19" i="24"/>
  <c r="E19" i="24"/>
  <c r="D19" i="24"/>
  <c r="C19" i="24"/>
  <c r="I18" i="24"/>
  <c r="H18" i="24"/>
  <c r="G18" i="24"/>
  <c r="F18" i="24"/>
  <c r="E18" i="24"/>
  <c r="D18" i="24"/>
  <c r="C18" i="24"/>
  <c r="I17" i="24"/>
  <c r="H17" i="24"/>
  <c r="G17" i="24"/>
  <c r="F17" i="24"/>
  <c r="E17" i="24"/>
  <c r="D17" i="24"/>
  <c r="C17" i="24"/>
  <c r="I15" i="24"/>
  <c r="H15" i="24"/>
  <c r="G15" i="24"/>
  <c r="F15" i="24"/>
  <c r="E15" i="24"/>
  <c r="D15" i="24"/>
  <c r="C15" i="24"/>
  <c r="I14" i="24"/>
  <c r="H14" i="24"/>
  <c r="G14" i="24"/>
  <c r="F14" i="24"/>
  <c r="E14" i="24"/>
  <c r="D14" i="24"/>
  <c r="C14" i="24"/>
  <c r="I13" i="24"/>
  <c r="H13" i="24"/>
  <c r="G13" i="24"/>
  <c r="F13" i="24"/>
  <c r="E13" i="24"/>
  <c r="D13" i="24"/>
  <c r="C13" i="24"/>
  <c r="I11" i="24"/>
  <c r="H11" i="24"/>
  <c r="G11" i="24"/>
  <c r="F11" i="24"/>
  <c r="E11" i="24"/>
  <c r="D11" i="24"/>
  <c r="C11" i="24"/>
  <c r="I10" i="24"/>
  <c r="H10" i="24"/>
  <c r="G10" i="24"/>
  <c r="F10" i="24"/>
  <c r="E10" i="24"/>
  <c r="D10" i="24"/>
  <c r="C10" i="24"/>
  <c r="I8" i="24"/>
  <c r="H8" i="24"/>
  <c r="G8" i="24"/>
  <c r="F8" i="24"/>
  <c r="E8" i="24"/>
  <c r="D8" i="24"/>
  <c r="C8" i="24"/>
  <c r="I7" i="24"/>
  <c r="H7" i="24"/>
  <c r="G7" i="24"/>
  <c r="F7" i="24"/>
  <c r="E7" i="24"/>
  <c r="D7" i="24"/>
  <c r="C7" i="24"/>
  <c r="I6" i="24"/>
  <c r="H6" i="24"/>
  <c r="G6" i="24"/>
  <c r="F6" i="24"/>
  <c r="E6" i="24"/>
  <c r="D6" i="24"/>
  <c r="C6" i="24"/>
  <c r="I5" i="24"/>
  <c r="H5" i="24"/>
  <c r="G5" i="24"/>
  <c r="F5" i="24"/>
  <c r="E5" i="24"/>
  <c r="D5" i="24"/>
  <c r="C5" i="24"/>
  <c r="J4" i="24"/>
  <c r="I4" i="24"/>
  <c r="H4" i="24"/>
  <c r="G4" i="24"/>
  <c r="F4" i="24"/>
  <c r="E4" i="24"/>
  <c r="D4" i="24"/>
  <c r="C4" i="24"/>
  <c r="I41" i="25"/>
  <c r="H41" i="25"/>
  <c r="G41" i="25"/>
  <c r="F41" i="25"/>
  <c r="E41" i="25"/>
  <c r="D41" i="25"/>
  <c r="C41" i="25"/>
  <c r="I40" i="25"/>
  <c r="H40" i="25"/>
  <c r="G40" i="25"/>
  <c r="F40" i="25"/>
  <c r="E40" i="25"/>
  <c r="D40" i="25"/>
  <c r="C40" i="25"/>
  <c r="I39" i="25"/>
  <c r="H39" i="25"/>
  <c r="G39" i="25"/>
  <c r="F39" i="25"/>
  <c r="E39" i="25"/>
  <c r="D39" i="25"/>
  <c r="C39" i="25"/>
  <c r="I38" i="25"/>
  <c r="H38" i="25"/>
  <c r="G38" i="25"/>
  <c r="F38" i="25"/>
  <c r="E38" i="25"/>
  <c r="D38" i="25"/>
  <c r="C38" i="25"/>
  <c r="I37" i="25"/>
  <c r="H37" i="25"/>
  <c r="G37" i="25"/>
  <c r="F37" i="25"/>
  <c r="E37" i="25"/>
  <c r="D37" i="25"/>
  <c r="C37" i="25"/>
  <c r="I36" i="25"/>
  <c r="H36" i="25"/>
  <c r="G36" i="25"/>
  <c r="F36" i="25"/>
  <c r="E36" i="25"/>
  <c r="D36" i="25"/>
  <c r="C36" i="25"/>
  <c r="I35" i="25"/>
  <c r="H35" i="25"/>
  <c r="G35" i="25"/>
  <c r="F35" i="25"/>
  <c r="E35" i="25"/>
  <c r="D35" i="25"/>
  <c r="C35" i="25"/>
  <c r="I34" i="25"/>
  <c r="H34" i="25"/>
  <c r="G34" i="25"/>
  <c r="F34" i="25"/>
  <c r="E34" i="25"/>
  <c r="D34" i="25"/>
  <c r="C34" i="25"/>
  <c r="I33" i="25"/>
  <c r="H33" i="25"/>
  <c r="G33" i="25"/>
  <c r="F33" i="25"/>
  <c r="E33" i="25"/>
  <c r="D33" i="25"/>
  <c r="C33" i="25"/>
  <c r="I32" i="25"/>
  <c r="H32" i="25"/>
  <c r="G32" i="25"/>
  <c r="F32" i="25"/>
  <c r="E32" i="25"/>
  <c r="D32" i="25"/>
  <c r="C32" i="25"/>
  <c r="I31" i="25"/>
  <c r="H31" i="25"/>
  <c r="G31" i="25"/>
  <c r="F31" i="25"/>
  <c r="E31" i="25"/>
  <c r="D31" i="25"/>
  <c r="C31" i="25"/>
  <c r="I30" i="25"/>
  <c r="H30" i="25"/>
  <c r="G30" i="25"/>
  <c r="F30" i="25"/>
  <c r="E30" i="25"/>
  <c r="D30" i="25"/>
  <c r="C30" i="25"/>
  <c r="I29" i="25"/>
  <c r="H29" i="25"/>
  <c r="G29" i="25"/>
  <c r="F29" i="25"/>
  <c r="E29" i="25"/>
  <c r="D29" i="25"/>
  <c r="C29" i="25"/>
  <c r="I27" i="25"/>
  <c r="H27" i="25"/>
  <c r="G27" i="25"/>
  <c r="F27" i="25"/>
  <c r="E27" i="25"/>
  <c r="D27" i="25"/>
  <c r="C27" i="25"/>
  <c r="I26" i="25"/>
  <c r="H26" i="25"/>
  <c r="G26" i="25"/>
  <c r="F26" i="25"/>
  <c r="E26" i="25"/>
  <c r="D26" i="25"/>
  <c r="C26" i="25"/>
  <c r="I25" i="25"/>
  <c r="H25" i="25"/>
  <c r="G25" i="25"/>
  <c r="F25" i="25"/>
  <c r="E25" i="25"/>
  <c r="D25" i="25"/>
  <c r="C25" i="25"/>
  <c r="I24" i="25"/>
  <c r="H24" i="25"/>
  <c r="G24" i="25"/>
  <c r="F24" i="25"/>
  <c r="E24" i="25"/>
  <c r="D24" i="25"/>
  <c r="C24" i="25"/>
  <c r="I23" i="25"/>
  <c r="H23" i="25"/>
  <c r="G23" i="25"/>
  <c r="F23" i="25"/>
  <c r="E23" i="25"/>
  <c r="D23" i="25"/>
  <c r="C23" i="25"/>
  <c r="I22" i="25"/>
  <c r="H22" i="25"/>
  <c r="G22" i="25"/>
  <c r="F22" i="25"/>
  <c r="E22" i="25"/>
  <c r="D22" i="25"/>
  <c r="C22" i="25"/>
  <c r="I21" i="25"/>
  <c r="H21" i="25"/>
  <c r="G21" i="25"/>
  <c r="F21" i="25"/>
  <c r="E21" i="25"/>
  <c r="D21" i="25"/>
  <c r="C21" i="25"/>
  <c r="I20" i="25"/>
  <c r="H20" i="25"/>
  <c r="G20" i="25"/>
  <c r="F20" i="25"/>
  <c r="E20" i="25"/>
  <c r="D20" i="25"/>
  <c r="C20" i="25"/>
  <c r="I19" i="25"/>
  <c r="H19" i="25"/>
  <c r="G19" i="25"/>
  <c r="F19" i="25"/>
  <c r="E19" i="25"/>
  <c r="D19" i="25"/>
  <c r="C19" i="25"/>
  <c r="I18" i="25"/>
  <c r="H18" i="25"/>
  <c r="G18" i="25"/>
  <c r="F18" i="25"/>
  <c r="E18" i="25"/>
  <c r="D18" i="25"/>
  <c r="C18" i="25"/>
  <c r="I17" i="25"/>
  <c r="H17" i="25"/>
  <c r="G17" i="25"/>
  <c r="F17" i="25"/>
  <c r="E17" i="25"/>
  <c r="D17" i="25"/>
  <c r="C17" i="25"/>
  <c r="C16" i="25"/>
  <c r="I15" i="25"/>
  <c r="H15" i="25"/>
  <c r="G15" i="25"/>
  <c r="F15" i="25"/>
  <c r="E15" i="25"/>
  <c r="D15" i="25"/>
  <c r="C15" i="25"/>
  <c r="I14" i="25"/>
  <c r="H14" i="25"/>
  <c r="G14" i="25"/>
  <c r="F14" i="25"/>
  <c r="E14" i="25"/>
  <c r="D14" i="25"/>
  <c r="C14" i="25"/>
  <c r="C13" i="25"/>
  <c r="I12" i="25"/>
  <c r="H12" i="25"/>
  <c r="G12" i="25"/>
  <c r="F12" i="25"/>
  <c r="E12" i="25"/>
  <c r="D12" i="25"/>
  <c r="C12" i="25"/>
  <c r="I11" i="25"/>
  <c r="H11" i="25"/>
  <c r="G11" i="25"/>
  <c r="F11" i="25"/>
  <c r="E11" i="25"/>
  <c r="D11" i="25"/>
  <c r="C11" i="25"/>
  <c r="I10" i="25"/>
  <c r="H10" i="25"/>
  <c r="G10" i="25"/>
  <c r="F10" i="25"/>
  <c r="E10" i="25"/>
  <c r="D10" i="25"/>
  <c r="C10" i="25"/>
  <c r="C9" i="25"/>
  <c r="I8" i="25"/>
  <c r="H8" i="25"/>
  <c r="G8" i="25"/>
  <c r="F8" i="25"/>
  <c r="E8" i="25"/>
  <c r="D8" i="25"/>
  <c r="C8" i="25"/>
  <c r="I7" i="25"/>
  <c r="H7" i="25"/>
  <c r="G7" i="25"/>
  <c r="F7" i="25"/>
  <c r="E7" i="25"/>
  <c r="D7" i="25"/>
  <c r="C7" i="25"/>
  <c r="I6" i="25"/>
  <c r="H6" i="25"/>
  <c r="G6" i="25"/>
  <c r="F6" i="25"/>
  <c r="E6" i="25"/>
  <c r="D6" i="25"/>
  <c r="C6" i="25"/>
  <c r="I5" i="25"/>
  <c r="H5" i="25"/>
  <c r="G5" i="25"/>
  <c r="F5" i="25"/>
  <c r="E5" i="25"/>
  <c r="D5" i="25"/>
  <c r="C5" i="25"/>
  <c r="J4" i="25"/>
  <c r="I4" i="25"/>
  <c r="H4" i="25"/>
  <c r="G4" i="25"/>
  <c r="F4" i="25"/>
  <c r="E4" i="25"/>
  <c r="D4" i="25"/>
  <c r="C4" i="25"/>
  <c r="J41" i="26"/>
  <c r="I41" i="26"/>
  <c r="H41" i="26"/>
  <c r="G41" i="26"/>
  <c r="F41" i="26"/>
  <c r="E41" i="26"/>
  <c r="D41" i="26"/>
  <c r="C41" i="26"/>
  <c r="J40" i="26"/>
  <c r="I40" i="26"/>
  <c r="H40" i="26"/>
  <c r="G40" i="26"/>
  <c r="F40" i="26"/>
  <c r="E40" i="26"/>
  <c r="D40" i="26"/>
  <c r="C40" i="26"/>
  <c r="J39" i="26"/>
  <c r="I39" i="26"/>
  <c r="H39" i="26"/>
  <c r="G39" i="26"/>
  <c r="F39" i="26"/>
  <c r="E39" i="26"/>
  <c r="D39" i="26"/>
  <c r="C39" i="26"/>
  <c r="J38" i="26"/>
  <c r="I38" i="26"/>
  <c r="H38" i="26"/>
  <c r="G38" i="26"/>
  <c r="F38" i="26"/>
  <c r="E38" i="26"/>
  <c r="D38" i="26"/>
  <c r="C38" i="26"/>
  <c r="J37" i="26"/>
  <c r="I37" i="26"/>
  <c r="H37" i="26"/>
  <c r="G37" i="26"/>
  <c r="F37" i="26"/>
  <c r="E37" i="26"/>
  <c r="D37" i="26"/>
  <c r="C37" i="26"/>
  <c r="J36" i="26"/>
  <c r="I36" i="26"/>
  <c r="H36" i="26"/>
  <c r="G36" i="26"/>
  <c r="F36" i="26"/>
  <c r="E36" i="26"/>
  <c r="D36" i="26"/>
  <c r="C36" i="26"/>
  <c r="J35" i="26"/>
  <c r="I35" i="26"/>
  <c r="H35" i="26"/>
  <c r="G35" i="26"/>
  <c r="F35" i="26"/>
  <c r="E35" i="26"/>
  <c r="D35" i="26"/>
  <c r="C35" i="26"/>
  <c r="J34" i="26"/>
  <c r="I34" i="26"/>
  <c r="H34" i="26"/>
  <c r="G34" i="26"/>
  <c r="F34" i="26"/>
  <c r="E34" i="26"/>
  <c r="D34" i="26"/>
  <c r="C34" i="26"/>
  <c r="J32" i="26"/>
  <c r="I32" i="26"/>
  <c r="H32" i="26"/>
  <c r="G32" i="26"/>
  <c r="F32" i="26"/>
  <c r="E32" i="26"/>
  <c r="D32" i="26"/>
  <c r="C32" i="26"/>
  <c r="J31" i="26"/>
  <c r="I31" i="26"/>
  <c r="H31" i="26"/>
  <c r="G31" i="26"/>
  <c r="F31" i="26"/>
  <c r="E31" i="26"/>
  <c r="D31" i="26"/>
  <c r="C31" i="26"/>
  <c r="J30" i="26"/>
  <c r="I30" i="26"/>
  <c r="H30" i="26"/>
  <c r="G30" i="26"/>
  <c r="F30" i="26"/>
  <c r="E30" i="26"/>
  <c r="D30" i="26"/>
  <c r="C30" i="26"/>
  <c r="J29" i="26"/>
  <c r="I29" i="26"/>
  <c r="H29" i="26"/>
  <c r="G29" i="26"/>
  <c r="F29" i="26"/>
  <c r="E29" i="26"/>
  <c r="D29" i="26"/>
  <c r="C29" i="26"/>
  <c r="J28" i="26"/>
  <c r="I28" i="26"/>
  <c r="H28" i="26"/>
  <c r="G28" i="26"/>
  <c r="F28" i="26"/>
  <c r="E28" i="26"/>
  <c r="D28" i="26"/>
  <c r="C28" i="26"/>
  <c r="J27" i="26"/>
  <c r="I27" i="26"/>
  <c r="H27" i="26"/>
  <c r="G27" i="26"/>
  <c r="F27" i="26"/>
  <c r="E27" i="26"/>
  <c r="D27" i="26"/>
  <c r="C27" i="26"/>
  <c r="J26" i="26"/>
  <c r="I26" i="26"/>
  <c r="H26" i="26"/>
  <c r="G26" i="26"/>
  <c r="F26" i="26"/>
  <c r="E26" i="26"/>
  <c r="D26" i="26"/>
  <c r="C26" i="26"/>
  <c r="J25" i="26"/>
  <c r="I25" i="26"/>
  <c r="H25" i="26"/>
  <c r="G25" i="26"/>
  <c r="F25" i="26"/>
  <c r="E25" i="26"/>
  <c r="D25" i="26"/>
  <c r="C25" i="26"/>
  <c r="J24" i="26"/>
  <c r="I24" i="26"/>
  <c r="H24" i="26"/>
  <c r="G24" i="26"/>
  <c r="F24" i="26"/>
  <c r="E24" i="26"/>
  <c r="D24" i="26"/>
  <c r="C24" i="26"/>
  <c r="J23" i="26"/>
  <c r="I23" i="26"/>
  <c r="H23" i="26"/>
  <c r="G23" i="26"/>
  <c r="F23" i="26"/>
  <c r="E23" i="26"/>
  <c r="D23" i="26"/>
  <c r="C23" i="26"/>
  <c r="J22" i="26"/>
  <c r="I22" i="26"/>
  <c r="H22" i="26"/>
  <c r="G22" i="26"/>
  <c r="F22" i="26"/>
  <c r="E22" i="26"/>
  <c r="D22" i="26"/>
  <c r="C22" i="26"/>
  <c r="J21" i="26"/>
  <c r="I21" i="26"/>
  <c r="H21" i="26"/>
  <c r="G21" i="26"/>
  <c r="F21" i="26"/>
  <c r="E21" i="26"/>
  <c r="D21" i="26"/>
  <c r="C21" i="26"/>
  <c r="J20" i="26"/>
  <c r="I20" i="26"/>
  <c r="H20" i="26"/>
  <c r="G20" i="26"/>
  <c r="F20" i="26"/>
  <c r="E20" i="26"/>
  <c r="D20" i="26"/>
  <c r="C20" i="26"/>
  <c r="J19" i="26"/>
  <c r="I19" i="26"/>
  <c r="H19" i="26"/>
  <c r="G19" i="26"/>
  <c r="F19" i="26"/>
  <c r="E19" i="26"/>
  <c r="D19" i="26"/>
  <c r="C19" i="26"/>
  <c r="J18" i="26"/>
  <c r="I18" i="26"/>
  <c r="H18" i="26"/>
  <c r="G18" i="26"/>
  <c r="F18" i="26"/>
  <c r="E18" i="26"/>
  <c r="D18" i="26"/>
  <c r="C18" i="26"/>
  <c r="J17" i="26"/>
  <c r="I17" i="26"/>
  <c r="H17" i="26"/>
  <c r="G17" i="26"/>
  <c r="F17" i="26"/>
  <c r="E17" i="26"/>
  <c r="D17" i="26"/>
  <c r="C17" i="26"/>
  <c r="J15" i="26"/>
  <c r="I15" i="26"/>
  <c r="H15" i="26"/>
  <c r="G15" i="26"/>
  <c r="F15" i="26"/>
  <c r="E15" i="26"/>
  <c r="D15" i="26"/>
  <c r="C15" i="26"/>
  <c r="J14" i="26"/>
  <c r="I14" i="26"/>
  <c r="H14" i="26"/>
  <c r="G14" i="26"/>
  <c r="F14" i="26"/>
  <c r="E14" i="26"/>
  <c r="D14" i="26"/>
  <c r="C14" i="26"/>
  <c r="J12" i="26"/>
  <c r="I12" i="26"/>
  <c r="H12" i="26"/>
  <c r="G12" i="26"/>
  <c r="F12" i="26"/>
  <c r="E12" i="26"/>
  <c r="D12" i="26"/>
  <c r="C12" i="26"/>
  <c r="J10" i="26"/>
  <c r="I10" i="26"/>
  <c r="H10" i="26"/>
  <c r="G10" i="26"/>
  <c r="F10" i="26"/>
  <c r="E10" i="26"/>
  <c r="D10" i="26"/>
  <c r="C10" i="26"/>
  <c r="J9" i="26"/>
  <c r="I9" i="26"/>
  <c r="H9" i="26"/>
  <c r="G9" i="26"/>
  <c r="F9" i="26"/>
  <c r="E9" i="26"/>
  <c r="D9" i="26"/>
  <c r="C9" i="26"/>
  <c r="J8" i="26"/>
  <c r="I8" i="26"/>
  <c r="H8" i="26"/>
  <c r="G8" i="26"/>
  <c r="F8" i="26"/>
  <c r="E8" i="26"/>
  <c r="D8" i="26"/>
  <c r="C8" i="26"/>
  <c r="J6" i="26"/>
  <c r="I6" i="26"/>
  <c r="H6" i="26"/>
  <c r="G6" i="26"/>
  <c r="F6" i="26"/>
  <c r="E6" i="26"/>
  <c r="D6" i="26"/>
  <c r="C6" i="26"/>
  <c r="J5" i="26"/>
  <c r="I5" i="26"/>
  <c r="H5" i="26"/>
  <c r="G5" i="26"/>
  <c r="F5" i="26"/>
  <c r="E5" i="26"/>
  <c r="D5" i="26"/>
  <c r="C5" i="26"/>
  <c r="J4" i="26"/>
  <c r="I4" i="26"/>
  <c r="H4" i="26"/>
  <c r="G4" i="26"/>
  <c r="F4" i="26"/>
  <c r="E4" i="26"/>
  <c r="D4" i="26"/>
  <c r="C4" i="26"/>
  <c r="J41" i="27"/>
  <c r="I41" i="27"/>
  <c r="H41" i="27"/>
  <c r="G41" i="27"/>
  <c r="F41" i="27"/>
  <c r="E41" i="27"/>
  <c r="D41" i="27"/>
  <c r="C41" i="27"/>
  <c r="J40" i="27"/>
  <c r="I40" i="27"/>
  <c r="H40" i="27"/>
  <c r="G40" i="27"/>
  <c r="F40" i="27"/>
  <c r="E40" i="27"/>
  <c r="D40" i="27"/>
  <c r="C40" i="27"/>
  <c r="J39" i="27"/>
  <c r="I39" i="27"/>
  <c r="H39" i="27"/>
  <c r="G39" i="27"/>
  <c r="F39" i="27"/>
  <c r="E39" i="27"/>
  <c r="D39" i="27"/>
  <c r="C39" i="27"/>
  <c r="J38" i="27"/>
  <c r="I38" i="27"/>
  <c r="H38" i="27"/>
  <c r="G38" i="27"/>
  <c r="F38" i="27"/>
  <c r="E38" i="27"/>
  <c r="D38" i="27"/>
  <c r="C38" i="27"/>
  <c r="J37" i="27"/>
  <c r="I37" i="27"/>
  <c r="H37" i="27"/>
  <c r="G37" i="27"/>
  <c r="F37" i="27"/>
  <c r="E37" i="27"/>
  <c r="D37" i="27"/>
  <c r="C37" i="27"/>
  <c r="J36" i="27"/>
  <c r="I36" i="27"/>
  <c r="H36" i="27"/>
  <c r="G36" i="27"/>
  <c r="F36" i="27"/>
  <c r="E36" i="27"/>
  <c r="D36" i="27"/>
  <c r="C36" i="27"/>
  <c r="J35" i="27"/>
  <c r="I35" i="27"/>
  <c r="H35" i="27"/>
  <c r="G35" i="27"/>
  <c r="F35" i="27"/>
  <c r="E35" i="27"/>
  <c r="D35" i="27"/>
  <c r="C35" i="27"/>
  <c r="J34" i="27"/>
  <c r="I34" i="27"/>
  <c r="H34" i="27"/>
  <c r="G34" i="27"/>
  <c r="F34" i="27"/>
  <c r="E34" i="27"/>
  <c r="D34" i="27"/>
  <c r="C34" i="27"/>
  <c r="J33" i="27"/>
  <c r="I33" i="27"/>
  <c r="H33" i="27"/>
  <c r="G33" i="27"/>
  <c r="F33" i="27"/>
  <c r="E33" i="27"/>
  <c r="D33" i="27"/>
  <c r="C33" i="27"/>
  <c r="J32" i="27"/>
  <c r="I32" i="27"/>
  <c r="H32" i="27"/>
  <c r="G32" i="27"/>
  <c r="F32" i="27"/>
  <c r="E32" i="27"/>
  <c r="D32" i="27"/>
  <c r="C32" i="27"/>
  <c r="J31" i="27"/>
  <c r="I31" i="27"/>
  <c r="H31" i="27"/>
  <c r="G31" i="27"/>
  <c r="F31" i="27"/>
  <c r="E31" i="27"/>
  <c r="D31" i="27"/>
  <c r="C31" i="27"/>
  <c r="J30" i="27"/>
  <c r="I30" i="27"/>
  <c r="H30" i="27"/>
  <c r="G30" i="27"/>
  <c r="F30" i="27"/>
  <c r="E30" i="27"/>
  <c r="D30" i="27"/>
  <c r="C30" i="27"/>
  <c r="J29" i="27"/>
  <c r="I29" i="27"/>
  <c r="H29" i="27"/>
  <c r="G29" i="27"/>
  <c r="F29" i="27"/>
  <c r="E29" i="27"/>
  <c r="D29" i="27"/>
  <c r="C29" i="27"/>
  <c r="J28" i="27"/>
  <c r="I28" i="27"/>
  <c r="H28" i="27"/>
  <c r="G28" i="27"/>
  <c r="F28" i="27"/>
  <c r="E28" i="27"/>
  <c r="D28" i="27"/>
  <c r="C28" i="27"/>
  <c r="J27" i="27"/>
  <c r="I27" i="27"/>
  <c r="H27" i="27"/>
  <c r="G27" i="27"/>
  <c r="F27" i="27"/>
  <c r="E27" i="27"/>
  <c r="D27" i="27"/>
  <c r="C27" i="27"/>
  <c r="J26" i="27"/>
  <c r="I26" i="27"/>
  <c r="H26" i="27"/>
  <c r="G26" i="27"/>
  <c r="F26" i="27"/>
  <c r="E26" i="27"/>
  <c r="D26" i="27"/>
  <c r="C26" i="27"/>
  <c r="J25" i="27"/>
  <c r="I25" i="27"/>
  <c r="H25" i="27"/>
  <c r="G25" i="27"/>
  <c r="F25" i="27"/>
  <c r="E25" i="27"/>
  <c r="D25" i="27"/>
  <c r="C25" i="27"/>
  <c r="J24" i="27"/>
  <c r="I24" i="27"/>
  <c r="H24" i="27"/>
  <c r="G24" i="27"/>
  <c r="F24" i="27"/>
  <c r="E24" i="27"/>
  <c r="D24" i="27"/>
  <c r="C24" i="27"/>
  <c r="J23" i="27"/>
  <c r="I23" i="27"/>
  <c r="H23" i="27"/>
  <c r="G23" i="27"/>
  <c r="F23" i="27"/>
  <c r="E23" i="27"/>
  <c r="D23" i="27"/>
  <c r="C23" i="27"/>
  <c r="J22" i="27"/>
  <c r="I22" i="27"/>
  <c r="H22" i="27"/>
  <c r="G22" i="27"/>
  <c r="F22" i="27"/>
  <c r="E22" i="27"/>
  <c r="D22" i="27"/>
  <c r="C22" i="27"/>
  <c r="J21" i="27"/>
  <c r="I21" i="27"/>
  <c r="H21" i="27"/>
  <c r="G21" i="27"/>
  <c r="F21" i="27"/>
  <c r="E21" i="27"/>
  <c r="D21" i="27"/>
  <c r="C21" i="27"/>
  <c r="J20" i="27"/>
  <c r="I20" i="27"/>
  <c r="H20" i="27"/>
  <c r="G20" i="27"/>
  <c r="F20" i="27"/>
  <c r="E20" i="27"/>
  <c r="D20" i="27"/>
  <c r="C20" i="27"/>
  <c r="J19" i="27"/>
  <c r="I19" i="27"/>
  <c r="H19" i="27"/>
  <c r="G19" i="27"/>
  <c r="F19" i="27"/>
  <c r="E19" i="27"/>
  <c r="D19" i="27"/>
  <c r="C19" i="27"/>
  <c r="J18" i="27"/>
  <c r="I18" i="27"/>
  <c r="H18" i="27"/>
  <c r="G18" i="27"/>
  <c r="F18" i="27"/>
  <c r="E18" i="27"/>
  <c r="D18" i="27"/>
  <c r="C18" i="27"/>
  <c r="J17" i="27"/>
  <c r="I17" i="27"/>
  <c r="H17" i="27"/>
  <c r="G17" i="27"/>
  <c r="F17" i="27"/>
  <c r="E17" i="27"/>
  <c r="D17" i="27"/>
  <c r="C17" i="27"/>
  <c r="J15" i="27"/>
  <c r="I15" i="27"/>
  <c r="H15" i="27"/>
  <c r="G15" i="27"/>
  <c r="F15" i="27"/>
  <c r="E15" i="27"/>
  <c r="D15" i="27"/>
  <c r="C15" i="27"/>
  <c r="J14" i="27"/>
  <c r="I14" i="27"/>
  <c r="H14" i="27"/>
  <c r="G14" i="27"/>
  <c r="F14" i="27"/>
  <c r="E14" i="27"/>
  <c r="D14" i="27"/>
  <c r="C14" i="27"/>
  <c r="J12" i="27"/>
  <c r="I12" i="27"/>
  <c r="H12" i="27"/>
  <c r="G12" i="27"/>
  <c r="F12" i="27"/>
  <c r="E12" i="27"/>
  <c r="D12" i="27"/>
  <c r="C12" i="27"/>
  <c r="J11" i="27"/>
  <c r="I11" i="27"/>
  <c r="H11" i="27"/>
  <c r="G11" i="27"/>
  <c r="F11" i="27"/>
  <c r="E11" i="27"/>
  <c r="D11" i="27"/>
  <c r="C11" i="27"/>
  <c r="J9" i="27"/>
  <c r="I9" i="27"/>
  <c r="H9" i="27"/>
  <c r="G9" i="27"/>
  <c r="F9" i="27"/>
  <c r="E9" i="27"/>
  <c r="D9" i="27"/>
  <c r="C9" i="27"/>
  <c r="J7" i="27"/>
  <c r="I7" i="27"/>
  <c r="H7" i="27"/>
  <c r="G7" i="27"/>
  <c r="F7" i="27"/>
  <c r="E7" i="27"/>
  <c r="D7" i="27"/>
  <c r="C7" i="27"/>
  <c r="J6" i="27"/>
  <c r="I6" i="27"/>
  <c r="H6" i="27"/>
  <c r="G6" i="27"/>
  <c r="F6" i="27"/>
  <c r="E6" i="27"/>
  <c r="D6" i="27"/>
  <c r="C6" i="27"/>
  <c r="J5" i="27"/>
  <c r="I5" i="27"/>
  <c r="H5" i="27"/>
  <c r="G5" i="27"/>
  <c r="F5" i="27"/>
  <c r="E5" i="27"/>
  <c r="D5" i="27"/>
  <c r="C5" i="27"/>
  <c r="J4" i="27"/>
  <c r="I4" i="27"/>
  <c r="H4" i="27"/>
  <c r="G4" i="27"/>
  <c r="F4" i="27"/>
  <c r="E4" i="27"/>
  <c r="D4" i="27"/>
  <c r="C4" i="27"/>
  <c r="I41" i="28"/>
  <c r="H41" i="28"/>
  <c r="G41" i="28"/>
  <c r="F41" i="28"/>
  <c r="E41" i="28"/>
  <c r="D41" i="28"/>
  <c r="C41" i="28"/>
  <c r="I40" i="28"/>
  <c r="H40" i="28"/>
  <c r="G40" i="28"/>
  <c r="F40" i="28"/>
  <c r="E40" i="28"/>
  <c r="D40" i="28"/>
  <c r="C40" i="28"/>
  <c r="I39" i="28"/>
  <c r="H39" i="28"/>
  <c r="G39" i="28"/>
  <c r="F39" i="28"/>
  <c r="E39" i="28"/>
  <c r="D39" i="28"/>
  <c r="C39" i="28"/>
  <c r="I38" i="28"/>
  <c r="H38" i="28"/>
  <c r="G38" i="28"/>
  <c r="F38" i="28"/>
  <c r="E38" i="28"/>
  <c r="D38" i="28"/>
  <c r="C38" i="28"/>
  <c r="I37" i="28"/>
  <c r="H37" i="28"/>
  <c r="G37" i="28"/>
  <c r="F37" i="28"/>
  <c r="E37" i="28"/>
  <c r="D37" i="28"/>
  <c r="C37" i="28"/>
  <c r="I36" i="28"/>
  <c r="H36" i="28"/>
  <c r="G36" i="28"/>
  <c r="F36" i="28"/>
  <c r="E36" i="28"/>
  <c r="D36" i="28"/>
  <c r="C36" i="28"/>
  <c r="I35" i="28"/>
  <c r="H35" i="28"/>
  <c r="G35" i="28"/>
  <c r="F35" i="28"/>
  <c r="E35" i="28"/>
  <c r="D35" i="28"/>
  <c r="C35" i="28"/>
  <c r="I34" i="28"/>
  <c r="H34" i="28"/>
  <c r="G34" i="28"/>
  <c r="F34" i="28"/>
  <c r="E34" i="28"/>
  <c r="D34" i="28"/>
  <c r="C34" i="28"/>
  <c r="I32" i="28"/>
  <c r="H32" i="28"/>
  <c r="G32" i="28"/>
  <c r="F32" i="28"/>
  <c r="E32" i="28"/>
  <c r="D32" i="28"/>
  <c r="C32" i="28"/>
  <c r="I31" i="28"/>
  <c r="H31" i="28"/>
  <c r="G31" i="28"/>
  <c r="F31" i="28"/>
  <c r="E31" i="28"/>
  <c r="D31" i="28"/>
  <c r="C31" i="28"/>
  <c r="I30" i="28"/>
  <c r="H30" i="28"/>
  <c r="G30" i="28"/>
  <c r="F30" i="28"/>
  <c r="E30" i="28"/>
  <c r="D30" i="28"/>
  <c r="C30" i="28"/>
  <c r="I29" i="28"/>
  <c r="H29" i="28"/>
  <c r="G29" i="28"/>
  <c r="F29" i="28"/>
  <c r="E29" i="28"/>
  <c r="D29" i="28"/>
  <c r="C29" i="28"/>
  <c r="I28" i="28"/>
  <c r="H28" i="28"/>
  <c r="G28" i="28"/>
  <c r="F28" i="28"/>
  <c r="E28" i="28"/>
  <c r="D28" i="28"/>
  <c r="C28" i="28"/>
  <c r="I27" i="28"/>
  <c r="H27" i="28"/>
  <c r="G27" i="28"/>
  <c r="F27" i="28"/>
  <c r="E27" i="28"/>
  <c r="D27" i="28"/>
  <c r="C27" i="28"/>
  <c r="I26" i="28"/>
  <c r="H26" i="28"/>
  <c r="G26" i="28"/>
  <c r="F26" i="28"/>
  <c r="E26" i="28"/>
  <c r="D26" i="28"/>
  <c r="C26" i="28"/>
  <c r="I25" i="28"/>
  <c r="H25" i="28"/>
  <c r="G25" i="28"/>
  <c r="F25" i="28"/>
  <c r="E25" i="28"/>
  <c r="D25" i="28"/>
  <c r="C25" i="28"/>
  <c r="I24" i="28"/>
  <c r="H24" i="28"/>
  <c r="G24" i="28"/>
  <c r="F24" i="28"/>
  <c r="E24" i="28"/>
  <c r="D24" i="28"/>
  <c r="C24" i="28"/>
  <c r="I23" i="28"/>
  <c r="H23" i="28"/>
  <c r="G23" i="28"/>
  <c r="F23" i="28"/>
  <c r="E23" i="28"/>
  <c r="D23" i="28"/>
  <c r="C23" i="28"/>
  <c r="I22" i="28"/>
  <c r="H22" i="28"/>
  <c r="G22" i="28"/>
  <c r="F22" i="28"/>
  <c r="E22" i="28"/>
  <c r="D22" i="28"/>
  <c r="C22" i="28"/>
  <c r="I21" i="28"/>
  <c r="H21" i="28"/>
  <c r="G21" i="28"/>
  <c r="F21" i="28"/>
  <c r="E21" i="28"/>
  <c r="D21" i="28"/>
  <c r="C21" i="28"/>
  <c r="I20" i="28"/>
  <c r="H20" i="28"/>
  <c r="G20" i="28"/>
  <c r="F20" i="28"/>
  <c r="E20" i="28"/>
  <c r="D20" i="28"/>
  <c r="C20" i="28"/>
  <c r="I19" i="28"/>
  <c r="H19" i="28"/>
  <c r="G19" i="28"/>
  <c r="F19" i="28"/>
  <c r="E19" i="28"/>
  <c r="D19" i="28"/>
  <c r="C19" i="28"/>
  <c r="I18" i="28"/>
  <c r="H18" i="28"/>
  <c r="G18" i="28"/>
  <c r="F18" i="28"/>
  <c r="E18" i="28"/>
  <c r="D18" i="28"/>
  <c r="C18" i="28"/>
  <c r="I17" i="28"/>
  <c r="H17" i="28"/>
  <c r="G17" i="28"/>
  <c r="F17" i="28"/>
  <c r="E17" i="28"/>
  <c r="D17" i="28"/>
  <c r="C17" i="28"/>
  <c r="I15" i="28"/>
  <c r="H15" i="28"/>
  <c r="G15" i="28"/>
  <c r="F15" i="28"/>
  <c r="E15" i="28"/>
  <c r="D15" i="28"/>
  <c r="C15" i="28"/>
  <c r="I14" i="28"/>
  <c r="H14" i="28"/>
  <c r="G14" i="28"/>
  <c r="F14" i="28"/>
  <c r="E14" i="28"/>
  <c r="D14" i="28"/>
  <c r="C14" i="28"/>
  <c r="I12" i="28"/>
  <c r="H12" i="28"/>
  <c r="G12" i="28"/>
  <c r="F12" i="28"/>
  <c r="E12" i="28"/>
  <c r="D12" i="28"/>
  <c r="C12" i="28"/>
  <c r="I11" i="28"/>
  <c r="H11" i="28"/>
  <c r="G11" i="28"/>
  <c r="F11" i="28"/>
  <c r="E11" i="28"/>
  <c r="D11" i="28"/>
  <c r="C11" i="28"/>
  <c r="I9" i="28"/>
  <c r="H9" i="28"/>
  <c r="G9" i="28"/>
  <c r="F9" i="28"/>
  <c r="E9" i="28"/>
  <c r="D9" i="28"/>
  <c r="C9" i="28"/>
  <c r="I7" i="28"/>
  <c r="H7" i="28"/>
  <c r="G7" i="28"/>
  <c r="F7" i="28"/>
  <c r="E7" i="28"/>
  <c r="D7" i="28"/>
  <c r="C7" i="28"/>
  <c r="I6" i="28"/>
  <c r="H6" i="28"/>
  <c r="G6" i="28"/>
  <c r="F6" i="28"/>
  <c r="E6" i="28"/>
  <c r="D6" i="28"/>
  <c r="C6" i="28"/>
  <c r="I5" i="28"/>
  <c r="H5" i="28"/>
  <c r="G5" i="28"/>
  <c r="F5" i="28"/>
  <c r="E5" i="28"/>
  <c r="D5" i="28"/>
  <c r="C5" i="28"/>
  <c r="J4" i="28"/>
  <c r="I4" i="28"/>
  <c r="H4" i="28"/>
  <c r="G4" i="28"/>
  <c r="F4" i="28"/>
  <c r="E4" i="28"/>
  <c r="D4" i="28"/>
  <c r="C4" i="28"/>
  <c r="J41" i="29"/>
  <c r="I41" i="29"/>
  <c r="H41" i="29"/>
  <c r="G41" i="29"/>
  <c r="F41" i="29"/>
  <c r="E41" i="29"/>
  <c r="D41" i="29"/>
  <c r="C41" i="29"/>
  <c r="J40" i="29"/>
  <c r="I40" i="29"/>
  <c r="H40" i="29"/>
  <c r="G40" i="29"/>
  <c r="F40" i="29"/>
  <c r="E40" i="29"/>
  <c r="D40" i="29"/>
  <c r="C40" i="29"/>
  <c r="J39" i="29"/>
  <c r="I39" i="29"/>
  <c r="H39" i="29"/>
  <c r="G39" i="29"/>
  <c r="F39" i="29"/>
  <c r="E39" i="29"/>
  <c r="D39" i="29"/>
  <c r="C39" i="29"/>
  <c r="J38" i="29"/>
  <c r="I38" i="29"/>
  <c r="H38" i="29"/>
  <c r="G38" i="29"/>
  <c r="F38" i="29"/>
  <c r="E38" i="29"/>
  <c r="D38" i="29"/>
  <c r="C38" i="29"/>
  <c r="J37" i="29"/>
  <c r="I37" i="29"/>
  <c r="H37" i="29"/>
  <c r="G37" i="29"/>
  <c r="F37" i="29"/>
  <c r="E37" i="29"/>
  <c r="D37" i="29"/>
  <c r="C37" i="29"/>
  <c r="J36" i="29"/>
  <c r="I36" i="29"/>
  <c r="H36" i="29"/>
  <c r="G36" i="29"/>
  <c r="F36" i="29"/>
  <c r="E36" i="29"/>
  <c r="D36" i="29"/>
  <c r="C36" i="29"/>
  <c r="J35" i="29"/>
  <c r="I35" i="29"/>
  <c r="H35" i="29"/>
  <c r="G35" i="29"/>
  <c r="F35" i="29"/>
  <c r="E35" i="29"/>
  <c r="D35" i="29"/>
  <c r="C35" i="29"/>
  <c r="J34" i="29"/>
  <c r="I34" i="29"/>
  <c r="H34" i="29"/>
  <c r="G34" i="29"/>
  <c r="F34" i="29"/>
  <c r="E34" i="29"/>
  <c r="D34" i="29"/>
  <c r="C34" i="29"/>
  <c r="J32" i="29"/>
  <c r="I32" i="29"/>
  <c r="H32" i="29"/>
  <c r="G32" i="29"/>
  <c r="F32" i="29"/>
  <c r="E32" i="29"/>
  <c r="D32" i="29"/>
  <c r="C32" i="29"/>
  <c r="J31" i="29"/>
  <c r="I31" i="29"/>
  <c r="H31" i="29"/>
  <c r="G31" i="29"/>
  <c r="F31" i="29"/>
  <c r="E31" i="29"/>
  <c r="D31" i="29"/>
  <c r="C31" i="29"/>
  <c r="J30" i="29"/>
  <c r="I30" i="29"/>
  <c r="H30" i="29"/>
  <c r="G30" i="29"/>
  <c r="F30" i="29"/>
  <c r="E30" i="29"/>
  <c r="D30" i="29"/>
  <c r="C30" i="29"/>
  <c r="J29" i="29"/>
  <c r="I29" i="29"/>
  <c r="H29" i="29"/>
  <c r="G29" i="29"/>
  <c r="F29" i="29"/>
  <c r="E29" i="29"/>
  <c r="D29" i="29"/>
  <c r="C29" i="29"/>
  <c r="J28" i="29"/>
  <c r="I28" i="29"/>
  <c r="H28" i="29"/>
  <c r="G28" i="29"/>
  <c r="F28" i="29"/>
  <c r="E28" i="29"/>
  <c r="D28" i="29"/>
  <c r="C28" i="29"/>
  <c r="J27" i="29"/>
  <c r="I27" i="29"/>
  <c r="H27" i="29"/>
  <c r="G27" i="29"/>
  <c r="F27" i="29"/>
  <c r="E27" i="29"/>
  <c r="D27" i="29"/>
  <c r="C27" i="29"/>
  <c r="J26" i="29"/>
  <c r="I26" i="29"/>
  <c r="H26" i="29"/>
  <c r="G26" i="29"/>
  <c r="F26" i="29"/>
  <c r="E26" i="29"/>
  <c r="D26" i="29"/>
  <c r="C26" i="29"/>
  <c r="J25" i="29"/>
  <c r="I25" i="29"/>
  <c r="H25" i="29"/>
  <c r="G25" i="29"/>
  <c r="F25" i="29"/>
  <c r="E25" i="29"/>
  <c r="D25" i="29"/>
  <c r="C25" i="29"/>
  <c r="J24" i="29"/>
  <c r="I24" i="29"/>
  <c r="H24" i="29"/>
  <c r="G24" i="29"/>
  <c r="F24" i="29"/>
  <c r="E24" i="29"/>
  <c r="D24" i="29"/>
  <c r="C24" i="29"/>
  <c r="J23" i="29"/>
  <c r="I23" i="29"/>
  <c r="H23" i="29"/>
  <c r="G23" i="29"/>
  <c r="F23" i="29"/>
  <c r="E23" i="29"/>
  <c r="D23" i="29"/>
  <c r="C23" i="29"/>
  <c r="J22" i="29"/>
  <c r="I22" i="29"/>
  <c r="H22" i="29"/>
  <c r="G22" i="29"/>
  <c r="F22" i="29"/>
  <c r="E22" i="29"/>
  <c r="D22" i="29"/>
  <c r="C22" i="29"/>
  <c r="J21" i="29"/>
  <c r="I21" i="29"/>
  <c r="H21" i="29"/>
  <c r="G21" i="29"/>
  <c r="F21" i="29"/>
  <c r="E21" i="29"/>
  <c r="D21" i="29"/>
  <c r="C21" i="29"/>
  <c r="J20" i="29"/>
  <c r="I20" i="29"/>
  <c r="H20" i="29"/>
  <c r="G20" i="29"/>
  <c r="F20" i="29"/>
  <c r="E20" i="29"/>
  <c r="D20" i="29"/>
  <c r="C20" i="29"/>
  <c r="J19" i="29"/>
  <c r="I19" i="29"/>
  <c r="H19" i="29"/>
  <c r="G19" i="29"/>
  <c r="F19" i="29"/>
  <c r="E19" i="29"/>
  <c r="D19" i="29"/>
  <c r="C19" i="29"/>
  <c r="J18" i="29"/>
  <c r="I18" i="29"/>
  <c r="H18" i="29"/>
  <c r="G18" i="29"/>
  <c r="F18" i="29"/>
  <c r="E18" i="29"/>
  <c r="D18" i="29"/>
  <c r="C18" i="29"/>
  <c r="J17" i="29"/>
  <c r="I17" i="29"/>
  <c r="H17" i="29"/>
  <c r="G17" i="29"/>
  <c r="F17" i="29"/>
  <c r="E17" i="29"/>
  <c r="D17" i="29"/>
  <c r="C17" i="29"/>
  <c r="J15" i="29"/>
  <c r="I15" i="29"/>
  <c r="H15" i="29"/>
  <c r="G15" i="29"/>
  <c r="F15" i="29"/>
  <c r="E15" i="29"/>
  <c r="D15" i="29"/>
  <c r="C15" i="29"/>
  <c r="J14" i="29"/>
  <c r="I14" i="29"/>
  <c r="H14" i="29"/>
  <c r="G14" i="29"/>
  <c r="F14" i="29"/>
  <c r="E14" i="29"/>
  <c r="D14" i="29"/>
  <c r="C14" i="29"/>
  <c r="J12" i="29"/>
  <c r="I12" i="29"/>
  <c r="H12" i="29"/>
  <c r="G12" i="29"/>
  <c r="F12" i="29"/>
  <c r="E12" i="29"/>
  <c r="D12" i="29"/>
  <c r="C12" i="29"/>
  <c r="J11" i="29"/>
  <c r="I11" i="29"/>
  <c r="H11" i="29"/>
  <c r="G11" i="29"/>
  <c r="F11" i="29"/>
  <c r="E11" i="29"/>
  <c r="D11" i="29"/>
  <c r="C11" i="29"/>
  <c r="J9" i="29"/>
  <c r="I9" i="29"/>
  <c r="H9" i="29"/>
  <c r="G9" i="29"/>
  <c r="F9" i="29"/>
  <c r="E9" i="29"/>
  <c r="D9" i="29"/>
  <c r="C9" i="29"/>
  <c r="J7" i="29"/>
  <c r="I7" i="29"/>
  <c r="H7" i="29"/>
  <c r="G7" i="29"/>
  <c r="F7" i="29"/>
  <c r="E7" i="29"/>
  <c r="D7" i="29"/>
  <c r="C7" i="29"/>
  <c r="J6" i="29"/>
  <c r="I6" i="29"/>
  <c r="H6" i="29"/>
  <c r="G6" i="29"/>
  <c r="F6" i="29"/>
  <c r="E6" i="29"/>
  <c r="D6" i="29"/>
  <c r="C6" i="29"/>
  <c r="J5" i="29"/>
  <c r="I5" i="29"/>
  <c r="H5" i="29"/>
  <c r="G5" i="29"/>
  <c r="F5" i="29"/>
  <c r="E5" i="29"/>
  <c r="D5" i="29"/>
  <c r="C5" i="29"/>
  <c r="J4" i="29"/>
  <c r="I4" i="29"/>
  <c r="H4" i="29"/>
  <c r="G4" i="29"/>
  <c r="F4" i="29"/>
  <c r="E4" i="29"/>
  <c r="D4" i="29"/>
  <c r="C4" i="29"/>
  <c r="I41" i="31"/>
  <c r="H41" i="31"/>
  <c r="G41" i="31"/>
  <c r="F41" i="31"/>
  <c r="E41" i="31"/>
  <c r="D41" i="31"/>
  <c r="C41" i="31"/>
  <c r="I40" i="31"/>
  <c r="H40" i="31"/>
  <c r="G40" i="31"/>
  <c r="F40" i="31"/>
  <c r="E40" i="31"/>
  <c r="D40" i="31"/>
  <c r="C40" i="31"/>
  <c r="I39" i="31"/>
  <c r="H39" i="31"/>
  <c r="G39" i="31"/>
  <c r="F39" i="31"/>
  <c r="E39" i="31"/>
  <c r="D39" i="31"/>
  <c r="C39" i="31"/>
  <c r="I38" i="31"/>
  <c r="H38" i="31"/>
  <c r="G38" i="31"/>
  <c r="F38" i="31"/>
  <c r="E38" i="31"/>
  <c r="D38" i="31"/>
  <c r="C38" i="31"/>
  <c r="I37" i="31"/>
  <c r="H37" i="31"/>
  <c r="G37" i="31"/>
  <c r="F37" i="31"/>
  <c r="E37" i="31"/>
  <c r="D37" i="31"/>
  <c r="C37" i="31"/>
  <c r="I36" i="31"/>
  <c r="H36" i="31"/>
  <c r="G36" i="31"/>
  <c r="F36" i="31"/>
  <c r="E36" i="31"/>
  <c r="D36" i="31"/>
  <c r="C36" i="31"/>
  <c r="I35" i="31"/>
  <c r="H35" i="31"/>
  <c r="G35" i="31"/>
  <c r="F35" i="31"/>
  <c r="E35" i="31"/>
  <c r="D35" i="31"/>
  <c r="C35" i="31"/>
  <c r="I34" i="31"/>
  <c r="H34" i="31"/>
  <c r="G34" i="31"/>
  <c r="F34" i="31"/>
  <c r="E34" i="31"/>
  <c r="D34" i="31"/>
  <c r="C34" i="31"/>
  <c r="I32" i="31"/>
  <c r="H32" i="31"/>
  <c r="G32" i="31"/>
  <c r="F32" i="31"/>
  <c r="E32" i="31"/>
  <c r="D32" i="31"/>
  <c r="C32" i="31"/>
  <c r="I31" i="31"/>
  <c r="H31" i="31"/>
  <c r="G31" i="31"/>
  <c r="F31" i="31"/>
  <c r="E31" i="31"/>
  <c r="D31" i="31"/>
  <c r="C31" i="31"/>
  <c r="I30" i="31"/>
  <c r="H30" i="31"/>
  <c r="G30" i="31"/>
  <c r="F30" i="31"/>
  <c r="E30" i="31"/>
  <c r="D30" i="31"/>
  <c r="C30" i="31"/>
  <c r="I29" i="31"/>
  <c r="H29" i="31"/>
  <c r="G29" i="31"/>
  <c r="F29" i="31"/>
  <c r="E29" i="31"/>
  <c r="D29" i="31"/>
  <c r="C29" i="31"/>
  <c r="I28" i="31"/>
  <c r="H28" i="31"/>
  <c r="G28" i="31"/>
  <c r="F28" i="31"/>
  <c r="E28" i="31"/>
  <c r="D28" i="31"/>
  <c r="C28" i="31"/>
  <c r="I27" i="31"/>
  <c r="H27" i="31"/>
  <c r="G27" i="31"/>
  <c r="F27" i="31"/>
  <c r="E27" i="31"/>
  <c r="D27" i="31"/>
  <c r="C27" i="31"/>
  <c r="I26" i="31"/>
  <c r="H26" i="31"/>
  <c r="G26" i="31"/>
  <c r="F26" i="31"/>
  <c r="E26" i="31"/>
  <c r="D26" i="31"/>
  <c r="C26" i="31"/>
  <c r="I25" i="31"/>
  <c r="H25" i="31"/>
  <c r="G25" i="31"/>
  <c r="F25" i="31"/>
  <c r="E25" i="31"/>
  <c r="D25" i="31"/>
  <c r="C25" i="31"/>
  <c r="I24" i="31"/>
  <c r="H24" i="31"/>
  <c r="G24" i="31"/>
  <c r="F24" i="31"/>
  <c r="E24" i="31"/>
  <c r="D24" i="31"/>
  <c r="C24" i="31"/>
  <c r="I23" i="31"/>
  <c r="H23" i="31"/>
  <c r="G23" i="31"/>
  <c r="F23" i="31"/>
  <c r="E23" i="31"/>
  <c r="D23" i="31"/>
  <c r="C23" i="31"/>
  <c r="I22" i="31"/>
  <c r="H22" i="31"/>
  <c r="G22" i="31"/>
  <c r="F22" i="31"/>
  <c r="E22" i="31"/>
  <c r="D22" i="31"/>
  <c r="C22" i="31"/>
  <c r="I21" i="31"/>
  <c r="H21" i="31"/>
  <c r="G21" i="31"/>
  <c r="F21" i="31"/>
  <c r="E21" i="31"/>
  <c r="D21" i="31"/>
  <c r="C21" i="31"/>
  <c r="I20" i="31"/>
  <c r="H20" i="31"/>
  <c r="G20" i="31"/>
  <c r="F20" i="31"/>
  <c r="E20" i="31"/>
  <c r="D20" i="31"/>
  <c r="C20" i="31"/>
  <c r="I19" i="31"/>
  <c r="H19" i="31"/>
  <c r="G19" i="31"/>
  <c r="F19" i="31"/>
  <c r="E19" i="31"/>
  <c r="D19" i="31"/>
  <c r="C19" i="31"/>
  <c r="I18" i="31"/>
  <c r="H18" i="31"/>
  <c r="G18" i="31"/>
  <c r="F18" i="31"/>
  <c r="E18" i="31"/>
  <c r="D18" i="31"/>
  <c r="C18" i="31"/>
  <c r="I17" i="31"/>
  <c r="H17" i="31"/>
  <c r="G17" i="31"/>
  <c r="F17" i="31"/>
  <c r="E17" i="31"/>
  <c r="D17" i="31"/>
  <c r="C17" i="31"/>
  <c r="I15" i="31"/>
  <c r="H15" i="31"/>
  <c r="G15" i="31"/>
  <c r="F15" i="31"/>
  <c r="E15" i="31"/>
  <c r="D15" i="31"/>
  <c r="C15" i="31"/>
  <c r="I14" i="31"/>
  <c r="H14" i="31"/>
  <c r="G14" i="31"/>
  <c r="F14" i="31"/>
  <c r="E14" i="31"/>
  <c r="D14" i="31"/>
  <c r="C14" i="31"/>
  <c r="I12" i="31"/>
  <c r="H12" i="31"/>
  <c r="G12" i="31"/>
  <c r="F12" i="31"/>
  <c r="E12" i="31"/>
  <c r="D12" i="31"/>
  <c r="C12" i="31"/>
  <c r="I11" i="31"/>
  <c r="H11" i="31"/>
  <c r="G11" i="31"/>
  <c r="F11" i="31"/>
  <c r="E11" i="31"/>
  <c r="D11" i="31"/>
  <c r="C11" i="31"/>
  <c r="I9" i="31"/>
  <c r="H9" i="31"/>
  <c r="G9" i="31"/>
  <c r="F9" i="31"/>
  <c r="E9" i="31"/>
  <c r="D9" i="31"/>
  <c r="C9" i="31"/>
  <c r="I7" i="31"/>
  <c r="H7" i="31"/>
  <c r="G7" i="31"/>
  <c r="F7" i="31"/>
  <c r="E7" i="31"/>
  <c r="D7" i="31"/>
  <c r="C7" i="31"/>
  <c r="I6" i="31"/>
  <c r="H6" i="31"/>
  <c r="G6" i="31"/>
  <c r="F6" i="31"/>
  <c r="E6" i="31"/>
  <c r="D6" i="31"/>
  <c r="C6" i="31"/>
  <c r="I5" i="31"/>
  <c r="H5" i="31"/>
  <c r="G5" i="31"/>
  <c r="F5" i="31"/>
  <c r="E5" i="31"/>
  <c r="D5" i="31"/>
  <c r="C5" i="31"/>
  <c r="I4" i="31"/>
  <c r="H4" i="31"/>
  <c r="G4" i="31"/>
  <c r="F4" i="31"/>
  <c r="E4" i="31"/>
  <c r="D4" i="31"/>
  <c r="C4" i="31"/>
  <c r="K41" i="33"/>
  <c r="J41" i="33"/>
  <c r="I41" i="33"/>
  <c r="H41" i="33"/>
  <c r="G41" i="33"/>
  <c r="F41" i="33"/>
  <c r="E41" i="33"/>
  <c r="K40" i="33"/>
  <c r="J40" i="33"/>
  <c r="I40" i="33"/>
  <c r="H40" i="33"/>
  <c r="G40" i="33"/>
  <c r="F40" i="33"/>
  <c r="E40" i="33"/>
  <c r="K39" i="33"/>
  <c r="J39" i="33"/>
  <c r="I39" i="33"/>
  <c r="H39" i="33"/>
  <c r="G39" i="33"/>
  <c r="F39" i="33"/>
  <c r="E39" i="33"/>
  <c r="K38" i="33"/>
  <c r="J38" i="33"/>
  <c r="I38" i="33"/>
  <c r="H38" i="33"/>
  <c r="G38" i="33"/>
  <c r="F38" i="33"/>
  <c r="E38" i="33"/>
  <c r="K37" i="33"/>
  <c r="J37" i="33"/>
  <c r="I37" i="33"/>
  <c r="H37" i="33"/>
  <c r="G37" i="33"/>
  <c r="F37" i="33"/>
  <c r="E37" i="33"/>
  <c r="K36" i="33"/>
  <c r="J36" i="33"/>
  <c r="I36" i="33"/>
  <c r="H36" i="33"/>
  <c r="G36" i="33"/>
  <c r="F36" i="33"/>
  <c r="E36" i="33"/>
  <c r="K35" i="33"/>
  <c r="J35" i="33"/>
  <c r="I35" i="33"/>
  <c r="H35" i="33"/>
  <c r="G35" i="33"/>
  <c r="F35" i="33"/>
  <c r="E35" i="33"/>
  <c r="K34" i="33"/>
  <c r="J34" i="33"/>
  <c r="I34" i="33"/>
  <c r="H34" i="33"/>
  <c r="G34" i="33"/>
  <c r="F34" i="33"/>
  <c r="E34" i="33"/>
  <c r="K32" i="33"/>
  <c r="J32" i="33"/>
  <c r="I32" i="33"/>
  <c r="H32" i="33"/>
  <c r="G32" i="33"/>
  <c r="F32" i="33"/>
  <c r="E32" i="33"/>
  <c r="K31" i="33"/>
  <c r="J31" i="33"/>
  <c r="I31" i="33"/>
  <c r="H31" i="33"/>
  <c r="G31" i="33"/>
  <c r="F31" i="33"/>
  <c r="E31" i="33"/>
  <c r="K30" i="33"/>
  <c r="J30" i="33"/>
  <c r="I30" i="33"/>
  <c r="H30" i="33"/>
  <c r="G30" i="33"/>
  <c r="F30" i="33"/>
  <c r="E30" i="33"/>
  <c r="K29" i="33"/>
  <c r="J29" i="33"/>
  <c r="I29" i="33"/>
  <c r="H29" i="33"/>
  <c r="G29" i="33"/>
  <c r="F29" i="33"/>
  <c r="E29" i="33"/>
  <c r="K28" i="33"/>
  <c r="J28" i="33"/>
  <c r="I28" i="33"/>
  <c r="H28" i="33"/>
  <c r="G28" i="33"/>
  <c r="F28" i="33"/>
  <c r="E28" i="33"/>
  <c r="K27" i="33"/>
  <c r="J27" i="33"/>
  <c r="I27" i="33"/>
  <c r="H27" i="33"/>
  <c r="G27" i="33"/>
  <c r="F27" i="33"/>
  <c r="E27" i="33"/>
  <c r="K26" i="33"/>
  <c r="J26" i="33"/>
  <c r="I26" i="33"/>
  <c r="H26" i="33"/>
  <c r="G26" i="33"/>
  <c r="F26" i="33"/>
  <c r="E26" i="33"/>
  <c r="K25" i="33"/>
  <c r="J25" i="33"/>
  <c r="I25" i="33"/>
  <c r="H25" i="33"/>
  <c r="G25" i="33"/>
  <c r="F25" i="33"/>
  <c r="E25" i="33"/>
  <c r="K24" i="33"/>
  <c r="J24" i="33"/>
  <c r="I24" i="33"/>
  <c r="H24" i="33"/>
  <c r="G24" i="33"/>
  <c r="F24" i="33"/>
  <c r="E24" i="33"/>
  <c r="K23" i="33"/>
  <c r="J23" i="33"/>
  <c r="I23" i="33"/>
  <c r="H23" i="33"/>
  <c r="G23" i="33"/>
  <c r="F23" i="33"/>
  <c r="E23" i="33"/>
  <c r="K22" i="33"/>
  <c r="J22" i="33"/>
  <c r="I22" i="33"/>
  <c r="H22" i="33"/>
  <c r="G22" i="33"/>
  <c r="F22" i="33"/>
  <c r="E22" i="33"/>
  <c r="K21" i="33"/>
  <c r="J21" i="33"/>
  <c r="I21" i="33"/>
  <c r="H21" i="33"/>
  <c r="G21" i="33"/>
  <c r="F21" i="33"/>
  <c r="E21" i="33"/>
  <c r="K20" i="33"/>
  <c r="J20" i="33"/>
  <c r="I20" i="33"/>
  <c r="H20" i="33"/>
  <c r="G20" i="33"/>
  <c r="F20" i="33"/>
  <c r="E20" i="33"/>
  <c r="K19" i="33"/>
  <c r="J19" i="33"/>
  <c r="I19" i="33"/>
  <c r="H19" i="33"/>
  <c r="G19" i="33"/>
  <c r="F19" i="33"/>
  <c r="E19" i="33"/>
  <c r="K18" i="33"/>
  <c r="J18" i="33"/>
  <c r="I18" i="33"/>
  <c r="H18" i="33"/>
  <c r="G18" i="33"/>
  <c r="F18" i="33"/>
  <c r="E18" i="33"/>
  <c r="K17" i="33"/>
  <c r="J17" i="33"/>
  <c r="I17" i="33"/>
  <c r="H17" i="33"/>
  <c r="G17" i="33"/>
  <c r="F17" i="33"/>
  <c r="E17" i="33"/>
  <c r="K15" i="33"/>
  <c r="J15" i="33"/>
  <c r="I15" i="33"/>
  <c r="H15" i="33"/>
  <c r="G15" i="33"/>
  <c r="F15" i="33"/>
  <c r="E15" i="33"/>
  <c r="K14" i="33"/>
  <c r="J14" i="33"/>
  <c r="I14" i="33"/>
  <c r="H14" i="33"/>
  <c r="G14" i="33"/>
  <c r="F14" i="33"/>
  <c r="E14" i="33"/>
  <c r="K12" i="33"/>
  <c r="J12" i="33"/>
  <c r="I12" i="33"/>
  <c r="H12" i="33"/>
  <c r="G12" i="33"/>
  <c r="F12" i="33"/>
  <c r="E12" i="33"/>
  <c r="K11" i="33"/>
  <c r="J11" i="33"/>
  <c r="I11" i="33"/>
  <c r="H11" i="33"/>
  <c r="F11" i="33"/>
  <c r="E11" i="33"/>
  <c r="K9" i="33"/>
  <c r="J9" i="33"/>
  <c r="I9" i="33"/>
  <c r="H9" i="33"/>
  <c r="G9" i="33"/>
  <c r="F9" i="33"/>
  <c r="E9" i="33"/>
  <c r="K7" i="33"/>
  <c r="J7" i="33"/>
  <c r="I7" i="33"/>
  <c r="H7" i="33"/>
  <c r="G7" i="33"/>
  <c r="F7" i="33"/>
  <c r="E7" i="33"/>
  <c r="K6" i="33"/>
  <c r="J6" i="33"/>
  <c r="I6" i="33"/>
  <c r="H6" i="33"/>
  <c r="G6" i="33"/>
  <c r="F6" i="33"/>
  <c r="E6" i="33"/>
  <c r="K5" i="33"/>
  <c r="J5" i="33"/>
  <c r="I5" i="33"/>
  <c r="H5" i="33"/>
  <c r="G5" i="33"/>
  <c r="F5" i="33"/>
  <c r="E5" i="33"/>
  <c r="L4" i="33"/>
  <c r="K4" i="33"/>
  <c r="J4" i="33"/>
  <c r="I4" i="33"/>
  <c r="H4" i="33"/>
  <c r="G4" i="33"/>
  <c r="F4" i="33"/>
  <c r="E4" i="33"/>
  <c r="I41" i="34"/>
  <c r="H41" i="34"/>
  <c r="G41" i="34"/>
  <c r="F41" i="34"/>
  <c r="E41" i="34"/>
  <c r="D41" i="34"/>
  <c r="C41" i="34"/>
  <c r="I40" i="34"/>
  <c r="H40" i="34"/>
  <c r="G40" i="34"/>
  <c r="F40" i="34"/>
  <c r="E40" i="34"/>
  <c r="D40" i="34"/>
  <c r="C40" i="34"/>
  <c r="I39" i="34"/>
  <c r="H39" i="34"/>
  <c r="G39" i="34"/>
  <c r="F39" i="34"/>
  <c r="E39" i="34"/>
  <c r="D39" i="34"/>
  <c r="C39" i="34"/>
  <c r="I38" i="34"/>
  <c r="H38" i="34"/>
  <c r="G38" i="34"/>
  <c r="F38" i="34"/>
  <c r="E38" i="34"/>
  <c r="D38" i="34"/>
  <c r="C38" i="34"/>
  <c r="I37" i="34"/>
  <c r="H37" i="34"/>
  <c r="G37" i="34"/>
  <c r="F37" i="34"/>
  <c r="E37" i="34"/>
  <c r="D37" i="34"/>
  <c r="C37" i="34"/>
  <c r="I36" i="34"/>
  <c r="H36" i="34"/>
  <c r="G36" i="34"/>
  <c r="F36" i="34"/>
  <c r="E36" i="34"/>
  <c r="D36" i="34"/>
  <c r="C36" i="34"/>
  <c r="I35" i="34"/>
  <c r="H35" i="34"/>
  <c r="G35" i="34"/>
  <c r="F35" i="34"/>
  <c r="E35" i="34"/>
  <c r="D35" i="34"/>
  <c r="C35" i="34"/>
  <c r="I34" i="34"/>
  <c r="H34" i="34"/>
  <c r="G34" i="34"/>
  <c r="F34" i="34"/>
  <c r="E34" i="34"/>
  <c r="D34" i="34"/>
  <c r="C34" i="34"/>
  <c r="I32" i="34"/>
  <c r="H32" i="34"/>
  <c r="G32" i="34"/>
  <c r="F32" i="34"/>
  <c r="E32" i="34"/>
  <c r="D32" i="34"/>
  <c r="C32" i="34"/>
  <c r="I31" i="34"/>
  <c r="H31" i="34"/>
  <c r="G31" i="34"/>
  <c r="F31" i="34"/>
  <c r="E31" i="34"/>
  <c r="D31" i="34"/>
  <c r="C31" i="34"/>
  <c r="I30" i="34"/>
  <c r="H30" i="34"/>
  <c r="G30" i="34"/>
  <c r="F30" i="34"/>
  <c r="E30" i="34"/>
  <c r="D30" i="34"/>
  <c r="C30" i="34"/>
  <c r="I29" i="34"/>
  <c r="H29" i="34"/>
  <c r="G29" i="34"/>
  <c r="F29" i="34"/>
  <c r="E29" i="34"/>
  <c r="D29" i="34"/>
  <c r="C29" i="34"/>
  <c r="I28" i="34"/>
  <c r="H28" i="34"/>
  <c r="G28" i="34"/>
  <c r="F28" i="34"/>
  <c r="E28" i="34"/>
  <c r="D28" i="34"/>
  <c r="C28" i="34"/>
  <c r="I27" i="34"/>
  <c r="H27" i="34"/>
  <c r="G27" i="34"/>
  <c r="F27" i="34"/>
  <c r="E27" i="34"/>
  <c r="D27" i="34"/>
  <c r="C27" i="34"/>
  <c r="I26" i="34"/>
  <c r="H26" i="34"/>
  <c r="G26" i="34"/>
  <c r="F26" i="34"/>
  <c r="E26" i="34"/>
  <c r="D26" i="34"/>
  <c r="C26" i="34"/>
  <c r="I25" i="34"/>
  <c r="H25" i="34"/>
  <c r="G25" i="34"/>
  <c r="F25" i="34"/>
  <c r="E25" i="34"/>
  <c r="D25" i="34"/>
  <c r="C25" i="34"/>
  <c r="I24" i="34"/>
  <c r="H24" i="34"/>
  <c r="G24" i="34"/>
  <c r="F24" i="34"/>
  <c r="E24" i="34"/>
  <c r="D24" i="34"/>
  <c r="C24" i="34"/>
  <c r="I23" i="34"/>
  <c r="H23" i="34"/>
  <c r="G23" i="34"/>
  <c r="F23" i="34"/>
  <c r="E23" i="34"/>
  <c r="D23" i="34"/>
  <c r="C23" i="34"/>
  <c r="I22" i="34"/>
  <c r="H22" i="34"/>
  <c r="G22" i="34"/>
  <c r="F22" i="34"/>
  <c r="E22" i="34"/>
  <c r="D22" i="34"/>
  <c r="C22" i="34"/>
  <c r="I21" i="34"/>
  <c r="H21" i="34"/>
  <c r="G21" i="34"/>
  <c r="F21" i="34"/>
  <c r="E21" i="34"/>
  <c r="D21" i="34"/>
  <c r="C21" i="34"/>
  <c r="I20" i="34"/>
  <c r="H20" i="34"/>
  <c r="G20" i="34"/>
  <c r="F20" i="34"/>
  <c r="E20" i="34"/>
  <c r="D20" i="34"/>
  <c r="C20" i="34"/>
  <c r="I19" i="34"/>
  <c r="H19" i="34"/>
  <c r="G19" i="34"/>
  <c r="F19" i="34"/>
  <c r="E19" i="34"/>
  <c r="D19" i="34"/>
  <c r="C19" i="34"/>
  <c r="I18" i="34"/>
  <c r="H18" i="34"/>
  <c r="G18" i="34"/>
  <c r="F18" i="34"/>
  <c r="E18" i="34"/>
  <c r="D18" i="34"/>
  <c r="C18" i="34"/>
  <c r="I17" i="34"/>
  <c r="H17" i="34"/>
  <c r="G17" i="34"/>
  <c r="F17" i="34"/>
  <c r="E17" i="34"/>
  <c r="D17" i="34"/>
  <c r="C17" i="34"/>
  <c r="I15" i="34"/>
  <c r="H15" i="34"/>
  <c r="G15" i="34"/>
  <c r="F15" i="34"/>
  <c r="E15" i="34"/>
  <c r="D15" i="34"/>
  <c r="C15" i="34"/>
  <c r="I14" i="34"/>
  <c r="H14" i="34"/>
  <c r="G14" i="34"/>
  <c r="F14" i="34"/>
  <c r="E14" i="34"/>
  <c r="D14" i="34"/>
  <c r="C14" i="34"/>
  <c r="I12" i="34"/>
  <c r="H12" i="34"/>
  <c r="G12" i="34"/>
  <c r="F12" i="34"/>
  <c r="E12" i="34"/>
  <c r="D12" i="34"/>
  <c r="C12" i="34"/>
  <c r="I11" i="34"/>
  <c r="H11" i="34"/>
  <c r="G11" i="34"/>
  <c r="F11" i="34"/>
  <c r="E11" i="34"/>
  <c r="D11" i="34"/>
  <c r="C11" i="34"/>
  <c r="E10" i="34"/>
  <c r="D10" i="34"/>
  <c r="I9" i="34"/>
  <c r="H9" i="34"/>
  <c r="G9" i="34"/>
  <c r="F9" i="34"/>
  <c r="E9" i="34"/>
  <c r="D9" i="34"/>
  <c r="C9" i="34"/>
  <c r="E8" i="34"/>
  <c r="D8" i="34"/>
  <c r="I7" i="34"/>
  <c r="H7" i="34"/>
  <c r="G7" i="34"/>
  <c r="F7" i="34"/>
  <c r="E7" i="34"/>
  <c r="D7" i="34"/>
  <c r="C7" i="34"/>
  <c r="I6" i="34"/>
  <c r="H6" i="34"/>
  <c r="G6" i="34"/>
  <c r="F6" i="34"/>
  <c r="E6" i="34"/>
  <c r="D6" i="34"/>
  <c r="I5" i="34"/>
  <c r="H5" i="34"/>
  <c r="G5" i="34"/>
  <c r="F5" i="34"/>
  <c r="E5" i="34"/>
  <c r="D5" i="34"/>
  <c r="J4" i="34"/>
  <c r="I4" i="34"/>
  <c r="H4" i="34"/>
  <c r="G4" i="34"/>
  <c r="F4" i="34"/>
  <c r="E4" i="34"/>
  <c r="D4" i="34"/>
  <c r="J41" i="36"/>
  <c r="I41" i="36"/>
  <c r="H41" i="36"/>
  <c r="G41" i="36"/>
  <c r="F41" i="36"/>
  <c r="E41" i="36"/>
  <c r="D41" i="36"/>
  <c r="C41" i="36"/>
  <c r="J40" i="36"/>
  <c r="I40" i="36"/>
  <c r="H40" i="36"/>
  <c r="G40" i="36"/>
  <c r="F40" i="36"/>
  <c r="E40" i="36"/>
  <c r="D40" i="36"/>
  <c r="C40" i="36"/>
  <c r="J39" i="36"/>
  <c r="I39" i="36"/>
  <c r="H39" i="36"/>
  <c r="G39" i="36"/>
  <c r="F39" i="36"/>
  <c r="E39" i="36"/>
  <c r="D39" i="36"/>
  <c r="C39" i="36"/>
  <c r="J38" i="36"/>
  <c r="I38" i="36"/>
  <c r="H38" i="36"/>
  <c r="G38" i="36"/>
  <c r="F38" i="36"/>
  <c r="E38" i="36"/>
  <c r="D38" i="36"/>
  <c r="C38" i="36"/>
  <c r="J37" i="36"/>
  <c r="I37" i="36"/>
  <c r="H37" i="36"/>
  <c r="G37" i="36"/>
  <c r="F37" i="36"/>
  <c r="E37" i="36"/>
  <c r="D37" i="36"/>
  <c r="C37" i="36"/>
  <c r="J36" i="36"/>
  <c r="I36" i="36"/>
  <c r="H36" i="36"/>
  <c r="G36" i="36"/>
  <c r="F36" i="36"/>
  <c r="E36" i="36"/>
  <c r="D36" i="36"/>
  <c r="C36" i="36"/>
  <c r="J35" i="36"/>
  <c r="I35" i="36"/>
  <c r="H35" i="36"/>
  <c r="G35" i="36"/>
  <c r="F35" i="36"/>
  <c r="E35" i="36"/>
  <c r="D35" i="36"/>
  <c r="C35" i="36"/>
  <c r="J34" i="36"/>
  <c r="I34" i="36"/>
  <c r="H34" i="36"/>
  <c r="G34" i="36"/>
  <c r="F34" i="36"/>
  <c r="E34" i="36"/>
  <c r="D34" i="36"/>
  <c r="C34" i="36"/>
  <c r="J32" i="36"/>
  <c r="I32" i="36"/>
  <c r="H32" i="36"/>
  <c r="G32" i="36"/>
  <c r="F32" i="36"/>
  <c r="E32" i="36"/>
  <c r="D32" i="36"/>
  <c r="C32" i="36"/>
  <c r="J31" i="36"/>
  <c r="I31" i="36"/>
  <c r="H31" i="36"/>
  <c r="G31" i="36"/>
  <c r="F31" i="36"/>
  <c r="E31" i="36"/>
  <c r="D31" i="36"/>
  <c r="C31" i="36"/>
  <c r="J30" i="36"/>
  <c r="I30" i="36"/>
  <c r="H30" i="36"/>
  <c r="G30" i="36"/>
  <c r="F30" i="36"/>
  <c r="E30" i="36"/>
  <c r="D30" i="36"/>
  <c r="C30" i="36"/>
  <c r="J29" i="36"/>
  <c r="I29" i="36"/>
  <c r="H29" i="36"/>
  <c r="G29" i="36"/>
  <c r="F29" i="36"/>
  <c r="E29" i="36"/>
  <c r="D29" i="36"/>
  <c r="C29" i="36"/>
  <c r="J28" i="36"/>
  <c r="I28" i="36"/>
  <c r="H28" i="36"/>
  <c r="G28" i="36"/>
  <c r="F28" i="36"/>
  <c r="E28" i="36"/>
  <c r="D28" i="36"/>
  <c r="C28" i="36"/>
  <c r="J27" i="36"/>
  <c r="I27" i="36"/>
  <c r="H27" i="36"/>
  <c r="G27" i="36"/>
  <c r="F27" i="36"/>
  <c r="E27" i="36"/>
  <c r="D27" i="36"/>
  <c r="C27" i="36"/>
  <c r="J26" i="36"/>
  <c r="I26" i="36"/>
  <c r="H26" i="36"/>
  <c r="G26" i="36"/>
  <c r="F26" i="36"/>
  <c r="E26" i="36"/>
  <c r="D26" i="36"/>
  <c r="C26" i="36"/>
  <c r="J25" i="36"/>
  <c r="I25" i="36"/>
  <c r="H25" i="36"/>
  <c r="G25" i="36"/>
  <c r="F25" i="36"/>
  <c r="E25" i="36"/>
  <c r="D25" i="36"/>
  <c r="C25" i="36"/>
  <c r="J24" i="36"/>
  <c r="I24" i="36"/>
  <c r="H24" i="36"/>
  <c r="G24" i="36"/>
  <c r="F24" i="36"/>
  <c r="E24" i="36"/>
  <c r="D24" i="36"/>
  <c r="C24" i="36"/>
  <c r="J23" i="36"/>
  <c r="I23" i="36"/>
  <c r="H23" i="36"/>
  <c r="G23" i="36"/>
  <c r="F23" i="36"/>
  <c r="E23" i="36"/>
  <c r="D23" i="36"/>
  <c r="C23" i="36"/>
  <c r="J22" i="36"/>
  <c r="I22" i="36"/>
  <c r="H22" i="36"/>
  <c r="G22" i="36"/>
  <c r="F22" i="36"/>
  <c r="E22" i="36"/>
  <c r="D22" i="36"/>
  <c r="C22" i="36"/>
  <c r="J21" i="36"/>
  <c r="I21" i="36"/>
  <c r="H21" i="36"/>
  <c r="G21" i="36"/>
  <c r="F21" i="36"/>
  <c r="E21" i="36"/>
  <c r="D21" i="36"/>
  <c r="C21" i="36"/>
  <c r="J20" i="36"/>
  <c r="I20" i="36"/>
  <c r="H20" i="36"/>
  <c r="G20" i="36"/>
  <c r="F20" i="36"/>
  <c r="E20" i="36"/>
  <c r="D20" i="36"/>
  <c r="C20" i="36"/>
  <c r="J19" i="36"/>
  <c r="I19" i="36"/>
  <c r="H19" i="36"/>
  <c r="G19" i="36"/>
  <c r="F19" i="36"/>
  <c r="E19" i="36"/>
  <c r="D19" i="36"/>
  <c r="C19" i="36"/>
  <c r="J18" i="36"/>
  <c r="I18" i="36"/>
  <c r="H18" i="36"/>
  <c r="G18" i="36"/>
  <c r="F18" i="36"/>
  <c r="E18" i="36"/>
  <c r="D18" i="36"/>
  <c r="C18" i="36"/>
  <c r="J17" i="36"/>
  <c r="I17" i="36"/>
  <c r="H17" i="36"/>
  <c r="G17" i="36"/>
  <c r="F17" i="36"/>
  <c r="E17" i="36"/>
  <c r="D17" i="36"/>
  <c r="C17" i="36"/>
  <c r="J15" i="36"/>
  <c r="I15" i="36"/>
  <c r="H15" i="36"/>
  <c r="G15" i="36"/>
  <c r="F15" i="36"/>
  <c r="E15" i="36"/>
  <c r="D15" i="36"/>
  <c r="C15" i="36"/>
  <c r="J14" i="36"/>
  <c r="I14" i="36"/>
  <c r="H14" i="36"/>
  <c r="G14" i="36"/>
  <c r="F14" i="36"/>
  <c r="E14" i="36"/>
  <c r="D14" i="36"/>
  <c r="C14" i="36"/>
  <c r="J12" i="36"/>
  <c r="I12" i="36"/>
  <c r="H12" i="36"/>
  <c r="G12" i="36"/>
  <c r="F12" i="36"/>
  <c r="E12" i="36"/>
  <c r="D12" i="36"/>
  <c r="C12" i="36"/>
  <c r="J11" i="36"/>
  <c r="I11" i="36"/>
  <c r="H11" i="36"/>
  <c r="G11" i="36"/>
  <c r="F11" i="36"/>
  <c r="E11" i="36"/>
  <c r="D11" i="36"/>
  <c r="C11" i="36"/>
  <c r="J9" i="36"/>
  <c r="I9" i="36"/>
  <c r="H9" i="36"/>
  <c r="G9" i="36"/>
  <c r="F9" i="36"/>
  <c r="E9" i="36"/>
  <c r="D9" i="36"/>
  <c r="C9" i="36"/>
  <c r="J7" i="36"/>
  <c r="I7" i="36"/>
  <c r="H7" i="36"/>
  <c r="G7" i="36"/>
  <c r="F7" i="36"/>
  <c r="E7" i="36"/>
  <c r="D7" i="36"/>
  <c r="C7" i="36"/>
  <c r="J6" i="36"/>
  <c r="I6" i="36"/>
  <c r="H6" i="36"/>
  <c r="G6" i="36"/>
  <c r="F6" i="36"/>
  <c r="E6" i="36"/>
  <c r="D6" i="36"/>
  <c r="C6" i="36"/>
  <c r="J5" i="36"/>
  <c r="I5" i="36"/>
  <c r="H5" i="36"/>
  <c r="G5" i="36"/>
  <c r="F5" i="36"/>
  <c r="E5" i="36"/>
  <c r="D5" i="36"/>
  <c r="C5" i="36"/>
  <c r="J4" i="36"/>
  <c r="I4" i="36"/>
  <c r="H4" i="36"/>
  <c r="G4" i="36"/>
  <c r="F4" i="36"/>
  <c r="E4" i="36"/>
  <c r="D4" i="36"/>
  <c r="C4" i="36"/>
  <c r="I41" i="38"/>
  <c r="H41" i="38"/>
  <c r="G41" i="38"/>
  <c r="F41" i="38"/>
  <c r="E41" i="38"/>
  <c r="C41" i="38"/>
  <c r="B41" i="38"/>
  <c r="I40" i="38"/>
  <c r="H40" i="38"/>
  <c r="G40" i="38"/>
  <c r="F40" i="38"/>
  <c r="E40" i="38"/>
  <c r="C40" i="38"/>
  <c r="B40" i="38"/>
  <c r="I39" i="38"/>
  <c r="H39" i="38"/>
  <c r="G39" i="38"/>
  <c r="F39" i="38"/>
  <c r="E39" i="38"/>
  <c r="C39" i="38"/>
  <c r="B39" i="38"/>
  <c r="I38" i="38"/>
  <c r="H38" i="38"/>
  <c r="G38" i="38"/>
  <c r="F38" i="38"/>
  <c r="E38" i="38"/>
  <c r="C38" i="38"/>
  <c r="B38" i="38"/>
  <c r="I37" i="38"/>
  <c r="H37" i="38"/>
  <c r="G37" i="38"/>
  <c r="F37" i="38"/>
  <c r="E37" i="38"/>
  <c r="C37" i="38"/>
  <c r="B37" i="38"/>
  <c r="I36" i="38"/>
  <c r="H36" i="38"/>
  <c r="G36" i="38"/>
  <c r="F36" i="38"/>
  <c r="E36" i="38"/>
  <c r="C36" i="38"/>
  <c r="B36" i="38"/>
  <c r="I35" i="38"/>
  <c r="H35" i="38"/>
  <c r="G35" i="38"/>
  <c r="F35" i="38"/>
  <c r="E35" i="38"/>
  <c r="C35" i="38"/>
  <c r="B35" i="38"/>
  <c r="I34" i="38"/>
  <c r="H34" i="38"/>
  <c r="G34" i="38"/>
  <c r="F34" i="38"/>
  <c r="E34" i="38"/>
  <c r="C34" i="38"/>
  <c r="B34" i="38"/>
  <c r="I32" i="38"/>
  <c r="H32" i="38"/>
  <c r="G32" i="38"/>
  <c r="F32" i="38"/>
  <c r="E32" i="38"/>
  <c r="C32" i="38"/>
  <c r="B32" i="38"/>
  <c r="I31" i="38"/>
  <c r="H31" i="38"/>
  <c r="G31" i="38"/>
  <c r="F31" i="38"/>
  <c r="E31" i="38"/>
  <c r="C31" i="38"/>
  <c r="B31" i="38"/>
  <c r="I30" i="38"/>
  <c r="H30" i="38"/>
  <c r="G30" i="38"/>
  <c r="F30" i="38"/>
  <c r="E30" i="38"/>
  <c r="C30" i="38"/>
  <c r="B30" i="38"/>
  <c r="I29" i="38"/>
  <c r="H29" i="38"/>
  <c r="G29" i="38"/>
  <c r="F29" i="38"/>
  <c r="E29" i="38"/>
  <c r="C29" i="38"/>
  <c r="B29" i="38"/>
  <c r="I28" i="38"/>
  <c r="H28" i="38"/>
  <c r="G28" i="38"/>
  <c r="F28" i="38"/>
  <c r="E28" i="38"/>
  <c r="C28" i="38"/>
  <c r="B28" i="38"/>
  <c r="I27" i="38"/>
  <c r="H27" i="38"/>
  <c r="G27" i="38"/>
  <c r="F27" i="38"/>
  <c r="E27" i="38"/>
  <c r="C27" i="38"/>
  <c r="B27" i="38"/>
  <c r="I26" i="38"/>
  <c r="H26" i="38"/>
  <c r="G26" i="38"/>
  <c r="F26" i="38"/>
  <c r="E26" i="38"/>
  <c r="C26" i="38"/>
  <c r="B26" i="38"/>
  <c r="I25" i="38"/>
  <c r="H25" i="38"/>
  <c r="G25" i="38"/>
  <c r="F25" i="38"/>
  <c r="E25" i="38"/>
  <c r="C25" i="38"/>
  <c r="B25" i="38"/>
  <c r="I24" i="38"/>
  <c r="H24" i="38"/>
  <c r="G24" i="38"/>
  <c r="F24" i="38"/>
  <c r="E24" i="38"/>
  <c r="C24" i="38"/>
  <c r="B24" i="38"/>
  <c r="I23" i="38"/>
  <c r="H23" i="38"/>
  <c r="G23" i="38"/>
  <c r="F23" i="38"/>
  <c r="E23" i="38"/>
  <c r="C23" i="38"/>
  <c r="B23" i="38"/>
  <c r="I22" i="38"/>
  <c r="H22" i="38"/>
  <c r="G22" i="38"/>
  <c r="F22" i="38"/>
  <c r="E22" i="38"/>
  <c r="C22" i="38"/>
  <c r="B22" i="38"/>
  <c r="I21" i="38"/>
  <c r="H21" i="38"/>
  <c r="G21" i="38"/>
  <c r="F21" i="38"/>
  <c r="E21" i="38"/>
  <c r="C21" i="38"/>
  <c r="B21" i="38"/>
  <c r="I20" i="38"/>
  <c r="H20" i="38"/>
  <c r="G20" i="38"/>
  <c r="F20" i="38"/>
  <c r="E20" i="38"/>
  <c r="C20" i="38"/>
  <c r="B20" i="38"/>
  <c r="I19" i="38"/>
  <c r="H19" i="38"/>
  <c r="G19" i="38"/>
  <c r="F19" i="38"/>
  <c r="E19" i="38"/>
  <c r="C19" i="38"/>
  <c r="B19" i="38"/>
  <c r="I18" i="38"/>
  <c r="H18" i="38"/>
  <c r="G18" i="38"/>
  <c r="F18" i="38"/>
  <c r="E18" i="38"/>
  <c r="C18" i="38"/>
  <c r="B18" i="38"/>
  <c r="I17" i="38"/>
  <c r="H17" i="38"/>
  <c r="G17" i="38"/>
  <c r="F17" i="38"/>
  <c r="E17" i="38"/>
  <c r="C17" i="38"/>
  <c r="B17" i="38"/>
  <c r="I15" i="38"/>
  <c r="H15" i="38"/>
  <c r="G15" i="38"/>
  <c r="F15" i="38"/>
  <c r="E15" i="38"/>
  <c r="C15" i="38"/>
  <c r="B15" i="38"/>
  <c r="I14" i="38"/>
  <c r="H14" i="38"/>
  <c r="G14" i="38"/>
  <c r="F14" i="38"/>
  <c r="E14" i="38"/>
  <c r="C14" i="38"/>
  <c r="B14" i="38"/>
  <c r="I12" i="38"/>
  <c r="H12" i="38"/>
  <c r="G12" i="38"/>
  <c r="F12" i="38"/>
  <c r="E12" i="38"/>
  <c r="C12" i="38"/>
  <c r="B12" i="38"/>
  <c r="I11" i="38"/>
  <c r="H11" i="38"/>
  <c r="G11" i="38"/>
  <c r="F11" i="38"/>
  <c r="E11" i="38"/>
  <c r="C11" i="38"/>
  <c r="B11" i="38"/>
  <c r="I9" i="38"/>
  <c r="H9" i="38"/>
  <c r="G9" i="38"/>
  <c r="F9" i="38"/>
  <c r="E9" i="38"/>
  <c r="C9" i="38"/>
  <c r="B9" i="38"/>
  <c r="I7" i="38"/>
  <c r="H7" i="38"/>
  <c r="G7" i="38"/>
  <c r="F7" i="38"/>
  <c r="E7" i="38"/>
  <c r="C7" i="38"/>
  <c r="B7" i="38"/>
  <c r="I6" i="38"/>
  <c r="H6" i="38"/>
  <c r="G6" i="38"/>
  <c r="F6" i="38"/>
  <c r="E6" i="38"/>
  <c r="C6" i="38"/>
  <c r="B6" i="38"/>
  <c r="I5" i="38"/>
  <c r="H5" i="38"/>
  <c r="G5" i="38"/>
  <c r="F5" i="38"/>
  <c r="E5" i="38"/>
  <c r="C5" i="38"/>
  <c r="B5" i="38"/>
  <c r="J4" i="38"/>
  <c r="I4" i="38"/>
  <c r="H4" i="38"/>
  <c r="G4" i="38"/>
  <c r="F4" i="38"/>
  <c r="E4" i="38"/>
  <c r="C4" i="38"/>
  <c r="B4" i="38"/>
  <c r="J41" i="39"/>
  <c r="I41" i="39"/>
  <c r="H41" i="39"/>
  <c r="G41" i="39"/>
  <c r="F41" i="39"/>
  <c r="E41" i="39"/>
  <c r="D41" i="39"/>
  <c r="C41" i="39"/>
  <c r="J40" i="39"/>
  <c r="I40" i="39"/>
  <c r="H40" i="39"/>
  <c r="G40" i="39"/>
  <c r="F40" i="39"/>
  <c r="E40" i="39"/>
  <c r="D40" i="39"/>
  <c r="C40" i="39"/>
  <c r="J39" i="39"/>
  <c r="I39" i="39"/>
  <c r="H39" i="39"/>
  <c r="G39" i="39"/>
  <c r="F39" i="39"/>
  <c r="E39" i="39"/>
  <c r="D39" i="39"/>
  <c r="C39" i="39"/>
  <c r="J38" i="39"/>
  <c r="I38" i="39"/>
  <c r="H38" i="39"/>
  <c r="G38" i="39"/>
  <c r="F38" i="39"/>
  <c r="E38" i="39"/>
  <c r="D38" i="39"/>
  <c r="C38" i="39"/>
  <c r="J37" i="39"/>
  <c r="I37" i="39"/>
  <c r="H37" i="39"/>
  <c r="G37" i="39"/>
  <c r="F37" i="39"/>
  <c r="E37" i="39"/>
  <c r="D37" i="39"/>
  <c r="C37" i="39"/>
  <c r="J36" i="39"/>
  <c r="I36" i="39"/>
  <c r="H36" i="39"/>
  <c r="G36" i="39"/>
  <c r="F36" i="39"/>
  <c r="E36" i="39"/>
  <c r="D36" i="39"/>
  <c r="C36" i="39"/>
  <c r="J35" i="39"/>
  <c r="I35" i="39"/>
  <c r="H35" i="39"/>
  <c r="G35" i="39"/>
  <c r="F35" i="39"/>
  <c r="E35" i="39"/>
  <c r="D35" i="39"/>
  <c r="C35" i="39"/>
  <c r="J34" i="39"/>
  <c r="I34" i="39"/>
  <c r="H34" i="39"/>
  <c r="G34" i="39"/>
  <c r="F34" i="39"/>
  <c r="E34" i="39"/>
  <c r="D34" i="39"/>
  <c r="C34" i="39"/>
  <c r="J32" i="39"/>
  <c r="I32" i="39"/>
  <c r="H32" i="39"/>
  <c r="G32" i="39"/>
  <c r="F32" i="39"/>
  <c r="E32" i="39"/>
  <c r="D32" i="39"/>
  <c r="C32" i="39"/>
  <c r="J31" i="39"/>
  <c r="I31" i="39"/>
  <c r="H31" i="39"/>
  <c r="G31" i="39"/>
  <c r="F31" i="39"/>
  <c r="E31" i="39"/>
  <c r="D31" i="39"/>
  <c r="C31" i="39"/>
  <c r="J30" i="39"/>
  <c r="I30" i="39"/>
  <c r="H30" i="39"/>
  <c r="G30" i="39"/>
  <c r="F30" i="39"/>
  <c r="E30" i="39"/>
  <c r="D30" i="39"/>
  <c r="C30" i="39"/>
  <c r="J29" i="39"/>
  <c r="I29" i="39"/>
  <c r="H29" i="39"/>
  <c r="G29" i="39"/>
  <c r="F29" i="39"/>
  <c r="E29" i="39"/>
  <c r="D29" i="39"/>
  <c r="C29" i="39"/>
  <c r="J28" i="39"/>
  <c r="I28" i="39"/>
  <c r="H28" i="39"/>
  <c r="G28" i="39"/>
  <c r="F28" i="39"/>
  <c r="E28" i="39"/>
  <c r="D28" i="39"/>
  <c r="C28" i="39"/>
  <c r="J27" i="39"/>
  <c r="I27" i="39"/>
  <c r="H27" i="39"/>
  <c r="G27" i="39"/>
  <c r="F27" i="39"/>
  <c r="E27" i="39"/>
  <c r="D27" i="39"/>
  <c r="C27" i="39"/>
  <c r="J26" i="39"/>
  <c r="I26" i="39"/>
  <c r="H26" i="39"/>
  <c r="G26" i="39"/>
  <c r="F26" i="39"/>
  <c r="E26" i="39"/>
  <c r="D26" i="39"/>
  <c r="C26" i="39"/>
  <c r="J25" i="39"/>
  <c r="I25" i="39"/>
  <c r="H25" i="39"/>
  <c r="G25" i="39"/>
  <c r="F25" i="39"/>
  <c r="E25" i="39"/>
  <c r="D25" i="39"/>
  <c r="C25" i="39"/>
  <c r="J24" i="39"/>
  <c r="I24" i="39"/>
  <c r="H24" i="39"/>
  <c r="G24" i="39"/>
  <c r="F24" i="39"/>
  <c r="E24" i="39"/>
  <c r="D24" i="39"/>
  <c r="C24" i="39"/>
  <c r="J23" i="39"/>
  <c r="I23" i="39"/>
  <c r="H23" i="39"/>
  <c r="G23" i="39"/>
  <c r="F23" i="39"/>
  <c r="E23" i="39"/>
  <c r="D23" i="39"/>
  <c r="C23" i="39"/>
  <c r="J22" i="39"/>
  <c r="I22" i="39"/>
  <c r="H22" i="39"/>
  <c r="G22" i="39"/>
  <c r="F22" i="39"/>
  <c r="E22" i="39"/>
  <c r="D22" i="39"/>
  <c r="C22" i="39"/>
  <c r="J21" i="39"/>
  <c r="I21" i="39"/>
  <c r="H21" i="39"/>
  <c r="G21" i="39"/>
  <c r="F21" i="39"/>
  <c r="E21" i="39"/>
  <c r="D21" i="39"/>
  <c r="C21" i="39"/>
  <c r="J20" i="39"/>
  <c r="I20" i="39"/>
  <c r="H20" i="39"/>
  <c r="G20" i="39"/>
  <c r="F20" i="39"/>
  <c r="E20" i="39"/>
  <c r="D20" i="39"/>
  <c r="C20" i="39"/>
  <c r="J19" i="39"/>
  <c r="I19" i="39"/>
  <c r="H19" i="39"/>
  <c r="G19" i="39"/>
  <c r="F19" i="39"/>
  <c r="E19" i="39"/>
  <c r="D19" i="39"/>
  <c r="C19" i="39"/>
  <c r="J18" i="39"/>
  <c r="I18" i="39"/>
  <c r="H18" i="39"/>
  <c r="G18" i="39"/>
  <c r="F18" i="39"/>
  <c r="E18" i="39"/>
  <c r="D18" i="39"/>
  <c r="C18" i="39"/>
  <c r="J17" i="39"/>
  <c r="I17" i="39"/>
  <c r="H17" i="39"/>
  <c r="G17" i="39"/>
  <c r="F17" i="39"/>
  <c r="E17" i="39"/>
  <c r="D17" i="39"/>
  <c r="C17" i="39"/>
  <c r="J15" i="39"/>
  <c r="I15" i="39"/>
  <c r="H15" i="39"/>
  <c r="G15" i="39"/>
  <c r="F15" i="39"/>
  <c r="E15" i="39"/>
  <c r="D15" i="39"/>
  <c r="C15" i="39"/>
  <c r="J14" i="39"/>
  <c r="I14" i="39"/>
  <c r="H14" i="39"/>
  <c r="G14" i="39"/>
  <c r="F14" i="39"/>
  <c r="E14" i="39"/>
  <c r="D14" i="39"/>
  <c r="C14" i="39"/>
  <c r="J12" i="39"/>
  <c r="I12" i="39"/>
  <c r="H12" i="39"/>
  <c r="G12" i="39"/>
  <c r="F12" i="39"/>
  <c r="E12" i="39"/>
  <c r="D12" i="39"/>
  <c r="C12" i="39"/>
  <c r="J11" i="39"/>
  <c r="I11" i="39"/>
  <c r="H11" i="39"/>
  <c r="G11" i="39"/>
  <c r="F11" i="39"/>
  <c r="E11" i="39"/>
  <c r="D11" i="39"/>
  <c r="C11" i="39"/>
  <c r="J9" i="39"/>
  <c r="I9" i="39"/>
  <c r="H9" i="39"/>
  <c r="G9" i="39"/>
  <c r="F9" i="39"/>
  <c r="E9" i="39"/>
  <c r="D9" i="39"/>
  <c r="C9" i="39"/>
  <c r="J7" i="39"/>
  <c r="I7" i="39"/>
  <c r="H7" i="39"/>
  <c r="G7" i="39"/>
  <c r="F7" i="39"/>
  <c r="E7" i="39"/>
  <c r="D7" i="39"/>
  <c r="C7" i="39"/>
  <c r="J6" i="39"/>
  <c r="I6" i="39"/>
  <c r="H6" i="39"/>
  <c r="G6" i="39"/>
  <c r="F6" i="39"/>
  <c r="E6" i="39"/>
  <c r="D6" i="39"/>
  <c r="C6" i="39"/>
  <c r="J5" i="39"/>
  <c r="I5" i="39"/>
  <c r="H5" i="39"/>
  <c r="G5" i="39"/>
  <c r="F5" i="39"/>
  <c r="E5" i="39"/>
  <c r="D5" i="39"/>
  <c r="C5" i="39"/>
  <c r="J4" i="39"/>
  <c r="I4" i="39"/>
  <c r="H4" i="39"/>
  <c r="G4" i="39"/>
  <c r="F4" i="39"/>
  <c r="E4" i="39"/>
  <c r="D4" i="39"/>
  <c r="C4" i="39"/>
  <c r="J41" i="40"/>
  <c r="I41" i="40"/>
  <c r="H41" i="40"/>
  <c r="G41" i="40"/>
  <c r="F41" i="40"/>
  <c r="E41" i="40"/>
  <c r="C41" i="40"/>
  <c r="J40" i="40"/>
  <c r="I40" i="40"/>
  <c r="H40" i="40"/>
  <c r="G40" i="40"/>
  <c r="F40" i="40"/>
  <c r="E40" i="40"/>
  <c r="C40" i="40"/>
  <c r="J39" i="40"/>
  <c r="I39" i="40"/>
  <c r="H39" i="40"/>
  <c r="G39" i="40"/>
  <c r="F39" i="40"/>
  <c r="E39" i="40"/>
  <c r="C39" i="40"/>
  <c r="J38" i="40"/>
  <c r="I38" i="40"/>
  <c r="H38" i="40"/>
  <c r="G38" i="40"/>
  <c r="F38" i="40"/>
  <c r="E38" i="40"/>
  <c r="C38" i="40"/>
  <c r="J37" i="40"/>
  <c r="I37" i="40"/>
  <c r="H37" i="40"/>
  <c r="G37" i="40"/>
  <c r="F37" i="40"/>
  <c r="E37" i="40"/>
  <c r="C37" i="40"/>
  <c r="J36" i="40"/>
  <c r="I36" i="40"/>
  <c r="H36" i="40"/>
  <c r="G36" i="40"/>
  <c r="F36" i="40"/>
  <c r="E36" i="40"/>
  <c r="C36" i="40"/>
  <c r="J35" i="40"/>
  <c r="I35" i="40"/>
  <c r="H35" i="40"/>
  <c r="G35" i="40"/>
  <c r="F35" i="40"/>
  <c r="E35" i="40"/>
  <c r="C35" i="40"/>
  <c r="J34" i="40"/>
  <c r="I34" i="40"/>
  <c r="H34" i="40"/>
  <c r="G34" i="40"/>
  <c r="F34" i="40"/>
  <c r="E34" i="40"/>
  <c r="C34" i="40"/>
  <c r="J32" i="40"/>
  <c r="I32" i="40"/>
  <c r="H32" i="40"/>
  <c r="G32" i="40"/>
  <c r="F32" i="40"/>
  <c r="E32" i="40"/>
  <c r="C32" i="40"/>
  <c r="J31" i="40"/>
  <c r="I31" i="40"/>
  <c r="H31" i="40"/>
  <c r="G31" i="40"/>
  <c r="F31" i="40"/>
  <c r="E31" i="40"/>
  <c r="C31" i="40"/>
  <c r="J30" i="40"/>
  <c r="I30" i="40"/>
  <c r="H30" i="40"/>
  <c r="G30" i="40"/>
  <c r="F30" i="40"/>
  <c r="E30" i="40"/>
  <c r="C30" i="40"/>
  <c r="J29" i="40"/>
  <c r="I29" i="40"/>
  <c r="H29" i="40"/>
  <c r="G29" i="40"/>
  <c r="F29" i="40"/>
  <c r="E29" i="40"/>
  <c r="C29" i="40"/>
  <c r="J28" i="40"/>
  <c r="I28" i="40"/>
  <c r="H28" i="40"/>
  <c r="G28" i="40"/>
  <c r="F28" i="40"/>
  <c r="E28" i="40"/>
  <c r="C28" i="40"/>
  <c r="J27" i="40"/>
  <c r="I27" i="40"/>
  <c r="H27" i="40"/>
  <c r="G27" i="40"/>
  <c r="F27" i="40"/>
  <c r="E27" i="40"/>
  <c r="C27" i="40"/>
  <c r="J26" i="40"/>
  <c r="I26" i="40"/>
  <c r="H26" i="40"/>
  <c r="G26" i="40"/>
  <c r="F26" i="40"/>
  <c r="E26" i="40"/>
  <c r="C26" i="40"/>
  <c r="J25" i="40"/>
  <c r="I25" i="40"/>
  <c r="H25" i="40"/>
  <c r="G25" i="40"/>
  <c r="F25" i="40"/>
  <c r="E25" i="40"/>
  <c r="C25" i="40"/>
  <c r="J24" i="40"/>
  <c r="I24" i="40"/>
  <c r="H24" i="40"/>
  <c r="G24" i="40"/>
  <c r="F24" i="40"/>
  <c r="E24" i="40"/>
  <c r="C24" i="40"/>
  <c r="J23" i="40"/>
  <c r="I23" i="40"/>
  <c r="H23" i="40"/>
  <c r="G23" i="40"/>
  <c r="F23" i="40"/>
  <c r="E23" i="40"/>
  <c r="C23" i="40"/>
  <c r="J22" i="40"/>
  <c r="I22" i="40"/>
  <c r="H22" i="40"/>
  <c r="G22" i="40"/>
  <c r="F22" i="40"/>
  <c r="E22" i="40"/>
  <c r="C22" i="40"/>
  <c r="J21" i="40"/>
  <c r="I21" i="40"/>
  <c r="H21" i="40"/>
  <c r="G21" i="40"/>
  <c r="F21" i="40"/>
  <c r="E21" i="40"/>
  <c r="C21" i="40"/>
  <c r="J20" i="40"/>
  <c r="I20" i="40"/>
  <c r="H20" i="40"/>
  <c r="G20" i="40"/>
  <c r="F20" i="40"/>
  <c r="E20" i="40"/>
  <c r="C20" i="40"/>
  <c r="J19" i="40"/>
  <c r="I19" i="40"/>
  <c r="H19" i="40"/>
  <c r="G19" i="40"/>
  <c r="F19" i="40"/>
  <c r="E19" i="40"/>
  <c r="C19" i="40"/>
  <c r="J18" i="40"/>
  <c r="I18" i="40"/>
  <c r="H18" i="40"/>
  <c r="G18" i="40"/>
  <c r="F18" i="40"/>
  <c r="E18" i="40"/>
  <c r="C18" i="40"/>
  <c r="J17" i="40"/>
  <c r="I17" i="40"/>
  <c r="H17" i="40"/>
  <c r="G17" i="40"/>
  <c r="F17" i="40"/>
  <c r="E17" i="40"/>
  <c r="C17" i="40"/>
  <c r="J15" i="40"/>
  <c r="I15" i="40"/>
  <c r="H15" i="40"/>
  <c r="G15" i="40"/>
  <c r="F15" i="40"/>
  <c r="E15" i="40"/>
  <c r="C15" i="40"/>
  <c r="J14" i="40"/>
  <c r="I14" i="40"/>
  <c r="H14" i="40"/>
  <c r="G14" i="40"/>
  <c r="F14" i="40"/>
  <c r="E14" i="40"/>
  <c r="C14" i="40"/>
  <c r="J12" i="40"/>
  <c r="I12" i="40"/>
  <c r="H12" i="40"/>
  <c r="G12" i="40"/>
  <c r="F12" i="40"/>
  <c r="E12" i="40"/>
  <c r="C12" i="40"/>
  <c r="J11" i="40"/>
  <c r="I11" i="40"/>
  <c r="H11" i="40"/>
  <c r="G11" i="40"/>
  <c r="F11" i="40"/>
  <c r="E11" i="40"/>
  <c r="C11" i="40"/>
  <c r="J9" i="40"/>
  <c r="I9" i="40"/>
  <c r="H9" i="40"/>
  <c r="G9" i="40"/>
  <c r="F9" i="40"/>
  <c r="E9" i="40"/>
  <c r="C9" i="40"/>
  <c r="J7" i="40"/>
  <c r="I7" i="40"/>
  <c r="H7" i="40"/>
  <c r="G7" i="40"/>
  <c r="F7" i="40"/>
  <c r="E7" i="40"/>
  <c r="C7" i="40"/>
  <c r="J6" i="40"/>
  <c r="I6" i="40"/>
  <c r="H6" i="40"/>
  <c r="G6" i="40"/>
  <c r="F6" i="40"/>
  <c r="E6" i="40"/>
  <c r="C6" i="40"/>
  <c r="J5" i="40"/>
  <c r="I5" i="40"/>
  <c r="H5" i="40"/>
  <c r="G5" i="40"/>
  <c r="F5" i="40"/>
  <c r="E5" i="40"/>
  <c r="C5" i="40"/>
  <c r="K4" i="40"/>
  <c r="J4" i="40"/>
  <c r="I4" i="40"/>
  <c r="H4" i="40"/>
  <c r="G4" i="40"/>
  <c r="F4" i="40"/>
  <c r="E4" i="40"/>
  <c r="C4" i="40"/>
  <c r="I41" i="42"/>
  <c r="H41" i="42"/>
  <c r="G41" i="42"/>
  <c r="F41" i="42"/>
  <c r="E41" i="42"/>
  <c r="D41" i="42"/>
  <c r="C41" i="42"/>
  <c r="I40" i="42"/>
  <c r="H40" i="42"/>
  <c r="G40" i="42"/>
  <c r="F40" i="42"/>
  <c r="E40" i="42"/>
  <c r="D40" i="42"/>
  <c r="C40" i="42"/>
  <c r="I39" i="42"/>
  <c r="H39" i="42"/>
  <c r="G39" i="42"/>
  <c r="F39" i="42"/>
  <c r="E39" i="42"/>
  <c r="D39" i="42"/>
  <c r="C39" i="42"/>
  <c r="I38" i="42"/>
  <c r="H38" i="42"/>
  <c r="G38" i="42"/>
  <c r="F38" i="42"/>
  <c r="E38" i="42"/>
  <c r="D38" i="42"/>
  <c r="C38" i="42"/>
  <c r="I37" i="42"/>
  <c r="H37" i="42"/>
  <c r="G37" i="42"/>
  <c r="F37" i="42"/>
  <c r="E37" i="42"/>
  <c r="D37" i="42"/>
  <c r="C37" i="42"/>
  <c r="I36" i="42"/>
  <c r="H36" i="42"/>
  <c r="G36" i="42"/>
  <c r="F36" i="42"/>
  <c r="E36" i="42"/>
  <c r="D36" i="42"/>
  <c r="C36" i="42"/>
  <c r="I35" i="42"/>
  <c r="H35" i="42"/>
  <c r="G35" i="42"/>
  <c r="F35" i="42"/>
  <c r="E35" i="42"/>
  <c r="D35" i="42"/>
  <c r="C35" i="42"/>
  <c r="I34" i="42"/>
  <c r="H34" i="42"/>
  <c r="G34" i="42"/>
  <c r="F34" i="42"/>
  <c r="E34" i="42"/>
  <c r="D34" i="42"/>
  <c r="C34" i="42"/>
  <c r="I32" i="42"/>
  <c r="H32" i="42"/>
  <c r="G32" i="42"/>
  <c r="F32" i="42"/>
  <c r="E32" i="42"/>
  <c r="D32" i="42"/>
  <c r="C32" i="42"/>
  <c r="I31" i="42"/>
  <c r="H31" i="42"/>
  <c r="G31" i="42"/>
  <c r="F31" i="42"/>
  <c r="E31" i="42"/>
  <c r="D31" i="42"/>
  <c r="C31" i="42"/>
  <c r="I30" i="42"/>
  <c r="H30" i="42"/>
  <c r="G30" i="42"/>
  <c r="F30" i="42"/>
  <c r="E30" i="42"/>
  <c r="D30" i="42"/>
  <c r="C30" i="42"/>
  <c r="I29" i="42"/>
  <c r="H29" i="42"/>
  <c r="G29" i="42"/>
  <c r="F29" i="42"/>
  <c r="E29" i="42"/>
  <c r="D29" i="42"/>
  <c r="C29" i="42"/>
  <c r="I28" i="42"/>
  <c r="H28" i="42"/>
  <c r="G28" i="42"/>
  <c r="F28" i="42"/>
  <c r="E28" i="42"/>
  <c r="D28" i="42"/>
  <c r="C28" i="42"/>
  <c r="I27" i="42"/>
  <c r="H27" i="42"/>
  <c r="G27" i="42"/>
  <c r="F27" i="42"/>
  <c r="E27" i="42"/>
  <c r="D27" i="42"/>
  <c r="C27" i="42"/>
  <c r="I26" i="42"/>
  <c r="H26" i="42"/>
  <c r="G26" i="42"/>
  <c r="F26" i="42"/>
  <c r="E26" i="42"/>
  <c r="D26" i="42"/>
  <c r="C26" i="42"/>
  <c r="I25" i="42"/>
  <c r="H25" i="42"/>
  <c r="G25" i="42"/>
  <c r="F25" i="42"/>
  <c r="E25" i="42"/>
  <c r="D25" i="42"/>
  <c r="C25" i="42"/>
  <c r="I24" i="42"/>
  <c r="H24" i="42"/>
  <c r="G24" i="42"/>
  <c r="F24" i="42"/>
  <c r="E24" i="42"/>
  <c r="D24" i="42"/>
  <c r="C24" i="42"/>
  <c r="I23" i="42"/>
  <c r="H23" i="42"/>
  <c r="G23" i="42"/>
  <c r="F23" i="42"/>
  <c r="E23" i="42"/>
  <c r="D23" i="42"/>
  <c r="C23" i="42"/>
  <c r="I22" i="42"/>
  <c r="H22" i="42"/>
  <c r="G22" i="42"/>
  <c r="F22" i="42"/>
  <c r="E22" i="42"/>
  <c r="D22" i="42"/>
  <c r="C22" i="42"/>
  <c r="I21" i="42"/>
  <c r="H21" i="42"/>
  <c r="G21" i="42"/>
  <c r="F21" i="42"/>
  <c r="E21" i="42"/>
  <c r="D21" i="42"/>
  <c r="C21" i="42"/>
  <c r="I20" i="42"/>
  <c r="H20" i="42"/>
  <c r="G20" i="42"/>
  <c r="F20" i="42"/>
  <c r="E20" i="42"/>
  <c r="D20" i="42"/>
  <c r="C20" i="42"/>
  <c r="I19" i="42"/>
  <c r="H19" i="42"/>
  <c r="G19" i="42"/>
  <c r="F19" i="42"/>
  <c r="E19" i="42"/>
  <c r="D19" i="42"/>
  <c r="C19" i="42"/>
  <c r="I18" i="42"/>
  <c r="H18" i="42"/>
  <c r="G18" i="42"/>
  <c r="F18" i="42"/>
  <c r="E18" i="42"/>
  <c r="D18" i="42"/>
  <c r="C18" i="42"/>
  <c r="I17" i="42"/>
  <c r="H17" i="42"/>
  <c r="G17" i="42"/>
  <c r="F17" i="42"/>
  <c r="E17" i="42"/>
  <c r="D17" i="42"/>
  <c r="C17" i="42"/>
  <c r="I15" i="42"/>
  <c r="H15" i="42"/>
  <c r="G15" i="42"/>
  <c r="F15" i="42"/>
  <c r="E15" i="42"/>
  <c r="D15" i="42"/>
  <c r="C15" i="42"/>
  <c r="I14" i="42"/>
  <c r="H14" i="42"/>
  <c r="G14" i="42"/>
  <c r="F14" i="42"/>
  <c r="E14" i="42"/>
  <c r="D14" i="42"/>
  <c r="C14" i="42"/>
  <c r="I12" i="42"/>
  <c r="H12" i="42"/>
  <c r="G12" i="42"/>
  <c r="F12" i="42"/>
  <c r="E12" i="42"/>
  <c r="D12" i="42"/>
  <c r="C12" i="42"/>
  <c r="I11" i="42"/>
  <c r="H11" i="42"/>
  <c r="G11" i="42"/>
  <c r="F11" i="42"/>
  <c r="E11" i="42"/>
  <c r="D11" i="42"/>
  <c r="C11" i="42"/>
  <c r="I9" i="42"/>
  <c r="H9" i="42"/>
  <c r="G9" i="42"/>
  <c r="F9" i="42"/>
  <c r="E9" i="42"/>
  <c r="D9" i="42"/>
  <c r="C9" i="42"/>
  <c r="I7" i="42"/>
  <c r="H7" i="42"/>
  <c r="G7" i="42"/>
  <c r="F7" i="42"/>
  <c r="E7" i="42"/>
  <c r="D7" i="42"/>
  <c r="C7" i="42"/>
  <c r="I6" i="42"/>
  <c r="H6" i="42"/>
  <c r="G6" i="42"/>
  <c r="F6" i="42"/>
  <c r="E6" i="42"/>
  <c r="D6" i="42"/>
  <c r="C6" i="42"/>
  <c r="I5" i="42"/>
  <c r="H5" i="42"/>
  <c r="G5" i="42"/>
  <c r="F5" i="42"/>
  <c r="E5" i="42"/>
  <c r="D5" i="42"/>
  <c r="C5" i="42"/>
  <c r="I4" i="42"/>
  <c r="H4" i="42"/>
  <c r="G4" i="42"/>
  <c r="F4" i="42"/>
  <c r="E4" i="42"/>
  <c r="D4" i="42"/>
  <c r="C4" i="42"/>
  <c r="I41" i="43"/>
  <c r="H41" i="43"/>
  <c r="G41" i="43"/>
  <c r="F41" i="43"/>
  <c r="E41" i="43"/>
  <c r="D41" i="43"/>
  <c r="C41" i="43"/>
  <c r="I40" i="43"/>
  <c r="H40" i="43"/>
  <c r="G40" i="43"/>
  <c r="F40" i="43"/>
  <c r="E40" i="43"/>
  <c r="D40" i="43"/>
  <c r="C40" i="43"/>
  <c r="I39" i="43"/>
  <c r="H39" i="43"/>
  <c r="G39" i="43"/>
  <c r="F39" i="43"/>
  <c r="E39" i="43"/>
  <c r="D39" i="43"/>
  <c r="C39" i="43"/>
  <c r="I38" i="43"/>
  <c r="H38" i="43"/>
  <c r="G38" i="43"/>
  <c r="F38" i="43"/>
  <c r="E38" i="43"/>
  <c r="D38" i="43"/>
  <c r="C38" i="43"/>
  <c r="I37" i="43"/>
  <c r="H37" i="43"/>
  <c r="G37" i="43"/>
  <c r="F37" i="43"/>
  <c r="E37" i="43"/>
  <c r="D37" i="43"/>
  <c r="C37" i="43"/>
  <c r="I36" i="43"/>
  <c r="H36" i="43"/>
  <c r="G36" i="43"/>
  <c r="F36" i="43"/>
  <c r="E36" i="43"/>
  <c r="D36" i="43"/>
  <c r="C36" i="43"/>
  <c r="I35" i="43"/>
  <c r="H35" i="43"/>
  <c r="G35" i="43"/>
  <c r="F35" i="43"/>
  <c r="E35" i="43"/>
  <c r="D35" i="43"/>
  <c r="C35" i="43"/>
  <c r="I34" i="43"/>
  <c r="H34" i="43"/>
  <c r="G34" i="43"/>
  <c r="F34" i="43"/>
  <c r="E34" i="43"/>
  <c r="D34" i="43"/>
  <c r="C34" i="43"/>
  <c r="I32" i="43"/>
  <c r="H32" i="43"/>
  <c r="G32" i="43"/>
  <c r="F32" i="43"/>
  <c r="E32" i="43"/>
  <c r="D32" i="43"/>
  <c r="C32" i="43"/>
  <c r="I31" i="43"/>
  <c r="H31" i="43"/>
  <c r="G31" i="43"/>
  <c r="F31" i="43"/>
  <c r="E31" i="43"/>
  <c r="D31" i="43"/>
  <c r="C31" i="43"/>
  <c r="I30" i="43"/>
  <c r="H30" i="43"/>
  <c r="G30" i="43"/>
  <c r="F30" i="43"/>
  <c r="E30" i="43"/>
  <c r="D30" i="43"/>
  <c r="C30" i="43"/>
  <c r="I29" i="43"/>
  <c r="H29" i="43"/>
  <c r="G29" i="43"/>
  <c r="F29" i="43"/>
  <c r="E29" i="43"/>
  <c r="D29" i="43"/>
  <c r="C29" i="43"/>
  <c r="I28" i="43"/>
  <c r="H28" i="43"/>
  <c r="G28" i="43"/>
  <c r="F28" i="43"/>
  <c r="E28" i="43"/>
  <c r="D28" i="43"/>
  <c r="C28" i="43"/>
  <c r="I27" i="43"/>
  <c r="H27" i="43"/>
  <c r="G27" i="43"/>
  <c r="F27" i="43"/>
  <c r="E27" i="43"/>
  <c r="D27" i="43"/>
  <c r="C27" i="43"/>
  <c r="I26" i="43"/>
  <c r="H26" i="43"/>
  <c r="G26" i="43"/>
  <c r="F26" i="43"/>
  <c r="E26" i="43"/>
  <c r="D26" i="43"/>
  <c r="C26" i="43"/>
  <c r="I25" i="43"/>
  <c r="H25" i="43"/>
  <c r="G25" i="43"/>
  <c r="F25" i="43"/>
  <c r="E25" i="43"/>
  <c r="D25" i="43"/>
  <c r="C25" i="43"/>
  <c r="I24" i="43"/>
  <c r="H24" i="43"/>
  <c r="G24" i="43"/>
  <c r="F24" i="43"/>
  <c r="E24" i="43"/>
  <c r="D24" i="43"/>
  <c r="C24" i="43"/>
  <c r="I23" i="43"/>
  <c r="H23" i="43"/>
  <c r="G23" i="43"/>
  <c r="F23" i="43"/>
  <c r="E23" i="43"/>
  <c r="D23" i="43"/>
  <c r="C23" i="43"/>
  <c r="I22" i="43"/>
  <c r="H22" i="43"/>
  <c r="G22" i="43"/>
  <c r="F22" i="43"/>
  <c r="E22" i="43"/>
  <c r="D22" i="43"/>
  <c r="C22" i="43"/>
  <c r="I21" i="43"/>
  <c r="H21" i="43"/>
  <c r="G21" i="43"/>
  <c r="F21" i="43"/>
  <c r="E21" i="43"/>
  <c r="D21" i="43"/>
  <c r="C21" i="43"/>
  <c r="I20" i="43"/>
  <c r="H20" i="43"/>
  <c r="G20" i="43"/>
  <c r="F20" i="43"/>
  <c r="E20" i="43"/>
  <c r="D20" i="43"/>
  <c r="C20" i="43"/>
  <c r="I19" i="43"/>
  <c r="H19" i="43"/>
  <c r="G19" i="43"/>
  <c r="F19" i="43"/>
  <c r="E19" i="43"/>
  <c r="D19" i="43"/>
  <c r="C19" i="43"/>
  <c r="I18" i="43"/>
  <c r="H18" i="43"/>
  <c r="G18" i="43"/>
  <c r="F18" i="43"/>
  <c r="E18" i="43"/>
  <c r="D18" i="43"/>
  <c r="C18" i="43"/>
  <c r="I17" i="43"/>
  <c r="H17" i="43"/>
  <c r="G17" i="43"/>
  <c r="F17" i="43"/>
  <c r="E17" i="43"/>
  <c r="D17" i="43"/>
  <c r="C17" i="43"/>
  <c r="I15" i="43"/>
  <c r="H15" i="43"/>
  <c r="G15" i="43"/>
  <c r="F15" i="43"/>
  <c r="E15" i="43"/>
  <c r="D15" i="43"/>
  <c r="C15" i="43"/>
  <c r="I14" i="43"/>
  <c r="H14" i="43"/>
  <c r="G14" i="43"/>
  <c r="F14" i="43"/>
  <c r="E14" i="43"/>
  <c r="D14" i="43"/>
  <c r="C14" i="43"/>
  <c r="I12" i="43"/>
  <c r="H12" i="43"/>
  <c r="G12" i="43"/>
  <c r="F12" i="43"/>
  <c r="E12" i="43"/>
  <c r="D12" i="43"/>
  <c r="C12" i="43"/>
  <c r="I11" i="43"/>
  <c r="H11" i="43"/>
  <c r="G11" i="43"/>
  <c r="F11" i="43"/>
  <c r="E11" i="43"/>
  <c r="D11" i="43"/>
  <c r="C11" i="43"/>
  <c r="I9" i="43"/>
  <c r="H9" i="43"/>
  <c r="G9" i="43"/>
  <c r="F9" i="43"/>
  <c r="E9" i="43"/>
  <c r="D9" i="43"/>
  <c r="C9" i="43"/>
  <c r="I7" i="43"/>
  <c r="H7" i="43"/>
  <c r="G7" i="43"/>
  <c r="F7" i="43"/>
  <c r="E7" i="43"/>
  <c r="D7" i="43"/>
  <c r="C7" i="43"/>
  <c r="I6" i="43"/>
  <c r="H6" i="43"/>
  <c r="G6" i="43"/>
  <c r="F6" i="43"/>
  <c r="E6" i="43"/>
  <c r="D6" i="43"/>
  <c r="C6" i="43"/>
  <c r="I5" i="43"/>
  <c r="H5" i="43"/>
  <c r="G5" i="43"/>
  <c r="F5" i="43"/>
  <c r="E5" i="43"/>
  <c r="D5" i="43"/>
  <c r="C5" i="43"/>
  <c r="I4" i="43"/>
  <c r="H4" i="43"/>
  <c r="G4" i="43"/>
  <c r="F4" i="43"/>
  <c r="E4" i="43"/>
  <c r="D4" i="43"/>
  <c r="C4" i="43"/>
  <c r="I41" i="44"/>
  <c r="H41" i="44"/>
  <c r="G41" i="44"/>
  <c r="F41" i="44"/>
  <c r="E41" i="44"/>
  <c r="D41" i="44"/>
  <c r="C41" i="44"/>
  <c r="I40" i="44"/>
  <c r="H40" i="44"/>
  <c r="G40" i="44"/>
  <c r="F40" i="44"/>
  <c r="E40" i="44"/>
  <c r="D40" i="44"/>
  <c r="C40" i="44"/>
  <c r="I39" i="44"/>
  <c r="H39" i="44"/>
  <c r="G39" i="44"/>
  <c r="F39" i="44"/>
  <c r="E39" i="44"/>
  <c r="D39" i="44"/>
  <c r="C39" i="44"/>
  <c r="I38" i="44"/>
  <c r="H38" i="44"/>
  <c r="G38" i="44"/>
  <c r="F38" i="44"/>
  <c r="E38" i="44"/>
  <c r="D38" i="44"/>
  <c r="C38" i="44"/>
  <c r="I37" i="44"/>
  <c r="H37" i="44"/>
  <c r="G37" i="44"/>
  <c r="F37" i="44"/>
  <c r="E37" i="44"/>
  <c r="D37" i="44"/>
  <c r="C37" i="44"/>
  <c r="I36" i="44"/>
  <c r="H36" i="44"/>
  <c r="G36" i="44"/>
  <c r="F36" i="44"/>
  <c r="E36" i="44"/>
  <c r="D36" i="44"/>
  <c r="C36" i="44"/>
  <c r="I35" i="44"/>
  <c r="H35" i="44"/>
  <c r="G35" i="44"/>
  <c r="F35" i="44"/>
  <c r="E35" i="44"/>
  <c r="D35" i="44"/>
  <c r="C35" i="44"/>
  <c r="I34" i="44"/>
  <c r="H34" i="44"/>
  <c r="G34" i="44"/>
  <c r="F34" i="44"/>
  <c r="E34" i="44"/>
  <c r="D34" i="44"/>
  <c r="C34" i="44"/>
  <c r="I32" i="44"/>
  <c r="H32" i="44"/>
  <c r="G32" i="44"/>
  <c r="F32" i="44"/>
  <c r="E32" i="44"/>
  <c r="D32" i="44"/>
  <c r="C32" i="44"/>
  <c r="I31" i="44"/>
  <c r="H31" i="44"/>
  <c r="G31" i="44"/>
  <c r="F31" i="44"/>
  <c r="E31" i="44"/>
  <c r="D31" i="44"/>
  <c r="C31" i="44"/>
  <c r="I30" i="44"/>
  <c r="H30" i="44"/>
  <c r="G30" i="44"/>
  <c r="F30" i="44"/>
  <c r="E30" i="44"/>
  <c r="D30" i="44"/>
  <c r="C30" i="44"/>
  <c r="I29" i="44"/>
  <c r="H29" i="44"/>
  <c r="G29" i="44"/>
  <c r="F29" i="44"/>
  <c r="E29" i="44"/>
  <c r="D29" i="44"/>
  <c r="C29" i="44"/>
  <c r="I28" i="44"/>
  <c r="H28" i="44"/>
  <c r="G28" i="44"/>
  <c r="F28" i="44"/>
  <c r="E28" i="44"/>
  <c r="D28" i="44"/>
  <c r="C28" i="44"/>
  <c r="I27" i="44"/>
  <c r="H27" i="44"/>
  <c r="G27" i="44"/>
  <c r="F27" i="44"/>
  <c r="E27" i="44"/>
  <c r="D27" i="44"/>
  <c r="C27" i="44"/>
  <c r="I26" i="44"/>
  <c r="H26" i="44"/>
  <c r="G26" i="44"/>
  <c r="F26" i="44"/>
  <c r="E26" i="44"/>
  <c r="D26" i="44"/>
  <c r="C26" i="44"/>
  <c r="I25" i="44"/>
  <c r="H25" i="44"/>
  <c r="G25" i="44"/>
  <c r="F25" i="44"/>
  <c r="E25" i="44"/>
  <c r="D25" i="44"/>
  <c r="C25" i="44"/>
  <c r="I24" i="44"/>
  <c r="H24" i="44"/>
  <c r="G24" i="44"/>
  <c r="F24" i="44"/>
  <c r="E24" i="44"/>
  <c r="D24" i="44"/>
  <c r="C24" i="44"/>
  <c r="I23" i="44"/>
  <c r="H23" i="44"/>
  <c r="G23" i="44"/>
  <c r="F23" i="44"/>
  <c r="E23" i="44"/>
  <c r="D23" i="44"/>
  <c r="C23" i="44"/>
  <c r="I22" i="44"/>
  <c r="H22" i="44"/>
  <c r="G22" i="44"/>
  <c r="F22" i="44"/>
  <c r="E22" i="44"/>
  <c r="D22" i="44"/>
  <c r="C22" i="44"/>
  <c r="I21" i="44"/>
  <c r="H21" i="44"/>
  <c r="G21" i="44"/>
  <c r="F21" i="44"/>
  <c r="E21" i="44"/>
  <c r="D21" i="44"/>
  <c r="C21" i="44"/>
  <c r="I20" i="44"/>
  <c r="H20" i="44"/>
  <c r="G20" i="44"/>
  <c r="F20" i="44"/>
  <c r="E20" i="44"/>
  <c r="D20" i="44"/>
  <c r="C20" i="44"/>
  <c r="I19" i="44"/>
  <c r="H19" i="44"/>
  <c r="G19" i="44"/>
  <c r="F19" i="44"/>
  <c r="E19" i="44"/>
  <c r="D19" i="44"/>
  <c r="C19" i="44"/>
  <c r="I18" i="44"/>
  <c r="H18" i="44"/>
  <c r="G18" i="44"/>
  <c r="F18" i="44"/>
  <c r="E18" i="44"/>
  <c r="D18" i="44"/>
  <c r="C18" i="44"/>
  <c r="I17" i="44"/>
  <c r="H17" i="44"/>
  <c r="G17" i="44"/>
  <c r="F17" i="44"/>
  <c r="E17" i="44"/>
  <c r="D17" i="44"/>
  <c r="C17" i="44"/>
  <c r="I15" i="44"/>
  <c r="H15" i="44"/>
  <c r="G15" i="44"/>
  <c r="F15" i="44"/>
  <c r="E15" i="44"/>
  <c r="D15" i="44"/>
  <c r="C15" i="44"/>
  <c r="I14" i="44"/>
  <c r="H14" i="44"/>
  <c r="G14" i="44"/>
  <c r="F14" i="44"/>
  <c r="E14" i="44"/>
  <c r="D14" i="44"/>
  <c r="I12" i="44"/>
  <c r="H12" i="44"/>
  <c r="G12" i="44"/>
  <c r="F12" i="44"/>
  <c r="E12" i="44"/>
  <c r="D12" i="44"/>
  <c r="C12" i="44"/>
  <c r="I11" i="44"/>
  <c r="H11" i="44"/>
  <c r="G11" i="44"/>
  <c r="F11" i="44"/>
  <c r="E11" i="44"/>
  <c r="D11" i="44"/>
  <c r="C11" i="44"/>
  <c r="I9" i="44"/>
  <c r="H9" i="44"/>
  <c r="G9" i="44"/>
  <c r="F9" i="44"/>
  <c r="E9" i="44"/>
  <c r="D9" i="44"/>
  <c r="C9" i="44"/>
  <c r="I7" i="44"/>
  <c r="H7" i="44"/>
  <c r="G7" i="44"/>
  <c r="F7" i="44"/>
  <c r="E7" i="44"/>
  <c r="D7" i="44"/>
  <c r="C7" i="44"/>
  <c r="I6" i="44"/>
  <c r="H6" i="44"/>
  <c r="G6" i="44"/>
  <c r="F6" i="44"/>
  <c r="E6" i="44"/>
  <c r="D6" i="44"/>
  <c r="C6" i="44"/>
  <c r="I5" i="44"/>
  <c r="H5" i="44"/>
  <c r="G5" i="44"/>
  <c r="F5" i="44"/>
  <c r="E5" i="44"/>
  <c r="D5" i="44"/>
  <c r="C5" i="44"/>
  <c r="J4" i="44"/>
  <c r="I4" i="44"/>
  <c r="H4" i="44"/>
  <c r="G4" i="44"/>
  <c r="F4" i="44"/>
  <c r="E4" i="44"/>
  <c r="D4" i="44"/>
  <c r="C4" i="44"/>
  <c r="J41" i="46"/>
  <c r="I41" i="46"/>
  <c r="H41" i="46"/>
  <c r="G41" i="46"/>
  <c r="F41" i="46"/>
  <c r="E41" i="46"/>
  <c r="D41" i="46"/>
  <c r="C41" i="46"/>
  <c r="J40" i="46"/>
  <c r="I40" i="46"/>
  <c r="H40" i="46"/>
  <c r="G40" i="46"/>
  <c r="F40" i="46"/>
  <c r="E40" i="46"/>
  <c r="D40" i="46"/>
  <c r="C40" i="46"/>
  <c r="J39" i="46"/>
  <c r="I39" i="46"/>
  <c r="H39" i="46"/>
  <c r="G39" i="46"/>
  <c r="F39" i="46"/>
  <c r="E39" i="46"/>
  <c r="D39" i="46"/>
  <c r="C39" i="46"/>
  <c r="J38" i="46"/>
  <c r="I38" i="46"/>
  <c r="H38" i="46"/>
  <c r="G38" i="46"/>
  <c r="F38" i="46"/>
  <c r="E38" i="46"/>
  <c r="D38" i="46"/>
  <c r="C38" i="46"/>
  <c r="J37" i="46"/>
  <c r="I37" i="46"/>
  <c r="H37" i="46"/>
  <c r="G37" i="46"/>
  <c r="F37" i="46"/>
  <c r="E37" i="46"/>
  <c r="D37" i="46"/>
  <c r="C37" i="46"/>
  <c r="J36" i="46"/>
  <c r="I36" i="46"/>
  <c r="H36" i="46"/>
  <c r="G36" i="46"/>
  <c r="F36" i="46"/>
  <c r="E36" i="46"/>
  <c r="D36" i="46"/>
  <c r="C36" i="46"/>
  <c r="J35" i="46"/>
  <c r="I35" i="46"/>
  <c r="H35" i="46"/>
  <c r="G35" i="46"/>
  <c r="F35" i="46"/>
  <c r="E35" i="46"/>
  <c r="D35" i="46"/>
  <c r="C35" i="46"/>
  <c r="J34" i="46"/>
  <c r="I34" i="46"/>
  <c r="H34" i="46"/>
  <c r="G34" i="46"/>
  <c r="F34" i="46"/>
  <c r="E34" i="46"/>
  <c r="D34" i="46"/>
  <c r="C34" i="46"/>
  <c r="J32" i="46"/>
  <c r="I32" i="46"/>
  <c r="H32" i="46"/>
  <c r="G32" i="46"/>
  <c r="F32" i="46"/>
  <c r="E32" i="46"/>
  <c r="D32" i="46"/>
  <c r="C32" i="46"/>
  <c r="J31" i="46"/>
  <c r="I31" i="46"/>
  <c r="H31" i="46"/>
  <c r="G31" i="46"/>
  <c r="F31" i="46"/>
  <c r="E31" i="46"/>
  <c r="D31" i="46"/>
  <c r="C31" i="46"/>
  <c r="J30" i="46"/>
  <c r="I30" i="46"/>
  <c r="H30" i="46"/>
  <c r="G30" i="46"/>
  <c r="F30" i="46"/>
  <c r="E30" i="46"/>
  <c r="D30" i="46"/>
  <c r="C30" i="46"/>
  <c r="J29" i="46"/>
  <c r="I29" i="46"/>
  <c r="H29" i="46"/>
  <c r="G29" i="46"/>
  <c r="F29" i="46"/>
  <c r="E29" i="46"/>
  <c r="D29" i="46"/>
  <c r="C29" i="46"/>
  <c r="J28" i="46"/>
  <c r="I28" i="46"/>
  <c r="H28" i="46"/>
  <c r="G28" i="46"/>
  <c r="F28" i="46"/>
  <c r="E28" i="46"/>
  <c r="D28" i="46"/>
  <c r="C28" i="46"/>
  <c r="J27" i="46"/>
  <c r="I27" i="46"/>
  <c r="H27" i="46"/>
  <c r="G27" i="46"/>
  <c r="F27" i="46"/>
  <c r="E27" i="46"/>
  <c r="D27" i="46"/>
  <c r="C27" i="46"/>
  <c r="J26" i="46"/>
  <c r="I26" i="46"/>
  <c r="H26" i="46"/>
  <c r="G26" i="46"/>
  <c r="F26" i="46"/>
  <c r="E26" i="46"/>
  <c r="D26" i="46"/>
  <c r="C26" i="46"/>
  <c r="J25" i="46"/>
  <c r="I25" i="46"/>
  <c r="H25" i="46"/>
  <c r="G25" i="46"/>
  <c r="F25" i="46"/>
  <c r="E25" i="46"/>
  <c r="D25" i="46"/>
  <c r="C25" i="46"/>
  <c r="J24" i="46"/>
  <c r="I24" i="46"/>
  <c r="H24" i="46"/>
  <c r="G24" i="46"/>
  <c r="F24" i="46"/>
  <c r="E24" i="46"/>
  <c r="D24" i="46"/>
  <c r="C24" i="46"/>
  <c r="J23" i="46"/>
  <c r="I23" i="46"/>
  <c r="H23" i="46"/>
  <c r="G23" i="46"/>
  <c r="F23" i="46"/>
  <c r="E23" i="46"/>
  <c r="D23" i="46"/>
  <c r="C23" i="46"/>
  <c r="J22" i="46"/>
  <c r="I22" i="46"/>
  <c r="H22" i="46"/>
  <c r="G22" i="46"/>
  <c r="F22" i="46"/>
  <c r="E22" i="46"/>
  <c r="D22" i="46"/>
  <c r="C22" i="46"/>
  <c r="J21" i="46"/>
  <c r="I21" i="46"/>
  <c r="H21" i="46"/>
  <c r="G21" i="46"/>
  <c r="F21" i="46"/>
  <c r="E21" i="46"/>
  <c r="D21" i="46"/>
  <c r="C21" i="46"/>
  <c r="J20" i="46"/>
  <c r="I20" i="46"/>
  <c r="H20" i="46"/>
  <c r="G20" i="46"/>
  <c r="F20" i="46"/>
  <c r="E20" i="46"/>
  <c r="D20" i="46"/>
  <c r="C20" i="46"/>
  <c r="J19" i="46"/>
  <c r="I19" i="46"/>
  <c r="H19" i="46"/>
  <c r="G19" i="46"/>
  <c r="F19" i="46"/>
  <c r="E19" i="46"/>
  <c r="D19" i="46"/>
  <c r="C19" i="46"/>
  <c r="J18" i="46"/>
  <c r="I18" i="46"/>
  <c r="H18" i="46"/>
  <c r="G18" i="46"/>
  <c r="F18" i="46"/>
  <c r="E18" i="46"/>
  <c r="D18" i="46"/>
  <c r="C18" i="46"/>
  <c r="J17" i="46"/>
  <c r="I17" i="46"/>
  <c r="H17" i="46"/>
  <c r="G17" i="46"/>
  <c r="F17" i="46"/>
  <c r="E17" i="46"/>
  <c r="D17" i="46"/>
  <c r="C17" i="46"/>
  <c r="J15" i="46"/>
  <c r="I15" i="46"/>
  <c r="H15" i="46"/>
  <c r="G15" i="46"/>
  <c r="F15" i="46"/>
  <c r="E15" i="46"/>
  <c r="D15" i="46"/>
  <c r="C15" i="46"/>
  <c r="J14" i="46"/>
  <c r="I14" i="46"/>
  <c r="H14" i="46"/>
  <c r="G14" i="46"/>
  <c r="F14" i="46"/>
  <c r="E14" i="46"/>
  <c r="D14" i="46"/>
  <c r="C14" i="46"/>
  <c r="J12" i="46"/>
  <c r="I12" i="46"/>
  <c r="H12" i="46"/>
  <c r="G12" i="46"/>
  <c r="F12" i="46"/>
  <c r="E12" i="46"/>
  <c r="D12" i="46"/>
  <c r="C12" i="46"/>
  <c r="J11" i="46"/>
  <c r="I11" i="46"/>
  <c r="H11" i="46"/>
  <c r="G11" i="46"/>
  <c r="F11" i="46"/>
  <c r="E11" i="46"/>
  <c r="D11" i="46"/>
  <c r="C11" i="46"/>
  <c r="J9" i="46"/>
  <c r="I9" i="46"/>
  <c r="H9" i="46"/>
  <c r="G9" i="46"/>
  <c r="F9" i="46"/>
  <c r="E9" i="46"/>
  <c r="D9" i="46"/>
  <c r="C9" i="46"/>
  <c r="J7" i="46"/>
  <c r="I7" i="46"/>
  <c r="H7" i="46"/>
  <c r="G7" i="46"/>
  <c r="F7" i="46"/>
  <c r="E7" i="46"/>
  <c r="D7" i="46"/>
  <c r="C7" i="46"/>
  <c r="J6" i="46"/>
  <c r="I6" i="46"/>
  <c r="H6" i="46"/>
  <c r="G6" i="46"/>
  <c r="F6" i="46"/>
  <c r="E6" i="46"/>
  <c r="D6" i="46"/>
  <c r="C6" i="46"/>
  <c r="J5" i="46"/>
  <c r="I5" i="46"/>
  <c r="H5" i="46"/>
  <c r="G5" i="46"/>
  <c r="F5" i="46"/>
  <c r="E5" i="46"/>
  <c r="D5" i="46"/>
  <c r="C5" i="46"/>
  <c r="J4" i="46"/>
  <c r="I4" i="46"/>
  <c r="H4" i="46"/>
  <c r="G4" i="46"/>
  <c r="F4" i="46"/>
  <c r="E4" i="46"/>
  <c r="D4" i="46"/>
  <c r="C4" i="46"/>
  <c r="H41" i="47"/>
  <c r="G41" i="47"/>
  <c r="F41" i="47"/>
  <c r="E41" i="47"/>
  <c r="D41" i="47"/>
  <c r="C41" i="47"/>
  <c r="H40" i="47"/>
  <c r="G40" i="47"/>
  <c r="F40" i="47"/>
  <c r="E40" i="47"/>
  <c r="D40" i="47"/>
  <c r="C40" i="47"/>
  <c r="H39" i="47"/>
  <c r="G39" i="47"/>
  <c r="F39" i="47"/>
  <c r="E39" i="47"/>
  <c r="D39" i="47"/>
  <c r="C39" i="47"/>
  <c r="H38" i="47"/>
  <c r="G38" i="47"/>
  <c r="F38" i="47"/>
  <c r="E38" i="47"/>
  <c r="D38" i="47"/>
  <c r="C38" i="47"/>
  <c r="H37" i="47"/>
  <c r="G37" i="47"/>
  <c r="F37" i="47"/>
  <c r="E37" i="47"/>
  <c r="D37" i="47"/>
  <c r="C37" i="47"/>
  <c r="H36" i="47"/>
  <c r="G36" i="47"/>
  <c r="F36" i="47"/>
  <c r="E36" i="47"/>
  <c r="D36" i="47"/>
  <c r="C36" i="47"/>
  <c r="H35" i="47"/>
  <c r="G35" i="47"/>
  <c r="F35" i="47"/>
  <c r="E35" i="47"/>
  <c r="D35" i="47"/>
  <c r="C35" i="47"/>
  <c r="H34" i="47"/>
  <c r="G34" i="47"/>
  <c r="F34" i="47"/>
  <c r="E34" i="47"/>
  <c r="D34" i="47"/>
  <c r="C34" i="47"/>
  <c r="H32" i="47"/>
  <c r="G32" i="47"/>
  <c r="F32" i="47"/>
  <c r="E32" i="47"/>
  <c r="D32" i="47"/>
  <c r="C32" i="47"/>
  <c r="H31" i="47"/>
  <c r="G31" i="47"/>
  <c r="F31" i="47"/>
  <c r="E31" i="47"/>
  <c r="D31" i="47"/>
  <c r="C31" i="47"/>
  <c r="H30" i="47"/>
  <c r="G30" i="47"/>
  <c r="F30" i="47"/>
  <c r="E30" i="47"/>
  <c r="D30" i="47"/>
  <c r="C30" i="47"/>
  <c r="H29" i="47"/>
  <c r="G29" i="47"/>
  <c r="F29" i="47"/>
  <c r="E29" i="47"/>
  <c r="D29" i="47"/>
  <c r="C29" i="47"/>
  <c r="H28" i="47"/>
  <c r="G28" i="47"/>
  <c r="F28" i="47"/>
  <c r="E28" i="47"/>
  <c r="D28" i="47"/>
  <c r="C28" i="47"/>
  <c r="H27" i="47"/>
  <c r="G27" i="47"/>
  <c r="F27" i="47"/>
  <c r="E27" i="47"/>
  <c r="D27" i="47"/>
  <c r="C27" i="47"/>
  <c r="H26" i="47"/>
  <c r="G26" i="47"/>
  <c r="F26" i="47"/>
  <c r="E26" i="47"/>
  <c r="D26" i="47"/>
  <c r="C26" i="47"/>
  <c r="H25" i="47"/>
  <c r="G25" i="47"/>
  <c r="F25" i="47"/>
  <c r="E25" i="47"/>
  <c r="D25" i="47"/>
  <c r="C25" i="47"/>
  <c r="H24" i="47"/>
  <c r="G24" i="47"/>
  <c r="F24" i="47"/>
  <c r="E24" i="47"/>
  <c r="D24" i="47"/>
  <c r="C24" i="47"/>
  <c r="H23" i="47"/>
  <c r="G23" i="47"/>
  <c r="F23" i="47"/>
  <c r="E23" i="47"/>
  <c r="D23" i="47"/>
  <c r="C23" i="47"/>
  <c r="H22" i="47"/>
  <c r="G22" i="47"/>
  <c r="F22" i="47"/>
  <c r="E22" i="47"/>
  <c r="D22" i="47"/>
  <c r="C22" i="47"/>
  <c r="H21" i="47"/>
  <c r="G21" i="47"/>
  <c r="F21" i="47"/>
  <c r="E21" i="47"/>
  <c r="D21" i="47"/>
  <c r="C21" i="47"/>
  <c r="H20" i="47"/>
  <c r="G20" i="47"/>
  <c r="F20" i="47"/>
  <c r="E20" i="47"/>
  <c r="D20" i="47"/>
  <c r="C20" i="47"/>
  <c r="H19" i="47"/>
  <c r="G19" i="47"/>
  <c r="F19" i="47"/>
  <c r="E19" i="47"/>
  <c r="D19" i="47"/>
  <c r="C19" i="47"/>
  <c r="H18" i="47"/>
  <c r="G18" i="47"/>
  <c r="F18" i="47"/>
  <c r="E18" i="47"/>
  <c r="D18" i="47"/>
  <c r="C18" i="47"/>
  <c r="H17" i="47"/>
  <c r="G17" i="47"/>
  <c r="F17" i="47"/>
  <c r="E17" i="47"/>
  <c r="D17" i="47"/>
  <c r="C17" i="47"/>
  <c r="H15" i="47"/>
  <c r="G15" i="47"/>
  <c r="F15" i="47"/>
  <c r="E15" i="47"/>
  <c r="D15" i="47"/>
  <c r="C15" i="47"/>
  <c r="H14" i="47"/>
  <c r="G14" i="47"/>
  <c r="F14" i="47"/>
  <c r="E14" i="47"/>
  <c r="D14" i="47"/>
  <c r="C14" i="47"/>
  <c r="H12" i="47"/>
  <c r="G12" i="47"/>
  <c r="F12" i="47"/>
  <c r="E12" i="47"/>
  <c r="D12" i="47"/>
  <c r="C12" i="47"/>
  <c r="H11" i="47"/>
  <c r="G11" i="47"/>
  <c r="F11" i="47"/>
  <c r="E11" i="47"/>
  <c r="D11" i="47"/>
  <c r="C11" i="47"/>
  <c r="H9" i="47"/>
  <c r="G9" i="47"/>
  <c r="F9" i="47"/>
  <c r="E9" i="47"/>
  <c r="D9" i="47"/>
  <c r="C9" i="47"/>
  <c r="H7" i="47"/>
  <c r="G7" i="47"/>
  <c r="F7" i="47"/>
  <c r="E7" i="47"/>
  <c r="D7" i="47"/>
  <c r="C7" i="47"/>
  <c r="H6" i="47"/>
  <c r="G6" i="47"/>
  <c r="F6" i="47"/>
  <c r="E6" i="47"/>
  <c r="D6" i="47"/>
  <c r="C6" i="47"/>
  <c r="H5" i="47"/>
  <c r="G5" i="47"/>
  <c r="F5" i="47"/>
  <c r="E5" i="47"/>
  <c r="D5" i="47"/>
  <c r="C5" i="47"/>
  <c r="H4" i="47"/>
  <c r="G4" i="47"/>
  <c r="F4" i="47"/>
  <c r="E4" i="47"/>
  <c r="D4" i="47"/>
  <c r="C4" i="47"/>
  <c r="J41" i="52"/>
  <c r="I41" i="52"/>
  <c r="H41" i="52"/>
  <c r="G41" i="52"/>
  <c r="F41" i="52"/>
  <c r="E41" i="52"/>
  <c r="D41" i="52"/>
  <c r="C41" i="52"/>
  <c r="J40" i="52"/>
  <c r="I40" i="52"/>
  <c r="H40" i="52"/>
  <c r="G40" i="52"/>
  <c r="F40" i="52"/>
  <c r="E40" i="52"/>
  <c r="D40" i="52"/>
  <c r="C40" i="52"/>
  <c r="J39" i="52"/>
  <c r="I39" i="52"/>
  <c r="H39" i="52"/>
  <c r="G39" i="52"/>
  <c r="F39" i="52"/>
  <c r="E39" i="52"/>
  <c r="D39" i="52"/>
  <c r="C39" i="52"/>
  <c r="J38" i="52"/>
  <c r="I38" i="52"/>
  <c r="H38" i="52"/>
  <c r="G38" i="52"/>
  <c r="F38" i="52"/>
  <c r="E38" i="52"/>
  <c r="D38" i="52"/>
  <c r="C38" i="52"/>
  <c r="J37" i="52"/>
  <c r="I37" i="52"/>
  <c r="H37" i="52"/>
  <c r="G37" i="52"/>
  <c r="F37" i="52"/>
  <c r="E37" i="52"/>
  <c r="D37" i="52"/>
  <c r="C37" i="52"/>
  <c r="J36" i="52"/>
  <c r="I36" i="52"/>
  <c r="H36" i="52"/>
  <c r="G36" i="52"/>
  <c r="F36" i="52"/>
  <c r="E36" i="52"/>
  <c r="D36" i="52"/>
  <c r="C36" i="52"/>
  <c r="J35" i="52"/>
  <c r="I35" i="52"/>
  <c r="H35" i="52"/>
  <c r="G35" i="52"/>
  <c r="F35" i="52"/>
  <c r="E35" i="52"/>
  <c r="D35" i="52"/>
  <c r="C35" i="52"/>
  <c r="J34" i="52"/>
  <c r="I34" i="52"/>
  <c r="H34" i="52"/>
  <c r="G34" i="52"/>
  <c r="F34" i="52"/>
  <c r="E34" i="52"/>
  <c r="D34" i="52"/>
  <c r="C34" i="52"/>
  <c r="J32" i="52"/>
  <c r="I32" i="52"/>
  <c r="H32" i="52"/>
  <c r="G32" i="52"/>
  <c r="F32" i="52"/>
  <c r="E32" i="52"/>
  <c r="D32" i="52"/>
  <c r="C32" i="52"/>
  <c r="J31" i="52"/>
  <c r="I31" i="52"/>
  <c r="H31" i="52"/>
  <c r="G31" i="52"/>
  <c r="F31" i="52"/>
  <c r="E31" i="52"/>
  <c r="D31" i="52"/>
  <c r="C31" i="52"/>
  <c r="J30" i="52"/>
  <c r="I30" i="52"/>
  <c r="H30" i="52"/>
  <c r="G30" i="52"/>
  <c r="F30" i="52"/>
  <c r="E30" i="52"/>
  <c r="D30" i="52"/>
  <c r="C30" i="52"/>
  <c r="J29" i="52"/>
  <c r="I29" i="52"/>
  <c r="H29" i="52"/>
  <c r="G29" i="52"/>
  <c r="F29" i="52"/>
  <c r="E29" i="52"/>
  <c r="D29" i="52"/>
  <c r="C29" i="52"/>
  <c r="J28" i="52"/>
  <c r="I28" i="52"/>
  <c r="H28" i="52"/>
  <c r="G28" i="52"/>
  <c r="F28" i="52"/>
  <c r="E28" i="52"/>
  <c r="D28" i="52"/>
  <c r="C28" i="52"/>
  <c r="J27" i="52"/>
  <c r="I27" i="52"/>
  <c r="H27" i="52"/>
  <c r="G27" i="52"/>
  <c r="F27" i="52"/>
  <c r="E27" i="52"/>
  <c r="D27" i="52"/>
  <c r="C27" i="52"/>
  <c r="J26" i="52"/>
  <c r="I26" i="52"/>
  <c r="H26" i="52"/>
  <c r="G26" i="52"/>
  <c r="F26" i="52"/>
  <c r="E26" i="52"/>
  <c r="D26" i="52"/>
  <c r="C26" i="52"/>
  <c r="J25" i="52"/>
  <c r="I25" i="52"/>
  <c r="H25" i="52"/>
  <c r="G25" i="52"/>
  <c r="F25" i="52"/>
  <c r="E25" i="52"/>
  <c r="D25" i="52"/>
  <c r="C25" i="52"/>
  <c r="J24" i="52"/>
  <c r="I24" i="52"/>
  <c r="H24" i="52"/>
  <c r="G24" i="52"/>
  <c r="F24" i="52"/>
  <c r="E24" i="52"/>
  <c r="D24" i="52"/>
  <c r="C24" i="52"/>
  <c r="J23" i="52"/>
  <c r="I23" i="52"/>
  <c r="H23" i="52"/>
  <c r="G23" i="52"/>
  <c r="F23" i="52"/>
  <c r="E23" i="52"/>
  <c r="D23" i="52"/>
  <c r="C23" i="52"/>
  <c r="J22" i="52"/>
  <c r="I22" i="52"/>
  <c r="H22" i="52"/>
  <c r="G22" i="52"/>
  <c r="F22" i="52"/>
  <c r="E22" i="52"/>
  <c r="D22" i="52"/>
  <c r="C22" i="52"/>
  <c r="J21" i="52"/>
  <c r="I21" i="52"/>
  <c r="H21" i="52"/>
  <c r="G21" i="52"/>
  <c r="F21" i="52"/>
  <c r="E21" i="52"/>
  <c r="D21" i="52"/>
  <c r="C21" i="52"/>
  <c r="J20" i="52"/>
  <c r="I20" i="52"/>
  <c r="H20" i="52"/>
  <c r="G20" i="52"/>
  <c r="F20" i="52"/>
  <c r="E20" i="52"/>
  <c r="D20" i="52"/>
  <c r="C20" i="52"/>
  <c r="J19" i="52"/>
  <c r="I19" i="52"/>
  <c r="H19" i="52"/>
  <c r="G19" i="52"/>
  <c r="F19" i="52"/>
  <c r="E19" i="52"/>
  <c r="D19" i="52"/>
  <c r="C19" i="52"/>
  <c r="J18" i="52"/>
  <c r="I18" i="52"/>
  <c r="H18" i="52"/>
  <c r="G18" i="52"/>
  <c r="F18" i="52"/>
  <c r="E18" i="52"/>
  <c r="D18" i="52"/>
  <c r="C18" i="52"/>
  <c r="J17" i="52"/>
  <c r="I17" i="52"/>
  <c r="H17" i="52"/>
  <c r="G17" i="52"/>
  <c r="F17" i="52"/>
  <c r="E17" i="52"/>
  <c r="D17" i="52"/>
  <c r="C17" i="52"/>
  <c r="J15" i="52"/>
  <c r="I15" i="52"/>
  <c r="H15" i="52"/>
  <c r="G15" i="52"/>
  <c r="F15" i="52"/>
  <c r="E15" i="52"/>
  <c r="D15" i="52"/>
  <c r="C15" i="52"/>
  <c r="J14" i="52"/>
  <c r="I14" i="52"/>
  <c r="H14" i="52"/>
  <c r="G14" i="52"/>
  <c r="F14" i="52"/>
  <c r="E14" i="52"/>
  <c r="D14" i="52"/>
  <c r="C14" i="52"/>
  <c r="J12" i="52"/>
  <c r="I12" i="52"/>
  <c r="H12" i="52"/>
  <c r="G12" i="52"/>
  <c r="F12" i="52"/>
  <c r="E12" i="52"/>
  <c r="D12" i="52"/>
  <c r="C12" i="52"/>
  <c r="J11" i="52"/>
  <c r="I11" i="52"/>
  <c r="H11" i="52"/>
  <c r="G11" i="52"/>
  <c r="F11" i="52"/>
  <c r="E11" i="52"/>
  <c r="D11" i="52"/>
  <c r="C11" i="52"/>
  <c r="J9" i="52"/>
  <c r="I9" i="52"/>
  <c r="H9" i="52"/>
  <c r="G9" i="52"/>
  <c r="F9" i="52"/>
  <c r="E9" i="52"/>
  <c r="D9" i="52"/>
  <c r="C9" i="52"/>
  <c r="J7" i="52"/>
  <c r="I7" i="52"/>
  <c r="H7" i="52"/>
  <c r="G7" i="52"/>
  <c r="F7" i="52"/>
  <c r="E7" i="52"/>
  <c r="D7" i="52"/>
  <c r="C7" i="52"/>
  <c r="J6" i="52"/>
  <c r="I6" i="52"/>
  <c r="H6" i="52"/>
  <c r="G6" i="52"/>
  <c r="F6" i="52"/>
  <c r="E6" i="52"/>
  <c r="D6" i="52"/>
  <c r="C6" i="52"/>
  <c r="J5" i="52"/>
  <c r="I5" i="52"/>
  <c r="H5" i="52"/>
  <c r="G5" i="52"/>
  <c r="F5" i="52"/>
  <c r="E5" i="52"/>
  <c r="D5" i="52"/>
  <c r="C5" i="52"/>
  <c r="J4" i="52"/>
  <c r="I4" i="52"/>
  <c r="H4" i="52"/>
  <c r="G4" i="52"/>
  <c r="F4" i="52"/>
  <c r="E4" i="52"/>
  <c r="D4" i="52"/>
  <c r="C4" i="52"/>
  <c r="I41" i="53"/>
  <c r="H41" i="53"/>
  <c r="G41" i="53"/>
  <c r="F41" i="53"/>
  <c r="E41" i="53"/>
  <c r="D41" i="53"/>
  <c r="C41" i="53"/>
  <c r="I40" i="53"/>
  <c r="H40" i="53"/>
  <c r="G40" i="53"/>
  <c r="F40" i="53"/>
  <c r="E40" i="53"/>
  <c r="D40" i="53"/>
  <c r="C40" i="53"/>
  <c r="I39" i="53"/>
  <c r="H39" i="53"/>
  <c r="G39" i="53"/>
  <c r="F39" i="53"/>
  <c r="E39" i="53"/>
  <c r="D39" i="53"/>
  <c r="C39" i="53"/>
  <c r="I38" i="53"/>
  <c r="H38" i="53"/>
  <c r="G38" i="53"/>
  <c r="F38" i="53"/>
  <c r="E38" i="53"/>
  <c r="D38" i="53"/>
  <c r="C38" i="53"/>
  <c r="I37" i="53"/>
  <c r="H37" i="53"/>
  <c r="G37" i="53"/>
  <c r="F37" i="53"/>
  <c r="E37" i="53"/>
  <c r="D37" i="53"/>
  <c r="C37" i="53"/>
  <c r="I36" i="53"/>
  <c r="H36" i="53"/>
  <c r="G36" i="53"/>
  <c r="F36" i="53"/>
  <c r="E36" i="53"/>
  <c r="D36" i="53"/>
  <c r="C36" i="53"/>
  <c r="I35" i="53"/>
  <c r="H35" i="53"/>
  <c r="G35" i="53"/>
  <c r="F35" i="53"/>
  <c r="E35" i="53"/>
  <c r="D35" i="53"/>
  <c r="C35" i="53"/>
  <c r="I34" i="53"/>
  <c r="H34" i="53"/>
  <c r="G34" i="53"/>
  <c r="F34" i="53"/>
  <c r="E34" i="53"/>
  <c r="D34" i="53"/>
  <c r="C34" i="53"/>
  <c r="I32" i="53"/>
  <c r="H32" i="53"/>
  <c r="G32" i="53"/>
  <c r="F32" i="53"/>
  <c r="E32" i="53"/>
  <c r="D32" i="53"/>
  <c r="C32" i="53"/>
  <c r="I31" i="53"/>
  <c r="H31" i="53"/>
  <c r="G31" i="53"/>
  <c r="F31" i="53"/>
  <c r="E31" i="53"/>
  <c r="D31" i="53"/>
  <c r="C31" i="53"/>
  <c r="I30" i="53"/>
  <c r="H30" i="53"/>
  <c r="G30" i="53"/>
  <c r="F30" i="53"/>
  <c r="E30" i="53"/>
  <c r="D30" i="53"/>
  <c r="C30" i="53"/>
  <c r="I29" i="53"/>
  <c r="H29" i="53"/>
  <c r="G29" i="53"/>
  <c r="F29" i="53"/>
  <c r="E29" i="53"/>
  <c r="D29" i="53"/>
  <c r="C29" i="53"/>
  <c r="I28" i="53"/>
  <c r="H28" i="53"/>
  <c r="G28" i="53"/>
  <c r="F28" i="53"/>
  <c r="E28" i="53"/>
  <c r="D28" i="53"/>
  <c r="C28" i="53"/>
  <c r="I27" i="53"/>
  <c r="H27" i="53"/>
  <c r="G27" i="53"/>
  <c r="F27" i="53"/>
  <c r="E27" i="53"/>
  <c r="D27" i="53"/>
  <c r="C27" i="53"/>
  <c r="I26" i="53"/>
  <c r="H26" i="53"/>
  <c r="G26" i="53"/>
  <c r="F26" i="53"/>
  <c r="E26" i="53"/>
  <c r="D26" i="53"/>
  <c r="C26" i="53"/>
  <c r="I25" i="53"/>
  <c r="H25" i="53"/>
  <c r="G25" i="53"/>
  <c r="F25" i="53"/>
  <c r="E25" i="53"/>
  <c r="D25" i="53"/>
  <c r="C25" i="53"/>
  <c r="I24" i="53"/>
  <c r="H24" i="53"/>
  <c r="G24" i="53"/>
  <c r="F24" i="53"/>
  <c r="E24" i="53"/>
  <c r="D24" i="53"/>
  <c r="C24" i="53"/>
  <c r="I23" i="53"/>
  <c r="H23" i="53"/>
  <c r="G23" i="53"/>
  <c r="F23" i="53"/>
  <c r="E23" i="53"/>
  <c r="D23" i="53"/>
  <c r="C23" i="53"/>
  <c r="I22" i="53"/>
  <c r="H22" i="53"/>
  <c r="G22" i="53"/>
  <c r="F22" i="53"/>
  <c r="E22" i="53"/>
  <c r="D22" i="53"/>
  <c r="C22" i="53"/>
  <c r="I21" i="53"/>
  <c r="H21" i="53"/>
  <c r="G21" i="53"/>
  <c r="F21" i="53"/>
  <c r="E21" i="53"/>
  <c r="D21" i="53"/>
  <c r="C21" i="53"/>
  <c r="I20" i="53"/>
  <c r="H20" i="53"/>
  <c r="G20" i="53"/>
  <c r="F20" i="53"/>
  <c r="E20" i="53"/>
  <c r="D20" i="53"/>
  <c r="C20" i="53"/>
  <c r="I19" i="53"/>
  <c r="H19" i="53"/>
  <c r="G19" i="53"/>
  <c r="F19" i="53"/>
  <c r="E19" i="53"/>
  <c r="D19" i="53"/>
  <c r="C19" i="53"/>
  <c r="I18" i="53"/>
  <c r="H18" i="53"/>
  <c r="G18" i="53"/>
  <c r="F18" i="53"/>
  <c r="E18" i="53"/>
  <c r="D18" i="53"/>
  <c r="C18" i="53"/>
  <c r="I17" i="53"/>
  <c r="H17" i="53"/>
  <c r="G17" i="53"/>
  <c r="F17" i="53"/>
  <c r="E17" i="53"/>
  <c r="D17" i="53"/>
  <c r="C17" i="53"/>
  <c r="I15" i="53"/>
  <c r="H15" i="53"/>
  <c r="G15" i="53"/>
  <c r="F15" i="53"/>
  <c r="E15" i="53"/>
  <c r="D15" i="53"/>
  <c r="C15" i="53"/>
  <c r="I14" i="53"/>
  <c r="H14" i="53"/>
  <c r="G14" i="53"/>
  <c r="F14" i="53"/>
  <c r="E14" i="53"/>
  <c r="D14" i="53"/>
  <c r="C14" i="53"/>
  <c r="I12" i="53"/>
  <c r="H12" i="53"/>
  <c r="G12" i="53"/>
  <c r="F12" i="53"/>
  <c r="E12" i="53"/>
  <c r="D12" i="53"/>
  <c r="C12" i="53"/>
  <c r="I11" i="53"/>
  <c r="H11" i="53"/>
  <c r="G11" i="53"/>
  <c r="F11" i="53"/>
  <c r="E11" i="53"/>
  <c r="D11" i="53"/>
  <c r="C11" i="53"/>
  <c r="I9" i="53"/>
  <c r="H9" i="53"/>
  <c r="G9" i="53"/>
  <c r="F9" i="53"/>
  <c r="E9" i="53"/>
  <c r="D9" i="53"/>
  <c r="C9" i="53"/>
  <c r="I7" i="53"/>
  <c r="H7" i="53"/>
  <c r="G7" i="53"/>
  <c r="F7" i="53"/>
  <c r="E7" i="53"/>
  <c r="D7" i="53"/>
  <c r="C7" i="53"/>
  <c r="I6" i="53"/>
  <c r="H6" i="53"/>
  <c r="G6" i="53"/>
  <c r="F6" i="53"/>
  <c r="E6" i="53"/>
  <c r="D6" i="53"/>
  <c r="C6" i="53"/>
  <c r="I5" i="53"/>
  <c r="H5" i="53"/>
  <c r="G5" i="53"/>
  <c r="F5" i="53"/>
  <c r="E5" i="53"/>
  <c r="D5" i="53"/>
  <c r="C5" i="53"/>
  <c r="J4" i="53"/>
  <c r="I4" i="53"/>
  <c r="H4" i="53"/>
  <c r="G4" i="53"/>
  <c r="F4" i="53"/>
  <c r="E4" i="53"/>
  <c r="D4" i="53"/>
  <c r="C4" i="53"/>
  <c r="I41" i="54"/>
  <c r="H41" i="54"/>
  <c r="G41" i="54"/>
  <c r="F41" i="54"/>
  <c r="E41" i="54"/>
  <c r="D41" i="54"/>
  <c r="C41" i="54"/>
  <c r="I40" i="54"/>
  <c r="H40" i="54"/>
  <c r="G40" i="54"/>
  <c r="F40" i="54"/>
  <c r="E40" i="54"/>
  <c r="D40" i="54"/>
  <c r="C40" i="54"/>
  <c r="I39" i="54"/>
  <c r="H39" i="54"/>
  <c r="G39" i="54"/>
  <c r="F39" i="54"/>
  <c r="E39" i="54"/>
  <c r="D39" i="54"/>
  <c r="C39" i="54"/>
  <c r="I38" i="54"/>
  <c r="H38" i="54"/>
  <c r="G38" i="54"/>
  <c r="F38" i="54"/>
  <c r="E38" i="54"/>
  <c r="D38" i="54"/>
  <c r="C38" i="54"/>
  <c r="I37" i="54"/>
  <c r="H37" i="54"/>
  <c r="G37" i="54"/>
  <c r="F37" i="54"/>
  <c r="E37" i="54"/>
  <c r="D37" i="54"/>
  <c r="C37" i="54"/>
  <c r="I36" i="54"/>
  <c r="H36" i="54"/>
  <c r="G36" i="54"/>
  <c r="F36" i="54"/>
  <c r="E36" i="54"/>
  <c r="D36" i="54"/>
  <c r="C36" i="54"/>
  <c r="I35" i="54"/>
  <c r="H35" i="54"/>
  <c r="G35" i="54"/>
  <c r="F35" i="54"/>
  <c r="E35" i="54"/>
  <c r="D35" i="54"/>
  <c r="C35" i="54"/>
  <c r="I34" i="54"/>
  <c r="H34" i="54"/>
  <c r="G34" i="54"/>
  <c r="F34" i="54"/>
  <c r="E34" i="54"/>
  <c r="D34" i="54"/>
  <c r="C34" i="54"/>
  <c r="I32" i="54"/>
  <c r="H32" i="54"/>
  <c r="G32" i="54"/>
  <c r="F32" i="54"/>
  <c r="E32" i="54"/>
  <c r="D32" i="54"/>
  <c r="C32" i="54"/>
  <c r="I31" i="54"/>
  <c r="H31" i="54"/>
  <c r="G31" i="54"/>
  <c r="F31" i="54"/>
  <c r="E31" i="54"/>
  <c r="D31" i="54"/>
  <c r="C31" i="54"/>
  <c r="I30" i="54"/>
  <c r="H30" i="54"/>
  <c r="G30" i="54"/>
  <c r="F30" i="54"/>
  <c r="E30" i="54"/>
  <c r="D30" i="54"/>
  <c r="C30" i="54"/>
  <c r="I29" i="54"/>
  <c r="H29" i="54"/>
  <c r="G29" i="54"/>
  <c r="F29" i="54"/>
  <c r="E29" i="54"/>
  <c r="D29" i="54"/>
  <c r="C29" i="54"/>
  <c r="I28" i="54"/>
  <c r="H28" i="54"/>
  <c r="G28" i="54"/>
  <c r="F28" i="54"/>
  <c r="E28" i="54"/>
  <c r="D28" i="54"/>
  <c r="C28" i="54"/>
  <c r="I27" i="54"/>
  <c r="H27" i="54"/>
  <c r="G27" i="54"/>
  <c r="F27" i="54"/>
  <c r="E27" i="54"/>
  <c r="D27" i="54"/>
  <c r="C27" i="54"/>
  <c r="I26" i="54"/>
  <c r="H26" i="54"/>
  <c r="G26" i="54"/>
  <c r="F26" i="54"/>
  <c r="E26" i="54"/>
  <c r="D26" i="54"/>
  <c r="C26" i="54"/>
  <c r="I25" i="54"/>
  <c r="H25" i="54"/>
  <c r="G25" i="54"/>
  <c r="F25" i="54"/>
  <c r="E25" i="54"/>
  <c r="D25" i="54"/>
  <c r="C25" i="54"/>
  <c r="I24" i="54"/>
  <c r="H24" i="54"/>
  <c r="G24" i="54"/>
  <c r="F24" i="54"/>
  <c r="E24" i="54"/>
  <c r="D24" i="54"/>
  <c r="C24" i="54"/>
  <c r="I23" i="54"/>
  <c r="H23" i="54"/>
  <c r="G23" i="54"/>
  <c r="F23" i="54"/>
  <c r="E23" i="54"/>
  <c r="D23" i="54"/>
  <c r="C23" i="54"/>
  <c r="I22" i="54"/>
  <c r="H22" i="54"/>
  <c r="G22" i="54"/>
  <c r="F22" i="54"/>
  <c r="E22" i="54"/>
  <c r="D22" i="54"/>
  <c r="C22" i="54"/>
  <c r="I21" i="54"/>
  <c r="H21" i="54"/>
  <c r="G21" i="54"/>
  <c r="F21" i="54"/>
  <c r="E21" i="54"/>
  <c r="D21" i="54"/>
  <c r="C21" i="54"/>
  <c r="I20" i="54"/>
  <c r="H20" i="54"/>
  <c r="G20" i="54"/>
  <c r="F20" i="54"/>
  <c r="E20" i="54"/>
  <c r="D20" i="54"/>
  <c r="C20" i="54"/>
  <c r="I19" i="54"/>
  <c r="H19" i="54"/>
  <c r="G19" i="54"/>
  <c r="F19" i="54"/>
  <c r="E19" i="54"/>
  <c r="D19" i="54"/>
  <c r="C19" i="54"/>
  <c r="I18" i="54"/>
  <c r="H18" i="54"/>
  <c r="G18" i="54"/>
  <c r="F18" i="54"/>
  <c r="E18" i="54"/>
  <c r="D18" i="54"/>
  <c r="C18" i="54"/>
  <c r="I17" i="54"/>
  <c r="H17" i="54"/>
  <c r="G17" i="54"/>
  <c r="F17" i="54"/>
  <c r="E17" i="54"/>
  <c r="D17" i="54"/>
  <c r="C17" i="54"/>
  <c r="I15" i="54"/>
  <c r="H15" i="54"/>
  <c r="G15" i="54"/>
  <c r="F15" i="54"/>
  <c r="E15" i="54"/>
  <c r="D15" i="54"/>
  <c r="C15" i="54"/>
  <c r="I14" i="54"/>
  <c r="H14" i="54"/>
  <c r="G14" i="54"/>
  <c r="F14" i="54"/>
  <c r="E14" i="54"/>
  <c r="D14" i="54"/>
  <c r="I12" i="54"/>
  <c r="H12" i="54"/>
  <c r="G12" i="54"/>
  <c r="F12" i="54"/>
  <c r="E12" i="54"/>
  <c r="D12" i="54"/>
  <c r="C12" i="54"/>
  <c r="I11" i="54"/>
  <c r="H11" i="54"/>
  <c r="G11" i="54"/>
  <c r="F11" i="54"/>
  <c r="E11" i="54"/>
  <c r="D11" i="54"/>
  <c r="C11" i="54"/>
  <c r="I9" i="54"/>
  <c r="H9" i="54"/>
  <c r="G9" i="54"/>
  <c r="F9" i="54"/>
  <c r="E9" i="54"/>
  <c r="D9" i="54"/>
  <c r="C9" i="54"/>
  <c r="I7" i="54"/>
  <c r="H7" i="54"/>
  <c r="G7" i="54"/>
  <c r="F7" i="54"/>
  <c r="E7" i="54"/>
  <c r="D7" i="54"/>
  <c r="C7" i="54"/>
  <c r="I6" i="54"/>
  <c r="H6" i="54"/>
  <c r="G6" i="54"/>
  <c r="F6" i="54"/>
  <c r="E6" i="54"/>
  <c r="D6" i="54"/>
  <c r="C6" i="54"/>
  <c r="I5" i="54"/>
  <c r="H5" i="54"/>
  <c r="G5" i="54"/>
  <c r="F5" i="54"/>
  <c r="E5" i="54"/>
  <c r="D5" i="54"/>
  <c r="C5" i="54"/>
  <c r="J4" i="54"/>
  <c r="I4" i="54"/>
  <c r="H4" i="54"/>
  <c r="G4" i="54"/>
  <c r="F4" i="54"/>
  <c r="E4" i="54"/>
  <c r="D4" i="54"/>
  <c r="C4" i="54"/>
  <c r="I41" i="55"/>
  <c r="H41" i="55"/>
  <c r="G41" i="55"/>
  <c r="F41" i="55"/>
  <c r="E41" i="55"/>
  <c r="D41" i="55"/>
  <c r="C41" i="55"/>
  <c r="I40" i="55"/>
  <c r="H40" i="55"/>
  <c r="G40" i="55"/>
  <c r="F40" i="55"/>
  <c r="E40" i="55"/>
  <c r="D40" i="55"/>
  <c r="C40" i="55"/>
  <c r="I39" i="55"/>
  <c r="H39" i="55"/>
  <c r="G39" i="55"/>
  <c r="F39" i="55"/>
  <c r="E39" i="55"/>
  <c r="D39" i="55"/>
  <c r="C39" i="55"/>
  <c r="I38" i="55"/>
  <c r="H38" i="55"/>
  <c r="G38" i="55"/>
  <c r="F38" i="55"/>
  <c r="E38" i="55"/>
  <c r="D38" i="55"/>
  <c r="C38" i="55"/>
  <c r="I37" i="55"/>
  <c r="H37" i="55"/>
  <c r="G37" i="55"/>
  <c r="F37" i="55"/>
  <c r="E37" i="55"/>
  <c r="D37" i="55"/>
  <c r="C37" i="55"/>
  <c r="I36" i="55"/>
  <c r="H36" i="55"/>
  <c r="G36" i="55"/>
  <c r="F36" i="55"/>
  <c r="E36" i="55"/>
  <c r="D36" i="55"/>
  <c r="C36" i="55"/>
  <c r="I35" i="55"/>
  <c r="H35" i="55"/>
  <c r="G35" i="55"/>
  <c r="F35" i="55"/>
  <c r="E35" i="55"/>
  <c r="D35" i="55"/>
  <c r="C35" i="55"/>
  <c r="I34" i="55"/>
  <c r="H34" i="55"/>
  <c r="G34" i="55"/>
  <c r="F34" i="55"/>
  <c r="E34" i="55"/>
  <c r="D34" i="55"/>
  <c r="C34" i="55"/>
  <c r="I32" i="55"/>
  <c r="H32" i="55"/>
  <c r="G32" i="55"/>
  <c r="F32" i="55"/>
  <c r="E32" i="55"/>
  <c r="D32" i="55"/>
  <c r="C32" i="55"/>
  <c r="I31" i="55"/>
  <c r="H31" i="55"/>
  <c r="G31" i="55"/>
  <c r="F31" i="55"/>
  <c r="E31" i="55"/>
  <c r="D31" i="55"/>
  <c r="C31" i="55"/>
  <c r="I30" i="55"/>
  <c r="H30" i="55"/>
  <c r="G30" i="55"/>
  <c r="F30" i="55"/>
  <c r="E30" i="55"/>
  <c r="D30" i="55"/>
  <c r="C30" i="55"/>
  <c r="I29" i="55"/>
  <c r="H29" i="55"/>
  <c r="G29" i="55"/>
  <c r="F29" i="55"/>
  <c r="E29" i="55"/>
  <c r="D29" i="55"/>
  <c r="C29" i="55"/>
  <c r="I28" i="55"/>
  <c r="H28" i="55"/>
  <c r="G28" i="55"/>
  <c r="F28" i="55"/>
  <c r="E28" i="55"/>
  <c r="D28" i="55"/>
  <c r="C28" i="55"/>
  <c r="I27" i="55"/>
  <c r="H27" i="55"/>
  <c r="G27" i="55"/>
  <c r="F27" i="55"/>
  <c r="E27" i="55"/>
  <c r="D27" i="55"/>
  <c r="C27" i="55"/>
  <c r="I26" i="55"/>
  <c r="H26" i="55"/>
  <c r="G26" i="55"/>
  <c r="F26" i="55"/>
  <c r="E26" i="55"/>
  <c r="D26" i="55"/>
  <c r="C26" i="55"/>
  <c r="I25" i="55"/>
  <c r="H25" i="55"/>
  <c r="G25" i="55"/>
  <c r="F25" i="55"/>
  <c r="E25" i="55"/>
  <c r="D25" i="55"/>
  <c r="C25" i="55"/>
  <c r="I24" i="55"/>
  <c r="H24" i="55"/>
  <c r="G24" i="55"/>
  <c r="F24" i="55"/>
  <c r="E24" i="55"/>
  <c r="D24" i="55"/>
  <c r="C24" i="55"/>
  <c r="I23" i="55"/>
  <c r="H23" i="55"/>
  <c r="G23" i="55"/>
  <c r="F23" i="55"/>
  <c r="E23" i="55"/>
  <c r="D23" i="55"/>
  <c r="C23" i="55"/>
  <c r="I22" i="55"/>
  <c r="H22" i="55"/>
  <c r="G22" i="55"/>
  <c r="F22" i="55"/>
  <c r="E22" i="55"/>
  <c r="D22" i="55"/>
  <c r="C22" i="55"/>
  <c r="I21" i="55"/>
  <c r="H21" i="55"/>
  <c r="G21" i="55"/>
  <c r="F21" i="55"/>
  <c r="E21" i="55"/>
  <c r="D21" i="55"/>
  <c r="C21" i="55"/>
  <c r="I20" i="55"/>
  <c r="H20" i="55"/>
  <c r="G20" i="55"/>
  <c r="F20" i="55"/>
  <c r="E20" i="55"/>
  <c r="D20" i="55"/>
  <c r="C20" i="55"/>
  <c r="I19" i="55"/>
  <c r="H19" i="55"/>
  <c r="G19" i="55"/>
  <c r="F19" i="55"/>
  <c r="E19" i="55"/>
  <c r="D19" i="55"/>
  <c r="C19" i="55"/>
  <c r="I18" i="55"/>
  <c r="H18" i="55"/>
  <c r="G18" i="55"/>
  <c r="F18" i="55"/>
  <c r="E18" i="55"/>
  <c r="D18" i="55"/>
  <c r="C18" i="55"/>
  <c r="I17" i="55"/>
  <c r="H17" i="55"/>
  <c r="G17" i="55"/>
  <c r="F17" i="55"/>
  <c r="E17" i="55"/>
  <c r="D17" i="55"/>
  <c r="C17" i="55"/>
  <c r="I15" i="55"/>
  <c r="H15" i="55"/>
  <c r="G15" i="55"/>
  <c r="F15" i="55"/>
  <c r="E15" i="55"/>
  <c r="D15" i="55"/>
  <c r="C15" i="55"/>
  <c r="I14" i="55"/>
  <c r="H14" i="55"/>
  <c r="G14" i="55"/>
  <c r="F14" i="55"/>
  <c r="E14" i="55"/>
  <c r="D14" i="55"/>
  <c r="C14" i="55"/>
  <c r="I12" i="55"/>
  <c r="H12" i="55"/>
  <c r="G12" i="55"/>
  <c r="F12" i="55"/>
  <c r="E12" i="55"/>
  <c r="D12" i="55"/>
  <c r="C12" i="55"/>
  <c r="I11" i="55"/>
  <c r="H11" i="55"/>
  <c r="G11" i="55"/>
  <c r="F11" i="55"/>
  <c r="E11" i="55"/>
  <c r="D11" i="55"/>
  <c r="C11" i="55"/>
  <c r="I9" i="55"/>
  <c r="H9" i="55"/>
  <c r="G9" i="55"/>
  <c r="F9" i="55"/>
  <c r="E9" i="55"/>
  <c r="D9" i="55"/>
  <c r="C9" i="55"/>
  <c r="I7" i="55"/>
  <c r="H7" i="55"/>
  <c r="G7" i="55"/>
  <c r="F7" i="55"/>
  <c r="E7" i="55"/>
  <c r="D7" i="55"/>
  <c r="C7" i="55"/>
  <c r="I6" i="55"/>
  <c r="H6" i="55"/>
  <c r="G6" i="55"/>
  <c r="F6" i="55"/>
  <c r="E6" i="55"/>
  <c r="D6" i="55"/>
  <c r="C6" i="55"/>
  <c r="I5" i="55"/>
  <c r="H5" i="55"/>
  <c r="G5" i="55"/>
  <c r="F5" i="55"/>
  <c r="E5" i="55"/>
  <c r="D5" i="55"/>
  <c r="C5" i="55"/>
  <c r="I4" i="55"/>
  <c r="H4" i="55"/>
  <c r="G4" i="55"/>
  <c r="F4" i="55"/>
  <c r="E4" i="55"/>
  <c r="D4" i="55"/>
  <c r="C4" i="55"/>
  <c r="J41" i="57"/>
  <c r="I41" i="57"/>
  <c r="H41" i="57"/>
  <c r="G41" i="57"/>
  <c r="F41" i="57"/>
  <c r="E41" i="57"/>
  <c r="D41" i="57"/>
  <c r="C41" i="57"/>
  <c r="J40" i="57"/>
  <c r="I40" i="57"/>
  <c r="H40" i="57"/>
  <c r="G40" i="57"/>
  <c r="F40" i="57"/>
  <c r="E40" i="57"/>
  <c r="D40" i="57"/>
  <c r="C40" i="57"/>
  <c r="J39" i="57"/>
  <c r="I39" i="57"/>
  <c r="H39" i="57"/>
  <c r="G39" i="57"/>
  <c r="F39" i="57"/>
  <c r="E39" i="57"/>
  <c r="D39" i="57"/>
  <c r="C39" i="57"/>
  <c r="J38" i="57"/>
  <c r="I38" i="57"/>
  <c r="H38" i="57"/>
  <c r="G38" i="57"/>
  <c r="F38" i="57"/>
  <c r="E38" i="57"/>
  <c r="D38" i="57"/>
  <c r="C38" i="57"/>
  <c r="J37" i="57"/>
  <c r="I37" i="57"/>
  <c r="H37" i="57"/>
  <c r="G37" i="57"/>
  <c r="F37" i="57"/>
  <c r="E37" i="57"/>
  <c r="D37" i="57"/>
  <c r="C37" i="57"/>
  <c r="J36" i="57"/>
  <c r="I36" i="57"/>
  <c r="H36" i="57"/>
  <c r="G36" i="57"/>
  <c r="F36" i="57"/>
  <c r="E36" i="57"/>
  <c r="D36" i="57"/>
  <c r="C36" i="57"/>
  <c r="J35" i="57"/>
  <c r="I35" i="57"/>
  <c r="H35" i="57"/>
  <c r="G35" i="57"/>
  <c r="F35" i="57"/>
  <c r="E35" i="57"/>
  <c r="D35" i="57"/>
  <c r="C35" i="57"/>
  <c r="J34" i="57"/>
  <c r="I34" i="57"/>
  <c r="H34" i="57"/>
  <c r="G34" i="57"/>
  <c r="F34" i="57"/>
  <c r="E34" i="57"/>
  <c r="D34" i="57"/>
  <c r="C34" i="57"/>
  <c r="J32" i="57"/>
  <c r="I32" i="57"/>
  <c r="H32" i="57"/>
  <c r="G32" i="57"/>
  <c r="F32" i="57"/>
  <c r="E32" i="57"/>
  <c r="D32" i="57"/>
  <c r="C32" i="57"/>
  <c r="J31" i="57"/>
  <c r="I31" i="57"/>
  <c r="H31" i="57"/>
  <c r="G31" i="57"/>
  <c r="F31" i="57"/>
  <c r="E31" i="57"/>
  <c r="D31" i="57"/>
  <c r="C31" i="57"/>
  <c r="J30" i="57"/>
  <c r="I30" i="57"/>
  <c r="H30" i="57"/>
  <c r="G30" i="57"/>
  <c r="F30" i="57"/>
  <c r="E30" i="57"/>
  <c r="D30" i="57"/>
  <c r="C30" i="57"/>
  <c r="J29" i="57"/>
  <c r="I29" i="57"/>
  <c r="H29" i="57"/>
  <c r="G29" i="57"/>
  <c r="F29" i="57"/>
  <c r="E29" i="57"/>
  <c r="D29" i="57"/>
  <c r="C29" i="57"/>
  <c r="J28" i="57"/>
  <c r="I28" i="57"/>
  <c r="H28" i="57"/>
  <c r="G28" i="57"/>
  <c r="F28" i="57"/>
  <c r="E28" i="57"/>
  <c r="D28" i="57"/>
  <c r="C28" i="57"/>
  <c r="J27" i="57"/>
  <c r="I27" i="57"/>
  <c r="H27" i="57"/>
  <c r="G27" i="57"/>
  <c r="F27" i="57"/>
  <c r="E27" i="57"/>
  <c r="D27" i="57"/>
  <c r="C27" i="57"/>
  <c r="J26" i="57"/>
  <c r="I26" i="57"/>
  <c r="H26" i="57"/>
  <c r="G26" i="57"/>
  <c r="F26" i="57"/>
  <c r="E26" i="57"/>
  <c r="D26" i="57"/>
  <c r="C26" i="57"/>
  <c r="J25" i="57"/>
  <c r="I25" i="57"/>
  <c r="H25" i="57"/>
  <c r="G25" i="57"/>
  <c r="F25" i="57"/>
  <c r="E25" i="57"/>
  <c r="D25" i="57"/>
  <c r="C25" i="57"/>
  <c r="J24" i="57"/>
  <c r="I24" i="57"/>
  <c r="H24" i="57"/>
  <c r="G24" i="57"/>
  <c r="F24" i="57"/>
  <c r="E24" i="57"/>
  <c r="D24" i="57"/>
  <c r="C24" i="57"/>
  <c r="J23" i="57"/>
  <c r="I23" i="57"/>
  <c r="H23" i="57"/>
  <c r="G23" i="57"/>
  <c r="F23" i="57"/>
  <c r="E23" i="57"/>
  <c r="D23" i="57"/>
  <c r="C23" i="57"/>
  <c r="J22" i="57"/>
  <c r="I22" i="57"/>
  <c r="H22" i="57"/>
  <c r="G22" i="57"/>
  <c r="F22" i="57"/>
  <c r="E22" i="57"/>
  <c r="D22" i="57"/>
  <c r="C22" i="57"/>
  <c r="J21" i="57"/>
  <c r="I21" i="57"/>
  <c r="H21" i="57"/>
  <c r="G21" i="57"/>
  <c r="F21" i="57"/>
  <c r="E21" i="57"/>
  <c r="D21" i="57"/>
  <c r="C21" i="57"/>
  <c r="J20" i="57"/>
  <c r="I20" i="57"/>
  <c r="H20" i="57"/>
  <c r="G20" i="57"/>
  <c r="F20" i="57"/>
  <c r="E20" i="57"/>
  <c r="D20" i="57"/>
  <c r="C20" i="57"/>
  <c r="J19" i="57"/>
  <c r="I19" i="57"/>
  <c r="H19" i="57"/>
  <c r="G19" i="57"/>
  <c r="F19" i="57"/>
  <c r="E19" i="57"/>
  <c r="D19" i="57"/>
  <c r="C19" i="57"/>
  <c r="J18" i="57"/>
  <c r="I18" i="57"/>
  <c r="H18" i="57"/>
  <c r="G18" i="57"/>
  <c r="F18" i="57"/>
  <c r="E18" i="57"/>
  <c r="D18" i="57"/>
  <c r="C18" i="57"/>
  <c r="J17" i="57"/>
  <c r="I17" i="57"/>
  <c r="H17" i="57"/>
  <c r="G17" i="57"/>
  <c r="F17" i="57"/>
  <c r="E17" i="57"/>
  <c r="D17" i="57"/>
  <c r="C17" i="57"/>
  <c r="J15" i="57"/>
  <c r="I15" i="57"/>
  <c r="H15" i="57"/>
  <c r="G15" i="57"/>
  <c r="F15" i="57"/>
  <c r="E15" i="57"/>
  <c r="D15" i="57"/>
  <c r="C15" i="57"/>
  <c r="J14" i="57"/>
  <c r="I14" i="57"/>
  <c r="H14" i="57"/>
  <c r="G14" i="57"/>
  <c r="F14" i="57"/>
  <c r="E14" i="57"/>
  <c r="D14" i="57"/>
  <c r="C14" i="57"/>
  <c r="J12" i="57"/>
  <c r="I12" i="57"/>
  <c r="H12" i="57"/>
  <c r="G12" i="57"/>
  <c r="F12" i="57"/>
  <c r="E12" i="57"/>
  <c r="D12" i="57"/>
  <c r="C12" i="57"/>
  <c r="J11" i="57"/>
  <c r="I11" i="57"/>
  <c r="H11" i="57"/>
  <c r="G11" i="57"/>
  <c r="F11" i="57"/>
  <c r="E11" i="57"/>
  <c r="D11" i="57"/>
  <c r="C11" i="57"/>
  <c r="J9" i="57"/>
  <c r="I9" i="57"/>
  <c r="H9" i="57"/>
  <c r="G9" i="57"/>
  <c r="F9" i="57"/>
  <c r="E9" i="57"/>
  <c r="D9" i="57"/>
  <c r="C9" i="57"/>
  <c r="J7" i="57"/>
  <c r="I7" i="57"/>
  <c r="H7" i="57"/>
  <c r="G7" i="57"/>
  <c r="F7" i="57"/>
  <c r="E7" i="57"/>
  <c r="D7" i="57"/>
  <c r="C7" i="57"/>
  <c r="J6" i="57"/>
  <c r="I6" i="57"/>
  <c r="H6" i="57"/>
  <c r="G6" i="57"/>
  <c r="F6" i="57"/>
  <c r="E6" i="57"/>
  <c r="D6" i="57"/>
  <c r="C6" i="57"/>
  <c r="J5" i="57"/>
  <c r="I5" i="57"/>
  <c r="H5" i="57"/>
  <c r="G5" i="57"/>
  <c r="F5" i="57"/>
  <c r="E5" i="57"/>
  <c r="D5" i="57"/>
  <c r="C5" i="57"/>
  <c r="J4" i="57"/>
  <c r="I4" i="57"/>
  <c r="H4" i="57"/>
  <c r="G4" i="57"/>
  <c r="F4" i="57"/>
  <c r="E4" i="57"/>
  <c r="D4" i="57"/>
  <c r="C4" i="57"/>
  <c r="G41" i="58"/>
  <c r="F41" i="58"/>
  <c r="E41" i="58"/>
  <c r="D41" i="58"/>
  <c r="C41" i="58"/>
  <c r="G40" i="58"/>
  <c r="F40" i="58"/>
  <c r="E40" i="58"/>
  <c r="D40" i="58"/>
  <c r="C40" i="58"/>
  <c r="G39" i="58"/>
  <c r="F39" i="58"/>
  <c r="E39" i="58"/>
  <c r="D39" i="58"/>
  <c r="C39" i="58"/>
  <c r="G38" i="58"/>
  <c r="F38" i="58"/>
  <c r="E38" i="58"/>
  <c r="D38" i="58"/>
  <c r="C38" i="58"/>
  <c r="G37" i="58"/>
  <c r="F37" i="58"/>
  <c r="E37" i="58"/>
  <c r="D37" i="58"/>
  <c r="C37" i="58"/>
  <c r="G36" i="58"/>
  <c r="F36" i="58"/>
  <c r="E36" i="58"/>
  <c r="D36" i="58"/>
  <c r="C36" i="58"/>
  <c r="G35" i="58"/>
  <c r="F35" i="58"/>
  <c r="E35" i="58"/>
  <c r="D35" i="58"/>
  <c r="C35" i="58"/>
  <c r="G34" i="58"/>
  <c r="F34" i="58"/>
  <c r="E34" i="58"/>
  <c r="D34" i="58"/>
  <c r="C34" i="58"/>
  <c r="G32" i="58"/>
  <c r="F32" i="58"/>
  <c r="E32" i="58"/>
  <c r="D32" i="58"/>
  <c r="C32" i="58"/>
  <c r="G31" i="58"/>
  <c r="F31" i="58"/>
  <c r="E31" i="58"/>
  <c r="D31" i="58"/>
  <c r="C31" i="58"/>
  <c r="G30" i="58"/>
  <c r="F30" i="58"/>
  <c r="E30" i="58"/>
  <c r="D30" i="58"/>
  <c r="C30" i="58"/>
  <c r="G29" i="58"/>
  <c r="F29" i="58"/>
  <c r="E29" i="58"/>
  <c r="D29" i="58"/>
  <c r="C29" i="58"/>
  <c r="G28" i="58"/>
  <c r="F28" i="58"/>
  <c r="E28" i="58"/>
  <c r="D28" i="58"/>
  <c r="C28" i="58"/>
  <c r="G27" i="58"/>
  <c r="F27" i="58"/>
  <c r="E27" i="58"/>
  <c r="D27" i="58"/>
  <c r="C27" i="58"/>
  <c r="G26" i="58"/>
  <c r="F26" i="58"/>
  <c r="E26" i="58"/>
  <c r="D26" i="58"/>
  <c r="C26" i="58"/>
  <c r="G25" i="58"/>
  <c r="F25" i="58"/>
  <c r="E25" i="58"/>
  <c r="D25" i="58"/>
  <c r="C25" i="58"/>
  <c r="G24" i="58"/>
  <c r="F24" i="58"/>
  <c r="E24" i="58"/>
  <c r="D24" i="58"/>
  <c r="C24" i="58"/>
  <c r="G23" i="58"/>
  <c r="F23" i="58"/>
  <c r="E23" i="58"/>
  <c r="D23" i="58"/>
  <c r="C23" i="58"/>
  <c r="G22" i="58"/>
  <c r="F22" i="58"/>
  <c r="E22" i="58"/>
  <c r="D22" i="58"/>
  <c r="C22" i="58"/>
  <c r="G21" i="58"/>
  <c r="F21" i="58"/>
  <c r="E21" i="58"/>
  <c r="D21" i="58"/>
  <c r="C21" i="58"/>
  <c r="G20" i="58"/>
  <c r="F20" i="58"/>
  <c r="E20" i="58"/>
  <c r="D20" i="58"/>
  <c r="C20" i="58"/>
  <c r="G19" i="58"/>
  <c r="F19" i="58"/>
  <c r="E19" i="58"/>
  <c r="D19" i="58"/>
  <c r="C19" i="58"/>
  <c r="G18" i="58"/>
  <c r="F18" i="58"/>
  <c r="E18" i="58"/>
  <c r="D18" i="58"/>
  <c r="C18" i="58"/>
  <c r="G17" i="58"/>
  <c r="F17" i="58"/>
  <c r="E17" i="58"/>
  <c r="D17" i="58"/>
  <c r="C17" i="58"/>
  <c r="G15" i="58"/>
  <c r="F15" i="58"/>
  <c r="E15" i="58"/>
  <c r="D15" i="58"/>
  <c r="C15" i="58"/>
  <c r="G14" i="58"/>
  <c r="F14" i="58"/>
  <c r="E14" i="58"/>
  <c r="D14" i="58"/>
  <c r="C14" i="58"/>
  <c r="G12" i="58"/>
  <c r="F12" i="58"/>
  <c r="E12" i="58"/>
  <c r="D12" i="58"/>
  <c r="C12" i="58"/>
  <c r="G11" i="58"/>
  <c r="F11" i="58"/>
  <c r="E11" i="58"/>
  <c r="D11" i="58"/>
  <c r="C11" i="58"/>
  <c r="G9" i="58"/>
  <c r="F9" i="58"/>
  <c r="E9" i="58"/>
  <c r="D9" i="58"/>
  <c r="C9" i="58"/>
  <c r="G7" i="58"/>
  <c r="F7" i="58"/>
  <c r="E7" i="58"/>
  <c r="D7" i="58"/>
  <c r="C7" i="58"/>
  <c r="G6" i="58"/>
  <c r="F6" i="58"/>
  <c r="E6" i="58"/>
  <c r="D6" i="58"/>
  <c r="C6" i="58"/>
  <c r="G5" i="58"/>
  <c r="F5" i="58"/>
  <c r="E5" i="58"/>
  <c r="D5" i="58"/>
  <c r="C5" i="58"/>
  <c r="G4" i="58"/>
  <c r="F4" i="58"/>
  <c r="E4" i="58"/>
  <c r="D4" i="58"/>
  <c r="C4" i="58"/>
  <c r="H41" i="59"/>
  <c r="G41" i="59"/>
  <c r="F41" i="59"/>
  <c r="E41" i="59"/>
  <c r="D41" i="59"/>
  <c r="C41" i="59"/>
  <c r="H40" i="59"/>
  <c r="G40" i="59"/>
  <c r="F40" i="59"/>
  <c r="E40" i="59"/>
  <c r="D40" i="59"/>
  <c r="C40" i="59"/>
  <c r="H39" i="59"/>
  <c r="G39" i="59"/>
  <c r="F39" i="59"/>
  <c r="E39" i="59"/>
  <c r="D39" i="59"/>
  <c r="C39" i="59"/>
  <c r="H38" i="59"/>
  <c r="G38" i="59"/>
  <c r="F38" i="59"/>
  <c r="E38" i="59"/>
  <c r="D38" i="59"/>
  <c r="C38" i="59"/>
  <c r="H37" i="59"/>
  <c r="G37" i="59"/>
  <c r="F37" i="59"/>
  <c r="E37" i="59"/>
  <c r="D37" i="59"/>
  <c r="C37" i="59"/>
  <c r="H36" i="59"/>
  <c r="G36" i="59"/>
  <c r="F36" i="59"/>
  <c r="E36" i="59"/>
  <c r="D36" i="59"/>
  <c r="C36" i="59"/>
  <c r="H35" i="59"/>
  <c r="G35" i="59"/>
  <c r="F35" i="59"/>
  <c r="E35" i="59"/>
  <c r="D35" i="59"/>
  <c r="C35" i="59"/>
  <c r="H34" i="59"/>
  <c r="G34" i="59"/>
  <c r="F34" i="59"/>
  <c r="E34" i="59"/>
  <c r="D34" i="59"/>
  <c r="C34" i="59"/>
  <c r="H32" i="59"/>
  <c r="G32" i="59"/>
  <c r="F32" i="59"/>
  <c r="E32" i="59"/>
  <c r="D32" i="59"/>
  <c r="C32" i="59"/>
  <c r="H31" i="59"/>
  <c r="G31" i="59"/>
  <c r="F31" i="59"/>
  <c r="E31" i="59"/>
  <c r="D31" i="59"/>
  <c r="C31" i="59"/>
  <c r="H30" i="59"/>
  <c r="G30" i="59"/>
  <c r="F30" i="59"/>
  <c r="E30" i="59"/>
  <c r="D30" i="59"/>
  <c r="C30" i="59"/>
  <c r="H29" i="59"/>
  <c r="G29" i="59"/>
  <c r="F29" i="59"/>
  <c r="E29" i="59"/>
  <c r="D29" i="59"/>
  <c r="C29" i="59"/>
  <c r="H28" i="59"/>
  <c r="G28" i="59"/>
  <c r="F28" i="59"/>
  <c r="E28" i="59"/>
  <c r="D28" i="59"/>
  <c r="C28" i="59"/>
  <c r="H27" i="59"/>
  <c r="G27" i="59"/>
  <c r="F27" i="59"/>
  <c r="E27" i="59"/>
  <c r="D27" i="59"/>
  <c r="C27" i="59"/>
  <c r="H26" i="59"/>
  <c r="G26" i="59"/>
  <c r="F26" i="59"/>
  <c r="E26" i="59"/>
  <c r="D26" i="59"/>
  <c r="C26" i="59"/>
  <c r="H25" i="59"/>
  <c r="G25" i="59"/>
  <c r="F25" i="59"/>
  <c r="E25" i="59"/>
  <c r="D25" i="59"/>
  <c r="C25" i="59"/>
  <c r="H24" i="59"/>
  <c r="G24" i="59"/>
  <c r="F24" i="59"/>
  <c r="E24" i="59"/>
  <c r="D24" i="59"/>
  <c r="C24" i="59"/>
  <c r="H23" i="59"/>
  <c r="G23" i="59"/>
  <c r="F23" i="59"/>
  <c r="E23" i="59"/>
  <c r="D23" i="59"/>
  <c r="C23" i="59"/>
  <c r="H22" i="59"/>
  <c r="G22" i="59"/>
  <c r="F22" i="59"/>
  <c r="E22" i="59"/>
  <c r="D22" i="59"/>
  <c r="C22" i="59"/>
  <c r="H21" i="59"/>
  <c r="G21" i="59"/>
  <c r="F21" i="59"/>
  <c r="E21" i="59"/>
  <c r="D21" i="59"/>
  <c r="C21" i="59"/>
  <c r="H20" i="59"/>
  <c r="G20" i="59"/>
  <c r="F20" i="59"/>
  <c r="E20" i="59"/>
  <c r="D20" i="59"/>
  <c r="C20" i="59"/>
  <c r="H19" i="59"/>
  <c r="G19" i="59"/>
  <c r="F19" i="59"/>
  <c r="E19" i="59"/>
  <c r="D19" i="59"/>
  <c r="C19" i="59"/>
  <c r="H18" i="59"/>
  <c r="G18" i="59"/>
  <c r="F18" i="59"/>
  <c r="E18" i="59"/>
  <c r="D18" i="59"/>
  <c r="C18" i="59"/>
  <c r="H17" i="59"/>
  <c r="G17" i="59"/>
  <c r="F17" i="59"/>
  <c r="E17" i="59"/>
  <c r="D17" i="59"/>
  <c r="C17" i="59"/>
  <c r="H15" i="59"/>
  <c r="G15" i="59"/>
  <c r="F15" i="59"/>
  <c r="E15" i="59"/>
  <c r="D15" i="59"/>
  <c r="C15" i="59"/>
  <c r="H14" i="59"/>
  <c r="G14" i="59"/>
  <c r="F14" i="59"/>
  <c r="E14" i="59"/>
  <c r="D14" i="59"/>
  <c r="C14" i="59"/>
  <c r="H12" i="59"/>
  <c r="G12" i="59"/>
  <c r="F12" i="59"/>
  <c r="E12" i="59"/>
  <c r="D12" i="59"/>
  <c r="C12" i="59"/>
  <c r="H11" i="59"/>
  <c r="G11" i="59"/>
  <c r="F11" i="59"/>
  <c r="E11" i="59"/>
  <c r="D11" i="59"/>
  <c r="C11" i="59"/>
  <c r="H9" i="59"/>
  <c r="G9" i="59"/>
  <c r="F9" i="59"/>
  <c r="E9" i="59"/>
  <c r="D9" i="59"/>
  <c r="C9" i="59"/>
  <c r="H7" i="59"/>
  <c r="G7" i="59"/>
  <c r="F7" i="59"/>
  <c r="E7" i="59"/>
  <c r="D7" i="59"/>
  <c r="C7" i="59"/>
  <c r="H6" i="59"/>
  <c r="G6" i="59"/>
  <c r="F6" i="59"/>
  <c r="E6" i="59"/>
  <c r="D6" i="59"/>
  <c r="C6" i="59"/>
  <c r="H5" i="59"/>
  <c r="G5" i="59"/>
  <c r="F5" i="59"/>
  <c r="E5" i="59"/>
  <c r="D5" i="59"/>
  <c r="C5" i="59"/>
  <c r="H4" i="59"/>
  <c r="G4" i="59"/>
  <c r="F4" i="59"/>
  <c r="E4" i="59"/>
  <c r="D4" i="59"/>
  <c r="C4" i="59"/>
  <c r="J41" i="60"/>
  <c r="I41" i="60"/>
  <c r="H41" i="60"/>
  <c r="G41" i="60"/>
  <c r="F41" i="60"/>
  <c r="E41" i="60"/>
  <c r="C41" i="60"/>
  <c r="J40" i="60"/>
  <c r="I40" i="60"/>
  <c r="H40" i="60"/>
  <c r="G40" i="60"/>
  <c r="F40" i="60"/>
  <c r="E40" i="60"/>
  <c r="C40" i="60"/>
  <c r="J39" i="60"/>
  <c r="I39" i="60"/>
  <c r="H39" i="60"/>
  <c r="G39" i="60"/>
  <c r="F39" i="60"/>
  <c r="E39" i="60"/>
  <c r="C39" i="60"/>
  <c r="J38" i="60"/>
  <c r="I38" i="60"/>
  <c r="H38" i="60"/>
  <c r="G38" i="60"/>
  <c r="F38" i="60"/>
  <c r="E38" i="60"/>
  <c r="C38" i="60"/>
  <c r="J37" i="60"/>
  <c r="I37" i="60"/>
  <c r="H37" i="60"/>
  <c r="G37" i="60"/>
  <c r="F37" i="60"/>
  <c r="E37" i="60"/>
  <c r="C37" i="60"/>
  <c r="J36" i="60"/>
  <c r="I36" i="60"/>
  <c r="H36" i="60"/>
  <c r="G36" i="60"/>
  <c r="F36" i="60"/>
  <c r="E36" i="60"/>
  <c r="C36" i="60"/>
  <c r="J35" i="60"/>
  <c r="I35" i="60"/>
  <c r="H35" i="60"/>
  <c r="G35" i="60"/>
  <c r="F35" i="60"/>
  <c r="E35" i="60"/>
  <c r="C35" i="60"/>
  <c r="J34" i="60"/>
  <c r="I34" i="60"/>
  <c r="H34" i="60"/>
  <c r="G34" i="60"/>
  <c r="F34" i="60"/>
  <c r="E34" i="60"/>
  <c r="C34" i="60"/>
  <c r="J32" i="60"/>
  <c r="I32" i="60"/>
  <c r="H32" i="60"/>
  <c r="G32" i="60"/>
  <c r="F32" i="60"/>
  <c r="E32" i="60"/>
  <c r="C32" i="60"/>
  <c r="J31" i="60"/>
  <c r="I31" i="60"/>
  <c r="H31" i="60"/>
  <c r="G31" i="60"/>
  <c r="F31" i="60"/>
  <c r="E31" i="60"/>
  <c r="C31" i="60"/>
  <c r="J30" i="60"/>
  <c r="I30" i="60"/>
  <c r="H30" i="60"/>
  <c r="G30" i="60"/>
  <c r="F30" i="60"/>
  <c r="E30" i="60"/>
  <c r="C30" i="60"/>
  <c r="J29" i="60"/>
  <c r="I29" i="60"/>
  <c r="H29" i="60"/>
  <c r="G29" i="60"/>
  <c r="F29" i="60"/>
  <c r="E29" i="60"/>
  <c r="C29" i="60"/>
  <c r="J28" i="60"/>
  <c r="I28" i="60"/>
  <c r="H28" i="60"/>
  <c r="G28" i="60"/>
  <c r="F28" i="60"/>
  <c r="E28" i="60"/>
  <c r="C28" i="60"/>
  <c r="J27" i="60"/>
  <c r="I27" i="60"/>
  <c r="H27" i="60"/>
  <c r="G27" i="60"/>
  <c r="F27" i="60"/>
  <c r="E27" i="60"/>
  <c r="C27" i="60"/>
  <c r="J26" i="60"/>
  <c r="I26" i="60"/>
  <c r="H26" i="60"/>
  <c r="G26" i="60"/>
  <c r="F26" i="60"/>
  <c r="E26" i="60"/>
  <c r="C26" i="60"/>
  <c r="J25" i="60"/>
  <c r="I25" i="60"/>
  <c r="H25" i="60"/>
  <c r="G25" i="60"/>
  <c r="F25" i="60"/>
  <c r="E25" i="60"/>
  <c r="C25" i="60"/>
  <c r="J24" i="60"/>
  <c r="I24" i="60"/>
  <c r="H24" i="60"/>
  <c r="G24" i="60"/>
  <c r="F24" i="60"/>
  <c r="E24" i="60"/>
  <c r="C24" i="60"/>
  <c r="J23" i="60"/>
  <c r="I23" i="60"/>
  <c r="H23" i="60"/>
  <c r="G23" i="60"/>
  <c r="F23" i="60"/>
  <c r="E23" i="60"/>
  <c r="C23" i="60"/>
  <c r="J22" i="60"/>
  <c r="I22" i="60"/>
  <c r="H22" i="60"/>
  <c r="G22" i="60"/>
  <c r="F22" i="60"/>
  <c r="E22" i="60"/>
  <c r="C22" i="60"/>
  <c r="J21" i="60"/>
  <c r="I21" i="60"/>
  <c r="H21" i="60"/>
  <c r="G21" i="60"/>
  <c r="F21" i="60"/>
  <c r="E21" i="60"/>
  <c r="C21" i="60"/>
  <c r="J20" i="60"/>
  <c r="I20" i="60"/>
  <c r="H20" i="60"/>
  <c r="G20" i="60"/>
  <c r="F20" i="60"/>
  <c r="E20" i="60"/>
  <c r="C20" i="60"/>
  <c r="J19" i="60"/>
  <c r="I19" i="60"/>
  <c r="H19" i="60"/>
  <c r="G19" i="60"/>
  <c r="F19" i="60"/>
  <c r="E19" i="60"/>
  <c r="C19" i="60"/>
  <c r="J18" i="60"/>
  <c r="I18" i="60"/>
  <c r="H18" i="60"/>
  <c r="G18" i="60"/>
  <c r="F18" i="60"/>
  <c r="E18" i="60"/>
  <c r="C18" i="60"/>
  <c r="J17" i="60"/>
  <c r="I17" i="60"/>
  <c r="H17" i="60"/>
  <c r="G17" i="60"/>
  <c r="F17" i="60"/>
  <c r="E17" i="60"/>
  <c r="C17" i="60"/>
  <c r="J15" i="60"/>
  <c r="I15" i="60"/>
  <c r="H15" i="60"/>
  <c r="G15" i="60"/>
  <c r="F15" i="60"/>
  <c r="E15" i="60"/>
  <c r="C15" i="60"/>
  <c r="J14" i="60"/>
  <c r="I14" i="60"/>
  <c r="H14" i="60"/>
  <c r="G14" i="60"/>
  <c r="F14" i="60"/>
  <c r="E14" i="60"/>
  <c r="C14" i="60"/>
  <c r="J12" i="60"/>
  <c r="I12" i="60"/>
  <c r="H12" i="60"/>
  <c r="G12" i="60"/>
  <c r="F12" i="60"/>
  <c r="E12" i="60"/>
  <c r="C12" i="60"/>
  <c r="J11" i="60"/>
  <c r="I11" i="60"/>
  <c r="H11" i="60"/>
  <c r="G11" i="60"/>
  <c r="F11" i="60"/>
  <c r="E11" i="60"/>
  <c r="C11" i="60"/>
  <c r="J9" i="60"/>
  <c r="I9" i="60"/>
  <c r="H9" i="60"/>
  <c r="G9" i="60"/>
  <c r="F9" i="60"/>
  <c r="E9" i="60"/>
  <c r="C9" i="60"/>
  <c r="J7" i="60"/>
  <c r="I7" i="60"/>
  <c r="H7" i="60"/>
  <c r="G7" i="60"/>
  <c r="F7" i="60"/>
  <c r="E7" i="60"/>
  <c r="C7" i="60"/>
  <c r="J6" i="60"/>
  <c r="I6" i="60"/>
  <c r="H6" i="60"/>
  <c r="G6" i="60"/>
  <c r="F6" i="60"/>
  <c r="E6" i="60"/>
  <c r="C6" i="60"/>
  <c r="J5" i="60"/>
  <c r="I5" i="60"/>
  <c r="H5" i="60"/>
  <c r="G5" i="60"/>
  <c r="F5" i="60"/>
  <c r="E5" i="60"/>
  <c r="C5" i="60"/>
  <c r="K4" i="60"/>
  <c r="J4" i="60"/>
  <c r="I4" i="60"/>
  <c r="H4" i="60"/>
  <c r="G4" i="60"/>
  <c r="F4" i="60"/>
  <c r="E4" i="60"/>
  <c r="C4" i="60"/>
  <c r="I41" i="61"/>
  <c r="H41" i="61"/>
  <c r="G41" i="61"/>
  <c r="F41" i="61"/>
  <c r="E41" i="61"/>
  <c r="D41" i="61"/>
  <c r="C41" i="61"/>
  <c r="I40" i="61"/>
  <c r="H40" i="61"/>
  <c r="G40" i="61"/>
  <c r="F40" i="61"/>
  <c r="E40" i="61"/>
  <c r="D40" i="61"/>
  <c r="C40" i="61"/>
  <c r="I39" i="61"/>
  <c r="H39" i="61"/>
  <c r="G39" i="61"/>
  <c r="F39" i="61"/>
  <c r="E39" i="61"/>
  <c r="D39" i="61"/>
  <c r="C39" i="61"/>
  <c r="I38" i="61"/>
  <c r="H38" i="61"/>
  <c r="G38" i="61"/>
  <c r="F38" i="61"/>
  <c r="E38" i="61"/>
  <c r="D38" i="61"/>
  <c r="C38" i="61"/>
  <c r="I37" i="61"/>
  <c r="H37" i="61"/>
  <c r="G37" i="61"/>
  <c r="F37" i="61"/>
  <c r="E37" i="61"/>
  <c r="D37" i="61"/>
  <c r="C37" i="61"/>
  <c r="I36" i="61"/>
  <c r="H36" i="61"/>
  <c r="G36" i="61"/>
  <c r="F36" i="61"/>
  <c r="E36" i="61"/>
  <c r="D36" i="61"/>
  <c r="C36" i="61"/>
  <c r="I35" i="61"/>
  <c r="H35" i="61"/>
  <c r="G35" i="61"/>
  <c r="F35" i="61"/>
  <c r="E35" i="61"/>
  <c r="D35" i="61"/>
  <c r="C35" i="61"/>
  <c r="I34" i="61"/>
  <c r="H34" i="61"/>
  <c r="G34" i="61"/>
  <c r="F34" i="61"/>
  <c r="E34" i="61"/>
  <c r="D34" i="61"/>
  <c r="C34" i="61"/>
  <c r="I32" i="61"/>
  <c r="H32" i="61"/>
  <c r="G32" i="61"/>
  <c r="F32" i="61"/>
  <c r="E32" i="61"/>
  <c r="D32" i="61"/>
  <c r="C32" i="61"/>
  <c r="I31" i="61"/>
  <c r="H31" i="61"/>
  <c r="G31" i="61"/>
  <c r="F31" i="61"/>
  <c r="E31" i="61"/>
  <c r="D31" i="61"/>
  <c r="C31" i="61"/>
  <c r="I30" i="61"/>
  <c r="H30" i="61"/>
  <c r="G30" i="61"/>
  <c r="F30" i="61"/>
  <c r="E30" i="61"/>
  <c r="D30" i="61"/>
  <c r="C30" i="61"/>
  <c r="I29" i="61"/>
  <c r="H29" i="61"/>
  <c r="G29" i="61"/>
  <c r="F29" i="61"/>
  <c r="E29" i="61"/>
  <c r="D29" i="61"/>
  <c r="C29" i="61"/>
  <c r="I28" i="61"/>
  <c r="H28" i="61"/>
  <c r="G28" i="61"/>
  <c r="F28" i="61"/>
  <c r="E28" i="61"/>
  <c r="D28" i="61"/>
  <c r="C28" i="61"/>
  <c r="I27" i="61"/>
  <c r="H27" i="61"/>
  <c r="G27" i="61"/>
  <c r="F27" i="61"/>
  <c r="E27" i="61"/>
  <c r="D27" i="61"/>
  <c r="C27" i="61"/>
  <c r="I26" i="61"/>
  <c r="H26" i="61"/>
  <c r="G26" i="61"/>
  <c r="F26" i="61"/>
  <c r="E26" i="61"/>
  <c r="D26" i="61"/>
  <c r="C26" i="61"/>
  <c r="I25" i="61"/>
  <c r="H25" i="61"/>
  <c r="G25" i="61"/>
  <c r="F25" i="61"/>
  <c r="E25" i="61"/>
  <c r="D25" i="61"/>
  <c r="C25" i="61"/>
  <c r="I24" i="61"/>
  <c r="H24" i="61"/>
  <c r="G24" i="61"/>
  <c r="F24" i="61"/>
  <c r="E24" i="61"/>
  <c r="D24" i="61"/>
  <c r="C24" i="61"/>
  <c r="I23" i="61"/>
  <c r="H23" i="61"/>
  <c r="G23" i="61"/>
  <c r="F23" i="61"/>
  <c r="E23" i="61"/>
  <c r="D23" i="61"/>
  <c r="C23" i="61"/>
  <c r="I22" i="61"/>
  <c r="H22" i="61"/>
  <c r="G22" i="61"/>
  <c r="F22" i="61"/>
  <c r="E22" i="61"/>
  <c r="D22" i="61"/>
  <c r="C22" i="61"/>
  <c r="I21" i="61"/>
  <c r="H21" i="61"/>
  <c r="G21" i="61"/>
  <c r="F21" i="61"/>
  <c r="E21" i="61"/>
  <c r="D21" i="61"/>
  <c r="C21" i="61"/>
  <c r="I20" i="61"/>
  <c r="H20" i="61"/>
  <c r="G20" i="61"/>
  <c r="F20" i="61"/>
  <c r="E20" i="61"/>
  <c r="D20" i="61"/>
  <c r="C20" i="61"/>
  <c r="I19" i="61"/>
  <c r="H19" i="61"/>
  <c r="G19" i="61"/>
  <c r="F19" i="61"/>
  <c r="E19" i="61"/>
  <c r="D19" i="61"/>
  <c r="C19" i="61"/>
  <c r="I18" i="61"/>
  <c r="H18" i="61"/>
  <c r="G18" i="61"/>
  <c r="F18" i="61"/>
  <c r="E18" i="61"/>
  <c r="D18" i="61"/>
  <c r="C18" i="61"/>
  <c r="I17" i="61"/>
  <c r="H17" i="61"/>
  <c r="G17" i="61"/>
  <c r="F17" i="61"/>
  <c r="E17" i="61"/>
  <c r="D17" i="61"/>
  <c r="C17" i="61"/>
  <c r="I15" i="61"/>
  <c r="H15" i="61"/>
  <c r="G15" i="61"/>
  <c r="F15" i="61"/>
  <c r="E15" i="61"/>
  <c r="D15" i="61"/>
  <c r="C15" i="61"/>
  <c r="I14" i="61"/>
  <c r="H14" i="61"/>
  <c r="G14" i="61"/>
  <c r="F14" i="61"/>
  <c r="E14" i="61"/>
  <c r="D14" i="61"/>
  <c r="C14" i="61"/>
  <c r="I12" i="61"/>
  <c r="H12" i="61"/>
  <c r="G12" i="61"/>
  <c r="F12" i="61"/>
  <c r="E12" i="61"/>
  <c r="D12" i="61"/>
  <c r="C12" i="61"/>
  <c r="I11" i="61"/>
  <c r="H11" i="61"/>
  <c r="G11" i="61"/>
  <c r="F11" i="61"/>
  <c r="E11" i="61"/>
  <c r="D11" i="61"/>
  <c r="C11" i="61"/>
  <c r="I9" i="61"/>
  <c r="H9" i="61"/>
  <c r="G9" i="61"/>
  <c r="F9" i="61"/>
  <c r="E9" i="61"/>
  <c r="D9" i="61"/>
  <c r="C9" i="61"/>
  <c r="I7" i="61"/>
  <c r="H7" i="61"/>
  <c r="G7" i="61"/>
  <c r="F7" i="61"/>
  <c r="E7" i="61"/>
  <c r="D7" i="61"/>
  <c r="C7" i="61"/>
  <c r="I6" i="61"/>
  <c r="H6" i="61"/>
  <c r="G6" i="61"/>
  <c r="F6" i="61"/>
  <c r="E6" i="61"/>
  <c r="D6" i="61"/>
  <c r="C6" i="61"/>
  <c r="I5" i="61"/>
  <c r="H5" i="61"/>
  <c r="G5" i="61"/>
  <c r="F5" i="61"/>
  <c r="E5" i="61"/>
  <c r="D5" i="61"/>
  <c r="C5" i="61"/>
  <c r="J4" i="61"/>
  <c r="I4" i="61"/>
  <c r="H4" i="61"/>
  <c r="G4" i="61"/>
  <c r="F4" i="61"/>
  <c r="E4" i="61"/>
  <c r="D4" i="61"/>
  <c r="C4" i="61"/>
  <c r="I41" i="62"/>
  <c r="H41" i="62"/>
  <c r="G41" i="62"/>
  <c r="F41" i="62"/>
  <c r="E41" i="62"/>
  <c r="D41" i="62"/>
  <c r="C41" i="62"/>
  <c r="I40" i="62"/>
  <c r="H40" i="62"/>
  <c r="G40" i="62"/>
  <c r="F40" i="62"/>
  <c r="E40" i="62"/>
  <c r="D40" i="62"/>
  <c r="C40" i="62"/>
  <c r="I39" i="62"/>
  <c r="H39" i="62"/>
  <c r="G39" i="62"/>
  <c r="F39" i="62"/>
  <c r="E39" i="62"/>
  <c r="D39" i="62"/>
  <c r="C39" i="62"/>
  <c r="I38" i="62"/>
  <c r="H38" i="62"/>
  <c r="G38" i="62"/>
  <c r="F38" i="62"/>
  <c r="E38" i="62"/>
  <c r="D38" i="62"/>
  <c r="C38" i="62"/>
  <c r="I37" i="62"/>
  <c r="H37" i="62"/>
  <c r="G37" i="62"/>
  <c r="F37" i="62"/>
  <c r="E37" i="62"/>
  <c r="D37" i="62"/>
  <c r="C37" i="62"/>
  <c r="I36" i="62"/>
  <c r="H36" i="62"/>
  <c r="G36" i="62"/>
  <c r="F36" i="62"/>
  <c r="E36" i="62"/>
  <c r="D36" i="62"/>
  <c r="C36" i="62"/>
  <c r="I35" i="62"/>
  <c r="H35" i="62"/>
  <c r="G35" i="62"/>
  <c r="F35" i="62"/>
  <c r="E35" i="62"/>
  <c r="D35" i="62"/>
  <c r="C35" i="62"/>
  <c r="I34" i="62"/>
  <c r="H34" i="62"/>
  <c r="G34" i="62"/>
  <c r="F34" i="62"/>
  <c r="E34" i="62"/>
  <c r="D34" i="62"/>
  <c r="C34" i="62"/>
  <c r="I32" i="62"/>
  <c r="H32" i="62"/>
  <c r="G32" i="62"/>
  <c r="F32" i="62"/>
  <c r="E32" i="62"/>
  <c r="D32" i="62"/>
  <c r="C32" i="62"/>
  <c r="I31" i="62"/>
  <c r="H31" i="62"/>
  <c r="G31" i="62"/>
  <c r="F31" i="62"/>
  <c r="E31" i="62"/>
  <c r="D31" i="62"/>
  <c r="C31" i="62"/>
  <c r="I30" i="62"/>
  <c r="H30" i="62"/>
  <c r="G30" i="62"/>
  <c r="F30" i="62"/>
  <c r="E30" i="62"/>
  <c r="D30" i="62"/>
  <c r="C30" i="62"/>
  <c r="I29" i="62"/>
  <c r="H29" i="62"/>
  <c r="G29" i="62"/>
  <c r="F29" i="62"/>
  <c r="E29" i="62"/>
  <c r="D29" i="62"/>
  <c r="C29" i="62"/>
  <c r="I28" i="62"/>
  <c r="H28" i="62"/>
  <c r="G28" i="62"/>
  <c r="F28" i="62"/>
  <c r="E28" i="62"/>
  <c r="D28" i="62"/>
  <c r="C28" i="62"/>
  <c r="I27" i="62"/>
  <c r="H27" i="62"/>
  <c r="G27" i="62"/>
  <c r="F27" i="62"/>
  <c r="E27" i="62"/>
  <c r="D27" i="62"/>
  <c r="C27" i="62"/>
  <c r="I26" i="62"/>
  <c r="H26" i="62"/>
  <c r="G26" i="62"/>
  <c r="F26" i="62"/>
  <c r="E26" i="62"/>
  <c r="D26" i="62"/>
  <c r="C26" i="62"/>
  <c r="I25" i="62"/>
  <c r="H25" i="62"/>
  <c r="G25" i="62"/>
  <c r="F25" i="62"/>
  <c r="E25" i="62"/>
  <c r="D25" i="62"/>
  <c r="C25" i="62"/>
  <c r="I24" i="62"/>
  <c r="H24" i="62"/>
  <c r="G24" i="62"/>
  <c r="F24" i="62"/>
  <c r="E24" i="62"/>
  <c r="D24" i="62"/>
  <c r="C24" i="62"/>
  <c r="I23" i="62"/>
  <c r="H23" i="62"/>
  <c r="G23" i="62"/>
  <c r="F23" i="62"/>
  <c r="E23" i="62"/>
  <c r="D23" i="62"/>
  <c r="C23" i="62"/>
  <c r="I22" i="62"/>
  <c r="H22" i="62"/>
  <c r="G22" i="62"/>
  <c r="F22" i="62"/>
  <c r="E22" i="62"/>
  <c r="D22" i="62"/>
  <c r="C22" i="62"/>
  <c r="I21" i="62"/>
  <c r="H21" i="62"/>
  <c r="G21" i="62"/>
  <c r="F21" i="62"/>
  <c r="E21" i="62"/>
  <c r="D21" i="62"/>
  <c r="C21" i="62"/>
  <c r="I20" i="62"/>
  <c r="H20" i="62"/>
  <c r="G20" i="62"/>
  <c r="F20" i="62"/>
  <c r="E20" i="62"/>
  <c r="D20" i="62"/>
  <c r="C20" i="62"/>
  <c r="I19" i="62"/>
  <c r="H19" i="62"/>
  <c r="G19" i="62"/>
  <c r="F19" i="62"/>
  <c r="E19" i="62"/>
  <c r="D19" i="62"/>
  <c r="C19" i="62"/>
  <c r="I18" i="62"/>
  <c r="H18" i="62"/>
  <c r="G18" i="62"/>
  <c r="F18" i="62"/>
  <c r="E18" i="62"/>
  <c r="D18" i="62"/>
  <c r="C18" i="62"/>
  <c r="I17" i="62"/>
  <c r="H17" i="62"/>
  <c r="G17" i="62"/>
  <c r="F17" i="62"/>
  <c r="E17" i="62"/>
  <c r="D17" i="62"/>
  <c r="C17" i="62"/>
  <c r="I15" i="62"/>
  <c r="H15" i="62"/>
  <c r="G15" i="62"/>
  <c r="F15" i="62"/>
  <c r="E15" i="62"/>
  <c r="D15" i="62"/>
  <c r="C15" i="62"/>
  <c r="I14" i="62"/>
  <c r="H14" i="62"/>
  <c r="G14" i="62"/>
  <c r="F14" i="62"/>
  <c r="E14" i="62"/>
  <c r="D14" i="62"/>
  <c r="C14" i="62"/>
  <c r="I12" i="62"/>
  <c r="H12" i="62"/>
  <c r="G12" i="62"/>
  <c r="F12" i="62"/>
  <c r="E12" i="62"/>
  <c r="D12" i="62"/>
  <c r="C12" i="62"/>
  <c r="I11" i="62"/>
  <c r="H11" i="62"/>
  <c r="G11" i="62"/>
  <c r="F11" i="62"/>
  <c r="E11" i="62"/>
  <c r="D11" i="62"/>
  <c r="C11" i="62"/>
  <c r="I9" i="62"/>
  <c r="H9" i="62"/>
  <c r="G9" i="62"/>
  <c r="F9" i="62"/>
  <c r="E9" i="62"/>
  <c r="D9" i="62"/>
  <c r="C9" i="62"/>
  <c r="I7" i="62"/>
  <c r="H7" i="62"/>
  <c r="G7" i="62"/>
  <c r="F7" i="62"/>
  <c r="E7" i="62"/>
  <c r="D7" i="62"/>
  <c r="C7" i="62"/>
  <c r="I6" i="62"/>
  <c r="H6" i="62"/>
  <c r="G6" i="62"/>
  <c r="F6" i="62"/>
  <c r="E6" i="62"/>
  <c r="D6" i="62"/>
  <c r="C6" i="62"/>
  <c r="I5" i="62"/>
  <c r="H5" i="62"/>
  <c r="G5" i="62"/>
  <c r="F5" i="62"/>
  <c r="E5" i="62"/>
  <c r="D5" i="62"/>
  <c r="C5" i="62"/>
  <c r="I4" i="62"/>
  <c r="H4" i="62"/>
  <c r="G4" i="62"/>
  <c r="F4" i="62"/>
  <c r="E4" i="62"/>
  <c r="D4" i="62"/>
  <c r="C4" i="62"/>
  <c r="J41" i="63"/>
  <c r="I41" i="63"/>
  <c r="H41" i="63"/>
  <c r="G41" i="63"/>
  <c r="F41" i="63"/>
  <c r="E41" i="63"/>
  <c r="D41" i="63"/>
  <c r="C41" i="63"/>
  <c r="J40" i="63"/>
  <c r="I40" i="63"/>
  <c r="H40" i="63"/>
  <c r="G40" i="63"/>
  <c r="F40" i="63"/>
  <c r="E40" i="63"/>
  <c r="D40" i="63"/>
  <c r="C40" i="63"/>
  <c r="J39" i="63"/>
  <c r="I39" i="63"/>
  <c r="H39" i="63"/>
  <c r="G39" i="63"/>
  <c r="F39" i="63"/>
  <c r="E39" i="63"/>
  <c r="D39" i="63"/>
  <c r="C39" i="63"/>
  <c r="J38" i="63"/>
  <c r="I38" i="63"/>
  <c r="H38" i="63"/>
  <c r="G38" i="63"/>
  <c r="F38" i="63"/>
  <c r="E38" i="63"/>
  <c r="D38" i="63"/>
  <c r="C38" i="63"/>
  <c r="J37" i="63"/>
  <c r="I37" i="63"/>
  <c r="H37" i="63"/>
  <c r="G37" i="63"/>
  <c r="F37" i="63"/>
  <c r="E37" i="63"/>
  <c r="D37" i="63"/>
  <c r="C37" i="63"/>
  <c r="J36" i="63"/>
  <c r="I36" i="63"/>
  <c r="H36" i="63"/>
  <c r="G36" i="63"/>
  <c r="F36" i="63"/>
  <c r="E36" i="63"/>
  <c r="D36" i="63"/>
  <c r="C36" i="63"/>
  <c r="J35" i="63"/>
  <c r="I35" i="63"/>
  <c r="H35" i="63"/>
  <c r="G35" i="63"/>
  <c r="F35" i="63"/>
  <c r="E35" i="63"/>
  <c r="D35" i="63"/>
  <c r="C35" i="63"/>
  <c r="J34" i="63"/>
  <c r="I34" i="63"/>
  <c r="H34" i="63"/>
  <c r="G34" i="63"/>
  <c r="F34" i="63"/>
  <c r="E34" i="63"/>
  <c r="D34" i="63"/>
  <c r="C34" i="63"/>
  <c r="J32" i="63"/>
  <c r="I32" i="63"/>
  <c r="H32" i="63"/>
  <c r="G32" i="63"/>
  <c r="F32" i="63"/>
  <c r="E32" i="63"/>
  <c r="D32" i="63"/>
  <c r="C32" i="63"/>
  <c r="J31" i="63"/>
  <c r="I31" i="63"/>
  <c r="H31" i="63"/>
  <c r="G31" i="63"/>
  <c r="F31" i="63"/>
  <c r="E31" i="63"/>
  <c r="D31" i="63"/>
  <c r="C31" i="63"/>
  <c r="J30" i="63"/>
  <c r="I30" i="63"/>
  <c r="H30" i="63"/>
  <c r="G30" i="63"/>
  <c r="F30" i="63"/>
  <c r="E30" i="63"/>
  <c r="D30" i="63"/>
  <c r="C30" i="63"/>
  <c r="J29" i="63"/>
  <c r="I29" i="63"/>
  <c r="H29" i="63"/>
  <c r="G29" i="63"/>
  <c r="F29" i="63"/>
  <c r="E29" i="63"/>
  <c r="D29" i="63"/>
  <c r="C29" i="63"/>
  <c r="J28" i="63"/>
  <c r="I28" i="63"/>
  <c r="H28" i="63"/>
  <c r="G28" i="63"/>
  <c r="F28" i="63"/>
  <c r="E28" i="63"/>
  <c r="D28" i="63"/>
  <c r="C28" i="63"/>
  <c r="J27" i="63"/>
  <c r="I27" i="63"/>
  <c r="H27" i="63"/>
  <c r="G27" i="63"/>
  <c r="F27" i="63"/>
  <c r="E27" i="63"/>
  <c r="D27" i="63"/>
  <c r="C27" i="63"/>
  <c r="J26" i="63"/>
  <c r="I26" i="63"/>
  <c r="H26" i="63"/>
  <c r="G26" i="63"/>
  <c r="F26" i="63"/>
  <c r="E26" i="63"/>
  <c r="D26" i="63"/>
  <c r="C26" i="63"/>
  <c r="J25" i="63"/>
  <c r="I25" i="63"/>
  <c r="H25" i="63"/>
  <c r="G25" i="63"/>
  <c r="F25" i="63"/>
  <c r="E25" i="63"/>
  <c r="D25" i="63"/>
  <c r="C25" i="63"/>
  <c r="J24" i="63"/>
  <c r="I24" i="63"/>
  <c r="H24" i="63"/>
  <c r="G24" i="63"/>
  <c r="F24" i="63"/>
  <c r="E24" i="63"/>
  <c r="D24" i="63"/>
  <c r="C24" i="63"/>
  <c r="J23" i="63"/>
  <c r="I23" i="63"/>
  <c r="H23" i="63"/>
  <c r="G23" i="63"/>
  <c r="F23" i="63"/>
  <c r="E23" i="63"/>
  <c r="D23" i="63"/>
  <c r="C23" i="63"/>
  <c r="J22" i="63"/>
  <c r="I22" i="63"/>
  <c r="H22" i="63"/>
  <c r="G22" i="63"/>
  <c r="F22" i="63"/>
  <c r="E22" i="63"/>
  <c r="D22" i="63"/>
  <c r="C22" i="63"/>
  <c r="J21" i="63"/>
  <c r="I21" i="63"/>
  <c r="H21" i="63"/>
  <c r="G21" i="63"/>
  <c r="F21" i="63"/>
  <c r="E21" i="63"/>
  <c r="D21" i="63"/>
  <c r="C21" i="63"/>
  <c r="J20" i="63"/>
  <c r="I20" i="63"/>
  <c r="H20" i="63"/>
  <c r="G20" i="63"/>
  <c r="F20" i="63"/>
  <c r="E20" i="63"/>
  <c r="D20" i="63"/>
  <c r="C20" i="63"/>
  <c r="J19" i="63"/>
  <c r="I19" i="63"/>
  <c r="H19" i="63"/>
  <c r="G19" i="63"/>
  <c r="F19" i="63"/>
  <c r="E19" i="63"/>
  <c r="D19" i="63"/>
  <c r="C19" i="63"/>
  <c r="J18" i="63"/>
  <c r="I18" i="63"/>
  <c r="H18" i="63"/>
  <c r="G18" i="63"/>
  <c r="F18" i="63"/>
  <c r="E18" i="63"/>
  <c r="D18" i="63"/>
  <c r="C18" i="63"/>
  <c r="J17" i="63"/>
  <c r="I17" i="63"/>
  <c r="H17" i="63"/>
  <c r="G17" i="63"/>
  <c r="F17" i="63"/>
  <c r="E17" i="63"/>
  <c r="D17" i="63"/>
  <c r="C17" i="63"/>
  <c r="J15" i="63"/>
  <c r="I15" i="63"/>
  <c r="H15" i="63"/>
  <c r="G15" i="63"/>
  <c r="F15" i="63"/>
  <c r="E15" i="63"/>
  <c r="D15" i="63"/>
  <c r="C15" i="63"/>
  <c r="J14" i="63"/>
  <c r="I14" i="63"/>
  <c r="H14" i="63"/>
  <c r="G14" i="63"/>
  <c r="F14" i="63"/>
  <c r="E14" i="63"/>
  <c r="D14" i="63"/>
  <c r="C14" i="63"/>
  <c r="J12" i="63"/>
  <c r="I12" i="63"/>
  <c r="H12" i="63"/>
  <c r="G12" i="63"/>
  <c r="F12" i="63"/>
  <c r="E12" i="63"/>
  <c r="D12" i="63"/>
  <c r="C12" i="63"/>
  <c r="J11" i="63"/>
  <c r="I11" i="63"/>
  <c r="H11" i="63"/>
  <c r="G11" i="63"/>
  <c r="F11" i="63"/>
  <c r="E11" i="63"/>
  <c r="D11" i="63"/>
  <c r="C11" i="63"/>
  <c r="J9" i="63"/>
  <c r="I9" i="63"/>
  <c r="H9" i="63"/>
  <c r="G9" i="63"/>
  <c r="F9" i="63"/>
  <c r="E9" i="63"/>
  <c r="D9" i="63"/>
  <c r="C9" i="63"/>
  <c r="J7" i="63"/>
  <c r="I7" i="63"/>
  <c r="H7" i="63"/>
  <c r="G7" i="63"/>
  <c r="F7" i="63"/>
  <c r="E7" i="63"/>
  <c r="D7" i="63"/>
  <c r="C7" i="63"/>
  <c r="J6" i="63"/>
  <c r="I6" i="63"/>
  <c r="H6" i="63"/>
  <c r="G6" i="63"/>
  <c r="F6" i="63"/>
  <c r="E6" i="63"/>
  <c r="D6" i="63"/>
  <c r="C6" i="63"/>
  <c r="J5" i="63"/>
  <c r="I5" i="63"/>
  <c r="H5" i="63"/>
  <c r="G5" i="63"/>
  <c r="F5" i="63"/>
  <c r="E5" i="63"/>
  <c r="D5" i="63"/>
  <c r="C5" i="63"/>
  <c r="J4" i="63"/>
  <c r="I4" i="63"/>
  <c r="H4" i="63"/>
  <c r="G4" i="63"/>
  <c r="F4" i="63"/>
  <c r="E4" i="63"/>
  <c r="D4" i="63"/>
  <c r="C4" i="63"/>
  <c r="J41" i="64"/>
  <c r="I41" i="64"/>
  <c r="H41" i="64"/>
  <c r="G41" i="64"/>
  <c r="F41" i="64"/>
  <c r="E41" i="64"/>
  <c r="D41" i="64"/>
  <c r="C41" i="64"/>
  <c r="J40" i="64"/>
  <c r="I40" i="64"/>
  <c r="H40" i="64"/>
  <c r="G40" i="64"/>
  <c r="F40" i="64"/>
  <c r="E40" i="64"/>
  <c r="D40" i="64"/>
  <c r="C40" i="64"/>
  <c r="J39" i="64"/>
  <c r="I39" i="64"/>
  <c r="H39" i="64"/>
  <c r="G39" i="64"/>
  <c r="F39" i="64"/>
  <c r="E39" i="64"/>
  <c r="D39" i="64"/>
  <c r="C39" i="64"/>
  <c r="J38" i="64"/>
  <c r="I38" i="64"/>
  <c r="H38" i="64"/>
  <c r="G38" i="64"/>
  <c r="F38" i="64"/>
  <c r="E38" i="64"/>
  <c r="D38" i="64"/>
  <c r="C38" i="64"/>
  <c r="J37" i="64"/>
  <c r="I37" i="64"/>
  <c r="H37" i="64"/>
  <c r="G37" i="64"/>
  <c r="F37" i="64"/>
  <c r="E37" i="64"/>
  <c r="D37" i="64"/>
  <c r="C37" i="64"/>
  <c r="J36" i="64"/>
  <c r="I36" i="64"/>
  <c r="H36" i="64"/>
  <c r="G36" i="64"/>
  <c r="F36" i="64"/>
  <c r="E36" i="64"/>
  <c r="D36" i="64"/>
  <c r="C36" i="64"/>
  <c r="J35" i="64"/>
  <c r="I35" i="64"/>
  <c r="H35" i="64"/>
  <c r="G35" i="64"/>
  <c r="F35" i="64"/>
  <c r="E35" i="64"/>
  <c r="D35" i="64"/>
  <c r="C35" i="64"/>
  <c r="J34" i="64"/>
  <c r="I34" i="64"/>
  <c r="H34" i="64"/>
  <c r="G34" i="64"/>
  <c r="F34" i="64"/>
  <c r="E34" i="64"/>
  <c r="D34" i="64"/>
  <c r="C34" i="64"/>
  <c r="J32" i="64"/>
  <c r="I32" i="64"/>
  <c r="H32" i="64"/>
  <c r="G32" i="64"/>
  <c r="F32" i="64"/>
  <c r="E32" i="64"/>
  <c r="D32" i="64"/>
  <c r="C32" i="64"/>
  <c r="J31" i="64"/>
  <c r="I31" i="64"/>
  <c r="H31" i="64"/>
  <c r="G31" i="64"/>
  <c r="F31" i="64"/>
  <c r="E31" i="64"/>
  <c r="D31" i="64"/>
  <c r="C31" i="64"/>
  <c r="J30" i="64"/>
  <c r="I30" i="64"/>
  <c r="H30" i="64"/>
  <c r="G30" i="64"/>
  <c r="F30" i="64"/>
  <c r="E30" i="64"/>
  <c r="D30" i="64"/>
  <c r="C30" i="64"/>
  <c r="J29" i="64"/>
  <c r="I29" i="64"/>
  <c r="H29" i="64"/>
  <c r="G29" i="64"/>
  <c r="F29" i="64"/>
  <c r="E29" i="64"/>
  <c r="D29" i="64"/>
  <c r="C29" i="64"/>
  <c r="J28" i="64"/>
  <c r="I28" i="64"/>
  <c r="H28" i="64"/>
  <c r="G28" i="64"/>
  <c r="F28" i="64"/>
  <c r="E28" i="64"/>
  <c r="D28" i="64"/>
  <c r="C28" i="64"/>
  <c r="J27" i="64"/>
  <c r="I27" i="64"/>
  <c r="H27" i="64"/>
  <c r="G27" i="64"/>
  <c r="F27" i="64"/>
  <c r="E27" i="64"/>
  <c r="D27" i="64"/>
  <c r="C27" i="64"/>
  <c r="J26" i="64"/>
  <c r="I26" i="64"/>
  <c r="H26" i="64"/>
  <c r="G26" i="64"/>
  <c r="F26" i="64"/>
  <c r="E26" i="64"/>
  <c r="D26" i="64"/>
  <c r="C26" i="64"/>
  <c r="J25" i="64"/>
  <c r="I25" i="64"/>
  <c r="H25" i="64"/>
  <c r="G25" i="64"/>
  <c r="F25" i="64"/>
  <c r="E25" i="64"/>
  <c r="D25" i="64"/>
  <c r="C25" i="64"/>
  <c r="J24" i="64"/>
  <c r="I24" i="64"/>
  <c r="H24" i="64"/>
  <c r="G24" i="64"/>
  <c r="F24" i="64"/>
  <c r="E24" i="64"/>
  <c r="D24" i="64"/>
  <c r="C24" i="64"/>
  <c r="J23" i="64"/>
  <c r="I23" i="64"/>
  <c r="H23" i="64"/>
  <c r="G23" i="64"/>
  <c r="F23" i="64"/>
  <c r="E23" i="64"/>
  <c r="D23" i="64"/>
  <c r="C23" i="64"/>
  <c r="J22" i="64"/>
  <c r="I22" i="64"/>
  <c r="H22" i="64"/>
  <c r="G22" i="64"/>
  <c r="F22" i="64"/>
  <c r="E22" i="64"/>
  <c r="D22" i="64"/>
  <c r="C22" i="64"/>
  <c r="J21" i="64"/>
  <c r="I21" i="64"/>
  <c r="H21" i="64"/>
  <c r="G21" i="64"/>
  <c r="F21" i="64"/>
  <c r="E21" i="64"/>
  <c r="D21" i="64"/>
  <c r="C21" i="64"/>
  <c r="J20" i="64"/>
  <c r="I20" i="64"/>
  <c r="H20" i="64"/>
  <c r="G20" i="64"/>
  <c r="F20" i="64"/>
  <c r="E20" i="64"/>
  <c r="D20" i="64"/>
  <c r="C20" i="64"/>
  <c r="J19" i="64"/>
  <c r="I19" i="64"/>
  <c r="H19" i="64"/>
  <c r="G19" i="64"/>
  <c r="F19" i="64"/>
  <c r="E19" i="64"/>
  <c r="D19" i="64"/>
  <c r="C19" i="64"/>
  <c r="J18" i="64"/>
  <c r="I18" i="64"/>
  <c r="H18" i="64"/>
  <c r="G18" i="64"/>
  <c r="F18" i="64"/>
  <c r="E18" i="64"/>
  <c r="D18" i="64"/>
  <c r="C18" i="64"/>
  <c r="J17" i="64"/>
  <c r="I17" i="64"/>
  <c r="H17" i="64"/>
  <c r="G17" i="64"/>
  <c r="F17" i="64"/>
  <c r="E17" i="64"/>
  <c r="D17" i="64"/>
  <c r="C17" i="64"/>
  <c r="J15" i="64"/>
  <c r="I15" i="64"/>
  <c r="H15" i="64"/>
  <c r="G15" i="64"/>
  <c r="F15" i="64"/>
  <c r="E15" i="64"/>
  <c r="D15" i="64"/>
  <c r="C15" i="64"/>
  <c r="J14" i="64"/>
  <c r="I14" i="64"/>
  <c r="H14" i="64"/>
  <c r="G14" i="64"/>
  <c r="F14" i="64"/>
  <c r="E14" i="64"/>
  <c r="D14" i="64"/>
  <c r="C14" i="64"/>
  <c r="J12" i="64"/>
  <c r="I12" i="64"/>
  <c r="H12" i="64"/>
  <c r="G12" i="64"/>
  <c r="F12" i="64"/>
  <c r="E12" i="64"/>
  <c r="D12" i="64"/>
  <c r="C12" i="64"/>
  <c r="J11" i="64"/>
  <c r="I11" i="64"/>
  <c r="H11" i="64"/>
  <c r="G11" i="64"/>
  <c r="F11" i="64"/>
  <c r="E11" i="64"/>
  <c r="D11" i="64"/>
  <c r="C11" i="64"/>
  <c r="J9" i="64"/>
  <c r="I9" i="64"/>
  <c r="H9" i="64"/>
  <c r="G9" i="64"/>
  <c r="F9" i="64"/>
  <c r="E9" i="64"/>
  <c r="D9" i="64"/>
  <c r="C9" i="64"/>
  <c r="J7" i="64"/>
  <c r="I7" i="64"/>
  <c r="H7" i="64"/>
  <c r="G7" i="64"/>
  <c r="F7" i="64"/>
  <c r="E7" i="64"/>
  <c r="D7" i="64"/>
  <c r="C7" i="64"/>
  <c r="J6" i="64"/>
  <c r="I6" i="64"/>
  <c r="H6" i="64"/>
  <c r="G6" i="64"/>
  <c r="F6" i="64"/>
  <c r="E6" i="64"/>
  <c r="D6" i="64"/>
  <c r="C6" i="64"/>
  <c r="J5" i="64"/>
  <c r="I5" i="64"/>
  <c r="H5" i="64"/>
  <c r="G5" i="64"/>
  <c r="F5" i="64"/>
  <c r="E5" i="64"/>
  <c r="D5" i="64"/>
  <c r="C5" i="64"/>
  <c r="J4" i="64"/>
  <c r="I4" i="64"/>
  <c r="H4" i="64"/>
  <c r="G4" i="64"/>
  <c r="F4" i="64"/>
  <c r="E4" i="64"/>
  <c r="D4" i="64"/>
  <c r="C4" i="64"/>
  <c r="H41" i="66"/>
  <c r="G41" i="66"/>
  <c r="F41" i="66"/>
  <c r="E41" i="66"/>
  <c r="D41" i="66"/>
  <c r="C41" i="66"/>
  <c r="H40" i="66"/>
  <c r="G40" i="66"/>
  <c r="F40" i="66"/>
  <c r="E40" i="66"/>
  <c r="D40" i="66"/>
  <c r="C40" i="66"/>
  <c r="H39" i="66"/>
  <c r="G39" i="66"/>
  <c r="F39" i="66"/>
  <c r="E39" i="66"/>
  <c r="D39" i="66"/>
  <c r="C39" i="66"/>
  <c r="H38" i="66"/>
  <c r="G38" i="66"/>
  <c r="F38" i="66"/>
  <c r="E38" i="66"/>
  <c r="D38" i="66"/>
  <c r="C38" i="66"/>
  <c r="H37" i="66"/>
  <c r="G37" i="66"/>
  <c r="F37" i="66"/>
  <c r="E37" i="66"/>
  <c r="D37" i="66"/>
  <c r="C37" i="66"/>
  <c r="H36" i="66"/>
  <c r="G36" i="66"/>
  <c r="F36" i="66"/>
  <c r="E36" i="66"/>
  <c r="D36" i="66"/>
  <c r="C36" i="66"/>
  <c r="H35" i="66"/>
  <c r="G35" i="66"/>
  <c r="F35" i="66"/>
  <c r="E35" i="66"/>
  <c r="D35" i="66"/>
  <c r="C35" i="66"/>
  <c r="H34" i="66"/>
  <c r="G34" i="66"/>
  <c r="F34" i="66"/>
  <c r="E34" i="66"/>
  <c r="D34" i="66"/>
  <c r="C34" i="66"/>
  <c r="H32" i="66"/>
  <c r="G32" i="66"/>
  <c r="F32" i="66"/>
  <c r="E32" i="66"/>
  <c r="D32" i="66"/>
  <c r="C32" i="66"/>
  <c r="H31" i="66"/>
  <c r="G31" i="66"/>
  <c r="F31" i="66"/>
  <c r="E31" i="66"/>
  <c r="D31" i="66"/>
  <c r="C31" i="66"/>
  <c r="H30" i="66"/>
  <c r="G30" i="66"/>
  <c r="F30" i="66"/>
  <c r="E30" i="66"/>
  <c r="D30" i="66"/>
  <c r="C30" i="66"/>
  <c r="H29" i="66"/>
  <c r="G29" i="66"/>
  <c r="F29" i="66"/>
  <c r="E29" i="66"/>
  <c r="D29" i="66"/>
  <c r="C29" i="66"/>
  <c r="H28" i="66"/>
  <c r="G28" i="66"/>
  <c r="F28" i="66"/>
  <c r="E28" i="66"/>
  <c r="D28" i="66"/>
  <c r="C28" i="66"/>
  <c r="H27" i="66"/>
  <c r="G27" i="66"/>
  <c r="F27" i="66"/>
  <c r="E27" i="66"/>
  <c r="D27" i="66"/>
  <c r="C27" i="66"/>
  <c r="H26" i="66"/>
  <c r="G26" i="66"/>
  <c r="F26" i="66"/>
  <c r="E26" i="66"/>
  <c r="D26" i="66"/>
  <c r="C26" i="66"/>
  <c r="H25" i="66"/>
  <c r="G25" i="66"/>
  <c r="F25" i="66"/>
  <c r="E25" i="66"/>
  <c r="D25" i="66"/>
  <c r="C25" i="66"/>
  <c r="H24" i="66"/>
  <c r="G24" i="66"/>
  <c r="F24" i="66"/>
  <c r="E24" i="66"/>
  <c r="D24" i="66"/>
  <c r="C24" i="66"/>
  <c r="H23" i="66"/>
  <c r="G23" i="66"/>
  <c r="F23" i="66"/>
  <c r="E23" i="66"/>
  <c r="D23" i="66"/>
  <c r="C23" i="66"/>
  <c r="H22" i="66"/>
  <c r="G22" i="66"/>
  <c r="F22" i="66"/>
  <c r="E22" i="66"/>
  <c r="D22" i="66"/>
  <c r="C22" i="66"/>
  <c r="H21" i="66"/>
  <c r="G21" i="66"/>
  <c r="F21" i="66"/>
  <c r="E21" i="66"/>
  <c r="D21" i="66"/>
  <c r="C21" i="66"/>
  <c r="H20" i="66"/>
  <c r="G20" i="66"/>
  <c r="F20" i="66"/>
  <c r="E20" i="66"/>
  <c r="D20" i="66"/>
  <c r="C20" i="66"/>
  <c r="H19" i="66"/>
  <c r="G19" i="66"/>
  <c r="F19" i="66"/>
  <c r="E19" i="66"/>
  <c r="D19" i="66"/>
  <c r="C19" i="66"/>
  <c r="H18" i="66"/>
  <c r="G18" i="66"/>
  <c r="F18" i="66"/>
  <c r="E18" i="66"/>
  <c r="D18" i="66"/>
  <c r="C18" i="66"/>
  <c r="H17" i="66"/>
  <c r="G17" i="66"/>
  <c r="F17" i="66"/>
  <c r="E17" i="66"/>
  <c r="D17" i="66"/>
  <c r="C17" i="66"/>
  <c r="H15" i="66"/>
  <c r="G15" i="66"/>
  <c r="F15" i="66"/>
  <c r="E15" i="66"/>
  <c r="D15" i="66"/>
  <c r="C15" i="66"/>
  <c r="H14" i="66"/>
  <c r="G14" i="66"/>
  <c r="F14" i="66"/>
  <c r="E14" i="66"/>
  <c r="D14" i="66"/>
  <c r="C14" i="66"/>
  <c r="H12" i="66"/>
  <c r="G12" i="66"/>
  <c r="F12" i="66"/>
  <c r="E12" i="66"/>
  <c r="D12" i="66"/>
  <c r="C12" i="66"/>
  <c r="H11" i="66"/>
  <c r="G11" i="66"/>
  <c r="F11" i="66"/>
  <c r="E11" i="66"/>
  <c r="D11" i="66"/>
  <c r="C11" i="66"/>
  <c r="H9" i="66"/>
  <c r="G9" i="66"/>
  <c r="F9" i="66"/>
  <c r="E9" i="66"/>
  <c r="D9" i="66"/>
  <c r="C9" i="66"/>
  <c r="H7" i="66"/>
  <c r="G7" i="66"/>
  <c r="F7" i="66"/>
  <c r="E7" i="66"/>
  <c r="D7" i="66"/>
  <c r="C7" i="66"/>
  <c r="H6" i="66"/>
  <c r="G6" i="66"/>
  <c r="F6" i="66"/>
  <c r="E6" i="66"/>
  <c r="D6" i="66"/>
  <c r="C6" i="66"/>
  <c r="H5" i="66"/>
  <c r="G5" i="66"/>
  <c r="F5" i="66"/>
  <c r="E5" i="66"/>
  <c r="D5" i="66"/>
  <c r="C5" i="66"/>
  <c r="H4" i="66"/>
  <c r="G4" i="66"/>
  <c r="F4" i="66"/>
  <c r="E4" i="66"/>
  <c r="D4" i="66"/>
  <c r="C4" i="66"/>
  <c r="I41" i="67"/>
  <c r="H41" i="67"/>
  <c r="G41" i="67"/>
  <c r="F41" i="67"/>
  <c r="E41" i="67"/>
  <c r="D41" i="67"/>
  <c r="C41" i="67"/>
  <c r="I40" i="67"/>
  <c r="H40" i="67"/>
  <c r="G40" i="67"/>
  <c r="F40" i="67"/>
  <c r="E40" i="67"/>
  <c r="D40" i="67"/>
  <c r="C40" i="67"/>
  <c r="I39" i="67"/>
  <c r="H39" i="67"/>
  <c r="G39" i="67"/>
  <c r="F39" i="67"/>
  <c r="E39" i="67"/>
  <c r="D39" i="67"/>
  <c r="C39" i="67"/>
  <c r="I38" i="67"/>
  <c r="H38" i="67"/>
  <c r="G38" i="67"/>
  <c r="F38" i="67"/>
  <c r="E38" i="67"/>
  <c r="D38" i="67"/>
  <c r="C38" i="67"/>
  <c r="I37" i="67"/>
  <c r="H37" i="67"/>
  <c r="G37" i="67"/>
  <c r="F37" i="67"/>
  <c r="E37" i="67"/>
  <c r="D37" i="67"/>
  <c r="C37" i="67"/>
  <c r="I36" i="67"/>
  <c r="H36" i="67"/>
  <c r="G36" i="67"/>
  <c r="F36" i="67"/>
  <c r="E36" i="67"/>
  <c r="D36" i="67"/>
  <c r="C36" i="67"/>
  <c r="I35" i="67"/>
  <c r="H35" i="67"/>
  <c r="G35" i="67"/>
  <c r="F35" i="67"/>
  <c r="E35" i="67"/>
  <c r="D35" i="67"/>
  <c r="C35" i="67"/>
  <c r="I34" i="67"/>
  <c r="H34" i="67"/>
  <c r="G34" i="67"/>
  <c r="F34" i="67"/>
  <c r="E34" i="67"/>
  <c r="D34" i="67"/>
  <c r="C34" i="67"/>
  <c r="I32" i="67"/>
  <c r="H32" i="67"/>
  <c r="G32" i="67"/>
  <c r="F32" i="67"/>
  <c r="E32" i="67"/>
  <c r="D32" i="67"/>
  <c r="C32" i="67"/>
  <c r="I31" i="67"/>
  <c r="H31" i="67"/>
  <c r="G31" i="67"/>
  <c r="F31" i="67"/>
  <c r="E31" i="67"/>
  <c r="D31" i="67"/>
  <c r="C31" i="67"/>
  <c r="I30" i="67"/>
  <c r="H30" i="67"/>
  <c r="G30" i="67"/>
  <c r="F30" i="67"/>
  <c r="E30" i="67"/>
  <c r="D30" i="67"/>
  <c r="C30" i="67"/>
  <c r="I29" i="67"/>
  <c r="H29" i="67"/>
  <c r="G29" i="67"/>
  <c r="F29" i="67"/>
  <c r="E29" i="67"/>
  <c r="D29" i="67"/>
  <c r="C29" i="67"/>
  <c r="I28" i="67"/>
  <c r="H28" i="67"/>
  <c r="G28" i="67"/>
  <c r="F28" i="67"/>
  <c r="E28" i="67"/>
  <c r="D28" i="67"/>
  <c r="C28" i="67"/>
  <c r="I27" i="67"/>
  <c r="H27" i="67"/>
  <c r="G27" i="67"/>
  <c r="F27" i="67"/>
  <c r="E27" i="67"/>
  <c r="D27" i="67"/>
  <c r="C27" i="67"/>
  <c r="I26" i="67"/>
  <c r="H26" i="67"/>
  <c r="G26" i="67"/>
  <c r="F26" i="67"/>
  <c r="E26" i="67"/>
  <c r="D26" i="67"/>
  <c r="C26" i="67"/>
  <c r="I25" i="67"/>
  <c r="H25" i="67"/>
  <c r="G25" i="67"/>
  <c r="F25" i="67"/>
  <c r="E25" i="67"/>
  <c r="D25" i="67"/>
  <c r="C25" i="67"/>
  <c r="I24" i="67"/>
  <c r="H24" i="67"/>
  <c r="G24" i="67"/>
  <c r="F24" i="67"/>
  <c r="E24" i="67"/>
  <c r="D24" i="67"/>
  <c r="C24" i="67"/>
  <c r="I23" i="67"/>
  <c r="H23" i="67"/>
  <c r="G23" i="67"/>
  <c r="F23" i="67"/>
  <c r="E23" i="67"/>
  <c r="D23" i="67"/>
  <c r="C23" i="67"/>
  <c r="I22" i="67"/>
  <c r="H22" i="67"/>
  <c r="G22" i="67"/>
  <c r="F22" i="67"/>
  <c r="E22" i="67"/>
  <c r="D22" i="67"/>
  <c r="C22" i="67"/>
  <c r="I21" i="67"/>
  <c r="H21" i="67"/>
  <c r="G21" i="67"/>
  <c r="F21" i="67"/>
  <c r="E21" i="67"/>
  <c r="D21" i="67"/>
  <c r="C21" i="67"/>
  <c r="I20" i="67"/>
  <c r="H20" i="67"/>
  <c r="G20" i="67"/>
  <c r="F20" i="67"/>
  <c r="E20" i="67"/>
  <c r="D20" i="67"/>
  <c r="C20" i="67"/>
  <c r="I19" i="67"/>
  <c r="H19" i="67"/>
  <c r="G19" i="67"/>
  <c r="F19" i="67"/>
  <c r="E19" i="67"/>
  <c r="D19" i="67"/>
  <c r="C19" i="67"/>
  <c r="I18" i="67"/>
  <c r="H18" i="67"/>
  <c r="G18" i="67"/>
  <c r="F18" i="67"/>
  <c r="E18" i="67"/>
  <c r="D18" i="67"/>
  <c r="C18" i="67"/>
  <c r="I17" i="67"/>
  <c r="H17" i="67"/>
  <c r="G17" i="67"/>
  <c r="F17" i="67"/>
  <c r="E17" i="67"/>
  <c r="D17" i="67"/>
  <c r="C17" i="67"/>
  <c r="I15" i="67"/>
  <c r="H15" i="67"/>
  <c r="G15" i="67"/>
  <c r="F15" i="67"/>
  <c r="E15" i="67"/>
  <c r="D15" i="67"/>
  <c r="C15" i="67"/>
  <c r="I14" i="67"/>
  <c r="H14" i="67"/>
  <c r="G14" i="67"/>
  <c r="F14" i="67"/>
  <c r="E14" i="67"/>
  <c r="D14" i="67"/>
  <c r="C14" i="67"/>
  <c r="I12" i="67"/>
  <c r="H12" i="67"/>
  <c r="G12" i="67"/>
  <c r="F12" i="67"/>
  <c r="E12" i="67"/>
  <c r="D12" i="67"/>
  <c r="C12" i="67"/>
  <c r="I11" i="67"/>
  <c r="H11" i="67"/>
  <c r="G11" i="67"/>
  <c r="F11" i="67"/>
  <c r="E11" i="67"/>
  <c r="D11" i="67"/>
  <c r="C11" i="67"/>
  <c r="I9" i="67"/>
  <c r="H9" i="67"/>
  <c r="G9" i="67"/>
  <c r="F9" i="67"/>
  <c r="E9" i="67"/>
  <c r="D9" i="67"/>
  <c r="C9" i="67"/>
  <c r="I7" i="67"/>
  <c r="H7" i="67"/>
  <c r="G7" i="67"/>
  <c r="F7" i="67"/>
  <c r="E7" i="67"/>
  <c r="D7" i="67"/>
  <c r="C7" i="67"/>
  <c r="I6" i="67"/>
  <c r="H6" i="67"/>
  <c r="G6" i="67"/>
  <c r="F6" i="67"/>
  <c r="E6" i="67"/>
  <c r="D6" i="67"/>
  <c r="C6" i="67"/>
  <c r="I5" i="67"/>
  <c r="H5" i="67"/>
  <c r="G5" i="67"/>
  <c r="F5" i="67"/>
  <c r="E5" i="67"/>
  <c r="D5" i="67"/>
  <c r="C5" i="67"/>
  <c r="J4" i="67"/>
  <c r="I4" i="67"/>
  <c r="H4" i="67"/>
  <c r="G4" i="67"/>
  <c r="F4" i="67"/>
  <c r="E4" i="67"/>
  <c r="D4" i="67"/>
  <c r="C4" i="67"/>
  <c r="J41" i="68"/>
  <c r="I41" i="68"/>
  <c r="H41" i="68"/>
  <c r="G41" i="68"/>
  <c r="F41" i="68"/>
  <c r="E41" i="68"/>
  <c r="D41" i="68"/>
  <c r="C41" i="68"/>
  <c r="J40" i="68"/>
  <c r="I40" i="68"/>
  <c r="H40" i="68"/>
  <c r="G40" i="68"/>
  <c r="F40" i="68"/>
  <c r="E40" i="68"/>
  <c r="D40" i="68"/>
  <c r="C40" i="68"/>
  <c r="J39" i="68"/>
  <c r="I39" i="68"/>
  <c r="H39" i="68"/>
  <c r="G39" i="68"/>
  <c r="F39" i="68"/>
  <c r="E39" i="68"/>
  <c r="D39" i="68"/>
  <c r="C39" i="68"/>
  <c r="J38" i="68"/>
  <c r="I38" i="68"/>
  <c r="H38" i="68"/>
  <c r="G38" i="68"/>
  <c r="F38" i="68"/>
  <c r="E38" i="68"/>
  <c r="D38" i="68"/>
  <c r="C38" i="68"/>
  <c r="J37" i="68"/>
  <c r="I37" i="68"/>
  <c r="H37" i="68"/>
  <c r="G37" i="68"/>
  <c r="F37" i="68"/>
  <c r="E37" i="68"/>
  <c r="D37" i="68"/>
  <c r="C37" i="68"/>
  <c r="J36" i="68"/>
  <c r="I36" i="68"/>
  <c r="H36" i="68"/>
  <c r="G36" i="68"/>
  <c r="F36" i="68"/>
  <c r="E36" i="68"/>
  <c r="D36" i="68"/>
  <c r="C36" i="68"/>
  <c r="J35" i="68"/>
  <c r="I35" i="68"/>
  <c r="H35" i="68"/>
  <c r="G35" i="68"/>
  <c r="F35" i="68"/>
  <c r="E35" i="68"/>
  <c r="D35" i="68"/>
  <c r="C35" i="68"/>
  <c r="J34" i="68"/>
  <c r="I34" i="68"/>
  <c r="H34" i="68"/>
  <c r="G34" i="68"/>
  <c r="F34" i="68"/>
  <c r="E34" i="68"/>
  <c r="D34" i="68"/>
  <c r="C34" i="68"/>
  <c r="J32" i="68"/>
  <c r="I32" i="68"/>
  <c r="H32" i="68"/>
  <c r="G32" i="68"/>
  <c r="F32" i="68"/>
  <c r="E32" i="68"/>
  <c r="D32" i="68"/>
  <c r="C32" i="68"/>
  <c r="J31" i="68"/>
  <c r="I31" i="68"/>
  <c r="H31" i="68"/>
  <c r="G31" i="68"/>
  <c r="F31" i="68"/>
  <c r="E31" i="68"/>
  <c r="D31" i="68"/>
  <c r="C31" i="68"/>
  <c r="J30" i="68"/>
  <c r="I30" i="68"/>
  <c r="H30" i="68"/>
  <c r="G30" i="68"/>
  <c r="F30" i="68"/>
  <c r="E30" i="68"/>
  <c r="D30" i="68"/>
  <c r="C30" i="68"/>
  <c r="J29" i="68"/>
  <c r="I29" i="68"/>
  <c r="H29" i="68"/>
  <c r="G29" i="68"/>
  <c r="F29" i="68"/>
  <c r="E29" i="68"/>
  <c r="D29" i="68"/>
  <c r="C29" i="68"/>
  <c r="J28" i="68"/>
  <c r="I28" i="68"/>
  <c r="H28" i="68"/>
  <c r="G28" i="68"/>
  <c r="F28" i="68"/>
  <c r="E28" i="68"/>
  <c r="D28" i="68"/>
  <c r="C28" i="68"/>
  <c r="J27" i="68"/>
  <c r="I27" i="68"/>
  <c r="H27" i="68"/>
  <c r="G27" i="68"/>
  <c r="F27" i="68"/>
  <c r="E27" i="68"/>
  <c r="D27" i="68"/>
  <c r="C27" i="68"/>
  <c r="J26" i="68"/>
  <c r="I26" i="68"/>
  <c r="H26" i="68"/>
  <c r="G26" i="68"/>
  <c r="F26" i="68"/>
  <c r="E26" i="68"/>
  <c r="D26" i="68"/>
  <c r="C26" i="68"/>
  <c r="J25" i="68"/>
  <c r="I25" i="68"/>
  <c r="H25" i="68"/>
  <c r="G25" i="68"/>
  <c r="F25" i="68"/>
  <c r="E25" i="68"/>
  <c r="D25" i="68"/>
  <c r="C25" i="68"/>
  <c r="J24" i="68"/>
  <c r="I24" i="68"/>
  <c r="H24" i="68"/>
  <c r="G24" i="68"/>
  <c r="F24" i="68"/>
  <c r="E24" i="68"/>
  <c r="D24" i="68"/>
  <c r="C24" i="68"/>
  <c r="J23" i="68"/>
  <c r="I23" i="68"/>
  <c r="H23" i="68"/>
  <c r="G23" i="68"/>
  <c r="F23" i="68"/>
  <c r="E23" i="68"/>
  <c r="D23" i="68"/>
  <c r="C23" i="68"/>
  <c r="J22" i="68"/>
  <c r="I22" i="68"/>
  <c r="H22" i="68"/>
  <c r="G22" i="68"/>
  <c r="F22" i="68"/>
  <c r="E22" i="68"/>
  <c r="D22" i="68"/>
  <c r="C22" i="68"/>
  <c r="J21" i="68"/>
  <c r="I21" i="68"/>
  <c r="H21" i="68"/>
  <c r="G21" i="68"/>
  <c r="F21" i="68"/>
  <c r="E21" i="68"/>
  <c r="D21" i="68"/>
  <c r="C21" i="68"/>
  <c r="J20" i="68"/>
  <c r="I20" i="68"/>
  <c r="H20" i="68"/>
  <c r="G20" i="68"/>
  <c r="F20" i="68"/>
  <c r="E20" i="68"/>
  <c r="D20" i="68"/>
  <c r="C20" i="68"/>
  <c r="J19" i="68"/>
  <c r="I19" i="68"/>
  <c r="H19" i="68"/>
  <c r="G19" i="68"/>
  <c r="F19" i="68"/>
  <c r="E19" i="68"/>
  <c r="D19" i="68"/>
  <c r="C19" i="68"/>
  <c r="J18" i="68"/>
  <c r="I18" i="68"/>
  <c r="H18" i="68"/>
  <c r="G18" i="68"/>
  <c r="F18" i="68"/>
  <c r="E18" i="68"/>
  <c r="D18" i="68"/>
  <c r="C18" i="68"/>
  <c r="J17" i="68"/>
  <c r="I17" i="68"/>
  <c r="H17" i="68"/>
  <c r="G17" i="68"/>
  <c r="F17" i="68"/>
  <c r="E17" i="68"/>
  <c r="D17" i="68"/>
  <c r="C17" i="68"/>
  <c r="J15" i="68"/>
  <c r="I15" i="68"/>
  <c r="H15" i="68"/>
  <c r="G15" i="68"/>
  <c r="F15" i="68"/>
  <c r="E15" i="68"/>
  <c r="D15" i="68"/>
  <c r="C15" i="68"/>
  <c r="J14" i="68"/>
  <c r="I14" i="68"/>
  <c r="H14" i="68"/>
  <c r="G14" i="68"/>
  <c r="F14" i="68"/>
  <c r="E14" i="68"/>
  <c r="D14" i="68"/>
  <c r="C14" i="68"/>
  <c r="J12" i="68"/>
  <c r="I12" i="68"/>
  <c r="H12" i="68"/>
  <c r="G12" i="68"/>
  <c r="F12" i="68"/>
  <c r="E12" i="68"/>
  <c r="D12" i="68"/>
  <c r="C12" i="68"/>
  <c r="J11" i="68"/>
  <c r="I11" i="68"/>
  <c r="H11" i="68"/>
  <c r="G11" i="68"/>
  <c r="F11" i="68"/>
  <c r="E11" i="68"/>
  <c r="D11" i="68"/>
  <c r="C11" i="68"/>
  <c r="J9" i="68"/>
  <c r="I9" i="68"/>
  <c r="H9" i="68"/>
  <c r="G9" i="68"/>
  <c r="F9" i="68"/>
  <c r="E9" i="68"/>
  <c r="D9" i="68"/>
  <c r="C9" i="68"/>
  <c r="J7" i="68"/>
  <c r="I7" i="68"/>
  <c r="H7" i="68"/>
  <c r="G7" i="68"/>
  <c r="F7" i="68"/>
  <c r="E7" i="68"/>
  <c r="D7" i="68"/>
  <c r="C7" i="68"/>
  <c r="J6" i="68"/>
  <c r="I6" i="68"/>
  <c r="H6" i="68"/>
  <c r="G6" i="68"/>
  <c r="F6" i="68"/>
  <c r="E6" i="68"/>
  <c r="D6" i="68"/>
  <c r="C6" i="68"/>
  <c r="J5" i="68"/>
  <c r="I5" i="68"/>
  <c r="H5" i="68"/>
  <c r="G5" i="68"/>
  <c r="F5" i="68"/>
  <c r="E5" i="68"/>
  <c r="D5" i="68"/>
  <c r="C5" i="68"/>
  <c r="J4" i="68"/>
  <c r="I4" i="68"/>
  <c r="H4" i="68"/>
  <c r="G4" i="68"/>
  <c r="F4" i="68"/>
  <c r="E4" i="68"/>
  <c r="D4" i="68"/>
  <c r="C4" i="68"/>
  <c r="J41" i="71"/>
  <c r="I41" i="71"/>
  <c r="H41" i="71"/>
  <c r="G41" i="71"/>
  <c r="F41" i="71"/>
  <c r="E41" i="71"/>
  <c r="D41" i="71"/>
  <c r="C41" i="71"/>
  <c r="J40" i="71"/>
  <c r="I40" i="71"/>
  <c r="H40" i="71"/>
  <c r="G40" i="71"/>
  <c r="F40" i="71"/>
  <c r="E40" i="71"/>
  <c r="D40" i="71"/>
  <c r="C40" i="71"/>
  <c r="J39" i="71"/>
  <c r="I39" i="71"/>
  <c r="H39" i="71"/>
  <c r="G39" i="71"/>
  <c r="F39" i="71"/>
  <c r="E39" i="71"/>
  <c r="D39" i="71"/>
  <c r="C39" i="71"/>
  <c r="J38" i="71"/>
  <c r="I38" i="71"/>
  <c r="H38" i="71"/>
  <c r="G38" i="71"/>
  <c r="F38" i="71"/>
  <c r="E38" i="71"/>
  <c r="D38" i="71"/>
  <c r="C38" i="71"/>
  <c r="J37" i="71"/>
  <c r="I37" i="71"/>
  <c r="H37" i="71"/>
  <c r="G37" i="71"/>
  <c r="F37" i="71"/>
  <c r="E37" i="71"/>
  <c r="D37" i="71"/>
  <c r="C37" i="71"/>
  <c r="J36" i="71"/>
  <c r="I36" i="71"/>
  <c r="H36" i="71"/>
  <c r="G36" i="71"/>
  <c r="F36" i="71"/>
  <c r="E36" i="71"/>
  <c r="D36" i="71"/>
  <c r="C36" i="71"/>
  <c r="J35" i="71"/>
  <c r="I35" i="71"/>
  <c r="H35" i="71"/>
  <c r="G35" i="71"/>
  <c r="F35" i="71"/>
  <c r="E35" i="71"/>
  <c r="D35" i="71"/>
  <c r="C35" i="71"/>
  <c r="J34" i="71"/>
  <c r="I34" i="71"/>
  <c r="H34" i="71"/>
  <c r="G34" i="71"/>
  <c r="F34" i="71"/>
  <c r="E34" i="71"/>
  <c r="D34" i="71"/>
  <c r="C34" i="71"/>
  <c r="J32" i="71"/>
  <c r="I32" i="71"/>
  <c r="H32" i="71"/>
  <c r="G32" i="71"/>
  <c r="F32" i="71"/>
  <c r="E32" i="71"/>
  <c r="D32" i="71"/>
  <c r="C32" i="71"/>
  <c r="J31" i="71"/>
  <c r="I31" i="71"/>
  <c r="H31" i="71"/>
  <c r="G31" i="71"/>
  <c r="F31" i="71"/>
  <c r="E31" i="71"/>
  <c r="D31" i="71"/>
  <c r="C31" i="71"/>
  <c r="J30" i="71"/>
  <c r="I30" i="71"/>
  <c r="H30" i="71"/>
  <c r="G30" i="71"/>
  <c r="F30" i="71"/>
  <c r="E30" i="71"/>
  <c r="D30" i="71"/>
  <c r="C30" i="71"/>
  <c r="J29" i="71"/>
  <c r="I29" i="71"/>
  <c r="H29" i="71"/>
  <c r="G29" i="71"/>
  <c r="F29" i="71"/>
  <c r="E29" i="71"/>
  <c r="D29" i="71"/>
  <c r="C29" i="71"/>
  <c r="J28" i="71"/>
  <c r="I28" i="71"/>
  <c r="H28" i="71"/>
  <c r="G28" i="71"/>
  <c r="F28" i="71"/>
  <c r="E28" i="71"/>
  <c r="D28" i="71"/>
  <c r="C28" i="71"/>
  <c r="J27" i="71"/>
  <c r="I27" i="71"/>
  <c r="H27" i="71"/>
  <c r="G27" i="71"/>
  <c r="F27" i="71"/>
  <c r="E27" i="71"/>
  <c r="D27" i="71"/>
  <c r="C27" i="71"/>
  <c r="J26" i="71"/>
  <c r="I26" i="71"/>
  <c r="H26" i="71"/>
  <c r="G26" i="71"/>
  <c r="F26" i="71"/>
  <c r="E26" i="71"/>
  <c r="D26" i="71"/>
  <c r="C26" i="71"/>
  <c r="J25" i="71"/>
  <c r="I25" i="71"/>
  <c r="H25" i="71"/>
  <c r="G25" i="71"/>
  <c r="F25" i="71"/>
  <c r="E25" i="71"/>
  <c r="D25" i="71"/>
  <c r="C25" i="71"/>
  <c r="J24" i="71"/>
  <c r="I24" i="71"/>
  <c r="H24" i="71"/>
  <c r="G24" i="71"/>
  <c r="F24" i="71"/>
  <c r="E24" i="71"/>
  <c r="D24" i="71"/>
  <c r="C24" i="71"/>
  <c r="J23" i="71"/>
  <c r="I23" i="71"/>
  <c r="H23" i="71"/>
  <c r="G23" i="71"/>
  <c r="F23" i="71"/>
  <c r="E23" i="71"/>
  <c r="D23" i="71"/>
  <c r="C23" i="71"/>
  <c r="J22" i="71"/>
  <c r="I22" i="71"/>
  <c r="H22" i="71"/>
  <c r="G22" i="71"/>
  <c r="F22" i="71"/>
  <c r="E22" i="71"/>
  <c r="D22" i="71"/>
  <c r="C22" i="71"/>
  <c r="J21" i="71"/>
  <c r="I21" i="71"/>
  <c r="H21" i="71"/>
  <c r="G21" i="71"/>
  <c r="F21" i="71"/>
  <c r="E21" i="71"/>
  <c r="D21" i="71"/>
  <c r="C21" i="71"/>
  <c r="J20" i="71"/>
  <c r="I20" i="71"/>
  <c r="H20" i="71"/>
  <c r="G20" i="71"/>
  <c r="F20" i="71"/>
  <c r="E20" i="71"/>
  <c r="D20" i="71"/>
  <c r="C20" i="71"/>
  <c r="J19" i="71"/>
  <c r="I19" i="71"/>
  <c r="H19" i="71"/>
  <c r="G19" i="71"/>
  <c r="F19" i="71"/>
  <c r="E19" i="71"/>
  <c r="D19" i="71"/>
  <c r="C19" i="71"/>
  <c r="J18" i="71"/>
  <c r="I18" i="71"/>
  <c r="H18" i="71"/>
  <c r="G18" i="71"/>
  <c r="F18" i="71"/>
  <c r="E18" i="71"/>
  <c r="D18" i="71"/>
  <c r="C18" i="71"/>
  <c r="J17" i="71"/>
  <c r="I17" i="71"/>
  <c r="H17" i="71"/>
  <c r="G17" i="71"/>
  <c r="F17" i="71"/>
  <c r="E17" i="71"/>
  <c r="D17" i="71"/>
  <c r="C17" i="71"/>
  <c r="J15" i="71"/>
  <c r="I15" i="71"/>
  <c r="H15" i="71"/>
  <c r="G15" i="71"/>
  <c r="F15" i="71"/>
  <c r="E15" i="71"/>
  <c r="D15" i="71"/>
  <c r="C15" i="71"/>
  <c r="J14" i="71"/>
  <c r="I14" i="71"/>
  <c r="H14" i="71"/>
  <c r="G14" i="71"/>
  <c r="F14" i="71"/>
  <c r="E14" i="71"/>
  <c r="D14" i="71"/>
  <c r="C14" i="71"/>
  <c r="J12" i="71"/>
  <c r="I12" i="71"/>
  <c r="H12" i="71"/>
  <c r="G12" i="71"/>
  <c r="F12" i="71"/>
  <c r="E12" i="71"/>
  <c r="D12" i="71"/>
  <c r="C12" i="71"/>
  <c r="J11" i="71"/>
  <c r="I11" i="71"/>
  <c r="H11" i="71"/>
  <c r="G11" i="71"/>
  <c r="F11" i="71"/>
  <c r="E11" i="71"/>
  <c r="D11" i="71"/>
  <c r="C11" i="71"/>
  <c r="J9" i="71"/>
  <c r="I9" i="71"/>
  <c r="H9" i="71"/>
  <c r="G9" i="71"/>
  <c r="F9" i="71"/>
  <c r="E9" i="71"/>
  <c r="D9" i="71"/>
  <c r="C9" i="71"/>
  <c r="J7" i="71"/>
  <c r="I7" i="71"/>
  <c r="H7" i="71"/>
  <c r="G7" i="71"/>
  <c r="F7" i="71"/>
  <c r="E7" i="71"/>
  <c r="D7" i="71"/>
  <c r="C7" i="71"/>
  <c r="J6" i="71"/>
  <c r="I6" i="71"/>
  <c r="H6" i="71"/>
  <c r="G6" i="71"/>
  <c r="F6" i="71"/>
  <c r="E6" i="71"/>
  <c r="D6" i="71"/>
  <c r="C6" i="71"/>
  <c r="J5" i="71"/>
  <c r="I5" i="71"/>
  <c r="H5" i="71"/>
  <c r="G5" i="71"/>
  <c r="F5" i="71"/>
  <c r="E5" i="71"/>
  <c r="D5" i="71"/>
  <c r="C5" i="71"/>
  <c r="J4" i="71"/>
  <c r="I4" i="71"/>
  <c r="H4" i="71"/>
  <c r="G4" i="71"/>
  <c r="F4" i="71"/>
  <c r="E4" i="71"/>
  <c r="D4" i="71"/>
  <c r="C4" i="71"/>
  <c r="G41" i="72"/>
  <c r="F41" i="72"/>
  <c r="E41" i="72"/>
  <c r="D41" i="72"/>
  <c r="C41" i="72"/>
  <c r="G40" i="72"/>
  <c r="F40" i="72"/>
  <c r="E40" i="72"/>
  <c r="D40" i="72"/>
  <c r="C40" i="72"/>
  <c r="G39" i="72"/>
  <c r="F39" i="72"/>
  <c r="E39" i="72"/>
  <c r="D39" i="72"/>
  <c r="C39" i="72"/>
  <c r="G38" i="72"/>
  <c r="F38" i="72"/>
  <c r="E38" i="72"/>
  <c r="D38" i="72"/>
  <c r="C38" i="72"/>
  <c r="G37" i="72"/>
  <c r="F37" i="72"/>
  <c r="E37" i="72"/>
  <c r="D37" i="72"/>
  <c r="C37" i="72"/>
  <c r="G36" i="72"/>
  <c r="F36" i="72"/>
  <c r="E36" i="72"/>
  <c r="D36" i="72"/>
  <c r="C36" i="72"/>
  <c r="G35" i="72"/>
  <c r="F35" i="72"/>
  <c r="E35" i="72"/>
  <c r="D35" i="72"/>
  <c r="C35" i="72"/>
  <c r="G34" i="72"/>
  <c r="F34" i="72"/>
  <c r="E34" i="72"/>
  <c r="D34" i="72"/>
  <c r="C34" i="72"/>
  <c r="G32" i="72"/>
  <c r="F32" i="72"/>
  <c r="E32" i="72"/>
  <c r="D32" i="72"/>
  <c r="C32" i="72"/>
  <c r="G31" i="72"/>
  <c r="F31" i="72"/>
  <c r="E31" i="72"/>
  <c r="D31" i="72"/>
  <c r="C31" i="72"/>
  <c r="G30" i="72"/>
  <c r="F30" i="72"/>
  <c r="E30" i="72"/>
  <c r="D30" i="72"/>
  <c r="C30" i="72"/>
  <c r="G29" i="72"/>
  <c r="F29" i="72"/>
  <c r="E29" i="72"/>
  <c r="D29" i="72"/>
  <c r="C29" i="72"/>
  <c r="G28" i="72"/>
  <c r="F28" i="72"/>
  <c r="E28" i="72"/>
  <c r="D28" i="72"/>
  <c r="C28" i="72"/>
  <c r="G27" i="72"/>
  <c r="F27" i="72"/>
  <c r="E27" i="72"/>
  <c r="D27" i="72"/>
  <c r="C27" i="72"/>
  <c r="G26" i="72"/>
  <c r="F26" i="72"/>
  <c r="E26" i="72"/>
  <c r="D26" i="72"/>
  <c r="C26" i="72"/>
  <c r="G25" i="72"/>
  <c r="F25" i="72"/>
  <c r="E25" i="72"/>
  <c r="D25" i="72"/>
  <c r="C25" i="72"/>
  <c r="G24" i="72"/>
  <c r="F24" i="72"/>
  <c r="E24" i="72"/>
  <c r="D24" i="72"/>
  <c r="C24" i="72"/>
  <c r="G23" i="72"/>
  <c r="F23" i="72"/>
  <c r="E23" i="72"/>
  <c r="D23" i="72"/>
  <c r="C23" i="72"/>
  <c r="G22" i="72"/>
  <c r="F22" i="72"/>
  <c r="E22" i="72"/>
  <c r="D22" i="72"/>
  <c r="C22" i="72"/>
  <c r="G21" i="72"/>
  <c r="F21" i="72"/>
  <c r="E21" i="72"/>
  <c r="D21" i="72"/>
  <c r="C21" i="72"/>
  <c r="G20" i="72"/>
  <c r="F20" i="72"/>
  <c r="E20" i="72"/>
  <c r="D20" i="72"/>
  <c r="C20" i="72"/>
  <c r="G19" i="72"/>
  <c r="F19" i="72"/>
  <c r="E19" i="72"/>
  <c r="D19" i="72"/>
  <c r="C19" i="72"/>
  <c r="G18" i="72"/>
  <c r="F18" i="72"/>
  <c r="E18" i="72"/>
  <c r="D18" i="72"/>
  <c r="C18" i="72"/>
  <c r="G17" i="72"/>
  <c r="F17" i="72"/>
  <c r="E17" i="72"/>
  <c r="D17" i="72"/>
  <c r="C17" i="72"/>
  <c r="G15" i="72"/>
  <c r="F15" i="72"/>
  <c r="E15" i="72"/>
  <c r="D15" i="72"/>
  <c r="C15" i="72"/>
  <c r="G14" i="72"/>
  <c r="F14" i="72"/>
  <c r="E14" i="72"/>
  <c r="D14" i="72"/>
  <c r="C14" i="72"/>
  <c r="G12" i="72"/>
  <c r="F12" i="72"/>
  <c r="E12" i="72"/>
  <c r="D12" i="72"/>
  <c r="C12" i="72"/>
  <c r="G11" i="72"/>
  <c r="F11" i="72"/>
  <c r="E11" i="72"/>
  <c r="D11" i="72"/>
  <c r="C11" i="72"/>
  <c r="G9" i="72"/>
  <c r="F9" i="72"/>
  <c r="E9" i="72"/>
  <c r="D9" i="72"/>
  <c r="C9" i="72"/>
  <c r="G7" i="72"/>
  <c r="F7" i="72"/>
  <c r="E7" i="72"/>
  <c r="D7" i="72"/>
  <c r="C7" i="72"/>
  <c r="G6" i="72"/>
  <c r="F6" i="72"/>
  <c r="E6" i="72"/>
  <c r="D6" i="72"/>
  <c r="C6" i="72"/>
  <c r="G5" i="72"/>
  <c r="F5" i="72"/>
  <c r="E5" i="72"/>
  <c r="D5" i="72"/>
  <c r="C5" i="72"/>
  <c r="G4" i="72"/>
  <c r="F4" i="72"/>
  <c r="E4" i="72"/>
  <c r="D4" i="72"/>
  <c r="C4" i="72"/>
  <c r="I41" i="73"/>
  <c r="H41" i="73"/>
  <c r="G41" i="73"/>
  <c r="F41" i="73"/>
  <c r="E41" i="73"/>
  <c r="D41" i="73"/>
  <c r="C41" i="73"/>
  <c r="I40" i="73"/>
  <c r="H40" i="73"/>
  <c r="G40" i="73"/>
  <c r="F40" i="73"/>
  <c r="E40" i="73"/>
  <c r="D40" i="73"/>
  <c r="C40" i="73"/>
  <c r="I39" i="73"/>
  <c r="H39" i="73"/>
  <c r="G39" i="73"/>
  <c r="F39" i="73"/>
  <c r="E39" i="73"/>
  <c r="D39" i="73"/>
  <c r="C39" i="73"/>
  <c r="I38" i="73"/>
  <c r="H38" i="73"/>
  <c r="G38" i="73"/>
  <c r="F38" i="73"/>
  <c r="E38" i="73"/>
  <c r="D38" i="73"/>
  <c r="C38" i="73"/>
  <c r="I37" i="73"/>
  <c r="H37" i="73"/>
  <c r="G37" i="73"/>
  <c r="F37" i="73"/>
  <c r="E37" i="73"/>
  <c r="D37" i="73"/>
  <c r="C37" i="73"/>
  <c r="I36" i="73"/>
  <c r="H36" i="73"/>
  <c r="G36" i="73"/>
  <c r="F36" i="73"/>
  <c r="E36" i="73"/>
  <c r="D36" i="73"/>
  <c r="C36" i="73"/>
  <c r="I35" i="73"/>
  <c r="H35" i="73"/>
  <c r="G35" i="73"/>
  <c r="F35" i="73"/>
  <c r="E35" i="73"/>
  <c r="D35" i="73"/>
  <c r="C35" i="73"/>
  <c r="I34" i="73"/>
  <c r="H34" i="73"/>
  <c r="G34" i="73"/>
  <c r="F34" i="73"/>
  <c r="E34" i="73"/>
  <c r="D34" i="73"/>
  <c r="C34" i="73"/>
  <c r="I32" i="73"/>
  <c r="H32" i="73"/>
  <c r="G32" i="73"/>
  <c r="F32" i="73"/>
  <c r="E32" i="73"/>
  <c r="D32" i="73"/>
  <c r="C32" i="73"/>
  <c r="I31" i="73"/>
  <c r="H31" i="73"/>
  <c r="G31" i="73"/>
  <c r="F31" i="73"/>
  <c r="E31" i="73"/>
  <c r="D31" i="73"/>
  <c r="C31" i="73"/>
  <c r="I30" i="73"/>
  <c r="H30" i="73"/>
  <c r="G30" i="73"/>
  <c r="F30" i="73"/>
  <c r="E30" i="73"/>
  <c r="D30" i="73"/>
  <c r="C30" i="73"/>
  <c r="I29" i="73"/>
  <c r="H29" i="73"/>
  <c r="G29" i="73"/>
  <c r="F29" i="73"/>
  <c r="E29" i="73"/>
  <c r="D29" i="73"/>
  <c r="C29" i="73"/>
  <c r="I28" i="73"/>
  <c r="H28" i="73"/>
  <c r="G28" i="73"/>
  <c r="F28" i="73"/>
  <c r="E28" i="73"/>
  <c r="D28" i="73"/>
  <c r="C28" i="73"/>
  <c r="I27" i="73"/>
  <c r="H27" i="73"/>
  <c r="G27" i="73"/>
  <c r="F27" i="73"/>
  <c r="E27" i="73"/>
  <c r="D27" i="73"/>
  <c r="C27" i="73"/>
  <c r="I26" i="73"/>
  <c r="H26" i="73"/>
  <c r="G26" i="73"/>
  <c r="F26" i="73"/>
  <c r="E26" i="73"/>
  <c r="D26" i="73"/>
  <c r="C26" i="73"/>
  <c r="I25" i="73"/>
  <c r="H25" i="73"/>
  <c r="G25" i="73"/>
  <c r="F25" i="73"/>
  <c r="E25" i="73"/>
  <c r="D25" i="73"/>
  <c r="C25" i="73"/>
  <c r="I24" i="73"/>
  <c r="H24" i="73"/>
  <c r="G24" i="73"/>
  <c r="F24" i="73"/>
  <c r="E24" i="73"/>
  <c r="D24" i="73"/>
  <c r="C24" i="73"/>
  <c r="I23" i="73"/>
  <c r="H23" i="73"/>
  <c r="G23" i="73"/>
  <c r="F23" i="73"/>
  <c r="E23" i="73"/>
  <c r="D23" i="73"/>
  <c r="C23" i="73"/>
  <c r="I22" i="73"/>
  <c r="H22" i="73"/>
  <c r="G22" i="73"/>
  <c r="F22" i="73"/>
  <c r="E22" i="73"/>
  <c r="D22" i="73"/>
  <c r="C22" i="73"/>
  <c r="I21" i="73"/>
  <c r="H21" i="73"/>
  <c r="G21" i="73"/>
  <c r="F21" i="73"/>
  <c r="E21" i="73"/>
  <c r="D21" i="73"/>
  <c r="C21" i="73"/>
  <c r="I20" i="73"/>
  <c r="H20" i="73"/>
  <c r="G20" i="73"/>
  <c r="F20" i="73"/>
  <c r="E20" i="73"/>
  <c r="D20" i="73"/>
  <c r="C20" i="73"/>
  <c r="I19" i="73"/>
  <c r="H19" i="73"/>
  <c r="G19" i="73"/>
  <c r="F19" i="73"/>
  <c r="E19" i="73"/>
  <c r="D19" i="73"/>
  <c r="C19" i="73"/>
  <c r="I18" i="73"/>
  <c r="H18" i="73"/>
  <c r="G18" i="73"/>
  <c r="F18" i="73"/>
  <c r="E18" i="73"/>
  <c r="D18" i="73"/>
  <c r="C18" i="73"/>
  <c r="I17" i="73"/>
  <c r="H17" i="73"/>
  <c r="G17" i="73"/>
  <c r="F17" i="73"/>
  <c r="E17" i="73"/>
  <c r="D17" i="73"/>
  <c r="C17" i="73"/>
  <c r="I15" i="73"/>
  <c r="H15" i="73"/>
  <c r="G15" i="73"/>
  <c r="F15" i="73"/>
  <c r="E15" i="73"/>
  <c r="D15" i="73"/>
  <c r="C15" i="73"/>
  <c r="I14" i="73"/>
  <c r="H14" i="73"/>
  <c r="G14" i="73"/>
  <c r="F14" i="73"/>
  <c r="E14" i="73"/>
  <c r="D14" i="73"/>
  <c r="C14" i="73"/>
  <c r="I12" i="73"/>
  <c r="H12" i="73"/>
  <c r="G12" i="73"/>
  <c r="F12" i="73"/>
  <c r="E12" i="73"/>
  <c r="D12" i="73"/>
  <c r="C12" i="73"/>
  <c r="I11" i="73"/>
  <c r="H11" i="73"/>
  <c r="G11" i="73"/>
  <c r="F11" i="73"/>
  <c r="E11" i="73"/>
  <c r="D11" i="73"/>
  <c r="C11" i="73"/>
  <c r="I9" i="73"/>
  <c r="H9" i="73"/>
  <c r="G9" i="73"/>
  <c r="F9" i="73"/>
  <c r="E9" i="73"/>
  <c r="D9" i="73"/>
  <c r="C9" i="73"/>
  <c r="I7" i="73"/>
  <c r="H7" i="73"/>
  <c r="G7" i="73"/>
  <c r="F7" i="73"/>
  <c r="E7" i="73"/>
  <c r="D7" i="73"/>
  <c r="C7" i="73"/>
  <c r="I6" i="73"/>
  <c r="H6" i="73"/>
  <c r="G6" i="73"/>
  <c r="F6" i="73"/>
  <c r="E6" i="73"/>
  <c r="D6" i="73"/>
  <c r="C6" i="73"/>
  <c r="I5" i="73"/>
  <c r="H5" i="73"/>
  <c r="G5" i="73"/>
  <c r="F5" i="73"/>
  <c r="E5" i="73"/>
  <c r="D5" i="73"/>
  <c r="C5" i="73"/>
  <c r="J4" i="73"/>
  <c r="I4" i="73"/>
  <c r="H4" i="73"/>
  <c r="G4" i="73"/>
  <c r="F4" i="73"/>
  <c r="E4" i="73"/>
  <c r="D4" i="73"/>
  <c r="C4" i="73"/>
  <c r="I41" i="74"/>
  <c r="H41" i="74"/>
  <c r="G41" i="74"/>
  <c r="F41" i="74"/>
  <c r="E41" i="74"/>
  <c r="D41" i="74"/>
  <c r="C41" i="74"/>
  <c r="I40" i="74"/>
  <c r="H40" i="74"/>
  <c r="G40" i="74"/>
  <c r="F40" i="74"/>
  <c r="E40" i="74"/>
  <c r="D40" i="74"/>
  <c r="C40" i="74"/>
  <c r="I39" i="74"/>
  <c r="H39" i="74"/>
  <c r="G39" i="74"/>
  <c r="F39" i="74"/>
  <c r="E39" i="74"/>
  <c r="D39" i="74"/>
  <c r="C39" i="74"/>
  <c r="I38" i="74"/>
  <c r="H38" i="74"/>
  <c r="G38" i="74"/>
  <c r="F38" i="74"/>
  <c r="E38" i="74"/>
  <c r="D38" i="74"/>
  <c r="C38" i="74"/>
  <c r="I37" i="74"/>
  <c r="H37" i="74"/>
  <c r="G37" i="74"/>
  <c r="F37" i="74"/>
  <c r="E37" i="74"/>
  <c r="D37" i="74"/>
  <c r="C37" i="74"/>
  <c r="I36" i="74"/>
  <c r="H36" i="74"/>
  <c r="G36" i="74"/>
  <c r="F36" i="74"/>
  <c r="E36" i="74"/>
  <c r="D36" i="74"/>
  <c r="C36" i="74"/>
  <c r="I35" i="74"/>
  <c r="H35" i="74"/>
  <c r="G35" i="74"/>
  <c r="F35" i="74"/>
  <c r="E35" i="74"/>
  <c r="D35" i="74"/>
  <c r="C35" i="74"/>
  <c r="I34" i="74"/>
  <c r="H34" i="74"/>
  <c r="G34" i="74"/>
  <c r="F34" i="74"/>
  <c r="E34" i="74"/>
  <c r="D34" i="74"/>
  <c r="C34" i="74"/>
  <c r="I32" i="74"/>
  <c r="H32" i="74"/>
  <c r="G32" i="74"/>
  <c r="F32" i="74"/>
  <c r="E32" i="74"/>
  <c r="D32" i="74"/>
  <c r="C32" i="74"/>
  <c r="I31" i="74"/>
  <c r="H31" i="74"/>
  <c r="G31" i="74"/>
  <c r="F31" i="74"/>
  <c r="E31" i="74"/>
  <c r="D31" i="74"/>
  <c r="C31" i="74"/>
  <c r="I30" i="74"/>
  <c r="H30" i="74"/>
  <c r="G30" i="74"/>
  <c r="F30" i="74"/>
  <c r="E30" i="74"/>
  <c r="D30" i="74"/>
  <c r="C30" i="74"/>
  <c r="I29" i="74"/>
  <c r="H29" i="74"/>
  <c r="G29" i="74"/>
  <c r="F29" i="74"/>
  <c r="E29" i="74"/>
  <c r="D29" i="74"/>
  <c r="C29" i="74"/>
  <c r="I28" i="74"/>
  <c r="H28" i="74"/>
  <c r="G28" i="74"/>
  <c r="F28" i="74"/>
  <c r="E28" i="74"/>
  <c r="D28" i="74"/>
  <c r="C28" i="74"/>
  <c r="I27" i="74"/>
  <c r="H27" i="74"/>
  <c r="G27" i="74"/>
  <c r="F27" i="74"/>
  <c r="E27" i="74"/>
  <c r="D27" i="74"/>
  <c r="C27" i="74"/>
  <c r="I26" i="74"/>
  <c r="H26" i="74"/>
  <c r="G26" i="74"/>
  <c r="F26" i="74"/>
  <c r="E26" i="74"/>
  <c r="D26" i="74"/>
  <c r="C26" i="74"/>
  <c r="I25" i="74"/>
  <c r="H25" i="74"/>
  <c r="G25" i="74"/>
  <c r="F25" i="74"/>
  <c r="E25" i="74"/>
  <c r="D25" i="74"/>
  <c r="C25" i="74"/>
  <c r="I24" i="74"/>
  <c r="H24" i="74"/>
  <c r="G24" i="74"/>
  <c r="F24" i="74"/>
  <c r="E24" i="74"/>
  <c r="D24" i="74"/>
  <c r="C24" i="74"/>
  <c r="I23" i="74"/>
  <c r="H23" i="74"/>
  <c r="G23" i="74"/>
  <c r="F23" i="74"/>
  <c r="E23" i="74"/>
  <c r="D23" i="74"/>
  <c r="C23" i="74"/>
  <c r="I22" i="74"/>
  <c r="H22" i="74"/>
  <c r="G22" i="74"/>
  <c r="F22" i="74"/>
  <c r="E22" i="74"/>
  <c r="D22" i="74"/>
  <c r="C22" i="74"/>
  <c r="I21" i="74"/>
  <c r="H21" i="74"/>
  <c r="G21" i="74"/>
  <c r="F21" i="74"/>
  <c r="E21" i="74"/>
  <c r="D21" i="74"/>
  <c r="C21" i="74"/>
  <c r="I20" i="74"/>
  <c r="H20" i="74"/>
  <c r="G20" i="74"/>
  <c r="F20" i="74"/>
  <c r="E20" i="74"/>
  <c r="D20" i="74"/>
  <c r="C20" i="74"/>
  <c r="I19" i="74"/>
  <c r="H19" i="74"/>
  <c r="G19" i="74"/>
  <c r="F19" i="74"/>
  <c r="E19" i="74"/>
  <c r="D19" i="74"/>
  <c r="C19" i="74"/>
  <c r="I18" i="74"/>
  <c r="H18" i="74"/>
  <c r="G18" i="74"/>
  <c r="F18" i="74"/>
  <c r="E18" i="74"/>
  <c r="D18" i="74"/>
  <c r="C18" i="74"/>
  <c r="I17" i="74"/>
  <c r="H17" i="74"/>
  <c r="G17" i="74"/>
  <c r="F17" i="74"/>
  <c r="E17" i="74"/>
  <c r="D17" i="74"/>
  <c r="C17" i="74"/>
  <c r="I15" i="74"/>
  <c r="H15" i="74"/>
  <c r="G15" i="74"/>
  <c r="F15" i="74"/>
  <c r="E15" i="74"/>
  <c r="D15" i="74"/>
  <c r="C15" i="74"/>
  <c r="I14" i="74"/>
  <c r="H14" i="74"/>
  <c r="G14" i="74"/>
  <c r="F14" i="74"/>
  <c r="E14" i="74"/>
  <c r="D14" i="74"/>
  <c r="C14" i="74"/>
  <c r="I12" i="74"/>
  <c r="H12" i="74"/>
  <c r="G12" i="74"/>
  <c r="F12" i="74"/>
  <c r="E12" i="74"/>
  <c r="D12" i="74"/>
  <c r="C12" i="74"/>
  <c r="I11" i="74"/>
  <c r="H11" i="74"/>
  <c r="G11" i="74"/>
  <c r="F11" i="74"/>
  <c r="E11" i="74"/>
  <c r="D11" i="74"/>
  <c r="C11" i="74"/>
  <c r="I9" i="74"/>
  <c r="H9" i="74"/>
  <c r="G9" i="74"/>
  <c r="F9" i="74"/>
  <c r="E9" i="74"/>
  <c r="D9" i="74"/>
  <c r="C9" i="74"/>
  <c r="I7" i="74"/>
  <c r="H7" i="74"/>
  <c r="G7" i="74"/>
  <c r="F7" i="74"/>
  <c r="E7" i="74"/>
  <c r="D7" i="74"/>
  <c r="C7" i="74"/>
  <c r="I6" i="74"/>
  <c r="H6" i="74"/>
  <c r="G6" i="74"/>
  <c r="F6" i="74"/>
  <c r="E6" i="74"/>
  <c r="D6" i="74"/>
  <c r="C6" i="74"/>
  <c r="I5" i="74"/>
  <c r="H5" i="74"/>
  <c r="G5" i="74"/>
  <c r="F5" i="74"/>
  <c r="E5" i="74"/>
  <c r="D5" i="74"/>
  <c r="C5" i="74"/>
  <c r="J4" i="74"/>
  <c r="I4" i="74"/>
  <c r="H4" i="74"/>
  <c r="G4" i="74"/>
  <c r="F4" i="74"/>
  <c r="E4" i="74"/>
  <c r="D4" i="74"/>
  <c r="C4" i="74"/>
  <c r="J41" i="76"/>
  <c r="I41" i="76"/>
  <c r="H41" i="76"/>
  <c r="G41" i="76"/>
  <c r="F41" i="76"/>
  <c r="E41" i="76"/>
  <c r="D41" i="76"/>
  <c r="C41" i="76"/>
  <c r="J40" i="76"/>
  <c r="I40" i="76"/>
  <c r="H40" i="76"/>
  <c r="G40" i="76"/>
  <c r="F40" i="76"/>
  <c r="E40" i="76"/>
  <c r="D40" i="76"/>
  <c r="C40" i="76"/>
  <c r="J39" i="76"/>
  <c r="I39" i="76"/>
  <c r="H39" i="76"/>
  <c r="G39" i="76"/>
  <c r="F39" i="76"/>
  <c r="E39" i="76"/>
  <c r="D39" i="76"/>
  <c r="C39" i="76"/>
  <c r="J38" i="76"/>
  <c r="I38" i="76"/>
  <c r="H38" i="76"/>
  <c r="G38" i="76"/>
  <c r="F38" i="76"/>
  <c r="E38" i="76"/>
  <c r="D38" i="76"/>
  <c r="C38" i="76"/>
  <c r="J37" i="76"/>
  <c r="I37" i="76"/>
  <c r="H37" i="76"/>
  <c r="G37" i="76"/>
  <c r="F37" i="76"/>
  <c r="E37" i="76"/>
  <c r="D37" i="76"/>
  <c r="C37" i="76"/>
  <c r="J36" i="76"/>
  <c r="I36" i="76"/>
  <c r="H36" i="76"/>
  <c r="G36" i="76"/>
  <c r="F36" i="76"/>
  <c r="E36" i="76"/>
  <c r="D36" i="76"/>
  <c r="C36" i="76"/>
  <c r="J35" i="76"/>
  <c r="I35" i="76"/>
  <c r="H35" i="76"/>
  <c r="G35" i="76"/>
  <c r="F35" i="76"/>
  <c r="E35" i="76"/>
  <c r="D35" i="76"/>
  <c r="C35" i="76"/>
  <c r="J34" i="76"/>
  <c r="I34" i="76"/>
  <c r="H34" i="76"/>
  <c r="G34" i="76"/>
  <c r="F34" i="76"/>
  <c r="E34" i="76"/>
  <c r="D34" i="76"/>
  <c r="C34" i="76"/>
  <c r="J32" i="76"/>
  <c r="I32" i="76"/>
  <c r="H32" i="76"/>
  <c r="G32" i="76"/>
  <c r="F32" i="76"/>
  <c r="E32" i="76"/>
  <c r="D32" i="76"/>
  <c r="C32" i="76"/>
  <c r="J31" i="76"/>
  <c r="I31" i="76"/>
  <c r="H31" i="76"/>
  <c r="G31" i="76"/>
  <c r="F31" i="76"/>
  <c r="E31" i="76"/>
  <c r="D31" i="76"/>
  <c r="C31" i="76"/>
  <c r="J30" i="76"/>
  <c r="I30" i="76"/>
  <c r="H30" i="76"/>
  <c r="G30" i="76"/>
  <c r="F30" i="76"/>
  <c r="E30" i="76"/>
  <c r="D30" i="76"/>
  <c r="C30" i="76"/>
  <c r="J29" i="76"/>
  <c r="I29" i="76"/>
  <c r="H29" i="76"/>
  <c r="G29" i="76"/>
  <c r="F29" i="76"/>
  <c r="E29" i="76"/>
  <c r="D29" i="76"/>
  <c r="C29" i="76"/>
  <c r="J28" i="76"/>
  <c r="I28" i="76"/>
  <c r="H28" i="76"/>
  <c r="G28" i="76"/>
  <c r="F28" i="76"/>
  <c r="E28" i="76"/>
  <c r="D28" i="76"/>
  <c r="C28" i="76"/>
  <c r="J27" i="76"/>
  <c r="I27" i="76"/>
  <c r="H27" i="76"/>
  <c r="G27" i="76"/>
  <c r="F27" i="76"/>
  <c r="E27" i="76"/>
  <c r="D27" i="76"/>
  <c r="C27" i="76"/>
  <c r="J26" i="76"/>
  <c r="I26" i="76"/>
  <c r="H26" i="76"/>
  <c r="G26" i="76"/>
  <c r="F26" i="76"/>
  <c r="E26" i="76"/>
  <c r="D26" i="76"/>
  <c r="C26" i="76"/>
  <c r="J25" i="76"/>
  <c r="I25" i="76"/>
  <c r="H25" i="76"/>
  <c r="G25" i="76"/>
  <c r="F25" i="76"/>
  <c r="E25" i="76"/>
  <c r="D25" i="76"/>
  <c r="C25" i="76"/>
  <c r="J24" i="76"/>
  <c r="I24" i="76"/>
  <c r="H24" i="76"/>
  <c r="G24" i="76"/>
  <c r="F24" i="76"/>
  <c r="E24" i="76"/>
  <c r="D24" i="76"/>
  <c r="C24" i="76"/>
  <c r="J23" i="76"/>
  <c r="I23" i="76"/>
  <c r="H23" i="76"/>
  <c r="G23" i="76"/>
  <c r="F23" i="76"/>
  <c r="E23" i="76"/>
  <c r="D23" i="76"/>
  <c r="C23" i="76"/>
  <c r="J22" i="76"/>
  <c r="I22" i="76"/>
  <c r="H22" i="76"/>
  <c r="G22" i="76"/>
  <c r="F22" i="76"/>
  <c r="E22" i="76"/>
  <c r="D22" i="76"/>
  <c r="C22" i="76"/>
  <c r="J21" i="76"/>
  <c r="I21" i="76"/>
  <c r="H21" i="76"/>
  <c r="G21" i="76"/>
  <c r="F21" i="76"/>
  <c r="E21" i="76"/>
  <c r="D21" i="76"/>
  <c r="C21" i="76"/>
  <c r="J20" i="76"/>
  <c r="I20" i="76"/>
  <c r="H20" i="76"/>
  <c r="G20" i="76"/>
  <c r="F20" i="76"/>
  <c r="E20" i="76"/>
  <c r="D20" i="76"/>
  <c r="C20" i="76"/>
  <c r="J19" i="76"/>
  <c r="I19" i="76"/>
  <c r="H19" i="76"/>
  <c r="G19" i="76"/>
  <c r="F19" i="76"/>
  <c r="E19" i="76"/>
  <c r="D19" i="76"/>
  <c r="C19" i="76"/>
  <c r="J18" i="76"/>
  <c r="I18" i="76"/>
  <c r="H18" i="76"/>
  <c r="G18" i="76"/>
  <c r="F18" i="76"/>
  <c r="E18" i="76"/>
  <c r="D18" i="76"/>
  <c r="C18" i="76"/>
  <c r="J17" i="76"/>
  <c r="I17" i="76"/>
  <c r="H17" i="76"/>
  <c r="G17" i="76"/>
  <c r="F17" i="76"/>
  <c r="E17" i="76"/>
  <c r="D17" i="76"/>
  <c r="C17" i="76"/>
  <c r="J15" i="76"/>
  <c r="I15" i="76"/>
  <c r="H15" i="76"/>
  <c r="G15" i="76"/>
  <c r="F15" i="76"/>
  <c r="E15" i="76"/>
  <c r="D15" i="76"/>
  <c r="C15" i="76"/>
  <c r="J14" i="76"/>
  <c r="I14" i="76"/>
  <c r="H14" i="76"/>
  <c r="G14" i="76"/>
  <c r="F14" i="76"/>
  <c r="E14" i="76"/>
  <c r="D14" i="76"/>
  <c r="C14" i="76"/>
  <c r="J12" i="76"/>
  <c r="I12" i="76"/>
  <c r="H12" i="76"/>
  <c r="G12" i="76"/>
  <c r="F12" i="76"/>
  <c r="E12" i="76"/>
  <c r="D12" i="76"/>
  <c r="C12" i="76"/>
  <c r="J11" i="76"/>
  <c r="I11" i="76"/>
  <c r="H11" i="76"/>
  <c r="G11" i="76"/>
  <c r="F11" i="76"/>
  <c r="E11" i="76"/>
  <c r="D11" i="76"/>
  <c r="C11" i="76"/>
  <c r="J9" i="76"/>
  <c r="I9" i="76"/>
  <c r="H9" i="76"/>
  <c r="G9" i="76"/>
  <c r="F9" i="76"/>
  <c r="E9" i="76"/>
  <c r="D9" i="76"/>
  <c r="C9" i="76"/>
  <c r="J7" i="76"/>
  <c r="I7" i="76"/>
  <c r="H7" i="76"/>
  <c r="G7" i="76"/>
  <c r="F7" i="76"/>
  <c r="E7" i="76"/>
  <c r="D7" i="76"/>
  <c r="C7" i="76"/>
  <c r="J6" i="76"/>
  <c r="I6" i="76"/>
  <c r="H6" i="76"/>
  <c r="G6" i="76"/>
  <c r="F6" i="76"/>
  <c r="E6" i="76"/>
  <c r="D6" i="76"/>
  <c r="C6" i="76"/>
  <c r="J5" i="76"/>
  <c r="I5" i="76"/>
  <c r="H5" i="76"/>
  <c r="G5" i="76"/>
  <c r="F5" i="76"/>
  <c r="E5" i="76"/>
  <c r="D5" i="76"/>
  <c r="C5" i="76"/>
  <c r="J4" i="76"/>
  <c r="I4" i="76"/>
  <c r="H4" i="76"/>
  <c r="G4" i="76"/>
  <c r="F4" i="76"/>
  <c r="E4" i="76"/>
  <c r="D4" i="76"/>
  <c r="C4" i="76"/>
  <c r="I41" i="77"/>
  <c r="H41" i="77"/>
  <c r="G41" i="77"/>
  <c r="F41" i="77"/>
  <c r="E41" i="77"/>
  <c r="D41" i="77"/>
  <c r="C41" i="77"/>
  <c r="I40" i="77"/>
  <c r="H40" i="77"/>
  <c r="G40" i="77"/>
  <c r="F40" i="77"/>
  <c r="E40" i="77"/>
  <c r="D40" i="77"/>
  <c r="C40" i="77"/>
  <c r="I39" i="77"/>
  <c r="H39" i="77"/>
  <c r="G39" i="77"/>
  <c r="F39" i="77"/>
  <c r="E39" i="77"/>
  <c r="D39" i="77"/>
  <c r="C39" i="77"/>
  <c r="I38" i="77"/>
  <c r="H38" i="77"/>
  <c r="G38" i="77"/>
  <c r="F38" i="77"/>
  <c r="E38" i="77"/>
  <c r="D38" i="77"/>
  <c r="C38" i="77"/>
  <c r="I37" i="77"/>
  <c r="H37" i="77"/>
  <c r="G37" i="77"/>
  <c r="F37" i="77"/>
  <c r="E37" i="77"/>
  <c r="D37" i="77"/>
  <c r="C37" i="77"/>
  <c r="I36" i="77"/>
  <c r="H36" i="77"/>
  <c r="G36" i="77"/>
  <c r="F36" i="77"/>
  <c r="E36" i="77"/>
  <c r="D36" i="77"/>
  <c r="C36" i="77"/>
  <c r="I35" i="77"/>
  <c r="H35" i="77"/>
  <c r="G35" i="77"/>
  <c r="F35" i="77"/>
  <c r="E35" i="77"/>
  <c r="D35" i="77"/>
  <c r="C35" i="77"/>
  <c r="I34" i="77"/>
  <c r="H34" i="77"/>
  <c r="G34" i="77"/>
  <c r="F34" i="77"/>
  <c r="E34" i="77"/>
  <c r="D34" i="77"/>
  <c r="C34" i="77"/>
  <c r="I32" i="77"/>
  <c r="H32" i="77"/>
  <c r="G32" i="77"/>
  <c r="F32" i="77"/>
  <c r="E32" i="77"/>
  <c r="D32" i="77"/>
  <c r="C32" i="77"/>
  <c r="I31" i="77"/>
  <c r="H31" i="77"/>
  <c r="G31" i="77"/>
  <c r="F31" i="77"/>
  <c r="E31" i="77"/>
  <c r="D31" i="77"/>
  <c r="C31" i="77"/>
  <c r="I30" i="77"/>
  <c r="H30" i="77"/>
  <c r="G30" i="77"/>
  <c r="F30" i="77"/>
  <c r="E30" i="77"/>
  <c r="D30" i="77"/>
  <c r="C30" i="77"/>
  <c r="I29" i="77"/>
  <c r="H29" i="77"/>
  <c r="G29" i="77"/>
  <c r="F29" i="77"/>
  <c r="E29" i="77"/>
  <c r="D29" i="77"/>
  <c r="C29" i="77"/>
  <c r="I28" i="77"/>
  <c r="H28" i="77"/>
  <c r="G28" i="77"/>
  <c r="F28" i="77"/>
  <c r="E28" i="77"/>
  <c r="D28" i="77"/>
  <c r="C28" i="77"/>
  <c r="I27" i="77"/>
  <c r="H27" i="77"/>
  <c r="G27" i="77"/>
  <c r="F27" i="77"/>
  <c r="E27" i="77"/>
  <c r="D27" i="77"/>
  <c r="C27" i="77"/>
  <c r="I26" i="77"/>
  <c r="H26" i="77"/>
  <c r="G26" i="77"/>
  <c r="F26" i="77"/>
  <c r="E26" i="77"/>
  <c r="D26" i="77"/>
  <c r="C26" i="77"/>
  <c r="I25" i="77"/>
  <c r="H25" i="77"/>
  <c r="G25" i="77"/>
  <c r="F25" i="77"/>
  <c r="E25" i="77"/>
  <c r="D25" i="77"/>
  <c r="C25" i="77"/>
  <c r="I24" i="77"/>
  <c r="H24" i="77"/>
  <c r="G24" i="77"/>
  <c r="F24" i="77"/>
  <c r="E24" i="77"/>
  <c r="D24" i="77"/>
  <c r="C24" i="77"/>
  <c r="I23" i="77"/>
  <c r="H23" i="77"/>
  <c r="G23" i="77"/>
  <c r="F23" i="77"/>
  <c r="E23" i="77"/>
  <c r="D23" i="77"/>
  <c r="C23" i="77"/>
  <c r="I22" i="77"/>
  <c r="H22" i="77"/>
  <c r="G22" i="77"/>
  <c r="F22" i="77"/>
  <c r="E22" i="77"/>
  <c r="D22" i="77"/>
  <c r="C22" i="77"/>
  <c r="I21" i="77"/>
  <c r="H21" i="77"/>
  <c r="G21" i="77"/>
  <c r="F21" i="77"/>
  <c r="E21" i="77"/>
  <c r="D21" i="77"/>
  <c r="C21" i="77"/>
  <c r="I20" i="77"/>
  <c r="H20" i="77"/>
  <c r="G20" i="77"/>
  <c r="F20" i="77"/>
  <c r="E20" i="77"/>
  <c r="D20" i="77"/>
  <c r="C20" i="77"/>
  <c r="I19" i="77"/>
  <c r="H19" i="77"/>
  <c r="G19" i="77"/>
  <c r="F19" i="77"/>
  <c r="E19" i="77"/>
  <c r="D19" i="77"/>
  <c r="C19" i="77"/>
  <c r="I18" i="77"/>
  <c r="H18" i="77"/>
  <c r="G18" i="77"/>
  <c r="F18" i="77"/>
  <c r="E18" i="77"/>
  <c r="D18" i="77"/>
  <c r="C18" i="77"/>
  <c r="I17" i="77"/>
  <c r="H17" i="77"/>
  <c r="G17" i="77"/>
  <c r="F17" i="77"/>
  <c r="E17" i="77"/>
  <c r="D17" i="77"/>
  <c r="C17" i="77"/>
  <c r="I15" i="77"/>
  <c r="H15" i="77"/>
  <c r="G15" i="77"/>
  <c r="F15" i="77"/>
  <c r="E15" i="77"/>
  <c r="D15" i="77"/>
  <c r="C15" i="77"/>
  <c r="I14" i="77"/>
  <c r="H14" i="77"/>
  <c r="G14" i="77"/>
  <c r="F14" i="77"/>
  <c r="E14" i="77"/>
  <c r="D14" i="77"/>
  <c r="C14" i="77"/>
  <c r="I12" i="77"/>
  <c r="H12" i="77"/>
  <c r="G12" i="77"/>
  <c r="F12" i="77"/>
  <c r="E12" i="77"/>
  <c r="D12" i="77"/>
  <c r="C12" i="77"/>
  <c r="I11" i="77"/>
  <c r="H11" i="77"/>
  <c r="G11" i="77"/>
  <c r="F11" i="77"/>
  <c r="E11" i="77"/>
  <c r="D11" i="77"/>
  <c r="C11" i="77"/>
  <c r="I9" i="77"/>
  <c r="H9" i="77"/>
  <c r="G9" i="77"/>
  <c r="F9" i="77"/>
  <c r="E9" i="77"/>
  <c r="D9" i="77"/>
  <c r="C9" i="77"/>
  <c r="I7" i="77"/>
  <c r="H7" i="77"/>
  <c r="G7" i="77"/>
  <c r="F7" i="77"/>
  <c r="E7" i="77"/>
  <c r="D7" i="77"/>
  <c r="C7" i="77"/>
  <c r="I6" i="77"/>
  <c r="H6" i="77"/>
  <c r="G6" i="77"/>
  <c r="F6" i="77"/>
  <c r="E6" i="77"/>
  <c r="D6" i="77"/>
  <c r="C6" i="77"/>
  <c r="I5" i="77"/>
  <c r="H5" i="77"/>
  <c r="G5" i="77"/>
  <c r="F5" i="77"/>
  <c r="E5" i="77"/>
  <c r="D5" i="77"/>
  <c r="C5" i="77"/>
  <c r="J4" i="77"/>
  <c r="I4" i="77"/>
  <c r="H4" i="77"/>
  <c r="G4" i="77"/>
  <c r="F4" i="77"/>
  <c r="E4" i="77"/>
  <c r="D4" i="77"/>
  <c r="C4" i="77"/>
  <c r="I41" i="78"/>
  <c r="H41" i="78"/>
  <c r="G41" i="78"/>
  <c r="F41" i="78"/>
  <c r="E41" i="78"/>
  <c r="D41" i="78"/>
  <c r="C41" i="78"/>
  <c r="I40" i="78"/>
  <c r="H40" i="78"/>
  <c r="G40" i="78"/>
  <c r="F40" i="78"/>
  <c r="E40" i="78"/>
  <c r="D40" i="78"/>
  <c r="C40" i="78"/>
  <c r="I39" i="78"/>
  <c r="H39" i="78"/>
  <c r="G39" i="78"/>
  <c r="F39" i="78"/>
  <c r="E39" i="78"/>
  <c r="D39" i="78"/>
  <c r="C39" i="78"/>
  <c r="I38" i="78"/>
  <c r="H38" i="78"/>
  <c r="G38" i="78"/>
  <c r="F38" i="78"/>
  <c r="E38" i="78"/>
  <c r="D38" i="78"/>
  <c r="C38" i="78"/>
  <c r="I37" i="78"/>
  <c r="H37" i="78"/>
  <c r="G37" i="78"/>
  <c r="F37" i="78"/>
  <c r="E37" i="78"/>
  <c r="D37" i="78"/>
  <c r="C37" i="78"/>
  <c r="I36" i="78"/>
  <c r="H36" i="78"/>
  <c r="G36" i="78"/>
  <c r="F36" i="78"/>
  <c r="E36" i="78"/>
  <c r="D36" i="78"/>
  <c r="C36" i="78"/>
  <c r="I35" i="78"/>
  <c r="H35" i="78"/>
  <c r="G35" i="78"/>
  <c r="F35" i="78"/>
  <c r="E35" i="78"/>
  <c r="D35" i="78"/>
  <c r="C35" i="78"/>
  <c r="I34" i="78"/>
  <c r="H34" i="78"/>
  <c r="G34" i="78"/>
  <c r="F34" i="78"/>
  <c r="E34" i="78"/>
  <c r="D34" i="78"/>
  <c r="C34" i="78"/>
  <c r="I32" i="78"/>
  <c r="H32" i="78"/>
  <c r="G32" i="78"/>
  <c r="F32" i="78"/>
  <c r="E32" i="78"/>
  <c r="D32" i="78"/>
  <c r="C32" i="78"/>
  <c r="I31" i="78"/>
  <c r="H31" i="78"/>
  <c r="G31" i="78"/>
  <c r="F31" i="78"/>
  <c r="E31" i="78"/>
  <c r="D31" i="78"/>
  <c r="C31" i="78"/>
  <c r="I30" i="78"/>
  <c r="H30" i="78"/>
  <c r="G30" i="78"/>
  <c r="F30" i="78"/>
  <c r="E30" i="78"/>
  <c r="D30" i="78"/>
  <c r="C30" i="78"/>
  <c r="I29" i="78"/>
  <c r="H29" i="78"/>
  <c r="G29" i="78"/>
  <c r="F29" i="78"/>
  <c r="E29" i="78"/>
  <c r="D29" i="78"/>
  <c r="C29" i="78"/>
  <c r="I28" i="78"/>
  <c r="H28" i="78"/>
  <c r="G28" i="78"/>
  <c r="F28" i="78"/>
  <c r="E28" i="78"/>
  <c r="D28" i="78"/>
  <c r="C28" i="78"/>
  <c r="I27" i="78"/>
  <c r="H27" i="78"/>
  <c r="G27" i="78"/>
  <c r="F27" i="78"/>
  <c r="E27" i="78"/>
  <c r="D27" i="78"/>
  <c r="C27" i="78"/>
  <c r="I26" i="78"/>
  <c r="H26" i="78"/>
  <c r="G26" i="78"/>
  <c r="F26" i="78"/>
  <c r="E26" i="78"/>
  <c r="D26" i="78"/>
  <c r="C26" i="78"/>
  <c r="I25" i="78"/>
  <c r="H25" i="78"/>
  <c r="G25" i="78"/>
  <c r="F25" i="78"/>
  <c r="E25" i="78"/>
  <c r="D25" i="78"/>
  <c r="C25" i="78"/>
  <c r="I24" i="78"/>
  <c r="H24" i="78"/>
  <c r="G24" i="78"/>
  <c r="F24" i="78"/>
  <c r="E24" i="78"/>
  <c r="D24" i="78"/>
  <c r="C24" i="78"/>
  <c r="I23" i="78"/>
  <c r="H23" i="78"/>
  <c r="G23" i="78"/>
  <c r="F23" i="78"/>
  <c r="E23" i="78"/>
  <c r="D23" i="78"/>
  <c r="C23" i="78"/>
  <c r="I22" i="78"/>
  <c r="H22" i="78"/>
  <c r="G22" i="78"/>
  <c r="F22" i="78"/>
  <c r="E22" i="78"/>
  <c r="D22" i="78"/>
  <c r="C22" i="78"/>
  <c r="I21" i="78"/>
  <c r="H21" i="78"/>
  <c r="G21" i="78"/>
  <c r="F21" i="78"/>
  <c r="E21" i="78"/>
  <c r="D21" i="78"/>
  <c r="C21" i="78"/>
  <c r="I20" i="78"/>
  <c r="H20" i="78"/>
  <c r="G20" i="78"/>
  <c r="F20" i="78"/>
  <c r="E20" i="78"/>
  <c r="D20" i="78"/>
  <c r="C20" i="78"/>
  <c r="I19" i="78"/>
  <c r="H19" i="78"/>
  <c r="G19" i="78"/>
  <c r="F19" i="78"/>
  <c r="E19" i="78"/>
  <c r="D19" i="78"/>
  <c r="C19" i="78"/>
  <c r="I18" i="78"/>
  <c r="H18" i="78"/>
  <c r="G18" i="78"/>
  <c r="F18" i="78"/>
  <c r="E18" i="78"/>
  <c r="D18" i="78"/>
  <c r="C18" i="78"/>
  <c r="I17" i="78"/>
  <c r="H17" i="78"/>
  <c r="G17" i="78"/>
  <c r="F17" i="78"/>
  <c r="E17" i="78"/>
  <c r="D17" i="78"/>
  <c r="C17" i="78"/>
  <c r="I15" i="78"/>
  <c r="H15" i="78"/>
  <c r="G15" i="78"/>
  <c r="F15" i="78"/>
  <c r="E15" i="78"/>
  <c r="D15" i="78"/>
  <c r="C15" i="78"/>
  <c r="I14" i="78"/>
  <c r="H14" i="78"/>
  <c r="G14" i="78"/>
  <c r="F14" i="78"/>
  <c r="E14" i="78"/>
  <c r="D14" i="78"/>
  <c r="C14" i="78"/>
  <c r="I12" i="78"/>
  <c r="H12" i="78"/>
  <c r="G12" i="78"/>
  <c r="F12" i="78"/>
  <c r="E12" i="78"/>
  <c r="D12" i="78"/>
  <c r="C12" i="78"/>
  <c r="I11" i="78"/>
  <c r="H11" i="78"/>
  <c r="G11" i="78"/>
  <c r="F11" i="78"/>
  <c r="E11" i="78"/>
  <c r="D11" i="78"/>
  <c r="C11" i="78"/>
  <c r="I9" i="78"/>
  <c r="H9" i="78"/>
  <c r="G9" i="78"/>
  <c r="F9" i="78"/>
  <c r="E9" i="78"/>
  <c r="D9" i="78"/>
  <c r="C9" i="78"/>
  <c r="I7" i="78"/>
  <c r="H7" i="78"/>
  <c r="G7" i="78"/>
  <c r="F7" i="78"/>
  <c r="E7" i="78"/>
  <c r="D7" i="78"/>
  <c r="C7" i="78"/>
  <c r="I6" i="78"/>
  <c r="H6" i="78"/>
  <c r="G6" i="78"/>
  <c r="F6" i="78"/>
  <c r="E6" i="78"/>
  <c r="D6" i="78"/>
  <c r="C6" i="78"/>
  <c r="I5" i="78"/>
  <c r="H5" i="78"/>
  <c r="G5" i="78"/>
  <c r="F5" i="78"/>
  <c r="E5" i="78"/>
  <c r="D5" i="78"/>
  <c r="C5" i="78"/>
  <c r="J4" i="78"/>
  <c r="I4" i="78"/>
  <c r="H4" i="78"/>
  <c r="G4" i="78"/>
  <c r="F4" i="78"/>
  <c r="E4" i="78"/>
  <c r="D4" i="78"/>
  <c r="C4" i="78"/>
  <c r="I41" i="79"/>
  <c r="H41" i="79"/>
  <c r="G41" i="79"/>
  <c r="F41" i="79"/>
  <c r="E41" i="79"/>
  <c r="D41" i="79"/>
  <c r="C41" i="79"/>
  <c r="I40" i="79"/>
  <c r="H40" i="79"/>
  <c r="G40" i="79"/>
  <c r="F40" i="79"/>
  <c r="E40" i="79"/>
  <c r="D40" i="79"/>
  <c r="C40" i="79"/>
  <c r="I39" i="79"/>
  <c r="H39" i="79"/>
  <c r="G39" i="79"/>
  <c r="F39" i="79"/>
  <c r="E39" i="79"/>
  <c r="D39" i="79"/>
  <c r="C39" i="79"/>
  <c r="I38" i="79"/>
  <c r="H38" i="79"/>
  <c r="G38" i="79"/>
  <c r="F38" i="79"/>
  <c r="E38" i="79"/>
  <c r="D38" i="79"/>
  <c r="C38" i="79"/>
  <c r="I37" i="79"/>
  <c r="H37" i="79"/>
  <c r="G37" i="79"/>
  <c r="F37" i="79"/>
  <c r="E37" i="79"/>
  <c r="D37" i="79"/>
  <c r="C37" i="79"/>
  <c r="I36" i="79"/>
  <c r="H36" i="79"/>
  <c r="G36" i="79"/>
  <c r="F36" i="79"/>
  <c r="E36" i="79"/>
  <c r="D36" i="79"/>
  <c r="C36" i="79"/>
  <c r="I35" i="79"/>
  <c r="H35" i="79"/>
  <c r="G35" i="79"/>
  <c r="F35" i="79"/>
  <c r="E35" i="79"/>
  <c r="D35" i="79"/>
  <c r="C35" i="79"/>
  <c r="I34" i="79"/>
  <c r="H34" i="79"/>
  <c r="G34" i="79"/>
  <c r="F34" i="79"/>
  <c r="E34" i="79"/>
  <c r="D34" i="79"/>
  <c r="C34" i="79"/>
  <c r="I32" i="79"/>
  <c r="H32" i="79"/>
  <c r="G32" i="79"/>
  <c r="F32" i="79"/>
  <c r="E32" i="79"/>
  <c r="D32" i="79"/>
  <c r="C32" i="79"/>
  <c r="I31" i="79"/>
  <c r="H31" i="79"/>
  <c r="G31" i="79"/>
  <c r="F31" i="79"/>
  <c r="E31" i="79"/>
  <c r="D31" i="79"/>
  <c r="C31" i="79"/>
  <c r="I30" i="79"/>
  <c r="H30" i="79"/>
  <c r="G30" i="79"/>
  <c r="F30" i="79"/>
  <c r="E30" i="79"/>
  <c r="D30" i="79"/>
  <c r="C30" i="79"/>
  <c r="I29" i="79"/>
  <c r="H29" i="79"/>
  <c r="G29" i="79"/>
  <c r="F29" i="79"/>
  <c r="E29" i="79"/>
  <c r="D29" i="79"/>
  <c r="C29" i="79"/>
  <c r="I28" i="79"/>
  <c r="H28" i="79"/>
  <c r="G28" i="79"/>
  <c r="F28" i="79"/>
  <c r="E28" i="79"/>
  <c r="D28" i="79"/>
  <c r="C28" i="79"/>
  <c r="I27" i="79"/>
  <c r="H27" i="79"/>
  <c r="G27" i="79"/>
  <c r="F27" i="79"/>
  <c r="E27" i="79"/>
  <c r="D27" i="79"/>
  <c r="C27" i="79"/>
  <c r="I26" i="79"/>
  <c r="H26" i="79"/>
  <c r="G26" i="79"/>
  <c r="F26" i="79"/>
  <c r="E26" i="79"/>
  <c r="D26" i="79"/>
  <c r="C26" i="79"/>
  <c r="I25" i="79"/>
  <c r="H25" i="79"/>
  <c r="G25" i="79"/>
  <c r="F25" i="79"/>
  <c r="E25" i="79"/>
  <c r="D25" i="79"/>
  <c r="C25" i="79"/>
  <c r="I24" i="79"/>
  <c r="H24" i="79"/>
  <c r="G24" i="79"/>
  <c r="F24" i="79"/>
  <c r="E24" i="79"/>
  <c r="D24" i="79"/>
  <c r="C24" i="79"/>
  <c r="I23" i="79"/>
  <c r="H23" i="79"/>
  <c r="G23" i="79"/>
  <c r="F23" i="79"/>
  <c r="E23" i="79"/>
  <c r="D23" i="79"/>
  <c r="C23" i="79"/>
  <c r="I22" i="79"/>
  <c r="H22" i="79"/>
  <c r="G22" i="79"/>
  <c r="F22" i="79"/>
  <c r="E22" i="79"/>
  <c r="D22" i="79"/>
  <c r="C22" i="79"/>
  <c r="I21" i="79"/>
  <c r="H21" i="79"/>
  <c r="G21" i="79"/>
  <c r="F21" i="79"/>
  <c r="E21" i="79"/>
  <c r="D21" i="79"/>
  <c r="C21" i="79"/>
  <c r="I20" i="79"/>
  <c r="H20" i="79"/>
  <c r="G20" i="79"/>
  <c r="F20" i="79"/>
  <c r="E20" i="79"/>
  <c r="D20" i="79"/>
  <c r="C20" i="79"/>
  <c r="I19" i="79"/>
  <c r="H19" i="79"/>
  <c r="G19" i="79"/>
  <c r="F19" i="79"/>
  <c r="E19" i="79"/>
  <c r="D19" i="79"/>
  <c r="C19" i="79"/>
  <c r="I18" i="79"/>
  <c r="H18" i="79"/>
  <c r="G18" i="79"/>
  <c r="F18" i="79"/>
  <c r="E18" i="79"/>
  <c r="D18" i="79"/>
  <c r="C18" i="79"/>
  <c r="I17" i="79"/>
  <c r="H17" i="79"/>
  <c r="G17" i="79"/>
  <c r="F17" i="79"/>
  <c r="E17" i="79"/>
  <c r="D17" i="79"/>
  <c r="C17" i="79"/>
  <c r="I15" i="79"/>
  <c r="H15" i="79"/>
  <c r="G15" i="79"/>
  <c r="F15" i="79"/>
  <c r="E15" i="79"/>
  <c r="D15" i="79"/>
  <c r="C15" i="79"/>
  <c r="I14" i="79"/>
  <c r="H14" i="79"/>
  <c r="G14" i="79"/>
  <c r="F14" i="79"/>
  <c r="E14" i="79"/>
  <c r="D14" i="79"/>
  <c r="C14" i="79"/>
  <c r="I12" i="79"/>
  <c r="H12" i="79"/>
  <c r="G12" i="79"/>
  <c r="F12" i="79"/>
  <c r="E12" i="79"/>
  <c r="D12" i="79"/>
  <c r="C12" i="79"/>
  <c r="I11" i="79"/>
  <c r="H11" i="79"/>
  <c r="G11" i="79"/>
  <c r="F11" i="79"/>
  <c r="E11" i="79"/>
  <c r="D11" i="79"/>
  <c r="C11" i="79"/>
  <c r="I9" i="79"/>
  <c r="H9" i="79"/>
  <c r="G9" i="79"/>
  <c r="F9" i="79"/>
  <c r="E9" i="79"/>
  <c r="D9" i="79"/>
  <c r="C9" i="79"/>
  <c r="I7" i="79"/>
  <c r="H7" i="79"/>
  <c r="G7" i="79"/>
  <c r="F7" i="79"/>
  <c r="E7" i="79"/>
  <c r="D7" i="79"/>
  <c r="C7" i="79"/>
  <c r="I6" i="79"/>
  <c r="H6" i="79"/>
  <c r="G6" i="79"/>
  <c r="F6" i="79"/>
  <c r="E6" i="79"/>
  <c r="D6" i="79"/>
  <c r="C6" i="79"/>
  <c r="I5" i="79"/>
  <c r="H5" i="79"/>
  <c r="G5" i="79"/>
  <c r="F5" i="79"/>
  <c r="E5" i="79"/>
  <c r="D5" i="79"/>
  <c r="C5" i="79"/>
  <c r="J4" i="79"/>
  <c r="I4" i="79"/>
  <c r="H4" i="79"/>
  <c r="G4" i="79"/>
  <c r="F4" i="79"/>
  <c r="E4" i="79"/>
  <c r="D4" i="79"/>
  <c r="C4" i="79"/>
  <c r="I41" i="80"/>
  <c r="H41" i="80"/>
  <c r="G41" i="80"/>
  <c r="F41" i="80"/>
  <c r="E41" i="80"/>
  <c r="D41" i="80"/>
  <c r="C41" i="80"/>
  <c r="I40" i="80"/>
  <c r="H40" i="80"/>
  <c r="G40" i="80"/>
  <c r="F40" i="80"/>
  <c r="E40" i="80"/>
  <c r="D40" i="80"/>
  <c r="C40" i="80"/>
  <c r="I39" i="80"/>
  <c r="H39" i="80"/>
  <c r="G39" i="80"/>
  <c r="F39" i="80"/>
  <c r="E39" i="80"/>
  <c r="D39" i="80"/>
  <c r="C39" i="80"/>
  <c r="I38" i="80"/>
  <c r="H38" i="80"/>
  <c r="G38" i="80"/>
  <c r="F38" i="80"/>
  <c r="E38" i="80"/>
  <c r="D38" i="80"/>
  <c r="C38" i="80"/>
  <c r="I37" i="80"/>
  <c r="H37" i="80"/>
  <c r="G37" i="80"/>
  <c r="F37" i="80"/>
  <c r="E37" i="80"/>
  <c r="D37" i="80"/>
  <c r="C37" i="80"/>
  <c r="I36" i="80"/>
  <c r="H36" i="80"/>
  <c r="G36" i="80"/>
  <c r="F36" i="80"/>
  <c r="E36" i="80"/>
  <c r="D36" i="80"/>
  <c r="C36" i="80"/>
  <c r="I35" i="80"/>
  <c r="H35" i="80"/>
  <c r="G35" i="80"/>
  <c r="F35" i="80"/>
  <c r="E35" i="80"/>
  <c r="D35" i="80"/>
  <c r="C35" i="80"/>
  <c r="I34" i="80"/>
  <c r="H34" i="80"/>
  <c r="G34" i="80"/>
  <c r="F34" i="80"/>
  <c r="E34" i="80"/>
  <c r="D34" i="80"/>
  <c r="C34" i="80"/>
  <c r="I32" i="80"/>
  <c r="H32" i="80"/>
  <c r="G32" i="80"/>
  <c r="F32" i="80"/>
  <c r="E32" i="80"/>
  <c r="D32" i="80"/>
  <c r="C32" i="80"/>
  <c r="I31" i="80"/>
  <c r="H31" i="80"/>
  <c r="G31" i="80"/>
  <c r="F31" i="80"/>
  <c r="E31" i="80"/>
  <c r="D31" i="80"/>
  <c r="C31" i="80"/>
  <c r="I30" i="80"/>
  <c r="H30" i="80"/>
  <c r="G30" i="80"/>
  <c r="F30" i="80"/>
  <c r="E30" i="80"/>
  <c r="D30" i="80"/>
  <c r="C30" i="80"/>
  <c r="I29" i="80"/>
  <c r="H29" i="80"/>
  <c r="G29" i="80"/>
  <c r="F29" i="80"/>
  <c r="E29" i="80"/>
  <c r="D29" i="80"/>
  <c r="C29" i="80"/>
  <c r="I28" i="80"/>
  <c r="H28" i="80"/>
  <c r="G28" i="80"/>
  <c r="F28" i="80"/>
  <c r="E28" i="80"/>
  <c r="D28" i="80"/>
  <c r="C28" i="80"/>
  <c r="I27" i="80"/>
  <c r="H27" i="80"/>
  <c r="G27" i="80"/>
  <c r="F27" i="80"/>
  <c r="E27" i="80"/>
  <c r="D27" i="80"/>
  <c r="C27" i="80"/>
  <c r="I26" i="80"/>
  <c r="H26" i="80"/>
  <c r="G26" i="80"/>
  <c r="F26" i="80"/>
  <c r="E26" i="80"/>
  <c r="D26" i="80"/>
  <c r="C26" i="80"/>
  <c r="I25" i="80"/>
  <c r="H25" i="80"/>
  <c r="G25" i="80"/>
  <c r="F25" i="80"/>
  <c r="E25" i="80"/>
  <c r="D25" i="80"/>
  <c r="C25" i="80"/>
  <c r="I24" i="80"/>
  <c r="H24" i="80"/>
  <c r="G24" i="80"/>
  <c r="F24" i="80"/>
  <c r="E24" i="80"/>
  <c r="D24" i="80"/>
  <c r="C24" i="80"/>
  <c r="I23" i="80"/>
  <c r="H23" i="80"/>
  <c r="G23" i="80"/>
  <c r="F23" i="80"/>
  <c r="E23" i="80"/>
  <c r="D23" i="80"/>
  <c r="C23" i="80"/>
  <c r="I22" i="80"/>
  <c r="H22" i="80"/>
  <c r="G22" i="80"/>
  <c r="F22" i="80"/>
  <c r="E22" i="80"/>
  <c r="D22" i="80"/>
  <c r="C22" i="80"/>
  <c r="I21" i="80"/>
  <c r="H21" i="80"/>
  <c r="G21" i="80"/>
  <c r="F21" i="80"/>
  <c r="E21" i="80"/>
  <c r="D21" i="80"/>
  <c r="C21" i="80"/>
  <c r="I20" i="80"/>
  <c r="H20" i="80"/>
  <c r="G20" i="80"/>
  <c r="F20" i="80"/>
  <c r="E20" i="80"/>
  <c r="D20" i="80"/>
  <c r="C20" i="80"/>
  <c r="I19" i="80"/>
  <c r="H19" i="80"/>
  <c r="G19" i="80"/>
  <c r="F19" i="80"/>
  <c r="E19" i="80"/>
  <c r="D19" i="80"/>
  <c r="C19" i="80"/>
  <c r="I18" i="80"/>
  <c r="H18" i="80"/>
  <c r="G18" i="80"/>
  <c r="F18" i="80"/>
  <c r="E18" i="80"/>
  <c r="D18" i="80"/>
  <c r="C18" i="80"/>
  <c r="I17" i="80"/>
  <c r="H17" i="80"/>
  <c r="G17" i="80"/>
  <c r="F17" i="80"/>
  <c r="E17" i="80"/>
  <c r="D17" i="80"/>
  <c r="C17" i="80"/>
  <c r="I15" i="80"/>
  <c r="H15" i="80"/>
  <c r="G15" i="80"/>
  <c r="F15" i="80"/>
  <c r="E15" i="80"/>
  <c r="D15" i="80"/>
  <c r="C15" i="80"/>
  <c r="I14" i="80"/>
  <c r="H14" i="80"/>
  <c r="G14" i="80"/>
  <c r="F14" i="80"/>
  <c r="E14" i="80"/>
  <c r="D14" i="80"/>
  <c r="C14" i="80"/>
  <c r="I12" i="80"/>
  <c r="H12" i="80"/>
  <c r="G12" i="80"/>
  <c r="F12" i="80"/>
  <c r="E12" i="80"/>
  <c r="D12" i="80"/>
  <c r="C12" i="80"/>
  <c r="I11" i="80"/>
  <c r="H11" i="80"/>
  <c r="G11" i="80"/>
  <c r="F11" i="80"/>
  <c r="E11" i="80"/>
  <c r="D11" i="80"/>
  <c r="C11" i="80"/>
  <c r="I9" i="80"/>
  <c r="H9" i="80"/>
  <c r="G9" i="80"/>
  <c r="F9" i="80"/>
  <c r="E9" i="80"/>
  <c r="D9" i="80"/>
  <c r="C9" i="80"/>
  <c r="I7" i="80"/>
  <c r="H7" i="80"/>
  <c r="G7" i="80"/>
  <c r="F7" i="80"/>
  <c r="E7" i="80"/>
  <c r="D7" i="80"/>
  <c r="C7" i="80"/>
  <c r="I6" i="80"/>
  <c r="H6" i="80"/>
  <c r="G6" i="80"/>
  <c r="F6" i="80"/>
  <c r="E6" i="80"/>
  <c r="D6" i="80"/>
  <c r="C6" i="80"/>
  <c r="I5" i="80"/>
  <c r="H5" i="80"/>
  <c r="G5" i="80"/>
  <c r="F5" i="80"/>
  <c r="E5" i="80"/>
  <c r="D5" i="80"/>
  <c r="C5" i="80"/>
  <c r="J4" i="80"/>
  <c r="I4" i="80"/>
  <c r="H4" i="80"/>
  <c r="G4" i="80"/>
  <c r="F4" i="80"/>
  <c r="E4" i="80"/>
  <c r="D4" i="80"/>
  <c r="C4" i="80"/>
  <c r="J41" i="11"/>
  <c r="I41" i="11"/>
  <c r="H41" i="11"/>
  <c r="G41" i="11"/>
  <c r="F41" i="11"/>
  <c r="E41" i="11"/>
  <c r="D41" i="11"/>
  <c r="C41" i="11"/>
  <c r="J40" i="11"/>
  <c r="I40" i="11"/>
  <c r="H40" i="11"/>
  <c r="G40" i="11"/>
  <c r="F40" i="11"/>
  <c r="E40" i="11"/>
  <c r="D40" i="11"/>
  <c r="C40" i="11"/>
  <c r="J39" i="11"/>
  <c r="I39" i="11"/>
  <c r="H39" i="11"/>
  <c r="G39" i="11"/>
  <c r="F39" i="11"/>
  <c r="E39" i="11"/>
  <c r="D39" i="11"/>
  <c r="C39" i="11"/>
  <c r="J38" i="11"/>
  <c r="I38" i="11"/>
  <c r="H38" i="11"/>
  <c r="G38" i="11"/>
  <c r="F38" i="11"/>
  <c r="E38" i="11"/>
  <c r="D38" i="11"/>
  <c r="C38" i="11"/>
  <c r="J37" i="11"/>
  <c r="I37" i="11"/>
  <c r="H37" i="11"/>
  <c r="G37" i="11"/>
  <c r="F37" i="11"/>
  <c r="E37" i="11"/>
  <c r="D37" i="11"/>
  <c r="C37" i="11"/>
  <c r="J36" i="11"/>
  <c r="I36" i="11"/>
  <c r="H36" i="11"/>
  <c r="G36" i="11"/>
  <c r="F36" i="11"/>
  <c r="E36" i="11"/>
  <c r="D36" i="11"/>
  <c r="C36" i="11"/>
  <c r="J35" i="11"/>
  <c r="I35" i="11"/>
  <c r="H35" i="11"/>
  <c r="G35" i="11"/>
  <c r="F35" i="11"/>
  <c r="E35" i="11"/>
  <c r="D35" i="11"/>
  <c r="C35" i="11"/>
  <c r="J34" i="11"/>
  <c r="I34" i="11"/>
  <c r="H34" i="11"/>
  <c r="G34" i="11"/>
  <c r="F34" i="11"/>
  <c r="E34" i="11"/>
  <c r="D34" i="11"/>
  <c r="C34" i="11"/>
  <c r="J33" i="11"/>
  <c r="I33" i="11"/>
  <c r="H33" i="11"/>
  <c r="G33" i="11"/>
  <c r="F33" i="11"/>
  <c r="E33" i="11"/>
  <c r="D33" i="11"/>
  <c r="C33" i="11"/>
  <c r="J32" i="11"/>
  <c r="I32" i="11"/>
  <c r="H32" i="11"/>
  <c r="G32" i="11"/>
  <c r="F32" i="11"/>
  <c r="E32" i="11"/>
  <c r="D32" i="11"/>
  <c r="C32" i="11"/>
  <c r="J31" i="11"/>
  <c r="I31" i="11"/>
  <c r="H31" i="11"/>
  <c r="G31" i="11"/>
  <c r="F31" i="11"/>
  <c r="E31" i="11"/>
  <c r="D31" i="11"/>
  <c r="C31" i="11"/>
  <c r="J30" i="11"/>
  <c r="I30" i="11"/>
  <c r="H30" i="11"/>
  <c r="G30" i="11"/>
  <c r="F30" i="11"/>
  <c r="E30" i="11"/>
  <c r="D30" i="11"/>
  <c r="C30" i="11"/>
  <c r="J29" i="11"/>
  <c r="I29" i="11"/>
  <c r="H29" i="11"/>
  <c r="G29" i="11"/>
  <c r="F29" i="11"/>
  <c r="E29" i="11"/>
  <c r="D29" i="11"/>
  <c r="C29" i="11"/>
  <c r="J28" i="11"/>
  <c r="I28" i="11"/>
  <c r="H28" i="11"/>
  <c r="G28" i="11"/>
  <c r="F28" i="11"/>
  <c r="E28" i="11"/>
  <c r="D28" i="11"/>
  <c r="C28" i="11"/>
  <c r="J27" i="11"/>
  <c r="I27" i="11"/>
  <c r="H27" i="11"/>
  <c r="G27" i="11"/>
  <c r="F27" i="11"/>
  <c r="E27" i="11"/>
  <c r="D27" i="11"/>
  <c r="C27" i="11"/>
  <c r="J26" i="11"/>
  <c r="I26" i="11"/>
  <c r="H26" i="11"/>
  <c r="G26" i="11"/>
  <c r="F26" i="11"/>
  <c r="E26" i="11"/>
  <c r="D26" i="11"/>
  <c r="C26" i="11"/>
  <c r="J25" i="11"/>
  <c r="I25" i="11"/>
  <c r="H25" i="11"/>
  <c r="G25" i="11"/>
  <c r="F25" i="11"/>
  <c r="E25" i="11"/>
  <c r="D25" i="11"/>
  <c r="C25" i="11"/>
  <c r="J24" i="11"/>
  <c r="I24" i="11"/>
  <c r="H24" i="11"/>
  <c r="G24" i="11"/>
  <c r="F24" i="11"/>
  <c r="E24" i="11"/>
  <c r="D24" i="11"/>
  <c r="C24" i="11"/>
  <c r="J23" i="11"/>
  <c r="I23" i="11"/>
  <c r="H23" i="11"/>
  <c r="G23" i="11"/>
  <c r="F23" i="11"/>
  <c r="E23" i="11"/>
  <c r="D23" i="11"/>
  <c r="C23" i="11"/>
  <c r="J22" i="11"/>
  <c r="I22" i="11"/>
  <c r="H22" i="11"/>
  <c r="G22" i="11"/>
  <c r="F22" i="11"/>
  <c r="E22" i="11"/>
  <c r="D22" i="11"/>
  <c r="C22" i="11"/>
  <c r="J21" i="11"/>
  <c r="I21" i="11"/>
  <c r="H21" i="11"/>
  <c r="G21" i="11"/>
  <c r="F21" i="11"/>
  <c r="E21" i="11"/>
  <c r="D21" i="11"/>
  <c r="C21" i="11"/>
  <c r="J20" i="11"/>
  <c r="I20" i="11"/>
  <c r="H20" i="11"/>
  <c r="G20" i="11"/>
  <c r="F20" i="11"/>
  <c r="E20" i="11"/>
  <c r="D20" i="11"/>
  <c r="C20" i="11"/>
  <c r="J19" i="11"/>
  <c r="I19" i="11"/>
  <c r="H19" i="11"/>
  <c r="G19" i="11"/>
  <c r="F19" i="11"/>
  <c r="E19" i="11"/>
  <c r="D19" i="11"/>
  <c r="C19" i="11"/>
  <c r="J18" i="11"/>
  <c r="I18" i="11"/>
  <c r="H18" i="11"/>
  <c r="G18" i="11"/>
  <c r="F18" i="11"/>
  <c r="E18" i="11"/>
  <c r="D18" i="11"/>
  <c r="C18" i="11"/>
  <c r="J17" i="11"/>
  <c r="I17" i="11"/>
  <c r="H17" i="11"/>
  <c r="G17" i="11"/>
  <c r="F17" i="11"/>
  <c r="E17" i="11"/>
  <c r="D17" i="11"/>
  <c r="C17" i="11"/>
  <c r="J16" i="11"/>
  <c r="I16" i="11"/>
  <c r="H16" i="11"/>
  <c r="G16" i="11"/>
  <c r="F16" i="11"/>
  <c r="E16" i="11"/>
  <c r="D16" i="11"/>
  <c r="C16" i="11"/>
  <c r="J15" i="11"/>
  <c r="I15" i="11"/>
  <c r="H15" i="11"/>
  <c r="G15" i="11"/>
  <c r="F15" i="11"/>
  <c r="E15" i="11"/>
  <c r="D15" i="11"/>
  <c r="C15" i="11"/>
  <c r="J14" i="11"/>
  <c r="I14" i="11"/>
  <c r="H14" i="11"/>
  <c r="G14" i="11"/>
  <c r="F14" i="11"/>
  <c r="E14" i="11"/>
  <c r="D14" i="11"/>
  <c r="C14" i="11"/>
  <c r="J13" i="11"/>
  <c r="I13" i="11"/>
  <c r="H13" i="11"/>
  <c r="G13" i="11"/>
  <c r="F13" i="11"/>
  <c r="E13" i="11"/>
  <c r="D13" i="11"/>
  <c r="C13" i="11"/>
  <c r="J12" i="11"/>
  <c r="I12" i="11"/>
  <c r="H12" i="11"/>
  <c r="G12" i="11"/>
  <c r="F12" i="11"/>
  <c r="E12" i="11"/>
  <c r="D12" i="11"/>
  <c r="C12" i="11"/>
  <c r="J11" i="11"/>
  <c r="I11" i="11"/>
  <c r="H11" i="11"/>
  <c r="G11" i="11"/>
  <c r="F11" i="11"/>
  <c r="E11" i="11"/>
  <c r="D11" i="11"/>
  <c r="C11" i="11"/>
  <c r="J10" i="11"/>
  <c r="I10" i="11"/>
  <c r="H10" i="11"/>
  <c r="G10" i="11"/>
  <c r="F10" i="11"/>
  <c r="E10" i="11"/>
  <c r="D10" i="11"/>
  <c r="C10" i="11"/>
  <c r="J9" i="11"/>
  <c r="I9" i="11"/>
  <c r="H9" i="11"/>
  <c r="G9" i="11"/>
  <c r="F9" i="11"/>
  <c r="E9" i="11"/>
  <c r="D9" i="11"/>
  <c r="C9" i="11"/>
  <c r="J8" i="11"/>
  <c r="I8" i="11"/>
  <c r="H8" i="11"/>
  <c r="G8" i="11"/>
  <c r="F8" i="11"/>
  <c r="E8" i="11"/>
  <c r="D8" i="11"/>
  <c r="C8" i="11"/>
  <c r="J7" i="11"/>
  <c r="I7" i="11"/>
  <c r="H7" i="11"/>
  <c r="G7" i="11"/>
  <c r="F7" i="11"/>
  <c r="E7" i="11"/>
  <c r="D7" i="11"/>
  <c r="C7" i="11"/>
  <c r="J6" i="11"/>
  <c r="I6" i="11"/>
  <c r="H6" i="11"/>
  <c r="G6" i="11"/>
  <c r="F6" i="11"/>
  <c r="E6" i="11"/>
  <c r="D6" i="11"/>
  <c r="C6" i="11"/>
  <c r="J5" i="11"/>
  <c r="I5" i="11"/>
  <c r="H5" i="11"/>
  <c r="G5" i="11"/>
  <c r="F5" i="11"/>
  <c r="E5" i="11"/>
  <c r="D5" i="11"/>
  <c r="C5" i="11"/>
  <c r="J4" i="11"/>
  <c r="I4" i="11"/>
  <c r="H4" i="11"/>
  <c r="G4" i="11"/>
  <c r="F4" i="11"/>
  <c r="E4" i="11"/>
  <c r="D4" i="11"/>
  <c r="C4" i="11"/>
  <c r="D3" i="12"/>
  <c r="E3" i="12"/>
  <c r="F3" i="12"/>
  <c r="G3" i="12"/>
  <c r="H3" i="12"/>
  <c r="I3" i="12"/>
  <c r="D3" i="82"/>
  <c r="E3" i="82"/>
  <c r="F3" i="82"/>
  <c r="G3" i="82"/>
  <c r="H3" i="82"/>
  <c r="D3" i="13"/>
  <c r="E3" i="13"/>
  <c r="F3" i="13"/>
  <c r="G3" i="13"/>
  <c r="H3" i="13"/>
  <c r="I3" i="13"/>
  <c r="J3" i="13"/>
  <c r="D3" i="14"/>
  <c r="E3" i="14"/>
  <c r="F3" i="14"/>
  <c r="G3" i="14"/>
  <c r="H3" i="14"/>
  <c r="I3" i="14"/>
  <c r="J3" i="14"/>
  <c r="D3" i="15"/>
  <c r="E3" i="15"/>
  <c r="F3" i="15"/>
  <c r="G3" i="15"/>
  <c r="H3" i="15"/>
  <c r="I3" i="15"/>
  <c r="D3" i="16"/>
  <c r="E3" i="16"/>
  <c r="F3" i="16"/>
  <c r="G3" i="16"/>
  <c r="H3" i="16"/>
  <c r="I3" i="16"/>
  <c r="J3" i="16"/>
  <c r="D3" i="18"/>
  <c r="E3" i="18"/>
  <c r="F3" i="18"/>
  <c r="G3" i="18"/>
  <c r="H3" i="18"/>
  <c r="I3" i="18"/>
  <c r="J3" i="18"/>
  <c r="D3" i="19"/>
  <c r="E3" i="19"/>
  <c r="F3" i="19"/>
  <c r="G3" i="19"/>
  <c r="H3" i="19"/>
  <c r="I3" i="19"/>
  <c r="J3" i="19"/>
  <c r="D3" i="9"/>
  <c r="E3" i="9"/>
  <c r="F3" i="9"/>
  <c r="G3" i="9"/>
  <c r="H3" i="9"/>
  <c r="I3" i="9"/>
  <c r="J3" i="9"/>
  <c r="D3" i="20"/>
  <c r="E3" i="20"/>
  <c r="F3" i="20"/>
  <c r="G3" i="20"/>
  <c r="H3" i="20"/>
  <c r="I3" i="20"/>
  <c r="D3" i="21"/>
  <c r="E3" i="21"/>
  <c r="F3" i="21"/>
  <c r="G3" i="21"/>
  <c r="H3" i="21"/>
  <c r="I3" i="21"/>
  <c r="J3" i="21"/>
  <c r="D3" i="8"/>
  <c r="E3" i="8"/>
  <c r="F3" i="8"/>
  <c r="G3" i="8"/>
  <c r="H3" i="8"/>
  <c r="I3" i="8"/>
  <c r="J3" i="8"/>
  <c r="D3" i="7"/>
  <c r="E3" i="7"/>
  <c r="F3" i="7"/>
  <c r="G3" i="7"/>
  <c r="H3" i="7"/>
  <c r="I3" i="7"/>
  <c r="J3" i="7"/>
  <c r="D3" i="6"/>
  <c r="E3" i="6"/>
  <c r="F3" i="6"/>
  <c r="G3" i="6"/>
  <c r="H3" i="6"/>
  <c r="I3" i="6"/>
  <c r="J3" i="6"/>
  <c r="D3" i="5"/>
  <c r="E3" i="5"/>
  <c r="F3" i="5"/>
  <c r="G3" i="5"/>
  <c r="H3" i="5"/>
  <c r="I3" i="5"/>
  <c r="J3" i="5"/>
  <c r="D3" i="4"/>
  <c r="E3" i="4"/>
  <c r="F3" i="4"/>
  <c r="G3" i="4"/>
  <c r="H3" i="4"/>
  <c r="I3" i="4"/>
  <c r="D3" i="22"/>
  <c r="E3" i="22"/>
  <c r="F3" i="22"/>
  <c r="G3" i="22"/>
  <c r="H3" i="22"/>
  <c r="D3" i="24"/>
  <c r="E3" i="24"/>
  <c r="F3" i="24"/>
  <c r="G3" i="24"/>
  <c r="H3" i="24"/>
  <c r="I3" i="24"/>
  <c r="J3" i="24"/>
  <c r="D3" i="25"/>
  <c r="E3" i="25"/>
  <c r="F3" i="25"/>
  <c r="G3" i="25"/>
  <c r="H3" i="25"/>
  <c r="I3" i="25"/>
  <c r="J3" i="25"/>
  <c r="D3" i="26"/>
  <c r="E3" i="26"/>
  <c r="F3" i="26"/>
  <c r="G3" i="26"/>
  <c r="H3" i="26"/>
  <c r="I3" i="26"/>
  <c r="J3" i="26"/>
  <c r="D3" i="27"/>
  <c r="E3" i="27"/>
  <c r="F3" i="27"/>
  <c r="G3" i="27"/>
  <c r="H3" i="27"/>
  <c r="I3" i="27"/>
  <c r="J3" i="27"/>
  <c r="D3" i="28"/>
  <c r="E3" i="28"/>
  <c r="F3" i="28"/>
  <c r="G3" i="28"/>
  <c r="H3" i="28"/>
  <c r="I3" i="28"/>
  <c r="J3" i="28"/>
  <c r="D3" i="29"/>
  <c r="E3" i="29"/>
  <c r="F3" i="29"/>
  <c r="G3" i="29"/>
  <c r="H3" i="29"/>
  <c r="I3" i="29"/>
  <c r="J3" i="29"/>
  <c r="D3" i="31"/>
  <c r="E3" i="31"/>
  <c r="F3" i="31"/>
  <c r="G3" i="31"/>
  <c r="H3" i="31"/>
  <c r="I3" i="31"/>
  <c r="F3" i="33"/>
  <c r="F144" i="33" s="1"/>
  <c r="G3" i="33"/>
  <c r="G144" i="33" s="1"/>
  <c r="H3" i="33"/>
  <c r="H144" i="33" s="1"/>
  <c r="I3" i="33"/>
  <c r="J3" i="33"/>
  <c r="J144" i="33" s="1"/>
  <c r="K3" i="33"/>
  <c r="K144" i="33" s="1"/>
  <c r="L3" i="33"/>
  <c r="L144" i="33" s="1"/>
  <c r="D3" i="34"/>
  <c r="E3" i="34"/>
  <c r="F3" i="34"/>
  <c r="G3" i="34"/>
  <c r="H3" i="34"/>
  <c r="I3" i="34"/>
  <c r="J3" i="34"/>
  <c r="D3" i="36"/>
  <c r="E3" i="36"/>
  <c r="F3" i="36"/>
  <c r="G3" i="36"/>
  <c r="H3" i="36"/>
  <c r="I3" i="36"/>
  <c r="J3" i="36"/>
  <c r="C3" i="38"/>
  <c r="C144" i="38" s="1"/>
  <c r="E3" i="38"/>
  <c r="F3" i="38"/>
  <c r="G3" i="38"/>
  <c r="H3" i="38"/>
  <c r="I3" i="38"/>
  <c r="I144" i="38" s="1"/>
  <c r="J3" i="38"/>
  <c r="D3" i="39"/>
  <c r="E3" i="39"/>
  <c r="F3" i="39"/>
  <c r="G3" i="39"/>
  <c r="H3" i="39"/>
  <c r="I3" i="39"/>
  <c r="J3" i="39"/>
  <c r="E3" i="40"/>
  <c r="F3" i="40"/>
  <c r="G3" i="40"/>
  <c r="H3" i="40"/>
  <c r="I3" i="40"/>
  <c r="J3" i="40"/>
  <c r="K3" i="40"/>
  <c r="D3" i="42"/>
  <c r="E3" i="42"/>
  <c r="F3" i="42"/>
  <c r="G3" i="42"/>
  <c r="H3" i="42"/>
  <c r="I3" i="42"/>
  <c r="D3" i="43"/>
  <c r="E3" i="43"/>
  <c r="F3" i="43"/>
  <c r="G3" i="43"/>
  <c r="H3" i="43"/>
  <c r="I3" i="43"/>
  <c r="D3" i="44"/>
  <c r="E3" i="44"/>
  <c r="E144" i="44" s="1"/>
  <c r="F3" i="44"/>
  <c r="G3" i="44"/>
  <c r="H3" i="44"/>
  <c r="H144" i="44" s="1"/>
  <c r="I3" i="44"/>
  <c r="I144" i="44" s="1"/>
  <c r="J3" i="44"/>
  <c r="D3" i="46"/>
  <c r="E3" i="46"/>
  <c r="F3" i="46"/>
  <c r="G3" i="46"/>
  <c r="H3" i="46"/>
  <c r="I3" i="46"/>
  <c r="J3" i="46"/>
  <c r="D3" i="47"/>
  <c r="E3" i="47"/>
  <c r="F3" i="47"/>
  <c r="G3" i="47"/>
  <c r="H3" i="47"/>
  <c r="D3" i="52"/>
  <c r="E3" i="52"/>
  <c r="F3" i="52"/>
  <c r="G3" i="52"/>
  <c r="H3" i="52"/>
  <c r="I3" i="52"/>
  <c r="J3" i="52"/>
  <c r="D3" i="53"/>
  <c r="E3" i="53"/>
  <c r="F3" i="53"/>
  <c r="G3" i="53"/>
  <c r="H3" i="53"/>
  <c r="I3" i="53"/>
  <c r="J3" i="53"/>
  <c r="D3" i="54"/>
  <c r="E3" i="54"/>
  <c r="F3" i="54"/>
  <c r="F97" i="54" s="1"/>
  <c r="F10" i="54" s="1"/>
  <c r="G3" i="54"/>
  <c r="G144" i="54" s="1"/>
  <c r="H3" i="54"/>
  <c r="I3" i="54"/>
  <c r="J3" i="54"/>
  <c r="J144" i="54" s="1"/>
  <c r="D3" i="55"/>
  <c r="E3" i="55"/>
  <c r="F3" i="55"/>
  <c r="G3" i="55"/>
  <c r="H3" i="55"/>
  <c r="I3" i="55"/>
  <c r="D3" i="57"/>
  <c r="E3" i="57"/>
  <c r="F3" i="57"/>
  <c r="G3" i="57"/>
  <c r="H3" i="57"/>
  <c r="I3" i="57"/>
  <c r="J3" i="57"/>
  <c r="D3" i="58"/>
  <c r="E3" i="58"/>
  <c r="F3" i="58"/>
  <c r="G3" i="58"/>
  <c r="D3" i="59"/>
  <c r="E3" i="59"/>
  <c r="F3" i="59"/>
  <c r="G3" i="59"/>
  <c r="H3" i="59"/>
  <c r="E3" i="60"/>
  <c r="F3" i="60"/>
  <c r="F144" i="60" s="1"/>
  <c r="G3" i="60"/>
  <c r="H3" i="60"/>
  <c r="I3" i="60"/>
  <c r="J3" i="60"/>
  <c r="K3" i="60"/>
  <c r="D3" i="61"/>
  <c r="E3" i="61"/>
  <c r="F3" i="61"/>
  <c r="G3" i="61"/>
  <c r="H3" i="61"/>
  <c r="I3" i="61"/>
  <c r="J3" i="61"/>
  <c r="D3" i="62"/>
  <c r="E3" i="62"/>
  <c r="F3" i="62"/>
  <c r="G3" i="62"/>
  <c r="H3" i="62"/>
  <c r="I3" i="62"/>
  <c r="D3" i="63"/>
  <c r="E3" i="63"/>
  <c r="F3" i="63"/>
  <c r="G3" i="63"/>
  <c r="H3" i="63"/>
  <c r="I3" i="63"/>
  <c r="J3" i="63"/>
  <c r="D3" i="64"/>
  <c r="E3" i="64"/>
  <c r="F3" i="64"/>
  <c r="G3" i="64"/>
  <c r="H3" i="64"/>
  <c r="I3" i="64"/>
  <c r="J3" i="64"/>
  <c r="D3" i="66"/>
  <c r="E3" i="66"/>
  <c r="F3" i="66"/>
  <c r="G3" i="66"/>
  <c r="H3" i="66"/>
  <c r="D3" i="67"/>
  <c r="E3" i="67"/>
  <c r="F3" i="67"/>
  <c r="G3" i="67"/>
  <c r="H3" i="67"/>
  <c r="I3" i="67"/>
  <c r="J3" i="67"/>
  <c r="D3" i="68"/>
  <c r="E3" i="68"/>
  <c r="F3" i="68"/>
  <c r="G3" i="68"/>
  <c r="H3" i="68"/>
  <c r="I3" i="68"/>
  <c r="J3" i="68"/>
  <c r="D3" i="71"/>
  <c r="E3" i="71"/>
  <c r="F3" i="71"/>
  <c r="G3" i="71"/>
  <c r="H3" i="71"/>
  <c r="I3" i="71"/>
  <c r="J3" i="71"/>
  <c r="D3" i="72"/>
  <c r="E3" i="72"/>
  <c r="F3" i="72"/>
  <c r="G3" i="72"/>
  <c r="D3" i="73"/>
  <c r="E3" i="73"/>
  <c r="F3" i="73"/>
  <c r="G3" i="73"/>
  <c r="H3" i="73"/>
  <c r="I3" i="73"/>
  <c r="J3" i="73"/>
  <c r="D3" i="74"/>
  <c r="E3" i="74"/>
  <c r="F3" i="74"/>
  <c r="G3" i="74"/>
  <c r="H3" i="74"/>
  <c r="I3" i="74"/>
  <c r="J3" i="74"/>
  <c r="D3" i="76"/>
  <c r="E3" i="76"/>
  <c r="F3" i="76"/>
  <c r="G3" i="76"/>
  <c r="H3" i="76"/>
  <c r="I3" i="76"/>
  <c r="J3" i="76"/>
  <c r="D3" i="77"/>
  <c r="E3" i="77"/>
  <c r="F3" i="77"/>
  <c r="G3" i="77"/>
  <c r="H3" i="77"/>
  <c r="I3" i="77"/>
  <c r="J3" i="77"/>
  <c r="D3" i="78"/>
  <c r="E3" i="78"/>
  <c r="F3" i="78"/>
  <c r="G3" i="78"/>
  <c r="H3" i="78"/>
  <c r="I3" i="78"/>
  <c r="J3" i="78"/>
  <c r="D3" i="79"/>
  <c r="E3" i="79"/>
  <c r="F3" i="79"/>
  <c r="G3" i="79"/>
  <c r="H3" i="79"/>
  <c r="I3" i="79"/>
  <c r="J3" i="79"/>
  <c r="D3" i="80"/>
  <c r="E3" i="80"/>
  <c r="F3" i="80"/>
  <c r="G3" i="80"/>
  <c r="H3" i="80"/>
  <c r="I3" i="80"/>
  <c r="J3" i="80"/>
  <c r="D3" i="11"/>
  <c r="E3" i="11"/>
  <c r="F3" i="11"/>
  <c r="G3" i="11"/>
  <c r="H3" i="11"/>
  <c r="I3" i="11"/>
  <c r="J3" i="11"/>
  <c r="C3" i="12"/>
  <c r="C3" i="82"/>
  <c r="C3" i="13"/>
  <c r="C3" i="14"/>
  <c r="C3" i="15"/>
  <c r="C3" i="16"/>
  <c r="C3" i="18"/>
  <c r="C3" i="19"/>
  <c r="C3" i="9"/>
  <c r="C3" i="20"/>
  <c r="C3" i="21"/>
  <c r="C3" i="8"/>
  <c r="C3" i="7"/>
  <c r="C3" i="6"/>
  <c r="C3" i="5"/>
  <c r="C3" i="4"/>
  <c r="C144" i="4" s="1"/>
  <c r="C3" i="22"/>
  <c r="C3" i="24"/>
  <c r="C3" i="25"/>
  <c r="C3" i="26"/>
  <c r="C3" i="27"/>
  <c r="C3" i="28"/>
  <c r="C3" i="29"/>
  <c r="C3" i="31"/>
  <c r="E3" i="33"/>
  <c r="C97" i="34"/>
  <c r="C10" i="34" s="1"/>
  <c r="C3" i="36"/>
  <c r="B3" i="38"/>
  <c r="B144" i="38" s="1"/>
  <c r="C3" i="39"/>
  <c r="C3" i="40"/>
  <c r="C3" i="42"/>
  <c r="C3" i="43"/>
  <c r="C3" i="44"/>
  <c r="C3" i="46"/>
  <c r="C3" i="47"/>
  <c r="C3" i="52"/>
  <c r="C3" i="53"/>
  <c r="C144" i="53" s="1"/>
  <c r="C3" i="54"/>
  <c r="C3" i="55"/>
  <c r="C3" i="57"/>
  <c r="C3" i="58"/>
  <c r="C3" i="59"/>
  <c r="C3" i="60"/>
  <c r="C3" i="61"/>
  <c r="C3" i="62"/>
  <c r="C3" i="63"/>
  <c r="C3" i="64"/>
  <c r="C3" i="66"/>
  <c r="C3" i="67"/>
  <c r="C3" i="68"/>
  <c r="C3" i="71"/>
  <c r="C3" i="72"/>
  <c r="C3" i="73"/>
  <c r="C144" i="73" s="1"/>
  <c r="C3" i="74"/>
  <c r="C3" i="76"/>
  <c r="C3" i="77"/>
  <c r="C3" i="78"/>
  <c r="C3" i="79"/>
  <c r="C3" i="80"/>
  <c r="C3" i="11"/>
  <c r="G56" i="10"/>
  <c r="F56" i="10"/>
  <c r="E56" i="10"/>
  <c r="D56" i="10"/>
  <c r="C56" i="10"/>
  <c r="B56" i="10"/>
  <c r="B5" i="10"/>
  <c r="C5" i="10"/>
  <c r="D5" i="10"/>
  <c r="E5" i="10"/>
  <c r="F5" i="10"/>
  <c r="G5" i="10"/>
  <c r="B6" i="10"/>
  <c r="C6" i="10"/>
  <c r="D6" i="10"/>
  <c r="E6" i="10"/>
  <c r="F6" i="10"/>
  <c r="G6" i="10"/>
  <c r="B7" i="10"/>
  <c r="C7" i="10"/>
  <c r="D7" i="10"/>
  <c r="E7" i="10"/>
  <c r="F7" i="10"/>
  <c r="G7" i="10"/>
  <c r="B8" i="10"/>
  <c r="C8" i="10"/>
  <c r="D8" i="10"/>
  <c r="E8" i="10"/>
  <c r="F8" i="10"/>
  <c r="G8" i="10"/>
  <c r="B9" i="10"/>
  <c r="C9" i="10"/>
  <c r="D9" i="10"/>
  <c r="E9" i="10"/>
  <c r="F9" i="10"/>
  <c r="G9" i="10"/>
  <c r="B10" i="10"/>
  <c r="C10" i="10"/>
  <c r="D10" i="10"/>
  <c r="E10" i="10"/>
  <c r="F10" i="10"/>
  <c r="G10" i="10"/>
  <c r="B11" i="10"/>
  <c r="C11" i="10"/>
  <c r="D11" i="10"/>
  <c r="E11" i="10"/>
  <c r="F11" i="10"/>
  <c r="G11" i="10"/>
  <c r="B12" i="10"/>
  <c r="C12" i="10"/>
  <c r="D12" i="10"/>
  <c r="E12" i="10"/>
  <c r="F12" i="10"/>
  <c r="G12" i="10"/>
  <c r="B13" i="10"/>
  <c r="C13" i="10"/>
  <c r="D13" i="10"/>
  <c r="E13" i="10"/>
  <c r="F13" i="10"/>
  <c r="G13" i="10"/>
  <c r="B14" i="10"/>
  <c r="C14" i="10"/>
  <c r="D14" i="10"/>
  <c r="E14" i="10"/>
  <c r="F14" i="10"/>
  <c r="G14" i="10"/>
  <c r="B15" i="10"/>
  <c r="C15" i="10"/>
  <c r="D15" i="10"/>
  <c r="E15" i="10"/>
  <c r="F15" i="10"/>
  <c r="G15" i="10"/>
  <c r="B16" i="10"/>
  <c r="C16" i="10"/>
  <c r="D16" i="10"/>
  <c r="E16" i="10"/>
  <c r="F16" i="10"/>
  <c r="G16" i="10"/>
  <c r="B17" i="10"/>
  <c r="C17" i="10"/>
  <c r="D17" i="10"/>
  <c r="E17" i="10"/>
  <c r="F17" i="10"/>
  <c r="G17" i="10"/>
  <c r="B18" i="10"/>
  <c r="C18" i="10"/>
  <c r="D18" i="10"/>
  <c r="E18" i="10"/>
  <c r="F18" i="10"/>
  <c r="G18" i="10"/>
  <c r="B19" i="10"/>
  <c r="C19" i="10"/>
  <c r="D19" i="10"/>
  <c r="E19" i="10"/>
  <c r="F19" i="10"/>
  <c r="G19" i="10"/>
  <c r="B20" i="10"/>
  <c r="C20" i="10"/>
  <c r="D20" i="10"/>
  <c r="E20" i="10"/>
  <c r="F20" i="10"/>
  <c r="G20" i="10"/>
  <c r="B21" i="10"/>
  <c r="C21" i="10"/>
  <c r="D21" i="10"/>
  <c r="E21" i="10"/>
  <c r="F21" i="10"/>
  <c r="G21" i="10"/>
  <c r="B22" i="10"/>
  <c r="C22" i="10"/>
  <c r="D22" i="10"/>
  <c r="E22" i="10"/>
  <c r="F22" i="10"/>
  <c r="G22" i="10"/>
  <c r="B23" i="10"/>
  <c r="C23" i="10"/>
  <c r="D23" i="10"/>
  <c r="E23" i="10"/>
  <c r="F23" i="10"/>
  <c r="G23" i="10"/>
  <c r="B24" i="10"/>
  <c r="C24" i="10"/>
  <c r="D24" i="10"/>
  <c r="E24" i="10"/>
  <c r="F24" i="10"/>
  <c r="G24" i="10"/>
  <c r="B25" i="10"/>
  <c r="C25" i="10"/>
  <c r="D25" i="10"/>
  <c r="E25" i="10"/>
  <c r="F25" i="10"/>
  <c r="G25" i="10"/>
  <c r="B26" i="10"/>
  <c r="C26" i="10"/>
  <c r="D26" i="10"/>
  <c r="E26" i="10"/>
  <c r="F26" i="10"/>
  <c r="G26" i="10"/>
  <c r="B27" i="10"/>
  <c r="C27" i="10"/>
  <c r="D27" i="10"/>
  <c r="E27" i="10"/>
  <c r="F27" i="10"/>
  <c r="G27" i="10"/>
  <c r="B28" i="10"/>
  <c r="C28" i="10"/>
  <c r="D28" i="10"/>
  <c r="E28" i="10"/>
  <c r="F28" i="10"/>
  <c r="G28" i="10"/>
  <c r="B29" i="10"/>
  <c r="C29" i="10"/>
  <c r="D29" i="10"/>
  <c r="E29" i="10"/>
  <c r="F29" i="10"/>
  <c r="G29" i="10"/>
  <c r="B30" i="10"/>
  <c r="C30" i="10"/>
  <c r="D30" i="10"/>
  <c r="E30" i="10"/>
  <c r="F30" i="10"/>
  <c r="G30" i="10"/>
  <c r="B31" i="10"/>
  <c r="C31" i="10"/>
  <c r="D31" i="10"/>
  <c r="E31" i="10"/>
  <c r="F31" i="10"/>
  <c r="G31" i="10"/>
  <c r="B32" i="10"/>
  <c r="C32" i="10"/>
  <c r="D32" i="10"/>
  <c r="E32" i="10"/>
  <c r="F32" i="10"/>
  <c r="G32" i="10"/>
  <c r="B33" i="10"/>
  <c r="C33" i="10"/>
  <c r="D33" i="10"/>
  <c r="E33" i="10"/>
  <c r="F33" i="10"/>
  <c r="G33" i="10"/>
  <c r="B34" i="10"/>
  <c r="C34" i="10"/>
  <c r="D34" i="10"/>
  <c r="E34" i="10"/>
  <c r="F34" i="10"/>
  <c r="G34" i="10"/>
  <c r="B35" i="10"/>
  <c r="C35" i="10"/>
  <c r="D35" i="10"/>
  <c r="E35" i="10"/>
  <c r="F35" i="10"/>
  <c r="G35" i="10"/>
  <c r="B36" i="10"/>
  <c r="C36" i="10"/>
  <c r="D36" i="10"/>
  <c r="E36" i="10"/>
  <c r="F36" i="10"/>
  <c r="G36" i="10"/>
  <c r="B37" i="10"/>
  <c r="C37" i="10"/>
  <c r="D37" i="10"/>
  <c r="E37" i="10"/>
  <c r="F37" i="10"/>
  <c r="G37" i="10"/>
  <c r="B38" i="10"/>
  <c r="C38" i="10"/>
  <c r="D38" i="10"/>
  <c r="E38" i="10"/>
  <c r="F38" i="10"/>
  <c r="G38" i="10"/>
  <c r="B39" i="10"/>
  <c r="C39" i="10"/>
  <c r="D39" i="10"/>
  <c r="E39" i="10"/>
  <c r="F39" i="10"/>
  <c r="G39" i="10"/>
  <c r="B40" i="10"/>
  <c r="C40" i="10"/>
  <c r="D40" i="10"/>
  <c r="E40" i="10"/>
  <c r="F40" i="10"/>
  <c r="G40" i="10"/>
  <c r="B41" i="10"/>
  <c r="C41" i="10"/>
  <c r="D41" i="10"/>
  <c r="E41" i="10"/>
  <c r="F41" i="10"/>
  <c r="G41" i="10"/>
  <c r="B42" i="10"/>
  <c r="C42" i="10"/>
  <c r="D42" i="10"/>
  <c r="E42" i="10"/>
  <c r="F42" i="10"/>
  <c r="G42" i="10"/>
  <c r="B43" i="10"/>
  <c r="C43" i="10"/>
  <c r="D43" i="10"/>
  <c r="E43" i="10"/>
  <c r="F43" i="10"/>
  <c r="G43" i="10"/>
  <c r="B44" i="10"/>
  <c r="C44" i="10"/>
  <c r="D44" i="10"/>
  <c r="E44" i="10"/>
  <c r="F44" i="10"/>
  <c r="G44" i="10"/>
  <c r="B45" i="10"/>
  <c r="C45" i="10"/>
  <c r="D45" i="10"/>
  <c r="E45" i="10"/>
  <c r="F45" i="10"/>
  <c r="G45" i="10"/>
  <c r="B46" i="10"/>
  <c r="C46" i="10"/>
  <c r="D46" i="10"/>
  <c r="E46" i="10"/>
  <c r="F46" i="10"/>
  <c r="G46" i="10"/>
  <c r="B47" i="10"/>
  <c r="C47" i="10"/>
  <c r="D47" i="10"/>
  <c r="E47" i="10"/>
  <c r="F47" i="10"/>
  <c r="G47" i="10"/>
  <c r="B48" i="10"/>
  <c r="C48" i="10"/>
  <c r="D48" i="10"/>
  <c r="E48" i="10"/>
  <c r="F48" i="10"/>
  <c r="G48" i="10"/>
  <c r="B49" i="10"/>
  <c r="C49" i="10"/>
  <c r="D49" i="10"/>
  <c r="E49" i="10"/>
  <c r="F49" i="10"/>
  <c r="G49" i="10"/>
  <c r="B50" i="10"/>
  <c r="C50" i="10"/>
  <c r="D50" i="10"/>
  <c r="E50" i="10"/>
  <c r="F50" i="10"/>
  <c r="G50" i="10"/>
  <c r="B51" i="10"/>
  <c r="C51" i="10"/>
  <c r="D51" i="10"/>
  <c r="E51" i="10"/>
  <c r="F51" i="10"/>
  <c r="G51" i="10"/>
  <c r="B52" i="10"/>
  <c r="C52" i="10"/>
  <c r="D52" i="10"/>
  <c r="E52" i="10"/>
  <c r="F52" i="10"/>
  <c r="G52" i="10"/>
  <c r="B53" i="10"/>
  <c r="C53" i="10"/>
  <c r="D53" i="10"/>
  <c r="E53" i="10"/>
  <c r="F53" i="10"/>
  <c r="G53" i="10"/>
  <c r="B54" i="10"/>
  <c r="C54" i="10"/>
  <c r="D54" i="10"/>
  <c r="E54" i="10"/>
  <c r="F54" i="10"/>
  <c r="G54" i="10"/>
  <c r="C4" i="10"/>
  <c r="D4" i="10"/>
  <c r="E4" i="10"/>
  <c r="F4" i="10"/>
  <c r="G4" i="10"/>
  <c r="B4" i="10"/>
  <c r="K92" i="75"/>
  <c r="J92" i="75"/>
  <c r="I92" i="75"/>
  <c r="K91" i="75"/>
  <c r="J91" i="75"/>
  <c r="I91" i="75"/>
  <c r="K90" i="75"/>
  <c r="J90" i="75"/>
  <c r="I90" i="75"/>
  <c r="K89" i="75"/>
  <c r="J89" i="75"/>
  <c r="I89" i="75"/>
  <c r="K88" i="75"/>
  <c r="J88" i="75"/>
  <c r="I88" i="75"/>
  <c r="K87" i="75"/>
  <c r="J87" i="75"/>
  <c r="I87" i="75"/>
  <c r="K86" i="75"/>
  <c r="J86" i="75"/>
  <c r="I86" i="75"/>
  <c r="K85" i="75"/>
  <c r="J85" i="75"/>
  <c r="I85" i="75"/>
  <c r="K84" i="75"/>
  <c r="J84" i="75"/>
  <c r="I84" i="75"/>
  <c r="K83" i="75"/>
  <c r="J83" i="75"/>
  <c r="I83" i="75"/>
  <c r="K82" i="75"/>
  <c r="J82" i="75"/>
  <c r="I82" i="75"/>
  <c r="K81" i="75"/>
  <c r="J81" i="75"/>
  <c r="I81" i="75"/>
  <c r="K80" i="75"/>
  <c r="J80" i="75"/>
  <c r="I80" i="75"/>
  <c r="K79" i="75"/>
  <c r="J79" i="75"/>
  <c r="I79" i="75"/>
  <c r="K78" i="75"/>
  <c r="J78" i="75"/>
  <c r="I78" i="75"/>
  <c r="K77" i="75"/>
  <c r="J77" i="75"/>
  <c r="I77" i="75"/>
  <c r="K76" i="75"/>
  <c r="J76" i="75"/>
  <c r="I76" i="75"/>
  <c r="K75" i="75"/>
  <c r="J75" i="75"/>
  <c r="I75" i="75"/>
  <c r="K74" i="75"/>
  <c r="J74" i="75"/>
  <c r="I74" i="75"/>
  <c r="K73" i="75"/>
  <c r="J73" i="75"/>
  <c r="I73" i="75"/>
  <c r="K72" i="75"/>
  <c r="J72" i="75"/>
  <c r="I72" i="75"/>
  <c r="K71" i="75"/>
  <c r="J71" i="75"/>
  <c r="I71" i="75"/>
  <c r="K70" i="75"/>
  <c r="J70" i="75"/>
  <c r="I70" i="75"/>
  <c r="K69" i="75"/>
  <c r="J69" i="75"/>
  <c r="I69" i="75"/>
  <c r="K68" i="75"/>
  <c r="J68" i="75"/>
  <c r="I68" i="75"/>
  <c r="K67" i="75"/>
  <c r="J67" i="75"/>
  <c r="I67" i="75"/>
  <c r="K66" i="75"/>
  <c r="J66" i="75"/>
  <c r="I66" i="75"/>
  <c r="K65" i="75"/>
  <c r="J65" i="75"/>
  <c r="I65" i="75"/>
  <c r="K64" i="75"/>
  <c r="J64" i="75"/>
  <c r="I64" i="75"/>
  <c r="K63" i="75"/>
  <c r="J63" i="75"/>
  <c r="I63" i="75"/>
  <c r="K62" i="75"/>
  <c r="J62" i="75"/>
  <c r="I62" i="75"/>
  <c r="K61" i="75"/>
  <c r="J61" i="75"/>
  <c r="I61" i="75"/>
  <c r="K60" i="75"/>
  <c r="J60" i="75"/>
  <c r="I60" i="75"/>
  <c r="K59" i="75"/>
  <c r="J59" i="75"/>
  <c r="I59" i="75"/>
  <c r="K58" i="75"/>
  <c r="J58" i="75"/>
  <c r="I58" i="75"/>
  <c r="K57" i="75"/>
  <c r="J57" i="75"/>
  <c r="I57" i="75"/>
  <c r="K56" i="75"/>
  <c r="J56" i="75"/>
  <c r="I56" i="75"/>
  <c r="K55" i="75"/>
  <c r="J55" i="75"/>
  <c r="I55" i="75"/>
  <c r="K54" i="75"/>
  <c r="J54" i="75"/>
  <c r="I54" i="75"/>
  <c r="K53" i="75"/>
  <c r="J53" i="75"/>
  <c r="I53" i="75"/>
  <c r="K52" i="75"/>
  <c r="J52" i="75"/>
  <c r="I52" i="75"/>
  <c r="K51" i="75"/>
  <c r="J51" i="75"/>
  <c r="I51" i="75"/>
  <c r="K50" i="75"/>
  <c r="J50" i="75"/>
  <c r="I50" i="75"/>
  <c r="K49" i="75"/>
  <c r="J49" i="75"/>
  <c r="I49" i="75"/>
  <c r="K48" i="75"/>
  <c r="J48" i="75"/>
  <c r="I48" i="75"/>
  <c r="K47" i="75"/>
  <c r="J47" i="75"/>
  <c r="I47" i="75"/>
  <c r="K46" i="75"/>
  <c r="J46" i="75"/>
  <c r="I46" i="75"/>
  <c r="K45" i="75"/>
  <c r="J45" i="75"/>
  <c r="I45" i="75"/>
  <c r="K44" i="75"/>
  <c r="J44" i="75"/>
  <c r="I44" i="75"/>
  <c r="K43" i="75"/>
  <c r="J43" i="75"/>
  <c r="I43" i="75"/>
  <c r="K42" i="75"/>
  <c r="J42" i="75"/>
  <c r="I42" i="75"/>
  <c r="K41" i="75"/>
  <c r="J41" i="75"/>
  <c r="I41" i="75"/>
  <c r="K40" i="75"/>
  <c r="J40" i="75"/>
  <c r="I40" i="75"/>
  <c r="K39" i="75"/>
  <c r="J39" i="75"/>
  <c r="I39" i="75"/>
  <c r="K38" i="75"/>
  <c r="J38" i="75"/>
  <c r="I38" i="75"/>
  <c r="K37" i="75"/>
  <c r="J37" i="75"/>
  <c r="I37" i="75"/>
  <c r="K36" i="75"/>
  <c r="J36" i="75"/>
  <c r="I36" i="75"/>
  <c r="K35" i="75"/>
  <c r="J35" i="75"/>
  <c r="I35" i="75"/>
  <c r="K34" i="75"/>
  <c r="J34" i="75"/>
  <c r="I34" i="75"/>
  <c r="K33" i="75"/>
  <c r="J33" i="75"/>
  <c r="I33" i="75"/>
  <c r="K32" i="75"/>
  <c r="J32" i="75"/>
  <c r="I32" i="75"/>
  <c r="K31" i="75"/>
  <c r="J31" i="75"/>
  <c r="I31" i="75"/>
  <c r="K30" i="75"/>
  <c r="J30" i="75"/>
  <c r="I30" i="75"/>
  <c r="K29" i="75"/>
  <c r="J29" i="75"/>
  <c r="I29" i="75"/>
  <c r="K28" i="75"/>
  <c r="J28" i="75"/>
  <c r="I28" i="75"/>
  <c r="K27" i="75"/>
  <c r="J27" i="75"/>
  <c r="I27" i="75"/>
  <c r="K26" i="75"/>
  <c r="J26" i="75"/>
  <c r="I26" i="75"/>
  <c r="K25" i="75"/>
  <c r="J25" i="75"/>
  <c r="I25" i="75"/>
  <c r="K24" i="75"/>
  <c r="J24" i="75"/>
  <c r="I24" i="75"/>
  <c r="K23" i="75"/>
  <c r="J23" i="75"/>
  <c r="I23" i="75"/>
  <c r="K22" i="75"/>
  <c r="J22" i="75"/>
  <c r="I22" i="75"/>
  <c r="K21" i="75"/>
  <c r="J21" i="75"/>
  <c r="I21" i="75"/>
  <c r="K20" i="75"/>
  <c r="J20" i="75"/>
  <c r="I20" i="75"/>
  <c r="K19" i="75"/>
  <c r="J19" i="75"/>
  <c r="I19" i="75"/>
  <c r="K18" i="75"/>
  <c r="J18" i="75"/>
  <c r="I18" i="75"/>
  <c r="K17" i="75"/>
  <c r="J17" i="75"/>
  <c r="I17" i="75"/>
  <c r="K16" i="75"/>
  <c r="J16" i="75"/>
  <c r="I16" i="75"/>
  <c r="K15" i="75"/>
  <c r="J15" i="75"/>
  <c r="I15" i="75"/>
  <c r="K14" i="75"/>
  <c r="J14" i="75"/>
  <c r="I14" i="75"/>
  <c r="K13" i="75"/>
  <c r="J13" i="75"/>
  <c r="I13" i="75"/>
  <c r="K12" i="75"/>
  <c r="J12" i="75"/>
  <c r="I12" i="75"/>
  <c r="K11" i="75"/>
  <c r="J11" i="75"/>
  <c r="I11" i="75"/>
  <c r="K10" i="75"/>
  <c r="J10" i="75"/>
  <c r="I10" i="75"/>
  <c r="K9" i="75"/>
  <c r="J9" i="75"/>
  <c r="I9" i="75"/>
  <c r="K92" i="70"/>
  <c r="J92" i="70"/>
  <c r="I92" i="70"/>
  <c r="K91" i="70"/>
  <c r="J91" i="70"/>
  <c r="I91" i="70"/>
  <c r="K90" i="70"/>
  <c r="J90" i="70"/>
  <c r="I90" i="70"/>
  <c r="K89" i="70"/>
  <c r="J89" i="70"/>
  <c r="I89" i="70"/>
  <c r="K88" i="70"/>
  <c r="J88" i="70"/>
  <c r="I88" i="70"/>
  <c r="K87" i="70"/>
  <c r="J87" i="70"/>
  <c r="I87" i="70"/>
  <c r="K86" i="70"/>
  <c r="J86" i="70"/>
  <c r="I86" i="70"/>
  <c r="K85" i="70"/>
  <c r="J85" i="70"/>
  <c r="I85" i="70"/>
  <c r="K84" i="70"/>
  <c r="J84" i="70"/>
  <c r="I84" i="70"/>
  <c r="K83" i="70"/>
  <c r="J83" i="70"/>
  <c r="I83" i="70"/>
  <c r="K82" i="70"/>
  <c r="J82" i="70"/>
  <c r="I82" i="70"/>
  <c r="K81" i="70"/>
  <c r="J81" i="70"/>
  <c r="I81" i="70"/>
  <c r="K80" i="70"/>
  <c r="J80" i="70"/>
  <c r="I80" i="70"/>
  <c r="K79" i="70"/>
  <c r="J79" i="70"/>
  <c r="I79" i="70"/>
  <c r="K78" i="70"/>
  <c r="J78" i="70"/>
  <c r="I78" i="70"/>
  <c r="K77" i="70"/>
  <c r="J77" i="70"/>
  <c r="I77" i="70"/>
  <c r="K76" i="70"/>
  <c r="J76" i="70"/>
  <c r="I76" i="70"/>
  <c r="K75" i="70"/>
  <c r="J75" i="70"/>
  <c r="I75" i="70"/>
  <c r="K74" i="70"/>
  <c r="J74" i="70"/>
  <c r="I74" i="70"/>
  <c r="K73" i="70"/>
  <c r="J73" i="70"/>
  <c r="I73" i="70"/>
  <c r="K72" i="70"/>
  <c r="J72" i="70"/>
  <c r="I72" i="70"/>
  <c r="K71" i="70"/>
  <c r="J71" i="70"/>
  <c r="I71" i="70"/>
  <c r="K70" i="70"/>
  <c r="J70" i="70"/>
  <c r="I70" i="70"/>
  <c r="K69" i="70"/>
  <c r="J69" i="70"/>
  <c r="I69" i="70"/>
  <c r="K68" i="70"/>
  <c r="J68" i="70"/>
  <c r="I68" i="70"/>
  <c r="K67" i="70"/>
  <c r="J67" i="70"/>
  <c r="I67" i="70"/>
  <c r="K66" i="70"/>
  <c r="J66" i="70"/>
  <c r="I66" i="70"/>
  <c r="K65" i="70"/>
  <c r="J65" i="70"/>
  <c r="I65" i="70"/>
  <c r="K64" i="70"/>
  <c r="J64" i="70"/>
  <c r="I64" i="70"/>
  <c r="K63" i="70"/>
  <c r="J63" i="70"/>
  <c r="I63" i="70"/>
  <c r="K62" i="70"/>
  <c r="J62" i="70"/>
  <c r="I62" i="70"/>
  <c r="K61" i="70"/>
  <c r="J61" i="70"/>
  <c r="I61" i="70"/>
  <c r="K60" i="70"/>
  <c r="J60" i="70"/>
  <c r="I60" i="70"/>
  <c r="K59" i="70"/>
  <c r="J59" i="70"/>
  <c r="I59" i="70"/>
  <c r="K58" i="70"/>
  <c r="J58" i="70"/>
  <c r="I58" i="70"/>
  <c r="K57" i="70"/>
  <c r="J57" i="70"/>
  <c r="I57" i="70"/>
  <c r="K56" i="70"/>
  <c r="J56" i="70"/>
  <c r="I56" i="70"/>
  <c r="K55" i="70"/>
  <c r="J55" i="70"/>
  <c r="I55" i="70"/>
  <c r="K54" i="70"/>
  <c r="J54" i="70"/>
  <c r="I54" i="70"/>
  <c r="K53" i="70"/>
  <c r="J53" i="70"/>
  <c r="I53" i="70"/>
  <c r="K52" i="70"/>
  <c r="J52" i="70"/>
  <c r="I52" i="70"/>
  <c r="K51" i="70"/>
  <c r="J51" i="70"/>
  <c r="I51" i="70"/>
  <c r="K50" i="70"/>
  <c r="J50" i="70"/>
  <c r="I50" i="70"/>
  <c r="K49" i="70"/>
  <c r="J49" i="70"/>
  <c r="I49" i="70"/>
  <c r="K48" i="70"/>
  <c r="J48" i="70"/>
  <c r="I48" i="70"/>
  <c r="K47" i="70"/>
  <c r="J47" i="70"/>
  <c r="I47" i="70"/>
  <c r="K46" i="70"/>
  <c r="J46" i="70"/>
  <c r="I46" i="70"/>
  <c r="K45" i="70"/>
  <c r="J45" i="70"/>
  <c r="I45" i="70"/>
  <c r="K44" i="70"/>
  <c r="J44" i="70"/>
  <c r="I44" i="70"/>
  <c r="K43" i="70"/>
  <c r="J43" i="70"/>
  <c r="I43" i="70"/>
  <c r="K42" i="70"/>
  <c r="J42" i="70"/>
  <c r="I42" i="70"/>
  <c r="K41" i="70"/>
  <c r="J41" i="70"/>
  <c r="I41" i="70"/>
  <c r="K40" i="70"/>
  <c r="J40" i="70"/>
  <c r="I40" i="70"/>
  <c r="K39" i="70"/>
  <c r="J39" i="70"/>
  <c r="I39" i="70"/>
  <c r="K38" i="70"/>
  <c r="J38" i="70"/>
  <c r="I38" i="70"/>
  <c r="K37" i="70"/>
  <c r="J37" i="70"/>
  <c r="I37" i="70"/>
  <c r="K36" i="70"/>
  <c r="J36" i="70"/>
  <c r="I36" i="70"/>
  <c r="K35" i="70"/>
  <c r="J35" i="70"/>
  <c r="I35" i="70"/>
  <c r="K34" i="70"/>
  <c r="J34" i="70"/>
  <c r="I34" i="70"/>
  <c r="K33" i="70"/>
  <c r="J33" i="70"/>
  <c r="I33" i="70"/>
  <c r="K32" i="70"/>
  <c r="J32" i="70"/>
  <c r="I32" i="70"/>
  <c r="K31" i="70"/>
  <c r="J31" i="70"/>
  <c r="I31" i="70"/>
  <c r="K30" i="70"/>
  <c r="J30" i="70"/>
  <c r="I30" i="70"/>
  <c r="K29" i="70"/>
  <c r="J29" i="70"/>
  <c r="I29" i="70"/>
  <c r="K28" i="70"/>
  <c r="J28" i="70"/>
  <c r="I28" i="70"/>
  <c r="K27" i="70"/>
  <c r="J27" i="70"/>
  <c r="I27" i="70"/>
  <c r="K26" i="70"/>
  <c r="J26" i="70"/>
  <c r="I26" i="70"/>
  <c r="K25" i="70"/>
  <c r="J25" i="70"/>
  <c r="I25" i="70"/>
  <c r="K24" i="70"/>
  <c r="J24" i="70"/>
  <c r="I24" i="70"/>
  <c r="K23" i="70"/>
  <c r="J23" i="70"/>
  <c r="I23" i="70"/>
  <c r="K22" i="70"/>
  <c r="J22" i="70"/>
  <c r="I22" i="70"/>
  <c r="K21" i="70"/>
  <c r="J21" i="70"/>
  <c r="I21" i="70"/>
  <c r="K20" i="70"/>
  <c r="J20" i="70"/>
  <c r="I20" i="70"/>
  <c r="K19" i="70"/>
  <c r="J19" i="70"/>
  <c r="I19" i="70"/>
  <c r="K18" i="70"/>
  <c r="J18" i="70"/>
  <c r="I18" i="70"/>
  <c r="K17" i="70"/>
  <c r="J17" i="70"/>
  <c r="I17" i="70"/>
  <c r="K16" i="70"/>
  <c r="J16" i="70"/>
  <c r="I16" i="70"/>
  <c r="K15" i="70"/>
  <c r="J15" i="70"/>
  <c r="I15" i="70"/>
  <c r="K14" i="70"/>
  <c r="J14" i="70"/>
  <c r="I14" i="70"/>
  <c r="K13" i="70"/>
  <c r="J13" i="70"/>
  <c r="I13" i="70"/>
  <c r="K12" i="70"/>
  <c r="J12" i="70"/>
  <c r="I12" i="70"/>
  <c r="K11" i="70"/>
  <c r="J11" i="70"/>
  <c r="I11" i="70"/>
  <c r="K10" i="70"/>
  <c r="J10" i="70"/>
  <c r="I10" i="70"/>
  <c r="K9" i="70"/>
  <c r="J9" i="70"/>
  <c r="I9" i="70"/>
  <c r="K92" i="48"/>
  <c r="J92" i="48"/>
  <c r="K91" i="48"/>
  <c r="J91" i="48"/>
  <c r="K90" i="48"/>
  <c r="J90" i="48"/>
  <c r="K89" i="48"/>
  <c r="J89" i="48"/>
  <c r="K88" i="48"/>
  <c r="J88" i="48"/>
  <c r="K87" i="48"/>
  <c r="J87" i="48"/>
  <c r="K86" i="48"/>
  <c r="J86" i="48"/>
  <c r="K85" i="48"/>
  <c r="J85" i="48"/>
  <c r="K84" i="48"/>
  <c r="J84" i="48"/>
  <c r="K83" i="48"/>
  <c r="J83" i="48"/>
  <c r="K82" i="48"/>
  <c r="J82" i="48"/>
  <c r="K81" i="48"/>
  <c r="J81" i="48"/>
  <c r="K80" i="48"/>
  <c r="J80" i="48"/>
  <c r="K79" i="48"/>
  <c r="J79" i="48"/>
  <c r="K78" i="48"/>
  <c r="J78" i="48"/>
  <c r="K77" i="48"/>
  <c r="J77" i="48"/>
  <c r="K76" i="48"/>
  <c r="J76" i="48"/>
  <c r="K75" i="48"/>
  <c r="J75" i="48"/>
  <c r="K74" i="48"/>
  <c r="J74" i="48"/>
  <c r="K73" i="48"/>
  <c r="J73" i="48"/>
  <c r="K72" i="48"/>
  <c r="J72" i="48"/>
  <c r="K71" i="48"/>
  <c r="J71" i="48"/>
  <c r="K70" i="48"/>
  <c r="J70" i="48"/>
  <c r="K69" i="48"/>
  <c r="J69" i="48"/>
  <c r="K68" i="48"/>
  <c r="J68" i="48"/>
  <c r="K67" i="48"/>
  <c r="J67" i="48"/>
  <c r="K66" i="48"/>
  <c r="J66" i="48"/>
  <c r="K65" i="48"/>
  <c r="J65" i="48"/>
  <c r="K64" i="48"/>
  <c r="J64" i="48"/>
  <c r="K63" i="48"/>
  <c r="J63" i="48"/>
  <c r="K62" i="48"/>
  <c r="J62" i="48"/>
  <c r="K61" i="48"/>
  <c r="J61" i="48"/>
  <c r="K60" i="48"/>
  <c r="J60" i="48"/>
  <c r="K59" i="48"/>
  <c r="J59" i="48"/>
  <c r="K58" i="48"/>
  <c r="J58" i="48"/>
  <c r="K57" i="48"/>
  <c r="J57" i="48"/>
  <c r="K56" i="48"/>
  <c r="J56" i="48"/>
  <c r="K55" i="48"/>
  <c r="J55" i="48"/>
  <c r="K54" i="48"/>
  <c r="J54" i="48"/>
  <c r="K53" i="48"/>
  <c r="J53" i="48"/>
  <c r="K52" i="48"/>
  <c r="J52" i="48"/>
  <c r="K51" i="48"/>
  <c r="J51" i="48"/>
  <c r="K50" i="48"/>
  <c r="J50" i="48"/>
  <c r="K49" i="48"/>
  <c r="J49" i="48"/>
  <c r="K48" i="48"/>
  <c r="J48" i="48"/>
  <c r="K47" i="48"/>
  <c r="J47" i="48"/>
  <c r="K46" i="48"/>
  <c r="J46" i="48"/>
  <c r="K45" i="48"/>
  <c r="J45" i="48"/>
  <c r="K44" i="48"/>
  <c r="J44" i="48"/>
  <c r="K43" i="48"/>
  <c r="J43" i="48"/>
  <c r="K42" i="48"/>
  <c r="J42" i="48"/>
  <c r="K41" i="48"/>
  <c r="J41" i="48"/>
  <c r="K40" i="48"/>
  <c r="J40" i="48"/>
  <c r="K39" i="48"/>
  <c r="J39" i="48"/>
  <c r="K38" i="48"/>
  <c r="J38" i="48"/>
  <c r="K37" i="48"/>
  <c r="J37" i="48"/>
  <c r="K36" i="48"/>
  <c r="J36" i="48"/>
  <c r="K35" i="48"/>
  <c r="J35" i="48"/>
  <c r="K34" i="48"/>
  <c r="J34" i="48"/>
  <c r="K33" i="48"/>
  <c r="J33" i="48"/>
  <c r="K32" i="48"/>
  <c r="J32" i="48"/>
  <c r="K31" i="48"/>
  <c r="J31" i="48"/>
  <c r="K30" i="48"/>
  <c r="J30" i="48"/>
  <c r="K29" i="48"/>
  <c r="J29" i="48"/>
  <c r="K28" i="48"/>
  <c r="J28" i="48"/>
  <c r="K27" i="48"/>
  <c r="J27" i="48"/>
  <c r="K26" i="48"/>
  <c r="J26" i="48"/>
  <c r="K25" i="48"/>
  <c r="J25" i="48"/>
  <c r="K24" i="48"/>
  <c r="J24" i="48"/>
  <c r="K23" i="48"/>
  <c r="J23" i="48"/>
  <c r="K22" i="48"/>
  <c r="J22" i="48"/>
  <c r="K21" i="48"/>
  <c r="J21" i="48"/>
  <c r="K20" i="48"/>
  <c r="J20" i="48"/>
  <c r="K19" i="48"/>
  <c r="J19" i="48"/>
  <c r="K18" i="48"/>
  <c r="J18" i="48"/>
  <c r="K17" i="48"/>
  <c r="J17" i="48"/>
  <c r="K16" i="48"/>
  <c r="J16" i="48"/>
  <c r="K15" i="48"/>
  <c r="J15" i="48"/>
  <c r="K14" i="48"/>
  <c r="J14" i="48"/>
  <c r="K13" i="48"/>
  <c r="J13" i="48"/>
  <c r="K12" i="48"/>
  <c r="J12" i="48"/>
  <c r="K11" i="48"/>
  <c r="J11" i="48"/>
  <c r="K10" i="48"/>
  <c r="J10" i="48"/>
  <c r="K9" i="48"/>
  <c r="J9" i="48"/>
  <c r="B4" i="50"/>
  <c r="C4" i="50"/>
  <c r="D4" i="50"/>
  <c r="E4" i="50"/>
  <c r="F4" i="50"/>
  <c r="G4" i="50"/>
  <c r="H4" i="50"/>
  <c r="I4" i="50"/>
  <c r="J4" i="50"/>
  <c r="K4" i="50"/>
  <c r="L4" i="50"/>
  <c r="M4" i="50"/>
  <c r="B5" i="50"/>
  <c r="C5" i="50"/>
  <c r="D5" i="50"/>
  <c r="E5" i="50"/>
  <c r="F5" i="50"/>
  <c r="G5" i="50"/>
  <c r="H5" i="50"/>
  <c r="I5" i="50"/>
  <c r="J5" i="50"/>
  <c r="K5" i="50"/>
  <c r="L5" i="50"/>
  <c r="M5" i="50"/>
  <c r="B6" i="50"/>
  <c r="C6" i="50"/>
  <c r="D6" i="50"/>
  <c r="E6" i="50"/>
  <c r="F6" i="50"/>
  <c r="G6" i="50"/>
  <c r="H6" i="50"/>
  <c r="I6" i="50"/>
  <c r="J6" i="50"/>
  <c r="K6" i="50"/>
  <c r="L6" i="50"/>
  <c r="M6" i="50"/>
  <c r="B7" i="50"/>
  <c r="C7" i="50"/>
  <c r="D7" i="50"/>
  <c r="E7" i="50"/>
  <c r="F7" i="50"/>
  <c r="G7" i="50"/>
  <c r="H7" i="50"/>
  <c r="I7" i="50"/>
  <c r="J7" i="50"/>
  <c r="K7" i="50"/>
  <c r="L7" i="50"/>
  <c r="M7" i="50"/>
  <c r="B8" i="50"/>
  <c r="C8" i="50"/>
  <c r="D8" i="50"/>
  <c r="E8" i="50"/>
  <c r="F8" i="50"/>
  <c r="G8" i="50"/>
  <c r="H8" i="50"/>
  <c r="I8" i="50"/>
  <c r="J8" i="50"/>
  <c r="K8" i="50"/>
  <c r="L8" i="50"/>
  <c r="M8" i="50"/>
  <c r="C3" i="50"/>
  <c r="D3" i="50"/>
  <c r="E3" i="50"/>
  <c r="F3" i="50"/>
  <c r="G3" i="50"/>
  <c r="H3" i="50"/>
  <c r="I3" i="50"/>
  <c r="J3" i="50"/>
  <c r="K3" i="50"/>
  <c r="L3" i="50"/>
  <c r="M3" i="50"/>
  <c r="B3" i="50"/>
  <c r="V13" i="49"/>
  <c r="V12" i="49"/>
  <c r="X9" i="83"/>
  <c r="X8" i="83"/>
  <c r="X7" i="83"/>
  <c r="X6" i="83"/>
  <c r="X5" i="83"/>
  <c r="X4" i="83"/>
  <c r="V6" i="83"/>
  <c r="V5" i="83"/>
  <c r="L10" i="83"/>
  <c r="L9" i="83"/>
  <c r="L8" i="83"/>
  <c r="L6" i="83"/>
  <c r="L5" i="83"/>
  <c r="L10" i="30"/>
  <c r="M10" i="30"/>
  <c r="N10" i="30"/>
  <c r="O10" i="30"/>
  <c r="P10" i="30"/>
  <c r="Q10" i="30"/>
  <c r="R10" i="30"/>
  <c r="S10" i="30"/>
  <c r="T10" i="30"/>
  <c r="U10" i="30"/>
  <c r="V10" i="30"/>
  <c r="L11" i="30"/>
  <c r="M11" i="30"/>
  <c r="N11" i="30"/>
  <c r="O11" i="30"/>
  <c r="P11" i="30"/>
  <c r="Q11" i="30"/>
  <c r="R11" i="30"/>
  <c r="S11" i="30"/>
  <c r="T11" i="30"/>
  <c r="U11" i="30"/>
  <c r="V11" i="30"/>
  <c r="L12" i="30"/>
  <c r="M12" i="30"/>
  <c r="N12" i="30"/>
  <c r="O12" i="30"/>
  <c r="P12" i="30"/>
  <c r="Q12" i="30"/>
  <c r="R12" i="30"/>
  <c r="S12" i="30"/>
  <c r="T12" i="30"/>
  <c r="U12" i="30"/>
  <c r="V12" i="30"/>
  <c r="L13" i="30"/>
  <c r="M13" i="30"/>
  <c r="N13" i="30"/>
  <c r="O13" i="30"/>
  <c r="P13" i="30"/>
  <c r="Q13" i="30"/>
  <c r="R13" i="30"/>
  <c r="S13" i="30"/>
  <c r="T13" i="30"/>
  <c r="U13" i="30"/>
  <c r="V13" i="30"/>
  <c r="L14" i="30"/>
  <c r="M14" i="30"/>
  <c r="N14" i="30"/>
  <c r="O14" i="30"/>
  <c r="P14" i="30"/>
  <c r="Q14" i="30"/>
  <c r="R14" i="30"/>
  <c r="S14" i="30"/>
  <c r="T14" i="30"/>
  <c r="U14" i="30"/>
  <c r="V14" i="30"/>
  <c r="L15" i="30"/>
  <c r="M15" i="30"/>
  <c r="N15" i="30"/>
  <c r="O15" i="30"/>
  <c r="P15" i="30"/>
  <c r="Q15" i="30"/>
  <c r="R15" i="30"/>
  <c r="S15" i="30"/>
  <c r="T15" i="30"/>
  <c r="U15" i="30"/>
  <c r="V15" i="30"/>
  <c r="L16" i="30"/>
  <c r="M16" i="30"/>
  <c r="N16" i="30"/>
  <c r="O16" i="30"/>
  <c r="P16" i="30"/>
  <c r="Q16" i="30"/>
  <c r="R16" i="30"/>
  <c r="S16" i="30"/>
  <c r="T16" i="30"/>
  <c r="U16" i="30"/>
  <c r="V16" i="30"/>
  <c r="L17" i="30"/>
  <c r="M17" i="30"/>
  <c r="N17" i="30"/>
  <c r="O17" i="30"/>
  <c r="P17" i="30"/>
  <c r="Q17" i="30"/>
  <c r="R17" i="30"/>
  <c r="S17" i="30"/>
  <c r="T17" i="30"/>
  <c r="U17" i="30"/>
  <c r="V17" i="30"/>
  <c r="L18" i="30"/>
  <c r="M18" i="30"/>
  <c r="N18" i="30"/>
  <c r="O18" i="30"/>
  <c r="P18" i="30"/>
  <c r="Q18" i="30"/>
  <c r="R18" i="30"/>
  <c r="S18" i="30"/>
  <c r="T18" i="30"/>
  <c r="U18" i="30"/>
  <c r="V18" i="30"/>
  <c r="L19" i="30"/>
  <c r="M19" i="30"/>
  <c r="N19" i="30"/>
  <c r="O19" i="30"/>
  <c r="P19" i="30"/>
  <c r="Q19" i="30"/>
  <c r="R19" i="30"/>
  <c r="S19" i="30"/>
  <c r="T19" i="30"/>
  <c r="U19" i="30"/>
  <c r="V19" i="30"/>
  <c r="L20" i="30"/>
  <c r="M20" i="30"/>
  <c r="N20" i="30"/>
  <c r="O20" i="30"/>
  <c r="P20" i="30"/>
  <c r="Q20" i="30"/>
  <c r="R20" i="30"/>
  <c r="S20" i="30"/>
  <c r="T20" i="30"/>
  <c r="U20" i="30"/>
  <c r="V20" i="30"/>
  <c r="L21" i="30"/>
  <c r="M21" i="30"/>
  <c r="N21" i="30"/>
  <c r="O21" i="30"/>
  <c r="P21" i="30"/>
  <c r="Q21" i="30"/>
  <c r="R21" i="30"/>
  <c r="S21" i="30"/>
  <c r="T21" i="30"/>
  <c r="U21" i="30"/>
  <c r="V21" i="30"/>
  <c r="L22" i="30"/>
  <c r="M22" i="30"/>
  <c r="N22" i="30"/>
  <c r="O22" i="30"/>
  <c r="P22" i="30"/>
  <c r="Q22" i="30"/>
  <c r="R22" i="30"/>
  <c r="S22" i="30"/>
  <c r="T22" i="30"/>
  <c r="U22" i="30"/>
  <c r="V22" i="30"/>
  <c r="L23" i="30"/>
  <c r="M23" i="30"/>
  <c r="N23" i="30"/>
  <c r="O23" i="30"/>
  <c r="P23" i="30"/>
  <c r="Q23" i="30"/>
  <c r="R23" i="30"/>
  <c r="S23" i="30"/>
  <c r="T23" i="30"/>
  <c r="U23" i="30"/>
  <c r="V23" i="30"/>
  <c r="L24" i="30"/>
  <c r="M24" i="30"/>
  <c r="N24" i="30"/>
  <c r="O24" i="30"/>
  <c r="P24" i="30"/>
  <c r="Q24" i="30"/>
  <c r="R24" i="30"/>
  <c r="S24" i="30"/>
  <c r="T24" i="30"/>
  <c r="U24" i="30"/>
  <c r="V24" i="30"/>
  <c r="L25" i="30"/>
  <c r="M25" i="30"/>
  <c r="N25" i="30"/>
  <c r="O25" i="30"/>
  <c r="P25" i="30"/>
  <c r="Q25" i="30"/>
  <c r="R25" i="30"/>
  <c r="S25" i="30"/>
  <c r="T25" i="30"/>
  <c r="U25" i="30"/>
  <c r="V25" i="30"/>
  <c r="L26" i="30"/>
  <c r="M26" i="30"/>
  <c r="N26" i="30"/>
  <c r="O26" i="30"/>
  <c r="P26" i="30"/>
  <c r="Q26" i="30"/>
  <c r="R26" i="30"/>
  <c r="S26" i="30"/>
  <c r="T26" i="30"/>
  <c r="U26" i="30"/>
  <c r="V26" i="30"/>
  <c r="L27" i="30"/>
  <c r="M27" i="30"/>
  <c r="N27" i="30"/>
  <c r="O27" i="30"/>
  <c r="P27" i="30"/>
  <c r="Q27" i="30"/>
  <c r="R27" i="30"/>
  <c r="S27" i="30"/>
  <c r="T27" i="30"/>
  <c r="U27" i="30"/>
  <c r="V27" i="30"/>
  <c r="L28" i="30"/>
  <c r="M28" i="30"/>
  <c r="N28" i="30"/>
  <c r="O28" i="30"/>
  <c r="P28" i="30"/>
  <c r="Q28" i="30"/>
  <c r="R28" i="30"/>
  <c r="S28" i="30"/>
  <c r="T28" i="30"/>
  <c r="U28" i="30"/>
  <c r="V28" i="30"/>
  <c r="L29" i="30"/>
  <c r="M29" i="30"/>
  <c r="N29" i="30"/>
  <c r="O29" i="30"/>
  <c r="P29" i="30"/>
  <c r="Q29" i="30"/>
  <c r="R29" i="30"/>
  <c r="S29" i="30"/>
  <c r="T29" i="30"/>
  <c r="U29" i="30"/>
  <c r="V29" i="30"/>
  <c r="L30" i="30"/>
  <c r="M30" i="30"/>
  <c r="N30" i="30"/>
  <c r="O30" i="30"/>
  <c r="P30" i="30"/>
  <c r="Q30" i="30"/>
  <c r="R30" i="30"/>
  <c r="S30" i="30"/>
  <c r="T30" i="30"/>
  <c r="U30" i="30"/>
  <c r="V30" i="30"/>
  <c r="L31" i="30"/>
  <c r="M31" i="30"/>
  <c r="N31" i="30"/>
  <c r="O31" i="30"/>
  <c r="P31" i="30"/>
  <c r="Q31" i="30"/>
  <c r="R31" i="30"/>
  <c r="S31" i="30"/>
  <c r="T31" i="30"/>
  <c r="U31" i="30"/>
  <c r="V31" i="30"/>
  <c r="L32" i="30"/>
  <c r="M32" i="30"/>
  <c r="N32" i="30"/>
  <c r="O32" i="30"/>
  <c r="P32" i="30"/>
  <c r="Q32" i="30"/>
  <c r="R32" i="30"/>
  <c r="S32" i="30"/>
  <c r="T32" i="30"/>
  <c r="U32" i="30"/>
  <c r="V32" i="30"/>
  <c r="L33" i="30"/>
  <c r="M33" i="30"/>
  <c r="N33" i="30"/>
  <c r="O33" i="30"/>
  <c r="P33" i="30"/>
  <c r="Q33" i="30"/>
  <c r="R33" i="30"/>
  <c r="S33" i="30"/>
  <c r="T33" i="30"/>
  <c r="U33" i="30"/>
  <c r="V33" i="30"/>
  <c r="L34" i="30"/>
  <c r="M34" i="30"/>
  <c r="N34" i="30"/>
  <c r="O34" i="30"/>
  <c r="P34" i="30"/>
  <c r="Q34" i="30"/>
  <c r="R34" i="30"/>
  <c r="S34" i="30"/>
  <c r="T34" i="30"/>
  <c r="U34" i="30"/>
  <c r="V34" i="30"/>
  <c r="L35" i="30"/>
  <c r="M35" i="30"/>
  <c r="N35" i="30"/>
  <c r="O35" i="30"/>
  <c r="P35" i="30"/>
  <c r="Q35" i="30"/>
  <c r="R35" i="30"/>
  <c r="S35" i="30"/>
  <c r="T35" i="30"/>
  <c r="U35" i="30"/>
  <c r="V35" i="30"/>
  <c r="L36" i="30"/>
  <c r="M36" i="30"/>
  <c r="N36" i="30"/>
  <c r="O36" i="30"/>
  <c r="P36" i="30"/>
  <c r="Q36" i="30"/>
  <c r="R36" i="30"/>
  <c r="S36" i="30"/>
  <c r="T36" i="30"/>
  <c r="U36" i="30"/>
  <c r="V36" i="30"/>
  <c r="L37" i="30"/>
  <c r="M37" i="30"/>
  <c r="N37" i="30"/>
  <c r="O37" i="30"/>
  <c r="P37" i="30"/>
  <c r="Q37" i="30"/>
  <c r="R37" i="30"/>
  <c r="S37" i="30"/>
  <c r="T37" i="30"/>
  <c r="U37" i="30"/>
  <c r="V37" i="30"/>
  <c r="L38" i="30"/>
  <c r="M38" i="30"/>
  <c r="N38" i="30"/>
  <c r="O38" i="30"/>
  <c r="P38" i="30"/>
  <c r="Q38" i="30"/>
  <c r="R38" i="30"/>
  <c r="S38" i="30"/>
  <c r="T38" i="30"/>
  <c r="U38" i="30"/>
  <c r="V38" i="30"/>
  <c r="L39" i="30"/>
  <c r="M39" i="30"/>
  <c r="N39" i="30"/>
  <c r="O39" i="30"/>
  <c r="P39" i="30"/>
  <c r="Q39" i="30"/>
  <c r="R39" i="30"/>
  <c r="S39" i="30"/>
  <c r="T39" i="30"/>
  <c r="U39" i="30"/>
  <c r="V39" i="30"/>
  <c r="L40" i="30"/>
  <c r="M40" i="30"/>
  <c r="N40" i="30"/>
  <c r="O40" i="30"/>
  <c r="P40" i="30"/>
  <c r="Q40" i="30"/>
  <c r="R40" i="30"/>
  <c r="S40" i="30"/>
  <c r="T40" i="30"/>
  <c r="U40" i="30"/>
  <c r="V40" i="30"/>
  <c r="L41" i="30"/>
  <c r="M41" i="30"/>
  <c r="N41" i="30"/>
  <c r="O41" i="30"/>
  <c r="P41" i="30"/>
  <c r="Q41" i="30"/>
  <c r="R41" i="30"/>
  <c r="S41" i="30"/>
  <c r="T41" i="30"/>
  <c r="U41" i="30"/>
  <c r="V41" i="30"/>
  <c r="L42" i="30"/>
  <c r="M42" i="30"/>
  <c r="N42" i="30"/>
  <c r="O42" i="30"/>
  <c r="P42" i="30"/>
  <c r="Q42" i="30"/>
  <c r="R42" i="30"/>
  <c r="S42" i="30"/>
  <c r="T42" i="30"/>
  <c r="U42" i="30"/>
  <c r="V42" i="30"/>
  <c r="L43" i="30"/>
  <c r="M43" i="30"/>
  <c r="N43" i="30"/>
  <c r="O43" i="30"/>
  <c r="P43" i="30"/>
  <c r="Q43" i="30"/>
  <c r="R43" i="30"/>
  <c r="S43" i="30"/>
  <c r="T43" i="30"/>
  <c r="U43" i="30"/>
  <c r="V43" i="30"/>
  <c r="L44" i="30"/>
  <c r="M44" i="30"/>
  <c r="N44" i="30"/>
  <c r="O44" i="30"/>
  <c r="P44" i="30"/>
  <c r="Q44" i="30"/>
  <c r="R44" i="30"/>
  <c r="S44" i="30"/>
  <c r="T44" i="30"/>
  <c r="U44" i="30"/>
  <c r="V44" i="30"/>
  <c r="L45" i="30"/>
  <c r="M45" i="30"/>
  <c r="N45" i="30"/>
  <c r="O45" i="30"/>
  <c r="P45" i="30"/>
  <c r="Q45" i="30"/>
  <c r="R45" i="30"/>
  <c r="S45" i="30"/>
  <c r="T45" i="30"/>
  <c r="U45" i="30"/>
  <c r="V45" i="30"/>
  <c r="L46" i="30"/>
  <c r="M46" i="30"/>
  <c r="N46" i="30"/>
  <c r="O46" i="30"/>
  <c r="P46" i="30"/>
  <c r="Q46" i="30"/>
  <c r="R46" i="30"/>
  <c r="S46" i="30"/>
  <c r="T46" i="30"/>
  <c r="U46" i="30"/>
  <c r="V46" i="30"/>
  <c r="L47" i="30"/>
  <c r="M47" i="30"/>
  <c r="N47" i="30"/>
  <c r="O47" i="30"/>
  <c r="P47" i="30"/>
  <c r="Q47" i="30"/>
  <c r="R47" i="30"/>
  <c r="S47" i="30"/>
  <c r="T47" i="30"/>
  <c r="U47" i="30"/>
  <c r="V47" i="30"/>
  <c r="L48" i="30"/>
  <c r="M48" i="30"/>
  <c r="N48" i="30"/>
  <c r="O48" i="30"/>
  <c r="P48" i="30"/>
  <c r="Q48" i="30"/>
  <c r="R48" i="30"/>
  <c r="S48" i="30"/>
  <c r="T48" i="30"/>
  <c r="U48" i="30"/>
  <c r="V48" i="30"/>
  <c r="L49" i="30"/>
  <c r="M49" i="30"/>
  <c r="N49" i="30"/>
  <c r="O49" i="30"/>
  <c r="P49" i="30"/>
  <c r="Q49" i="30"/>
  <c r="R49" i="30"/>
  <c r="S49" i="30"/>
  <c r="T49" i="30"/>
  <c r="U49" i="30"/>
  <c r="V49" i="30"/>
  <c r="L50" i="30"/>
  <c r="M50" i="30"/>
  <c r="N50" i="30"/>
  <c r="O50" i="30"/>
  <c r="P50" i="30"/>
  <c r="Q50" i="30"/>
  <c r="R50" i="30"/>
  <c r="S50" i="30"/>
  <c r="T50" i="30"/>
  <c r="U50" i="30"/>
  <c r="V50" i="30"/>
  <c r="L51" i="30"/>
  <c r="M51" i="30"/>
  <c r="N51" i="30"/>
  <c r="O51" i="30"/>
  <c r="P51" i="30"/>
  <c r="Q51" i="30"/>
  <c r="R51" i="30"/>
  <c r="S51" i="30"/>
  <c r="T51" i="30"/>
  <c r="U51" i="30"/>
  <c r="V51" i="30"/>
  <c r="L52" i="30"/>
  <c r="M52" i="30"/>
  <c r="N52" i="30"/>
  <c r="O52" i="30"/>
  <c r="P52" i="30"/>
  <c r="Q52" i="30"/>
  <c r="R52" i="30"/>
  <c r="S52" i="30"/>
  <c r="T52" i="30"/>
  <c r="U52" i="30"/>
  <c r="V52" i="30"/>
  <c r="L53" i="30"/>
  <c r="M53" i="30"/>
  <c r="N53" i="30"/>
  <c r="O53" i="30"/>
  <c r="P53" i="30"/>
  <c r="Q53" i="30"/>
  <c r="R53" i="30"/>
  <c r="S53" i="30"/>
  <c r="T53" i="30"/>
  <c r="U53" i="30"/>
  <c r="V53" i="30"/>
  <c r="L54" i="30"/>
  <c r="M54" i="30"/>
  <c r="N54" i="30"/>
  <c r="O54" i="30"/>
  <c r="P54" i="30"/>
  <c r="Q54" i="30"/>
  <c r="R54" i="30"/>
  <c r="S54" i="30"/>
  <c r="T54" i="30"/>
  <c r="U54" i="30"/>
  <c r="V54" i="30"/>
  <c r="L55" i="30"/>
  <c r="M55" i="30"/>
  <c r="N55" i="30"/>
  <c r="O55" i="30"/>
  <c r="P55" i="30"/>
  <c r="Q55" i="30"/>
  <c r="R55" i="30"/>
  <c r="S55" i="30"/>
  <c r="T55" i="30"/>
  <c r="U55" i="30"/>
  <c r="V55" i="30"/>
  <c r="L56" i="30"/>
  <c r="M56" i="30"/>
  <c r="N56" i="30"/>
  <c r="O56" i="30"/>
  <c r="P56" i="30"/>
  <c r="Q56" i="30"/>
  <c r="R56" i="30"/>
  <c r="S56" i="30"/>
  <c r="T56" i="30"/>
  <c r="U56" i="30"/>
  <c r="V56" i="30"/>
  <c r="L57" i="30"/>
  <c r="M57" i="30"/>
  <c r="N57" i="30"/>
  <c r="O57" i="30"/>
  <c r="P57" i="30"/>
  <c r="Q57" i="30"/>
  <c r="R57" i="30"/>
  <c r="S57" i="30"/>
  <c r="T57" i="30"/>
  <c r="U57" i="30"/>
  <c r="V57" i="30"/>
  <c r="L58" i="30"/>
  <c r="M58" i="30"/>
  <c r="N58" i="30"/>
  <c r="O58" i="30"/>
  <c r="P58" i="30"/>
  <c r="Q58" i="30"/>
  <c r="R58" i="30"/>
  <c r="S58" i="30"/>
  <c r="T58" i="30"/>
  <c r="U58" i="30"/>
  <c r="V58" i="30"/>
  <c r="L59" i="30"/>
  <c r="M59" i="30"/>
  <c r="N59" i="30"/>
  <c r="O59" i="30"/>
  <c r="P59" i="30"/>
  <c r="Q59" i="30"/>
  <c r="R59" i="30"/>
  <c r="S59" i="30"/>
  <c r="T59" i="30"/>
  <c r="U59" i="30"/>
  <c r="V59" i="30"/>
  <c r="L60" i="30"/>
  <c r="M60" i="30"/>
  <c r="N60" i="30"/>
  <c r="O60" i="30"/>
  <c r="P60" i="30"/>
  <c r="Q60" i="30"/>
  <c r="R60" i="30"/>
  <c r="S60" i="30"/>
  <c r="T60" i="30"/>
  <c r="U60" i="30"/>
  <c r="V60" i="30"/>
  <c r="L61" i="30"/>
  <c r="M61" i="30"/>
  <c r="N61" i="30"/>
  <c r="O61" i="30"/>
  <c r="P61" i="30"/>
  <c r="Q61" i="30"/>
  <c r="R61" i="30"/>
  <c r="S61" i="30"/>
  <c r="T61" i="30"/>
  <c r="U61" i="30"/>
  <c r="V61" i="30"/>
  <c r="L62" i="30"/>
  <c r="M62" i="30"/>
  <c r="N62" i="30"/>
  <c r="O62" i="30"/>
  <c r="P62" i="30"/>
  <c r="Q62" i="30"/>
  <c r="R62" i="30"/>
  <c r="S62" i="30"/>
  <c r="T62" i="30"/>
  <c r="U62" i="30"/>
  <c r="V62" i="30"/>
  <c r="L63" i="30"/>
  <c r="M63" i="30"/>
  <c r="N63" i="30"/>
  <c r="O63" i="30"/>
  <c r="P63" i="30"/>
  <c r="Q63" i="30"/>
  <c r="R63" i="30"/>
  <c r="S63" i="30"/>
  <c r="T63" i="30"/>
  <c r="U63" i="30"/>
  <c r="V63" i="30"/>
  <c r="L64" i="30"/>
  <c r="M64" i="30"/>
  <c r="N64" i="30"/>
  <c r="O64" i="30"/>
  <c r="P64" i="30"/>
  <c r="Q64" i="30"/>
  <c r="R64" i="30"/>
  <c r="S64" i="30"/>
  <c r="T64" i="30"/>
  <c r="U64" i="30"/>
  <c r="V64" i="30"/>
  <c r="L65" i="30"/>
  <c r="M65" i="30"/>
  <c r="N65" i="30"/>
  <c r="O65" i="30"/>
  <c r="P65" i="30"/>
  <c r="Q65" i="30"/>
  <c r="R65" i="30"/>
  <c r="S65" i="30"/>
  <c r="T65" i="30"/>
  <c r="U65" i="30"/>
  <c r="V65" i="30"/>
  <c r="L66" i="30"/>
  <c r="M66" i="30"/>
  <c r="N66" i="30"/>
  <c r="O66" i="30"/>
  <c r="P66" i="30"/>
  <c r="Q66" i="30"/>
  <c r="R66" i="30"/>
  <c r="S66" i="30"/>
  <c r="T66" i="30"/>
  <c r="U66" i="30"/>
  <c r="V66" i="30"/>
  <c r="L67" i="30"/>
  <c r="M67" i="30"/>
  <c r="N67" i="30"/>
  <c r="O67" i="30"/>
  <c r="P67" i="30"/>
  <c r="Q67" i="30"/>
  <c r="R67" i="30"/>
  <c r="S67" i="30"/>
  <c r="T67" i="30"/>
  <c r="U67" i="30"/>
  <c r="V67" i="30"/>
  <c r="L68" i="30"/>
  <c r="M68" i="30"/>
  <c r="N68" i="30"/>
  <c r="O68" i="30"/>
  <c r="P68" i="30"/>
  <c r="Q68" i="30"/>
  <c r="R68" i="30"/>
  <c r="S68" i="30"/>
  <c r="T68" i="30"/>
  <c r="U68" i="30"/>
  <c r="V68" i="30"/>
  <c r="L69" i="30"/>
  <c r="M69" i="30"/>
  <c r="N69" i="30"/>
  <c r="O69" i="30"/>
  <c r="P69" i="30"/>
  <c r="Q69" i="30"/>
  <c r="R69" i="30"/>
  <c r="S69" i="30"/>
  <c r="T69" i="30"/>
  <c r="U69" i="30"/>
  <c r="V69" i="30"/>
  <c r="L70" i="30"/>
  <c r="M70" i="30"/>
  <c r="N70" i="30"/>
  <c r="O70" i="30"/>
  <c r="P70" i="30"/>
  <c r="Q70" i="30"/>
  <c r="R70" i="30"/>
  <c r="S70" i="30"/>
  <c r="T70" i="30"/>
  <c r="U70" i="30"/>
  <c r="V70" i="30"/>
  <c r="L71" i="30"/>
  <c r="M71" i="30"/>
  <c r="N71" i="30"/>
  <c r="O71" i="30"/>
  <c r="P71" i="30"/>
  <c r="Q71" i="30"/>
  <c r="R71" i="30"/>
  <c r="S71" i="30"/>
  <c r="T71" i="30"/>
  <c r="U71" i="30"/>
  <c r="V71" i="30"/>
  <c r="L72" i="30"/>
  <c r="M72" i="30"/>
  <c r="N72" i="30"/>
  <c r="O72" i="30"/>
  <c r="P72" i="30"/>
  <c r="Q72" i="30"/>
  <c r="R72" i="30"/>
  <c r="S72" i="30"/>
  <c r="T72" i="30"/>
  <c r="U72" i="30"/>
  <c r="V72" i="30"/>
  <c r="L73" i="30"/>
  <c r="M73" i="30"/>
  <c r="N73" i="30"/>
  <c r="O73" i="30"/>
  <c r="P73" i="30"/>
  <c r="Q73" i="30"/>
  <c r="R73" i="30"/>
  <c r="S73" i="30"/>
  <c r="T73" i="30"/>
  <c r="U73" i="30"/>
  <c r="V73" i="30"/>
  <c r="L74" i="30"/>
  <c r="M74" i="30"/>
  <c r="N74" i="30"/>
  <c r="O74" i="30"/>
  <c r="P74" i="30"/>
  <c r="Q74" i="30"/>
  <c r="R74" i="30"/>
  <c r="S74" i="30"/>
  <c r="T74" i="30"/>
  <c r="U74" i="30"/>
  <c r="V74" i="30"/>
  <c r="L75" i="30"/>
  <c r="M75" i="30"/>
  <c r="N75" i="30"/>
  <c r="O75" i="30"/>
  <c r="P75" i="30"/>
  <c r="Q75" i="30"/>
  <c r="R75" i="30"/>
  <c r="S75" i="30"/>
  <c r="T75" i="30"/>
  <c r="U75" i="30"/>
  <c r="V75" i="30"/>
  <c r="L76" i="30"/>
  <c r="M76" i="30"/>
  <c r="N76" i="30"/>
  <c r="O76" i="30"/>
  <c r="P76" i="30"/>
  <c r="Q76" i="30"/>
  <c r="R76" i="30"/>
  <c r="S76" i="30"/>
  <c r="T76" i="30"/>
  <c r="U76" i="30"/>
  <c r="V76" i="30"/>
  <c r="L77" i="30"/>
  <c r="M77" i="30"/>
  <c r="N77" i="30"/>
  <c r="O77" i="30"/>
  <c r="P77" i="30"/>
  <c r="Q77" i="30"/>
  <c r="R77" i="30"/>
  <c r="S77" i="30"/>
  <c r="T77" i="30"/>
  <c r="U77" i="30"/>
  <c r="V77" i="30"/>
  <c r="L78" i="30"/>
  <c r="M78" i="30"/>
  <c r="N78" i="30"/>
  <c r="O78" i="30"/>
  <c r="P78" i="30"/>
  <c r="Q78" i="30"/>
  <c r="R78" i="30"/>
  <c r="S78" i="30"/>
  <c r="T78" i="30"/>
  <c r="U78" i="30"/>
  <c r="V78" i="30"/>
  <c r="L79" i="30"/>
  <c r="M79" i="30"/>
  <c r="N79" i="30"/>
  <c r="O79" i="30"/>
  <c r="P79" i="30"/>
  <c r="Q79" i="30"/>
  <c r="R79" i="30"/>
  <c r="S79" i="30"/>
  <c r="T79" i="30"/>
  <c r="U79" i="30"/>
  <c r="V79" i="30"/>
  <c r="L80" i="30"/>
  <c r="M80" i="30"/>
  <c r="N80" i="30"/>
  <c r="O80" i="30"/>
  <c r="P80" i="30"/>
  <c r="Q80" i="30"/>
  <c r="R80" i="30"/>
  <c r="S80" i="30"/>
  <c r="T80" i="30"/>
  <c r="U80" i="30"/>
  <c r="V80" i="30"/>
  <c r="L81" i="30"/>
  <c r="M81" i="30"/>
  <c r="N81" i="30"/>
  <c r="O81" i="30"/>
  <c r="P81" i="30"/>
  <c r="Q81" i="30"/>
  <c r="R81" i="30"/>
  <c r="S81" i="30"/>
  <c r="T81" i="30"/>
  <c r="U81" i="30"/>
  <c r="V81" i="30"/>
  <c r="L82" i="30"/>
  <c r="M82" i="30"/>
  <c r="N82" i="30"/>
  <c r="O82" i="30"/>
  <c r="P82" i="30"/>
  <c r="Q82" i="30"/>
  <c r="R82" i="30"/>
  <c r="S82" i="30"/>
  <c r="T82" i="30"/>
  <c r="U82" i="30"/>
  <c r="V82" i="30"/>
  <c r="L83" i="30"/>
  <c r="M83" i="30"/>
  <c r="N83" i="30"/>
  <c r="O83" i="30"/>
  <c r="P83" i="30"/>
  <c r="Q83" i="30"/>
  <c r="R83" i="30"/>
  <c r="S83" i="30"/>
  <c r="T83" i="30"/>
  <c r="U83" i="30"/>
  <c r="V83" i="30"/>
  <c r="L84" i="30"/>
  <c r="M84" i="30"/>
  <c r="N84" i="30"/>
  <c r="O84" i="30"/>
  <c r="P84" i="30"/>
  <c r="Q84" i="30"/>
  <c r="R84" i="30"/>
  <c r="S84" i="30"/>
  <c r="T84" i="30"/>
  <c r="U84" i="30"/>
  <c r="V84" i="30"/>
  <c r="L85" i="30"/>
  <c r="M85" i="30"/>
  <c r="N85" i="30"/>
  <c r="O85" i="30"/>
  <c r="P85" i="30"/>
  <c r="Q85" i="30"/>
  <c r="R85" i="30"/>
  <c r="S85" i="30"/>
  <c r="T85" i="30"/>
  <c r="U85" i="30"/>
  <c r="V85" i="30"/>
  <c r="L86" i="30"/>
  <c r="M86" i="30"/>
  <c r="N86" i="30"/>
  <c r="O86" i="30"/>
  <c r="P86" i="30"/>
  <c r="Q86" i="30"/>
  <c r="R86" i="30"/>
  <c r="S86" i="30"/>
  <c r="T86" i="30"/>
  <c r="U86" i="30"/>
  <c r="V86" i="30"/>
  <c r="L87" i="30"/>
  <c r="M87" i="30"/>
  <c r="N87" i="30"/>
  <c r="O87" i="30"/>
  <c r="P87" i="30"/>
  <c r="Q87" i="30"/>
  <c r="R87" i="30"/>
  <c r="S87" i="30"/>
  <c r="T87" i="30"/>
  <c r="U87" i="30"/>
  <c r="V87" i="30"/>
  <c r="L88" i="30"/>
  <c r="M88" i="30"/>
  <c r="N88" i="30"/>
  <c r="O88" i="30"/>
  <c r="P88" i="30"/>
  <c r="Q88" i="30"/>
  <c r="R88" i="30"/>
  <c r="S88" i="30"/>
  <c r="T88" i="30"/>
  <c r="U88" i="30"/>
  <c r="V88" i="30"/>
  <c r="L89" i="30"/>
  <c r="M89" i="30"/>
  <c r="N89" i="30"/>
  <c r="O89" i="30"/>
  <c r="P89" i="30"/>
  <c r="Q89" i="30"/>
  <c r="R89" i="30"/>
  <c r="S89" i="30"/>
  <c r="T89" i="30"/>
  <c r="U89" i="30"/>
  <c r="V89" i="30"/>
  <c r="L90" i="30"/>
  <c r="M90" i="30"/>
  <c r="N90" i="30"/>
  <c r="O90" i="30"/>
  <c r="P90" i="30"/>
  <c r="Q90" i="30"/>
  <c r="R90" i="30"/>
  <c r="S90" i="30"/>
  <c r="T90" i="30"/>
  <c r="U90" i="30"/>
  <c r="V90" i="30"/>
  <c r="L91" i="30"/>
  <c r="M91" i="30"/>
  <c r="N91" i="30"/>
  <c r="O91" i="30"/>
  <c r="P91" i="30"/>
  <c r="Q91" i="30"/>
  <c r="R91" i="30"/>
  <c r="S91" i="30"/>
  <c r="T91" i="30"/>
  <c r="U91" i="30"/>
  <c r="V91" i="30"/>
  <c r="L92" i="30"/>
  <c r="M92" i="30"/>
  <c r="N92" i="30"/>
  <c r="O92" i="30"/>
  <c r="P92" i="30"/>
  <c r="Q92" i="30"/>
  <c r="R92" i="30"/>
  <c r="S92" i="30"/>
  <c r="T92" i="30"/>
  <c r="U92" i="30"/>
  <c r="V92" i="30"/>
  <c r="M9" i="30"/>
  <c r="N9" i="30"/>
  <c r="O9" i="30"/>
  <c r="P9" i="30"/>
  <c r="Q9" i="30"/>
  <c r="R9" i="30"/>
  <c r="S9" i="30"/>
  <c r="T9" i="30"/>
  <c r="U9" i="30"/>
  <c r="V9" i="30"/>
  <c r="L9" i="30"/>
  <c r="K92" i="41"/>
  <c r="J92" i="41"/>
  <c r="I92" i="41"/>
  <c r="H92" i="41"/>
  <c r="K91" i="41"/>
  <c r="J91" i="41"/>
  <c r="I91" i="41"/>
  <c r="H91" i="41"/>
  <c r="K90" i="41"/>
  <c r="J90" i="41"/>
  <c r="I90" i="41"/>
  <c r="H90" i="41"/>
  <c r="K89" i="41"/>
  <c r="J89" i="41"/>
  <c r="I89" i="41"/>
  <c r="H89" i="41"/>
  <c r="K88" i="41"/>
  <c r="J88" i="41"/>
  <c r="I88" i="41"/>
  <c r="H88" i="41"/>
  <c r="K87" i="41"/>
  <c r="J87" i="41"/>
  <c r="I87" i="41"/>
  <c r="H87" i="41"/>
  <c r="K86" i="41"/>
  <c r="J86" i="41"/>
  <c r="I86" i="41"/>
  <c r="H86" i="41"/>
  <c r="K85" i="41"/>
  <c r="J85" i="41"/>
  <c r="I85" i="41"/>
  <c r="H85" i="41"/>
  <c r="K84" i="41"/>
  <c r="J84" i="41"/>
  <c r="I84" i="41"/>
  <c r="H84" i="41"/>
  <c r="K83" i="41"/>
  <c r="J83" i="41"/>
  <c r="I83" i="41"/>
  <c r="H83" i="41"/>
  <c r="K82" i="41"/>
  <c r="J82" i="41"/>
  <c r="I82" i="41"/>
  <c r="H82" i="41"/>
  <c r="K81" i="41"/>
  <c r="J81" i="41"/>
  <c r="I81" i="41"/>
  <c r="H81" i="41"/>
  <c r="K80" i="41"/>
  <c r="J80" i="41"/>
  <c r="I80" i="41"/>
  <c r="H80" i="41"/>
  <c r="K79" i="41"/>
  <c r="J79" i="41"/>
  <c r="I79" i="41"/>
  <c r="H79" i="41"/>
  <c r="K78" i="41"/>
  <c r="J78" i="41"/>
  <c r="I78" i="41"/>
  <c r="H78" i="41"/>
  <c r="K77" i="41"/>
  <c r="J77" i="41"/>
  <c r="I77" i="41"/>
  <c r="H77" i="41"/>
  <c r="K76" i="41"/>
  <c r="J76" i="41"/>
  <c r="I76" i="41"/>
  <c r="H76" i="41"/>
  <c r="K75" i="41"/>
  <c r="J75" i="41"/>
  <c r="I75" i="41"/>
  <c r="H75" i="41"/>
  <c r="K74" i="41"/>
  <c r="J74" i="41"/>
  <c r="I74" i="41"/>
  <c r="H74" i="41"/>
  <c r="K73" i="41"/>
  <c r="J73" i="41"/>
  <c r="I73" i="41"/>
  <c r="H73" i="41"/>
  <c r="K72" i="41"/>
  <c r="J72" i="41"/>
  <c r="I72" i="41"/>
  <c r="H72" i="41"/>
  <c r="K71" i="41"/>
  <c r="J71" i="41"/>
  <c r="I71" i="41"/>
  <c r="H71" i="41"/>
  <c r="K70" i="41"/>
  <c r="J70" i="41"/>
  <c r="I70" i="41"/>
  <c r="H70" i="41"/>
  <c r="K69" i="41"/>
  <c r="J69" i="41"/>
  <c r="I69" i="41"/>
  <c r="H69" i="41"/>
  <c r="K68" i="41"/>
  <c r="J68" i="41"/>
  <c r="I68" i="41"/>
  <c r="H68" i="41"/>
  <c r="K67" i="41"/>
  <c r="J67" i="41"/>
  <c r="I67" i="41"/>
  <c r="H67" i="41"/>
  <c r="K66" i="41"/>
  <c r="J66" i="41"/>
  <c r="I66" i="41"/>
  <c r="H66" i="41"/>
  <c r="K65" i="41"/>
  <c r="J65" i="41"/>
  <c r="I65" i="41"/>
  <c r="H65" i="41"/>
  <c r="K64" i="41"/>
  <c r="J64" i="41"/>
  <c r="I64" i="41"/>
  <c r="H64" i="41"/>
  <c r="K63" i="41"/>
  <c r="J63" i="41"/>
  <c r="I63" i="41"/>
  <c r="H63" i="41"/>
  <c r="K62" i="41"/>
  <c r="J62" i="41"/>
  <c r="I62" i="41"/>
  <c r="H62" i="41"/>
  <c r="K61" i="41"/>
  <c r="J61" i="41"/>
  <c r="I61" i="41"/>
  <c r="H61" i="41"/>
  <c r="K60" i="41"/>
  <c r="J60" i="41"/>
  <c r="I60" i="41"/>
  <c r="H60" i="41"/>
  <c r="K59" i="41"/>
  <c r="J59" i="41"/>
  <c r="I59" i="41"/>
  <c r="H59" i="41"/>
  <c r="K58" i="41"/>
  <c r="J58" i="41"/>
  <c r="I58" i="41"/>
  <c r="H58" i="41"/>
  <c r="K57" i="41"/>
  <c r="J57" i="41"/>
  <c r="I57" i="41"/>
  <c r="H57" i="41"/>
  <c r="K56" i="41"/>
  <c r="J56" i="41"/>
  <c r="I56" i="41"/>
  <c r="H56" i="41"/>
  <c r="K55" i="41"/>
  <c r="J55" i="41"/>
  <c r="I55" i="41"/>
  <c r="H55" i="41"/>
  <c r="K54" i="41"/>
  <c r="J54" i="41"/>
  <c r="I54" i="41"/>
  <c r="H54" i="41"/>
  <c r="K53" i="41"/>
  <c r="J53" i="41"/>
  <c r="I53" i="41"/>
  <c r="H53" i="41"/>
  <c r="K52" i="41"/>
  <c r="J52" i="41"/>
  <c r="I52" i="41"/>
  <c r="H52" i="41"/>
  <c r="K51" i="41"/>
  <c r="J51" i="41"/>
  <c r="I51" i="41"/>
  <c r="H51" i="41"/>
  <c r="K50" i="41"/>
  <c r="J50" i="41"/>
  <c r="I50" i="41"/>
  <c r="H50" i="41"/>
  <c r="K49" i="41"/>
  <c r="J49" i="41"/>
  <c r="I49" i="41"/>
  <c r="H49" i="41"/>
  <c r="K48" i="41"/>
  <c r="J48" i="41"/>
  <c r="I48" i="41"/>
  <c r="H48" i="41"/>
  <c r="K47" i="41"/>
  <c r="J47" i="41"/>
  <c r="I47" i="41"/>
  <c r="H47" i="41"/>
  <c r="K46" i="41"/>
  <c r="J46" i="41"/>
  <c r="I46" i="41"/>
  <c r="H46" i="41"/>
  <c r="K45" i="41"/>
  <c r="J45" i="41"/>
  <c r="I45" i="41"/>
  <c r="H45" i="41"/>
  <c r="K44" i="41"/>
  <c r="J44" i="41"/>
  <c r="I44" i="41"/>
  <c r="H44" i="41"/>
  <c r="K43" i="41"/>
  <c r="J43" i="41"/>
  <c r="I43" i="41"/>
  <c r="H43" i="41"/>
  <c r="K42" i="41"/>
  <c r="J42" i="41"/>
  <c r="I42" i="41"/>
  <c r="H42" i="41"/>
  <c r="K41" i="41"/>
  <c r="J41" i="41"/>
  <c r="I41" i="41"/>
  <c r="H41" i="41"/>
  <c r="K40" i="41"/>
  <c r="J40" i="41"/>
  <c r="I40" i="41"/>
  <c r="H40" i="41"/>
  <c r="K39" i="41"/>
  <c r="J39" i="41"/>
  <c r="I39" i="41"/>
  <c r="H39" i="41"/>
  <c r="K38" i="41"/>
  <c r="J38" i="41"/>
  <c r="I38" i="41"/>
  <c r="H38" i="41"/>
  <c r="K37" i="41"/>
  <c r="J37" i="41"/>
  <c r="I37" i="41"/>
  <c r="H37" i="41"/>
  <c r="K36" i="41"/>
  <c r="J36" i="41"/>
  <c r="I36" i="41"/>
  <c r="H36" i="41"/>
  <c r="K35" i="41"/>
  <c r="J35" i="41"/>
  <c r="I35" i="41"/>
  <c r="H35" i="41"/>
  <c r="K34" i="41"/>
  <c r="J34" i="41"/>
  <c r="I34" i="41"/>
  <c r="H34" i="41"/>
  <c r="K33" i="41"/>
  <c r="J33" i="41"/>
  <c r="I33" i="41"/>
  <c r="H33" i="41"/>
  <c r="K32" i="41"/>
  <c r="J32" i="41"/>
  <c r="I32" i="41"/>
  <c r="H32" i="41"/>
  <c r="K31" i="41"/>
  <c r="J31" i="41"/>
  <c r="I31" i="41"/>
  <c r="H31" i="41"/>
  <c r="K30" i="41"/>
  <c r="J30" i="41"/>
  <c r="I30" i="41"/>
  <c r="H30" i="41"/>
  <c r="K29" i="41"/>
  <c r="J29" i="41"/>
  <c r="I29" i="41"/>
  <c r="H29" i="41"/>
  <c r="K28" i="41"/>
  <c r="J28" i="41"/>
  <c r="I28" i="41"/>
  <c r="H28" i="41"/>
  <c r="K27" i="41"/>
  <c r="J27" i="41"/>
  <c r="I27" i="41"/>
  <c r="H27" i="41"/>
  <c r="K26" i="41"/>
  <c r="J26" i="41"/>
  <c r="I26" i="41"/>
  <c r="H26" i="41"/>
  <c r="K25" i="41"/>
  <c r="J25" i="41"/>
  <c r="I25" i="41"/>
  <c r="H25" i="41"/>
  <c r="K24" i="41"/>
  <c r="J24" i="41"/>
  <c r="I24" i="41"/>
  <c r="H24" i="41"/>
  <c r="K23" i="41"/>
  <c r="J23" i="41"/>
  <c r="I23" i="41"/>
  <c r="H23" i="41"/>
  <c r="K22" i="41"/>
  <c r="J22" i="41"/>
  <c r="I22" i="41"/>
  <c r="H22" i="41"/>
  <c r="K21" i="41"/>
  <c r="J21" i="41"/>
  <c r="I21" i="41"/>
  <c r="H21" i="41"/>
  <c r="K20" i="41"/>
  <c r="J20" i="41"/>
  <c r="I20" i="41"/>
  <c r="H20" i="41"/>
  <c r="K19" i="41"/>
  <c r="J19" i="41"/>
  <c r="I19" i="41"/>
  <c r="H19" i="41"/>
  <c r="K18" i="41"/>
  <c r="J18" i="41"/>
  <c r="I18" i="41"/>
  <c r="H18" i="41"/>
  <c r="K17" i="41"/>
  <c r="J17" i="41"/>
  <c r="I17" i="41"/>
  <c r="H17" i="41"/>
  <c r="K16" i="41"/>
  <c r="J16" i="41"/>
  <c r="I16" i="41"/>
  <c r="H16" i="41"/>
  <c r="K15" i="41"/>
  <c r="J15" i="41"/>
  <c r="I15" i="41"/>
  <c r="H15" i="41"/>
  <c r="K14" i="41"/>
  <c r="J14" i="41"/>
  <c r="I14" i="41"/>
  <c r="H14" i="41"/>
  <c r="K13" i="41"/>
  <c r="J13" i="41"/>
  <c r="I13" i="41"/>
  <c r="H13" i="41"/>
  <c r="K12" i="41"/>
  <c r="J12" i="41"/>
  <c r="I12" i="41"/>
  <c r="H12" i="41"/>
  <c r="K11" i="41"/>
  <c r="J11" i="41"/>
  <c r="I11" i="41"/>
  <c r="H11" i="41"/>
  <c r="K10" i="41"/>
  <c r="J10" i="41"/>
  <c r="I10" i="41"/>
  <c r="H10" i="41"/>
  <c r="K9" i="41"/>
  <c r="J9" i="41"/>
  <c r="I9" i="41"/>
  <c r="H9" i="41"/>
  <c r="L10" i="35"/>
  <c r="M10" i="35"/>
  <c r="N10" i="35"/>
  <c r="O10" i="35"/>
  <c r="P10" i="35"/>
  <c r="Q10" i="35"/>
  <c r="R10" i="35"/>
  <c r="S10" i="35"/>
  <c r="T10" i="35"/>
  <c r="U10" i="35"/>
  <c r="V10" i="35"/>
  <c r="L11" i="35"/>
  <c r="M11" i="35"/>
  <c r="N11" i="35"/>
  <c r="O11" i="35"/>
  <c r="P11" i="35"/>
  <c r="Q11" i="35"/>
  <c r="R11" i="35"/>
  <c r="S11" i="35"/>
  <c r="T11" i="35"/>
  <c r="U11" i="35"/>
  <c r="V11" i="35"/>
  <c r="L12" i="35"/>
  <c r="M12" i="35"/>
  <c r="N12" i="35"/>
  <c r="O12" i="35"/>
  <c r="P12" i="35"/>
  <c r="Q12" i="35"/>
  <c r="R12" i="35"/>
  <c r="S12" i="35"/>
  <c r="T12" i="35"/>
  <c r="U12" i="35"/>
  <c r="V12" i="35"/>
  <c r="L13" i="35"/>
  <c r="M13" i="35"/>
  <c r="N13" i="35"/>
  <c r="O13" i="35"/>
  <c r="P13" i="35"/>
  <c r="Q13" i="35"/>
  <c r="R13" i="35"/>
  <c r="S13" i="35"/>
  <c r="T13" i="35"/>
  <c r="U13" i="35"/>
  <c r="V13" i="35"/>
  <c r="L14" i="35"/>
  <c r="M14" i="35"/>
  <c r="N14" i="35"/>
  <c r="O14" i="35"/>
  <c r="P14" i="35"/>
  <c r="Q14" i="35"/>
  <c r="R14" i="35"/>
  <c r="S14" i="35"/>
  <c r="T14" i="35"/>
  <c r="U14" i="35"/>
  <c r="V14" i="35"/>
  <c r="L15" i="35"/>
  <c r="M15" i="35"/>
  <c r="N15" i="35"/>
  <c r="O15" i="35"/>
  <c r="P15" i="35"/>
  <c r="Q15" i="35"/>
  <c r="R15" i="35"/>
  <c r="S15" i="35"/>
  <c r="T15" i="35"/>
  <c r="U15" i="35"/>
  <c r="V15" i="35"/>
  <c r="L16" i="35"/>
  <c r="M16" i="35"/>
  <c r="N16" i="35"/>
  <c r="O16" i="35"/>
  <c r="P16" i="35"/>
  <c r="Q16" i="35"/>
  <c r="R16" i="35"/>
  <c r="S16" i="35"/>
  <c r="T16" i="35"/>
  <c r="U16" i="35"/>
  <c r="V16" i="35"/>
  <c r="L17" i="35"/>
  <c r="M17" i="35"/>
  <c r="N17" i="35"/>
  <c r="O17" i="35"/>
  <c r="P17" i="35"/>
  <c r="Q17" i="35"/>
  <c r="R17" i="35"/>
  <c r="S17" i="35"/>
  <c r="T17" i="35"/>
  <c r="U17" i="35"/>
  <c r="V17" i="35"/>
  <c r="L18" i="35"/>
  <c r="M18" i="35"/>
  <c r="N18" i="35"/>
  <c r="O18" i="35"/>
  <c r="P18" i="35"/>
  <c r="Q18" i="35"/>
  <c r="R18" i="35"/>
  <c r="S18" i="35"/>
  <c r="T18" i="35"/>
  <c r="U18" i="35"/>
  <c r="V18" i="35"/>
  <c r="L19" i="35"/>
  <c r="M19" i="35"/>
  <c r="N19" i="35"/>
  <c r="O19" i="35"/>
  <c r="P19" i="35"/>
  <c r="Q19" i="35"/>
  <c r="R19" i="35"/>
  <c r="S19" i="35"/>
  <c r="T19" i="35"/>
  <c r="U19" i="35"/>
  <c r="V19" i="35"/>
  <c r="L20" i="35"/>
  <c r="M20" i="35"/>
  <c r="N20" i="35"/>
  <c r="O20" i="35"/>
  <c r="P20" i="35"/>
  <c r="Q20" i="35"/>
  <c r="R20" i="35"/>
  <c r="S20" i="35"/>
  <c r="T20" i="35"/>
  <c r="U20" i="35"/>
  <c r="V20" i="35"/>
  <c r="L21" i="35"/>
  <c r="M21" i="35"/>
  <c r="N21" i="35"/>
  <c r="O21" i="35"/>
  <c r="P21" i="35"/>
  <c r="Q21" i="35"/>
  <c r="R21" i="35"/>
  <c r="S21" i="35"/>
  <c r="T21" i="35"/>
  <c r="U21" i="35"/>
  <c r="V21" i="35"/>
  <c r="L22" i="35"/>
  <c r="M22" i="35"/>
  <c r="N22" i="35"/>
  <c r="O22" i="35"/>
  <c r="P22" i="35"/>
  <c r="Q22" i="35"/>
  <c r="R22" i="35"/>
  <c r="S22" i="35"/>
  <c r="T22" i="35"/>
  <c r="U22" i="35"/>
  <c r="V22" i="35"/>
  <c r="L23" i="35"/>
  <c r="M23" i="35"/>
  <c r="N23" i="35"/>
  <c r="O23" i="35"/>
  <c r="P23" i="35"/>
  <c r="Q23" i="35"/>
  <c r="R23" i="35"/>
  <c r="S23" i="35"/>
  <c r="T23" i="35"/>
  <c r="U23" i="35"/>
  <c r="V23" i="35"/>
  <c r="L24" i="35"/>
  <c r="M24" i="35"/>
  <c r="N24" i="35"/>
  <c r="O24" i="35"/>
  <c r="P24" i="35"/>
  <c r="Q24" i="35"/>
  <c r="R24" i="35"/>
  <c r="S24" i="35"/>
  <c r="T24" i="35"/>
  <c r="U24" i="35"/>
  <c r="V24" i="35"/>
  <c r="L25" i="35"/>
  <c r="M25" i="35"/>
  <c r="N25" i="35"/>
  <c r="O25" i="35"/>
  <c r="P25" i="35"/>
  <c r="Q25" i="35"/>
  <c r="R25" i="35"/>
  <c r="S25" i="35"/>
  <c r="T25" i="35"/>
  <c r="U25" i="35"/>
  <c r="V25" i="35"/>
  <c r="L26" i="35"/>
  <c r="M26" i="35"/>
  <c r="N26" i="35"/>
  <c r="O26" i="35"/>
  <c r="P26" i="35"/>
  <c r="Q26" i="35"/>
  <c r="R26" i="35"/>
  <c r="S26" i="35"/>
  <c r="T26" i="35"/>
  <c r="U26" i="35"/>
  <c r="V26" i="35"/>
  <c r="L27" i="35"/>
  <c r="M27" i="35"/>
  <c r="N27" i="35"/>
  <c r="O27" i="35"/>
  <c r="P27" i="35"/>
  <c r="Q27" i="35"/>
  <c r="R27" i="35"/>
  <c r="S27" i="35"/>
  <c r="T27" i="35"/>
  <c r="U27" i="35"/>
  <c r="V27" i="35"/>
  <c r="L28" i="35"/>
  <c r="M28" i="35"/>
  <c r="N28" i="35"/>
  <c r="O28" i="35"/>
  <c r="P28" i="35"/>
  <c r="Q28" i="35"/>
  <c r="R28" i="35"/>
  <c r="S28" i="35"/>
  <c r="T28" i="35"/>
  <c r="U28" i="35"/>
  <c r="V28" i="35"/>
  <c r="L29" i="35"/>
  <c r="M29" i="35"/>
  <c r="N29" i="35"/>
  <c r="O29" i="35"/>
  <c r="P29" i="35"/>
  <c r="Q29" i="35"/>
  <c r="R29" i="35"/>
  <c r="S29" i="35"/>
  <c r="T29" i="35"/>
  <c r="U29" i="35"/>
  <c r="V29" i="35"/>
  <c r="L30" i="35"/>
  <c r="M30" i="35"/>
  <c r="N30" i="35"/>
  <c r="O30" i="35"/>
  <c r="P30" i="35"/>
  <c r="Q30" i="35"/>
  <c r="R30" i="35"/>
  <c r="S30" i="35"/>
  <c r="T30" i="35"/>
  <c r="U30" i="35"/>
  <c r="V30" i="35"/>
  <c r="L31" i="35"/>
  <c r="M31" i="35"/>
  <c r="N31" i="35"/>
  <c r="O31" i="35"/>
  <c r="P31" i="35"/>
  <c r="Q31" i="35"/>
  <c r="R31" i="35"/>
  <c r="S31" i="35"/>
  <c r="T31" i="35"/>
  <c r="U31" i="35"/>
  <c r="V31" i="35"/>
  <c r="L32" i="35"/>
  <c r="M32" i="35"/>
  <c r="N32" i="35"/>
  <c r="O32" i="35"/>
  <c r="P32" i="35"/>
  <c r="Q32" i="35"/>
  <c r="R32" i="35"/>
  <c r="S32" i="35"/>
  <c r="T32" i="35"/>
  <c r="U32" i="35"/>
  <c r="V32" i="35"/>
  <c r="L33" i="35"/>
  <c r="M33" i="35"/>
  <c r="N33" i="35"/>
  <c r="O33" i="35"/>
  <c r="P33" i="35"/>
  <c r="Q33" i="35"/>
  <c r="R33" i="35"/>
  <c r="S33" i="35"/>
  <c r="T33" i="35"/>
  <c r="U33" i="35"/>
  <c r="V33" i="35"/>
  <c r="L34" i="35"/>
  <c r="M34" i="35"/>
  <c r="N34" i="35"/>
  <c r="O34" i="35"/>
  <c r="P34" i="35"/>
  <c r="Q34" i="35"/>
  <c r="R34" i="35"/>
  <c r="S34" i="35"/>
  <c r="T34" i="35"/>
  <c r="U34" i="35"/>
  <c r="V34" i="35"/>
  <c r="L35" i="35"/>
  <c r="M35" i="35"/>
  <c r="N35" i="35"/>
  <c r="O35" i="35"/>
  <c r="P35" i="35"/>
  <c r="Q35" i="35"/>
  <c r="R35" i="35"/>
  <c r="S35" i="35"/>
  <c r="T35" i="35"/>
  <c r="U35" i="35"/>
  <c r="V35" i="35"/>
  <c r="L36" i="35"/>
  <c r="M36" i="35"/>
  <c r="N36" i="35"/>
  <c r="O36" i="35"/>
  <c r="P36" i="35"/>
  <c r="Q36" i="35"/>
  <c r="R36" i="35"/>
  <c r="S36" i="35"/>
  <c r="T36" i="35"/>
  <c r="U36" i="35"/>
  <c r="V36" i="35"/>
  <c r="L37" i="35"/>
  <c r="M37" i="35"/>
  <c r="N37" i="35"/>
  <c r="O37" i="35"/>
  <c r="P37" i="35"/>
  <c r="Q37" i="35"/>
  <c r="R37" i="35"/>
  <c r="S37" i="35"/>
  <c r="T37" i="35"/>
  <c r="U37" i="35"/>
  <c r="V37" i="35"/>
  <c r="L38" i="35"/>
  <c r="M38" i="35"/>
  <c r="N38" i="35"/>
  <c r="O38" i="35"/>
  <c r="P38" i="35"/>
  <c r="Q38" i="35"/>
  <c r="R38" i="35"/>
  <c r="S38" i="35"/>
  <c r="T38" i="35"/>
  <c r="U38" i="35"/>
  <c r="V38" i="35"/>
  <c r="L39" i="35"/>
  <c r="M39" i="35"/>
  <c r="N39" i="35"/>
  <c r="O39" i="35"/>
  <c r="P39" i="35"/>
  <c r="Q39" i="35"/>
  <c r="R39" i="35"/>
  <c r="S39" i="35"/>
  <c r="T39" i="35"/>
  <c r="U39" i="35"/>
  <c r="V39" i="35"/>
  <c r="L40" i="35"/>
  <c r="M40" i="35"/>
  <c r="N40" i="35"/>
  <c r="O40" i="35"/>
  <c r="P40" i="35"/>
  <c r="Q40" i="35"/>
  <c r="R40" i="35"/>
  <c r="S40" i="35"/>
  <c r="T40" i="35"/>
  <c r="U40" i="35"/>
  <c r="V40" i="35"/>
  <c r="L41" i="35"/>
  <c r="M41" i="35"/>
  <c r="N41" i="35"/>
  <c r="O41" i="35"/>
  <c r="P41" i="35"/>
  <c r="Q41" i="35"/>
  <c r="R41" i="35"/>
  <c r="S41" i="35"/>
  <c r="T41" i="35"/>
  <c r="U41" i="35"/>
  <c r="V41" i="35"/>
  <c r="L42" i="35"/>
  <c r="M42" i="35"/>
  <c r="N42" i="35"/>
  <c r="O42" i="35"/>
  <c r="P42" i="35"/>
  <c r="Q42" i="35"/>
  <c r="R42" i="35"/>
  <c r="S42" i="35"/>
  <c r="T42" i="35"/>
  <c r="U42" i="35"/>
  <c r="V42" i="35"/>
  <c r="L43" i="35"/>
  <c r="M43" i="35"/>
  <c r="N43" i="35"/>
  <c r="O43" i="35"/>
  <c r="P43" i="35"/>
  <c r="Q43" i="35"/>
  <c r="R43" i="35"/>
  <c r="S43" i="35"/>
  <c r="T43" i="35"/>
  <c r="U43" i="35"/>
  <c r="V43" i="35"/>
  <c r="L44" i="35"/>
  <c r="M44" i="35"/>
  <c r="N44" i="35"/>
  <c r="O44" i="35"/>
  <c r="P44" i="35"/>
  <c r="Q44" i="35"/>
  <c r="R44" i="35"/>
  <c r="S44" i="35"/>
  <c r="T44" i="35"/>
  <c r="U44" i="35"/>
  <c r="V44" i="35"/>
  <c r="L45" i="35"/>
  <c r="M45" i="35"/>
  <c r="N45" i="35"/>
  <c r="O45" i="35"/>
  <c r="P45" i="35"/>
  <c r="Q45" i="35"/>
  <c r="R45" i="35"/>
  <c r="S45" i="35"/>
  <c r="T45" i="35"/>
  <c r="U45" i="35"/>
  <c r="V45" i="35"/>
  <c r="L46" i="35"/>
  <c r="M46" i="35"/>
  <c r="N46" i="35"/>
  <c r="O46" i="35"/>
  <c r="P46" i="35"/>
  <c r="Q46" i="35"/>
  <c r="R46" i="35"/>
  <c r="S46" i="35"/>
  <c r="T46" i="35"/>
  <c r="U46" i="35"/>
  <c r="V46" i="35"/>
  <c r="L47" i="35"/>
  <c r="M47" i="35"/>
  <c r="N47" i="35"/>
  <c r="O47" i="35"/>
  <c r="P47" i="35"/>
  <c r="Q47" i="35"/>
  <c r="R47" i="35"/>
  <c r="S47" i="35"/>
  <c r="T47" i="35"/>
  <c r="U47" i="35"/>
  <c r="V47" i="35"/>
  <c r="L48" i="35"/>
  <c r="M48" i="35"/>
  <c r="N48" i="35"/>
  <c r="O48" i="35"/>
  <c r="P48" i="35"/>
  <c r="Q48" i="35"/>
  <c r="R48" i="35"/>
  <c r="S48" i="35"/>
  <c r="T48" i="35"/>
  <c r="U48" i="35"/>
  <c r="V48" i="35"/>
  <c r="L49" i="35"/>
  <c r="M49" i="35"/>
  <c r="N49" i="35"/>
  <c r="O49" i="35"/>
  <c r="P49" i="35"/>
  <c r="Q49" i="35"/>
  <c r="R49" i="35"/>
  <c r="S49" i="35"/>
  <c r="T49" i="35"/>
  <c r="U49" i="35"/>
  <c r="V49" i="35"/>
  <c r="L50" i="35"/>
  <c r="M50" i="35"/>
  <c r="N50" i="35"/>
  <c r="O50" i="35"/>
  <c r="P50" i="35"/>
  <c r="Q50" i="35"/>
  <c r="R50" i="35"/>
  <c r="S50" i="35"/>
  <c r="T50" i="35"/>
  <c r="U50" i="35"/>
  <c r="V50" i="35"/>
  <c r="L51" i="35"/>
  <c r="M51" i="35"/>
  <c r="N51" i="35"/>
  <c r="O51" i="35"/>
  <c r="P51" i="35"/>
  <c r="Q51" i="35"/>
  <c r="R51" i="35"/>
  <c r="S51" i="35"/>
  <c r="T51" i="35"/>
  <c r="U51" i="35"/>
  <c r="V51" i="35"/>
  <c r="L52" i="35"/>
  <c r="M52" i="35"/>
  <c r="N52" i="35"/>
  <c r="O52" i="35"/>
  <c r="P52" i="35"/>
  <c r="Q52" i="35"/>
  <c r="R52" i="35"/>
  <c r="S52" i="35"/>
  <c r="T52" i="35"/>
  <c r="U52" i="35"/>
  <c r="V52" i="35"/>
  <c r="L53" i="35"/>
  <c r="M53" i="35"/>
  <c r="N53" i="35"/>
  <c r="O53" i="35"/>
  <c r="P53" i="35"/>
  <c r="Q53" i="35"/>
  <c r="R53" i="35"/>
  <c r="S53" i="35"/>
  <c r="T53" i="35"/>
  <c r="U53" i="35"/>
  <c r="V53" i="35"/>
  <c r="L54" i="35"/>
  <c r="M54" i="35"/>
  <c r="N54" i="35"/>
  <c r="O54" i="35"/>
  <c r="P54" i="35"/>
  <c r="Q54" i="35"/>
  <c r="R54" i="35"/>
  <c r="S54" i="35"/>
  <c r="T54" i="35"/>
  <c r="U54" i="35"/>
  <c r="V54" i="35"/>
  <c r="L55" i="35"/>
  <c r="M55" i="35"/>
  <c r="N55" i="35"/>
  <c r="O55" i="35"/>
  <c r="P55" i="35"/>
  <c r="Q55" i="35"/>
  <c r="R55" i="35"/>
  <c r="S55" i="35"/>
  <c r="T55" i="35"/>
  <c r="U55" i="35"/>
  <c r="V55" i="35"/>
  <c r="L56" i="35"/>
  <c r="M56" i="35"/>
  <c r="N56" i="35"/>
  <c r="O56" i="35"/>
  <c r="P56" i="35"/>
  <c r="Q56" i="35"/>
  <c r="R56" i="35"/>
  <c r="S56" i="35"/>
  <c r="T56" i="35"/>
  <c r="U56" i="35"/>
  <c r="V56" i="35"/>
  <c r="L57" i="35"/>
  <c r="M57" i="35"/>
  <c r="N57" i="35"/>
  <c r="O57" i="35"/>
  <c r="P57" i="35"/>
  <c r="Q57" i="35"/>
  <c r="R57" i="35"/>
  <c r="S57" i="35"/>
  <c r="T57" i="35"/>
  <c r="U57" i="35"/>
  <c r="V57" i="35"/>
  <c r="L58" i="35"/>
  <c r="M58" i="35"/>
  <c r="N58" i="35"/>
  <c r="O58" i="35"/>
  <c r="P58" i="35"/>
  <c r="Q58" i="35"/>
  <c r="R58" i="35"/>
  <c r="S58" i="35"/>
  <c r="T58" i="35"/>
  <c r="U58" i="35"/>
  <c r="V58" i="35"/>
  <c r="L59" i="35"/>
  <c r="M59" i="35"/>
  <c r="N59" i="35"/>
  <c r="O59" i="35"/>
  <c r="P59" i="35"/>
  <c r="Q59" i="35"/>
  <c r="R59" i="35"/>
  <c r="S59" i="35"/>
  <c r="T59" i="35"/>
  <c r="U59" i="35"/>
  <c r="V59" i="35"/>
  <c r="L60" i="35"/>
  <c r="M60" i="35"/>
  <c r="N60" i="35"/>
  <c r="O60" i="35"/>
  <c r="P60" i="35"/>
  <c r="Q60" i="35"/>
  <c r="R60" i="35"/>
  <c r="S60" i="35"/>
  <c r="T60" i="35"/>
  <c r="U60" i="35"/>
  <c r="V60" i="35"/>
  <c r="L61" i="35"/>
  <c r="M61" i="35"/>
  <c r="N61" i="35"/>
  <c r="O61" i="35"/>
  <c r="P61" i="35"/>
  <c r="Q61" i="35"/>
  <c r="R61" i="35"/>
  <c r="S61" i="35"/>
  <c r="T61" i="35"/>
  <c r="U61" i="35"/>
  <c r="V61" i="35"/>
  <c r="L62" i="35"/>
  <c r="M62" i="35"/>
  <c r="N62" i="35"/>
  <c r="O62" i="35"/>
  <c r="P62" i="35"/>
  <c r="Q62" i="35"/>
  <c r="R62" i="35"/>
  <c r="S62" i="35"/>
  <c r="T62" i="35"/>
  <c r="U62" i="35"/>
  <c r="V62" i="35"/>
  <c r="L63" i="35"/>
  <c r="M63" i="35"/>
  <c r="N63" i="35"/>
  <c r="O63" i="35"/>
  <c r="P63" i="35"/>
  <c r="Q63" i="35"/>
  <c r="R63" i="35"/>
  <c r="S63" i="35"/>
  <c r="T63" i="35"/>
  <c r="U63" i="35"/>
  <c r="V63" i="35"/>
  <c r="L64" i="35"/>
  <c r="M64" i="35"/>
  <c r="N64" i="35"/>
  <c r="O64" i="35"/>
  <c r="P64" i="35"/>
  <c r="Q64" i="35"/>
  <c r="R64" i="35"/>
  <c r="S64" i="35"/>
  <c r="T64" i="35"/>
  <c r="U64" i="35"/>
  <c r="V64" i="35"/>
  <c r="L65" i="35"/>
  <c r="M65" i="35"/>
  <c r="N65" i="35"/>
  <c r="O65" i="35"/>
  <c r="P65" i="35"/>
  <c r="Q65" i="35"/>
  <c r="R65" i="35"/>
  <c r="S65" i="35"/>
  <c r="T65" i="35"/>
  <c r="U65" i="35"/>
  <c r="V65" i="35"/>
  <c r="L66" i="35"/>
  <c r="M66" i="35"/>
  <c r="N66" i="35"/>
  <c r="O66" i="35"/>
  <c r="P66" i="35"/>
  <c r="Q66" i="35"/>
  <c r="R66" i="35"/>
  <c r="S66" i="35"/>
  <c r="T66" i="35"/>
  <c r="U66" i="35"/>
  <c r="V66" i="35"/>
  <c r="L67" i="35"/>
  <c r="M67" i="35"/>
  <c r="N67" i="35"/>
  <c r="O67" i="35"/>
  <c r="P67" i="35"/>
  <c r="Q67" i="35"/>
  <c r="R67" i="35"/>
  <c r="S67" i="35"/>
  <c r="T67" i="35"/>
  <c r="U67" i="35"/>
  <c r="V67" i="35"/>
  <c r="L68" i="35"/>
  <c r="M68" i="35"/>
  <c r="N68" i="35"/>
  <c r="O68" i="35"/>
  <c r="P68" i="35"/>
  <c r="Q68" i="35"/>
  <c r="R68" i="35"/>
  <c r="S68" i="35"/>
  <c r="T68" i="35"/>
  <c r="U68" i="35"/>
  <c r="V68" i="35"/>
  <c r="L69" i="35"/>
  <c r="M69" i="35"/>
  <c r="N69" i="35"/>
  <c r="O69" i="35"/>
  <c r="P69" i="35"/>
  <c r="Q69" i="35"/>
  <c r="R69" i="35"/>
  <c r="S69" i="35"/>
  <c r="T69" i="35"/>
  <c r="U69" i="35"/>
  <c r="V69" i="35"/>
  <c r="L70" i="35"/>
  <c r="M70" i="35"/>
  <c r="N70" i="35"/>
  <c r="O70" i="35"/>
  <c r="P70" i="35"/>
  <c r="Q70" i="35"/>
  <c r="R70" i="35"/>
  <c r="S70" i="35"/>
  <c r="T70" i="35"/>
  <c r="U70" i="35"/>
  <c r="V70" i="35"/>
  <c r="L71" i="35"/>
  <c r="M71" i="35"/>
  <c r="N71" i="35"/>
  <c r="O71" i="35"/>
  <c r="P71" i="35"/>
  <c r="Q71" i="35"/>
  <c r="R71" i="35"/>
  <c r="S71" i="35"/>
  <c r="T71" i="35"/>
  <c r="U71" i="35"/>
  <c r="V71" i="35"/>
  <c r="L72" i="35"/>
  <c r="M72" i="35"/>
  <c r="N72" i="35"/>
  <c r="O72" i="35"/>
  <c r="P72" i="35"/>
  <c r="Q72" i="35"/>
  <c r="R72" i="35"/>
  <c r="S72" i="35"/>
  <c r="T72" i="35"/>
  <c r="U72" i="35"/>
  <c r="V72" i="35"/>
  <c r="L73" i="35"/>
  <c r="M73" i="35"/>
  <c r="N73" i="35"/>
  <c r="O73" i="35"/>
  <c r="P73" i="35"/>
  <c r="Q73" i="35"/>
  <c r="R73" i="35"/>
  <c r="S73" i="35"/>
  <c r="T73" i="35"/>
  <c r="U73" i="35"/>
  <c r="V73" i="35"/>
  <c r="L74" i="35"/>
  <c r="M74" i="35"/>
  <c r="N74" i="35"/>
  <c r="O74" i="35"/>
  <c r="P74" i="35"/>
  <c r="Q74" i="35"/>
  <c r="R74" i="35"/>
  <c r="S74" i="35"/>
  <c r="T74" i="35"/>
  <c r="U74" i="35"/>
  <c r="V74" i="35"/>
  <c r="L75" i="35"/>
  <c r="M75" i="35"/>
  <c r="N75" i="35"/>
  <c r="O75" i="35"/>
  <c r="P75" i="35"/>
  <c r="Q75" i="35"/>
  <c r="R75" i="35"/>
  <c r="S75" i="35"/>
  <c r="T75" i="35"/>
  <c r="U75" i="35"/>
  <c r="V75" i="35"/>
  <c r="L76" i="35"/>
  <c r="M76" i="35"/>
  <c r="N76" i="35"/>
  <c r="O76" i="35"/>
  <c r="P76" i="35"/>
  <c r="Q76" i="35"/>
  <c r="R76" i="35"/>
  <c r="S76" i="35"/>
  <c r="T76" i="35"/>
  <c r="U76" i="35"/>
  <c r="V76" i="35"/>
  <c r="L77" i="35"/>
  <c r="M77" i="35"/>
  <c r="N77" i="35"/>
  <c r="O77" i="35"/>
  <c r="P77" i="35"/>
  <c r="Q77" i="35"/>
  <c r="R77" i="35"/>
  <c r="S77" i="35"/>
  <c r="T77" i="35"/>
  <c r="U77" i="35"/>
  <c r="V77" i="35"/>
  <c r="L78" i="35"/>
  <c r="M78" i="35"/>
  <c r="N78" i="35"/>
  <c r="O78" i="35"/>
  <c r="P78" i="35"/>
  <c r="Q78" i="35"/>
  <c r="R78" i="35"/>
  <c r="S78" i="35"/>
  <c r="T78" i="35"/>
  <c r="U78" i="35"/>
  <c r="V78" i="35"/>
  <c r="L79" i="35"/>
  <c r="M79" i="35"/>
  <c r="N79" i="35"/>
  <c r="O79" i="35"/>
  <c r="P79" i="35"/>
  <c r="Q79" i="35"/>
  <c r="R79" i="35"/>
  <c r="S79" i="35"/>
  <c r="T79" i="35"/>
  <c r="U79" i="35"/>
  <c r="V79" i="35"/>
  <c r="L80" i="35"/>
  <c r="M80" i="35"/>
  <c r="N80" i="35"/>
  <c r="O80" i="35"/>
  <c r="P80" i="35"/>
  <c r="Q80" i="35"/>
  <c r="R80" i="35"/>
  <c r="S80" i="35"/>
  <c r="T80" i="35"/>
  <c r="U80" i="35"/>
  <c r="V80" i="35"/>
  <c r="L81" i="35"/>
  <c r="M81" i="35"/>
  <c r="N81" i="35"/>
  <c r="O81" i="35"/>
  <c r="P81" i="35"/>
  <c r="Q81" i="35"/>
  <c r="R81" i="35"/>
  <c r="S81" i="35"/>
  <c r="T81" i="35"/>
  <c r="U81" i="35"/>
  <c r="V81" i="35"/>
  <c r="L82" i="35"/>
  <c r="M82" i="35"/>
  <c r="N82" i="35"/>
  <c r="O82" i="35"/>
  <c r="P82" i="35"/>
  <c r="Q82" i="35"/>
  <c r="R82" i="35"/>
  <c r="S82" i="35"/>
  <c r="T82" i="35"/>
  <c r="U82" i="35"/>
  <c r="V82" i="35"/>
  <c r="L83" i="35"/>
  <c r="M83" i="35"/>
  <c r="N83" i="35"/>
  <c r="O83" i="35"/>
  <c r="P83" i="35"/>
  <c r="Q83" i="35"/>
  <c r="R83" i="35"/>
  <c r="S83" i="35"/>
  <c r="T83" i="35"/>
  <c r="U83" i="35"/>
  <c r="V83" i="35"/>
  <c r="L84" i="35"/>
  <c r="M84" i="35"/>
  <c r="N84" i="35"/>
  <c r="O84" i="35"/>
  <c r="P84" i="35"/>
  <c r="Q84" i="35"/>
  <c r="R84" i="35"/>
  <c r="S84" i="35"/>
  <c r="T84" i="35"/>
  <c r="U84" i="35"/>
  <c r="V84" i="35"/>
  <c r="L85" i="35"/>
  <c r="M85" i="35"/>
  <c r="N85" i="35"/>
  <c r="O85" i="35"/>
  <c r="P85" i="35"/>
  <c r="Q85" i="35"/>
  <c r="R85" i="35"/>
  <c r="S85" i="35"/>
  <c r="T85" i="35"/>
  <c r="U85" i="35"/>
  <c r="V85" i="35"/>
  <c r="L86" i="35"/>
  <c r="M86" i="35"/>
  <c r="N86" i="35"/>
  <c r="O86" i="35"/>
  <c r="P86" i="35"/>
  <c r="Q86" i="35"/>
  <c r="R86" i="35"/>
  <c r="S86" i="35"/>
  <c r="T86" i="35"/>
  <c r="U86" i="35"/>
  <c r="V86" i="35"/>
  <c r="L87" i="35"/>
  <c r="M87" i="35"/>
  <c r="N87" i="35"/>
  <c r="O87" i="35"/>
  <c r="P87" i="35"/>
  <c r="Q87" i="35"/>
  <c r="R87" i="35"/>
  <c r="S87" i="35"/>
  <c r="T87" i="35"/>
  <c r="U87" i="35"/>
  <c r="V87" i="35"/>
  <c r="L88" i="35"/>
  <c r="M88" i="35"/>
  <c r="N88" i="35"/>
  <c r="O88" i="35"/>
  <c r="P88" i="35"/>
  <c r="Q88" i="35"/>
  <c r="R88" i="35"/>
  <c r="S88" i="35"/>
  <c r="T88" i="35"/>
  <c r="U88" i="35"/>
  <c r="V88" i="35"/>
  <c r="L89" i="35"/>
  <c r="M89" i="35"/>
  <c r="N89" i="35"/>
  <c r="O89" i="35"/>
  <c r="P89" i="35"/>
  <c r="Q89" i="35"/>
  <c r="R89" i="35"/>
  <c r="S89" i="35"/>
  <c r="T89" i="35"/>
  <c r="U89" i="35"/>
  <c r="V89" i="35"/>
  <c r="L90" i="35"/>
  <c r="M90" i="35"/>
  <c r="N90" i="35"/>
  <c r="O90" i="35"/>
  <c r="P90" i="35"/>
  <c r="Q90" i="35"/>
  <c r="R90" i="35"/>
  <c r="S90" i="35"/>
  <c r="T90" i="35"/>
  <c r="U90" i="35"/>
  <c r="V90" i="35"/>
  <c r="L91" i="35"/>
  <c r="M91" i="35"/>
  <c r="N91" i="35"/>
  <c r="O91" i="35"/>
  <c r="P91" i="35"/>
  <c r="Q91" i="35"/>
  <c r="R91" i="35"/>
  <c r="S91" i="35"/>
  <c r="T91" i="35"/>
  <c r="U91" i="35"/>
  <c r="V91" i="35"/>
  <c r="L92" i="35"/>
  <c r="M92" i="35"/>
  <c r="N92" i="35"/>
  <c r="O92" i="35"/>
  <c r="P92" i="35"/>
  <c r="Q92" i="35"/>
  <c r="R92" i="35"/>
  <c r="S92" i="35"/>
  <c r="T92" i="35"/>
  <c r="U92" i="35"/>
  <c r="V92" i="35"/>
  <c r="L10" i="3"/>
  <c r="M10" i="3"/>
  <c r="N10" i="3"/>
  <c r="O10" i="3"/>
  <c r="P10" i="3"/>
  <c r="Q10" i="3"/>
  <c r="R10" i="3"/>
  <c r="S10" i="3"/>
  <c r="T10" i="3"/>
  <c r="U10" i="3"/>
  <c r="V10" i="3"/>
  <c r="L11" i="3"/>
  <c r="M11" i="3"/>
  <c r="N11" i="3"/>
  <c r="O11" i="3"/>
  <c r="P11" i="3"/>
  <c r="Q11" i="3"/>
  <c r="R11" i="3"/>
  <c r="S11" i="3"/>
  <c r="T11" i="3"/>
  <c r="U11" i="3"/>
  <c r="V11" i="3"/>
  <c r="L12" i="3"/>
  <c r="M12" i="3"/>
  <c r="N12" i="3"/>
  <c r="O12" i="3"/>
  <c r="P12" i="3"/>
  <c r="Q12" i="3"/>
  <c r="R12" i="3"/>
  <c r="S12" i="3"/>
  <c r="T12" i="3"/>
  <c r="U12" i="3"/>
  <c r="V12" i="3"/>
  <c r="L13" i="3"/>
  <c r="M13" i="3"/>
  <c r="N13" i="3"/>
  <c r="O13" i="3"/>
  <c r="P13" i="3"/>
  <c r="Q13" i="3"/>
  <c r="R13" i="3"/>
  <c r="S13" i="3"/>
  <c r="T13" i="3"/>
  <c r="U13" i="3"/>
  <c r="V13" i="3"/>
  <c r="L14" i="3"/>
  <c r="M14" i="3"/>
  <c r="N14" i="3"/>
  <c r="O14" i="3"/>
  <c r="P14" i="3"/>
  <c r="Q14" i="3"/>
  <c r="R14" i="3"/>
  <c r="S14" i="3"/>
  <c r="T14" i="3"/>
  <c r="U14" i="3"/>
  <c r="V14" i="3"/>
  <c r="L15" i="3"/>
  <c r="M15" i="3"/>
  <c r="N15" i="3"/>
  <c r="O15" i="3"/>
  <c r="P15" i="3"/>
  <c r="Q15" i="3"/>
  <c r="R15" i="3"/>
  <c r="S15" i="3"/>
  <c r="T15" i="3"/>
  <c r="U15" i="3"/>
  <c r="V15" i="3"/>
  <c r="L16" i="3"/>
  <c r="M16" i="3"/>
  <c r="N16" i="3"/>
  <c r="O16" i="3"/>
  <c r="P16" i="3"/>
  <c r="Q16" i="3"/>
  <c r="R16" i="3"/>
  <c r="S16" i="3"/>
  <c r="T16" i="3"/>
  <c r="U16" i="3"/>
  <c r="V16" i="3"/>
  <c r="L17" i="3"/>
  <c r="M17" i="3"/>
  <c r="N17" i="3"/>
  <c r="O17" i="3"/>
  <c r="P17" i="3"/>
  <c r="Q17" i="3"/>
  <c r="R17" i="3"/>
  <c r="S17" i="3"/>
  <c r="T17" i="3"/>
  <c r="U17" i="3"/>
  <c r="V17" i="3"/>
  <c r="L18" i="3"/>
  <c r="M18" i="3"/>
  <c r="N18" i="3"/>
  <c r="O18" i="3"/>
  <c r="P18" i="3"/>
  <c r="Q18" i="3"/>
  <c r="R18" i="3"/>
  <c r="S18" i="3"/>
  <c r="T18" i="3"/>
  <c r="U18" i="3"/>
  <c r="V18" i="3"/>
  <c r="L19" i="3"/>
  <c r="M19" i="3"/>
  <c r="N19" i="3"/>
  <c r="O19" i="3"/>
  <c r="P19" i="3"/>
  <c r="Q19" i="3"/>
  <c r="R19" i="3"/>
  <c r="S19" i="3"/>
  <c r="T19" i="3"/>
  <c r="U19" i="3"/>
  <c r="V19" i="3"/>
  <c r="L20" i="3"/>
  <c r="M20" i="3"/>
  <c r="N20" i="3"/>
  <c r="O20" i="3"/>
  <c r="P20" i="3"/>
  <c r="Q20" i="3"/>
  <c r="R20" i="3"/>
  <c r="S20" i="3"/>
  <c r="T20" i="3"/>
  <c r="U20" i="3"/>
  <c r="V20" i="3"/>
  <c r="L21" i="3"/>
  <c r="M21" i="3"/>
  <c r="N21" i="3"/>
  <c r="O21" i="3"/>
  <c r="P21" i="3"/>
  <c r="Q21" i="3"/>
  <c r="R21" i="3"/>
  <c r="S21" i="3"/>
  <c r="T21" i="3"/>
  <c r="U21" i="3"/>
  <c r="V21" i="3"/>
  <c r="L22" i="3"/>
  <c r="M22" i="3"/>
  <c r="N22" i="3"/>
  <c r="O22" i="3"/>
  <c r="P22" i="3"/>
  <c r="Q22" i="3"/>
  <c r="R22" i="3"/>
  <c r="S22" i="3"/>
  <c r="T22" i="3"/>
  <c r="U22" i="3"/>
  <c r="V22" i="3"/>
  <c r="L23" i="3"/>
  <c r="M23" i="3"/>
  <c r="N23" i="3"/>
  <c r="O23" i="3"/>
  <c r="P23" i="3"/>
  <c r="Q23" i="3"/>
  <c r="R23" i="3"/>
  <c r="S23" i="3"/>
  <c r="T23" i="3"/>
  <c r="U23" i="3"/>
  <c r="V23" i="3"/>
  <c r="L24" i="3"/>
  <c r="M24" i="3"/>
  <c r="N24" i="3"/>
  <c r="O24" i="3"/>
  <c r="P24" i="3"/>
  <c r="Q24" i="3"/>
  <c r="R24" i="3"/>
  <c r="S24" i="3"/>
  <c r="T24" i="3"/>
  <c r="U24" i="3"/>
  <c r="V24" i="3"/>
  <c r="L25" i="3"/>
  <c r="M25" i="3"/>
  <c r="N25" i="3"/>
  <c r="O25" i="3"/>
  <c r="P25" i="3"/>
  <c r="Q25" i="3"/>
  <c r="R25" i="3"/>
  <c r="S25" i="3"/>
  <c r="T25" i="3"/>
  <c r="U25" i="3"/>
  <c r="V25" i="3"/>
  <c r="L26" i="3"/>
  <c r="M26" i="3"/>
  <c r="N26" i="3"/>
  <c r="O26" i="3"/>
  <c r="P26" i="3"/>
  <c r="Q26" i="3"/>
  <c r="R26" i="3"/>
  <c r="S26" i="3"/>
  <c r="T26" i="3"/>
  <c r="U26" i="3"/>
  <c r="V26" i="3"/>
  <c r="L27" i="3"/>
  <c r="M27" i="3"/>
  <c r="N27" i="3"/>
  <c r="O27" i="3"/>
  <c r="P27" i="3"/>
  <c r="Q27" i="3"/>
  <c r="R27" i="3"/>
  <c r="S27" i="3"/>
  <c r="T27" i="3"/>
  <c r="U27" i="3"/>
  <c r="V27" i="3"/>
  <c r="L28" i="3"/>
  <c r="M28" i="3"/>
  <c r="N28" i="3"/>
  <c r="O28" i="3"/>
  <c r="P28" i="3"/>
  <c r="Q28" i="3"/>
  <c r="R28" i="3"/>
  <c r="S28" i="3"/>
  <c r="T28" i="3"/>
  <c r="U28" i="3"/>
  <c r="V28" i="3"/>
  <c r="L29" i="3"/>
  <c r="M29" i="3"/>
  <c r="N29" i="3"/>
  <c r="O29" i="3"/>
  <c r="P29" i="3"/>
  <c r="Q29" i="3"/>
  <c r="R29" i="3"/>
  <c r="S29" i="3"/>
  <c r="T29" i="3"/>
  <c r="U29" i="3"/>
  <c r="V29" i="3"/>
  <c r="L30" i="3"/>
  <c r="M30" i="3"/>
  <c r="N30" i="3"/>
  <c r="O30" i="3"/>
  <c r="P30" i="3"/>
  <c r="Q30" i="3"/>
  <c r="R30" i="3"/>
  <c r="S30" i="3"/>
  <c r="T30" i="3"/>
  <c r="U30" i="3"/>
  <c r="V30" i="3"/>
  <c r="L31" i="3"/>
  <c r="M31" i="3"/>
  <c r="N31" i="3"/>
  <c r="O31" i="3"/>
  <c r="P31" i="3"/>
  <c r="Q31" i="3"/>
  <c r="R31" i="3"/>
  <c r="S31" i="3"/>
  <c r="T31" i="3"/>
  <c r="U31" i="3"/>
  <c r="V31" i="3"/>
  <c r="L32" i="3"/>
  <c r="M32" i="3"/>
  <c r="N32" i="3"/>
  <c r="O32" i="3"/>
  <c r="P32" i="3"/>
  <c r="Q32" i="3"/>
  <c r="R32" i="3"/>
  <c r="S32" i="3"/>
  <c r="T32" i="3"/>
  <c r="U32" i="3"/>
  <c r="V32" i="3"/>
  <c r="L33" i="3"/>
  <c r="M33" i="3"/>
  <c r="N33" i="3"/>
  <c r="O33" i="3"/>
  <c r="P33" i="3"/>
  <c r="Q33" i="3"/>
  <c r="R33" i="3"/>
  <c r="S33" i="3"/>
  <c r="T33" i="3"/>
  <c r="U33" i="3"/>
  <c r="V33" i="3"/>
  <c r="L34" i="3"/>
  <c r="M34" i="3"/>
  <c r="N34" i="3"/>
  <c r="O34" i="3"/>
  <c r="P34" i="3"/>
  <c r="Q34" i="3"/>
  <c r="R34" i="3"/>
  <c r="S34" i="3"/>
  <c r="T34" i="3"/>
  <c r="U34" i="3"/>
  <c r="V34" i="3"/>
  <c r="L35" i="3"/>
  <c r="M35" i="3"/>
  <c r="N35" i="3"/>
  <c r="O35" i="3"/>
  <c r="P35" i="3"/>
  <c r="Q35" i="3"/>
  <c r="R35" i="3"/>
  <c r="S35" i="3"/>
  <c r="T35" i="3"/>
  <c r="U35" i="3"/>
  <c r="V35" i="3"/>
  <c r="L36" i="3"/>
  <c r="M36" i="3"/>
  <c r="N36" i="3"/>
  <c r="O36" i="3"/>
  <c r="P36" i="3"/>
  <c r="Q36" i="3"/>
  <c r="R36" i="3"/>
  <c r="S36" i="3"/>
  <c r="T36" i="3"/>
  <c r="U36" i="3"/>
  <c r="V36" i="3"/>
  <c r="L37" i="3"/>
  <c r="M37" i="3"/>
  <c r="N37" i="3"/>
  <c r="O37" i="3"/>
  <c r="P37" i="3"/>
  <c r="Q37" i="3"/>
  <c r="R37" i="3"/>
  <c r="S37" i="3"/>
  <c r="T37" i="3"/>
  <c r="U37" i="3"/>
  <c r="V37" i="3"/>
  <c r="L38" i="3"/>
  <c r="M38" i="3"/>
  <c r="N38" i="3"/>
  <c r="O38" i="3"/>
  <c r="P38" i="3"/>
  <c r="Q38" i="3"/>
  <c r="R38" i="3"/>
  <c r="S38" i="3"/>
  <c r="T38" i="3"/>
  <c r="U38" i="3"/>
  <c r="V38" i="3"/>
  <c r="L39" i="3"/>
  <c r="M39" i="3"/>
  <c r="N39" i="3"/>
  <c r="O39" i="3"/>
  <c r="P39" i="3"/>
  <c r="Q39" i="3"/>
  <c r="R39" i="3"/>
  <c r="S39" i="3"/>
  <c r="T39" i="3"/>
  <c r="U39" i="3"/>
  <c r="V39" i="3"/>
  <c r="L40" i="3"/>
  <c r="M40" i="3"/>
  <c r="N40" i="3"/>
  <c r="O40" i="3"/>
  <c r="P40" i="3"/>
  <c r="Q40" i="3"/>
  <c r="R40" i="3"/>
  <c r="S40" i="3"/>
  <c r="T40" i="3"/>
  <c r="U40" i="3"/>
  <c r="V40" i="3"/>
  <c r="L41" i="3"/>
  <c r="M41" i="3"/>
  <c r="N41" i="3"/>
  <c r="O41" i="3"/>
  <c r="P41" i="3"/>
  <c r="Q41" i="3"/>
  <c r="R41" i="3"/>
  <c r="S41" i="3"/>
  <c r="T41" i="3"/>
  <c r="U41" i="3"/>
  <c r="V41" i="3"/>
  <c r="L42" i="3"/>
  <c r="M42" i="3"/>
  <c r="N42" i="3"/>
  <c r="O42" i="3"/>
  <c r="P42" i="3"/>
  <c r="Q42" i="3"/>
  <c r="R42" i="3"/>
  <c r="S42" i="3"/>
  <c r="T42" i="3"/>
  <c r="U42" i="3"/>
  <c r="V42" i="3"/>
  <c r="L43" i="3"/>
  <c r="M43" i="3"/>
  <c r="N43" i="3"/>
  <c r="O43" i="3"/>
  <c r="P43" i="3"/>
  <c r="Q43" i="3"/>
  <c r="R43" i="3"/>
  <c r="S43" i="3"/>
  <c r="T43" i="3"/>
  <c r="U43" i="3"/>
  <c r="V43" i="3"/>
  <c r="L44" i="3"/>
  <c r="M44" i="3"/>
  <c r="N44" i="3"/>
  <c r="O44" i="3"/>
  <c r="P44" i="3"/>
  <c r="Q44" i="3"/>
  <c r="R44" i="3"/>
  <c r="S44" i="3"/>
  <c r="T44" i="3"/>
  <c r="U44" i="3"/>
  <c r="V44" i="3"/>
  <c r="L45" i="3"/>
  <c r="M45" i="3"/>
  <c r="N45" i="3"/>
  <c r="O45" i="3"/>
  <c r="P45" i="3"/>
  <c r="Q45" i="3"/>
  <c r="R45" i="3"/>
  <c r="S45" i="3"/>
  <c r="T45" i="3"/>
  <c r="U45" i="3"/>
  <c r="V45" i="3"/>
  <c r="L46" i="3"/>
  <c r="M46" i="3"/>
  <c r="N46" i="3"/>
  <c r="O46" i="3"/>
  <c r="P46" i="3"/>
  <c r="Q46" i="3"/>
  <c r="R46" i="3"/>
  <c r="S46" i="3"/>
  <c r="T46" i="3"/>
  <c r="U46" i="3"/>
  <c r="V46" i="3"/>
  <c r="L47" i="3"/>
  <c r="M47" i="3"/>
  <c r="N47" i="3"/>
  <c r="O47" i="3"/>
  <c r="P47" i="3"/>
  <c r="Q47" i="3"/>
  <c r="R47" i="3"/>
  <c r="S47" i="3"/>
  <c r="T47" i="3"/>
  <c r="U47" i="3"/>
  <c r="V47" i="3"/>
  <c r="L48" i="3"/>
  <c r="M48" i="3"/>
  <c r="N48" i="3"/>
  <c r="O48" i="3"/>
  <c r="P48" i="3"/>
  <c r="Q48" i="3"/>
  <c r="R48" i="3"/>
  <c r="S48" i="3"/>
  <c r="T48" i="3"/>
  <c r="U48" i="3"/>
  <c r="V48" i="3"/>
  <c r="L49" i="3"/>
  <c r="M49" i="3"/>
  <c r="N49" i="3"/>
  <c r="O49" i="3"/>
  <c r="P49" i="3"/>
  <c r="Q49" i="3"/>
  <c r="R49" i="3"/>
  <c r="S49" i="3"/>
  <c r="T49" i="3"/>
  <c r="U49" i="3"/>
  <c r="V49" i="3"/>
  <c r="L50" i="3"/>
  <c r="M50" i="3"/>
  <c r="N50" i="3"/>
  <c r="O50" i="3"/>
  <c r="P50" i="3"/>
  <c r="Q50" i="3"/>
  <c r="R50" i="3"/>
  <c r="S50" i="3"/>
  <c r="T50" i="3"/>
  <c r="U50" i="3"/>
  <c r="V50" i="3"/>
  <c r="L51" i="3"/>
  <c r="M51" i="3"/>
  <c r="N51" i="3"/>
  <c r="O51" i="3"/>
  <c r="P51" i="3"/>
  <c r="Q51" i="3"/>
  <c r="R51" i="3"/>
  <c r="S51" i="3"/>
  <c r="T51" i="3"/>
  <c r="U51" i="3"/>
  <c r="V51" i="3"/>
  <c r="L52" i="3"/>
  <c r="M52" i="3"/>
  <c r="N52" i="3"/>
  <c r="O52" i="3"/>
  <c r="P52" i="3"/>
  <c r="Q52" i="3"/>
  <c r="R52" i="3"/>
  <c r="S52" i="3"/>
  <c r="T52" i="3"/>
  <c r="U52" i="3"/>
  <c r="V52" i="3"/>
  <c r="L53" i="3"/>
  <c r="M53" i="3"/>
  <c r="N53" i="3"/>
  <c r="O53" i="3"/>
  <c r="P53" i="3"/>
  <c r="Q53" i="3"/>
  <c r="R53" i="3"/>
  <c r="S53" i="3"/>
  <c r="T53" i="3"/>
  <c r="U53" i="3"/>
  <c r="V53" i="3"/>
  <c r="L54" i="3"/>
  <c r="M54" i="3"/>
  <c r="N54" i="3"/>
  <c r="O54" i="3"/>
  <c r="P54" i="3"/>
  <c r="Q54" i="3"/>
  <c r="R54" i="3"/>
  <c r="S54" i="3"/>
  <c r="T54" i="3"/>
  <c r="U54" i="3"/>
  <c r="V54" i="3"/>
  <c r="L55" i="3"/>
  <c r="M55" i="3"/>
  <c r="N55" i="3"/>
  <c r="O55" i="3"/>
  <c r="P55" i="3"/>
  <c r="Q55" i="3"/>
  <c r="R55" i="3"/>
  <c r="S55" i="3"/>
  <c r="T55" i="3"/>
  <c r="U55" i="3"/>
  <c r="V55" i="3"/>
  <c r="L56" i="3"/>
  <c r="M56" i="3"/>
  <c r="N56" i="3"/>
  <c r="O56" i="3"/>
  <c r="P56" i="3"/>
  <c r="Q56" i="3"/>
  <c r="R56" i="3"/>
  <c r="S56" i="3"/>
  <c r="T56" i="3"/>
  <c r="U56" i="3"/>
  <c r="V56" i="3"/>
  <c r="L57" i="3"/>
  <c r="M57" i="3"/>
  <c r="N57" i="3"/>
  <c r="O57" i="3"/>
  <c r="P57" i="3"/>
  <c r="Q57" i="3"/>
  <c r="R57" i="3"/>
  <c r="S57" i="3"/>
  <c r="T57" i="3"/>
  <c r="U57" i="3"/>
  <c r="V57" i="3"/>
  <c r="L58" i="3"/>
  <c r="M58" i="3"/>
  <c r="N58" i="3"/>
  <c r="O58" i="3"/>
  <c r="P58" i="3"/>
  <c r="Q58" i="3"/>
  <c r="R58" i="3"/>
  <c r="S58" i="3"/>
  <c r="T58" i="3"/>
  <c r="U58" i="3"/>
  <c r="V58" i="3"/>
  <c r="L59" i="3"/>
  <c r="M59" i="3"/>
  <c r="N59" i="3"/>
  <c r="O59" i="3"/>
  <c r="P59" i="3"/>
  <c r="Q59" i="3"/>
  <c r="R59" i="3"/>
  <c r="S59" i="3"/>
  <c r="T59" i="3"/>
  <c r="U59" i="3"/>
  <c r="V59" i="3"/>
  <c r="L60" i="3"/>
  <c r="M60" i="3"/>
  <c r="N60" i="3"/>
  <c r="O60" i="3"/>
  <c r="P60" i="3"/>
  <c r="Q60" i="3"/>
  <c r="R60" i="3"/>
  <c r="S60" i="3"/>
  <c r="T60" i="3"/>
  <c r="U60" i="3"/>
  <c r="V60" i="3"/>
  <c r="L61" i="3"/>
  <c r="M61" i="3"/>
  <c r="N61" i="3"/>
  <c r="O61" i="3"/>
  <c r="P61" i="3"/>
  <c r="Q61" i="3"/>
  <c r="R61" i="3"/>
  <c r="S61" i="3"/>
  <c r="T61" i="3"/>
  <c r="U61" i="3"/>
  <c r="V61" i="3"/>
  <c r="L62" i="3"/>
  <c r="M62" i="3"/>
  <c r="N62" i="3"/>
  <c r="O62" i="3"/>
  <c r="P62" i="3"/>
  <c r="Q62" i="3"/>
  <c r="R62" i="3"/>
  <c r="S62" i="3"/>
  <c r="T62" i="3"/>
  <c r="U62" i="3"/>
  <c r="V62" i="3"/>
  <c r="L63" i="3"/>
  <c r="M63" i="3"/>
  <c r="N63" i="3"/>
  <c r="O63" i="3"/>
  <c r="P63" i="3"/>
  <c r="Q63" i="3"/>
  <c r="R63" i="3"/>
  <c r="S63" i="3"/>
  <c r="T63" i="3"/>
  <c r="U63" i="3"/>
  <c r="V63" i="3"/>
  <c r="L64" i="3"/>
  <c r="M64" i="3"/>
  <c r="N64" i="3"/>
  <c r="O64" i="3"/>
  <c r="P64" i="3"/>
  <c r="Q64" i="3"/>
  <c r="R64" i="3"/>
  <c r="S64" i="3"/>
  <c r="T64" i="3"/>
  <c r="U64" i="3"/>
  <c r="V64" i="3"/>
  <c r="L65" i="3"/>
  <c r="M65" i="3"/>
  <c r="N65" i="3"/>
  <c r="O65" i="3"/>
  <c r="P65" i="3"/>
  <c r="Q65" i="3"/>
  <c r="R65" i="3"/>
  <c r="S65" i="3"/>
  <c r="T65" i="3"/>
  <c r="U65" i="3"/>
  <c r="V65" i="3"/>
  <c r="L66" i="3"/>
  <c r="M66" i="3"/>
  <c r="N66" i="3"/>
  <c r="O66" i="3"/>
  <c r="P66" i="3"/>
  <c r="Q66" i="3"/>
  <c r="R66" i="3"/>
  <c r="S66" i="3"/>
  <c r="T66" i="3"/>
  <c r="U66" i="3"/>
  <c r="V66" i="3"/>
  <c r="L67" i="3"/>
  <c r="M67" i="3"/>
  <c r="N67" i="3"/>
  <c r="O67" i="3"/>
  <c r="P67" i="3"/>
  <c r="Q67" i="3"/>
  <c r="R67" i="3"/>
  <c r="S67" i="3"/>
  <c r="T67" i="3"/>
  <c r="U67" i="3"/>
  <c r="V67" i="3"/>
  <c r="L68" i="3"/>
  <c r="M68" i="3"/>
  <c r="N68" i="3"/>
  <c r="O68" i="3"/>
  <c r="P68" i="3"/>
  <c r="Q68" i="3"/>
  <c r="R68" i="3"/>
  <c r="S68" i="3"/>
  <c r="T68" i="3"/>
  <c r="U68" i="3"/>
  <c r="V68" i="3"/>
  <c r="L69" i="3"/>
  <c r="M69" i="3"/>
  <c r="N69" i="3"/>
  <c r="O69" i="3"/>
  <c r="P69" i="3"/>
  <c r="Q69" i="3"/>
  <c r="R69" i="3"/>
  <c r="S69" i="3"/>
  <c r="T69" i="3"/>
  <c r="U69" i="3"/>
  <c r="V69" i="3"/>
  <c r="L70" i="3"/>
  <c r="M70" i="3"/>
  <c r="N70" i="3"/>
  <c r="O70" i="3"/>
  <c r="P70" i="3"/>
  <c r="Q70" i="3"/>
  <c r="R70" i="3"/>
  <c r="S70" i="3"/>
  <c r="T70" i="3"/>
  <c r="U70" i="3"/>
  <c r="V70" i="3"/>
  <c r="L71" i="3"/>
  <c r="M71" i="3"/>
  <c r="N71" i="3"/>
  <c r="O71" i="3"/>
  <c r="P71" i="3"/>
  <c r="Q71" i="3"/>
  <c r="R71" i="3"/>
  <c r="S71" i="3"/>
  <c r="T71" i="3"/>
  <c r="U71" i="3"/>
  <c r="V71" i="3"/>
  <c r="L72" i="3"/>
  <c r="M72" i="3"/>
  <c r="N72" i="3"/>
  <c r="O72" i="3"/>
  <c r="P72" i="3"/>
  <c r="Q72" i="3"/>
  <c r="R72" i="3"/>
  <c r="S72" i="3"/>
  <c r="T72" i="3"/>
  <c r="U72" i="3"/>
  <c r="V72" i="3"/>
  <c r="L73" i="3"/>
  <c r="M73" i="3"/>
  <c r="N73" i="3"/>
  <c r="O73" i="3"/>
  <c r="P73" i="3"/>
  <c r="Q73" i="3"/>
  <c r="R73" i="3"/>
  <c r="S73" i="3"/>
  <c r="T73" i="3"/>
  <c r="U73" i="3"/>
  <c r="V73" i="3"/>
  <c r="L74" i="3"/>
  <c r="M74" i="3"/>
  <c r="N74" i="3"/>
  <c r="O74" i="3"/>
  <c r="P74" i="3"/>
  <c r="Q74" i="3"/>
  <c r="R74" i="3"/>
  <c r="S74" i="3"/>
  <c r="T74" i="3"/>
  <c r="U74" i="3"/>
  <c r="V74" i="3"/>
  <c r="L75" i="3"/>
  <c r="M75" i="3"/>
  <c r="N75" i="3"/>
  <c r="O75" i="3"/>
  <c r="P75" i="3"/>
  <c r="Q75" i="3"/>
  <c r="R75" i="3"/>
  <c r="S75" i="3"/>
  <c r="T75" i="3"/>
  <c r="U75" i="3"/>
  <c r="V75" i="3"/>
  <c r="L76" i="3"/>
  <c r="M76" i="3"/>
  <c r="N76" i="3"/>
  <c r="O76" i="3"/>
  <c r="P76" i="3"/>
  <c r="Q76" i="3"/>
  <c r="R76" i="3"/>
  <c r="S76" i="3"/>
  <c r="T76" i="3"/>
  <c r="U76" i="3"/>
  <c r="V76" i="3"/>
  <c r="L77" i="3"/>
  <c r="M77" i="3"/>
  <c r="N77" i="3"/>
  <c r="O77" i="3"/>
  <c r="P77" i="3"/>
  <c r="Q77" i="3"/>
  <c r="R77" i="3"/>
  <c r="S77" i="3"/>
  <c r="T77" i="3"/>
  <c r="U77" i="3"/>
  <c r="V77" i="3"/>
  <c r="L78" i="3"/>
  <c r="M78" i="3"/>
  <c r="N78" i="3"/>
  <c r="O78" i="3"/>
  <c r="P78" i="3"/>
  <c r="Q78" i="3"/>
  <c r="R78" i="3"/>
  <c r="S78" i="3"/>
  <c r="T78" i="3"/>
  <c r="U78" i="3"/>
  <c r="V78" i="3"/>
  <c r="L79" i="3"/>
  <c r="M79" i="3"/>
  <c r="N79" i="3"/>
  <c r="O79" i="3"/>
  <c r="P79" i="3"/>
  <c r="Q79" i="3"/>
  <c r="R79" i="3"/>
  <c r="S79" i="3"/>
  <c r="T79" i="3"/>
  <c r="U79" i="3"/>
  <c r="V79" i="3"/>
  <c r="L80" i="3"/>
  <c r="M80" i="3"/>
  <c r="N80" i="3"/>
  <c r="O80" i="3"/>
  <c r="P80" i="3"/>
  <c r="Q80" i="3"/>
  <c r="R80" i="3"/>
  <c r="S80" i="3"/>
  <c r="T80" i="3"/>
  <c r="U80" i="3"/>
  <c r="V80" i="3"/>
  <c r="L81" i="3"/>
  <c r="M81" i="3"/>
  <c r="N81" i="3"/>
  <c r="O81" i="3"/>
  <c r="P81" i="3"/>
  <c r="Q81" i="3"/>
  <c r="R81" i="3"/>
  <c r="S81" i="3"/>
  <c r="T81" i="3"/>
  <c r="U81" i="3"/>
  <c r="V81" i="3"/>
  <c r="L82" i="3"/>
  <c r="M82" i="3"/>
  <c r="N82" i="3"/>
  <c r="O82" i="3"/>
  <c r="P82" i="3"/>
  <c r="Q82" i="3"/>
  <c r="R82" i="3"/>
  <c r="S82" i="3"/>
  <c r="T82" i="3"/>
  <c r="U82" i="3"/>
  <c r="V82" i="3"/>
  <c r="L83" i="3"/>
  <c r="M83" i="3"/>
  <c r="N83" i="3"/>
  <c r="O83" i="3"/>
  <c r="P83" i="3"/>
  <c r="Q83" i="3"/>
  <c r="R83" i="3"/>
  <c r="S83" i="3"/>
  <c r="T83" i="3"/>
  <c r="U83" i="3"/>
  <c r="V83" i="3"/>
  <c r="L84" i="3"/>
  <c r="M84" i="3"/>
  <c r="N84" i="3"/>
  <c r="O84" i="3"/>
  <c r="P84" i="3"/>
  <c r="Q84" i="3"/>
  <c r="R84" i="3"/>
  <c r="S84" i="3"/>
  <c r="T84" i="3"/>
  <c r="U84" i="3"/>
  <c r="V84" i="3"/>
  <c r="L85" i="3"/>
  <c r="M85" i="3"/>
  <c r="N85" i="3"/>
  <c r="O85" i="3"/>
  <c r="P85" i="3"/>
  <c r="Q85" i="3"/>
  <c r="R85" i="3"/>
  <c r="S85" i="3"/>
  <c r="T85" i="3"/>
  <c r="U85" i="3"/>
  <c r="V85" i="3"/>
  <c r="L86" i="3"/>
  <c r="M86" i="3"/>
  <c r="N86" i="3"/>
  <c r="O86" i="3"/>
  <c r="P86" i="3"/>
  <c r="Q86" i="3"/>
  <c r="R86" i="3"/>
  <c r="S86" i="3"/>
  <c r="T86" i="3"/>
  <c r="U86" i="3"/>
  <c r="V86" i="3"/>
  <c r="L87" i="3"/>
  <c r="M87" i="3"/>
  <c r="N87" i="3"/>
  <c r="O87" i="3"/>
  <c r="P87" i="3"/>
  <c r="Q87" i="3"/>
  <c r="R87" i="3"/>
  <c r="S87" i="3"/>
  <c r="T87" i="3"/>
  <c r="U87" i="3"/>
  <c r="V87" i="3"/>
  <c r="L88" i="3"/>
  <c r="M88" i="3"/>
  <c r="N88" i="3"/>
  <c r="O88" i="3"/>
  <c r="P88" i="3"/>
  <c r="Q88" i="3"/>
  <c r="R88" i="3"/>
  <c r="S88" i="3"/>
  <c r="T88" i="3"/>
  <c r="U88" i="3"/>
  <c r="V88" i="3"/>
  <c r="L89" i="3"/>
  <c r="M89" i="3"/>
  <c r="N89" i="3"/>
  <c r="O89" i="3"/>
  <c r="P89" i="3"/>
  <c r="Q89" i="3"/>
  <c r="R89" i="3"/>
  <c r="S89" i="3"/>
  <c r="T89" i="3"/>
  <c r="U89" i="3"/>
  <c r="V89" i="3"/>
  <c r="L90" i="3"/>
  <c r="M90" i="3"/>
  <c r="N90" i="3"/>
  <c r="O90" i="3"/>
  <c r="P90" i="3"/>
  <c r="Q90" i="3"/>
  <c r="R90" i="3"/>
  <c r="S90" i="3"/>
  <c r="T90" i="3"/>
  <c r="U90" i="3"/>
  <c r="V90" i="3"/>
  <c r="L91" i="3"/>
  <c r="M91" i="3"/>
  <c r="N91" i="3"/>
  <c r="O91" i="3"/>
  <c r="P91" i="3"/>
  <c r="Q91" i="3"/>
  <c r="R91" i="3"/>
  <c r="S91" i="3"/>
  <c r="T91" i="3"/>
  <c r="U91" i="3"/>
  <c r="V91" i="3"/>
  <c r="L92" i="3"/>
  <c r="M92" i="3"/>
  <c r="N92" i="3"/>
  <c r="O92" i="3"/>
  <c r="P92" i="3"/>
  <c r="Q92" i="3"/>
  <c r="R92" i="3"/>
  <c r="S92" i="3"/>
  <c r="T92" i="3"/>
  <c r="U92" i="3"/>
  <c r="V92" i="3"/>
  <c r="L10" i="23"/>
  <c r="M10" i="23"/>
  <c r="N10" i="23"/>
  <c r="O10" i="23"/>
  <c r="P10" i="23"/>
  <c r="Q10" i="23"/>
  <c r="R10" i="23"/>
  <c r="S10" i="23"/>
  <c r="T10" i="23"/>
  <c r="U10" i="23"/>
  <c r="V10" i="23"/>
  <c r="L11" i="23"/>
  <c r="M11" i="23"/>
  <c r="N11" i="23"/>
  <c r="O11" i="23"/>
  <c r="P11" i="23"/>
  <c r="Q11" i="23"/>
  <c r="R11" i="23"/>
  <c r="S11" i="23"/>
  <c r="T11" i="23"/>
  <c r="U11" i="23"/>
  <c r="V11" i="23"/>
  <c r="L12" i="23"/>
  <c r="M12" i="23"/>
  <c r="N12" i="23"/>
  <c r="O12" i="23"/>
  <c r="P12" i="23"/>
  <c r="Q12" i="23"/>
  <c r="R12" i="23"/>
  <c r="S12" i="23"/>
  <c r="T12" i="23"/>
  <c r="U12" i="23"/>
  <c r="V12" i="23"/>
  <c r="L13" i="23"/>
  <c r="M13" i="23"/>
  <c r="N13" i="23"/>
  <c r="O13" i="23"/>
  <c r="P13" i="23"/>
  <c r="Q13" i="23"/>
  <c r="R13" i="23"/>
  <c r="S13" i="23"/>
  <c r="T13" i="23"/>
  <c r="U13" i="23"/>
  <c r="V13" i="23"/>
  <c r="L14" i="23"/>
  <c r="M14" i="23"/>
  <c r="N14" i="23"/>
  <c r="O14" i="23"/>
  <c r="P14" i="23"/>
  <c r="Q14" i="23"/>
  <c r="R14" i="23"/>
  <c r="S14" i="23"/>
  <c r="T14" i="23"/>
  <c r="U14" i="23"/>
  <c r="V14" i="23"/>
  <c r="L15" i="23"/>
  <c r="M15" i="23"/>
  <c r="N15" i="23"/>
  <c r="O15" i="23"/>
  <c r="P15" i="23"/>
  <c r="Q15" i="23"/>
  <c r="R15" i="23"/>
  <c r="S15" i="23"/>
  <c r="T15" i="23"/>
  <c r="U15" i="23"/>
  <c r="V15" i="23"/>
  <c r="L16" i="23"/>
  <c r="M16" i="23"/>
  <c r="N16" i="23"/>
  <c r="O16" i="23"/>
  <c r="P16" i="23"/>
  <c r="Q16" i="23"/>
  <c r="R16" i="23"/>
  <c r="S16" i="23"/>
  <c r="T16" i="23"/>
  <c r="U16" i="23"/>
  <c r="V16" i="23"/>
  <c r="L17" i="23"/>
  <c r="M17" i="23"/>
  <c r="N17" i="23"/>
  <c r="O17" i="23"/>
  <c r="P17" i="23"/>
  <c r="Q17" i="23"/>
  <c r="R17" i="23"/>
  <c r="S17" i="23"/>
  <c r="T17" i="23"/>
  <c r="U17" i="23"/>
  <c r="V17" i="23"/>
  <c r="L18" i="23"/>
  <c r="M18" i="23"/>
  <c r="N18" i="23"/>
  <c r="O18" i="23"/>
  <c r="P18" i="23"/>
  <c r="Q18" i="23"/>
  <c r="R18" i="23"/>
  <c r="S18" i="23"/>
  <c r="T18" i="23"/>
  <c r="U18" i="23"/>
  <c r="V18" i="23"/>
  <c r="L19" i="23"/>
  <c r="M19" i="23"/>
  <c r="N19" i="23"/>
  <c r="O19" i="23"/>
  <c r="P19" i="23"/>
  <c r="Q19" i="23"/>
  <c r="R19" i="23"/>
  <c r="S19" i="23"/>
  <c r="T19" i="23"/>
  <c r="U19" i="23"/>
  <c r="V19" i="23"/>
  <c r="L20" i="23"/>
  <c r="M20" i="23"/>
  <c r="N20" i="23"/>
  <c r="O20" i="23"/>
  <c r="P20" i="23"/>
  <c r="Q20" i="23"/>
  <c r="R20" i="23"/>
  <c r="S20" i="23"/>
  <c r="T20" i="23"/>
  <c r="U20" i="23"/>
  <c r="V20" i="23"/>
  <c r="L21" i="23"/>
  <c r="M21" i="23"/>
  <c r="N21" i="23"/>
  <c r="O21" i="23"/>
  <c r="P21" i="23"/>
  <c r="Q21" i="23"/>
  <c r="R21" i="23"/>
  <c r="S21" i="23"/>
  <c r="T21" i="23"/>
  <c r="U21" i="23"/>
  <c r="V21" i="23"/>
  <c r="L22" i="23"/>
  <c r="M22" i="23"/>
  <c r="N22" i="23"/>
  <c r="O22" i="23"/>
  <c r="P22" i="23"/>
  <c r="Q22" i="23"/>
  <c r="R22" i="23"/>
  <c r="S22" i="23"/>
  <c r="T22" i="23"/>
  <c r="U22" i="23"/>
  <c r="V22" i="23"/>
  <c r="L23" i="23"/>
  <c r="M23" i="23"/>
  <c r="N23" i="23"/>
  <c r="O23" i="23"/>
  <c r="P23" i="23"/>
  <c r="Q23" i="23"/>
  <c r="R23" i="23"/>
  <c r="S23" i="23"/>
  <c r="T23" i="23"/>
  <c r="U23" i="23"/>
  <c r="V23" i="23"/>
  <c r="L24" i="23"/>
  <c r="M24" i="23"/>
  <c r="N24" i="23"/>
  <c r="O24" i="23"/>
  <c r="P24" i="23"/>
  <c r="Q24" i="23"/>
  <c r="R24" i="23"/>
  <c r="S24" i="23"/>
  <c r="T24" i="23"/>
  <c r="U24" i="23"/>
  <c r="V24" i="23"/>
  <c r="L25" i="23"/>
  <c r="M25" i="23"/>
  <c r="N25" i="23"/>
  <c r="O25" i="23"/>
  <c r="P25" i="23"/>
  <c r="Q25" i="23"/>
  <c r="R25" i="23"/>
  <c r="S25" i="23"/>
  <c r="T25" i="23"/>
  <c r="U25" i="23"/>
  <c r="V25" i="23"/>
  <c r="L26" i="23"/>
  <c r="M26" i="23"/>
  <c r="N26" i="23"/>
  <c r="O26" i="23"/>
  <c r="P26" i="23"/>
  <c r="Q26" i="23"/>
  <c r="R26" i="23"/>
  <c r="S26" i="23"/>
  <c r="T26" i="23"/>
  <c r="U26" i="23"/>
  <c r="V26" i="23"/>
  <c r="L27" i="23"/>
  <c r="M27" i="23"/>
  <c r="N27" i="23"/>
  <c r="O27" i="23"/>
  <c r="P27" i="23"/>
  <c r="Q27" i="23"/>
  <c r="R27" i="23"/>
  <c r="S27" i="23"/>
  <c r="T27" i="23"/>
  <c r="U27" i="23"/>
  <c r="V27" i="23"/>
  <c r="L28" i="23"/>
  <c r="M28" i="23"/>
  <c r="N28" i="23"/>
  <c r="O28" i="23"/>
  <c r="P28" i="23"/>
  <c r="Q28" i="23"/>
  <c r="R28" i="23"/>
  <c r="S28" i="23"/>
  <c r="T28" i="23"/>
  <c r="U28" i="23"/>
  <c r="V28" i="23"/>
  <c r="L29" i="23"/>
  <c r="M29" i="23"/>
  <c r="N29" i="23"/>
  <c r="O29" i="23"/>
  <c r="P29" i="23"/>
  <c r="Q29" i="23"/>
  <c r="R29" i="23"/>
  <c r="S29" i="23"/>
  <c r="T29" i="23"/>
  <c r="U29" i="23"/>
  <c r="V29" i="23"/>
  <c r="L30" i="23"/>
  <c r="M30" i="23"/>
  <c r="N30" i="23"/>
  <c r="O30" i="23"/>
  <c r="P30" i="23"/>
  <c r="Q30" i="23"/>
  <c r="R30" i="23"/>
  <c r="S30" i="23"/>
  <c r="T30" i="23"/>
  <c r="U30" i="23"/>
  <c r="V30" i="23"/>
  <c r="L31" i="23"/>
  <c r="M31" i="23"/>
  <c r="N31" i="23"/>
  <c r="O31" i="23"/>
  <c r="P31" i="23"/>
  <c r="Q31" i="23"/>
  <c r="R31" i="23"/>
  <c r="S31" i="23"/>
  <c r="T31" i="23"/>
  <c r="U31" i="23"/>
  <c r="V31" i="23"/>
  <c r="L32" i="23"/>
  <c r="M32" i="23"/>
  <c r="N32" i="23"/>
  <c r="O32" i="23"/>
  <c r="P32" i="23"/>
  <c r="Q32" i="23"/>
  <c r="R32" i="23"/>
  <c r="S32" i="23"/>
  <c r="T32" i="23"/>
  <c r="U32" i="23"/>
  <c r="V32" i="23"/>
  <c r="L33" i="23"/>
  <c r="M33" i="23"/>
  <c r="N33" i="23"/>
  <c r="O33" i="23"/>
  <c r="P33" i="23"/>
  <c r="Q33" i="23"/>
  <c r="R33" i="23"/>
  <c r="S33" i="23"/>
  <c r="T33" i="23"/>
  <c r="U33" i="23"/>
  <c r="V33" i="23"/>
  <c r="L34" i="23"/>
  <c r="M34" i="23"/>
  <c r="N34" i="23"/>
  <c r="O34" i="23"/>
  <c r="P34" i="23"/>
  <c r="Q34" i="23"/>
  <c r="R34" i="23"/>
  <c r="S34" i="23"/>
  <c r="T34" i="23"/>
  <c r="U34" i="23"/>
  <c r="V34" i="23"/>
  <c r="L35" i="23"/>
  <c r="M35" i="23"/>
  <c r="N35" i="23"/>
  <c r="O35" i="23"/>
  <c r="P35" i="23"/>
  <c r="Q35" i="23"/>
  <c r="R35" i="23"/>
  <c r="S35" i="23"/>
  <c r="T35" i="23"/>
  <c r="U35" i="23"/>
  <c r="V35" i="23"/>
  <c r="L36" i="23"/>
  <c r="M36" i="23"/>
  <c r="N36" i="23"/>
  <c r="O36" i="23"/>
  <c r="P36" i="23"/>
  <c r="Q36" i="23"/>
  <c r="R36" i="23"/>
  <c r="S36" i="23"/>
  <c r="T36" i="23"/>
  <c r="U36" i="23"/>
  <c r="V36" i="23"/>
  <c r="L37" i="23"/>
  <c r="M37" i="23"/>
  <c r="N37" i="23"/>
  <c r="O37" i="23"/>
  <c r="P37" i="23"/>
  <c r="Q37" i="23"/>
  <c r="R37" i="23"/>
  <c r="S37" i="23"/>
  <c r="T37" i="23"/>
  <c r="U37" i="23"/>
  <c r="V37" i="23"/>
  <c r="L38" i="23"/>
  <c r="M38" i="23"/>
  <c r="N38" i="23"/>
  <c r="O38" i="23"/>
  <c r="P38" i="23"/>
  <c r="Q38" i="23"/>
  <c r="R38" i="23"/>
  <c r="S38" i="23"/>
  <c r="T38" i="23"/>
  <c r="U38" i="23"/>
  <c r="V38" i="23"/>
  <c r="L39" i="23"/>
  <c r="M39" i="23"/>
  <c r="N39" i="23"/>
  <c r="O39" i="23"/>
  <c r="P39" i="23"/>
  <c r="Q39" i="23"/>
  <c r="R39" i="23"/>
  <c r="S39" i="23"/>
  <c r="T39" i="23"/>
  <c r="U39" i="23"/>
  <c r="V39" i="23"/>
  <c r="L40" i="23"/>
  <c r="M40" i="23"/>
  <c r="N40" i="23"/>
  <c r="O40" i="23"/>
  <c r="P40" i="23"/>
  <c r="Q40" i="23"/>
  <c r="R40" i="23"/>
  <c r="S40" i="23"/>
  <c r="T40" i="23"/>
  <c r="U40" i="23"/>
  <c r="V40" i="23"/>
  <c r="L41" i="23"/>
  <c r="M41" i="23"/>
  <c r="N41" i="23"/>
  <c r="O41" i="23"/>
  <c r="P41" i="23"/>
  <c r="Q41" i="23"/>
  <c r="R41" i="23"/>
  <c r="S41" i="23"/>
  <c r="T41" i="23"/>
  <c r="U41" i="23"/>
  <c r="V41" i="23"/>
  <c r="L42" i="23"/>
  <c r="M42" i="23"/>
  <c r="N42" i="23"/>
  <c r="O42" i="23"/>
  <c r="P42" i="23"/>
  <c r="Q42" i="23"/>
  <c r="R42" i="23"/>
  <c r="S42" i="23"/>
  <c r="T42" i="23"/>
  <c r="U42" i="23"/>
  <c r="V42" i="23"/>
  <c r="L43" i="23"/>
  <c r="M43" i="23"/>
  <c r="N43" i="23"/>
  <c r="O43" i="23"/>
  <c r="P43" i="23"/>
  <c r="Q43" i="23"/>
  <c r="R43" i="23"/>
  <c r="S43" i="23"/>
  <c r="T43" i="23"/>
  <c r="U43" i="23"/>
  <c r="V43" i="23"/>
  <c r="L44" i="23"/>
  <c r="M44" i="23"/>
  <c r="N44" i="23"/>
  <c r="O44" i="23"/>
  <c r="P44" i="23"/>
  <c r="Q44" i="23"/>
  <c r="R44" i="23"/>
  <c r="S44" i="23"/>
  <c r="T44" i="23"/>
  <c r="U44" i="23"/>
  <c r="V44" i="23"/>
  <c r="L45" i="23"/>
  <c r="M45" i="23"/>
  <c r="N45" i="23"/>
  <c r="O45" i="23"/>
  <c r="P45" i="23"/>
  <c r="Q45" i="23"/>
  <c r="R45" i="23"/>
  <c r="S45" i="23"/>
  <c r="T45" i="23"/>
  <c r="U45" i="23"/>
  <c r="V45" i="23"/>
  <c r="L46" i="23"/>
  <c r="M46" i="23"/>
  <c r="N46" i="23"/>
  <c r="O46" i="23"/>
  <c r="P46" i="23"/>
  <c r="Q46" i="23"/>
  <c r="R46" i="23"/>
  <c r="S46" i="23"/>
  <c r="T46" i="23"/>
  <c r="U46" i="23"/>
  <c r="V46" i="23"/>
  <c r="L47" i="23"/>
  <c r="M47" i="23"/>
  <c r="N47" i="23"/>
  <c r="O47" i="23"/>
  <c r="P47" i="23"/>
  <c r="Q47" i="23"/>
  <c r="R47" i="23"/>
  <c r="S47" i="23"/>
  <c r="T47" i="23"/>
  <c r="U47" i="23"/>
  <c r="V47" i="23"/>
  <c r="L48" i="23"/>
  <c r="M48" i="23"/>
  <c r="N48" i="23"/>
  <c r="O48" i="23"/>
  <c r="P48" i="23"/>
  <c r="Q48" i="23"/>
  <c r="R48" i="23"/>
  <c r="S48" i="23"/>
  <c r="T48" i="23"/>
  <c r="U48" i="23"/>
  <c r="V48" i="23"/>
  <c r="L49" i="23"/>
  <c r="M49" i="23"/>
  <c r="N49" i="23"/>
  <c r="O49" i="23"/>
  <c r="P49" i="23"/>
  <c r="Q49" i="23"/>
  <c r="R49" i="23"/>
  <c r="S49" i="23"/>
  <c r="T49" i="23"/>
  <c r="U49" i="23"/>
  <c r="V49" i="23"/>
  <c r="L50" i="23"/>
  <c r="M50" i="23"/>
  <c r="N50" i="23"/>
  <c r="O50" i="23"/>
  <c r="P50" i="23"/>
  <c r="Q50" i="23"/>
  <c r="R50" i="23"/>
  <c r="S50" i="23"/>
  <c r="T50" i="23"/>
  <c r="U50" i="23"/>
  <c r="V50" i="23"/>
  <c r="L51" i="23"/>
  <c r="M51" i="23"/>
  <c r="N51" i="23"/>
  <c r="O51" i="23"/>
  <c r="P51" i="23"/>
  <c r="Q51" i="23"/>
  <c r="R51" i="23"/>
  <c r="S51" i="23"/>
  <c r="T51" i="23"/>
  <c r="U51" i="23"/>
  <c r="V51" i="23"/>
  <c r="L52" i="23"/>
  <c r="M52" i="23"/>
  <c r="N52" i="23"/>
  <c r="O52" i="23"/>
  <c r="P52" i="23"/>
  <c r="Q52" i="23"/>
  <c r="R52" i="23"/>
  <c r="S52" i="23"/>
  <c r="T52" i="23"/>
  <c r="U52" i="23"/>
  <c r="V52" i="23"/>
  <c r="L53" i="23"/>
  <c r="M53" i="23"/>
  <c r="N53" i="23"/>
  <c r="O53" i="23"/>
  <c r="P53" i="23"/>
  <c r="Q53" i="23"/>
  <c r="R53" i="23"/>
  <c r="S53" i="23"/>
  <c r="T53" i="23"/>
  <c r="U53" i="23"/>
  <c r="V53" i="23"/>
  <c r="L54" i="23"/>
  <c r="M54" i="23"/>
  <c r="N54" i="23"/>
  <c r="O54" i="23"/>
  <c r="P54" i="23"/>
  <c r="Q54" i="23"/>
  <c r="R54" i="23"/>
  <c r="S54" i="23"/>
  <c r="T54" i="23"/>
  <c r="U54" i="23"/>
  <c r="V54" i="23"/>
  <c r="L55" i="23"/>
  <c r="M55" i="23"/>
  <c r="N55" i="23"/>
  <c r="O55" i="23"/>
  <c r="P55" i="23"/>
  <c r="Q55" i="23"/>
  <c r="R55" i="23"/>
  <c r="S55" i="23"/>
  <c r="T55" i="23"/>
  <c r="U55" i="23"/>
  <c r="V55" i="23"/>
  <c r="L56" i="23"/>
  <c r="M56" i="23"/>
  <c r="N56" i="23"/>
  <c r="O56" i="23"/>
  <c r="P56" i="23"/>
  <c r="Q56" i="23"/>
  <c r="R56" i="23"/>
  <c r="S56" i="23"/>
  <c r="T56" i="23"/>
  <c r="U56" i="23"/>
  <c r="V56" i="23"/>
  <c r="L57" i="23"/>
  <c r="M57" i="23"/>
  <c r="N57" i="23"/>
  <c r="O57" i="23"/>
  <c r="P57" i="23"/>
  <c r="Q57" i="23"/>
  <c r="R57" i="23"/>
  <c r="S57" i="23"/>
  <c r="T57" i="23"/>
  <c r="U57" i="23"/>
  <c r="V57" i="23"/>
  <c r="L58" i="23"/>
  <c r="M58" i="23"/>
  <c r="N58" i="23"/>
  <c r="O58" i="23"/>
  <c r="P58" i="23"/>
  <c r="Q58" i="23"/>
  <c r="R58" i="23"/>
  <c r="S58" i="23"/>
  <c r="T58" i="23"/>
  <c r="U58" i="23"/>
  <c r="V58" i="23"/>
  <c r="L59" i="23"/>
  <c r="M59" i="23"/>
  <c r="N59" i="23"/>
  <c r="O59" i="23"/>
  <c r="P59" i="23"/>
  <c r="Q59" i="23"/>
  <c r="R59" i="23"/>
  <c r="S59" i="23"/>
  <c r="T59" i="23"/>
  <c r="U59" i="23"/>
  <c r="V59" i="23"/>
  <c r="L60" i="23"/>
  <c r="M60" i="23"/>
  <c r="N60" i="23"/>
  <c r="O60" i="23"/>
  <c r="P60" i="23"/>
  <c r="Q60" i="23"/>
  <c r="R60" i="23"/>
  <c r="S60" i="23"/>
  <c r="T60" i="23"/>
  <c r="U60" i="23"/>
  <c r="V60" i="23"/>
  <c r="L61" i="23"/>
  <c r="M61" i="23"/>
  <c r="N61" i="23"/>
  <c r="O61" i="23"/>
  <c r="P61" i="23"/>
  <c r="Q61" i="23"/>
  <c r="R61" i="23"/>
  <c r="S61" i="23"/>
  <c r="T61" i="23"/>
  <c r="U61" i="23"/>
  <c r="V61" i="23"/>
  <c r="L62" i="23"/>
  <c r="M62" i="23"/>
  <c r="N62" i="23"/>
  <c r="O62" i="23"/>
  <c r="P62" i="23"/>
  <c r="Q62" i="23"/>
  <c r="R62" i="23"/>
  <c r="S62" i="23"/>
  <c r="T62" i="23"/>
  <c r="U62" i="23"/>
  <c r="V62" i="23"/>
  <c r="L63" i="23"/>
  <c r="M63" i="23"/>
  <c r="N63" i="23"/>
  <c r="O63" i="23"/>
  <c r="P63" i="23"/>
  <c r="Q63" i="23"/>
  <c r="R63" i="23"/>
  <c r="S63" i="23"/>
  <c r="T63" i="23"/>
  <c r="U63" i="23"/>
  <c r="V63" i="23"/>
  <c r="L64" i="23"/>
  <c r="M64" i="23"/>
  <c r="N64" i="23"/>
  <c r="O64" i="23"/>
  <c r="P64" i="23"/>
  <c r="Q64" i="23"/>
  <c r="R64" i="23"/>
  <c r="S64" i="23"/>
  <c r="T64" i="23"/>
  <c r="U64" i="23"/>
  <c r="V64" i="23"/>
  <c r="L65" i="23"/>
  <c r="M65" i="23"/>
  <c r="N65" i="23"/>
  <c r="O65" i="23"/>
  <c r="P65" i="23"/>
  <c r="Q65" i="23"/>
  <c r="R65" i="23"/>
  <c r="S65" i="23"/>
  <c r="T65" i="23"/>
  <c r="U65" i="23"/>
  <c r="V65" i="23"/>
  <c r="L66" i="23"/>
  <c r="M66" i="23"/>
  <c r="N66" i="23"/>
  <c r="O66" i="23"/>
  <c r="P66" i="23"/>
  <c r="Q66" i="23"/>
  <c r="R66" i="23"/>
  <c r="S66" i="23"/>
  <c r="T66" i="23"/>
  <c r="U66" i="23"/>
  <c r="V66" i="23"/>
  <c r="L67" i="23"/>
  <c r="M67" i="23"/>
  <c r="N67" i="23"/>
  <c r="O67" i="23"/>
  <c r="P67" i="23"/>
  <c r="Q67" i="23"/>
  <c r="R67" i="23"/>
  <c r="S67" i="23"/>
  <c r="T67" i="23"/>
  <c r="U67" i="23"/>
  <c r="V67" i="23"/>
  <c r="L68" i="23"/>
  <c r="M68" i="23"/>
  <c r="N68" i="23"/>
  <c r="O68" i="23"/>
  <c r="P68" i="23"/>
  <c r="Q68" i="23"/>
  <c r="R68" i="23"/>
  <c r="S68" i="23"/>
  <c r="T68" i="23"/>
  <c r="U68" i="23"/>
  <c r="V68" i="23"/>
  <c r="L69" i="23"/>
  <c r="M69" i="23"/>
  <c r="N69" i="23"/>
  <c r="O69" i="23"/>
  <c r="P69" i="23"/>
  <c r="Q69" i="23"/>
  <c r="R69" i="23"/>
  <c r="S69" i="23"/>
  <c r="T69" i="23"/>
  <c r="U69" i="23"/>
  <c r="V69" i="23"/>
  <c r="L70" i="23"/>
  <c r="M70" i="23"/>
  <c r="N70" i="23"/>
  <c r="O70" i="23"/>
  <c r="P70" i="23"/>
  <c r="Q70" i="23"/>
  <c r="R70" i="23"/>
  <c r="S70" i="23"/>
  <c r="T70" i="23"/>
  <c r="U70" i="23"/>
  <c r="V70" i="23"/>
  <c r="L71" i="23"/>
  <c r="M71" i="23"/>
  <c r="N71" i="23"/>
  <c r="O71" i="23"/>
  <c r="P71" i="23"/>
  <c r="Q71" i="23"/>
  <c r="R71" i="23"/>
  <c r="S71" i="23"/>
  <c r="T71" i="23"/>
  <c r="U71" i="23"/>
  <c r="V71" i="23"/>
  <c r="L72" i="23"/>
  <c r="M72" i="23"/>
  <c r="N72" i="23"/>
  <c r="O72" i="23"/>
  <c r="P72" i="23"/>
  <c r="Q72" i="23"/>
  <c r="R72" i="23"/>
  <c r="S72" i="23"/>
  <c r="T72" i="23"/>
  <c r="U72" i="23"/>
  <c r="V72" i="23"/>
  <c r="L73" i="23"/>
  <c r="M73" i="23"/>
  <c r="N73" i="23"/>
  <c r="O73" i="23"/>
  <c r="P73" i="23"/>
  <c r="Q73" i="23"/>
  <c r="R73" i="23"/>
  <c r="S73" i="23"/>
  <c r="T73" i="23"/>
  <c r="U73" i="23"/>
  <c r="V73" i="23"/>
  <c r="L74" i="23"/>
  <c r="M74" i="23"/>
  <c r="N74" i="23"/>
  <c r="O74" i="23"/>
  <c r="P74" i="23"/>
  <c r="Q74" i="23"/>
  <c r="R74" i="23"/>
  <c r="S74" i="23"/>
  <c r="T74" i="23"/>
  <c r="U74" i="23"/>
  <c r="V74" i="23"/>
  <c r="L75" i="23"/>
  <c r="M75" i="23"/>
  <c r="N75" i="23"/>
  <c r="O75" i="23"/>
  <c r="P75" i="23"/>
  <c r="Q75" i="23"/>
  <c r="R75" i="23"/>
  <c r="S75" i="23"/>
  <c r="T75" i="23"/>
  <c r="U75" i="23"/>
  <c r="V75" i="23"/>
  <c r="L76" i="23"/>
  <c r="M76" i="23"/>
  <c r="N76" i="23"/>
  <c r="O76" i="23"/>
  <c r="P76" i="23"/>
  <c r="Q76" i="23"/>
  <c r="R76" i="23"/>
  <c r="S76" i="23"/>
  <c r="T76" i="23"/>
  <c r="U76" i="23"/>
  <c r="V76" i="23"/>
  <c r="L77" i="23"/>
  <c r="M77" i="23"/>
  <c r="N77" i="23"/>
  <c r="O77" i="23"/>
  <c r="P77" i="23"/>
  <c r="Q77" i="23"/>
  <c r="R77" i="23"/>
  <c r="S77" i="23"/>
  <c r="T77" i="23"/>
  <c r="U77" i="23"/>
  <c r="V77" i="23"/>
  <c r="L78" i="23"/>
  <c r="M78" i="23"/>
  <c r="N78" i="23"/>
  <c r="O78" i="23"/>
  <c r="P78" i="23"/>
  <c r="Q78" i="23"/>
  <c r="R78" i="23"/>
  <c r="S78" i="23"/>
  <c r="T78" i="23"/>
  <c r="U78" i="23"/>
  <c r="V78" i="23"/>
  <c r="L79" i="23"/>
  <c r="M79" i="23"/>
  <c r="N79" i="23"/>
  <c r="O79" i="23"/>
  <c r="P79" i="23"/>
  <c r="Q79" i="23"/>
  <c r="R79" i="23"/>
  <c r="S79" i="23"/>
  <c r="T79" i="23"/>
  <c r="U79" i="23"/>
  <c r="V79" i="23"/>
  <c r="L80" i="23"/>
  <c r="M80" i="23"/>
  <c r="N80" i="23"/>
  <c r="O80" i="23"/>
  <c r="P80" i="23"/>
  <c r="Q80" i="23"/>
  <c r="R80" i="23"/>
  <c r="S80" i="23"/>
  <c r="T80" i="23"/>
  <c r="U80" i="23"/>
  <c r="V80" i="23"/>
  <c r="L81" i="23"/>
  <c r="M81" i="23"/>
  <c r="N81" i="23"/>
  <c r="O81" i="23"/>
  <c r="P81" i="23"/>
  <c r="Q81" i="23"/>
  <c r="R81" i="23"/>
  <c r="S81" i="23"/>
  <c r="T81" i="23"/>
  <c r="U81" i="23"/>
  <c r="V81" i="23"/>
  <c r="L82" i="23"/>
  <c r="M82" i="23"/>
  <c r="N82" i="23"/>
  <c r="O82" i="23"/>
  <c r="P82" i="23"/>
  <c r="Q82" i="23"/>
  <c r="R82" i="23"/>
  <c r="S82" i="23"/>
  <c r="T82" i="23"/>
  <c r="U82" i="23"/>
  <c r="V82" i="23"/>
  <c r="L83" i="23"/>
  <c r="M83" i="23"/>
  <c r="N83" i="23"/>
  <c r="O83" i="23"/>
  <c r="P83" i="23"/>
  <c r="Q83" i="23"/>
  <c r="R83" i="23"/>
  <c r="S83" i="23"/>
  <c r="T83" i="23"/>
  <c r="U83" i="23"/>
  <c r="V83" i="23"/>
  <c r="L84" i="23"/>
  <c r="M84" i="23"/>
  <c r="N84" i="23"/>
  <c r="O84" i="23"/>
  <c r="P84" i="23"/>
  <c r="Q84" i="23"/>
  <c r="R84" i="23"/>
  <c r="S84" i="23"/>
  <c r="T84" i="23"/>
  <c r="U84" i="23"/>
  <c r="V84" i="23"/>
  <c r="L85" i="23"/>
  <c r="M85" i="23"/>
  <c r="N85" i="23"/>
  <c r="O85" i="23"/>
  <c r="P85" i="23"/>
  <c r="Q85" i="23"/>
  <c r="R85" i="23"/>
  <c r="S85" i="23"/>
  <c r="T85" i="23"/>
  <c r="U85" i="23"/>
  <c r="V85" i="23"/>
  <c r="L86" i="23"/>
  <c r="M86" i="23"/>
  <c r="N86" i="23"/>
  <c r="O86" i="23"/>
  <c r="P86" i="23"/>
  <c r="Q86" i="23"/>
  <c r="R86" i="23"/>
  <c r="S86" i="23"/>
  <c r="T86" i="23"/>
  <c r="U86" i="23"/>
  <c r="V86" i="23"/>
  <c r="L87" i="23"/>
  <c r="M87" i="23"/>
  <c r="N87" i="23"/>
  <c r="O87" i="23"/>
  <c r="P87" i="23"/>
  <c r="Q87" i="23"/>
  <c r="R87" i="23"/>
  <c r="S87" i="23"/>
  <c r="T87" i="23"/>
  <c r="U87" i="23"/>
  <c r="V87" i="23"/>
  <c r="L88" i="23"/>
  <c r="M88" i="23"/>
  <c r="N88" i="23"/>
  <c r="O88" i="23"/>
  <c r="P88" i="23"/>
  <c r="Q88" i="23"/>
  <c r="R88" i="23"/>
  <c r="S88" i="23"/>
  <c r="T88" i="23"/>
  <c r="U88" i="23"/>
  <c r="V88" i="23"/>
  <c r="L89" i="23"/>
  <c r="M89" i="23"/>
  <c r="N89" i="23"/>
  <c r="O89" i="23"/>
  <c r="P89" i="23"/>
  <c r="Q89" i="23"/>
  <c r="R89" i="23"/>
  <c r="S89" i="23"/>
  <c r="T89" i="23"/>
  <c r="U89" i="23"/>
  <c r="V89" i="23"/>
  <c r="L90" i="23"/>
  <c r="M90" i="23"/>
  <c r="N90" i="23"/>
  <c r="O90" i="23"/>
  <c r="P90" i="23"/>
  <c r="Q90" i="23"/>
  <c r="R90" i="23"/>
  <c r="S90" i="23"/>
  <c r="T90" i="23"/>
  <c r="U90" i="23"/>
  <c r="V90" i="23"/>
  <c r="L91" i="23"/>
  <c r="M91" i="23"/>
  <c r="N91" i="23"/>
  <c r="O91" i="23"/>
  <c r="P91" i="23"/>
  <c r="Q91" i="23"/>
  <c r="R91" i="23"/>
  <c r="S91" i="23"/>
  <c r="T91" i="23"/>
  <c r="U91" i="23"/>
  <c r="V91" i="23"/>
  <c r="L92" i="23"/>
  <c r="M92" i="23"/>
  <c r="N92" i="23"/>
  <c r="O92" i="23"/>
  <c r="P92" i="23"/>
  <c r="Q92" i="23"/>
  <c r="R92" i="23"/>
  <c r="S92" i="23"/>
  <c r="T92" i="23"/>
  <c r="U92" i="23"/>
  <c r="V92" i="23"/>
  <c r="L10" i="32"/>
  <c r="M10" i="32"/>
  <c r="N10" i="32"/>
  <c r="O10" i="32"/>
  <c r="P10" i="32"/>
  <c r="Q10" i="32"/>
  <c r="R10" i="32"/>
  <c r="S10" i="32"/>
  <c r="T10" i="32"/>
  <c r="U10" i="32"/>
  <c r="V10" i="32"/>
  <c r="L11" i="32"/>
  <c r="M11" i="32"/>
  <c r="N11" i="32"/>
  <c r="O11" i="32"/>
  <c r="P11" i="32"/>
  <c r="Q11" i="32"/>
  <c r="R11" i="32"/>
  <c r="S11" i="32"/>
  <c r="T11" i="32"/>
  <c r="U11" i="32"/>
  <c r="V11" i="32"/>
  <c r="L12" i="32"/>
  <c r="M12" i="32"/>
  <c r="N12" i="32"/>
  <c r="O12" i="32"/>
  <c r="P12" i="32"/>
  <c r="Q12" i="32"/>
  <c r="R12" i="32"/>
  <c r="S12" i="32"/>
  <c r="T12" i="32"/>
  <c r="U12" i="32"/>
  <c r="V12" i="32"/>
  <c r="L13" i="32"/>
  <c r="M13" i="32"/>
  <c r="N13" i="32"/>
  <c r="O13" i="32"/>
  <c r="P13" i="32"/>
  <c r="Q13" i="32"/>
  <c r="R13" i="32"/>
  <c r="S13" i="32"/>
  <c r="T13" i="32"/>
  <c r="U13" i="32"/>
  <c r="V13" i="32"/>
  <c r="L14" i="32"/>
  <c r="M14" i="32"/>
  <c r="N14" i="32"/>
  <c r="O14" i="32"/>
  <c r="P14" i="32"/>
  <c r="Q14" i="32"/>
  <c r="R14" i="32"/>
  <c r="S14" i="32"/>
  <c r="T14" i="32"/>
  <c r="U14" i="32"/>
  <c r="V14" i="32"/>
  <c r="L15" i="32"/>
  <c r="M15" i="32"/>
  <c r="N15" i="32"/>
  <c r="O15" i="32"/>
  <c r="P15" i="32"/>
  <c r="Q15" i="32"/>
  <c r="R15" i="32"/>
  <c r="S15" i="32"/>
  <c r="T15" i="32"/>
  <c r="U15" i="32"/>
  <c r="V15" i="32"/>
  <c r="L16" i="32"/>
  <c r="M16" i="32"/>
  <c r="N16" i="32"/>
  <c r="O16" i="32"/>
  <c r="P16" i="32"/>
  <c r="Q16" i="32"/>
  <c r="R16" i="32"/>
  <c r="S16" i="32"/>
  <c r="T16" i="32"/>
  <c r="U16" i="32"/>
  <c r="V16" i="32"/>
  <c r="L17" i="32"/>
  <c r="M17" i="32"/>
  <c r="N17" i="32"/>
  <c r="O17" i="32"/>
  <c r="P17" i="32"/>
  <c r="Q17" i="32"/>
  <c r="R17" i="32"/>
  <c r="S17" i="32"/>
  <c r="T17" i="32"/>
  <c r="U17" i="32"/>
  <c r="V17" i="32"/>
  <c r="L18" i="32"/>
  <c r="M18" i="32"/>
  <c r="N18" i="32"/>
  <c r="O18" i="32"/>
  <c r="P18" i="32"/>
  <c r="Q18" i="32"/>
  <c r="R18" i="32"/>
  <c r="S18" i="32"/>
  <c r="T18" i="32"/>
  <c r="U18" i="32"/>
  <c r="V18" i="32"/>
  <c r="L19" i="32"/>
  <c r="M19" i="32"/>
  <c r="N19" i="32"/>
  <c r="O19" i="32"/>
  <c r="P19" i="32"/>
  <c r="Q19" i="32"/>
  <c r="R19" i="32"/>
  <c r="S19" i="32"/>
  <c r="T19" i="32"/>
  <c r="U19" i="32"/>
  <c r="V19" i="32"/>
  <c r="L20" i="32"/>
  <c r="M20" i="32"/>
  <c r="N20" i="32"/>
  <c r="O20" i="32"/>
  <c r="P20" i="32"/>
  <c r="Q20" i="32"/>
  <c r="R20" i="32"/>
  <c r="S20" i="32"/>
  <c r="T20" i="32"/>
  <c r="U20" i="32"/>
  <c r="V20" i="32"/>
  <c r="L21" i="32"/>
  <c r="M21" i="32"/>
  <c r="N21" i="32"/>
  <c r="O21" i="32"/>
  <c r="P21" i="32"/>
  <c r="Q21" i="32"/>
  <c r="R21" i="32"/>
  <c r="S21" i="32"/>
  <c r="T21" i="32"/>
  <c r="U21" i="32"/>
  <c r="V21" i="32"/>
  <c r="L22" i="32"/>
  <c r="M22" i="32"/>
  <c r="N22" i="32"/>
  <c r="O22" i="32"/>
  <c r="P22" i="32"/>
  <c r="Q22" i="32"/>
  <c r="R22" i="32"/>
  <c r="S22" i="32"/>
  <c r="T22" i="32"/>
  <c r="U22" i="32"/>
  <c r="V22" i="32"/>
  <c r="L23" i="32"/>
  <c r="M23" i="32"/>
  <c r="N23" i="32"/>
  <c r="O23" i="32"/>
  <c r="P23" i="32"/>
  <c r="Q23" i="32"/>
  <c r="R23" i="32"/>
  <c r="S23" i="32"/>
  <c r="T23" i="32"/>
  <c r="U23" i="32"/>
  <c r="V23" i="32"/>
  <c r="L24" i="32"/>
  <c r="M24" i="32"/>
  <c r="N24" i="32"/>
  <c r="O24" i="32"/>
  <c r="P24" i="32"/>
  <c r="Q24" i="32"/>
  <c r="R24" i="32"/>
  <c r="S24" i="32"/>
  <c r="T24" i="32"/>
  <c r="U24" i="32"/>
  <c r="V24" i="32"/>
  <c r="L25" i="32"/>
  <c r="M25" i="32"/>
  <c r="N25" i="32"/>
  <c r="O25" i="32"/>
  <c r="P25" i="32"/>
  <c r="Q25" i="32"/>
  <c r="R25" i="32"/>
  <c r="S25" i="32"/>
  <c r="T25" i="32"/>
  <c r="U25" i="32"/>
  <c r="V25" i="32"/>
  <c r="L26" i="32"/>
  <c r="M26" i="32"/>
  <c r="N26" i="32"/>
  <c r="O26" i="32"/>
  <c r="P26" i="32"/>
  <c r="Q26" i="32"/>
  <c r="R26" i="32"/>
  <c r="S26" i="32"/>
  <c r="T26" i="32"/>
  <c r="U26" i="32"/>
  <c r="V26" i="32"/>
  <c r="L27" i="32"/>
  <c r="M27" i="32"/>
  <c r="N27" i="32"/>
  <c r="O27" i="32"/>
  <c r="P27" i="32"/>
  <c r="Q27" i="32"/>
  <c r="R27" i="32"/>
  <c r="S27" i="32"/>
  <c r="T27" i="32"/>
  <c r="U27" i="32"/>
  <c r="V27" i="32"/>
  <c r="L28" i="32"/>
  <c r="M28" i="32"/>
  <c r="N28" i="32"/>
  <c r="O28" i="32"/>
  <c r="P28" i="32"/>
  <c r="Q28" i="32"/>
  <c r="R28" i="32"/>
  <c r="S28" i="32"/>
  <c r="T28" i="32"/>
  <c r="U28" i="32"/>
  <c r="V28" i="32"/>
  <c r="L29" i="32"/>
  <c r="M29" i="32"/>
  <c r="N29" i="32"/>
  <c r="O29" i="32"/>
  <c r="P29" i="32"/>
  <c r="Q29" i="32"/>
  <c r="R29" i="32"/>
  <c r="S29" i="32"/>
  <c r="T29" i="32"/>
  <c r="U29" i="32"/>
  <c r="V29" i="32"/>
  <c r="L30" i="32"/>
  <c r="M30" i="32"/>
  <c r="N30" i="32"/>
  <c r="O30" i="32"/>
  <c r="P30" i="32"/>
  <c r="Q30" i="32"/>
  <c r="R30" i="32"/>
  <c r="S30" i="32"/>
  <c r="T30" i="32"/>
  <c r="U30" i="32"/>
  <c r="V30" i="32"/>
  <c r="L31" i="32"/>
  <c r="M31" i="32"/>
  <c r="N31" i="32"/>
  <c r="O31" i="32"/>
  <c r="P31" i="32"/>
  <c r="Q31" i="32"/>
  <c r="R31" i="32"/>
  <c r="S31" i="32"/>
  <c r="T31" i="32"/>
  <c r="U31" i="32"/>
  <c r="V31" i="32"/>
  <c r="L32" i="32"/>
  <c r="M32" i="32"/>
  <c r="N32" i="32"/>
  <c r="O32" i="32"/>
  <c r="P32" i="32"/>
  <c r="Q32" i="32"/>
  <c r="R32" i="32"/>
  <c r="S32" i="32"/>
  <c r="T32" i="32"/>
  <c r="U32" i="32"/>
  <c r="V32" i="32"/>
  <c r="L33" i="32"/>
  <c r="M33" i="32"/>
  <c r="N33" i="32"/>
  <c r="O33" i="32"/>
  <c r="P33" i="32"/>
  <c r="Q33" i="32"/>
  <c r="R33" i="32"/>
  <c r="S33" i="32"/>
  <c r="T33" i="32"/>
  <c r="U33" i="32"/>
  <c r="V33" i="32"/>
  <c r="L34" i="32"/>
  <c r="M34" i="32"/>
  <c r="N34" i="32"/>
  <c r="O34" i="32"/>
  <c r="P34" i="32"/>
  <c r="Q34" i="32"/>
  <c r="R34" i="32"/>
  <c r="S34" i="32"/>
  <c r="T34" i="32"/>
  <c r="U34" i="32"/>
  <c r="V34" i="32"/>
  <c r="L35" i="32"/>
  <c r="M35" i="32"/>
  <c r="N35" i="32"/>
  <c r="O35" i="32"/>
  <c r="P35" i="32"/>
  <c r="Q35" i="32"/>
  <c r="R35" i="32"/>
  <c r="S35" i="32"/>
  <c r="T35" i="32"/>
  <c r="U35" i="32"/>
  <c r="V35" i="32"/>
  <c r="L36" i="32"/>
  <c r="M36" i="32"/>
  <c r="N36" i="32"/>
  <c r="O36" i="32"/>
  <c r="P36" i="32"/>
  <c r="Q36" i="32"/>
  <c r="R36" i="32"/>
  <c r="S36" i="32"/>
  <c r="T36" i="32"/>
  <c r="U36" i="32"/>
  <c r="V36" i="32"/>
  <c r="L37" i="32"/>
  <c r="M37" i="32"/>
  <c r="N37" i="32"/>
  <c r="O37" i="32"/>
  <c r="P37" i="32"/>
  <c r="Q37" i="32"/>
  <c r="R37" i="32"/>
  <c r="S37" i="32"/>
  <c r="T37" i="32"/>
  <c r="U37" i="32"/>
  <c r="V37" i="32"/>
  <c r="L38" i="32"/>
  <c r="M38" i="32"/>
  <c r="N38" i="32"/>
  <c r="O38" i="32"/>
  <c r="P38" i="32"/>
  <c r="Q38" i="32"/>
  <c r="R38" i="32"/>
  <c r="S38" i="32"/>
  <c r="T38" i="32"/>
  <c r="U38" i="32"/>
  <c r="V38" i="32"/>
  <c r="L39" i="32"/>
  <c r="M39" i="32"/>
  <c r="N39" i="32"/>
  <c r="O39" i="32"/>
  <c r="P39" i="32"/>
  <c r="Q39" i="32"/>
  <c r="R39" i="32"/>
  <c r="S39" i="32"/>
  <c r="T39" i="32"/>
  <c r="U39" i="32"/>
  <c r="V39" i="32"/>
  <c r="L40" i="32"/>
  <c r="M40" i="32"/>
  <c r="N40" i="32"/>
  <c r="O40" i="32"/>
  <c r="P40" i="32"/>
  <c r="Q40" i="32"/>
  <c r="R40" i="32"/>
  <c r="S40" i="32"/>
  <c r="T40" i="32"/>
  <c r="U40" i="32"/>
  <c r="V40" i="32"/>
  <c r="L41" i="32"/>
  <c r="M41" i="32"/>
  <c r="N41" i="32"/>
  <c r="O41" i="32"/>
  <c r="P41" i="32"/>
  <c r="Q41" i="32"/>
  <c r="R41" i="32"/>
  <c r="S41" i="32"/>
  <c r="T41" i="32"/>
  <c r="U41" i="32"/>
  <c r="V41" i="32"/>
  <c r="L42" i="32"/>
  <c r="M42" i="32"/>
  <c r="N42" i="32"/>
  <c r="O42" i="32"/>
  <c r="P42" i="32"/>
  <c r="Q42" i="32"/>
  <c r="R42" i="32"/>
  <c r="S42" i="32"/>
  <c r="T42" i="32"/>
  <c r="U42" i="32"/>
  <c r="V42" i="32"/>
  <c r="L43" i="32"/>
  <c r="M43" i="32"/>
  <c r="N43" i="32"/>
  <c r="O43" i="32"/>
  <c r="P43" i="32"/>
  <c r="Q43" i="32"/>
  <c r="R43" i="32"/>
  <c r="S43" i="32"/>
  <c r="T43" i="32"/>
  <c r="U43" i="32"/>
  <c r="V43" i="32"/>
  <c r="L44" i="32"/>
  <c r="M44" i="32"/>
  <c r="N44" i="32"/>
  <c r="O44" i="32"/>
  <c r="P44" i="32"/>
  <c r="Q44" i="32"/>
  <c r="R44" i="32"/>
  <c r="S44" i="32"/>
  <c r="T44" i="32"/>
  <c r="U44" i="32"/>
  <c r="V44" i="32"/>
  <c r="L45" i="32"/>
  <c r="M45" i="32"/>
  <c r="N45" i="32"/>
  <c r="O45" i="32"/>
  <c r="P45" i="32"/>
  <c r="Q45" i="32"/>
  <c r="R45" i="32"/>
  <c r="S45" i="32"/>
  <c r="T45" i="32"/>
  <c r="U45" i="32"/>
  <c r="V45" i="32"/>
  <c r="L46" i="32"/>
  <c r="M46" i="32"/>
  <c r="N46" i="32"/>
  <c r="O46" i="32"/>
  <c r="P46" i="32"/>
  <c r="Q46" i="32"/>
  <c r="R46" i="32"/>
  <c r="S46" i="32"/>
  <c r="T46" i="32"/>
  <c r="U46" i="32"/>
  <c r="V46" i="32"/>
  <c r="L47" i="32"/>
  <c r="M47" i="32"/>
  <c r="N47" i="32"/>
  <c r="O47" i="32"/>
  <c r="P47" i="32"/>
  <c r="Q47" i="32"/>
  <c r="R47" i="32"/>
  <c r="S47" i="32"/>
  <c r="T47" i="32"/>
  <c r="U47" i="32"/>
  <c r="V47" i="32"/>
  <c r="L48" i="32"/>
  <c r="M48" i="32"/>
  <c r="N48" i="32"/>
  <c r="O48" i="32"/>
  <c r="P48" i="32"/>
  <c r="Q48" i="32"/>
  <c r="R48" i="32"/>
  <c r="S48" i="32"/>
  <c r="T48" i="32"/>
  <c r="U48" i="32"/>
  <c r="V48" i="32"/>
  <c r="L49" i="32"/>
  <c r="M49" i="32"/>
  <c r="N49" i="32"/>
  <c r="O49" i="32"/>
  <c r="P49" i="32"/>
  <c r="Q49" i="32"/>
  <c r="R49" i="32"/>
  <c r="S49" i="32"/>
  <c r="T49" i="32"/>
  <c r="U49" i="32"/>
  <c r="V49" i="32"/>
  <c r="L50" i="32"/>
  <c r="M50" i="32"/>
  <c r="N50" i="32"/>
  <c r="O50" i="32"/>
  <c r="P50" i="32"/>
  <c r="Q50" i="32"/>
  <c r="R50" i="32"/>
  <c r="S50" i="32"/>
  <c r="T50" i="32"/>
  <c r="U50" i="32"/>
  <c r="V50" i="32"/>
  <c r="L51" i="32"/>
  <c r="M51" i="32"/>
  <c r="N51" i="32"/>
  <c r="O51" i="32"/>
  <c r="P51" i="32"/>
  <c r="Q51" i="32"/>
  <c r="R51" i="32"/>
  <c r="S51" i="32"/>
  <c r="T51" i="32"/>
  <c r="U51" i="32"/>
  <c r="V51" i="32"/>
  <c r="L52" i="32"/>
  <c r="M52" i="32"/>
  <c r="N52" i="32"/>
  <c r="O52" i="32"/>
  <c r="P52" i="32"/>
  <c r="Q52" i="32"/>
  <c r="R52" i="32"/>
  <c r="S52" i="32"/>
  <c r="T52" i="32"/>
  <c r="U52" i="32"/>
  <c r="V52" i="32"/>
  <c r="L53" i="32"/>
  <c r="M53" i="32"/>
  <c r="N53" i="32"/>
  <c r="O53" i="32"/>
  <c r="P53" i="32"/>
  <c r="Q53" i="32"/>
  <c r="R53" i="32"/>
  <c r="S53" i="32"/>
  <c r="T53" i="32"/>
  <c r="U53" i="32"/>
  <c r="V53" i="32"/>
  <c r="L54" i="32"/>
  <c r="M54" i="32"/>
  <c r="N54" i="32"/>
  <c r="O54" i="32"/>
  <c r="P54" i="32"/>
  <c r="Q54" i="32"/>
  <c r="R54" i="32"/>
  <c r="S54" i="32"/>
  <c r="T54" i="32"/>
  <c r="U54" i="32"/>
  <c r="V54" i="32"/>
  <c r="L55" i="32"/>
  <c r="M55" i="32"/>
  <c r="N55" i="32"/>
  <c r="O55" i="32"/>
  <c r="P55" i="32"/>
  <c r="Q55" i="32"/>
  <c r="R55" i="32"/>
  <c r="S55" i="32"/>
  <c r="T55" i="32"/>
  <c r="U55" i="32"/>
  <c r="V55" i="32"/>
  <c r="L56" i="32"/>
  <c r="M56" i="32"/>
  <c r="N56" i="32"/>
  <c r="O56" i="32"/>
  <c r="P56" i="32"/>
  <c r="Q56" i="32"/>
  <c r="R56" i="32"/>
  <c r="S56" i="32"/>
  <c r="T56" i="32"/>
  <c r="U56" i="32"/>
  <c r="V56" i="32"/>
  <c r="L57" i="32"/>
  <c r="M57" i="32"/>
  <c r="N57" i="32"/>
  <c r="O57" i="32"/>
  <c r="P57" i="32"/>
  <c r="Q57" i="32"/>
  <c r="R57" i="32"/>
  <c r="S57" i="32"/>
  <c r="T57" i="32"/>
  <c r="U57" i="32"/>
  <c r="V57" i="32"/>
  <c r="L58" i="32"/>
  <c r="M58" i="32"/>
  <c r="N58" i="32"/>
  <c r="O58" i="32"/>
  <c r="P58" i="32"/>
  <c r="Q58" i="32"/>
  <c r="R58" i="32"/>
  <c r="S58" i="32"/>
  <c r="T58" i="32"/>
  <c r="U58" i="32"/>
  <c r="V58" i="32"/>
  <c r="L59" i="32"/>
  <c r="M59" i="32"/>
  <c r="N59" i="32"/>
  <c r="O59" i="32"/>
  <c r="P59" i="32"/>
  <c r="Q59" i="32"/>
  <c r="R59" i="32"/>
  <c r="S59" i="32"/>
  <c r="T59" i="32"/>
  <c r="U59" i="32"/>
  <c r="V59" i="32"/>
  <c r="L60" i="32"/>
  <c r="M60" i="32"/>
  <c r="N60" i="32"/>
  <c r="O60" i="32"/>
  <c r="P60" i="32"/>
  <c r="Q60" i="32"/>
  <c r="R60" i="32"/>
  <c r="S60" i="32"/>
  <c r="T60" i="32"/>
  <c r="U60" i="32"/>
  <c r="V60" i="32"/>
  <c r="L61" i="32"/>
  <c r="M61" i="32"/>
  <c r="N61" i="32"/>
  <c r="O61" i="32"/>
  <c r="P61" i="32"/>
  <c r="Q61" i="32"/>
  <c r="R61" i="32"/>
  <c r="S61" i="32"/>
  <c r="T61" i="32"/>
  <c r="U61" i="32"/>
  <c r="V61" i="32"/>
  <c r="L62" i="32"/>
  <c r="M62" i="32"/>
  <c r="N62" i="32"/>
  <c r="O62" i="32"/>
  <c r="P62" i="32"/>
  <c r="Q62" i="32"/>
  <c r="R62" i="32"/>
  <c r="S62" i="32"/>
  <c r="T62" i="32"/>
  <c r="U62" i="32"/>
  <c r="V62" i="32"/>
  <c r="L63" i="32"/>
  <c r="M63" i="32"/>
  <c r="N63" i="32"/>
  <c r="O63" i="32"/>
  <c r="P63" i="32"/>
  <c r="Q63" i="32"/>
  <c r="R63" i="32"/>
  <c r="S63" i="32"/>
  <c r="T63" i="32"/>
  <c r="U63" i="32"/>
  <c r="V63" i="32"/>
  <c r="L64" i="32"/>
  <c r="M64" i="32"/>
  <c r="N64" i="32"/>
  <c r="O64" i="32"/>
  <c r="P64" i="32"/>
  <c r="Q64" i="32"/>
  <c r="R64" i="32"/>
  <c r="S64" i="32"/>
  <c r="T64" i="32"/>
  <c r="U64" i="32"/>
  <c r="V64" i="32"/>
  <c r="L65" i="32"/>
  <c r="M65" i="32"/>
  <c r="N65" i="32"/>
  <c r="O65" i="32"/>
  <c r="P65" i="32"/>
  <c r="Q65" i="32"/>
  <c r="R65" i="32"/>
  <c r="S65" i="32"/>
  <c r="T65" i="32"/>
  <c r="U65" i="32"/>
  <c r="V65" i="32"/>
  <c r="L66" i="32"/>
  <c r="M66" i="32"/>
  <c r="N66" i="32"/>
  <c r="O66" i="32"/>
  <c r="P66" i="32"/>
  <c r="Q66" i="32"/>
  <c r="R66" i="32"/>
  <c r="S66" i="32"/>
  <c r="T66" i="32"/>
  <c r="U66" i="32"/>
  <c r="V66" i="32"/>
  <c r="L67" i="32"/>
  <c r="M67" i="32"/>
  <c r="N67" i="32"/>
  <c r="O67" i="32"/>
  <c r="P67" i="32"/>
  <c r="Q67" i="32"/>
  <c r="R67" i="32"/>
  <c r="S67" i="32"/>
  <c r="T67" i="32"/>
  <c r="U67" i="32"/>
  <c r="V67" i="32"/>
  <c r="L68" i="32"/>
  <c r="M68" i="32"/>
  <c r="N68" i="32"/>
  <c r="O68" i="32"/>
  <c r="P68" i="32"/>
  <c r="Q68" i="32"/>
  <c r="R68" i="32"/>
  <c r="S68" i="32"/>
  <c r="T68" i="32"/>
  <c r="U68" i="32"/>
  <c r="V68" i="32"/>
  <c r="L69" i="32"/>
  <c r="M69" i="32"/>
  <c r="N69" i="32"/>
  <c r="O69" i="32"/>
  <c r="P69" i="32"/>
  <c r="Q69" i="32"/>
  <c r="R69" i="32"/>
  <c r="S69" i="32"/>
  <c r="T69" i="32"/>
  <c r="U69" i="32"/>
  <c r="V69" i="32"/>
  <c r="L70" i="32"/>
  <c r="M70" i="32"/>
  <c r="N70" i="32"/>
  <c r="O70" i="32"/>
  <c r="P70" i="32"/>
  <c r="Q70" i="32"/>
  <c r="R70" i="32"/>
  <c r="S70" i="32"/>
  <c r="T70" i="32"/>
  <c r="U70" i="32"/>
  <c r="V70" i="32"/>
  <c r="L71" i="32"/>
  <c r="M71" i="32"/>
  <c r="N71" i="32"/>
  <c r="O71" i="32"/>
  <c r="P71" i="32"/>
  <c r="Q71" i="32"/>
  <c r="R71" i="32"/>
  <c r="S71" i="32"/>
  <c r="T71" i="32"/>
  <c r="U71" i="32"/>
  <c r="V71" i="32"/>
  <c r="L72" i="32"/>
  <c r="M72" i="32"/>
  <c r="N72" i="32"/>
  <c r="O72" i="32"/>
  <c r="P72" i="32"/>
  <c r="Q72" i="32"/>
  <c r="R72" i="32"/>
  <c r="S72" i="32"/>
  <c r="T72" i="32"/>
  <c r="U72" i="32"/>
  <c r="V72" i="32"/>
  <c r="L73" i="32"/>
  <c r="M73" i="32"/>
  <c r="N73" i="32"/>
  <c r="O73" i="32"/>
  <c r="P73" i="32"/>
  <c r="Q73" i="32"/>
  <c r="R73" i="32"/>
  <c r="S73" i="32"/>
  <c r="T73" i="32"/>
  <c r="U73" i="32"/>
  <c r="V73" i="32"/>
  <c r="L74" i="32"/>
  <c r="M74" i="32"/>
  <c r="N74" i="32"/>
  <c r="O74" i="32"/>
  <c r="P74" i="32"/>
  <c r="Q74" i="32"/>
  <c r="R74" i="32"/>
  <c r="S74" i="32"/>
  <c r="T74" i="32"/>
  <c r="U74" i="32"/>
  <c r="V74" i="32"/>
  <c r="L75" i="32"/>
  <c r="M75" i="32"/>
  <c r="N75" i="32"/>
  <c r="O75" i="32"/>
  <c r="P75" i="32"/>
  <c r="Q75" i="32"/>
  <c r="R75" i="32"/>
  <c r="S75" i="32"/>
  <c r="T75" i="32"/>
  <c r="U75" i="32"/>
  <c r="V75" i="32"/>
  <c r="L76" i="32"/>
  <c r="M76" i="32"/>
  <c r="N76" i="32"/>
  <c r="O76" i="32"/>
  <c r="P76" i="32"/>
  <c r="Q76" i="32"/>
  <c r="R76" i="32"/>
  <c r="S76" i="32"/>
  <c r="T76" i="32"/>
  <c r="U76" i="32"/>
  <c r="V76" i="32"/>
  <c r="L77" i="32"/>
  <c r="M77" i="32"/>
  <c r="N77" i="32"/>
  <c r="O77" i="32"/>
  <c r="P77" i="32"/>
  <c r="Q77" i="32"/>
  <c r="R77" i="32"/>
  <c r="S77" i="32"/>
  <c r="T77" i="32"/>
  <c r="U77" i="32"/>
  <c r="V77" i="32"/>
  <c r="L78" i="32"/>
  <c r="M78" i="32"/>
  <c r="N78" i="32"/>
  <c r="O78" i="32"/>
  <c r="P78" i="32"/>
  <c r="Q78" i="32"/>
  <c r="R78" i="32"/>
  <c r="S78" i="32"/>
  <c r="T78" i="32"/>
  <c r="U78" i="32"/>
  <c r="V78" i="32"/>
  <c r="L79" i="32"/>
  <c r="M79" i="32"/>
  <c r="N79" i="32"/>
  <c r="O79" i="32"/>
  <c r="P79" i="32"/>
  <c r="Q79" i="32"/>
  <c r="R79" i="32"/>
  <c r="S79" i="32"/>
  <c r="T79" i="32"/>
  <c r="U79" i="32"/>
  <c r="V79" i="32"/>
  <c r="L80" i="32"/>
  <c r="M80" i="32"/>
  <c r="N80" i="32"/>
  <c r="O80" i="32"/>
  <c r="P80" i="32"/>
  <c r="Q80" i="32"/>
  <c r="R80" i="32"/>
  <c r="S80" i="32"/>
  <c r="T80" i="32"/>
  <c r="U80" i="32"/>
  <c r="V80" i="32"/>
  <c r="L81" i="32"/>
  <c r="M81" i="32"/>
  <c r="N81" i="32"/>
  <c r="O81" i="32"/>
  <c r="P81" i="32"/>
  <c r="Q81" i="32"/>
  <c r="R81" i="32"/>
  <c r="S81" i="32"/>
  <c r="T81" i="32"/>
  <c r="U81" i="32"/>
  <c r="V81" i="32"/>
  <c r="L82" i="32"/>
  <c r="M82" i="32"/>
  <c r="N82" i="32"/>
  <c r="O82" i="32"/>
  <c r="P82" i="32"/>
  <c r="Q82" i="32"/>
  <c r="R82" i="32"/>
  <c r="S82" i="32"/>
  <c r="T82" i="32"/>
  <c r="U82" i="32"/>
  <c r="V82" i="32"/>
  <c r="L83" i="32"/>
  <c r="M83" i="32"/>
  <c r="N83" i="32"/>
  <c r="O83" i="32"/>
  <c r="P83" i="32"/>
  <c r="Q83" i="32"/>
  <c r="R83" i="32"/>
  <c r="S83" i="32"/>
  <c r="T83" i="32"/>
  <c r="U83" i="32"/>
  <c r="V83" i="32"/>
  <c r="L84" i="32"/>
  <c r="M84" i="32"/>
  <c r="N84" i="32"/>
  <c r="O84" i="32"/>
  <c r="P84" i="32"/>
  <c r="Q84" i="32"/>
  <c r="R84" i="32"/>
  <c r="S84" i="32"/>
  <c r="T84" i="32"/>
  <c r="U84" i="32"/>
  <c r="V84" i="32"/>
  <c r="L85" i="32"/>
  <c r="M85" i="32"/>
  <c r="N85" i="32"/>
  <c r="O85" i="32"/>
  <c r="P85" i="32"/>
  <c r="Q85" i="32"/>
  <c r="R85" i="32"/>
  <c r="S85" i="32"/>
  <c r="T85" i="32"/>
  <c r="U85" i="32"/>
  <c r="V85" i="32"/>
  <c r="L86" i="32"/>
  <c r="M86" i="32"/>
  <c r="N86" i="32"/>
  <c r="O86" i="32"/>
  <c r="P86" i="32"/>
  <c r="Q86" i="32"/>
  <c r="R86" i="32"/>
  <c r="S86" i="32"/>
  <c r="T86" i="32"/>
  <c r="U86" i="32"/>
  <c r="V86" i="32"/>
  <c r="L87" i="32"/>
  <c r="M87" i="32"/>
  <c r="N87" i="32"/>
  <c r="O87" i="32"/>
  <c r="P87" i="32"/>
  <c r="Q87" i="32"/>
  <c r="R87" i="32"/>
  <c r="S87" i="32"/>
  <c r="T87" i="32"/>
  <c r="U87" i="32"/>
  <c r="V87" i="32"/>
  <c r="L88" i="32"/>
  <c r="M88" i="32"/>
  <c r="N88" i="32"/>
  <c r="O88" i="32"/>
  <c r="P88" i="32"/>
  <c r="Q88" i="32"/>
  <c r="R88" i="32"/>
  <c r="S88" i="32"/>
  <c r="T88" i="32"/>
  <c r="U88" i="32"/>
  <c r="V88" i="32"/>
  <c r="L89" i="32"/>
  <c r="M89" i="32"/>
  <c r="N89" i="32"/>
  <c r="O89" i="32"/>
  <c r="P89" i="32"/>
  <c r="Q89" i="32"/>
  <c r="R89" i="32"/>
  <c r="S89" i="32"/>
  <c r="T89" i="32"/>
  <c r="U89" i="32"/>
  <c r="V89" i="32"/>
  <c r="L90" i="32"/>
  <c r="M90" i="32"/>
  <c r="N90" i="32"/>
  <c r="O90" i="32"/>
  <c r="P90" i="32"/>
  <c r="Q90" i="32"/>
  <c r="R90" i="32"/>
  <c r="S90" i="32"/>
  <c r="T90" i="32"/>
  <c r="U90" i="32"/>
  <c r="V90" i="32"/>
  <c r="L91" i="32"/>
  <c r="M91" i="32"/>
  <c r="N91" i="32"/>
  <c r="O91" i="32"/>
  <c r="P91" i="32"/>
  <c r="Q91" i="32"/>
  <c r="R91" i="32"/>
  <c r="S91" i="32"/>
  <c r="T91" i="32"/>
  <c r="U91" i="32"/>
  <c r="V91" i="32"/>
  <c r="L92" i="32"/>
  <c r="M92" i="32"/>
  <c r="N92" i="32"/>
  <c r="O92" i="32"/>
  <c r="P92" i="32"/>
  <c r="Q92" i="32"/>
  <c r="R92" i="32"/>
  <c r="S92" i="32"/>
  <c r="T92" i="32"/>
  <c r="U92" i="32"/>
  <c r="V92" i="32"/>
  <c r="L10" i="37"/>
  <c r="M10" i="37"/>
  <c r="N10" i="37"/>
  <c r="O10" i="37"/>
  <c r="P10" i="37"/>
  <c r="Q10" i="37"/>
  <c r="R10" i="37"/>
  <c r="S10" i="37"/>
  <c r="T10" i="37"/>
  <c r="U10" i="37"/>
  <c r="V10" i="37"/>
  <c r="L11" i="37"/>
  <c r="M11" i="37"/>
  <c r="N11" i="37"/>
  <c r="O11" i="37"/>
  <c r="P11" i="37"/>
  <c r="Q11" i="37"/>
  <c r="R11" i="37"/>
  <c r="S11" i="37"/>
  <c r="T11" i="37"/>
  <c r="U11" i="37"/>
  <c r="V11" i="37"/>
  <c r="L12" i="37"/>
  <c r="M12" i="37"/>
  <c r="N12" i="37"/>
  <c r="O12" i="37"/>
  <c r="P12" i="37"/>
  <c r="Q12" i="37"/>
  <c r="R12" i="37"/>
  <c r="S12" i="37"/>
  <c r="T12" i="37"/>
  <c r="U12" i="37"/>
  <c r="V12" i="37"/>
  <c r="L13" i="37"/>
  <c r="M13" i="37"/>
  <c r="N13" i="37"/>
  <c r="O13" i="37"/>
  <c r="P13" i="37"/>
  <c r="Q13" i="37"/>
  <c r="R13" i="37"/>
  <c r="S13" i="37"/>
  <c r="T13" i="37"/>
  <c r="U13" i="37"/>
  <c r="V13" i="37"/>
  <c r="L14" i="37"/>
  <c r="M14" i="37"/>
  <c r="N14" i="37"/>
  <c r="O14" i="37"/>
  <c r="P14" i="37"/>
  <c r="Q14" i="37"/>
  <c r="R14" i="37"/>
  <c r="S14" i="37"/>
  <c r="T14" i="37"/>
  <c r="U14" i="37"/>
  <c r="V14" i="37"/>
  <c r="L15" i="37"/>
  <c r="M15" i="37"/>
  <c r="N15" i="37"/>
  <c r="O15" i="37"/>
  <c r="P15" i="37"/>
  <c r="Q15" i="37"/>
  <c r="R15" i="37"/>
  <c r="S15" i="37"/>
  <c r="T15" i="37"/>
  <c r="U15" i="37"/>
  <c r="V15" i="37"/>
  <c r="L16" i="37"/>
  <c r="M16" i="37"/>
  <c r="N16" i="37"/>
  <c r="O16" i="37"/>
  <c r="P16" i="37"/>
  <c r="Q16" i="37"/>
  <c r="R16" i="37"/>
  <c r="S16" i="37"/>
  <c r="T16" i="37"/>
  <c r="U16" i="37"/>
  <c r="V16" i="37"/>
  <c r="L17" i="37"/>
  <c r="M17" i="37"/>
  <c r="N17" i="37"/>
  <c r="O17" i="37"/>
  <c r="P17" i="37"/>
  <c r="Q17" i="37"/>
  <c r="R17" i="37"/>
  <c r="S17" i="37"/>
  <c r="T17" i="37"/>
  <c r="U17" i="37"/>
  <c r="V17" i="37"/>
  <c r="L18" i="37"/>
  <c r="M18" i="37"/>
  <c r="N18" i="37"/>
  <c r="O18" i="37"/>
  <c r="P18" i="37"/>
  <c r="Q18" i="37"/>
  <c r="R18" i="37"/>
  <c r="S18" i="37"/>
  <c r="T18" i="37"/>
  <c r="U18" i="37"/>
  <c r="V18" i="37"/>
  <c r="L19" i="37"/>
  <c r="M19" i="37"/>
  <c r="N19" i="37"/>
  <c r="O19" i="37"/>
  <c r="P19" i="37"/>
  <c r="Q19" i="37"/>
  <c r="R19" i="37"/>
  <c r="S19" i="37"/>
  <c r="T19" i="37"/>
  <c r="U19" i="37"/>
  <c r="V19" i="37"/>
  <c r="L20" i="37"/>
  <c r="M20" i="37"/>
  <c r="N20" i="37"/>
  <c r="O20" i="37"/>
  <c r="P20" i="37"/>
  <c r="Q20" i="37"/>
  <c r="R20" i="37"/>
  <c r="S20" i="37"/>
  <c r="T20" i="37"/>
  <c r="U20" i="37"/>
  <c r="V20" i="37"/>
  <c r="L21" i="37"/>
  <c r="M21" i="37"/>
  <c r="N21" i="37"/>
  <c r="O21" i="37"/>
  <c r="P21" i="37"/>
  <c r="Q21" i="37"/>
  <c r="R21" i="37"/>
  <c r="S21" i="37"/>
  <c r="T21" i="37"/>
  <c r="U21" i="37"/>
  <c r="V21" i="37"/>
  <c r="L22" i="37"/>
  <c r="M22" i="37"/>
  <c r="N22" i="37"/>
  <c r="O22" i="37"/>
  <c r="P22" i="37"/>
  <c r="Q22" i="37"/>
  <c r="R22" i="37"/>
  <c r="S22" i="37"/>
  <c r="T22" i="37"/>
  <c r="U22" i="37"/>
  <c r="V22" i="37"/>
  <c r="L23" i="37"/>
  <c r="M23" i="37"/>
  <c r="N23" i="37"/>
  <c r="O23" i="37"/>
  <c r="P23" i="37"/>
  <c r="Q23" i="37"/>
  <c r="R23" i="37"/>
  <c r="S23" i="37"/>
  <c r="T23" i="37"/>
  <c r="U23" i="37"/>
  <c r="V23" i="37"/>
  <c r="L24" i="37"/>
  <c r="M24" i="37"/>
  <c r="N24" i="37"/>
  <c r="O24" i="37"/>
  <c r="P24" i="37"/>
  <c r="Q24" i="37"/>
  <c r="R24" i="37"/>
  <c r="S24" i="37"/>
  <c r="T24" i="37"/>
  <c r="U24" i="37"/>
  <c r="V24" i="37"/>
  <c r="L25" i="37"/>
  <c r="M25" i="37"/>
  <c r="N25" i="37"/>
  <c r="O25" i="37"/>
  <c r="P25" i="37"/>
  <c r="Q25" i="37"/>
  <c r="R25" i="37"/>
  <c r="S25" i="37"/>
  <c r="T25" i="37"/>
  <c r="U25" i="37"/>
  <c r="V25" i="37"/>
  <c r="L26" i="37"/>
  <c r="M26" i="37"/>
  <c r="N26" i="37"/>
  <c r="O26" i="37"/>
  <c r="P26" i="37"/>
  <c r="Q26" i="37"/>
  <c r="R26" i="37"/>
  <c r="S26" i="37"/>
  <c r="T26" i="37"/>
  <c r="U26" i="37"/>
  <c r="V26" i="37"/>
  <c r="L27" i="37"/>
  <c r="M27" i="37"/>
  <c r="N27" i="37"/>
  <c r="O27" i="37"/>
  <c r="P27" i="37"/>
  <c r="Q27" i="37"/>
  <c r="R27" i="37"/>
  <c r="S27" i="37"/>
  <c r="T27" i="37"/>
  <c r="U27" i="37"/>
  <c r="V27" i="37"/>
  <c r="L28" i="37"/>
  <c r="M28" i="37"/>
  <c r="N28" i="37"/>
  <c r="O28" i="37"/>
  <c r="P28" i="37"/>
  <c r="Q28" i="37"/>
  <c r="R28" i="37"/>
  <c r="S28" i="37"/>
  <c r="T28" i="37"/>
  <c r="U28" i="37"/>
  <c r="V28" i="37"/>
  <c r="L29" i="37"/>
  <c r="M29" i="37"/>
  <c r="N29" i="37"/>
  <c r="O29" i="37"/>
  <c r="P29" i="37"/>
  <c r="Q29" i="37"/>
  <c r="R29" i="37"/>
  <c r="S29" i="37"/>
  <c r="T29" i="37"/>
  <c r="U29" i="37"/>
  <c r="V29" i="37"/>
  <c r="L30" i="37"/>
  <c r="M30" i="37"/>
  <c r="N30" i="37"/>
  <c r="O30" i="37"/>
  <c r="P30" i="37"/>
  <c r="Q30" i="37"/>
  <c r="R30" i="37"/>
  <c r="S30" i="37"/>
  <c r="T30" i="37"/>
  <c r="U30" i="37"/>
  <c r="V30" i="37"/>
  <c r="L31" i="37"/>
  <c r="M31" i="37"/>
  <c r="N31" i="37"/>
  <c r="O31" i="37"/>
  <c r="P31" i="37"/>
  <c r="Q31" i="37"/>
  <c r="R31" i="37"/>
  <c r="S31" i="37"/>
  <c r="T31" i="37"/>
  <c r="U31" i="37"/>
  <c r="V31" i="37"/>
  <c r="L32" i="37"/>
  <c r="M32" i="37"/>
  <c r="N32" i="37"/>
  <c r="O32" i="37"/>
  <c r="P32" i="37"/>
  <c r="Q32" i="37"/>
  <c r="R32" i="37"/>
  <c r="S32" i="37"/>
  <c r="T32" i="37"/>
  <c r="U32" i="37"/>
  <c r="V32" i="37"/>
  <c r="L33" i="37"/>
  <c r="M33" i="37"/>
  <c r="N33" i="37"/>
  <c r="O33" i="37"/>
  <c r="P33" i="37"/>
  <c r="Q33" i="37"/>
  <c r="R33" i="37"/>
  <c r="S33" i="37"/>
  <c r="T33" i="37"/>
  <c r="U33" i="37"/>
  <c r="V33" i="37"/>
  <c r="L34" i="37"/>
  <c r="M34" i="37"/>
  <c r="N34" i="37"/>
  <c r="O34" i="37"/>
  <c r="P34" i="37"/>
  <c r="Q34" i="37"/>
  <c r="R34" i="37"/>
  <c r="S34" i="37"/>
  <c r="T34" i="37"/>
  <c r="U34" i="37"/>
  <c r="V34" i="37"/>
  <c r="L35" i="37"/>
  <c r="M35" i="37"/>
  <c r="N35" i="37"/>
  <c r="O35" i="37"/>
  <c r="P35" i="37"/>
  <c r="Q35" i="37"/>
  <c r="R35" i="37"/>
  <c r="S35" i="37"/>
  <c r="T35" i="37"/>
  <c r="U35" i="37"/>
  <c r="V35" i="37"/>
  <c r="L36" i="37"/>
  <c r="M36" i="37"/>
  <c r="N36" i="37"/>
  <c r="O36" i="37"/>
  <c r="P36" i="37"/>
  <c r="Q36" i="37"/>
  <c r="R36" i="37"/>
  <c r="S36" i="37"/>
  <c r="T36" i="37"/>
  <c r="U36" i="37"/>
  <c r="V36" i="37"/>
  <c r="L37" i="37"/>
  <c r="M37" i="37"/>
  <c r="N37" i="37"/>
  <c r="O37" i="37"/>
  <c r="P37" i="37"/>
  <c r="Q37" i="37"/>
  <c r="R37" i="37"/>
  <c r="S37" i="37"/>
  <c r="T37" i="37"/>
  <c r="U37" i="37"/>
  <c r="V37" i="37"/>
  <c r="L38" i="37"/>
  <c r="M38" i="37"/>
  <c r="N38" i="37"/>
  <c r="O38" i="37"/>
  <c r="P38" i="37"/>
  <c r="Q38" i="37"/>
  <c r="R38" i="37"/>
  <c r="S38" i="37"/>
  <c r="T38" i="37"/>
  <c r="U38" i="37"/>
  <c r="V38" i="37"/>
  <c r="L39" i="37"/>
  <c r="M39" i="37"/>
  <c r="N39" i="37"/>
  <c r="O39" i="37"/>
  <c r="P39" i="37"/>
  <c r="Q39" i="37"/>
  <c r="R39" i="37"/>
  <c r="S39" i="37"/>
  <c r="T39" i="37"/>
  <c r="U39" i="37"/>
  <c r="V39" i="37"/>
  <c r="L40" i="37"/>
  <c r="M40" i="37"/>
  <c r="N40" i="37"/>
  <c r="O40" i="37"/>
  <c r="P40" i="37"/>
  <c r="Q40" i="37"/>
  <c r="R40" i="37"/>
  <c r="S40" i="37"/>
  <c r="T40" i="37"/>
  <c r="U40" i="37"/>
  <c r="V40" i="37"/>
  <c r="L41" i="37"/>
  <c r="M41" i="37"/>
  <c r="N41" i="37"/>
  <c r="O41" i="37"/>
  <c r="P41" i="37"/>
  <c r="Q41" i="37"/>
  <c r="R41" i="37"/>
  <c r="S41" i="37"/>
  <c r="T41" i="37"/>
  <c r="U41" i="37"/>
  <c r="V41" i="37"/>
  <c r="L42" i="37"/>
  <c r="M42" i="37"/>
  <c r="N42" i="37"/>
  <c r="O42" i="37"/>
  <c r="P42" i="37"/>
  <c r="Q42" i="37"/>
  <c r="R42" i="37"/>
  <c r="S42" i="37"/>
  <c r="T42" i="37"/>
  <c r="U42" i="37"/>
  <c r="V42" i="37"/>
  <c r="L43" i="37"/>
  <c r="M43" i="37"/>
  <c r="N43" i="37"/>
  <c r="O43" i="37"/>
  <c r="P43" i="37"/>
  <c r="Q43" i="37"/>
  <c r="R43" i="37"/>
  <c r="S43" i="37"/>
  <c r="T43" i="37"/>
  <c r="U43" i="37"/>
  <c r="V43" i="37"/>
  <c r="L44" i="37"/>
  <c r="M44" i="37"/>
  <c r="N44" i="37"/>
  <c r="O44" i="37"/>
  <c r="P44" i="37"/>
  <c r="Q44" i="37"/>
  <c r="R44" i="37"/>
  <c r="S44" i="37"/>
  <c r="T44" i="37"/>
  <c r="U44" i="37"/>
  <c r="V44" i="37"/>
  <c r="L45" i="37"/>
  <c r="M45" i="37"/>
  <c r="N45" i="37"/>
  <c r="O45" i="37"/>
  <c r="P45" i="37"/>
  <c r="Q45" i="37"/>
  <c r="R45" i="37"/>
  <c r="S45" i="37"/>
  <c r="T45" i="37"/>
  <c r="U45" i="37"/>
  <c r="V45" i="37"/>
  <c r="L46" i="37"/>
  <c r="M46" i="37"/>
  <c r="N46" i="37"/>
  <c r="O46" i="37"/>
  <c r="P46" i="37"/>
  <c r="Q46" i="37"/>
  <c r="R46" i="37"/>
  <c r="S46" i="37"/>
  <c r="T46" i="37"/>
  <c r="U46" i="37"/>
  <c r="V46" i="37"/>
  <c r="L47" i="37"/>
  <c r="M47" i="37"/>
  <c r="N47" i="37"/>
  <c r="O47" i="37"/>
  <c r="P47" i="37"/>
  <c r="Q47" i="37"/>
  <c r="R47" i="37"/>
  <c r="S47" i="37"/>
  <c r="T47" i="37"/>
  <c r="U47" i="37"/>
  <c r="V47" i="37"/>
  <c r="L48" i="37"/>
  <c r="M48" i="37"/>
  <c r="N48" i="37"/>
  <c r="O48" i="37"/>
  <c r="P48" i="37"/>
  <c r="Q48" i="37"/>
  <c r="R48" i="37"/>
  <c r="S48" i="37"/>
  <c r="T48" i="37"/>
  <c r="U48" i="37"/>
  <c r="V48" i="37"/>
  <c r="L49" i="37"/>
  <c r="M49" i="37"/>
  <c r="N49" i="37"/>
  <c r="O49" i="37"/>
  <c r="P49" i="37"/>
  <c r="Q49" i="37"/>
  <c r="R49" i="37"/>
  <c r="S49" i="37"/>
  <c r="T49" i="37"/>
  <c r="U49" i="37"/>
  <c r="V49" i="37"/>
  <c r="L50" i="37"/>
  <c r="M50" i="37"/>
  <c r="N50" i="37"/>
  <c r="O50" i="37"/>
  <c r="P50" i="37"/>
  <c r="Q50" i="37"/>
  <c r="R50" i="37"/>
  <c r="S50" i="37"/>
  <c r="T50" i="37"/>
  <c r="U50" i="37"/>
  <c r="V50" i="37"/>
  <c r="L51" i="37"/>
  <c r="M51" i="37"/>
  <c r="N51" i="37"/>
  <c r="O51" i="37"/>
  <c r="P51" i="37"/>
  <c r="Q51" i="37"/>
  <c r="R51" i="37"/>
  <c r="S51" i="37"/>
  <c r="T51" i="37"/>
  <c r="U51" i="37"/>
  <c r="V51" i="37"/>
  <c r="L52" i="37"/>
  <c r="M52" i="37"/>
  <c r="N52" i="37"/>
  <c r="O52" i="37"/>
  <c r="P52" i="37"/>
  <c r="Q52" i="37"/>
  <c r="R52" i="37"/>
  <c r="S52" i="37"/>
  <c r="T52" i="37"/>
  <c r="U52" i="37"/>
  <c r="V52" i="37"/>
  <c r="L53" i="37"/>
  <c r="M53" i="37"/>
  <c r="N53" i="37"/>
  <c r="O53" i="37"/>
  <c r="P53" i="37"/>
  <c r="Q53" i="37"/>
  <c r="R53" i="37"/>
  <c r="S53" i="37"/>
  <c r="T53" i="37"/>
  <c r="U53" i="37"/>
  <c r="V53" i="37"/>
  <c r="L54" i="37"/>
  <c r="M54" i="37"/>
  <c r="N54" i="37"/>
  <c r="O54" i="37"/>
  <c r="P54" i="37"/>
  <c r="Q54" i="37"/>
  <c r="R54" i="37"/>
  <c r="S54" i="37"/>
  <c r="T54" i="37"/>
  <c r="U54" i="37"/>
  <c r="V54" i="37"/>
  <c r="L55" i="37"/>
  <c r="M55" i="37"/>
  <c r="N55" i="37"/>
  <c r="O55" i="37"/>
  <c r="P55" i="37"/>
  <c r="Q55" i="37"/>
  <c r="R55" i="37"/>
  <c r="S55" i="37"/>
  <c r="T55" i="37"/>
  <c r="U55" i="37"/>
  <c r="V55" i="37"/>
  <c r="L56" i="37"/>
  <c r="M56" i="37"/>
  <c r="N56" i="37"/>
  <c r="O56" i="37"/>
  <c r="P56" i="37"/>
  <c r="Q56" i="37"/>
  <c r="R56" i="37"/>
  <c r="S56" i="37"/>
  <c r="T56" i="37"/>
  <c r="U56" i="37"/>
  <c r="V56" i="37"/>
  <c r="L57" i="37"/>
  <c r="M57" i="37"/>
  <c r="N57" i="37"/>
  <c r="O57" i="37"/>
  <c r="P57" i="37"/>
  <c r="Q57" i="37"/>
  <c r="R57" i="37"/>
  <c r="S57" i="37"/>
  <c r="T57" i="37"/>
  <c r="U57" i="37"/>
  <c r="V57" i="37"/>
  <c r="L58" i="37"/>
  <c r="M58" i="37"/>
  <c r="N58" i="37"/>
  <c r="O58" i="37"/>
  <c r="P58" i="37"/>
  <c r="Q58" i="37"/>
  <c r="R58" i="37"/>
  <c r="S58" i="37"/>
  <c r="T58" i="37"/>
  <c r="U58" i="37"/>
  <c r="V58" i="37"/>
  <c r="L59" i="37"/>
  <c r="M59" i="37"/>
  <c r="N59" i="37"/>
  <c r="O59" i="37"/>
  <c r="P59" i="37"/>
  <c r="Q59" i="37"/>
  <c r="R59" i="37"/>
  <c r="S59" i="37"/>
  <c r="T59" i="37"/>
  <c r="U59" i="37"/>
  <c r="V59" i="37"/>
  <c r="L60" i="37"/>
  <c r="M60" i="37"/>
  <c r="N60" i="37"/>
  <c r="O60" i="37"/>
  <c r="P60" i="37"/>
  <c r="Q60" i="37"/>
  <c r="R60" i="37"/>
  <c r="S60" i="37"/>
  <c r="T60" i="37"/>
  <c r="U60" i="37"/>
  <c r="V60" i="37"/>
  <c r="L61" i="37"/>
  <c r="M61" i="37"/>
  <c r="N61" i="37"/>
  <c r="O61" i="37"/>
  <c r="P61" i="37"/>
  <c r="Q61" i="37"/>
  <c r="R61" i="37"/>
  <c r="S61" i="37"/>
  <c r="T61" i="37"/>
  <c r="U61" i="37"/>
  <c r="V61" i="37"/>
  <c r="L62" i="37"/>
  <c r="M62" i="37"/>
  <c r="N62" i="37"/>
  <c r="O62" i="37"/>
  <c r="P62" i="37"/>
  <c r="Q62" i="37"/>
  <c r="R62" i="37"/>
  <c r="S62" i="37"/>
  <c r="T62" i="37"/>
  <c r="U62" i="37"/>
  <c r="V62" i="37"/>
  <c r="L63" i="37"/>
  <c r="M63" i="37"/>
  <c r="N63" i="37"/>
  <c r="O63" i="37"/>
  <c r="P63" i="37"/>
  <c r="Q63" i="37"/>
  <c r="R63" i="37"/>
  <c r="S63" i="37"/>
  <c r="T63" i="37"/>
  <c r="U63" i="37"/>
  <c r="V63" i="37"/>
  <c r="L64" i="37"/>
  <c r="M64" i="37"/>
  <c r="N64" i="37"/>
  <c r="O64" i="37"/>
  <c r="P64" i="37"/>
  <c r="Q64" i="37"/>
  <c r="R64" i="37"/>
  <c r="S64" i="37"/>
  <c r="T64" i="37"/>
  <c r="U64" i="37"/>
  <c r="V64" i="37"/>
  <c r="L65" i="37"/>
  <c r="M65" i="37"/>
  <c r="N65" i="37"/>
  <c r="O65" i="37"/>
  <c r="P65" i="37"/>
  <c r="Q65" i="37"/>
  <c r="R65" i="37"/>
  <c r="S65" i="37"/>
  <c r="T65" i="37"/>
  <c r="U65" i="37"/>
  <c r="V65" i="37"/>
  <c r="L66" i="37"/>
  <c r="M66" i="37"/>
  <c r="N66" i="37"/>
  <c r="O66" i="37"/>
  <c r="P66" i="37"/>
  <c r="Q66" i="37"/>
  <c r="R66" i="37"/>
  <c r="S66" i="37"/>
  <c r="T66" i="37"/>
  <c r="U66" i="37"/>
  <c r="V66" i="37"/>
  <c r="L67" i="37"/>
  <c r="M67" i="37"/>
  <c r="N67" i="37"/>
  <c r="O67" i="37"/>
  <c r="P67" i="37"/>
  <c r="Q67" i="37"/>
  <c r="R67" i="37"/>
  <c r="S67" i="37"/>
  <c r="T67" i="37"/>
  <c r="U67" i="37"/>
  <c r="V67" i="37"/>
  <c r="L68" i="37"/>
  <c r="M68" i="37"/>
  <c r="N68" i="37"/>
  <c r="O68" i="37"/>
  <c r="P68" i="37"/>
  <c r="Q68" i="37"/>
  <c r="R68" i="37"/>
  <c r="S68" i="37"/>
  <c r="T68" i="37"/>
  <c r="U68" i="37"/>
  <c r="V68" i="37"/>
  <c r="L69" i="37"/>
  <c r="M69" i="37"/>
  <c r="N69" i="37"/>
  <c r="O69" i="37"/>
  <c r="P69" i="37"/>
  <c r="Q69" i="37"/>
  <c r="R69" i="37"/>
  <c r="S69" i="37"/>
  <c r="T69" i="37"/>
  <c r="U69" i="37"/>
  <c r="V69" i="37"/>
  <c r="L70" i="37"/>
  <c r="M70" i="37"/>
  <c r="N70" i="37"/>
  <c r="O70" i="37"/>
  <c r="P70" i="37"/>
  <c r="Q70" i="37"/>
  <c r="R70" i="37"/>
  <c r="S70" i="37"/>
  <c r="T70" i="37"/>
  <c r="U70" i="37"/>
  <c r="V70" i="37"/>
  <c r="L71" i="37"/>
  <c r="M71" i="37"/>
  <c r="N71" i="37"/>
  <c r="O71" i="37"/>
  <c r="P71" i="37"/>
  <c r="Q71" i="37"/>
  <c r="R71" i="37"/>
  <c r="S71" i="37"/>
  <c r="T71" i="37"/>
  <c r="U71" i="37"/>
  <c r="V71" i="37"/>
  <c r="L72" i="37"/>
  <c r="M72" i="37"/>
  <c r="N72" i="37"/>
  <c r="O72" i="37"/>
  <c r="P72" i="37"/>
  <c r="Q72" i="37"/>
  <c r="R72" i="37"/>
  <c r="S72" i="37"/>
  <c r="T72" i="37"/>
  <c r="U72" i="37"/>
  <c r="V72" i="37"/>
  <c r="L73" i="37"/>
  <c r="M73" i="37"/>
  <c r="N73" i="37"/>
  <c r="O73" i="37"/>
  <c r="P73" i="37"/>
  <c r="Q73" i="37"/>
  <c r="R73" i="37"/>
  <c r="S73" i="37"/>
  <c r="T73" i="37"/>
  <c r="U73" i="37"/>
  <c r="V73" i="37"/>
  <c r="L74" i="37"/>
  <c r="M74" i="37"/>
  <c r="N74" i="37"/>
  <c r="O74" i="37"/>
  <c r="P74" i="37"/>
  <c r="Q74" i="37"/>
  <c r="R74" i="37"/>
  <c r="S74" i="37"/>
  <c r="T74" i="37"/>
  <c r="U74" i="37"/>
  <c r="V74" i="37"/>
  <c r="L75" i="37"/>
  <c r="M75" i="37"/>
  <c r="N75" i="37"/>
  <c r="O75" i="37"/>
  <c r="P75" i="37"/>
  <c r="Q75" i="37"/>
  <c r="R75" i="37"/>
  <c r="S75" i="37"/>
  <c r="T75" i="37"/>
  <c r="U75" i="37"/>
  <c r="V75" i="37"/>
  <c r="L76" i="37"/>
  <c r="M76" i="37"/>
  <c r="N76" i="37"/>
  <c r="O76" i="37"/>
  <c r="P76" i="37"/>
  <c r="Q76" i="37"/>
  <c r="R76" i="37"/>
  <c r="S76" i="37"/>
  <c r="T76" i="37"/>
  <c r="U76" i="37"/>
  <c r="V76" i="37"/>
  <c r="L77" i="37"/>
  <c r="M77" i="37"/>
  <c r="N77" i="37"/>
  <c r="O77" i="37"/>
  <c r="P77" i="37"/>
  <c r="Q77" i="37"/>
  <c r="R77" i="37"/>
  <c r="S77" i="37"/>
  <c r="T77" i="37"/>
  <c r="U77" i="37"/>
  <c r="V77" i="37"/>
  <c r="L78" i="37"/>
  <c r="M78" i="37"/>
  <c r="N78" i="37"/>
  <c r="O78" i="37"/>
  <c r="P78" i="37"/>
  <c r="Q78" i="37"/>
  <c r="R78" i="37"/>
  <c r="S78" i="37"/>
  <c r="T78" i="37"/>
  <c r="U78" i="37"/>
  <c r="V78" i="37"/>
  <c r="L79" i="37"/>
  <c r="M79" i="37"/>
  <c r="N79" i="37"/>
  <c r="O79" i="37"/>
  <c r="P79" i="37"/>
  <c r="Q79" i="37"/>
  <c r="R79" i="37"/>
  <c r="S79" i="37"/>
  <c r="T79" i="37"/>
  <c r="U79" i="37"/>
  <c r="V79" i="37"/>
  <c r="L80" i="37"/>
  <c r="M80" i="37"/>
  <c r="N80" i="37"/>
  <c r="O80" i="37"/>
  <c r="P80" i="37"/>
  <c r="Q80" i="37"/>
  <c r="R80" i="37"/>
  <c r="S80" i="37"/>
  <c r="T80" i="37"/>
  <c r="U80" i="37"/>
  <c r="V80" i="37"/>
  <c r="L81" i="37"/>
  <c r="M81" i="37"/>
  <c r="N81" i="37"/>
  <c r="O81" i="37"/>
  <c r="P81" i="37"/>
  <c r="Q81" i="37"/>
  <c r="R81" i="37"/>
  <c r="S81" i="37"/>
  <c r="T81" i="37"/>
  <c r="U81" i="37"/>
  <c r="V81" i="37"/>
  <c r="L82" i="37"/>
  <c r="M82" i="37"/>
  <c r="N82" i="37"/>
  <c r="O82" i="37"/>
  <c r="P82" i="37"/>
  <c r="Q82" i="37"/>
  <c r="R82" i="37"/>
  <c r="S82" i="37"/>
  <c r="T82" i="37"/>
  <c r="U82" i="37"/>
  <c r="V82" i="37"/>
  <c r="L83" i="37"/>
  <c r="M83" i="37"/>
  <c r="N83" i="37"/>
  <c r="O83" i="37"/>
  <c r="P83" i="37"/>
  <c r="Q83" i="37"/>
  <c r="R83" i="37"/>
  <c r="S83" i="37"/>
  <c r="T83" i="37"/>
  <c r="U83" i="37"/>
  <c r="V83" i="37"/>
  <c r="L84" i="37"/>
  <c r="M84" i="37"/>
  <c r="N84" i="37"/>
  <c r="O84" i="37"/>
  <c r="P84" i="37"/>
  <c r="Q84" i="37"/>
  <c r="R84" i="37"/>
  <c r="S84" i="37"/>
  <c r="T84" i="37"/>
  <c r="U84" i="37"/>
  <c r="V84" i="37"/>
  <c r="L85" i="37"/>
  <c r="M85" i="37"/>
  <c r="N85" i="37"/>
  <c r="O85" i="37"/>
  <c r="P85" i="37"/>
  <c r="Q85" i="37"/>
  <c r="R85" i="37"/>
  <c r="S85" i="37"/>
  <c r="T85" i="37"/>
  <c r="U85" i="37"/>
  <c r="V85" i="37"/>
  <c r="L86" i="37"/>
  <c r="M86" i="37"/>
  <c r="N86" i="37"/>
  <c r="O86" i="37"/>
  <c r="P86" i="37"/>
  <c r="Q86" i="37"/>
  <c r="R86" i="37"/>
  <c r="S86" i="37"/>
  <c r="T86" i="37"/>
  <c r="U86" i="37"/>
  <c r="V86" i="37"/>
  <c r="L87" i="37"/>
  <c r="M87" i="37"/>
  <c r="N87" i="37"/>
  <c r="O87" i="37"/>
  <c r="P87" i="37"/>
  <c r="Q87" i="37"/>
  <c r="R87" i="37"/>
  <c r="S87" i="37"/>
  <c r="T87" i="37"/>
  <c r="U87" i="37"/>
  <c r="V87" i="37"/>
  <c r="L88" i="37"/>
  <c r="M88" i="37"/>
  <c r="N88" i="37"/>
  <c r="O88" i="37"/>
  <c r="P88" i="37"/>
  <c r="Q88" i="37"/>
  <c r="R88" i="37"/>
  <c r="S88" i="37"/>
  <c r="T88" i="37"/>
  <c r="U88" i="37"/>
  <c r="V88" i="37"/>
  <c r="L89" i="37"/>
  <c r="M89" i="37"/>
  <c r="N89" i="37"/>
  <c r="O89" i="37"/>
  <c r="P89" i="37"/>
  <c r="Q89" i="37"/>
  <c r="R89" i="37"/>
  <c r="S89" i="37"/>
  <c r="T89" i="37"/>
  <c r="U89" i="37"/>
  <c r="V89" i="37"/>
  <c r="L90" i="37"/>
  <c r="M90" i="37"/>
  <c r="N90" i="37"/>
  <c r="O90" i="37"/>
  <c r="P90" i="37"/>
  <c r="Q90" i="37"/>
  <c r="R90" i="37"/>
  <c r="S90" i="37"/>
  <c r="T90" i="37"/>
  <c r="U90" i="37"/>
  <c r="V90" i="37"/>
  <c r="L91" i="37"/>
  <c r="M91" i="37"/>
  <c r="N91" i="37"/>
  <c r="O91" i="37"/>
  <c r="P91" i="37"/>
  <c r="Q91" i="37"/>
  <c r="R91" i="37"/>
  <c r="S91" i="37"/>
  <c r="T91" i="37"/>
  <c r="U91" i="37"/>
  <c r="V91" i="37"/>
  <c r="L92" i="37"/>
  <c r="M92" i="37"/>
  <c r="N92" i="37"/>
  <c r="O92" i="37"/>
  <c r="P92" i="37"/>
  <c r="Q92" i="37"/>
  <c r="R92" i="37"/>
  <c r="S92" i="37"/>
  <c r="T92" i="37"/>
  <c r="U92" i="37"/>
  <c r="V92" i="37"/>
  <c r="L10" i="41"/>
  <c r="L11" i="41"/>
  <c r="L12" i="41"/>
  <c r="L13" i="41"/>
  <c r="L14" i="41"/>
  <c r="L15" i="41"/>
  <c r="L16" i="41"/>
  <c r="L17" i="41"/>
  <c r="L18" i="41"/>
  <c r="L19" i="41"/>
  <c r="L20" i="41"/>
  <c r="L21" i="41"/>
  <c r="L22" i="41"/>
  <c r="L23" i="41"/>
  <c r="L24" i="41"/>
  <c r="L25" i="41"/>
  <c r="L26" i="41"/>
  <c r="L27" i="41"/>
  <c r="L28" i="41"/>
  <c r="L29" i="41"/>
  <c r="L30" i="41"/>
  <c r="L31" i="41"/>
  <c r="L32" i="41"/>
  <c r="L33" i="41"/>
  <c r="L34" i="41"/>
  <c r="L35" i="41"/>
  <c r="L36" i="41"/>
  <c r="L37" i="41"/>
  <c r="L38" i="41"/>
  <c r="L39" i="41"/>
  <c r="L40" i="41"/>
  <c r="L41" i="41"/>
  <c r="L42" i="41"/>
  <c r="L43" i="41"/>
  <c r="L44" i="41"/>
  <c r="L45" i="41"/>
  <c r="L46" i="41"/>
  <c r="L47" i="41"/>
  <c r="L48" i="41"/>
  <c r="L49" i="41"/>
  <c r="L50" i="41"/>
  <c r="L51" i="41"/>
  <c r="L52" i="41"/>
  <c r="L53" i="41"/>
  <c r="L54" i="41"/>
  <c r="L55" i="41"/>
  <c r="L56" i="41"/>
  <c r="L57" i="41"/>
  <c r="L58" i="41"/>
  <c r="L59" i="41"/>
  <c r="L60" i="41"/>
  <c r="L61" i="41"/>
  <c r="L62" i="41"/>
  <c r="L63" i="41"/>
  <c r="L64" i="41"/>
  <c r="L65" i="41"/>
  <c r="L66" i="41"/>
  <c r="L67" i="41"/>
  <c r="L68" i="41"/>
  <c r="L69" i="41"/>
  <c r="L70" i="41"/>
  <c r="L71" i="41"/>
  <c r="L72" i="41"/>
  <c r="L73" i="41"/>
  <c r="L74" i="41"/>
  <c r="L75" i="41"/>
  <c r="L76" i="41"/>
  <c r="L77" i="41"/>
  <c r="L78" i="41"/>
  <c r="L79" i="41"/>
  <c r="L80" i="41"/>
  <c r="L81" i="41"/>
  <c r="L82" i="41"/>
  <c r="L83" i="41"/>
  <c r="L84" i="41"/>
  <c r="L85" i="41"/>
  <c r="L86" i="41"/>
  <c r="L87" i="41"/>
  <c r="L88" i="41"/>
  <c r="L89" i="41"/>
  <c r="L90" i="41"/>
  <c r="L91" i="41"/>
  <c r="L92" i="41"/>
  <c r="L10" i="45"/>
  <c r="M10" i="45"/>
  <c r="N10" i="45"/>
  <c r="O10" i="45"/>
  <c r="P10" i="45"/>
  <c r="Q10" i="45"/>
  <c r="R10" i="45"/>
  <c r="S10" i="45"/>
  <c r="T10" i="45"/>
  <c r="U10" i="45"/>
  <c r="V10" i="45"/>
  <c r="L11" i="45"/>
  <c r="M11" i="45"/>
  <c r="N11" i="45"/>
  <c r="O11" i="45"/>
  <c r="P11" i="45"/>
  <c r="Q11" i="45"/>
  <c r="R11" i="45"/>
  <c r="S11" i="45"/>
  <c r="T11" i="45"/>
  <c r="U11" i="45"/>
  <c r="V11" i="45"/>
  <c r="L12" i="45"/>
  <c r="M12" i="45"/>
  <c r="N12" i="45"/>
  <c r="O12" i="45"/>
  <c r="P12" i="45"/>
  <c r="Q12" i="45"/>
  <c r="R12" i="45"/>
  <c r="S12" i="45"/>
  <c r="T12" i="45"/>
  <c r="U12" i="45"/>
  <c r="V12" i="45"/>
  <c r="L13" i="45"/>
  <c r="M13" i="45"/>
  <c r="N13" i="45"/>
  <c r="O13" i="45"/>
  <c r="P13" i="45"/>
  <c r="Q13" i="45"/>
  <c r="R13" i="45"/>
  <c r="S13" i="45"/>
  <c r="T13" i="45"/>
  <c r="U13" i="45"/>
  <c r="V13" i="45"/>
  <c r="L14" i="45"/>
  <c r="M14" i="45"/>
  <c r="N14" i="45"/>
  <c r="O14" i="45"/>
  <c r="P14" i="45"/>
  <c r="Q14" i="45"/>
  <c r="R14" i="45"/>
  <c r="S14" i="45"/>
  <c r="T14" i="45"/>
  <c r="U14" i="45"/>
  <c r="V14" i="45"/>
  <c r="L15" i="45"/>
  <c r="M15" i="45"/>
  <c r="N15" i="45"/>
  <c r="O15" i="45"/>
  <c r="P15" i="45"/>
  <c r="Q15" i="45"/>
  <c r="R15" i="45"/>
  <c r="S15" i="45"/>
  <c r="T15" i="45"/>
  <c r="U15" i="45"/>
  <c r="V15" i="45"/>
  <c r="L16" i="45"/>
  <c r="M16" i="45"/>
  <c r="N16" i="45"/>
  <c r="O16" i="45"/>
  <c r="P16" i="45"/>
  <c r="Q16" i="45"/>
  <c r="R16" i="45"/>
  <c r="S16" i="45"/>
  <c r="T16" i="45"/>
  <c r="U16" i="45"/>
  <c r="V16" i="45"/>
  <c r="L17" i="45"/>
  <c r="M17" i="45"/>
  <c r="N17" i="45"/>
  <c r="O17" i="45"/>
  <c r="P17" i="45"/>
  <c r="Q17" i="45"/>
  <c r="R17" i="45"/>
  <c r="S17" i="45"/>
  <c r="T17" i="45"/>
  <c r="U17" i="45"/>
  <c r="V17" i="45"/>
  <c r="L18" i="45"/>
  <c r="M18" i="45"/>
  <c r="N18" i="45"/>
  <c r="O18" i="45"/>
  <c r="P18" i="45"/>
  <c r="Q18" i="45"/>
  <c r="R18" i="45"/>
  <c r="S18" i="45"/>
  <c r="T18" i="45"/>
  <c r="U18" i="45"/>
  <c r="V18" i="45"/>
  <c r="L19" i="45"/>
  <c r="M19" i="45"/>
  <c r="N19" i="45"/>
  <c r="O19" i="45"/>
  <c r="P19" i="45"/>
  <c r="Q19" i="45"/>
  <c r="R19" i="45"/>
  <c r="S19" i="45"/>
  <c r="T19" i="45"/>
  <c r="U19" i="45"/>
  <c r="V19" i="45"/>
  <c r="L20" i="45"/>
  <c r="M20" i="45"/>
  <c r="N20" i="45"/>
  <c r="O20" i="45"/>
  <c r="P20" i="45"/>
  <c r="Q20" i="45"/>
  <c r="R20" i="45"/>
  <c r="S20" i="45"/>
  <c r="T20" i="45"/>
  <c r="U20" i="45"/>
  <c r="V20" i="45"/>
  <c r="L21" i="45"/>
  <c r="M21" i="45"/>
  <c r="N21" i="45"/>
  <c r="O21" i="45"/>
  <c r="P21" i="45"/>
  <c r="Q21" i="45"/>
  <c r="R21" i="45"/>
  <c r="S21" i="45"/>
  <c r="T21" i="45"/>
  <c r="U21" i="45"/>
  <c r="V21" i="45"/>
  <c r="L22" i="45"/>
  <c r="M22" i="45"/>
  <c r="N22" i="45"/>
  <c r="O22" i="45"/>
  <c r="P22" i="45"/>
  <c r="Q22" i="45"/>
  <c r="R22" i="45"/>
  <c r="S22" i="45"/>
  <c r="T22" i="45"/>
  <c r="U22" i="45"/>
  <c r="V22" i="45"/>
  <c r="L23" i="45"/>
  <c r="M23" i="45"/>
  <c r="N23" i="45"/>
  <c r="O23" i="45"/>
  <c r="P23" i="45"/>
  <c r="Q23" i="45"/>
  <c r="R23" i="45"/>
  <c r="S23" i="45"/>
  <c r="T23" i="45"/>
  <c r="U23" i="45"/>
  <c r="V23" i="45"/>
  <c r="L24" i="45"/>
  <c r="M24" i="45"/>
  <c r="N24" i="45"/>
  <c r="O24" i="45"/>
  <c r="P24" i="45"/>
  <c r="Q24" i="45"/>
  <c r="R24" i="45"/>
  <c r="S24" i="45"/>
  <c r="T24" i="45"/>
  <c r="U24" i="45"/>
  <c r="V24" i="45"/>
  <c r="L25" i="45"/>
  <c r="M25" i="45"/>
  <c r="N25" i="45"/>
  <c r="O25" i="45"/>
  <c r="P25" i="45"/>
  <c r="Q25" i="45"/>
  <c r="R25" i="45"/>
  <c r="S25" i="45"/>
  <c r="T25" i="45"/>
  <c r="U25" i="45"/>
  <c r="V25" i="45"/>
  <c r="L26" i="45"/>
  <c r="M26" i="45"/>
  <c r="N26" i="45"/>
  <c r="O26" i="45"/>
  <c r="P26" i="45"/>
  <c r="Q26" i="45"/>
  <c r="R26" i="45"/>
  <c r="S26" i="45"/>
  <c r="T26" i="45"/>
  <c r="U26" i="45"/>
  <c r="V26" i="45"/>
  <c r="L27" i="45"/>
  <c r="M27" i="45"/>
  <c r="N27" i="45"/>
  <c r="O27" i="45"/>
  <c r="P27" i="45"/>
  <c r="Q27" i="45"/>
  <c r="R27" i="45"/>
  <c r="S27" i="45"/>
  <c r="T27" i="45"/>
  <c r="U27" i="45"/>
  <c r="V27" i="45"/>
  <c r="L28" i="45"/>
  <c r="M28" i="45"/>
  <c r="N28" i="45"/>
  <c r="O28" i="45"/>
  <c r="P28" i="45"/>
  <c r="Q28" i="45"/>
  <c r="R28" i="45"/>
  <c r="S28" i="45"/>
  <c r="T28" i="45"/>
  <c r="U28" i="45"/>
  <c r="V28" i="45"/>
  <c r="L29" i="45"/>
  <c r="M29" i="45"/>
  <c r="N29" i="45"/>
  <c r="O29" i="45"/>
  <c r="P29" i="45"/>
  <c r="Q29" i="45"/>
  <c r="R29" i="45"/>
  <c r="S29" i="45"/>
  <c r="T29" i="45"/>
  <c r="U29" i="45"/>
  <c r="V29" i="45"/>
  <c r="L30" i="45"/>
  <c r="M30" i="45"/>
  <c r="N30" i="45"/>
  <c r="O30" i="45"/>
  <c r="P30" i="45"/>
  <c r="Q30" i="45"/>
  <c r="R30" i="45"/>
  <c r="S30" i="45"/>
  <c r="T30" i="45"/>
  <c r="U30" i="45"/>
  <c r="V30" i="45"/>
  <c r="L31" i="45"/>
  <c r="M31" i="45"/>
  <c r="N31" i="45"/>
  <c r="O31" i="45"/>
  <c r="P31" i="45"/>
  <c r="Q31" i="45"/>
  <c r="R31" i="45"/>
  <c r="S31" i="45"/>
  <c r="T31" i="45"/>
  <c r="U31" i="45"/>
  <c r="V31" i="45"/>
  <c r="L32" i="45"/>
  <c r="M32" i="45"/>
  <c r="N32" i="45"/>
  <c r="O32" i="45"/>
  <c r="P32" i="45"/>
  <c r="Q32" i="45"/>
  <c r="R32" i="45"/>
  <c r="S32" i="45"/>
  <c r="T32" i="45"/>
  <c r="U32" i="45"/>
  <c r="V32" i="45"/>
  <c r="L33" i="45"/>
  <c r="M33" i="45"/>
  <c r="N33" i="45"/>
  <c r="O33" i="45"/>
  <c r="P33" i="45"/>
  <c r="Q33" i="45"/>
  <c r="R33" i="45"/>
  <c r="S33" i="45"/>
  <c r="T33" i="45"/>
  <c r="U33" i="45"/>
  <c r="V33" i="45"/>
  <c r="L34" i="45"/>
  <c r="M34" i="45"/>
  <c r="N34" i="45"/>
  <c r="O34" i="45"/>
  <c r="P34" i="45"/>
  <c r="Q34" i="45"/>
  <c r="R34" i="45"/>
  <c r="S34" i="45"/>
  <c r="T34" i="45"/>
  <c r="U34" i="45"/>
  <c r="V34" i="45"/>
  <c r="L35" i="45"/>
  <c r="M35" i="45"/>
  <c r="N35" i="45"/>
  <c r="O35" i="45"/>
  <c r="P35" i="45"/>
  <c r="Q35" i="45"/>
  <c r="R35" i="45"/>
  <c r="S35" i="45"/>
  <c r="T35" i="45"/>
  <c r="U35" i="45"/>
  <c r="V35" i="45"/>
  <c r="L36" i="45"/>
  <c r="M36" i="45"/>
  <c r="N36" i="45"/>
  <c r="O36" i="45"/>
  <c r="P36" i="45"/>
  <c r="Q36" i="45"/>
  <c r="R36" i="45"/>
  <c r="S36" i="45"/>
  <c r="T36" i="45"/>
  <c r="U36" i="45"/>
  <c r="V36" i="45"/>
  <c r="L37" i="45"/>
  <c r="M37" i="45"/>
  <c r="N37" i="45"/>
  <c r="O37" i="45"/>
  <c r="P37" i="45"/>
  <c r="Q37" i="45"/>
  <c r="R37" i="45"/>
  <c r="S37" i="45"/>
  <c r="T37" i="45"/>
  <c r="U37" i="45"/>
  <c r="V37" i="45"/>
  <c r="L38" i="45"/>
  <c r="M38" i="45"/>
  <c r="N38" i="45"/>
  <c r="O38" i="45"/>
  <c r="P38" i="45"/>
  <c r="Q38" i="45"/>
  <c r="R38" i="45"/>
  <c r="S38" i="45"/>
  <c r="T38" i="45"/>
  <c r="U38" i="45"/>
  <c r="V38" i="45"/>
  <c r="L39" i="45"/>
  <c r="M39" i="45"/>
  <c r="N39" i="45"/>
  <c r="O39" i="45"/>
  <c r="P39" i="45"/>
  <c r="Q39" i="45"/>
  <c r="R39" i="45"/>
  <c r="S39" i="45"/>
  <c r="T39" i="45"/>
  <c r="U39" i="45"/>
  <c r="V39" i="45"/>
  <c r="L40" i="45"/>
  <c r="M40" i="45"/>
  <c r="N40" i="45"/>
  <c r="O40" i="45"/>
  <c r="P40" i="45"/>
  <c r="Q40" i="45"/>
  <c r="R40" i="45"/>
  <c r="S40" i="45"/>
  <c r="T40" i="45"/>
  <c r="U40" i="45"/>
  <c r="V40" i="45"/>
  <c r="L41" i="45"/>
  <c r="M41" i="45"/>
  <c r="N41" i="45"/>
  <c r="O41" i="45"/>
  <c r="P41" i="45"/>
  <c r="Q41" i="45"/>
  <c r="R41" i="45"/>
  <c r="S41" i="45"/>
  <c r="T41" i="45"/>
  <c r="U41" i="45"/>
  <c r="V41" i="45"/>
  <c r="L42" i="45"/>
  <c r="M42" i="45"/>
  <c r="N42" i="45"/>
  <c r="O42" i="45"/>
  <c r="P42" i="45"/>
  <c r="Q42" i="45"/>
  <c r="R42" i="45"/>
  <c r="S42" i="45"/>
  <c r="T42" i="45"/>
  <c r="U42" i="45"/>
  <c r="V42" i="45"/>
  <c r="L43" i="45"/>
  <c r="M43" i="45"/>
  <c r="N43" i="45"/>
  <c r="O43" i="45"/>
  <c r="P43" i="45"/>
  <c r="Q43" i="45"/>
  <c r="R43" i="45"/>
  <c r="S43" i="45"/>
  <c r="T43" i="45"/>
  <c r="U43" i="45"/>
  <c r="V43" i="45"/>
  <c r="L44" i="45"/>
  <c r="M44" i="45"/>
  <c r="N44" i="45"/>
  <c r="O44" i="45"/>
  <c r="P44" i="45"/>
  <c r="Q44" i="45"/>
  <c r="R44" i="45"/>
  <c r="S44" i="45"/>
  <c r="T44" i="45"/>
  <c r="U44" i="45"/>
  <c r="V44" i="45"/>
  <c r="L45" i="45"/>
  <c r="M45" i="45"/>
  <c r="N45" i="45"/>
  <c r="O45" i="45"/>
  <c r="P45" i="45"/>
  <c r="Q45" i="45"/>
  <c r="R45" i="45"/>
  <c r="S45" i="45"/>
  <c r="T45" i="45"/>
  <c r="U45" i="45"/>
  <c r="V45" i="45"/>
  <c r="L46" i="45"/>
  <c r="M46" i="45"/>
  <c r="N46" i="45"/>
  <c r="O46" i="45"/>
  <c r="P46" i="45"/>
  <c r="Q46" i="45"/>
  <c r="R46" i="45"/>
  <c r="S46" i="45"/>
  <c r="T46" i="45"/>
  <c r="U46" i="45"/>
  <c r="V46" i="45"/>
  <c r="L47" i="45"/>
  <c r="M47" i="45"/>
  <c r="N47" i="45"/>
  <c r="O47" i="45"/>
  <c r="P47" i="45"/>
  <c r="Q47" i="45"/>
  <c r="R47" i="45"/>
  <c r="S47" i="45"/>
  <c r="T47" i="45"/>
  <c r="U47" i="45"/>
  <c r="V47" i="45"/>
  <c r="L48" i="45"/>
  <c r="M48" i="45"/>
  <c r="N48" i="45"/>
  <c r="O48" i="45"/>
  <c r="P48" i="45"/>
  <c r="Q48" i="45"/>
  <c r="R48" i="45"/>
  <c r="S48" i="45"/>
  <c r="T48" i="45"/>
  <c r="U48" i="45"/>
  <c r="V48" i="45"/>
  <c r="L49" i="45"/>
  <c r="M49" i="45"/>
  <c r="N49" i="45"/>
  <c r="O49" i="45"/>
  <c r="P49" i="45"/>
  <c r="Q49" i="45"/>
  <c r="R49" i="45"/>
  <c r="S49" i="45"/>
  <c r="T49" i="45"/>
  <c r="U49" i="45"/>
  <c r="V49" i="45"/>
  <c r="L50" i="45"/>
  <c r="M50" i="45"/>
  <c r="N50" i="45"/>
  <c r="O50" i="45"/>
  <c r="P50" i="45"/>
  <c r="Q50" i="45"/>
  <c r="R50" i="45"/>
  <c r="S50" i="45"/>
  <c r="T50" i="45"/>
  <c r="U50" i="45"/>
  <c r="V50" i="45"/>
  <c r="L51" i="45"/>
  <c r="M51" i="45"/>
  <c r="N51" i="45"/>
  <c r="O51" i="45"/>
  <c r="P51" i="45"/>
  <c r="Q51" i="45"/>
  <c r="R51" i="45"/>
  <c r="S51" i="45"/>
  <c r="T51" i="45"/>
  <c r="U51" i="45"/>
  <c r="V51" i="45"/>
  <c r="L52" i="45"/>
  <c r="M52" i="45"/>
  <c r="N52" i="45"/>
  <c r="O52" i="45"/>
  <c r="P52" i="45"/>
  <c r="Q52" i="45"/>
  <c r="R52" i="45"/>
  <c r="S52" i="45"/>
  <c r="T52" i="45"/>
  <c r="U52" i="45"/>
  <c r="V52" i="45"/>
  <c r="L53" i="45"/>
  <c r="M53" i="45"/>
  <c r="N53" i="45"/>
  <c r="O53" i="45"/>
  <c r="P53" i="45"/>
  <c r="Q53" i="45"/>
  <c r="R53" i="45"/>
  <c r="S53" i="45"/>
  <c r="T53" i="45"/>
  <c r="U53" i="45"/>
  <c r="V53" i="45"/>
  <c r="L54" i="45"/>
  <c r="M54" i="45"/>
  <c r="N54" i="45"/>
  <c r="O54" i="45"/>
  <c r="P54" i="45"/>
  <c r="Q54" i="45"/>
  <c r="R54" i="45"/>
  <c r="S54" i="45"/>
  <c r="T54" i="45"/>
  <c r="U54" i="45"/>
  <c r="V54" i="45"/>
  <c r="L55" i="45"/>
  <c r="M55" i="45"/>
  <c r="N55" i="45"/>
  <c r="O55" i="45"/>
  <c r="P55" i="45"/>
  <c r="Q55" i="45"/>
  <c r="R55" i="45"/>
  <c r="S55" i="45"/>
  <c r="T55" i="45"/>
  <c r="U55" i="45"/>
  <c r="V55" i="45"/>
  <c r="L56" i="45"/>
  <c r="M56" i="45"/>
  <c r="N56" i="45"/>
  <c r="O56" i="45"/>
  <c r="P56" i="45"/>
  <c r="Q56" i="45"/>
  <c r="R56" i="45"/>
  <c r="S56" i="45"/>
  <c r="T56" i="45"/>
  <c r="U56" i="45"/>
  <c r="V56" i="45"/>
  <c r="L57" i="45"/>
  <c r="M57" i="45"/>
  <c r="N57" i="45"/>
  <c r="O57" i="45"/>
  <c r="P57" i="45"/>
  <c r="Q57" i="45"/>
  <c r="R57" i="45"/>
  <c r="S57" i="45"/>
  <c r="T57" i="45"/>
  <c r="U57" i="45"/>
  <c r="V57" i="45"/>
  <c r="L58" i="45"/>
  <c r="M58" i="45"/>
  <c r="N58" i="45"/>
  <c r="O58" i="45"/>
  <c r="P58" i="45"/>
  <c r="Q58" i="45"/>
  <c r="R58" i="45"/>
  <c r="S58" i="45"/>
  <c r="T58" i="45"/>
  <c r="U58" i="45"/>
  <c r="V58" i="45"/>
  <c r="L59" i="45"/>
  <c r="M59" i="45"/>
  <c r="N59" i="45"/>
  <c r="O59" i="45"/>
  <c r="P59" i="45"/>
  <c r="Q59" i="45"/>
  <c r="R59" i="45"/>
  <c r="S59" i="45"/>
  <c r="T59" i="45"/>
  <c r="U59" i="45"/>
  <c r="V59" i="45"/>
  <c r="L60" i="45"/>
  <c r="M60" i="45"/>
  <c r="N60" i="45"/>
  <c r="O60" i="45"/>
  <c r="P60" i="45"/>
  <c r="Q60" i="45"/>
  <c r="R60" i="45"/>
  <c r="S60" i="45"/>
  <c r="T60" i="45"/>
  <c r="U60" i="45"/>
  <c r="V60" i="45"/>
  <c r="L61" i="45"/>
  <c r="M61" i="45"/>
  <c r="N61" i="45"/>
  <c r="O61" i="45"/>
  <c r="P61" i="45"/>
  <c r="Q61" i="45"/>
  <c r="R61" i="45"/>
  <c r="S61" i="45"/>
  <c r="T61" i="45"/>
  <c r="U61" i="45"/>
  <c r="V61" i="45"/>
  <c r="L62" i="45"/>
  <c r="M62" i="45"/>
  <c r="N62" i="45"/>
  <c r="O62" i="45"/>
  <c r="P62" i="45"/>
  <c r="Q62" i="45"/>
  <c r="R62" i="45"/>
  <c r="S62" i="45"/>
  <c r="T62" i="45"/>
  <c r="U62" i="45"/>
  <c r="V62" i="45"/>
  <c r="L63" i="45"/>
  <c r="M63" i="45"/>
  <c r="N63" i="45"/>
  <c r="O63" i="45"/>
  <c r="P63" i="45"/>
  <c r="Q63" i="45"/>
  <c r="R63" i="45"/>
  <c r="S63" i="45"/>
  <c r="T63" i="45"/>
  <c r="U63" i="45"/>
  <c r="V63" i="45"/>
  <c r="L64" i="45"/>
  <c r="M64" i="45"/>
  <c r="N64" i="45"/>
  <c r="O64" i="45"/>
  <c r="P64" i="45"/>
  <c r="Q64" i="45"/>
  <c r="R64" i="45"/>
  <c r="S64" i="45"/>
  <c r="T64" i="45"/>
  <c r="U64" i="45"/>
  <c r="V64" i="45"/>
  <c r="L65" i="45"/>
  <c r="M65" i="45"/>
  <c r="N65" i="45"/>
  <c r="O65" i="45"/>
  <c r="P65" i="45"/>
  <c r="Q65" i="45"/>
  <c r="R65" i="45"/>
  <c r="S65" i="45"/>
  <c r="T65" i="45"/>
  <c r="U65" i="45"/>
  <c r="V65" i="45"/>
  <c r="L66" i="45"/>
  <c r="M66" i="45"/>
  <c r="N66" i="45"/>
  <c r="O66" i="45"/>
  <c r="P66" i="45"/>
  <c r="Q66" i="45"/>
  <c r="R66" i="45"/>
  <c r="S66" i="45"/>
  <c r="T66" i="45"/>
  <c r="U66" i="45"/>
  <c r="V66" i="45"/>
  <c r="L67" i="45"/>
  <c r="M67" i="45"/>
  <c r="N67" i="45"/>
  <c r="O67" i="45"/>
  <c r="P67" i="45"/>
  <c r="Q67" i="45"/>
  <c r="R67" i="45"/>
  <c r="S67" i="45"/>
  <c r="T67" i="45"/>
  <c r="U67" i="45"/>
  <c r="V67" i="45"/>
  <c r="L68" i="45"/>
  <c r="M68" i="45"/>
  <c r="N68" i="45"/>
  <c r="O68" i="45"/>
  <c r="P68" i="45"/>
  <c r="Q68" i="45"/>
  <c r="R68" i="45"/>
  <c r="S68" i="45"/>
  <c r="T68" i="45"/>
  <c r="U68" i="45"/>
  <c r="V68" i="45"/>
  <c r="L69" i="45"/>
  <c r="M69" i="45"/>
  <c r="N69" i="45"/>
  <c r="O69" i="45"/>
  <c r="P69" i="45"/>
  <c r="Q69" i="45"/>
  <c r="R69" i="45"/>
  <c r="S69" i="45"/>
  <c r="T69" i="45"/>
  <c r="U69" i="45"/>
  <c r="V69" i="45"/>
  <c r="L70" i="45"/>
  <c r="M70" i="45"/>
  <c r="N70" i="45"/>
  <c r="O70" i="45"/>
  <c r="P70" i="45"/>
  <c r="Q70" i="45"/>
  <c r="R70" i="45"/>
  <c r="S70" i="45"/>
  <c r="T70" i="45"/>
  <c r="U70" i="45"/>
  <c r="V70" i="45"/>
  <c r="L71" i="45"/>
  <c r="M71" i="45"/>
  <c r="N71" i="45"/>
  <c r="O71" i="45"/>
  <c r="P71" i="45"/>
  <c r="Q71" i="45"/>
  <c r="R71" i="45"/>
  <c r="S71" i="45"/>
  <c r="T71" i="45"/>
  <c r="U71" i="45"/>
  <c r="V71" i="45"/>
  <c r="L72" i="45"/>
  <c r="M72" i="45"/>
  <c r="N72" i="45"/>
  <c r="O72" i="45"/>
  <c r="P72" i="45"/>
  <c r="Q72" i="45"/>
  <c r="R72" i="45"/>
  <c r="S72" i="45"/>
  <c r="T72" i="45"/>
  <c r="U72" i="45"/>
  <c r="V72" i="45"/>
  <c r="L73" i="45"/>
  <c r="M73" i="45"/>
  <c r="N73" i="45"/>
  <c r="O73" i="45"/>
  <c r="P73" i="45"/>
  <c r="Q73" i="45"/>
  <c r="R73" i="45"/>
  <c r="S73" i="45"/>
  <c r="T73" i="45"/>
  <c r="U73" i="45"/>
  <c r="V73" i="45"/>
  <c r="L74" i="45"/>
  <c r="M74" i="45"/>
  <c r="N74" i="45"/>
  <c r="O74" i="45"/>
  <c r="P74" i="45"/>
  <c r="Q74" i="45"/>
  <c r="R74" i="45"/>
  <c r="S74" i="45"/>
  <c r="T74" i="45"/>
  <c r="U74" i="45"/>
  <c r="V74" i="45"/>
  <c r="L75" i="45"/>
  <c r="M75" i="45"/>
  <c r="N75" i="45"/>
  <c r="O75" i="45"/>
  <c r="P75" i="45"/>
  <c r="Q75" i="45"/>
  <c r="R75" i="45"/>
  <c r="S75" i="45"/>
  <c r="T75" i="45"/>
  <c r="U75" i="45"/>
  <c r="V75" i="45"/>
  <c r="L76" i="45"/>
  <c r="M76" i="45"/>
  <c r="N76" i="45"/>
  <c r="O76" i="45"/>
  <c r="P76" i="45"/>
  <c r="Q76" i="45"/>
  <c r="R76" i="45"/>
  <c r="S76" i="45"/>
  <c r="T76" i="45"/>
  <c r="U76" i="45"/>
  <c r="V76" i="45"/>
  <c r="L77" i="45"/>
  <c r="M77" i="45"/>
  <c r="N77" i="45"/>
  <c r="O77" i="45"/>
  <c r="P77" i="45"/>
  <c r="Q77" i="45"/>
  <c r="R77" i="45"/>
  <c r="S77" i="45"/>
  <c r="T77" i="45"/>
  <c r="U77" i="45"/>
  <c r="V77" i="45"/>
  <c r="L78" i="45"/>
  <c r="M78" i="45"/>
  <c r="N78" i="45"/>
  <c r="O78" i="45"/>
  <c r="P78" i="45"/>
  <c r="Q78" i="45"/>
  <c r="R78" i="45"/>
  <c r="S78" i="45"/>
  <c r="T78" i="45"/>
  <c r="U78" i="45"/>
  <c r="V78" i="45"/>
  <c r="L79" i="45"/>
  <c r="M79" i="45"/>
  <c r="N79" i="45"/>
  <c r="O79" i="45"/>
  <c r="P79" i="45"/>
  <c r="Q79" i="45"/>
  <c r="R79" i="45"/>
  <c r="S79" i="45"/>
  <c r="T79" i="45"/>
  <c r="U79" i="45"/>
  <c r="V79" i="45"/>
  <c r="L80" i="45"/>
  <c r="M80" i="45"/>
  <c r="N80" i="45"/>
  <c r="O80" i="45"/>
  <c r="P80" i="45"/>
  <c r="Q80" i="45"/>
  <c r="R80" i="45"/>
  <c r="S80" i="45"/>
  <c r="T80" i="45"/>
  <c r="U80" i="45"/>
  <c r="V80" i="45"/>
  <c r="L81" i="45"/>
  <c r="M81" i="45"/>
  <c r="N81" i="45"/>
  <c r="O81" i="45"/>
  <c r="P81" i="45"/>
  <c r="Q81" i="45"/>
  <c r="R81" i="45"/>
  <c r="S81" i="45"/>
  <c r="T81" i="45"/>
  <c r="U81" i="45"/>
  <c r="V81" i="45"/>
  <c r="L82" i="45"/>
  <c r="M82" i="45"/>
  <c r="N82" i="45"/>
  <c r="O82" i="45"/>
  <c r="P82" i="45"/>
  <c r="Q82" i="45"/>
  <c r="R82" i="45"/>
  <c r="S82" i="45"/>
  <c r="T82" i="45"/>
  <c r="U82" i="45"/>
  <c r="V82" i="45"/>
  <c r="L83" i="45"/>
  <c r="M83" i="45"/>
  <c r="N83" i="45"/>
  <c r="O83" i="45"/>
  <c r="P83" i="45"/>
  <c r="Q83" i="45"/>
  <c r="R83" i="45"/>
  <c r="S83" i="45"/>
  <c r="T83" i="45"/>
  <c r="U83" i="45"/>
  <c r="V83" i="45"/>
  <c r="L84" i="45"/>
  <c r="M84" i="45"/>
  <c r="N84" i="45"/>
  <c r="O84" i="45"/>
  <c r="P84" i="45"/>
  <c r="Q84" i="45"/>
  <c r="R84" i="45"/>
  <c r="S84" i="45"/>
  <c r="T84" i="45"/>
  <c r="U84" i="45"/>
  <c r="V84" i="45"/>
  <c r="L85" i="45"/>
  <c r="M85" i="45"/>
  <c r="N85" i="45"/>
  <c r="O85" i="45"/>
  <c r="P85" i="45"/>
  <c r="Q85" i="45"/>
  <c r="R85" i="45"/>
  <c r="S85" i="45"/>
  <c r="T85" i="45"/>
  <c r="U85" i="45"/>
  <c r="V85" i="45"/>
  <c r="L86" i="45"/>
  <c r="M86" i="45"/>
  <c r="N86" i="45"/>
  <c r="O86" i="45"/>
  <c r="P86" i="45"/>
  <c r="Q86" i="45"/>
  <c r="R86" i="45"/>
  <c r="S86" i="45"/>
  <c r="T86" i="45"/>
  <c r="U86" i="45"/>
  <c r="V86" i="45"/>
  <c r="L87" i="45"/>
  <c r="M87" i="45"/>
  <c r="N87" i="45"/>
  <c r="O87" i="45"/>
  <c r="P87" i="45"/>
  <c r="Q87" i="45"/>
  <c r="R87" i="45"/>
  <c r="S87" i="45"/>
  <c r="T87" i="45"/>
  <c r="U87" i="45"/>
  <c r="V87" i="45"/>
  <c r="L88" i="45"/>
  <c r="M88" i="45"/>
  <c r="N88" i="45"/>
  <c r="O88" i="45"/>
  <c r="P88" i="45"/>
  <c r="Q88" i="45"/>
  <c r="R88" i="45"/>
  <c r="S88" i="45"/>
  <c r="T88" i="45"/>
  <c r="U88" i="45"/>
  <c r="V88" i="45"/>
  <c r="L89" i="45"/>
  <c r="M89" i="45"/>
  <c r="N89" i="45"/>
  <c r="O89" i="45"/>
  <c r="P89" i="45"/>
  <c r="Q89" i="45"/>
  <c r="R89" i="45"/>
  <c r="S89" i="45"/>
  <c r="T89" i="45"/>
  <c r="U89" i="45"/>
  <c r="V89" i="45"/>
  <c r="L90" i="45"/>
  <c r="M90" i="45"/>
  <c r="N90" i="45"/>
  <c r="O90" i="45"/>
  <c r="P90" i="45"/>
  <c r="Q90" i="45"/>
  <c r="R90" i="45"/>
  <c r="S90" i="45"/>
  <c r="T90" i="45"/>
  <c r="U90" i="45"/>
  <c r="V90" i="45"/>
  <c r="L91" i="45"/>
  <c r="M91" i="45"/>
  <c r="N91" i="45"/>
  <c r="O91" i="45"/>
  <c r="P91" i="45"/>
  <c r="Q91" i="45"/>
  <c r="R91" i="45"/>
  <c r="S91" i="45"/>
  <c r="T91" i="45"/>
  <c r="U91" i="45"/>
  <c r="V91" i="45"/>
  <c r="L92" i="45"/>
  <c r="M92" i="45"/>
  <c r="N92" i="45"/>
  <c r="O92" i="45"/>
  <c r="P92" i="45"/>
  <c r="Q92" i="45"/>
  <c r="R92" i="45"/>
  <c r="S92" i="45"/>
  <c r="T92" i="45"/>
  <c r="U92" i="45"/>
  <c r="V92" i="45"/>
  <c r="L10" i="48"/>
  <c r="M10" i="48"/>
  <c r="N10" i="48"/>
  <c r="O10" i="48"/>
  <c r="P10" i="48"/>
  <c r="Q10" i="48"/>
  <c r="R10" i="48"/>
  <c r="S10" i="48"/>
  <c r="T10" i="48"/>
  <c r="U10" i="48"/>
  <c r="V10" i="48"/>
  <c r="L11" i="48"/>
  <c r="M11" i="48"/>
  <c r="N11" i="48"/>
  <c r="O11" i="48"/>
  <c r="P11" i="48"/>
  <c r="Q11" i="48"/>
  <c r="R11" i="48"/>
  <c r="S11" i="48"/>
  <c r="T11" i="48"/>
  <c r="U11" i="48"/>
  <c r="V11" i="48"/>
  <c r="L12" i="48"/>
  <c r="M12" i="48"/>
  <c r="N12" i="48"/>
  <c r="O12" i="48"/>
  <c r="P12" i="48"/>
  <c r="Q12" i="48"/>
  <c r="R12" i="48"/>
  <c r="S12" i="48"/>
  <c r="T12" i="48"/>
  <c r="U12" i="48"/>
  <c r="V12" i="48"/>
  <c r="L13" i="48"/>
  <c r="M13" i="48"/>
  <c r="N13" i="48"/>
  <c r="O13" i="48"/>
  <c r="P13" i="48"/>
  <c r="Q13" i="48"/>
  <c r="R13" i="48"/>
  <c r="S13" i="48"/>
  <c r="T13" i="48"/>
  <c r="U13" i="48"/>
  <c r="V13" i="48"/>
  <c r="L14" i="48"/>
  <c r="M14" i="48"/>
  <c r="N14" i="48"/>
  <c r="O14" i="48"/>
  <c r="P14" i="48"/>
  <c r="Q14" i="48"/>
  <c r="R14" i="48"/>
  <c r="S14" i="48"/>
  <c r="T14" i="48"/>
  <c r="U14" i="48"/>
  <c r="V14" i="48"/>
  <c r="L15" i="48"/>
  <c r="M15" i="48"/>
  <c r="N15" i="48"/>
  <c r="O15" i="48"/>
  <c r="P15" i="48"/>
  <c r="Q15" i="48"/>
  <c r="R15" i="48"/>
  <c r="S15" i="48"/>
  <c r="T15" i="48"/>
  <c r="U15" i="48"/>
  <c r="V15" i="48"/>
  <c r="L16" i="48"/>
  <c r="M16" i="48"/>
  <c r="N16" i="48"/>
  <c r="O16" i="48"/>
  <c r="P16" i="48"/>
  <c r="Q16" i="48"/>
  <c r="R16" i="48"/>
  <c r="S16" i="48"/>
  <c r="T16" i="48"/>
  <c r="U16" i="48"/>
  <c r="V16" i="48"/>
  <c r="L17" i="48"/>
  <c r="M17" i="48"/>
  <c r="N17" i="48"/>
  <c r="O17" i="48"/>
  <c r="P17" i="48"/>
  <c r="Q17" i="48"/>
  <c r="R17" i="48"/>
  <c r="S17" i="48"/>
  <c r="T17" i="48"/>
  <c r="U17" i="48"/>
  <c r="V17" i="48"/>
  <c r="L18" i="48"/>
  <c r="M18" i="48"/>
  <c r="N18" i="48"/>
  <c r="O18" i="48"/>
  <c r="P18" i="48"/>
  <c r="Q18" i="48"/>
  <c r="R18" i="48"/>
  <c r="S18" i="48"/>
  <c r="T18" i="48"/>
  <c r="U18" i="48"/>
  <c r="V18" i="48"/>
  <c r="L19" i="48"/>
  <c r="M19" i="48"/>
  <c r="N19" i="48"/>
  <c r="O19" i="48"/>
  <c r="P19" i="48"/>
  <c r="Q19" i="48"/>
  <c r="R19" i="48"/>
  <c r="S19" i="48"/>
  <c r="T19" i="48"/>
  <c r="U19" i="48"/>
  <c r="V19" i="48"/>
  <c r="L20" i="48"/>
  <c r="M20" i="48"/>
  <c r="N20" i="48"/>
  <c r="O20" i="48"/>
  <c r="P20" i="48"/>
  <c r="Q20" i="48"/>
  <c r="R20" i="48"/>
  <c r="S20" i="48"/>
  <c r="T20" i="48"/>
  <c r="U20" i="48"/>
  <c r="V20" i="48"/>
  <c r="L21" i="48"/>
  <c r="M21" i="48"/>
  <c r="N21" i="48"/>
  <c r="O21" i="48"/>
  <c r="P21" i="48"/>
  <c r="Q21" i="48"/>
  <c r="R21" i="48"/>
  <c r="S21" i="48"/>
  <c r="T21" i="48"/>
  <c r="U21" i="48"/>
  <c r="V21" i="48"/>
  <c r="L22" i="48"/>
  <c r="M22" i="48"/>
  <c r="N22" i="48"/>
  <c r="O22" i="48"/>
  <c r="P22" i="48"/>
  <c r="Q22" i="48"/>
  <c r="R22" i="48"/>
  <c r="S22" i="48"/>
  <c r="T22" i="48"/>
  <c r="U22" i="48"/>
  <c r="V22" i="48"/>
  <c r="L23" i="48"/>
  <c r="M23" i="48"/>
  <c r="N23" i="48"/>
  <c r="O23" i="48"/>
  <c r="P23" i="48"/>
  <c r="Q23" i="48"/>
  <c r="R23" i="48"/>
  <c r="S23" i="48"/>
  <c r="T23" i="48"/>
  <c r="U23" i="48"/>
  <c r="V23" i="48"/>
  <c r="L24" i="48"/>
  <c r="M24" i="48"/>
  <c r="N24" i="48"/>
  <c r="O24" i="48"/>
  <c r="P24" i="48"/>
  <c r="Q24" i="48"/>
  <c r="R24" i="48"/>
  <c r="S24" i="48"/>
  <c r="T24" i="48"/>
  <c r="U24" i="48"/>
  <c r="V24" i="48"/>
  <c r="L25" i="48"/>
  <c r="M25" i="48"/>
  <c r="N25" i="48"/>
  <c r="O25" i="48"/>
  <c r="P25" i="48"/>
  <c r="Q25" i="48"/>
  <c r="R25" i="48"/>
  <c r="S25" i="48"/>
  <c r="T25" i="48"/>
  <c r="U25" i="48"/>
  <c r="V25" i="48"/>
  <c r="L26" i="48"/>
  <c r="M26" i="48"/>
  <c r="N26" i="48"/>
  <c r="O26" i="48"/>
  <c r="P26" i="48"/>
  <c r="Q26" i="48"/>
  <c r="R26" i="48"/>
  <c r="S26" i="48"/>
  <c r="T26" i="48"/>
  <c r="U26" i="48"/>
  <c r="V26" i="48"/>
  <c r="L27" i="48"/>
  <c r="M27" i="48"/>
  <c r="N27" i="48"/>
  <c r="O27" i="48"/>
  <c r="P27" i="48"/>
  <c r="Q27" i="48"/>
  <c r="R27" i="48"/>
  <c r="S27" i="48"/>
  <c r="T27" i="48"/>
  <c r="U27" i="48"/>
  <c r="V27" i="48"/>
  <c r="L28" i="48"/>
  <c r="M28" i="48"/>
  <c r="N28" i="48"/>
  <c r="O28" i="48"/>
  <c r="P28" i="48"/>
  <c r="Q28" i="48"/>
  <c r="R28" i="48"/>
  <c r="S28" i="48"/>
  <c r="T28" i="48"/>
  <c r="U28" i="48"/>
  <c r="V28" i="48"/>
  <c r="L29" i="48"/>
  <c r="M29" i="48"/>
  <c r="N29" i="48"/>
  <c r="O29" i="48"/>
  <c r="P29" i="48"/>
  <c r="Q29" i="48"/>
  <c r="R29" i="48"/>
  <c r="S29" i="48"/>
  <c r="T29" i="48"/>
  <c r="U29" i="48"/>
  <c r="V29" i="48"/>
  <c r="L30" i="48"/>
  <c r="M30" i="48"/>
  <c r="N30" i="48"/>
  <c r="O30" i="48"/>
  <c r="P30" i="48"/>
  <c r="Q30" i="48"/>
  <c r="R30" i="48"/>
  <c r="S30" i="48"/>
  <c r="T30" i="48"/>
  <c r="U30" i="48"/>
  <c r="V30" i="48"/>
  <c r="L31" i="48"/>
  <c r="M31" i="48"/>
  <c r="N31" i="48"/>
  <c r="O31" i="48"/>
  <c r="P31" i="48"/>
  <c r="Q31" i="48"/>
  <c r="R31" i="48"/>
  <c r="S31" i="48"/>
  <c r="T31" i="48"/>
  <c r="U31" i="48"/>
  <c r="V31" i="48"/>
  <c r="L32" i="48"/>
  <c r="M32" i="48"/>
  <c r="N32" i="48"/>
  <c r="O32" i="48"/>
  <c r="P32" i="48"/>
  <c r="Q32" i="48"/>
  <c r="R32" i="48"/>
  <c r="S32" i="48"/>
  <c r="T32" i="48"/>
  <c r="U32" i="48"/>
  <c r="V32" i="48"/>
  <c r="L33" i="48"/>
  <c r="M33" i="48"/>
  <c r="N33" i="48"/>
  <c r="O33" i="48"/>
  <c r="P33" i="48"/>
  <c r="Q33" i="48"/>
  <c r="R33" i="48"/>
  <c r="S33" i="48"/>
  <c r="T33" i="48"/>
  <c r="U33" i="48"/>
  <c r="V33" i="48"/>
  <c r="L34" i="48"/>
  <c r="M34" i="48"/>
  <c r="N34" i="48"/>
  <c r="O34" i="48"/>
  <c r="P34" i="48"/>
  <c r="Q34" i="48"/>
  <c r="R34" i="48"/>
  <c r="S34" i="48"/>
  <c r="T34" i="48"/>
  <c r="U34" i="48"/>
  <c r="V34" i="48"/>
  <c r="L35" i="48"/>
  <c r="M35" i="48"/>
  <c r="N35" i="48"/>
  <c r="O35" i="48"/>
  <c r="P35" i="48"/>
  <c r="Q35" i="48"/>
  <c r="R35" i="48"/>
  <c r="S35" i="48"/>
  <c r="T35" i="48"/>
  <c r="U35" i="48"/>
  <c r="V35" i="48"/>
  <c r="L36" i="48"/>
  <c r="M36" i="48"/>
  <c r="N36" i="48"/>
  <c r="O36" i="48"/>
  <c r="P36" i="48"/>
  <c r="Q36" i="48"/>
  <c r="R36" i="48"/>
  <c r="S36" i="48"/>
  <c r="T36" i="48"/>
  <c r="U36" i="48"/>
  <c r="V36" i="48"/>
  <c r="L37" i="48"/>
  <c r="M37" i="48"/>
  <c r="N37" i="48"/>
  <c r="O37" i="48"/>
  <c r="P37" i="48"/>
  <c r="Q37" i="48"/>
  <c r="R37" i="48"/>
  <c r="S37" i="48"/>
  <c r="T37" i="48"/>
  <c r="U37" i="48"/>
  <c r="V37" i="48"/>
  <c r="L38" i="48"/>
  <c r="M38" i="48"/>
  <c r="N38" i="48"/>
  <c r="O38" i="48"/>
  <c r="P38" i="48"/>
  <c r="Q38" i="48"/>
  <c r="R38" i="48"/>
  <c r="S38" i="48"/>
  <c r="T38" i="48"/>
  <c r="U38" i="48"/>
  <c r="V38" i="48"/>
  <c r="L39" i="48"/>
  <c r="M39" i="48"/>
  <c r="N39" i="48"/>
  <c r="O39" i="48"/>
  <c r="P39" i="48"/>
  <c r="Q39" i="48"/>
  <c r="R39" i="48"/>
  <c r="S39" i="48"/>
  <c r="T39" i="48"/>
  <c r="U39" i="48"/>
  <c r="V39" i="48"/>
  <c r="L40" i="48"/>
  <c r="M40" i="48"/>
  <c r="N40" i="48"/>
  <c r="O40" i="48"/>
  <c r="P40" i="48"/>
  <c r="Q40" i="48"/>
  <c r="R40" i="48"/>
  <c r="S40" i="48"/>
  <c r="T40" i="48"/>
  <c r="U40" i="48"/>
  <c r="V40" i="48"/>
  <c r="L41" i="48"/>
  <c r="M41" i="48"/>
  <c r="N41" i="48"/>
  <c r="O41" i="48"/>
  <c r="P41" i="48"/>
  <c r="Q41" i="48"/>
  <c r="R41" i="48"/>
  <c r="S41" i="48"/>
  <c r="T41" i="48"/>
  <c r="U41" i="48"/>
  <c r="V41" i="48"/>
  <c r="L42" i="48"/>
  <c r="M42" i="48"/>
  <c r="N42" i="48"/>
  <c r="O42" i="48"/>
  <c r="P42" i="48"/>
  <c r="Q42" i="48"/>
  <c r="R42" i="48"/>
  <c r="S42" i="48"/>
  <c r="T42" i="48"/>
  <c r="U42" i="48"/>
  <c r="V42" i="48"/>
  <c r="L43" i="48"/>
  <c r="M43" i="48"/>
  <c r="N43" i="48"/>
  <c r="O43" i="48"/>
  <c r="P43" i="48"/>
  <c r="Q43" i="48"/>
  <c r="R43" i="48"/>
  <c r="S43" i="48"/>
  <c r="T43" i="48"/>
  <c r="U43" i="48"/>
  <c r="V43" i="48"/>
  <c r="L44" i="48"/>
  <c r="M44" i="48"/>
  <c r="N44" i="48"/>
  <c r="O44" i="48"/>
  <c r="P44" i="48"/>
  <c r="Q44" i="48"/>
  <c r="R44" i="48"/>
  <c r="S44" i="48"/>
  <c r="T44" i="48"/>
  <c r="U44" i="48"/>
  <c r="V44" i="48"/>
  <c r="L45" i="48"/>
  <c r="M45" i="48"/>
  <c r="N45" i="48"/>
  <c r="O45" i="48"/>
  <c r="P45" i="48"/>
  <c r="Q45" i="48"/>
  <c r="R45" i="48"/>
  <c r="S45" i="48"/>
  <c r="T45" i="48"/>
  <c r="U45" i="48"/>
  <c r="V45" i="48"/>
  <c r="L46" i="48"/>
  <c r="M46" i="48"/>
  <c r="N46" i="48"/>
  <c r="O46" i="48"/>
  <c r="P46" i="48"/>
  <c r="Q46" i="48"/>
  <c r="R46" i="48"/>
  <c r="S46" i="48"/>
  <c r="T46" i="48"/>
  <c r="U46" i="48"/>
  <c r="V46" i="48"/>
  <c r="L47" i="48"/>
  <c r="M47" i="48"/>
  <c r="N47" i="48"/>
  <c r="O47" i="48"/>
  <c r="P47" i="48"/>
  <c r="Q47" i="48"/>
  <c r="R47" i="48"/>
  <c r="S47" i="48"/>
  <c r="T47" i="48"/>
  <c r="U47" i="48"/>
  <c r="V47" i="48"/>
  <c r="L48" i="48"/>
  <c r="M48" i="48"/>
  <c r="N48" i="48"/>
  <c r="O48" i="48"/>
  <c r="P48" i="48"/>
  <c r="Q48" i="48"/>
  <c r="R48" i="48"/>
  <c r="S48" i="48"/>
  <c r="T48" i="48"/>
  <c r="U48" i="48"/>
  <c r="V48" i="48"/>
  <c r="L49" i="48"/>
  <c r="M49" i="48"/>
  <c r="N49" i="48"/>
  <c r="O49" i="48"/>
  <c r="P49" i="48"/>
  <c r="Q49" i="48"/>
  <c r="R49" i="48"/>
  <c r="S49" i="48"/>
  <c r="T49" i="48"/>
  <c r="U49" i="48"/>
  <c r="V49" i="48"/>
  <c r="L50" i="48"/>
  <c r="M50" i="48"/>
  <c r="N50" i="48"/>
  <c r="O50" i="48"/>
  <c r="P50" i="48"/>
  <c r="Q50" i="48"/>
  <c r="R50" i="48"/>
  <c r="S50" i="48"/>
  <c r="T50" i="48"/>
  <c r="U50" i="48"/>
  <c r="V50" i="48"/>
  <c r="L51" i="48"/>
  <c r="M51" i="48"/>
  <c r="N51" i="48"/>
  <c r="O51" i="48"/>
  <c r="P51" i="48"/>
  <c r="Q51" i="48"/>
  <c r="R51" i="48"/>
  <c r="S51" i="48"/>
  <c r="T51" i="48"/>
  <c r="U51" i="48"/>
  <c r="V51" i="48"/>
  <c r="L52" i="48"/>
  <c r="M52" i="48"/>
  <c r="N52" i="48"/>
  <c r="O52" i="48"/>
  <c r="P52" i="48"/>
  <c r="Q52" i="48"/>
  <c r="R52" i="48"/>
  <c r="S52" i="48"/>
  <c r="T52" i="48"/>
  <c r="U52" i="48"/>
  <c r="V52" i="48"/>
  <c r="L53" i="48"/>
  <c r="M53" i="48"/>
  <c r="N53" i="48"/>
  <c r="O53" i="48"/>
  <c r="P53" i="48"/>
  <c r="Q53" i="48"/>
  <c r="R53" i="48"/>
  <c r="S53" i="48"/>
  <c r="T53" i="48"/>
  <c r="U53" i="48"/>
  <c r="V53" i="48"/>
  <c r="L54" i="48"/>
  <c r="M54" i="48"/>
  <c r="N54" i="48"/>
  <c r="O54" i="48"/>
  <c r="P54" i="48"/>
  <c r="Q54" i="48"/>
  <c r="R54" i="48"/>
  <c r="S54" i="48"/>
  <c r="T54" i="48"/>
  <c r="U54" i="48"/>
  <c r="V54" i="48"/>
  <c r="L55" i="48"/>
  <c r="M55" i="48"/>
  <c r="N55" i="48"/>
  <c r="O55" i="48"/>
  <c r="P55" i="48"/>
  <c r="Q55" i="48"/>
  <c r="R55" i="48"/>
  <c r="S55" i="48"/>
  <c r="T55" i="48"/>
  <c r="U55" i="48"/>
  <c r="V55" i="48"/>
  <c r="L56" i="48"/>
  <c r="M56" i="48"/>
  <c r="N56" i="48"/>
  <c r="O56" i="48"/>
  <c r="P56" i="48"/>
  <c r="Q56" i="48"/>
  <c r="R56" i="48"/>
  <c r="S56" i="48"/>
  <c r="T56" i="48"/>
  <c r="U56" i="48"/>
  <c r="V56" i="48"/>
  <c r="L57" i="48"/>
  <c r="M57" i="48"/>
  <c r="N57" i="48"/>
  <c r="O57" i="48"/>
  <c r="P57" i="48"/>
  <c r="Q57" i="48"/>
  <c r="R57" i="48"/>
  <c r="S57" i="48"/>
  <c r="T57" i="48"/>
  <c r="U57" i="48"/>
  <c r="V57" i="48"/>
  <c r="L58" i="48"/>
  <c r="M58" i="48"/>
  <c r="N58" i="48"/>
  <c r="O58" i="48"/>
  <c r="P58" i="48"/>
  <c r="Q58" i="48"/>
  <c r="R58" i="48"/>
  <c r="S58" i="48"/>
  <c r="T58" i="48"/>
  <c r="U58" i="48"/>
  <c r="V58" i="48"/>
  <c r="L59" i="48"/>
  <c r="M59" i="48"/>
  <c r="N59" i="48"/>
  <c r="O59" i="48"/>
  <c r="P59" i="48"/>
  <c r="Q59" i="48"/>
  <c r="R59" i="48"/>
  <c r="S59" i="48"/>
  <c r="T59" i="48"/>
  <c r="U59" i="48"/>
  <c r="V59" i="48"/>
  <c r="L60" i="48"/>
  <c r="M60" i="48"/>
  <c r="N60" i="48"/>
  <c r="O60" i="48"/>
  <c r="P60" i="48"/>
  <c r="Q60" i="48"/>
  <c r="R60" i="48"/>
  <c r="S60" i="48"/>
  <c r="T60" i="48"/>
  <c r="U60" i="48"/>
  <c r="V60" i="48"/>
  <c r="L61" i="48"/>
  <c r="M61" i="48"/>
  <c r="N61" i="48"/>
  <c r="O61" i="48"/>
  <c r="P61" i="48"/>
  <c r="Q61" i="48"/>
  <c r="R61" i="48"/>
  <c r="S61" i="48"/>
  <c r="T61" i="48"/>
  <c r="U61" i="48"/>
  <c r="V61" i="48"/>
  <c r="L62" i="48"/>
  <c r="M62" i="48"/>
  <c r="N62" i="48"/>
  <c r="O62" i="48"/>
  <c r="P62" i="48"/>
  <c r="Q62" i="48"/>
  <c r="R62" i="48"/>
  <c r="S62" i="48"/>
  <c r="T62" i="48"/>
  <c r="U62" i="48"/>
  <c r="V62" i="48"/>
  <c r="L63" i="48"/>
  <c r="M63" i="48"/>
  <c r="N63" i="48"/>
  <c r="O63" i="48"/>
  <c r="P63" i="48"/>
  <c r="Q63" i="48"/>
  <c r="R63" i="48"/>
  <c r="S63" i="48"/>
  <c r="T63" i="48"/>
  <c r="U63" i="48"/>
  <c r="V63" i="48"/>
  <c r="L64" i="48"/>
  <c r="M64" i="48"/>
  <c r="N64" i="48"/>
  <c r="O64" i="48"/>
  <c r="P64" i="48"/>
  <c r="Q64" i="48"/>
  <c r="R64" i="48"/>
  <c r="S64" i="48"/>
  <c r="T64" i="48"/>
  <c r="U64" i="48"/>
  <c r="V64" i="48"/>
  <c r="L65" i="48"/>
  <c r="M65" i="48"/>
  <c r="N65" i="48"/>
  <c r="O65" i="48"/>
  <c r="P65" i="48"/>
  <c r="Q65" i="48"/>
  <c r="R65" i="48"/>
  <c r="S65" i="48"/>
  <c r="T65" i="48"/>
  <c r="U65" i="48"/>
  <c r="V65" i="48"/>
  <c r="L66" i="48"/>
  <c r="M66" i="48"/>
  <c r="N66" i="48"/>
  <c r="O66" i="48"/>
  <c r="P66" i="48"/>
  <c r="Q66" i="48"/>
  <c r="R66" i="48"/>
  <c r="S66" i="48"/>
  <c r="T66" i="48"/>
  <c r="U66" i="48"/>
  <c r="V66" i="48"/>
  <c r="L67" i="48"/>
  <c r="M67" i="48"/>
  <c r="N67" i="48"/>
  <c r="O67" i="48"/>
  <c r="P67" i="48"/>
  <c r="Q67" i="48"/>
  <c r="R67" i="48"/>
  <c r="S67" i="48"/>
  <c r="T67" i="48"/>
  <c r="U67" i="48"/>
  <c r="V67" i="48"/>
  <c r="L68" i="48"/>
  <c r="M68" i="48"/>
  <c r="N68" i="48"/>
  <c r="O68" i="48"/>
  <c r="P68" i="48"/>
  <c r="Q68" i="48"/>
  <c r="R68" i="48"/>
  <c r="S68" i="48"/>
  <c r="T68" i="48"/>
  <c r="U68" i="48"/>
  <c r="V68" i="48"/>
  <c r="L69" i="48"/>
  <c r="M69" i="48"/>
  <c r="N69" i="48"/>
  <c r="O69" i="48"/>
  <c r="P69" i="48"/>
  <c r="Q69" i="48"/>
  <c r="R69" i="48"/>
  <c r="S69" i="48"/>
  <c r="T69" i="48"/>
  <c r="U69" i="48"/>
  <c r="V69" i="48"/>
  <c r="L70" i="48"/>
  <c r="M70" i="48"/>
  <c r="N70" i="48"/>
  <c r="O70" i="48"/>
  <c r="P70" i="48"/>
  <c r="Q70" i="48"/>
  <c r="R70" i="48"/>
  <c r="S70" i="48"/>
  <c r="T70" i="48"/>
  <c r="U70" i="48"/>
  <c r="V70" i="48"/>
  <c r="L71" i="48"/>
  <c r="M71" i="48"/>
  <c r="N71" i="48"/>
  <c r="O71" i="48"/>
  <c r="P71" i="48"/>
  <c r="Q71" i="48"/>
  <c r="R71" i="48"/>
  <c r="S71" i="48"/>
  <c r="T71" i="48"/>
  <c r="U71" i="48"/>
  <c r="V71" i="48"/>
  <c r="L72" i="48"/>
  <c r="M72" i="48"/>
  <c r="N72" i="48"/>
  <c r="O72" i="48"/>
  <c r="P72" i="48"/>
  <c r="Q72" i="48"/>
  <c r="R72" i="48"/>
  <c r="S72" i="48"/>
  <c r="T72" i="48"/>
  <c r="U72" i="48"/>
  <c r="V72" i="48"/>
  <c r="L73" i="48"/>
  <c r="M73" i="48"/>
  <c r="N73" i="48"/>
  <c r="O73" i="48"/>
  <c r="P73" i="48"/>
  <c r="Q73" i="48"/>
  <c r="R73" i="48"/>
  <c r="S73" i="48"/>
  <c r="T73" i="48"/>
  <c r="U73" i="48"/>
  <c r="V73" i="48"/>
  <c r="L74" i="48"/>
  <c r="M74" i="48"/>
  <c r="N74" i="48"/>
  <c r="O74" i="48"/>
  <c r="P74" i="48"/>
  <c r="Q74" i="48"/>
  <c r="R74" i="48"/>
  <c r="S74" i="48"/>
  <c r="T74" i="48"/>
  <c r="U74" i="48"/>
  <c r="V74" i="48"/>
  <c r="L75" i="48"/>
  <c r="M75" i="48"/>
  <c r="N75" i="48"/>
  <c r="O75" i="48"/>
  <c r="P75" i="48"/>
  <c r="Q75" i="48"/>
  <c r="R75" i="48"/>
  <c r="S75" i="48"/>
  <c r="T75" i="48"/>
  <c r="U75" i="48"/>
  <c r="V75" i="48"/>
  <c r="L76" i="48"/>
  <c r="M76" i="48"/>
  <c r="N76" i="48"/>
  <c r="O76" i="48"/>
  <c r="P76" i="48"/>
  <c r="Q76" i="48"/>
  <c r="R76" i="48"/>
  <c r="S76" i="48"/>
  <c r="T76" i="48"/>
  <c r="U76" i="48"/>
  <c r="V76" i="48"/>
  <c r="L77" i="48"/>
  <c r="M77" i="48"/>
  <c r="N77" i="48"/>
  <c r="O77" i="48"/>
  <c r="P77" i="48"/>
  <c r="Q77" i="48"/>
  <c r="R77" i="48"/>
  <c r="S77" i="48"/>
  <c r="T77" i="48"/>
  <c r="U77" i="48"/>
  <c r="V77" i="48"/>
  <c r="L78" i="48"/>
  <c r="M78" i="48"/>
  <c r="N78" i="48"/>
  <c r="O78" i="48"/>
  <c r="P78" i="48"/>
  <c r="Q78" i="48"/>
  <c r="R78" i="48"/>
  <c r="S78" i="48"/>
  <c r="T78" i="48"/>
  <c r="U78" i="48"/>
  <c r="V78" i="48"/>
  <c r="L79" i="48"/>
  <c r="M79" i="48"/>
  <c r="N79" i="48"/>
  <c r="O79" i="48"/>
  <c r="P79" i="48"/>
  <c r="Q79" i="48"/>
  <c r="R79" i="48"/>
  <c r="S79" i="48"/>
  <c r="T79" i="48"/>
  <c r="U79" i="48"/>
  <c r="V79" i="48"/>
  <c r="L80" i="48"/>
  <c r="M80" i="48"/>
  <c r="N80" i="48"/>
  <c r="O80" i="48"/>
  <c r="P80" i="48"/>
  <c r="Q80" i="48"/>
  <c r="R80" i="48"/>
  <c r="S80" i="48"/>
  <c r="T80" i="48"/>
  <c r="U80" i="48"/>
  <c r="V80" i="48"/>
  <c r="L81" i="48"/>
  <c r="M81" i="48"/>
  <c r="N81" i="48"/>
  <c r="O81" i="48"/>
  <c r="P81" i="48"/>
  <c r="Q81" i="48"/>
  <c r="R81" i="48"/>
  <c r="S81" i="48"/>
  <c r="T81" i="48"/>
  <c r="U81" i="48"/>
  <c r="V81" i="48"/>
  <c r="L82" i="48"/>
  <c r="M82" i="48"/>
  <c r="N82" i="48"/>
  <c r="O82" i="48"/>
  <c r="P82" i="48"/>
  <c r="Q82" i="48"/>
  <c r="R82" i="48"/>
  <c r="S82" i="48"/>
  <c r="T82" i="48"/>
  <c r="U82" i="48"/>
  <c r="V82" i="48"/>
  <c r="L83" i="48"/>
  <c r="M83" i="48"/>
  <c r="N83" i="48"/>
  <c r="O83" i="48"/>
  <c r="P83" i="48"/>
  <c r="Q83" i="48"/>
  <c r="R83" i="48"/>
  <c r="S83" i="48"/>
  <c r="T83" i="48"/>
  <c r="U83" i="48"/>
  <c r="V83" i="48"/>
  <c r="L84" i="48"/>
  <c r="M84" i="48"/>
  <c r="N84" i="48"/>
  <c r="O84" i="48"/>
  <c r="P84" i="48"/>
  <c r="Q84" i="48"/>
  <c r="R84" i="48"/>
  <c r="S84" i="48"/>
  <c r="T84" i="48"/>
  <c r="U84" i="48"/>
  <c r="V84" i="48"/>
  <c r="L85" i="48"/>
  <c r="M85" i="48"/>
  <c r="N85" i="48"/>
  <c r="O85" i="48"/>
  <c r="P85" i="48"/>
  <c r="Q85" i="48"/>
  <c r="R85" i="48"/>
  <c r="S85" i="48"/>
  <c r="T85" i="48"/>
  <c r="U85" i="48"/>
  <c r="V85" i="48"/>
  <c r="L86" i="48"/>
  <c r="M86" i="48"/>
  <c r="N86" i="48"/>
  <c r="O86" i="48"/>
  <c r="P86" i="48"/>
  <c r="Q86" i="48"/>
  <c r="R86" i="48"/>
  <c r="S86" i="48"/>
  <c r="T86" i="48"/>
  <c r="U86" i="48"/>
  <c r="V86" i="48"/>
  <c r="L87" i="48"/>
  <c r="M87" i="48"/>
  <c r="N87" i="48"/>
  <c r="O87" i="48"/>
  <c r="P87" i="48"/>
  <c r="Q87" i="48"/>
  <c r="R87" i="48"/>
  <c r="S87" i="48"/>
  <c r="T87" i="48"/>
  <c r="U87" i="48"/>
  <c r="V87" i="48"/>
  <c r="L88" i="48"/>
  <c r="M88" i="48"/>
  <c r="N88" i="48"/>
  <c r="O88" i="48"/>
  <c r="P88" i="48"/>
  <c r="Q88" i="48"/>
  <c r="R88" i="48"/>
  <c r="S88" i="48"/>
  <c r="T88" i="48"/>
  <c r="U88" i="48"/>
  <c r="V88" i="48"/>
  <c r="L89" i="48"/>
  <c r="M89" i="48"/>
  <c r="N89" i="48"/>
  <c r="O89" i="48"/>
  <c r="P89" i="48"/>
  <c r="Q89" i="48"/>
  <c r="R89" i="48"/>
  <c r="S89" i="48"/>
  <c r="T89" i="48"/>
  <c r="U89" i="48"/>
  <c r="V89" i="48"/>
  <c r="L90" i="48"/>
  <c r="M90" i="48"/>
  <c r="N90" i="48"/>
  <c r="O90" i="48"/>
  <c r="P90" i="48"/>
  <c r="Q90" i="48"/>
  <c r="R90" i="48"/>
  <c r="S90" i="48"/>
  <c r="T90" i="48"/>
  <c r="U90" i="48"/>
  <c r="V90" i="48"/>
  <c r="L91" i="48"/>
  <c r="M91" i="48"/>
  <c r="N91" i="48"/>
  <c r="O91" i="48"/>
  <c r="P91" i="48"/>
  <c r="Q91" i="48"/>
  <c r="R91" i="48"/>
  <c r="S91" i="48"/>
  <c r="T91" i="48"/>
  <c r="U91" i="48"/>
  <c r="V91" i="48"/>
  <c r="L92" i="48"/>
  <c r="M92" i="48"/>
  <c r="N92" i="48"/>
  <c r="O92" i="48"/>
  <c r="P92" i="48"/>
  <c r="Q92" i="48"/>
  <c r="R92" i="48"/>
  <c r="S92" i="48"/>
  <c r="T92" i="48"/>
  <c r="U92" i="48"/>
  <c r="V92" i="48"/>
  <c r="L10" i="51"/>
  <c r="M10" i="51"/>
  <c r="N10" i="51"/>
  <c r="O10" i="51"/>
  <c r="P10" i="51"/>
  <c r="Q10" i="51"/>
  <c r="R10" i="51"/>
  <c r="S10" i="51"/>
  <c r="T10" i="51"/>
  <c r="U10" i="51"/>
  <c r="V10" i="51"/>
  <c r="L11" i="51"/>
  <c r="M11" i="51"/>
  <c r="N11" i="51"/>
  <c r="O11" i="51"/>
  <c r="P11" i="51"/>
  <c r="Q11" i="51"/>
  <c r="R11" i="51"/>
  <c r="S11" i="51"/>
  <c r="T11" i="51"/>
  <c r="U11" i="51"/>
  <c r="V11" i="51"/>
  <c r="L12" i="51"/>
  <c r="M12" i="51"/>
  <c r="N12" i="51"/>
  <c r="O12" i="51"/>
  <c r="P12" i="51"/>
  <c r="Q12" i="51"/>
  <c r="R12" i="51"/>
  <c r="S12" i="51"/>
  <c r="T12" i="51"/>
  <c r="U12" i="51"/>
  <c r="V12" i="51"/>
  <c r="L13" i="51"/>
  <c r="M13" i="51"/>
  <c r="N13" i="51"/>
  <c r="O13" i="51"/>
  <c r="P13" i="51"/>
  <c r="Q13" i="51"/>
  <c r="R13" i="51"/>
  <c r="S13" i="51"/>
  <c r="T13" i="51"/>
  <c r="U13" i="51"/>
  <c r="V13" i="51"/>
  <c r="L14" i="51"/>
  <c r="M14" i="51"/>
  <c r="N14" i="51"/>
  <c r="O14" i="51"/>
  <c r="P14" i="51"/>
  <c r="Q14" i="51"/>
  <c r="R14" i="51"/>
  <c r="S14" i="51"/>
  <c r="T14" i="51"/>
  <c r="U14" i="51"/>
  <c r="V14" i="51"/>
  <c r="L15" i="51"/>
  <c r="M15" i="51"/>
  <c r="N15" i="51"/>
  <c r="O15" i="51"/>
  <c r="P15" i="51"/>
  <c r="Q15" i="51"/>
  <c r="R15" i="51"/>
  <c r="S15" i="51"/>
  <c r="T15" i="51"/>
  <c r="U15" i="51"/>
  <c r="V15" i="51"/>
  <c r="L16" i="51"/>
  <c r="M16" i="51"/>
  <c r="N16" i="51"/>
  <c r="O16" i="51"/>
  <c r="P16" i="51"/>
  <c r="Q16" i="51"/>
  <c r="R16" i="51"/>
  <c r="S16" i="51"/>
  <c r="T16" i="51"/>
  <c r="U16" i="51"/>
  <c r="V16" i="51"/>
  <c r="L17" i="51"/>
  <c r="M17" i="51"/>
  <c r="N17" i="51"/>
  <c r="O17" i="51"/>
  <c r="P17" i="51"/>
  <c r="Q17" i="51"/>
  <c r="R17" i="51"/>
  <c r="S17" i="51"/>
  <c r="T17" i="51"/>
  <c r="U17" i="51"/>
  <c r="V17" i="51"/>
  <c r="L18" i="51"/>
  <c r="M18" i="51"/>
  <c r="N18" i="51"/>
  <c r="O18" i="51"/>
  <c r="P18" i="51"/>
  <c r="Q18" i="51"/>
  <c r="R18" i="51"/>
  <c r="S18" i="51"/>
  <c r="T18" i="51"/>
  <c r="U18" i="51"/>
  <c r="V18" i="51"/>
  <c r="L19" i="51"/>
  <c r="M19" i="51"/>
  <c r="N19" i="51"/>
  <c r="O19" i="51"/>
  <c r="P19" i="51"/>
  <c r="Q19" i="51"/>
  <c r="R19" i="51"/>
  <c r="S19" i="51"/>
  <c r="T19" i="51"/>
  <c r="U19" i="51"/>
  <c r="V19" i="51"/>
  <c r="L20" i="51"/>
  <c r="M20" i="51"/>
  <c r="N20" i="51"/>
  <c r="O20" i="51"/>
  <c r="P20" i="51"/>
  <c r="Q20" i="51"/>
  <c r="R20" i="51"/>
  <c r="S20" i="51"/>
  <c r="T20" i="51"/>
  <c r="U20" i="51"/>
  <c r="V20" i="51"/>
  <c r="L21" i="51"/>
  <c r="M21" i="51"/>
  <c r="N21" i="51"/>
  <c r="O21" i="51"/>
  <c r="P21" i="51"/>
  <c r="Q21" i="51"/>
  <c r="R21" i="51"/>
  <c r="S21" i="51"/>
  <c r="T21" i="51"/>
  <c r="U21" i="51"/>
  <c r="V21" i="51"/>
  <c r="L22" i="51"/>
  <c r="M22" i="51"/>
  <c r="N22" i="51"/>
  <c r="O22" i="51"/>
  <c r="P22" i="51"/>
  <c r="Q22" i="51"/>
  <c r="R22" i="51"/>
  <c r="S22" i="51"/>
  <c r="T22" i="51"/>
  <c r="U22" i="51"/>
  <c r="V22" i="51"/>
  <c r="L23" i="51"/>
  <c r="M23" i="51"/>
  <c r="N23" i="51"/>
  <c r="O23" i="51"/>
  <c r="P23" i="51"/>
  <c r="Q23" i="51"/>
  <c r="R23" i="51"/>
  <c r="S23" i="51"/>
  <c r="T23" i="51"/>
  <c r="U23" i="51"/>
  <c r="V23" i="51"/>
  <c r="L24" i="51"/>
  <c r="M24" i="51"/>
  <c r="N24" i="51"/>
  <c r="O24" i="51"/>
  <c r="P24" i="51"/>
  <c r="Q24" i="51"/>
  <c r="R24" i="51"/>
  <c r="S24" i="51"/>
  <c r="T24" i="51"/>
  <c r="U24" i="51"/>
  <c r="V24" i="51"/>
  <c r="L25" i="51"/>
  <c r="M25" i="51"/>
  <c r="N25" i="51"/>
  <c r="O25" i="51"/>
  <c r="P25" i="51"/>
  <c r="Q25" i="51"/>
  <c r="R25" i="51"/>
  <c r="S25" i="51"/>
  <c r="T25" i="51"/>
  <c r="U25" i="51"/>
  <c r="V25" i="51"/>
  <c r="L26" i="51"/>
  <c r="M26" i="51"/>
  <c r="N26" i="51"/>
  <c r="O26" i="51"/>
  <c r="P26" i="51"/>
  <c r="Q26" i="51"/>
  <c r="R26" i="51"/>
  <c r="S26" i="51"/>
  <c r="T26" i="51"/>
  <c r="U26" i="51"/>
  <c r="V26" i="51"/>
  <c r="L27" i="51"/>
  <c r="M27" i="51"/>
  <c r="N27" i="51"/>
  <c r="O27" i="51"/>
  <c r="P27" i="51"/>
  <c r="Q27" i="51"/>
  <c r="R27" i="51"/>
  <c r="S27" i="51"/>
  <c r="T27" i="51"/>
  <c r="U27" i="51"/>
  <c r="V27" i="51"/>
  <c r="L28" i="51"/>
  <c r="M28" i="51"/>
  <c r="N28" i="51"/>
  <c r="O28" i="51"/>
  <c r="P28" i="51"/>
  <c r="Q28" i="51"/>
  <c r="R28" i="51"/>
  <c r="S28" i="51"/>
  <c r="T28" i="51"/>
  <c r="U28" i="51"/>
  <c r="V28" i="51"/>
  <c r="L29" i="51"/>
  <c r="M29" i="51"/>
  <c r="N29" i="51"/>
  <c r="O29" i="51"/>
  <c r="P29" i="51"/>
  <c r="Q29" i="51"/>
  <c r="R29" i="51"/>
  <c r="S29" i="51"/>
  <c r="T29" i="51"/>
  <c r="U29" i="51"/>
  <c r="V29" i="51"/>
  <c r="L30" i="51"/>
  <c r="M30" i="51"/>
  <c r="N30" i="51"/>
  <c r="O30" i="51"/>
  <c r="P30" i="51"/>
  <c r="Q30" i="51"/>
  <c r="R30" i="51"/>
  <c r="S30" i="51"/>
  <c r="T30" i="51"/>
  <c r="U30" i="51"/>
  <c r="V30" i="51"/>
  <c r="L31" i="51"/>
  <c r="M31" i="51"/>
  <c r="N31" i="51"/>
  <c r="O31" i="51"/>
  <c r="P31" i="51"/>
  <c r="Q31" i="51"/>
  <c r="R31" i="51"/>
  <c r="S31" i="51"/>
  <c r="T31" i="51"/>
  <c r="U31" i="51"/>
  <c r="V31" i="51"/>
  <c r="L32" i="51"/>
  <c r="M32" i="51"/>
  <c r="N32" i="51"/>
  <c r="O32" i="51"/>
  <c r="P32" i="51"/>
  <c r="Q32" i="51"/>
  <c r="R32" i="51"/>
  <c r="S32" i="51"/>
  <c r="T32" i="51"/>
  <c r="U32" i="51"/>
  <c r="V32" i="51"/>
  <c r="L33" i="51"/>
  <c r="M33" i="51"/>
  <c r="N33" i="51"/>
  <c r="O33" i="51"/>
  <c r="P33" i="51"/>
  <c r="Q33" i="51"/>
  <c r="R33" i="51"/>
  <c r="S33" i="51"/>
  <c r="T33" i="51"/>
  <c r="U33" i="51"/>
  <c r="V33" i="51"/>
  <c r="L34" i="51"/>
  <c r="M34" i="51"/>
  <c r="N34" i="51"/>
  <c r="O34" i="51"/>
  <c r="P34" i="51"/>
  <c r="Q34" i="51"/>
  <c r="R34" i="51"/>
  <c r="S34" i="51"/>
  <c r="T34" i="51"/>
  <c r="U34" i="51"/>
  <c r="V34" i="51"/>
  <c r="L35" i="51"/>
  <c r="M35" i="51"/>
  <c r="N35" i="51"/>
  <c r="O35" i="51"/>
  <c r="P35" i="51"/>
  <c r="Q35" i="51"/>
  <c r="R35" i="51"/>
  <c r="S35" i="51"/>
  <c r="T35" i="51"/>
  <c r="U35" i="51"/>
  <c r="V35" i="51"/>
  <c r="L36" i="51"/>
  <c r="M36" i="51"/>
  <c r="N36" i="51"/>
  <c r="O36" i="51"/>
  <c r="P36" i="51"/>
  <c r="Q36" i="51"/>
  <c r="R36" i="51"/>
  <c r="S36" i="51"/>
  <c r="T36" i="51"/>
  <c r="U36" i="51"/>
  <c r="V36" i="51"/>
  <c r="L37" i="51"/>
  <c r="M37" i="51"/>
  <c r="N37" i="51"/>
  <c r="O37" i="51"/>
  <c r="P37" i="51"/>
  <c r="Q37" i="51"/>
  <c r="R37" i="51"/>
  <c r="S37" i="51"/>
  <c r="T37" i="51"/>
  <c r="U37" i="51"/>
  <c r="V37" i="51"/>
  <c r="L38" i="51"/>
  <c r="M38" i="51"/>
  <c r="N38" i="51"/>
  <c r="O38" i="51"/>
  <c r="P38" i="51"/>
  <c r="Q38" i="51"/>
  <c r="R38" i="51"/>
  <c r="S38" i="51"/>
  <c r="T38" i="51"/>
  <c r="U38" i="51"/>
  <c r="V38" i="51"/>
  <c r="L39" i="51"/>
  <c r="M39" i="51"/>
  <c r="N39" i="51"/>
  <c r="O39" i="51"/>
  <c r="P39" i="51"/>
  <c r="Q39" i="51"/>
  <c r="R39" i="51"/>
  <c r="S39" i="51"/>
  <c r="T39" i="51"/>
  <c r="U39" i="51"/>
  <c r="V39" i="51"/>
  <c r="L40" i="51"/>
  <c r="M40" i="51"/>
  <c r="N40" i="51"/>
  <c r="O40" i="51"/>
  <c r="P40" i="51"/>
  <c r="Q40" i="51"/>
  <c r="R40" i="51"/>
  <c r="S40" i="51"/>
  <c r="T40" i="51"/>
  <c r="U40" i="51"/>
  <c r="V40" i="51"/>
  <c r="L41" i="51"/>
  <c r="M41" i="51"/>
  <c r="N41" i="51"/>
  <c r="O41" i="51"/>
  <c r="P41" i="51"/>
  <c r="Q41" i="51"/>
  <c r="R41" i="51"/>
  <c r="S41" i="51"/>
  <c r="T41" i="51"/>
  <c r="U41" i="51"/>
  <c r="V41" i="51"/>
  <c r="L42" i="51"/>
  <c r="M42" i="51"/>
  <c r="N42" i="51"/>
  <c r="O42" i="51"/>
  <c r="P42" i="51"/>
  <c r="Q42" i="51"/>
  <c r="R42" i="51"/>
  <c r="S42" i="51"/>
  <c r="T42" i="51"/>
  <c r="U42" i="51"/>
  <c r="V42" i="51"/>
  <c r="L43" i="51"/>
  <c r="M43" i="51"/>
  <c r="N43" i="51"/>
  <c r="O43" i="51"/>
  <c r="P43" i="51"/>
  <c r="Q43" i="51"/>
  <c r="R43" i="51"/>
  <c r="S43" i="51"/>
  <c r="T43" i="51"/>
  <c r="U43" i="51"/>
  <c r="V43" i="51"/>
  <c r="L44" i="51"/>
  <c r="M44" i="51"/>
  <c r="N44" i="51"/>
  <c r="O44" i="51"/>
  <c r="P44" i="51"/>
  <c r="Q44" i="51"/>
  <c r="R44" i="51"/>
  <c r="S44" i="51"/>
  <c r="T44" i="51"/>
  <c r="U44" i="51"/>
  <c r="V44" i="51"/>
  <c r="L45" i="51"/>
  <c r="M45" i="51"/>
  <c r="N45" i="51"/>
  <c r="O45" i="51"/>
  <c r="P45" i="51"/>
  <c r="Q45" i="51"/>
  <c r="R45" i="51"/>
  <c r="S45" i="51"/>
  <c r="T45" i="51"/>
  <c r="U45" i="51"/>
  <c r="V45" i="51"/>
  <c r="L46" i="51"/>
  <c r="M46" i="51"/>
  <c r="N46" i="51"/>
  <c r="O46" i="51"/>
  <c r="P46" i="51"/>
  <c r="Q46" i="51"/>
  <c r="R46" i="51"/>
  <c r="S46" i="51"/>
  <c r="T46" i="51"/>
  <c r="U46" i="51"/>
  <c r="V46" i="51"/>
  <c r="L47" i="51"/>
  <c r="M47" i="51"/>
  <c r="N47" i="51"/>
  <c r="O47" i="51"/>
  <c r="P47" i="51"/>
  <c r="Q47" i="51"/>
  <c r="R47" i="51"/>
  <c r="S47" i="51"/>
  <c r="T47" i="51"/>
  <c r="U47" i="51"/>
  <c r="V47" i="51"/>
  <c r="L48" i="51"/>
  <c r="M48" i="51"/>
  <c r="N48" i="51"/>
  <c r="O48" i="51"/>
  <c r="P48" i="51"/>
  <c r="Q48" i="51"/>
  <c r="R48" i="51"/>
  <c r="S48" i="51"/>
  <c r="T48" i="51"/>
  <c r="U48" i="51"/>
  <c r="V48" i="51"/>
  <c r="L49" i="51"/>
  <c r="M49" i="51"/>
  <c r="N49" i="51"/>
  <c r="O49" i="51"/>
  <c r="P49" i="51"/>
  <c r="Q49" i="51"/>
  <c r="R49" i="51"/>
  <c r="S49" i="51"/>
  <c r="T49" i="51"/>
  <c r="U49" i="51"/>
  <c r="V49" i="51"/>
  <c r="L50" i="51"/>
  <c r="M50" i="51"/>
  <c r="N50" i="51"/>
  <c r="O50" i="51"/>
  <c r="P50" i="51"/>
  <c r="Q50" i="51"/>
  <c r="R50" i="51"/>
  <c r="S50" i="51"/>
  <c r="T50" i="51"/>
  <c r="U50" i="51"/>
  <c r="V50" i="51"/>
  <c r="L51" i="51"/>
  <c r="M51" i="51"/>
  <c r="N51" i="51"/>
  <c r="O51" i="51"/>
  <c r="P51" i="51"/>
  <c r="Q51" i="51"/>
  <c r="R51" i="51"/>
  <c r="S51" i="51"/>
  <c r="T51" i="51"/>
  <c r="U51" i="51"/>
  <c r="V51" i="51"/>
  <c r="L52" i="51"/>
  <c r="M52" i="51"/>
  <c r="N52" i="51"/>
  <c r="O52" i="51"/>
  <c r="P52" i="51"/>
  <c r="Q52" i="51"/>
  <c r="R52" i="51"/>
  <c r="S52" i="51"/>
  <c r="T52" i="51"/>
  <c r="U52" i="51"/>
  <c r="V52" i="51"/>
  <c r="L53" i="51"/>
  <c r="M53" i="51"/>
  <c r="N53" i="51"/>
  <c r="O53" i="51"/>
  <c r="P53" i="51"/>
  <c r="Q53" i="51"/>
  <c r="R53" i="51"/>
  <c r="S53" i="51"/>
  <c r="T53" i="51"/>
  <c r="U53" i="51"/>
  <c r="V53" i="51"/>
  <c r="L54" i="51"/>
  <c r="M54" i="51"/>
  <c r="N54" i="51"/>
  <c r="O54" i="51"/>
  <c r="P54" i="51"/>
  <c r="Q54" i="51"/>
  <c r="R54" i="51"/>
  <c r="S54" i="51"/>
  <c r="T54" i="51"/>
  <c r="U54" i="51"/>
  <c r="V54" i="51"/>
  <c r="L55" i="51"/>
  <c r="M55" i="51"/>
  <c r="N55" i="51"/>
  <c r="O55" i="51"/>
  <c r="P55" i="51"/>
  <c r="Q55" i="51"/>
  <c r="R55" i="51"/>
  <c r="S55" i="51"/>
  <c r="T55" i="51"/>
  <c r="U55" i="51"/>
  <c r="V55" i="51"/>
  <c r="L56" i="51"/>
  <c r="M56" i="51"/>
  <c r="N56" i="51"/>
  <c r="O56" i="51"/>
  <c r="P56" i="51"/>
  <c r="Q56" i="51"/>
  <c r="R56" i="51"/>
  <c r="S56" i="51"/>
  <c r="T56" i="51"/>
  <c r="U56" i="51"/>
  <c r="V56" i="51"/>
  <c r="L57" i="51"/>
  <c r="M57" i="51"/>
  <c r="N57" i="51"/>
  <c r="O57" i="51"/>
  <c r="P57" i="51"/>
  <c r="Q57" i="51"/>
  <c r="R57" i="51"/>
  <c r="S57" i="51"/>
  <c r="T57" i="51"/>
  <c r="U57" i="51"/>
  <c r="V57" i="51"/>
  <c r="L58" i="51"/>
  <c r="M58" i="51"/>
  <c r="N58" i="51"/>
  <c r="O58" i="51"/>
  <c r="P58" i="51"/>
  <c r="Q58" i="51"/>
  <c r="R58" i="51"/>
  <c r="S58" i="51"/>
  <c r="T58" i="51"/>
  <c r="U58" i="51"/>
  <c r="V58" i="51"/>
  <c r="L59" i="51"/>
  <c r="M59" i="51"/>
  <c r="N59" i="51"/>
  <c r="O59" i="51"/>
  <c r="P59" i="51"/>
  <c r="Q59" i="51"/>
  <c r="R59" i="51"/>
  <c r="S59" i="51"/>
  <c r="T59" i="51"/>
  <c r="U59" i="51"/>
  <c r="V59" i="51"/>
  <c r="L60" i="51"/>
  <c r="M60" i="51"/>
  <c r="N60" i="51"/>
  <c r="O60" i="51"/>
  <c r="P60" i="51"/>
  <c r="Q60" i="51"/>
  <c r="R60" i="51"/>
  <c r="S60" i="51"/>
  <c r="T60" i="51"/>
  <c r="U60" i="51"/>
  <c r="V60" i="51"/>
  <c r="L61" i="51"/>
  <c r="M61" i="51"/>
  <c r="N61" i="51"/>
  <c r="O61" i="51"/>
  <c r="P61" i="51"/>
  <c r="Q61" i="51"/>
  <c r="R61" i="51"/>
  <c r="S61" i="51"/>
  <c r="T61" i="51"/>
  <c r="U61" i="51"/>
  <c r="V61" i="51"/>
  <c r="L62" i="51"/>
  <c r="M62" i="51"/>
  <c r="N62" i="51"/>
  <c r="O62" i="51"/>
  <c r="P62" i="51"/>
  <c r="Q62" i="51"/>
  <c r="R62" i="51"/>
  <c r="S62" i="51"/>
  <c r="T62" i="51"/>
  <c r="U62" i="51"/>
  <c r="V62" i="51"/>
  <c r="L63" i="51"/>
  <c r="M63" i="51"/>
  <c r="N63" i="51"/>
  <c r="O63" i="51"/>
  <c r="P63" i="51"/>
  <c r="Q63" i="51"/>
  <c r="R63" i="51"/>
  <c r="S63" i="51"/>
  <c r="T63" i="51"/>
  <c r="U63" i="51"/>
  <c r="V63" i="51"/>
  <c r="L64" i="51"/>
  <c r="M64" i="51"/>
  <c r="N64" i="51"/>
  <c r="O64" i="51"/>
  <c r="P64" i="51"/>
  <c r="Q64" i="51"/>
  <c r="R64" i="51"/>
  <c r="S64" i="51"/>
  <c r="T64" i="51"/>
  <c r="U64" i="51"/>
  <c r="V64" i="51"/>
  <c r="L65" i="51"/>
  <c r="M65" i="51"/>
  <c r="N65" i="51"/>
  <c r="O65" i="51"/>
  <c r="P65" i="51"/>
  <c r="Q65" i="51"/>
  <c r="R65" i="51"/>
  <c r="S65" i="51"/>
  <c r="T65" i="51"/>
  <c r="U65" i="51"/>
  <c r="V65" i="51"/>
  <c r="L66" i="51"/>
  <c r="M66" i="51"/>
  <c r="N66" i="51"/>
  <c r="O66" i="51"/>
  <c r="P66" i="51"/>
  <c r="Q66" i="51"/>
  <c r="R66" i="51"/>
  <c r="S66" i="51"/>
  <c r="T66" i="51"/>
  <c r="U66" i="51"/>
  <c r="V66" i="51"/>
  <c r="L67" i="51"/>
  <c r="M67" i="51"/>
  <c r="N67" i="51"/>
  <c r="O67" i="51"/>
  <c r="P67" i="51"/>
  <c r="Q67" i="51"/>
  <c r="R67" i="51"/>
  <c r="S67" i="51"/>
  <c r="T67" i="51"/>
  <c r="U67" i="51"/>
  <c r="V67" i="51"/>
  <c r="L68" i="51"/>
  <c r="M68" i="51"/>
  <c r="N68" i="51"/>
  <c r="O68" i="51"/>
  <c r="P68" i="51"/>
  <c r="Q68" i="51"/>
  <c r="R68" i="51"/>
  <c r="S68" i="51"/>
  <c r="T68" i="51"/>
  <c r="U68" i="51"/>
  <c r="V68" i="51"/>
  <c r="L69" i="51"/>
  <c r="M69" i="51"/>
  <c r="N69" i="51"/>
  <c r="O69" i="51"/>
  <c r="P69" i="51"/>
  <c r="Q69" i="51"/>
  <c r="R69" i="51"/>
  <c r="S69" i="51"/>
  <c r="T69" i="51"/>
  <c r="U69" i="51"/>
  <c r="V69" i="51"/>
  <c r="L70" i="51"/>
  <c r="M70" i="51"/>
  <c r="N70" i="51"/>
  <c r="O70" i="51"/>
  <c r="P70" i="51"/>
  <c r="Q70" i="51"/>
  <c r="R70" i="51"/>
  <c r="S70" i="51"/>
  <c r="T70" i="51"/>
  <c r="U70" i="51"/>
  <c r="V70" i="51"/>
  <c r="L71" i="51"/>
  <c r="M71" i="51"/>
  <c r="N71" i="51"/>
  <c r="O71" i="51"/>
  <c r="P71" i="51"/>
  <c r="Q71" i="51"/>
  <c r="R71" i="51"/>
  <c r="S71" i="51"/>
  <c r="T71" i="51"/>
  <c r="U71" i="51"/>
  <c r="V71" i="51"/>
  <c r="L72" i="51"/>
  <c r="M72" i="51"/>
  <c r="N72" i="51"/>
  <c r="O72" i="51"/>
  <c r="P72" i="51"/>
  <c r="Q72" i="51"/>
  <c r="R72" i="51"/>
  <c r="S72" i="51"/>
  <c r="T72" i="51"/>
  <c r="U72" i="51"/>
  <c r="V72" i="51"/>
  <c r="L73" i="51"/>
  <c r="M73" i="51"/>
  <c r="N73" i="51"/>
  <c r="O73" i="51"/>
  <c r="P73" i="51"/>
  <c r="Q73" i="51"/>
  <c r="R73" i="51"/>
  <c r="S73" i="51"/>
  <c r="T73" i="51"/>
  <c r="U73" i="51"/>
  <c r="V73" i="51"/>
  <c r="L74" i="51"/>
  <c r="M74" i="51"/>
  <c r="N74" i="51"/>
  <c r="O74" i="51"/>
  <c r="P74" i="51"/>
  <c r="Q74" i="51"/>
  <c r="R74" i="51"/>
  <c r="S74" i="51"/>
  <c r="T74" i="51"/>
  <c r="U74" i="51"/>
  <c r="V74" i="51"/>
  <c r="L75" i="51"/>
  <c r="M75" i="51"/>
  <c r="N75" i="51"/>
  <c r="O75" i="51"/>
  <c r="P75" i="51"/>
  <c r="Q75" i="51"/>
  <c r="R75" i="51"/>
  <c r="S75" i="51"/>
  <c r="T75" i="51"/>
  <c r="U75" i="51"/>
  <c r="V75" i="51"/>
  <c r="L76" i="51"/>
  <c r="M76" i="51"/>
  <c r="N76" i="51"/>
  <c r="O76" i="51"/>
  <c r="P76" i="51"/>
  <c r="Q76" i="51"/>
  <c r="R76" i="51"/>
  <c r="S76" i="51"/>
  <c r="T76" i="51"/>
  <c r="U76" i="51"/>
  <c r="V76" i="51"/>
  <c r="L77" i="51"/>
  <c r="M77" i="51"/>
  <c r="N77" i="51"/>
  <c r="O77" i="51"/>
  <c r="P77" i="51"/>
  <c r="Q77" i="51"/>
  <c r="R77" i="51"/>
  <c r="S77" i="51"/>
  <c r="T77" i="51"/>
  <c r="U77" i="51"/>
  <c r="V77" i="51"/>
  <c r="L78" i="51"/>
  <c r="M78" i="51"/>
  <c r="N78" i="51"/>
  <c r="O78" i="51"/>
  <c r="P78" i="51"/>
  <c r="Q78" i="51"/>
  <c r="R78" i="51"/>
  <c r="S78" i="51"/>
  <c r="T78" i="51"/>
  <c r="U78" i="51"/>
  <c r="V78" i="51"/>
  <c r="L79" i="51"/>
  <c r="M79" i="51"/>
  <c r="N79" i="51"/>
  <c r="O79" i="51"/>
  <c r="P79" i="51"/>
  <c r="Q79" i="51"/>
  <c r="R79" i="51"/>
  <c r="S79" i="51"/>
  <c r="T79" i="51"/>
  <c r="U79" i="51"/>
  <c r="V79" i="51"/>
  <c r="L80" i="51"/>
  <c r="M80" i="51"/>
  <c r="N80" i="51"/>
  <c r="O80" i="51"/>
  <c r="P80" i="51"/>
  <c r="Q80" i="51"/>
  <c r="R80" i="51"/>
  <c r="S80" i="51"/>
  <c r="T80" i="51"/>
  <c r="U80" i="51"/>
  <c r="V80" i="51"/>
  <c r="L81" i="51"/>
  <c r="M81" i="51"/>
  <c r="N81" i="51"/>
  <c r="O81" i="51"/>
  <c r="P81" i="51"/>
  <c r="Q81" i="51"/>
  <c r="R81" i="51"/>
  <c r="S81" i="51"/>
  <c r="T81" i="51"/>
  <c r="U81" i="51"/>
  <c r="V81" i="51"/>
  <c r="L82" i="51"/>
  <c r="M82" i="51"/>
  <c r="N82" i="51"/>
  <c r="O82" i="51"/>
  <c r="P82" i="51"/>
  <c r="Q82" i="51"/>
  <c r="R82" i="51"/>
  <c r="S82" i="51"/>
  <c r="T82" i="51"/>
  <c r="U82" i="51"/>
  <c r="V82" i="51"/>
  <c r="L83" i="51"/>
  <c r="M83" i="51"/>
  <c r="N83" i="51"/>
  <c r="O83" i="51"/>
  <c r="P83" i="51"/>
  <c r="Q83" i="51"/>
  <c r="R83" i="51"/>
  <c r="S83" i="51"/>
  <c r="T83" i="51"/>
  <c r="U83" i="51"/>
  <c r="V83" i="51"/>
  <c r="L84" i="51"/>
  <c r="M84" i="51"/>
  <c r="N84" i="51"/>
  <c r="O84" i="51"/>
  <c r="P84" i="51"/>
  <c r="Q84" i="51"/>
  <c r="R84" i="51"/>
  <c r="S84" i="51"/>
  <c r="T84" i="51"/>
  <c r="U84" i="51"/>
  <c r="V84" i="51"/>
  <c r="L85" i="51"/>
  <c r="M85" i="51"/>
  <c r="N85" i="51"/>
  <c r="O85" i="51"/>
  <c r="P85" i="51"/>
  <c r="Q85" i="51"/>
  <c r="R85" i="51"/>
  <c r="S85" i="51"/>
  <c r="T85" i="51"/>
  <c r="U85" i="51"/>
  <c r="V85" i="51"/>
  <c r="L86" i="51"/>
  <c r="M86" i="51"/>
  <c r="N86" i="51"/>
  <c r="O86" i="51"/>
  <c r="P86" i="51"/>
  <c r="Q86" i="51"/>
  <c r="R86" i="51"/>
  <c r="S86" i="51"/>
  <c r="T86" i="51"/>
  <c r="U86" i="51"/>
  <c r="V86" i="51"/>
  <c r="L87" i="51"/>
  <c r="M87" i="51"/>
  <c r="N87" i="51"/>
  <c r="O87" i="51"/>
  <c r="P87" i="51"/>
  <c r="Q87" i="51"/>
  <c r="R87" i="51"/>
  <c r="S87" i="51"/>
  <c r="T87" i="51"/>
  <c r="U87" i="51"/>
  <c r="V87" i="51"/>
  <c r="L88" i="51"/>
  <c r="M88" i="51"/>
  <c r="N88" i="51"/>
  <c r="O88" i="51"/>
  <c r="P88" i="51"/>
  <c r="Q88" i="51"/>
  <c r="R88" i="51"/>
  <c r="S88" i="51"/>
  <c r="T88" i="51"/>
  <c r="U88" i="51"/>
  <c r="V88" i="51"/>
  <c r="L89" i="51"/>
  <c r="M89" i="51"/>
  <c r="N89" i="51"/>
  <c r="O89" i="51"/>
  <c r="P89" i="51"/>
  <c r="Q89" i="51"/>
  <c r="R89" i="51"/>
  <c r="S89" i="51"/>
  <c r="T89" i="51"/>
  <c r="U89" i="51"/>
  <c r="V89" i="51"/>
  <c r="L90" i="51"/>
  <c r="M90" i="51"/>
  <c r="N90" i="51"/>
  <c r="O90" i="51"/>
  <c r="P90" i="51"/>
  <c r="Q90" i="51"/>
  <c r="R90" i="51"/>
  <c r="S90" i="51"/>
  <c r="T90" i="51"/>
  <c r="U90" i="51"/>
  <c r="V90" i="51"/>
  <c r="L91" i="51"/>
  <c r="M91" i="51"/>
  <c r="N91" i="51"/>
  <c r="O91" i="51"/>
  <c r="P91" i="51"/>
  <c r="Q91" i="51"/>
  <c r="R91" i="51"/>
  <c r="S91" i="51"/>
  <c r="T91" i="51"/>
  <c r="U91" i="51"/>
  <c r="V91" i="51"/>
  <c r="L92" i="51"/>
  <c r="M92" i="51"/>
  <c r="N92" i="51"/>
  <c r="O92" i="51"/>
  <c r="P92" i="51"/>
  <c r="Q92" i="51"/>
  <c r="R92" i="51"/>
  <c r="S92" i="51"/>
  <c r="T92" i="51"/>
  <c r="U92" i="51"/>
  <c r="V92" i="51"/>
  <c r="L10" i="56"/>
  <c r="M10" i="56"/>
  <c r="N10" i="56"/>
  <c r="O10" i="56"/>
  <c r="P10" i="56"/>
  <c r="Q10" i="56"/>
  <c r="R10" i="56"/>
  <c r="S10" i="56"/>
  <c r="T10" i="56"/>
  <c r="U10" i="56"/>
  <c r="V10" i="56"/>
  <c r="L11" i="56"/>
  <c r="M11" i="56"/>
  <c r="N11" i="56"/>
  <c r="O11" i="56"/>
  <c r="P11" i="56"/>
  <c r="Q11" i="56"/>
  <c r="R11" i="56"/>
  <c r="S11" i="56"/>
  <c r="T11" i="56"/>
  <c r="U11" i="56"/>
  <c r="V11" i="56"/>
  <c r="L12" i="56"/>
  <c r="M12" i="56"/>
  <c r="N12" i="56"/>
  <c r="O12" i="56"/>
  <c r="P12" i="56"/>
  <c r="Q12" i="56"/>
  <c r="R12" i="56"/>
  <c r="S12" i="56"/>
  <c r="T12" i="56"/>
  <c r="U12" i="56"/>
  <c r="V12" i="56"/>
  <c r="L13" i="56"/>
  <c r="M13" i="56"/>
  <c r="N13" i="56"/>
  <c r="O13" i="56"/>
  <c r="P13" i="56"/>
  <c r="Q13" i="56"/>
  <c r="R13" i="56"/>
  <c r="S13" i="56"/>
  <c r="T13" i="56"/>
  <c r="U13" i="56"/>
  <c r="V13" i="56"/>
  <c r="L14" i="56"/>
  <c r="M14" i="56"/>
  <c r="N14" i="56"/>
  <c r="O14" i="56"/>
  <c r="P14" i="56"/>
  <c r="Q14" i="56"/>
  <c r="R14" i="56"/>
  <c r="S14" i="56"/>
  <c r="T14" i="56"/>
  <c r="U14" i="56"/>
  <c r="V14" i="56"/>
  <c r="L15" i="56"/>
  <c r="M15" i="56"/>
  <c r="N15" i="56"/>
  <c r="O15" i="56"/>
  <c r="P15" i="56"/>
  <c r="Q15" i="56"/>
  <c r="R15" i="56"/>
  <c r="S15" i="56"/>
  <c r="T15" i="56"/>
  <c r="U15" i="56"/>
  <c r="V15" i="56"/>
  <c r="L16" i="56"/>
  <c r="M16" i="56"/>
  <c r="N16" i="56"/>
  <c r="O16" i="56"/>
  <c r="P16" i="56"/>
  <c r="Q16" i="56"/>
  <c r="R16" i="56"/>
  <c r="S16" i="56"/>
  <c r="T16" i="56"/>
  <c r="U16" i="56"/>
  <c r="V16" i="56"/>
  <c r="L17" i="56"/>
  <c r="M17" i="56"/>
  <c r="N17" i="56"/>
  <c r="O17" i="56"/>
  <c r="P17" i="56"/>
  <c r="Q17" i="56"/>
  <c r="R17" i="56"/>
  <c r="S17" i="56"/>
  <c r="T17" i="56"/>
  <c r="U17" i="56"/>
  <c r="V17" i="56"/>
  <c r="L18" i="56"/>
  <c r="M18" i="56"/>
  <c r="N18" i="56"/>
  <c r="O18" i="56"/>
  <c r="P18" i="56"/>
  <c r="Q18" i="56"/>
  <c r="R18" i="56"/>
  <c r="S18" i="56"/>
  <c r="T18" i="56"/>
  <c r="U18" i="56"/>
  <c r="V18" i="56"/>
  <c r="L19" i="56"/>
  <c r="M19" i="56"/>
  <c r="N19" i="56"/>
  <c r="O19" i="56"/>
  <c r="P19" i="56"/>
  <c r="Q19" i="56"/>
  <c r="R19" i="56"/>
  <c r="S19" i="56"/>
  <c r="T19" i="56"/>
  <c r="U19" i="56"/>
  <c r="V19" i="56"/>
  <c r="L20" i="56"/>
  <c r="M20" i="56"/>
  <c r="N20" i="56"/>
  <c r="O20" i="56"/>
  <c r="P20" i="56"/>
  <c r="Q20" i="56"/>
  <c r="R20" i="56"/>
  <c r="S20" i="56"/>
  <c r="T20" i="56"/>
  <c r="U20" i="56"/>
  <c r="V20" i="56"/>
  <c r="L21" i="56"/>
  <c r="M21" i="56"/>
  <c r="N21" i="56"/>
  <c r="O21" i="56"/>
  <c r="P21" i="56"/>
  <c r="Q21" i="56"/>
  <c r="R21" i="56"/>
  <c r="S21" i="56"/>
  <c r="T21" i="56"/>
  <c r="U21" i="56"/>
  <c r="V21" i="56"/>
  <c r="L22" i="56"/>
  <c r="M22" i="56"/>
  <c r="N22" i="56"/>
  <c r="O22" i="56"/>
  <c r="P22" i="56"/>
  <c r="Q22" i="56"/>
  <c r="R22" i="56"/>
  <c r="S22" i="56"/>
  <c r="T22" i="56"/>
  <c r="U22" i="56"/>
  <c r="V22" i="56"/>
  <c r="L23" i="56"/>
  <c r="M23" i="56"/>
  <c r="N23" i="56"/>
  <c r="O23" i="56"/>
  <c r="P23" i="56"/>
  <c r="Q23" i="56"/>
  <c r="R23" i="56"/>
  <c r="S23" i="56"/>
  <c r="T23" i="56"/>
  <c r="U23" i="56"/>
  <c r="V23" i="56"/>
  <c r="L24" i="56"/>
  <c r="M24" i="56"/>
  <c r="N24" i="56"/>
  <c r="O24" i="56"/>
  <c r="P24" i="56"/>
  <c r="Q24" i="56"/>
  <c r="R24" i="56"/>
  <c r="S24" i="56"/>
  <c r="T24" i="56"/>
  <c r="U24" i="56"/>
  <c r="V24" i="56"/>
  <c r="L25" i="56"/>
  <c r="M25" i="56"/>
  <c r="N25" i="56"/>
  <c r="O25" i="56"/>
  <c r="P25" i="56"/>
  <c r="Q25" i="56"/>
  <c r="R25" i="56"/>
  <c r="S25" i="56"/>
  <c r="T25" i="56"/>
  <c r="U25" i="56"/>
  <c r="V25" i="56"/>
  <c r="L26" i="56"/>
  <c r="M26" i="56"/>
  <c r="N26" i="56"/>
  <c r="O26" i="56"/>
  <c r="P26" i="56"/>
  <c r="Q26" i="56"/>
  <c r="R26" i="56"/>
  <c r="S26" i="56"/>
  <c r="T26" i="56"/>
  <c r="U26" i="56"/>
  <c r="V26" i="56"/>
  <c r="L27" i="56"/>
  <c r="M27" i="56"/>
  <c r="N27" i="56"/>
  <c r="O27" i="56"/>
  <c r="P27" i="56"/>
  <c r="Q27" i="56"/>
  <c r="R27" i="56"/>
  <c r="S27" i="56"/>
  <c r="T27" i="56"/>
  <c r="U27" i="56"/>
  <c r="V27" i="56"/>
  <c r="L28" i="56"/>
  <c r="M28" i="56"/>
  <c r="N28" i="56"/>
  <c r="O28" i="56"/>
  <c r="P28" i="56"/>
  <c r="Q28" i="56"/>
  <c r="R28" i="56"/>
  <c r="S28" i="56"/>
  <c r="T28" i="56"/>
  <c r="U28" i="56"/>
  <c r="V28" i="56"/>
  <c r="L29" i="56"/>
  <c r="M29" i="56"/>
  <c r="N29" i="56"/>
  <c r="O29" i="56"/>
  <c r="P29" i="56"/>
  <c r="Q29" i="56"/>
  <c r="R29" i="56"/>
  <c r="S29" i="56"/>
  <c r="T29" i="56"/>
  <c r="U29" i="56"/>
  <c r="V29" i="56"/>
  <c r="L30" i="56"/>
  <c r="M30" i="56"/>
  <c r="N30" i="56"/>
  <c r="O30" i="56"/>
  <c r="P30" i="56"/>
  <c r="Q30" i="56"/>
  <c r="R30" i="56"/>
  <c r="S30" i="56"/>
  <c r="T30" i="56"/>
  <c r="U30" i="56"/>
  <c r="V30" i="56"/>
  <c r="L31" i="56"/>
  <c r="M31" i="56"/>
  <c r="N31" i="56"/>
  <c r="O31" i="56"/>
  <c r="P31" i="56"/>
  <c r="Q31" i="56"/>
  <c r="R31" i="56"/>
  <c r="S31" i="56"/>
  <c r="T31" i="56"/>
  <c r="U31" i="56"/>
  <c r="V31" i="56"/>
  <c r="L32" i="56"/>
  <c r="M32" i="56"/>
  <c r="N32" i="56"/>
  <c r="O32" i="56"/>
  <c r="P32" i="56"/>
  <c r="Q32" i="56"/>
  <c r="R32" i="56"/>
  <c r="S32" i="56"/>
  <c r="T32" i="56"/>
  <c r="U32" i="56"/>
  <c r="V32" i="56"/>
  <c r="L33" i="56"/>
  <c r="M33" i="56"/>
  <c r="N33" i="56"/>
  <c r="O33" i="56"/>
  <c r="P33" i="56"/>
  <c r="Q33" i="56"/>
  <c r="R33" i="56"/>
  <c r="S33" i="56"/>
  <c r="T33" i="56"/>
  <c r="U33" i="56"/>
  <c r="V33" i="56"/>
  <c r="L34" i="56"/>
  <c r="M34" i="56"/>
  <c r="N34" i="56"/>
  <c r="O34" i="56"/>
  <c r="P34" i="56"/>
  <c r="Q34" i="56"/>
  <c r="R34" i="56"/>
  <c r="S34" i="56"/>
  <c r="T34" i="56"/>
  <c r="U34" i="56"/>
  <c r="V34" i="56"/>
  <c r="L35" i="56"/>
  <c r="M35" i="56"/>
  <c r="N35" i="56"/>
  <c r="O35" i="56"/>
  <c r="P35" i="56"/>
  <c r="Q35" i="56"/>
  <c r="R35" i="56"/>
  <c r="S35" i="56"/>
  <c r="T35" i="56"/>
  <c r="U35" i="56"/>
  <c r="V35" i="56"/>
  <c r="L36" i="56"/>
  <c r="M36" i="56"/>
  <c r="N36" i="56"/>
  <c r="O36" i="56"/>
  <c r="P36" i="56"/>
  <c r="Q36" i="56"/>
  <c r="R36" i="56"/>
  <c r="S36" i="56"/>
  <c r="T36" i="56"/>
  <c r="U36" i="56"/>
  <c r="V36" i="56"/>
  <c r="L37" i="56"/>
  <c r="M37" i="56"/>
  <c r="N37" i="56"/>
  <c r="O37" i="56"/>
  <c r="P37" i="56"/>
  <c r="Q37" i="56"/>
  <c r="R37" i="56"/>
  <c r="S37" i="56"/>
  <c r="T37" i="56"/>
  <c r="U37" i="56"/>
  <c r="V37" i="56"/>
  <c r="L38" i="56"/>
  <c r="M38" i="56"/>
  <c r="N38" i="56"/>
  <c r="O38" i="56"/>
  <c r="P38" i="56"/>
  <c r="Q38" i="56"/>
  <c r="R38" i="56"/>
  <c r="S38" i="56"/>
  <c r="T38" i="56"/>
  <c r="U38" i="56"/>
  <c r="V38" i="56"/>
  <c r="L39" i="56"/>
  <c r="M39" i="56"/>
  <c r="N39" i="56"/>
  <c r="O39" i="56"/>
  <c r="P39" i="56"/>
  <c r="Q39" i="56"/>
  <c r="R39" i="56"/>
  <c r="S39" i="56"/>
  <c r="T39" i="56"/>
  <c r="U39" i="56"/>
  <c r="V39" i="56"/>
  <c r="L40" i="56"/>
  <c r="M40" i="56"/>
  <c r="N40" i="56"/>
  <c r="O40" i="56"/>
  <c r="P40" i="56"/>
  <c r="Q40" i="56"/>
  <c r="R40" i="56"/>
  <c r="S40" i="56"/>
  <c r="T40" i="56"/>
  <c r="U40" i="56"/>
  <c r="V40" i="56"/>
  <c r="L41" i="56"/>
  <c r="M41" i="56"/>
  <c r="N41" i="56"/>
  <c r="O41" i="56"/>
  <c r="P41" i="56"/>
  <c r="Q41" i="56"/>
  <c r="R41" i="56"/>
  <c r="S41" i="56"/>
  <c r="T41" i="56"/>
  <c r="U41" i="56"/>
  <c r="V41" i="56"/>
  <c r="L42" i="56"/>
  <c r="M42" i="56"/>
  <c r="N42" i="56"/>
  <c r="O42" i="56"/>
  <c r="P42" i="56"/>
  <c r="Q42" i="56"/>
  <c r="R42" i="56"/>
  <c r="S42" i="56"/>
  <c r="T42" i="56"/>
  <c r="U42" i="56"/>
  <c r="V42" i="56"/>
  <c r="L43" i="56"/>
  <c r="M43" i="56"/>
  <c r="N43" i="56"/>
  <c r="O43" i="56"/>
  <c r="P43" i="56"/>
  <c r="Q43" i="56"/>
  <c r="R43" i="56"/>
  <c r="S43" i="56"/>
  <c r="T43" i="56"/>
  <c r="U43" i="56"/>
  <c r="V43" i="56"/>
  <c r="L44" i="56"/>
  <c r="M44" i="56"/>
  <c r="N44" i="56"/>
  <c r="O44" i="56"/>
  <c r="P44" i="56"/>
  <c r="Q44" i="56"/>
  <c r="R44" i="56"/>
  <c r="S44" i="56"/>
  <c r="T44" i="56"/>
  <c r="U44" i="56"/>
  <c r="V44" i="56"/>
  <c r="L45" i="56"/>
  <c r="M45" i="56"/>
  <c r="N45" i="56"/>
  <c r="O45" i="56"/>
  <c r="P45" i="56"/>
  <c r="Q45" i="56"/>
  <c r="R45" i="56"/>
  <c r="S45" i="56"/>
  <c r="T45" i="56"/>
  <c r="U45" i="56"/>
  <c r="V45" i="56"/>
  <c r="L46" i="56"/>
  <c r="M46" i="56"/>
  <c r="N46" i="56"/>
  <c r="O46" i="56"/>
  <c r="P46" i="56"/>
  <c r="Q46" i="56"/>
  <c r="R46" i="56"/>
  <c r="S46" i="56"/>
  <c r="T46" i="56"/>
  <c r="U46" i="56"/>
  <c r="V46" i="56"/>
  <c r="L47" i="56"/>
  <c r="M47" i="56"/>
  <c r="N47" i="56"/>
  <c r="O47" i="56"/>
  <c r="P47" i="56"/>
  <c r="Q47" i="56"/>
  <c r="R47" i="56"/>
  <c r="S47" i="56"/>
  <c r="T47" i="56"/>
  <c r="U47" i="56"/>
  <c r="V47" i="56"/>
  <c r="L48" i="56"/>
  <c r="M48" i="56"/>
  <c r="N48" i="56"/>
  <c r="O48" i="56"/>
  <c r="P48" i="56"/>
  <c r="Q48" i="56"/>
  <c r="R48" i="56"/>
  <c r="S48" i="56"/>
  <c r="T48" i="56"/>
  <c r="U48" i="56"/>
  <c r="V48" i="56"/>
  <c r="L49" i="56"/>
  <c r="M49" i="56"/>
  <c r="N49" i="56"/>
  <c r="O49" i="56"/>
  <c r="P49" i="56"/>
  <c r="Q49" i="56"/>
  <c r="R49" i="56"/>
  <c r="S49" i="56"/>
  <c r="T49" i="56"/>
  <c r="U49" i="56"/>
  <c r="V49" i="56"/>
  <c r="L50" i="56"/>
  <c r="M50" i="56"/>
  <c r="N50" i="56"/>
  <c r="O50" i="56"/>
  <c r="P50" i="56"/>
  <c r="Q50" i="56"/>
  <c r="R50" i="56"/>
  <c r="S50" i="56"/>
  <c r="T50" i="56"/>
  <c r="U50" i="56"/>
  <c r="V50" i="56"/>
  <c r="L51" i="56"/>
  <c r="M51" i="56"/>
  <c r="N51" i="56"/>
  <c r="O51" i="56"/>
  <c r="P51" i="56"/>
  <c r="Q51" i="56"/>
  <c r="R51" i="56"/>
  <c r="S51" i="56"/>
  <c r="T51" i="56"/>
  <c r="U51" i="56"/>
  <c r="V51" i="56"/>
  <c r="L52" i="56"/>
  <c r="M52" i="56"/>
  <c r="N52" i="56"/>
  <c r="O52" i="56"/>
  <c r="P52" i="56"/>
  <c r="Q52" i="56"/>
  <c r="R52" i="56"/>
  <c r="S52" i="56"/>
  <c r="T52" i="56"/>
  <c r="U52" i="56"/>
  <c r="V52" i="56"/>
  <c r="L53" i="56"/>
  <c r="M53" i="56"/>
  <c r="N53" i="56"/>
  <c r="O53" i="56"/>
  <c r="P53" i="56"/>
  <c r="Q53" i="56"/>
  <c r="R53" i="56"/>
  <c r="S53" i="56"/>
  <c r="T53" i="56"/>
  <c r="U53" i="56"/>
  <c r="V53" i="56"/>
  <c r="L54" i="56"/>
  <c r="M54" i="56"/>
  <c r="N54" i="56"/>
  <c r="O54" i="56"/>
  <c r="P54" i="56"/>
  <c r="Q54" i="56"/>
  <c r="R54" i="56"/>
  <c r="S54" i="56"/>
  <c r="T54" i="56"/>
  <c r="U54" i="56"/>
  <c r="V54" i="56"/>
  <c r="L55" i="56"/>
  <c r="M55" i="56"/>
  <c r="N55" i="56"/>
  <c r="O55" i="56"/>
  <c r="P55" i="56"/>
  <c r="Q55" i="56"/>
  <c r="R55" i="56"/>
  <c r="S55" i="56"/>
  <c r="T55" i="56"/>
  <c r="U55" i="56"/>
  <c r="V55" i="56"/>
  <c r="L56" i="56"/>
  <c r="M56" i="56"/>
  <c r="N56" i="56"/>
  <c r="O56" i="56"/>
  <c r="P56" i="56"/>
  <c r="Q56" i="56"/>
  <c r="R56" i="56"/>
  <c r="S56" i="56"/>
  <c r="T56" i="56"/>
  <c r="U56" i="56"/>
  <c r="V56" i="56"/>
  <c r="L57" i="56"/>
  <c r="M57" i="56"/>
  <c r="N57" i="56"/>
  <c r="O57" i="56"/>
  <c r="P57" i="56"/>
  <c r="Q57" i="56"/>
  <c r="R57" i="56"/>
  <c r="S57" i="56"/>
  <c r="T57" i="56"/>
  <c r="U57" i="56"/>
  <c r="V57" i="56"/>
  <c r="L58" i="56"/>
  <c r="M58" i="56"/>
  <c r="N58" i="56"/>
  <c r="O58" i="56"/>
  <c r="P58" i="56"/>
  <c r="Q58" i="56"/>
  <c r="R58" i="56"/>
  <c r="S58" i="56"/>
  <c r="T58" i="56"/>
  <c r="U58" i="56"/>
  <c r="V58" i="56"/>
  <c r="L59" i="56"/>
  <c r="M59" i="56"/>
  <c r="N59" i="56"/>
  <c r="O59" i="56"/>
  <c r="P59" i="56"/>
  <c r="Q59" i="56"/>
  <c r="R59" i="56"/>
  <c r="S59" i="56"/>
  <c r="T59" i="56"/>
  <c r="U59" i="56"/>
  <c r="V59" i="56"/>
  <c r="L60" i="56"/>
  <c r="M60" i="56"/>
  <c r="N60" i="56"/>
  <c r="O60" i="56"/>
  <c r="P60" i="56"/>
  <c r="Q60" i="56"/>
  <c r="R60" i="56"/>
  <c r="S60" i="56"/>
  <c r="T60" i="56"/>
  <c r="U60" i="56"/>
  <c r="V60" i="56"/>
  <c r="L61" i="56"/>
  <c r="M61" i="56"/>
  <c r="N61" i="56"/>
  <c r="O61" i="56"/>
  <c r="P61" i="56"/>
  <c r="Q61" i="56"/>
  <c r="R61" i="56"/>
  <c r="S61" i="56"/>
  <c r="T61" i="56"/>
  <c r="U61" i="56"/>
  <c r="V61" i="56"/>
  <c r="L62" i="56"/>
  <c r="M62" i="56"/>
  <c r="N62" i="56"/>
  <c r="O62" i="56"/>
  <c r="P62" i="56"/>
  <c r="Q62" i="56"/>
  <c r="R62" i="56"/>
  <c r="S62" i="56"/>
  <c r="T62" i="56"/>
  <c r="U62" i="56"/>
  <c r="V62" i="56"/>
  <c r="L63" i="56"/>
  <c r="M63" i="56"/>
  <c r="N63" i="56"/>
  <c r="O63" i="56"/>
  <c r="P63" i="56"/>
  <c r="Q63" i="56"/>
  <c r="R63" i="56"/>
  <c r="S63" i="56"/>
  <c r="T63" i="56"/>
  <c r="U63" i="56"/>
  <c r="V63" i="56"/>
  <c r="L64" i="56"/>
  <c r="M64" i="56"/>
  <c r="N64" i="56"/>
  <c r="O64" i="56"/>
  <c r="P64" i="56"/>
  <c r="Q64" i="56"/>
  <c r="R64" i="56"/>
  <c r="S64" i="56"/>
  <c r="T64" i="56"/>
  <c r="U64" i="56"/>
  <c r="V64" i="56"/>
  <c r="L65" i="56"/>
  <c r="M65" i="56"/>
  <c r="N65" i="56"/>
  <c r="O65" i="56"/>
  <c r="P65" i="56"/>
  <c r="Q65" i="56"/>
  <c r="R65" i="56"/>
  <c r="S65" i="56"/>
  <c r="T65" i="56"/>
  <c r="U65" i="56"/>
  <c r="V65" i="56"/>
  <c r="L66" i="56"/>
  <c r="M66" i="56"/>
  <c r="N66" i="56"/>
  <c r="O66" i="56"/>
  <c r="P66" i="56"/>
  <c r="Q66" i="56"/>
  <c r="R66" i="56"/>
  <c r="S66" i="56"/>
  <c r="T66" i="56"/>
  <c r="U66" i="56"/>
  <c r="V66" i="56"/>
  <c r="L67" i="56"/>
  <c r="M67" i="56"/>
  <c r="N67" i="56"/>
  <c r="O67" i="56"/>
  <c r="P67" i="56"/>
  <c r="Q67" i="56"/>
  <c r="R67" i="56"/>
  <c r="S67" i="56"/>
  <c r="T67" i="56"/>
  <c r="U67" i="56"/>
  <c r="V67" i="56"/>
  <c r="L68" i="56"/>
  <c r="M68" i="56"/>
  <c r="N68" i="56"/>
  <c r="O68" i="56"/>
  <c r="P68" i="56"/>
  <c r="Q68" i="56"/>
  <c r="R68" i="56"/>
  <c r="S68" i="56"/>
  <c r="T68" i="56"/>
  <c r="U68" i="56"/>
  <c r="V68" i="56"/>
  <c r="L69" i="56"/>
  <c r="M69" i="56"/>
  <c r="N69" i="56"/>
  <c r="O69" i="56"/>
  <c r="P69" i="56"/>
  <c r="Q69" i="56"/>
  <c r="R69" i="56"/>
  <c r="S69" i="56"/>
  <c r="T69" i="56"/>
  <c r="U69" i="56"/>
  <c r="V69" i="56"/>
  <c r="L70" i="56"/>
  <c r="M70" i="56"/>
  <c r="N70" i="56"/>
  <c r="O70" i="56"/>
  <c r="P70" i="56"/>
  <c r="Q70" i="56"/>
  <c r="R70" i="56"/>
  <c r="S70" i="56"/>
  <c r="T70" i="56"/>
  <c r="U70" i="56"/>
  <c r="V70" i="56"/>
  <c r="L71" i="56"/>
  <c r="M71" i="56"/>
  <c r="N71" i="56"/>
  <c r="O71" i="56"/>
  <c r="P71" i="56"/>
  <c r="Q71" i="56"/>
  <c r="R71" i="56"/>
  <c r="S71" i="56"/>
  <c r="T71" i="56"/>
  <c r="U71" i="56"/>
  <c r="V71" i="56"/>
  <c r="L72" i="56"/>
  <c r="M72" i="56"/>
  <c r="N72" i="56"/>
  <c r="O72" i="56"/>
  <c r="P72" i="56"/>
  <c r="Q72" i="56"/>
  <c r="R72" i="56"/>
  <c r="S72" i="56"/>
  <c r="T72" i="56"/>
  <c r="U72" i="56"/>
  <c r="V72" i="56"/>
  <c r="L73" i="56"/>
  <c r="M73" i="56"/>
  <c r="N73" i="56"/>
  <c r="O73" i="56"/>
  <c r="P73" i="56"/>
  <c r="Q73" i="56"/>
  <c r="R73" i="56"/>
  <c r="S73" i="56"/>
  <c r="T73" i="56"/>
  <c r="U73" i="56"/>
  <c r="V73" i="56"/>
  <c r="L74" i="56"/>
  <c r="M74" i="56"/>
  <c r="N74" i="56"/>
  <c r="O74" i="56"/>
  <c r="P74" i="56"/>
  <c r="Q74" i="56"/>
  <c r="R74" i="56"/>
  <c r="S74" i="56"/>
  <c r="T74" i="56"/>
  <c r="U74" i="56"/>
  <c r="V74" i="56"/>
  <c r="L75" i="56"/>
  <c r="M75" i="56"/>
  <c r="N75" i="56"/>
  <c r="O75" i="56"/>
  <c r="P75" i="56"/>
  <c r="Q75" i="56"/>
  <c r="R75" i="56"/>
  <c r="S75" i="56"/>
  <c r="T75" i="56"/>
  <c r="U75" i="56"/>
  <c r="V75" i="56"/>
  <c r="L76" i="56"/>
  <c r="M76" i="56"/>
  <c r="N76" i="56"/>
  <c r="O76" i="56"/>
  <c r="P76" i="56"/>
  <c r="Q76" i="56"/>
  <c r="R76" i="56"/>
  <c r="S76" i="56"/>
  <c r="T76" i="56"/>
  <c r="U76" i="56"/>
  <c r="V76" i="56"/>
  <c r="L77" i="56"/>
  <c r="M77" i="56"/>
  <c r="N77" i="56"/>
  <c r="O77" i="56"/>
  <c r="P77" i="56"/>
  <c r="Q77" i="56"/>
  <c r="R77" i="56"/>
  <c r="S77" i="56"/>
  <c r="T77" i="56"/>
  <c r="U77" i="56"/>
  <c r="V77" i="56"/>
  <c r="L78" i="56"/>
  <c r="M78" i="56"/>
  <c r="N78" i="56"/>
  <c r="O78" i="56"/>
  <c r="P78" i="56"/>
  <c r="Q78" i="56"/>
  <c r="R78" i="56"/>
  <c r="S78" i="56"/>
  <c r="T78" i="56"/>
  <c r="U78" i="56"/>
  <c r="V78" i="56"/>
  <c r="L79" i="56"/>
  <c r="M79" i="56"/>
  <c r="N79" i="56"/>
  <c r="O79" i="56"/>
  <c r="P79" i="56"/>
  <c r="Q79" i="56"/>
  <c r="R79" i="56"/>
  <c r="S79" i="56"/>
  <c r="T79" i="56"/>
  <c r="U79" i="56"/>
  <c r="V79" i="56"/>
  <c r="L80" i="56"/>
  <c r="M80" i="56"/>
  <c r="N80" i="56"/>
  <c r="O80" i="56"/>
  <c r="P80" i="56"/>
  <c r="Q80" i="56"/>
  <c r="R80" i="56"/>
  <c r="S80" i="56"/>
  <c r="T80" i="56"/>
  <c r="U80" i="56"/>
  <c r="V80" i="56"/>
  <c r="L81" i="56"/>
  <c r="M81" i="56"/>
  <c r="N81" i="56"/>
  <c r="O81" i="56"/>
  <c r="P81" i="56"/>
  <c r="Q81" i="56"/>
  <c r="R81" i="56"/>
  <c r="S81" i="56"/>
  <c r="T81" i="56"/>
  <c r="U81" i="56"/>
  <c r="V81" i="56"/>
  <c r="L82" i="56"/>
  <c r="M82" i="56"/>
  <c r="N82" i="56"/>
  <c r="O82" i="56"/>
  <c r="P82" i="56"/>
  <c r="Q82" i="56"/>
  <c r="R82" i="56"/>
  <c r="S82" i="56"/>
  <c r="T82" i="56"/>
  <c r="U82" i="56"/>
  <c r="V82" i="56"/>
  <c r="L83" i="56"/>
  <c r="M83" i="56"/>
  <c r="N83" i="56"/>
  <c r="O83" i="56"/>
  <c r="P83" i="56"/>
  <c r="Q83" i="56"/>
  <c r="R83" i="56"/>
  <c r="S83" i="56"/>
  <c r="T83" i="56"/>
  <c r="U83" i="56"/>
  <c r="V83" i="56"/>
  <c r="L84" i="56"/>
  <c r="M84" i="56"/>
  <c r="N84" i="56"/>
  <c r="O84" i="56"/>
  <c r="P84" i="56"/>
  <c r="Q84" i="56"/>
  <c r="R84" i="56"/>
  <c r="S84" i="56"/>
  <c r="T84" i="56"/>
  <c r="U84" i="56"/>
  <c r="V84" i="56"/>
  <c r="L85" i="56"/>
  <c r="M85" i="56"/>
  <c r="N85" i="56"/>
  <c r="O85" i="56"/>
  <c r="P85" i="56"/>
  <c r="Q85" i="56"/>
  <c r="R85" i="56"/>
  <c r="S85" i="56"/>
  <c r="T85" i="56"/>
  <c r="U85" i="56"/>
  <c r="V85" i="56"/>
  <c r="L86" i="56"/>
  <c r="M86" i="56"/>
  <c r="N86" i="56"/>
  <c r="O86" i="56"/>
  <c r="P86" i="56"/>
  <c r="Q86" i="56"/>
  <c r="R86" i="56"/>
  <c r="S86" i="56"/>
  <c r="T86" i="56"/>
  <c r="U86" i="56"/>
  <c r="V86" i="56"/>
  <c r="L87" i="56"/>
  <c r="M87" i="56"/>
  <c r="N87" i="56"/>
  <c r="O87" i="56"/>
  <c r="P87" i="56"/>
  <c r="Q87" i="56"/>
  <c r="R87" i="56"/>
  <c r="S87" i="56"/>
  <c r="T87" i="56"/>
  <c r="U87" i="56"/>
  <c r="V87" i="56"/>
  <c r="L88" i="56"/>
  <c r="M88" i="56"/>
  <c r="N88" i="56"/>
  <c r="O88" i="56"/>
  <c r="P88" i="56"/>
  <c r="Q88" i="56"/>
  <c r="R88" i="56"/>
  <c r="S88" i="56"/>
  <c r="T88" i="56"/>
  <c r="U88" i="56"/>
  <c r="V88" i="56"/>
  <c r="L89" i="56"/>
  <c r="M89" i="56"/>
  <c r="N89" i="56"/>
  <c r="O89" i="56"/>
  <c r="P89" i="56"/>
  <c r="Q89" i="56"/>
  <c r="R89" i="56"/>
  <c r="S89" i="56"/>
  <c r="T89" i="56"/>
  <c r="U89" i="56"/>
  <c r="V89" i="56"/>
  <c r="L90" i="56"/>
  <c r="M90" i="56"/>
  <c r="N90" i="56"/>
  <c r="O90" i="56"/>
  <c r="P90" i="56"/>
  <c r="Q90" i="56"/>
  <c r="R90" i="56"/>
  <c r="S90" i="56"/>
  <c r="T90" i="56"/>
  <c r="U90" i="56"/>
  <c r="V90" i="56"/>
  <c r="L91" i="56"/>
  <c r="M91" i="56"/>
  <c r="N91" i="56"/>
  <c r="O91" i="56"/>
  <c r="P91" i="56"/>
  <c r="Q91" i="56"/>
  <c r="R91" i="56"/>
  <c r="S91" i="56"/>
  <c r="T91" i="56"/>
  <c r="U91" i="56"/>
  <c r="V91" i="56"/>
  <c r="L92" i="56"/>
  <c r="M92" i="56"/>
  <c r="N92" i="56"/>
  <c r="O92" i="56"/>
  <c r="P92" i="56"/>
  <c r="Q92" i="56"/>
  <c r="R92" i="56"/>
  <c r="S92" i="56"/>
  <c r="T92" i="56"/>
  <c r="U92" i="56"/>
  <c r="V92" i="56"/>
  <c r="L10" i="65"/>
  <c r="M10" i="65"/>
  <c r="N10" i="65"/>
  <c r="O10" i="65"/>
  <c r="P10" i="65"/>
  <c r="Q10" i="65"/>
  <c r="R10" i="65"/>
  <c r="S10" i="65"/>
  <c r="T10" i="65"/>
  <c r="U10" i="65"/>
  <c r="V10" i="65"/>
  <c r="L11" i="65"/>
  <c r="M11" i="65"/>
  <c r="N11" i="65"/>
  <c r="O11" i="65"/>
  <c r="P11" i="65"/>
  <c r="Q11" i="65"/>
  <c r="R11" i="65"/>
  <c r="S11" i="65"/>
  <c r="T11" i="65"/>
  <c r="U11" i="65"/>
  <c r="V11" i="65"/>
  <c r="L12" i="65"/>
  <c r="M12" i="65"/>
  <c r="N12" i="65"/>
  <c r="O12" i="65"/>
  <c r="P12" i="65"/>
  <c r="Q12" i="65"/>
  <c r="R12" i="65"/>
  <c r="S12" i="65"/>
  <c r="T12" i="65"/>
  <c r="U12" i="65"/>
  <c r="V12" i="65"/>
  <c r="L13" i="65"/>
  <c r="M13" i="65"/>
  <c r="N13" i="65"/>
  <c r="O13" i="65"/>
  <c r="P13" i="65"/>
  <c r="Q13" i="65"/>
  <c r="R13" i="65"/>
  <c r="S13" i="65"/>
  <c r="T13" i="65"/>
  <c r="U13" i="65"/>
  <c r="V13" i="65"/>
  <c r="L14" i="65"/>
  <c r="M14" i="65"/>
  <c r="N14" i="65"/>
  <c r="O14" i="65"/>
  <c r="P14" i="65"/>
  <c r="Q14" i="65"/>
  <c r="R14" i="65"/>
  <c r="S14" i="65"/>
  <c r="T14" i="65"/>
  <c r="U14" i="65"/>
  <c r="V14" i="65"/>
  <c r="L15" i="65"/>
  <c r="M15" i="65"/>
  <c r="N15" i="65"/>
  <c r="O15" i="65"/>
  <c r="P15" i="65"/>
  <c r="Q15" i="65"/>
  <c r="R15" i="65"/>
  <c r="S15" i="65"/>
  <c r="T15" i="65"/>
  <c r="U15" i="65"/>
  <c r="V15" i="65"/>
  <c r="L16" i="65"/>
  <c r="M16" i="65"/>
  <c r="N16" i="65"/>
  <c r="O16" i="65"/>
  <c r="P16" i="65"/>
  <c r="Q16" i="65"/>
  <c r="R16" i="65"/>
  <c r="S16" i="65"/>
  <c r="T16" i="65"/>
  <c r="U16" i="65"/>
  <c r="V16" i="65"/>
  <c r="L17" i="65"/>
  <c r="M17" i="65"/>
  <c r="N17" i="65"/>
  <c r="O17" i="65"/>
  <c r="P17" i="65"/>
  <c r="Q17" i="65"/>
  <c r="R17" i="65"/>
  <c r="S17" i="65"/>
  <c r="T17" i="65"/>
  <c r="U17" i="65"/>
  <c r="V17" i="65"/>
  <c r="L18" i="65"/>
  <c r="M18" i="65"/>
  <c r="N18" i="65"/>
  <c r="O18" i="65"/>
  <c r="P18" i="65"/>
  <c r="Q18" i="65"/>
  <c r="R18" i="65"/>
  <c r="S18" i="65"/>
  <c r="T18" i="65"/>
  <c r="U18" i="65"/>
  <c r="V18" i="65"/>
  <c r="L19" i="65"/>
  <c r="M19" i="65"/>
  <c r="N19" i="65"/>
  <c r="O19" i="65"/>
  <c r="P19" i="65"/>
  <c r="Q19" i="65"/>
  <c r="R19" i="65"/>
  <c r="S19" i="65"/>
  <c r="T19" i="65"/>
  <c r="U19" i="65"/>
  <c r="V19" i="65"/>
  <c r="L20" i="65"/>
  <c r="M20" i="65"/>
  <c r="N20" i="65"/>
  <c r="O20" i="65"/>
  <c r="P20" i="65"/>
  <c r="Q20" i="65"/>
  <c r="R20" i="65"/>
  <c r="S20" i="65"/>
  <c r="T20" i="65"/>
  <c r="U20" i="65"/>
  <c r="V20" i="65"/>
  <c r="L21" i="65"/>
  <c r="M21" i="65"/>
  <c r="N21" i="65"/>
  <c r="O21" i="65"/>
  <c r="P21" i="65"/>
  <c r="Q21" i="65"/>
  <c r="R21" i="65"/>
  <c r="S21" i="65"/>
  <c r="T21" i="65"/>
  <c r="U21" i="65"/>
  <c r="V21" i="65"/>
  <c r="L22" i="65"/>
  <c r="M22" i="65"/>
  <c r="N22" i="65"/>
  <c r="O22" i="65"/>
  <c r="P22" i="65"/>
  <c r="Q22" i="65"/>
  <c r="R22" i="65"/>
  <c r="S22" i="65"/>
  <c r="T22" i="65"/>
  <c r="U22" i="65"/>
  <c r="V22" i="65"/>
  <c r="L23" i="65"/>
  <c r="M23" i="65"/>
  <c r="N23" i="65"/>
  <c r="O23" i="65"/>
  <c r="P23" i="65"/>
  <c r="Q23" i="65"/>
  <c r="R23" i="65"/>
  <c r="S23" i="65"/>
  <c r="T23" i="65"/>
  <c r="U23" i="65"/>
  <c r="V23" i="65"/>
  <c r="L24" i="65"/>
  <c r="M24" i="65"/>
  <c r="N24" i="65"/>
  <c r="O24" i="65"/>
  <c r="P24" i="65"/>
  <c r="Q24" i="65"/>
  <c r="R24" i="65"/>
  <c r="S24" i="65"/>
  <c r="T24" i="65"/>
  <c r="U24" i="65"/>
  <c r="V24" i="65"/>
  <c r="L25" i="65"/>
  <c r="M25" i="65"/>
  <c r="N25" i="65"/>
  <c r="O25" i="65"/>
  <c r="P25" i="65"/>
  <c r="Q25" i="65"/>
  <c r="R25" i="65"/>
  <c r="S25" i="65"/>
  <c r="T25" i="65"/>
  <c r="U25" i="65"/>
  <c r="V25" i="65"/>
  <c r="L26" i="65"/>
  <c r="M26" i="65"/>
  <c r="N26" i="65"/>
  <c r="O26" i="65"/>
  <c r="P26" i="65"/>
  <c r="Q26" i="65"/>
  <c r="R26" i="65"/>
  <c r="S26" i="65"/>
  <c r="T26" i="65"/>
  <c r="U26" i="65"/>
  <c r="V26" i="65"/>
  <c r="L27" i="65"/>
  <c r="M27" i="65"/>
  <c r="N27" i="65"/>
  <c r="O27" i="65"/>
  <c r="P27" i="65"/>
  <c r="Q27" i="65"/>
  <c r="R27" i="65"/>
  <c r="S27" i="65"/>
  <c r="T27" i="65"/>
  <c r="U27" i="65"/>
  <c r="V27" i="65"/>
  <c r="L28" i="65"/>
  <c r="M28" i="65"/>
  <c r="N28" i="65"/>
  <c r="O28" i="65"/>
  <c r="P28" i="65"/>
  <c r="Q28" i="65"/>
  <c r="R28" i="65"/>
  <c r="S28" i="65"/>
  <c r="T28" i="65"/>
  <c r="U28" i="65"/>
  <c r="V28" i="65"/>
  <c r="L29" i="65"/>
  <c r="M29" i="65"/>
  <c r="N29" i="65"/>
  <c r="O29" i="65"/>
  <c r="P29" i="65"/>
  <c r="Q29" i="65"/>
  <c r="R29" i="65"/>
  <c r="S29" i="65"/>
  <c r="T29" i="65"/>
  <c r="U29" i="65"/>
  <c r="V29" i="65"/>
  <c r="L30" i="65"/>
  <c r="M30" i="65"/>
  <c r="N30" i="65"/>
  <c r="O30" i="65"/>
  <c r="P30" i="65"/>
  <c r="Q30" i="65"/>
  <c r="R30" i="65"/>
  <c r="S30" i="65"/>
  <c r="T30" i="65"/>
  <c r="U30" i="65"/>
  <c r="V30" i="65"/>
  <c r="L31" i="65"/>
  <c r="M31" i="65"/>
  <c r="N31" i="65"/>
  <c r="O31" i="65"/>
  <c r="P31" i="65"/>
  <c r="Q31" i="65"/>
  <c r="R31" i="65"/>
  <c r="S31" i="65"/>
  <c r="T31" i="65"/>
  <c r="U31" i="65"/>
  <c r="V31" i="65"/>
  <c r="L32" i="65"/>
  <c r="M32" i="65"/>
  <c r="N32" i="65"/>
  <c r="O32" i="65"/>
  <c r="P32" i="65"/>
  <c r="Q32" i="65"/>
  <c r="R32" i="65"/>
  <c r="S32" i="65"/>
  <c r="T32" i="65"/>
  <c r="U32" i="65"/>
  <c r="V32" i="65"/>
  <c r="L33" i="65"/>
  <c r="M33" i="65"/>
  <c r="N33" i="65"/>
  <c r="O33" i="65"/>
  <c r="P33" i="65"/>
  <c r="Q33" i="65"/>
  <c r="R33" i="65"/>
  <c r="S33" i="65"/>
  <c r="T33" i="65"/>
  <c r="U33" i="65"/>
  <c r="V33" i="65"/>
  <c r="L34" i="65"/>
  <c r="M34" i="65"/>
  <c r="N34" i="65"/>
  <c r="O34" i="65"/>
  <c r="P34" i="65"/>
  <c r="Q34" i="65"/>
  <c r="R34" i="65"/>
  <c r="S34" i="65"/>
  <c r="T34" i="65"/>
  <c r="U34" i="65"/>
  <c r="V34" i="65"/>
  <c r="L35" i="65"/>
  <c r="M35" i="65"/>
  <c r="N35" i="65"/>
  <c r="O35" i="65"/>
  <c r="P35" i="65"/>
  <c r="Q35" i="65"/>
  <c r="R35" i="65"/>
  <c r="S35" i="65"/>
  <c r="T35" i="65"/>
  <c r="U35" i="65"/>
  <c r="V35" i="65"/>
  <c r="L36" i="65"/>
  <c r="M36" i="65"/>
  <c r="N36" i="65"/>
  <c r="O36" i="65"/>
  <c r="P36" i="65"/>
  <c r="Q36" i="65"/>
  <c r="R36" i="65"/>
  <c r="S36" i="65"/>
  <c r="T36" i="65"/>
  <c r="U36" i="65"/>
  <c r="V36" i="65"/>
  <c r="L37" i="65"/>
  <c r="M37" i="65"/>
  <c r="N37" i="65"/>
  <c r="O37" i="65"/>
  <c r="P37" i="65"/>
  <c r="Q37" i="65"/>
  <c r="R37" i="65"/>
  <c r="S37" i="65"/>
  <c r="T37" i="65"/>
  <c r="U37" i="65"/>
  <c r="V37" i="65"/>
  <c r="L38" i="65"/>
  <c r="M38" i="65"/>
  <c r="N38" i="65"/>
  <c r="O38" i="65"/>
  <c r="P38" i="65"/>
  <c r="Q38" i="65"/>
  <c r="R38" i="65"/>
  <c r="S38" i="65"/>
  <c r="T38" i="65"/>
  <c r="U38" i="65"/>
  <c r="V38" i="65"/>
  <c r="L39" i="65"/>
  <c r="M39" i="65"/>
  <c r="N39" i="65"/>
  <c r="O39" i="65"/>
  <c r="P39" i="65"/>
  <c r="Q39" i="65"/>
  <c r="R39" i="65"/>
  <c r="S39" i="65"/>
  <c r="T39" i="65"/>
  <c r="U39" i="65"/>
  <c r="V39" i="65"/>
  <c r="L40" i="65"/>
  <c r="M40" i="65"/>
  <c r="N40" i="65"/>
  <c r="O40" i="65"/>
  <c r="P40" i="65"/>
  <c r="Q40" i="65"/>
  <c r="R40" i="65"/>
  <c r="S40" i="65"/>
  <c r="T40" i="65"/>
  <c r="U40" i="65"/>
  <c r="V40" i="65"/>
  <c r="L41" i="65"/>
  <c r="M41" i="65"/>
  <c r="N41" i="65"/>
  <c r="O41" i="65"/>
  <c r="P41" i="65"/>
  <c r="Q41" i="65"/>
  <c r="R41" i="65"/>
  <c r="S41" i="65"/>
  <c r="T41" i="65"/>
  <c r="U41" i="65"/>
  <c r="V41" i="65"/>
  <c r="L42" i="65"/>
  <c r="M42" i="65"/>
  <c r="N42" i="65"/>
  <c r="O42" i="65"/>
  <c r="P42" i="65"/>
  <c r="Q42" i="65"/>
  <c r="R42" i="65"/>
  <c r="S42" i="65"/>
  <c r="T42" i="65"/>
  <c r="U42" i="65"/>
  <c r="V42" i="65"/>
  <c r="L43" i="65"/>
  <c r="M43" i="65"/>
  <c r="N43" i="65"/>
  <c r="O43" i="65"/>
  <c r="P43" i="65"/>
  <c r="Q43" i="65"/>
  <c r="R43" i="65"/>
  <c r="S43" i="65"/>
  <c r="T43" i="65"/>
  <c r="U43" i="65"/>
  <c r="V43" i="65"/>
  <c r="L44" i="65"/>
  <c r="M44" i="65"/>
  <c r="N44" i="65"/>
  <c r="O44" i="65"/>
  <c r="P44" i="65"/>
  <c r="Q44" i="65"/>
  <c r="R44" i="65"/>
  <c r="S44" i="65"/>
  <c r="T44" i="65"/>
  <c r="U44" i="65"/>
  <c r="V44" i="65"/>
  <c r="L45" i="65"/>
  <c r="M45" i="65"/>
  <c r="N45" i="65"/>
  <c r="O45" i="65"/>
  <c r="P45" i="65"/>
  <c r="Q45" i="65"/>
  <c r="R45" i="65"/>
  <c r="S45" i="65"/>
  <c r="T45" i="65"/>
  <c r="U45" i="65"/>
  <c r="V45" i="65"/>
  <c r="L46" i="65"/>
  <c r="M46" i="65"/>
  <c r="N46" i="65"/>
  <c r="O46" i="65"/>
  <c r="P46" i="65"/>
  <c r="Q46" i="65"/>
  <c r="R46" i="65"/>
  <c r="S46" i="65"/>
  <c r="T46" i="65"/>
  <c r="U46" i="65"/>
  <c r="V46" i="65"/>
  <c r="L47" i="65"/>
  <c r="M47" i="65"/>
  <c r="N47" i="65"/>
  <c r="O47" i="65"/>
  <c r="P47" i="65"/>
  <c r="Q47" i="65"/>
  <c r="R47" i="65"/>
  <c r="S47" i="65"/>
  <c r="T47" i="65"/>
  <c r="U47" i="65"/>
  <c r="V47" i="65"/>
  <c r="L48" i="65"/>
  <c r="M48" i="65"/>
  <c r="N48" i="65"/>
  <c r="O48" i="65"/>
  <c r="P48" i="65"/>
  <c r="Q48" i="65"/>
  <c r="R48" i="65"/>
  <c r="S48" i="65"/>
  <c r="T48" i="65"/>
  <c r="U48" i="65"/>
  <c r="V48" i="65"/>
  <c r="L49" i="65"/>
  <c r="M49" i="65"/>
  <c r="N49" i="65"/>
  <c r="O49" i="65"/>
  <c r="P49" i="65"/>
  <c r="Q49" i="65"/>
  <c r="R49" i="65"/>
  <c r="S49" i="65"/>
  <c r="T49" i="65"/>
  <c r="U49" i="65"/>
  <c r="V49" i="65"/>
  <c r="L50" i="65"/>
  <c r="M50" i="65"/>
  <c r="N50" i="65"/>
  <c r="O50" i="65"/>
  <c r="P50" i="65"/>
  <c r="Q50" i="65"/>
  <c r="R50" i="65"/>
  <c r="S50" i="65"/>
  <c r="T50" i="65"/>
  <c r="U50" i="65"/>
  <c r="V50" i="65"/>
  <c r="L51" i="65"/>
  <c r="M51" i="65"/>
  <c r="N51" i="65"/>
  <c r="O51" i="65"/>
  <c r="P51" i="65"/>
  <c r="Q51" i="65"/>
  <c r="R51" i="65"/>
  <c r="S51" i="65"/>
  <c r="T51" i="65"/>
  <c r="U51" i="65"/>
  <c r="V51" i="65"/>
  <c r="L52" i="65"/>
  <c r="M52" i="65"/>
  <c r="N52" i="65"/>
  <c r="O52" i="65"/>
  <c r="P52" i="65"/>
  <c r="Q52" i="65"/>
  <c r="R52" i="65"/>
  <c r="S52" i="65"/>
  <c r="T52" i="65"/>
  <c r="U52" i="65"/>
  <c r="V52" i="65"/>
  <c r="L53" i="65"/>
  <c r="M53" i="65"/>
  <c r="N53" i="65"/>
  <c r="O53" i="65"/>
  <c r="P53" i="65"/>
  <c r="Q53" i="65"/>
  <c r="R53" i="65"/>
  <c r="S53" i="65"/>
  <c r="T53" i="65"/>
  <c r="U53" i="65"/>
  <c r="V53" i="65"/>
  <c r="L54" i="65"/>
  <c r="M54" i="65"/>
  <c r="N54" i="65"/>
  <c r="O54" i="65"/>
  <c r="P54" i="65"/>
  <c r="Q54" i="65"/>
  <c r="R54" i="65"/>
  <c r="S54" i="65"/>
  <c r="T54" i="65"/>
  <c r="U54" i="65"/>
  <c r="V54" i="65"/>
  <c r="L55" i="65"/>
  <c r="M55" i="65"/>
  <c r="N55" i="65"/>
  <c r="O55" i="65"/>
  <c r="P55" i="65"/>
  <c r="Q55" i="65"/>
  <c r="R55" i="65"/>
  <c r="S55" i="65"/>
  <c r="T55" i="65"/>
  <c r="U55" i="65"/>
  <c r="V55" i="65"/>
  <c r="L56" i="65"/>
  <c r="M56" i="65"/>
  <c r="N56" i="65"/>
  <c r="O56" i="65"/>
  <c r="P56" i="65"/>
  <c r="Q56" i="65"/>
  <c r="R56" i="65"/>
  <c r="S56" i="65"/>
  <c r="T56" i="65"/>
  <c r="U56" i="65"/>
  <c r="V56" i="65"/>
  <c r="L57" i="65"/>
  <c r="M57" i="65"/>
  <c r="N57" i="65"/>
  <c r="O57" i="65"/>
  <c r="P57" i="65"/>
  <c r="Q57" i="65"/>
  <c r="R57" i="65"/>
  <c r="S57" i="65"/>
  <c r="T57" i="65"/>
  <c r="U57" i="65"/>
  <c r="V57" i="65"/>
  <c r="L58" i="65"/>
  <c r="M58" i="65"/>
  <c r="N58" i="65"/>
  <c r="O58" i="65"/>
  <c r="P58" i="65"/>
  <c r="Q58" i="65"/>
  <c r="R58" i="65"/>
  <c r="S58" i="65"/>
  <c r="T58" i="65"/>
  <c r="U58" i="65"/>
  <c r="V58" i="65"/>
  <c r="L59" i="65"/>
  <c r="M59" i="65"/>
  <c r="N59" i="65"/>
  <c r="O59" i="65"/>
  <c r="P59" i="65"/>
  <c r="Q59" i="65"/>
  <c r="R59" i="65"/>
  <c r="S59" i="65"/>
  <c r="T59" i="65"/>
  <c r="U59" i="65"/>
  <c r="V59" i="65"/>
  <c r="L60" i="65"/>
  <c r="M60" i="65"/>
  <c r="N60" i="65"/>
  <c r="O60" i="65"/>
  <c r="P60" i="65"/>
  <c r="Q60" i="65"/>
  <c r="R60" i="65"/>
  <c r="S60" i="65"/>
  <c r="T60" i="65"/>
  <c r="U60" i="65"/>
  <c r="V60" i="65"/>
  <c r="L61" i="65"/>
  <c r="M61" i="65"/>
  <c r="N61" i="65"/>
  <c r="O61" i="65"/>
  <c r="P61" i="65"/>
  <c r="Q61" i="65"/>
  <c r="R61" i="65"/>
  <c r="S61" i="65"/>
  <c r="T61" i="65"/>
  <c r="U61" i="65"/>
  <c r="V61" i="65"/>
  <c r="L62" i="65"/>
  <c r="M62" i="65"/>
  <c r="N62" i="65"/>
  <c r="O62" i="65"/>
  <c r="P62" i="65"/>
  <c r="Q62" i="65"/>
  <c r="R62" i="65"/>
  <c r="S62" i="65"/>
  <c r="T62" i="65"/>
  <c r="U62" i="65"/>
  <c r="V62" i="65"/>
  <c r="L63" i="65"/>
  <c r="M63" i="65"/>
  <c r="N63" i="65"/>
  <c r="O63" i="65"/>
  <c r="P63" i="65"/>
  <c r="Q63" i="65"/>
  <c r="R63" i="65"/>
  <c r="S63" i="65"/>
  <c r="T63" i="65"/>
  <c r="U63" i="65"/>
  <c r="V63" i="65"/>
  <c r="L64" i="65"/>
  <c r="M64" i="65"/>
  <c r="N64" i="65"/>
  <c r="O64" i="65"/>
  <c r="P64" i="65"/>
  <c r="Q64" i="65"/>
  <c r="R64" i="65"/>
  <c r="S64" i="65"/>
  <c r="T64" i="65"/>
  <c r="U64" i="65"/>
  <c r="V64" i="65"/>
  <c r="L65" i="65"/>
  <c r="M65" i="65"/>
  <c r="N65" i="65"/>
  <c r="O65" i="65"/>
  <c r="P65" i="65"/>
  <c r="Q65" i="65"/>
  <c r="R65" i="65"/>
  <c r="S65" i="65"/>
  <c r="T65" i="65"/>
  <c r="U65" i="65"/>
  <c r="V65" i="65"/>
  <c r="L66" i="65"/>
  <c r="M66" i="65"/>
  <c r="N66" i="65"/>
  <c r="O66" i="65"/>
  <c r="P66" i="65"/>
  <c r="Q66" i="65"/>
  <c r="R66" i="65"/>
  <c r="S66" i="65"/>
  <c r="T66" i="65"/>
  <c r="U66" i="65"/>
  <c r="V66" i="65"/>
  <c r="L67" i="65"/>
  <c r="M67" i="65"/>
  <c r="N67" i="65"/>
  <c r="O67" i="65"/>
  <c r="P67" i="65"/>
  <c r="Q67" i="65"/>
  <c r="R67" i="65"/>
  <c r="S67" i="65"/>
  <c r="T67" i="65"/>
  <c r="U67" i="65"/>
  <c r="V67" i="65"/>
  <c r="L68" i="65"/>
  <c r="M68" i="65"/>
  <c r="N68" i="65"/>
  <c r="O68" i="65"/>
  <c r="P68" i="65"/>
  <c r="Q68" i="65"/>
  <c r="R68" i="65"/>
  <c r="S68" i="65"/>
  <c r="T68" i="65"/>
  <c r="U68" i="65"/>
  <c r="V68" i="65"/>
  <c r="L69" i="65"/>
  <c r="M69" i="65"/>
  <c r="N69" i="65"/>
  <c r="O69" i="65"/>
  <c r="P69" i="65"/>
  <c r="Q69" i="65"/>
  <c r="R69" i="65"/>
  <c r="S69" i="65"/>
  <c r="T69" i="65"/>
  <c r="U69" i="65"/>
  <c r="V69" i="65"/>
  <c r="L70" i="65"/>
  <c r="M70" i="65"/>
  <c r="N70" i="65"/>
  <c r="O70" i="65"/>
  <c r="P70" i="65"/>
  <c r="Q70" i="65"/>
  <c r="R70" i="65"/>
  <c r="S70" i="65"/>
  <c r="T70" i="65"/>
  <c r="U70" i="65"/>
  <c r="V70" i="65"/>
  <c r="L71" i="65"/>
  <c r="M71" i="65"/>
  <c r="N71" i="65"/>
  <c r="O71" i="65"/>
  <c r="P71" i="65"/>
  <c r="Q71" i="65"/>
  <c r="R71" i="65"/>
  <c r="S71" i="65"/>
  <c r="T71" i="65"/>
  <c r="U71" i="65"/>
  <c r="V71" i="65"/>
  <c r="L72" i="65"/>
  <c r="M72" i="65"/>
  <c r="N72" i="65"/>
  <c r="O72" i="65"/>
  <c r="P72" i="65"/>
  <c r="Q72" i="65"/>
  <c r="R72" i="65"/>
  <c r="S72" i="65"/>
  <c r="T72" i="65"/>
  <c r="U72" i="65"/>
  <c r="V72" i="65"/>
  <c r="L73" i="65"/>
  <c r="M73" i="65"/>
  <c r="N73" i="65"/>
  <c r="O73" i="65"/>
  <c r="P73" i="65"/>
  <c r="Q73" i="65"/>
  <c r="R73" i="65"/>
  <c r="S73" i="65"/>
  <c r="T73" i="65"/>
  <c r="U73" i="65"/>
  <c r="V73" i="65"/>
  <c r="L74" i="65"/>
  <c r="M74" i="65"/>
  <c r="N74" i="65"/>
  <c r="O74" i="65"/>
  <c r="P74" i="65"/>
  <c r="Q74" i="65"/>
  <c r="R74" i="65"/>
  <c r="S74" i="65"/>
  <c r="T74" i="65"/>
  <c r="U74" i="65"/>
  <c r="V74" i="65"/>
  <c r="L75" i="65"/>
  <c r="M75" i="65"/>
  <c r="N75" i="65"/>
  <c r="O75" i="65"/>
  <c r="P75" i="65"/>
  <c r="Q75" i="65"/>
  <c r="R75" i="65"/>
  <c r="S75" i="65"/>
  <c r="T75" i="65"/>
  <c r="U75" i="65"/>
  <c r="V75" i="65"/>
  <c r="L76" i="65"/>
  <c r="M76" i="65"/>
  <c r="N76" i="65"/>
  <c r="O76" i="65"/>
  <c r="P76" i="65"/>
  <c r="Q76" i="65"/>
  <c r="R76" i="65"/>
  <c r="S76" i="65"/>
  <c r="T76" i="65"/>
  <c r="U76" i="65"/>
  <c r="V76" i="65"/>
  <c r="L77" i="65"/>
  <c r="M77" i="65"/>
  <c r="N77" i="65"/>
  <c r="O77" i="65"/>
  <c r="P77" i="65"/>
  <c r="Q77" i="65"/>
  <c r="R77" i="65"/>
  <c r="S77" i="65"/>
  <c r="T77" i="65"/>
  <c r="U77" i="65"/>
  <c r="V77" i="65"/>
  <c r="L78" i="65"/>
  <c r="M78" i="65"/>
  <c r="N78" i="65"/>
  <c r="O78" i="65"/>
  <c r="P78" i="65"/>
  <c r="Q78" i="65"/>
  <c r="R78" i="65"/>
  <c r="S78" i="65"/>
  <c r="T78" i="65"/>
  <c r="U78" i="65"/>
  <c r="V78" i="65"/>
  <c r="L79" i="65"/>
  <c r="M79" i="65"/>
  <c r="N79" i="65"/>
  <c r="O79" i="65"/>
  <c r="P79" i="65"/>
  <c r="Q79" i="65"/>
  <c r="R79" i="65"/>
  <c r="S79" i="65"/>
  <c r="T79" i="65"/>
  <c r="U79" i="65"/>
  <c r="V79" i="65"/>
  <c r="L80" i="65"/>
  <c r="M80" i="65"/>
  <c r="N80" i="65"/>
  <c r="O80" i="65"/>
  <c r="P80" i="65"/>
  <c r="Q80" i="65"/>
  <c r="R80" i="65"/>
  <c r="S80" i="65"/>
  <c r="T80" i="65"/>
  <c r="U80" i="65"/>
  <c r="V80" i="65"/>
  <c r="L81" i="65"/>
  <c r="M81" i="65"/>
  <c r="N81" i="65"/>
  <c r="O81" i="65"/>
  <c r="P81" i="65"/>
  <c r="Q81" i="65"/>
  <c r="R81" i="65"/>
  <c r="S81" i="65"/>
  <c r="T81" i="65"/>
  <c r="U81" i="65"/>
  <c r="V81" i="65"/>
  <c r="L82" i="65"/>
  <c r="M82" i="65"/>
  <c r="N82" i="65"/>
  <c r="O82" i="65"/>
  <c r="P82" i="65"/>
  <c r="Q82" i="65"/>
  <c r="R82" i="65"/>
  <c r="S82" i="65"/>
  <c r="T82" i="65"/>
  <c r="U82" i="65"/>
  <c r="V82" i="65"/>
  <c r="L83" i="65"/>
  <c r="M83" i="65"/>
  <c r="N83" i="65"/>
  <c r="O83" i="65"/>
  <c r="P83" i="65"/>
  <c r="Q83" i="65"/>
  <c r="R83" i="65"/>
  <c r="S83" i="65"/>
  <c r="T83" i="65"/>
  <c r="U83" i="65"/>
  <c r="V83" i="65"/>
  <c r="L84" i="65"/>
  <c r="M84" i="65"/>
  <c r="N84" i="65"/>
  <c r="O84" i="65"/>
  <c r="P84" i="65"/>
  <c r="Q84" i="65"/>
  <c r="R84" i="65"/>
  <c r="S84" i="65"/>
  <c r="T84" i="65"/>
  <c r="U84" i="65"/>
  <c r="V84" i="65"/>
  <c r="L85" i="65"/>
  <c r="M85" i="65"/>
  <c r="N85" i="65"/>
  <c r="O85" i="65"/>
  <c r="P85" i="65"/>
  <c r="Q85" i="65"/>
  <c r="R85" i="65"/>
  <c r="S85" i="65"/>
  <c r="T85" i="65"/>
  <c r="U85" i="65"/>
  <c r="V85" i="65"/>
  <c r="L86" i="65"/>
  <c r="M86" i="65"/>
  <c r="N86" i="65"/>
  <c r="O86" i="65"/>
  <c r="P86" i="65"/>
  <c r="Q86" i="65"/>
  <c r="R86" i="65"/>
  <c r="S86" i="65"/>
  <c r="T86" i="65"/>
  <c r="U86" i="65"/>
  <c r="V86" i="65"/>
  <c r="L87" i="65"/>
  <c r="M87" i="65"/>
  <c r="N87" i="65"/>
  <c r="O87" i="65"/>
  <c r="P87" i="65"/>
  <c r="Q87" i="65"/>
  <c r="R87" i="65"/>
  <c r="S87" i="65"/>
  <c r="T87" i="65"/>
  <c r="U87" i="65"/>
  <c r="V87" i="65"/>
  <c r="L88" i="65"/>
  <c r="M88" i="65"/>
  <c r="N88" i="65"/>
  <c r="O88" i="65"/>
  <c r="P88" i="65"/>
  <c r="Q88" i="65"/>
  <c r="R88" i="65"/>
  <c r="S88" i="65"/>
  <c r="T88" i="65"/>
  <c r="U88" i="65"/>
  <c r="V88" i="65"/>
  <c r="L89" i="65"/>
  <c r="M89" i="65"/>
  <c r="N89" i="65"/>
  <c r="O89" i="65"/>
  <c r="P89" i="65"/>
  <c r="Q89" i="65"/>
  <c r="R89" i="65"/>
  <c r="S89" i="65"/>
  <c r="T89" i="65"/>
  <c r="U89" i="65"/>
  <c r="V89" i="65"/>
  <c r="L90" i="65"/>
  <c r="M90" i="65"/>
  <c r="N90" i="65"/>
  <c r="O90" i="65"/>
  <c r="P90" i="65"/>
  <c r="Q90" i="65"/>
  <c r="R90" i="65"/>
  <c r="S90" i="65"/>
  <c r="T90" i="65"/>
  <c r="U90" i="65"/>
  <c r="V90" i="65"/>
  <c r="L91" i="65"/>
  <c r="M91" i="65"/>
  <c r="N91" i="65"/>
  <c r="O91" i="65"/>
  <c r="P91" i="65"/>
  <c r="Q91" i="65"/>
  <c r="R91" i="65"/>
  <c r="S91" i="65"/>
  <c r="T91" i="65"/>
  <c r="U91" i="65"/>
  <c r="V91" i="65"/>
  <c r="L92" i="65"/>
  <c r="M92" i="65"/>
  <c r="N92" i="65"/>
  <c r="O92" i="65"/>
  <c r="P92" i="65"/>
  <c r="Q92" i="65"/>
  <c r="R92" i="65"/>
  <c r="S92" i="65"/>
  <c r="T92" i="65"/>
  <c r="U92" i="65"/>
  <c r="V92" i="65"/>
  <c r="J10" i="69"/>
  <c r="K10" i="69"/>
  <c r="L10" i="69"/>
  <c r="M10" i="69"/>
  <c r="N10" i="69"/>
  <c r="O10" i="69"/>
  <c r="P10" i="69"/>
  <c r="Q10" i="69"/>
  <c r="R10" i="69"/>
  <c r="S10" i="69"/>
  <c r="T10" i="69"/>
  <c r="J11" i="69"/>
  <c r="K11" i="69"/>
  <c r="L11" i="69"/>
  <c r="M11" i="69"/>
  <c r="N11" i="69"/>
  <c r="O11" i="69"/>
  <c r="P11" i="69"/>
  <c r="Q11" i="69"/>
  <c r="R11" i="69"/>
  <c r="S11" i="69"/>
  <c r="T11" i="69"/>
  <c r="J12" i="69"/>
  <c r="K12" i="69"/>
  <c r="L12" i="69"/>
  <c r="M12" i="69"/>
  <c r="N12" i="69"/>
  <c r="O12" i="69"/>
  <c r="P12" i="69"/>
  <c r="Q12" i="69"/>
  <c r="R12" i="69"/>
  <c r="S12" i="69"/>
  <c r="T12" i="69"/>
  <c r="J13" i="69"/>
  <c r="K13" i="69"/>
  <c r="L13" i="69"/>
  <c r="M13" i="69"/>
  <c r="N13" i="69"/>
  <c r="O13" i="69"/>
  <c r="P13" i="69"/>
  <c r="Q13" i="69"/>
  <c r="R13" i="69"/>
  <c r="S13" i="69"/>
  <c r="T13" i="69"/>
  <c r="J14" i="69"/>
  <c r="K14" i="69"/>
  <c r="L14" i="69"/>
  <c r="M14" i="69"/>
  <c r="N14" i="69"/>
  <c r="O14" i="69"/>
  <c r="P14" i="69"/>
  <c r="Q14" i="69"/>
  <c r="R14" i="69"/>
  <c r="S14" i="69"/>
  <c r="T14" i="69"/>
  <c r="J15" i="69"/>
  <c r="K15" i="69"/>
  <c r="L15" i="69"/>
  <c r="M15" i="69"/>
  <c r="N15" i="69"/>
  <c r="O15" i="69"/>
  <c r="P15" i="69"/>
  <c r="Q15" i="69"/>
  <c r="R15" i="69"/>
  <c r="S15" i="69"/>
  <c r="T15" i="69"/>
  <c r="J16" i="69"/>
  <c r="K16" i="69"/>
  <c r="L16" i="69"/>
  <c r="M16" i="69"/>
  <c r="N16" i="69"/>
  <c r="O16" i="69"/>
  <c r="P16" i="69"/>
  <c r="Q16" i="69"/>
  <c r="R16" i="69"/>
  <c r="S16" i="69"/>
  <c r="T16" i="69"/>
  <c r="J17" i="69"/>
  <c r="K17" i="69"/>
  <c r="L17" i="69"/>
  <c r="M17" i="69"/>
  <c r="N17" i="69"/>
  <c r="O17" i="69"/>
  <c r="P17" i="69"/>
  <c r="Q17" i="69"/>
  <c r="R17" i="69"/>
  <c r="S17" i="69"/>
  <c r="T17" i="69"/>
  <c r="J18" i="69"/>
  <c r="K18" i="69"/>
  <c r="L18" i="69"/>
  <c r="M18" i="69"/>
  <c r="N18" i="69"/>
  <c r="O18" i="69"/>
  <c r="P18" i="69"/>
  <c r="Q18" i="69"/>
  <c r="R18" i="69"/>
  <c r="S18" i="69"/>
  <c r="T18" i="69"/>
  <c r="J19" i="69"/>
  <c r="K19" i="69"/>
  <c r="L19" i="69"/>
  <c r="M19" i="69"/>
  <c r="N19" i="69"/>
  <c r="O19" i="69"/>
  <c r="P19" i="69"/>
  <c r="Q19" i="69"/>
  <c r="R19" i="69"/>
  <c r="S19" i="69"/>
  <c r="T19" i="69"/>
  <c r="J20" i="69"/>
  <c r="K20" i="69"/>
  <c r="L20" i="69"/>
  <c r="M20" i="69"/>
  <c r="N20" i="69"/>
  <c r="O20" i="69"/>
  <c r="P20" i="69"/>
  <c r="Q20" i="69"/>
  <c r="R20" i="69"/>
  <c r="S20" i="69"/>
  <c r="T20" i="69"/>
  <c r="J21" i="69"/>
  <c r="K21" i="69"/>
  <c r="L21" i="69"/>
  <c r="M21" i="69"/>
  <c r="N21" i="69"/>
  <c r="O21" i="69"/>
  <c r="P21" i="69"/>
  <c r="Q21" i="69"/>
  <c r="R21" i="69"/>
  <c r="S21" i="69"/>
  <c r="T21" i="69"/>
  <c r="J22" i="69"/>
  <c r="K22" i="69"/>
  <c r="L22" i="69"/>
  <c r="M22" i="69"/>
  <c r="N22" i="69"/>
  <c r="O22" i="69"/>
  <c r="P22" i="69"/>
  <c r="Q22" i="69"/>
  <c r="R22" i="69"/>
  <c r="S22" i="69"/>
  <c r="T22" i="69"/>
  <c r="J23" i="69"/>
  <c r="K23" i="69"/>
  <c r="L23" i="69"/>
  <c r="M23" i="69"/>
  <c r="N23" i="69"/>
  <c r="O23" i="69"/>
  <c r="P23" i="69"/>
  <c r="Q23" i="69"/>
  <c r="R23" i="69"/>
  <c r="S23" i="69"/>
  <c r="T23" i="69"/>
  <c r="J24" i="69"/>
  <c r="K24" i="69"/>
  <c r="L24" i="69"/>
  <c r="M24" i="69"/>
  <c r="N24" i="69"/>
  <c r="O24" i="69"/>
  <c r="P24" i="69"/>
  <c r="Q24" i="69"/>
  <c r="R24" i="69"/>
  <c r="S24" i="69"/>
  <c r="T24" i="69"/>
  <c r="J25" i="69"/>
  <c r="K25" i="69"/>
  <c r="L25" i="69"/>
  <c r="M25" i="69"/>
  <c r="N25" i="69"/>
  <c r="O25" i="69"/>
  <c r="P25" i="69"/>
  <c r="Q25" i="69"/>
  <c r="R25" i="69"/>
  <c r="S25" i="69"/>
  <c r="T25" i="69"/>
  <c r="J26" i="69"/>
  <c r="K26" i="69"/>
  <c r="L26" i="69"/>
  <c r="M26" i="69"/>
  <c r="N26" i="69"/>
  <c r="O26" i="69"/>
  <c r="P26" i="69"/>
  <c r="Q26" i="69"/>
  <c r="R26" i="69"/>
  <c r="S26" i="69"/>
  <c r="T26" i="69"/>
  <c r="J27" i="69"/>
  <c r="K27" i="69"/>
  <c r="L27" i="69"/>
  <c r="M27" i="69"/>
  <c r="N27" i="69"/>
  <c r="O27" i="69"/>
  <c r="P27" i="69"/>
  <c r="Q27" i="69"/>
  <c r="R27" i="69"/>
  <c r="S27" i="69"/>
  <c r="T27" i="69"/>
  <c r="J28" i="69"/>
  <c r="K28" i="69"/>
  <c r="L28" i="69"/>
  <c r="M28" i="69"/>
  <c r="N28" i="69"/>
  <c r="O28" i="69"/>
  <c r="P28" i="69"/>
  <c r="Q28" i="69"/>
  <c r="R28" i="69"/>
  <c r="S28" i="69"/>
  <c r="T28" i="69"/>
  <c r="J29" i="69"/>
  <c r="K29" i="69"/>
  <c r="L29" i="69"/>
  <c r="M29" i="69"/>
  <c r="N29" i="69"/>
  <c r="O29" i="69"/>
  <c r="P29" i="69"/>
  <c r="Q29" i="69"/>
  <c r="R29" i="69"/>
  <c r="S29" i="69"/>
  <c r="T29" i="69"/>
  <c r="J30" i="69"/>
  <c r="K30" i="69"/>
  <c r="L30" i="69"/>
  <c r="M30" i="69"/>
  <c r="N30" i="69"/>
  <c r="O30" i="69"/>
  <c r="P30" i="69"/>
  <c r="Q30" i="69"/>
  <c r="R30" i="69"/>
  <c r="S30" i="69"/>
  <c r="T30" i="69"/>
  <c r="J31" i="69"/>
  <c r="K31" i="69"/>
  <c r="L31" i="69"/>
  <c r="M31" i="69"/>
  <c r="N31" i="69"/>
  <c r="O31" i="69"/>
  <c r="P31" i="69"/>
  <c r="Q31" i="69"/>
  <c r="R31" i="69"/>
  <c r="S31" i="69"/>
  <c r="T31" i="69"/>
  <c r="J32" i="69"/>
  <c r="K32" i="69"/>
  <c r="L32" i="69"/>
  <c r="M32" i="69"/>
  <c r="N32" i="69"/>
  <c r="O32" i="69"/>
  <c r="P32" i="69"/>
  <c r="Q32" i="69"/>
  <c r="R32" i="69"/>
  <c r="S32" i="69"/>
  <c r="T32" i="69"/>
  <c r="J33" i="69"/>
  <c r="K33" i="69"/>
  <c r="L33" i="69"/>
  <c r="M33" i="69"/>
  <c r="N33" i="69"/>
  <c r="O33" i="69"/>
  <c r="P33" i="69"/>
  <c r="Q33" i="69"/>
  <c r="R33" i="69"/>
  <c r="S33" i="69"/>
  <c r="T33" i="69"/>
  <c r="J34" i="69"/>
  <c r="K34" i="69"/>
  <c r="L34" i="69"/>
  <c r="M34" i="69"/>
  <c r="N34" i="69"/>
  <c r="O34" i="69"/>
  <c r="P34" i="69"/>
  <c r="Q34" i="69"/>
  <c r="R34" i="69"/>
  <c r="S34" i="69"/>
  <c r="T34" i="69"/>
  <c r="J35" i="69"/>
  <c r="K35" i="69"/>
  <c r="L35" i="69"/>
  <c r="M35" i="69"/>
  <c r="N35" i="69"/>
  <c r="O35" i="69"/>
  <c r="P35" i="69"/>
  <c r="Q35" i="69"/>
  <c r="R35" i="69"/>
  <c r="S35" i="69"/>
  <c r="T35" i="69"/>
  <c r="J36" i="69"/>
  <c r="K36" i="69"/>
  <c r="L36" i="69"/>
  <c r="M36" i="69"/>
  <c r="N36" i="69"/>
  <c r="O36" i="69"/>
  <c r="P36" i="69"/>
  <c r="Q36" i="69"/>
  <c r="R36" i="69"/>
  <c r="S36" i="69"/>
  <c r="T36" i="69"/>
  <c r="J37" i="69"/>
  <c r="K37" i="69"/>
  <c r="L37" i="69"/>
  <c r="M37" i="69"/>
  <c r="N37" i="69"/>
  <c r="O37" i="69"/>
  <c r="P37" i="69"/>
  <c r="Q37" i="69"/>
  <c r="R37" i="69"/>
  <c r="S37" i="69"/>
  <c r="T37" i="69"/>
  <c r="J38" i="69"/>
  <c r="K38" i="69"/>
  <c r="L38" i="69"/>
  <c r="M38" i="69"/>
  <c r="N38" i="69"/>
  <c r="O38" i="69"/>
  <c r="P38" i="69"/>
  <c r="Q38" i="69"/>
  <c r="R38" i="69"/>
  <c r="S38" i="69"/>
  <c r="T38" i="69"/>
  <c r="J39" i="69"/>
  <c r="K39" i="69"/>
  <c r="L39" i="69"/>
  <c r="M39" i="69"/>
  <c r="N39" i="69"/>
  <c r="O39" i="69"/>
  <c r="P39" i="69"/>
  <c r="Q39" i="69"/>
  <c r="R39" i="69"/>
  <c r="S39" i="69"/>
  <c r="T39" i="69"/>
  <c r="J40" i="69"/>
  <c r="K40" i="69"/>
  <c r="L40" i="69"/>
  <c r="M40" i="69"/>
  <c r="N40" i="69"/>
  <c r="O40" i="69"/>
  <c r="P40" i="69"/>
  <c r="Q40" i="69"/>
  <c r="R40" i="69"/>
  <c r="S40" i="69"/>
  <c r="T40" i="69"/>
  <c r="J41" i="69"/>
  <c r="K41" i="69"/>
  <c r="L41" i="69"/>
  <c r="M41" i="69"/>
  <c r="N41" i="69"/>
  <c r="O41" i="69"/>
  <c r="P41" i="69"/>
  <c r="Q41" i="69"/>
  <c r="R41" i="69"/>
  <c r="S41" i="69"/>
  <c r="T41" i="69"/>
  <c r="J42" i="69"/>
  <c r="K42" i="69"/>
  <c r="L42" i="69"/>
  <c r="M42" i="69"/>
  <c r="N42" i="69"/>
  <c r="O42" i="69"/>
  <c r="P42" i="69"/>
  <c r="Q42" i="69"/>
  <c r="R42" i="69"/>
  <c r="S42" i="69"/>
  <c r="T42" i="69"/>
  <c r="J43" i="69"/>
  <c r="K43" i="69"/>
  <c r="L43" i="69"/>
  <c r="M43" i="69"/>
  <c r="N43" i="69"/>
  <c r="O43" i="69"/>
  <c r="P43" i="69"/>
  <c r="Q43" i="69"/>
  <c r="R43" i="69"/>
  <c r="S43" i="69"/>
  <c r="T43" i="69"/>
  <c r="J44" i="69"/>
  <c r="K44" i="69"/>
  <c r="L44" i="69"/>
  <c r="M44" i="69"/>
  <c r="N44" i="69"/>
  <c r="O44" i="69"/>
  <c r="P44" i="69"/>
  <c r="Q44" i="69"/>
  <c r="R44" i="69"/>
  <c r="S44" i="69"/>
  <c r="T44" i="69"/>
  <c r="J45" i="69"/>
  <c r="K45" i="69"/>
  <c r="L45" i="69"/>
  <c r="M45" i="69"/>
  <c r="N45" i="69"/>
  <c r="O45" i="69"/>
  <c r="P45" i="69"/>
  <c r="Q45" i="69"/>
  <c r="R45" i="69"/>
  <c r="S45" i="69"/>
  <c r="T45" i="69"/>
  <c r="J46" i="69"/>
  <c r="K46" i="69"/>
  <c r="L46" i="69"/>
  <c r="M46" i="69"/>
  <c r="N46" i="69"/>
  <c r="O46" i="69"/>
  <c r="P46" i="69"/>
  <c r="Q46" i="69"/>
  <c r="R46" i="69"/>
  <c r="S46" i="69"/>
  <c r="T46" i="69"/>
  <c r="J47" i="69"/>
  <c r="K47" i="69"/>
  <c r="L47" i="69"/>
  <c r="M47" i="69"/>
  <c r="N47" i="69"/>
  <c r="O47" i="69"/>
  <c r="P47" i="69"/>
  <c r="Q47" i="69"/>
  <c r="R47" i="69"/>
  <c r="S47" i="69"/>
  <c r="T47" i="69"/>
  <c r="J48" i="69"/>
  <c r="K48" i="69"/>
  <c r="L48" i="69"/>
  <c r="M48" i="69"/>
  <c r="N48" i="69"/>
  <c r="O48" i="69"/>
  <c r="P48" i="69"/>
  <c r="Q48" i="69"/>
  <c r="R48" i="69"/>
  <c r="S48" i="69"/>
  <c r="T48" i="69"/>
  <c r="J49" i="69"/>
  <c r="K49" i="69"/>
  <c r="L49" i="69"/>
  <c r="M49" i="69"/>
  <c r="N49" i="69"/>
  <c r="O49" i="69"/>
  <c r="P49" i="69"/>
  <c r="Q49" i="69"/>
  <c r="R49" i="69"/>
  <c r="S49" i="69"/>
  <c r="T49" i="69"/>
  <c r="J50" i="69"/>
  <c r="K50" i="69"/>
  <c r="L50" i="69"/>
  <c r="M50" i="69"/>
  <c r="N50" i="69"/>
  <c r="O50" i="69"/>
  <c r="P50" i="69"/>
  <c r="Q50" i="69"/>
  <c r="R50" i="69"/>
  <c r="S50" i="69"/>
  <c r="T50" i="69"/>
  <c r="J51" i="69"/>
  <c r="K51" i="69"/>
  <c r="L51" i="69"/>
  <c r="M51" i="69"/>
  <c r="N51" i="69"/>
  <c r="O51" i="69"/>
  <c r="P51" i="69"/>
  <c r="Q51" i="69"/>
  <c r="R51" i="69"/>
  <c r="S51" i="69"/>
  <c r="T51" i="69"/>
  <c r="J52" i="69"/>
  <c r="K52" i="69"/>
  <c r="L52" i="69"/>
  <c r="M52" i="69"/>
  <c r="N52" i="69"/>
  <c r="O52" i="69"/>
  <c r="P52" i="69"/>
  <c r="Q52" i="69"/>
  <c r="R52" i="69"/>
  <c r="S52" i="69"/>
  <c r="T52" i="69"/>
  <c r="J53" i="69"/>
  <c r="K53" i="69"/>
  <c r="L53" i="69"/>
  <c r="M53" i="69"/>
  <c r="N53" i="69"/>
  <c r="O53" i="69"/>
  <c r="P53" i="69"/>
  <c r="Q53" i="69"/>
  <c r="R53" i="69"/>
  <c r="S53" i="69"/>
  <c r="T53" i="69"/>
  <c r="J54" i="69"/>
  <c r="K54" i="69"/>
  <c r="L54" i="69"/>
  <c r="M54" i="69"/>
  <c r="N54" i="69"/>
  <c r="O54" i="69"/>
  <c r="P54" i="69"/>
  <c r="Q54" i="69"/>
  <c r="R54" i="69"/>
  <c r="S54" i="69"/>
  <c r="T54" i="69"/>
  <c r="J55" i="69"/>
  <c r="K55" i="69"/>
  <c r="L55" i="69"/>
  <c r="M55" i="69"/>
  <c r="N55" i="69"/>
  <c r="O55" i="69"/>
  <c r="P55" i="69"/>
  <c r="Q55" i="69"/>
  <c r="R55" i="69"/>
  <c r="S55" i="69"/>
  <c r="T55" i="69"/>
  <c r="J56" i="69"/>
  <c r="K56" i="69"/>
  <c r="L56" i="69"/>
  <c r="M56" i="69"/>
  <c r="N56" i="69"/>
  <c r="O56" i="69"/>
  <c r="P56" i="69"/>
  <c r="Q56" i="69"/>
  <c r="R56" i="69"/>
  <c r="S56" i="69"/>
  <c r="T56" i="69"/>
  <c r="J57" i="69"/>
  <c r="K57" i="69"/>
  <c r="L57" i="69"/>
  <c r="M57" i="69"/>
  <c r="N57" i="69"/>
  <c r="O57" i="69"/>
  <c r="P57" i="69"/>
  <c r="Q57" i="69"/>
  <c r="R57" i="69"/>
  <c r="S57" i="69"/>
  <c r="T57" i="69"/>
  <c r="J58" i="69"/>
  <c r="K58" i="69"/>
  <c r="L58" i="69"/>
  <c r="M58" i="69"/>
  <c r="N58" i="69"/>
  <c r="O58" i="69"/>
  <c r="P58" i="69"/>
  <c r="Q58" i="69"/>
  <c r="R58" i="69"/>
  <c r="S58" i="69"/>
  <c r="T58" i="69"/>
  <c r="J59" i="69"/>
  <c r="K59" i="69"/>
  <c r="L59" i="69"/>
  <c r="M59" i="69"/>
  <c r="N59" i="69"/>
  <c r="O59" i="69"/>
  <c r="P59" i="69"/>
  <c r="Q59" i="69"/>
  <c r="R59" i="69"/>
  <c r="S59" i="69"/>
  <c r="T59" i="69"/>
  <c r="J60" i="69"/>
  <c r="K60" i="69"/>
  <c r="L60" i="69"/>
  <c r="M60" i="69"/>
  <c r="N60" i="69"/>
  <c r="O60" i="69"/>
  <c r="P60" i="69"/>
  <c r="Q60" i="69"/>
  <c r="R60" i="69"/>
  <c r="S60" i="69"/>
  <c r="T60" i="69"/>
  <c r="J61" i="69"/>
  <c r="K61" i="69"/>
  <c r="L61" i="69"/>
  <c r="M61" i="69"/>
  <c r="N61" i="69"/>
  <c r="O61" i="69"/>
  <c r="P61" i="69"/>
  <c r="Q61" i="69"/>
  <c r="R61" i="69"/>
  <c r="S61" i="69"/>
  <c r="T61" i="69"/>
  <c r="J62" i="69"/>
  <c r="K62" i="69"/>
  <c r="L62" i="69"/>
  <c r="M62" i="69"/>
  <c r="N62" i="69"/>
  <c r="O62" i="69"/>
  <c r="P62" i="69"/>
  <c r="Q62" i="69"/>
  <c r="R62" i="69"/>
  <c r="S62" i="69"/>
  <c r="T62" i="69"/>
  <c r="J63" i="69"/>
  <c r="K63" i="69"/>
  <c r="L63" i="69"/>
  <c r="M63" i="69"/>
  <c r="N63" i="69"/>
  <c r="O63" i="69"/>
  <c r="P63" i="69"/>
  <c r="Q63" i="69"/>
  <c r="R63" i="69"/>
  <c r="S63" i="69"/>
  <c r="T63" i="69"/>
  <c r="J64" i="69"/>
  <c r="K64" i="69"/>
  <c r="L64" i="69"/>
  <c r="M64" i="69"/>
  <c r="N64" i="69"/>
  <c r="O64" i="69"/>
  <c r="P64" i="69"/>
  <c r="Q64" i="69"/>
  <c r="R64" i="69"/>
  <c r="S64" i="69"/>
  <c r="T64" i="69"/>
  <c r="J65" i="69"/>
  <c r="K65" i="69"/>
  <c r="L65" i="69"/>
  <c r="M65" i="69"/>
  <c r="N65" i="69"/>
  <c r="O65" i="69"/>
  <c r="P65" i="69"/>
  <c r="Q65" i="69"/>
  <c r="R65" i="69"/>
  <c r="S65" i="69"/>
  <c r="T65" i="69"/>
  <c r="J66" i="69"/>
  <c r="K66" i="69"/>
  <c r="L66" i="69"/>
  <c r="M66" i="69"/>
  <c r="N66" i="69"/>
  <c r="O66" i="69"/>
  <c r="P66" i="69"/>
  <c r="Q66" i="69"/>
  <c r="R66" i="69"/>
  <c r="S66" i="69"/>
  <c r="T66" i="69"/>
  <c r="J67" i="69"/>
  <c r="K67" i="69"/>
  <c r="L67" i="69"/>
  <c r="M67" i="69"/>
  <c r="N67" i="69"/>
  <c r="O67" i="69"/>
  <c r="P67" i="69"/>
  <c r="Q67" i="69"/>
  <c r="R67" i="69"/>
  <c r="S67" i="69"/>
  <c r="T67" i="69"/>
  <c r="J68" i="69"/>
  <c r="K68" i="69"/>
  <c r="L68" i="69"/>
  <c r="M68" i="69"/>
  <c r="N68" i="69"/>
  <c r="O68" i="69"/>
  <c r="P68" i="69"/>
  <c r="Q68" i="69"/>
  <c r="R68" i="69"/>
  <c r="S68" i="69"/>
  <c r="T68" i="69"/>
  <c r="J69" i="69"/>
  <c r="K69" i="69"/>
  <c r="L69" i="69"/>
  <c r="M69" i="69"/>
  <c r="N69" i="69"/>
  <c r="O69" i="69"/>
  <c r="P69" i="69"/>
  <c r="Q69" i="69"/>
  <c r="R69" i="69"/>
  <c r="S69" i="69"/>
  <c r="T69" i="69"/>
  <c r="J70" i="69"/>
  <c r="K70" i="69"/>
  <c r="L70" i="69"/>
  <c r="M70" i="69"/>
  <c r="N70" i="69"/>
  <c r="O70" i="69"/>
  <c r="P70" i="69"/>
  <c r="Q70" i="69"/>
  <c r="R70" i="69"/>
  <c r="S70" i="69"/>
  <c r="T70" i="69"/>
  <c r="J71" i="69"/>
  <c r="K71" i="69"/>
  <c r="L71" i="69"/>
  <c r="M71" i="69"/>
  <c r="N71" i="69"/>
  <c r="O71" i="69"/>
  <c r="P71" i="69"/>
  <c r="Q71" i="69"/>
  <c r="R71" i="69"/>
  <c r="S71" i="69"/>
  <c r="T71" i="69"/>
  <c r="J72" i="69"/>
  <c r="K72" i="69"/>
  <c r="L72" i="69"/>
  <c r="M72" i="69"/>
  <c r="N72" i="69"/>
  <c r="O72" i="69"/>
  <c r="P72" i="69"/>
  <c r="Q72" i="69"/>
  <c r="R72" i="69"/>
  <c r="S72" i="69"/>
  <c r="T72" i="69"/>
  <c r="J73" i="69"/>
  <c r="K73" i="69"/>
  <c r="L73" i="69"/>
  <c r="M73" i="69"/>
  <c r="N73" i="69"/>
  <c r="O73" i="69"/>
  <c r="P73" i="69"/>
  <c r="Q73" i="69"/>
  <c r="R73" i="69"/>
  <c r="S73" i="69"/>
  <c r="T73" i="69"/>
  <c r="J74" i="69"/>
  <c r="K74" i="69"/>
  <c r="L74" i="69"/>
  <c r="M74" i="69"/>
  <c r="N74" i="69"/>
  <c r="O74" i="69"/>
  <c r="P74" i="69"/>
  <c r="Q74" i="69"/>
  <c r="R74" i="69"/>
  <c r="S74" i="69"/>
  <c r="T74" i="69"/>
  <c r="J75" i="69"/>
  <c r="K75" i="69"/>
  <c r="L75" i="69"/>
  <c r="M75" i="69"/>
  <c r="N75" i="69"/>
  <c r="O75" i="69"/>
  <c r="P75" i="69"/>
  <c r="Q75" i="69"/>
  <c r="R75" i="69"/>
  <c r="S75" i="69"/>
  <c r="T75" i="69"/>
  <c r="J76" i="69"/>
  <c r="K76" i="69"/>
  <c r="L76" i="69"/>
  <c r="M76" i="69"/>
  <c r="N76" i="69"/>
  <c r="O76" i="69"/>
  <c r="P76" i="69"/>
  <c r="Q76" i="69"/>
  <c r="R76" i="69"/>
  <c r="S76" i="69"/>
  <c r="T76" i="69"/>
  <c r="J77" i="69"/>
  <c r="K77" i="69"/>
  <c r="L77" i="69"/>
  <c r="M77" i="69"/>
  <c r="N77" i="69"/>
  <c r="O77" i="69"/>
  <c r="P77" i="69"/>
  <c r="Q77" i="69"/>
  <c r="R77" i="69"/>
  <c r="S77" i="69"/>
  <c r="T77" i="69"/>
  <c r="J78" i="69"/>
  <c r="K78" i="69"/>
  <c r="L78" i="69"/>
  <c r="M78" i="69"/>
  <c r="N78" i="69"/>
  <c r="O78" i="69"/>
  <c r="P78" i="69"/>
  <c r="Q78" i="69"/>
  <c r="R78" i="69"/>
  <c r="S78" i="69"/>
  <c r="T78" i="69"/>
  <c r="J79" i="69"/>
  <c r="K79" i="69"/>
  <c r="L79" i="69"/>
  <c r="M79" i="69"/>
  <c r="N79" i="69"/>
  <c r="O79" i="69"/>
  <c r="P79" i="69"/>
  <c r="Q79" i="69"/>
  <c r="R79" i="69"/>
  <c r="S79" i="69"/>
  <c r="T79" i="69"/>
  <c r="J80" i="69"/>
  <c r="K80" i="69"/>
  <c r="L80" i="69"/>
  <c r="M80" i="69"/>
  <c r="N80" i="69"/>
  <c r="O80" i="69"/>
  <c r="P80" i="69"/>
  <c r="Q80" i="69"/>
  <c r="R80" i="69"/>
  <c r="S80" i="69"/>
  <c r="T80" i="69"/>
  <c r="J81" i="69"/>
  <c r="K81" i="69"/>
  <c r="L81" i="69"/>
  <c r="M81" i="69"/>
  <c r="N81" i="69"/>
  <c r="O81" i="69"/>
  <c r="P81" i="69"/>
  <c r="Q81" i="69"/>
  <c r="R81" i="69"/>
  <c r="S81" i="69"/>
  <c r="T81" i="69"/>
  <c r="J82" i="69"/>
  <c r="K82" i="69"/>
  <c r="L82" i="69"/>
  <c r="M82" i="69"/>
  <c r="N82" i="69"/>
  <c r="O82" i="69"/>
  <c r="P82" i="69"/>
  <c r="Q82" i="69"/>
  <c r="R82" i="69"/>
  <c r="S82" i="69"/>
  <c r="T82" i="69"/>
  <c r="J83" i="69"/>
  <c r="K83" i="69"/>
  <c r="L83" i="69"/>
  <c r="M83" i="69"/>
  <c r="N83" i="69"/>
  <c r="O83" i="69"/>
  <c r="P83" i="69"/>
  <c r="Q83" i="69"/>
  <c r="R83" i="69"/>
  <c r="S83" i="69"/>
  <c r="T83" i="69"/>
  <c r="J84" i="69"/>
  <c r="K84" i="69"/>
  <c r="L84" i="69"/>
  <c r="M84" i="69"/>
  <c r="N84" i="69"/>
  <c r="O84" i="69"/>
  <c r="P84" i="69"/>
  <c r="Q84" i="69"/>
  <c r="R84" i="69"/>
  <c r="S84" i="69"/>
  <c r="T84" i="69"/>
  <c r="J85" i="69"/>
  <c r="K85" i="69"/>
  <c r="L85" i="69"/>
  <c r="M85" i="69"/>
  <c r="N85" i="69"/>
  <c r="O85" i="69"/>
  <c r="P85" i="69"/>
  <c r="Q85" i="69"/>
  <c r="R85" i="69"/>
  <c r="S85" i="69"/>
  <c r="T85" i="69"/>
  <c r="J86" i="69"/>
  <c r="K86" i="69"/>
  <c r="L86" i="69"/>
  <c r="M86" i="69"/>
  <c r="N86" i="69"/>
  <c r="O86" i="69"/>
  <c r="P86" i="69"/>
  <c r="Q86" i="69"/>
  <c r="R86" i="69"/>
  <c r="S86" i="69"/>
  <c r="T86" i="69"/>
  <c r="J87" i="69"/>
  <c r="K87" i="69"/>
  <c r="L87" i="69"/>
  <c r="M87" i="69"/>
  <c r="N87" i="69"/>
  <c r="O87" i="69"/>
  <c r="P87" i="69"/>
  <c r="Q87" i="69"/>
  <c r="R87" i="69"/>
  <c r="S87" i="69"/>
  <c r="T87" i="69"/>
  <c r="J88" i="69"/>
  <c r="K88" i="69"/>
  <c r="L88" i="69"/>
  <c r="M88" i="69"/>
  <c r="N88" i="69"/>
  <c r="O88" i="69"/>
  <c r="P88" i="69"/>
  <c r="Q88" i="69"/>
  <c r="R88" i="69"/>
  <c r="S88" i="69"/>
  <c r="T88" i="69"/>
  <c r="J89" i="69"/>
  <c r="K89" i="69"/>
  <c r="L89" i="69"/>
  <c r="M89" i="69"/>
  <c r="N89" i="69"/>
  <c r="O89" i="69"/>
  <c r="P89" i="69"/>
  <c r="Q89" i="69"/>
  <c r="R89" i="69"/>
  <c r="S89" i="69"/>
  <c r="T89" i="69"/>
  <c r="J90" i="69"/>
  <c r="K90" i="69"/>
  <c r="L90" i="69"/>
  <c r="M90" i="69"/>
  <c r="N90" i="69"/>
  <c r="O90" i="69"/>
  <c r="P90" i="69"/>
  <c r="Q90" i="69"/>
  <c r="R90" i="69"/>
  <c r="S90" i="69"/>
  <c r="T90" i="69"/>
  <c r="J91" i="69"/>
  <c r="K91" i="69"/>
  <c r="L91" i="69"/>
  <c r="M91" i="69"/>
  <c r="N91" i="69"/>
  <c r="O91" i="69"/>
  <c r="P91" i="69"/>
  <c r="Q91" i="69"/>
  <c r="R91" i="69"/>
  <c r="S91" i="69"/>
  <c r="T91" i="69"/>
  <c r="J92" i="69"/>
  <c r="K92" i="69"/>
  <c r="L92" i="69"/>
  <c r="M92" i="69"/>
  <c r="N92" i="69"/>
  <c r="O92" i="69"/>
  <c r="P92" i="69"/>
  <c r="Q92" i="69"/>
  <c r="R92" i="69"/>
  <c r="S92" i="69"/>
  <c r="T92" i="69"/>
  <c r="L10" i="70"/>
  <c r="M10" i="70"/>
  <c r="N10" i="70"/>
  <c r="O10" i="70"/>
  <c r="P10" i="70"/>
  <c r="Q10" i="70"/>
  <c r="R10" i="70"/>
  <c r="S10" i="70"/>
  <c r="T10" i="70"/>
  <c r="U10" i="70"/>
  <c r="V10" i="70"/>
  <c r="L11" i="70"/>
  <c r="M11" i="70"/>
  <c r="N11" i="70"/>
  <c r="O11" i="70"/>
  <c r="P11" i="70"/>
  <c r="Q11" i="70"/>
  <c r="R11" i="70"/>
  <c r="S11" i="70"/>
  <c r="T11" i="70"/>
  <c r="U11" i="70"/>
  <c r="V11" i="70"/>
  <c r="L12" i="70"/>
  <c r="M12" i="70"/>
  <c r="N12" i="70"/>
  <c r="O12" i="70"/>
  <c r="P12" i="70"/>
  <c r="Q12" i="70"/>
  <c r="R12" i="70"/>
  <c r="S12" i="70"/>
  <c r="T12" i="70"/>
  <c r="U12" i="70"/>
  <c r="V12" i="70"/>
  <c r="L13" i="70"/>
  <c r="M13" i="70"/>
  <c r="N13" i="70"/>
  <c r="O13" i="70"/>
  <c r="P13" i="70"/>
  <c r="Q13" i="70"/>
  <c r="R13" i="70"/>
  <c r="S13" i="70"/>
  <c r="T13" i="70"/>
  <c r="U13" i="70"/>
  <c r="V13" i="70"/>
  <c r="L14" i="70"/>
  <c r="M14" i="70"/>
  <c r="N14" i="70"/>
  <c r="O14" i="70"/>
  <c r="P14" i="70"/>
  <c r="Q14" i="70"/>
  <c r="R14" i="70"/>
  <c r="S14" i="70"/>
  <c r="T14" i="70"/>
  <c r="U14" i="70"/>
  <c r="V14" i="70"/>
  <c r="L15" i="70"/>
  <c r="M15" i="70"/>
  <c r="N15" i="70"/>
  <c r="O15" i="70"/>
  <c r="P15" i="70"/>
  <c r="Q15" i="70"/>
  <c r="R15" i="70"/>
  <c r="S15" i="70"/>
  <c r="T15" i="70"/>
  <c r="U15" i="70"/>
  <c r="V15" i="70"/>
  <c r="L16" i="70"/>
  <c r="M16" i="70"/>
  <c r="N16" i="70"/>
  <c r="O16" i="70"/>
  <c r="P16" i="70"/>
  <c r="Q16" i="70"/>
  <c r="R16" i="70"/>
  <c r="S16" i="70"/>
  <c r="T16" i="70"/>
  <c r="U16" i="70"/>
  <c r="V16" i="70"/>
  <c r="L17" i="70"/>
  <c r="M17" i="70"/>
  <c r="N17" i="70"/>
  <c r="O17" i="70"/>
  <c r="P17" i="70"/>
  <c r="Q17" i="70"/>
  <c r="R17" i="70"/>
  <c r="S17" i="70"/>
  <c r="T17" i="70"/>
  <c r="U17" i="70"/>
  <c r="V17" i="70"/>
  <c r="L18" i="70"/>
  <c r="M18" i="70"/>
  <c r="N18" i="70"/>
  <c r="O18" i="70"/>
  <c r="P18" i="70"/>
  <c r="Q18" i="70"/>
  <c r="R18" i="70"/>
  <c r="S18" i="70"/>
  <c r="T18" i="70"/>
  <c r="U18" i="70"/>
  <c r="V18" i="70"/>
  <c r="L19" i="70"/>
  <c r="M19" i="70"/>
  <c r="N19" i="70"/>
  <c r="O19" i="70"/>
  <c r="P19" i="70"/>
  <c r="Q19" i="70"/>
  <c r="R19" i="70"/>
  <c r="S19" i="70"/>
  <c r="T19" i="70"/>
  <c r="U19" i="70"/>
  <c r="V19" i="70"/>
  <c r="L20" i="70"/>
  <c r="M20" i="70"/>
  <c r="N20" i="70"/>
  <c r="O20" i="70"/>
  <c r="P20" i="70"/>
  <c r="Q20" i="70"/>
  <c r="R20" i="70"/>
  <c r="S20" i="70"/>
  <c r="T20" i="70"/>
  <c r="U20" i="70"/>
  <c r="V20" i="70"/>
  <c r="L21" i="70"/>
  <c r="M21" i="70"/>
  <c r="N21" i="70"/>
  <c r="O21" i="70"/>
  <c r="P21" i="70"/>
  <c r="Q21" i="70"/>
  <c r="R21" i="70"/>
  <c r="S21" i="70"/>
  <c r="T21" i="70"/>
  <c r="U21" i="70"/>
  <c r="V21" i="70"/>
  <c r="L22" i="70"/>
  <c r="M22" i="70"/>
  <c r="N22" i="70"/>
  <c r="O22" i="70"/>
  <c r="P22" i="70"/>
  <c r="Q22" i="70"/>
  <c r="R22" i="70"/>
  <c r="S22" i="70"/>
  <c r="T22" i="70"/>
  <c r="U22" i="70"/>
  <c r="V22" i="70"/>
  <c r="L23" i="70"/>
  <c r="M23" i="70"/>
  <c r="N23" i="70"/>
  <c r="O23" i="70"/>
  <c r="P23" i="70"/>
  <c r="Q23" i="70"/>
  <c r="R23" i="70"/>
  <c r="S23" i="70"/>
  <c r="T23" i="70"/>
  <c r="U23" i="70"/>
  <c r="V23" i="70"/>
  <c r="L24" i="70"/>
  <c r="M24" i="70"/>
  <c r="N24" i="70"/>
  <c r="O24" i="70"/>
  <c r="P24" i="70"/>
  <c r="Q24" i="70"/>
  <c r="R24" i="70"/>
  <c r="S24" i="70"/>
  <c r="T24" i="70"/>
  <c r="U24" i="70"/>
  <c r="V24" i="70"/>
  <c r="L25" i="70"/>
  <c r="M25" i="70"/>
  <c r="N25" i="70"/>
  <c r="O25" i="70"/>
  <c r="P25" i="70"/>
  <c r="Q25" i="70"/>
  <c r="R25" i="70"/>
  <c r="S25" i="70"/>
  <c r="T25" i="70"/>
  <c r="U25" i="70"/>
  <c r="V25" i="70"/>
  <c r="L26" i="70"/>
  <c r="M26" i="70"/>
  <c r="N26" i="70"/>
  <c r="O26" i="70"/>
  <c r="P26" i="70"/>
  <c r="Q26" i="70"/>
  <c r="R26" i="70"/>
  <c r="S26" i="70"/>
  <c r="T26" i="70"/>
  <c r="U26" i="70"/>
  <c r="V26" i="70"/>
  <c r="L27" i="70"/>
  <c r="M27" i="70"/>
  <c r="N27" i="70"/>
  <c r="O27" i="70"/>
  <c r="P27" i="70"/>
  <c r="Q27" i="70"/>
  <c r="R27" i="70"/>
  <c r="S27" i="70"/>
  <c r="T27" i="70"/>
  <c r="U27" i="70"/>
  <c r="V27" i="70"/>
  <c r="L28" i="70"/>
  <c r="M28" i="70"/>
  <c r="N28" i="70"/>
  <c r="O28" i="70"/>
  <c r="P28" i="70"/>
  <c r="Q28" i="70"/>
  <c r="R28" i="70"/>
  <c r="S28" i="70"/>
  <c r="T28" i="70"/>
  <c r="U28" i="70"/>
  <c r="V28" i="70"/>
  <c r="L29" i="70"/>
  <c r="M29" i="70"/>
  <c r="N29" i="70"/>
  <c r="O29" i="70"/>
  <c r="P29" i="70"/>
  <c r="Q29" i="70"/>
  <c r="R29" i="70"/>
  <c r="S29" i="70"/>
  <c r="T29" i="70"/>
  <c r="U29" i="70"/>
  <c r="V29" i="70"/>
  <c r="L30" i="70"/>
  <c r="M30" i="70"/>
  <c r="N30" i="70"/>
  <c r="O30" i="70"/>
  <c r="P30" i="70"/>
  <c r="Q30" i="70"/>
  <c r="R30" i="70"/>
  <c r="S30" i="70"/>
  <c r="T30" i="70"/>
  <c r="U30" i="70"/>
  <c r="V30" i="70"/>
  <c r="L31" i="70"/>
  <c r="M31" i="70"/>
  <c r="N31" i="70"/>
  <c r="O31" i="70"/>
  <c r="P31" i="70"/>
  <c r="Q31" i="70"/>
  <c r="R31" i="70"/>
  <c r="S31" i="70"/>
  <c r="T31" i="70"/>
  <c r="U31" i="70"/>
  <c r="V31" i="70"/>
  <c r="L32" i="70"/>
  <c r="M32" i="70"/>
  <c r="N32" i="70"/>
  <c r="O32" i="70"/>
  <c r="P32" i="70"/>
  <c r="Q32" i="70"/>
  <c r="R32" i="70"/>
  <c r="S32" i="70"/>
  <c r="T32" i="70"/>
  <c r="U32" i="70"/>
  <c r="V32" i="70"/>
  <c r="L33" i="70"/>
  <c r="M33" i="70"/>
  <c r="N33" i="70"/>
  <c r="O33" i="70"/>
  <c r="P33" i="70"/>
  <c r="Q33" i="70"/>
  <c r="R33" i="70"/>
  <c r="S33" i="70"/>
  <c r="T33" i="70"/>
  <c r="U33" i="70"/>
  <c r="V33" i="70"/>
  <c r="L34" i="70"/>
  <c r="M34" i="70"/>
  <c r="N34" i="70"/>
  <c r="O34" i="70"/>
  <c r="P34" i="70"/>
  <c r="Q34" i="70"/>
  <c r="R34" i="70"/>
  <c r="S34" i="70"/>
  <c r="T34" i="70"/>
  <c r="U34" i="70"/>
  <c r="V34" i="70"/>
  <c r="L35" i="70"/>
  <c r="M35" i="70"/>
  <c r="N35" i="70"/>
  <c r="O35" i="70"/>
  <c r="P35" i="70"/>
  <c r="Q35" i="70"/>
  <c r="R35" i="70"/>
  <c r="S35" i="70"/>
  <c r="T35" i="70"/>
  <c r="U35" i="70"/>
  <c r="V35" i="70"/>
  <c r="L36" i="70"/>
  <c r="M36" i="70"/>
  <c r="N36" i="70"/>
  <c r="O36" i="70"/>
  <c r="P36" i="70"/>
  <c r="Q36" i="70"/>
  <c r="R36" i="70"/>
  <c r="S36" i="70"/>
  <c r="T36" i="70"/>
  <c r="U36" i="70"/>
  <c r="V36" i="70"/>
  <c r="L37" i="70"/>
  <c r="M37" i="70"/>
  <c r="N37" i="70"/>
  <c r="O37" i="70"/>
  <c r="P37" i="70"/>
  <c r="Q37" i="70"/>
  <c r="R37" i="70"/>
  <c r="S37" i="70"/>
  <c r="T37" i="70"/>
  <c r="U37" i="70"/>
  <c r="V37" i="70"/>
  <c r="L38" i="70"/>
  <c r="M38" i="70"/>
  <c r="N38" i="70"/>
  <c r="O38" i="70"/>
  <c r="P38" i="70"/>
  <c r="Q38" i="70"/>
  <c r="R38" i="70"/>
  <c r="S38" i="70"/>
  <c r="T38" i="70"/>
  <c r="U38" i="70"/>
  <c r="V38" i="70"/>
  <c r="L39" i="70"/>
  <c r="M39" i="70"/>
  <c r="N39" i="70"/>
  <c r="O39" i="70"/>
  <c r="P39" i="70"/>
  <c r="Q39" i="70"/>
  <c r="R39" i="70"/>
  <c r="S39" i="70"/>
  <c r="T39" i="70"/>
  <c r="U39" i="70"/>
  <c r="V39" i="70"/>
  <c r="L40" i="70"/>
  <c r="M40" i="70"/>
  <c r="N40" i="70"/>
  <c r="O40" i="70"/>
  <c r="P40" i="70"/>
  <c r="Q40" i="70"/>
  <c r="R40" i="70"/>
  <c r="S40" i="70"/>
  <c r="T40" i="70"/>
  <c r="U40" i="70"/>
  <c r="V40" i="70"/>
  <c r="L41" i="70"/>
  <c r="M41" i="70"/>
  <c r="N41" i="70"/>
  <c r="O41" i="70"/>
  <c r="P41" i="70"/>
  <c r="Q41" i="70"/>
  <c r="R41" i="70"/>
  <c r="S41" i="70"/>
  <c r="T41" i="70"/>
  <c r="U41" i="70"/>
  <c r="V41" i="70"/>
  <c r="L42" i="70"/>
  <c r="M42" i="70"/>
  <c r="N42" i="70"/>
  <c r="O42" i="70"/>
  <c r="P42" i="70"/>
  <c r="Q42" i="70"/>
  <c r="R42" i="70"/>
  <c r="S42" i="70"/>
  <c r="T42" i="70"/>
  <c r="U42" i="70"/>
  <c r="V42" i="70"/>
  <c r="L43" i="70"/>
  <c r="M43" i="70"/>
  <c r="N43" i="70"/>
  <c r="O43" i="70"/>
  <c r="P43" i="70"/>
  <c r="Q43" i="70"/>
  <c r="R43" i="70"/>
  <c r="S43" i="70"/>
  <c r="T43" i="70"/>
  <c r="U43" i="70"/>
  <c r="V43" i="70"/>
  <c r="L44" i="70"/>
  <c r="M44" i="70"/>
  <c r="N44" i="70"/>
  <c r="O44" i="70"/>
  <c r="P44" i="70"/>
  <c r="Q44" i="70"/>
  <c r="R44" i="70"/>
  <c r="S44" i="70"/>
  <c r="T44" i="70"/>
  <c r="U44" i="70"/>
  <c r="V44" i="70"/>
  <c r="L45" i="70"/>
  <c r="M45" i="70"/>
  <c r="N45" i="70"/>
  <c r="O45" i="70"/>
  <c r="P45" i="70"/>
  <c r="Q45" i="70"/>
  <c r="R45" i="70"/>
  <c r="S45" i="70"/>
  <c r="T45" i="70"/>
  <c r="U45" i="70"/>
  <c r="V45" i="70"/>
  <c r="L46" i="70"/>
  <c r="M46" i="70"/>
  <c r="N46" i="70"/>
  <c r="O46" i="70"/>
  <c r="P46" i="70"/>
  <c r="Q46" i="70"/>
  <c r="R46" i="70"/>
  <c r="S46" i="70"/>
  <c r="T46" i="70"/>
  <c r="U46" i="70"/>
  <c r="V46" i="70"/>
  <c r="L47" i="70"/>
  <c r="M47" i="70"/>
  <c r="N47" i="70"/>
  <c r="O47" i="70"/>
  <c r="P47" i="70"/>
  <c r="Q47" i="70"/>
  <c r="R47" i="70"/>
  <c r="S47" i="70"/>
  <c r="T47" i="70"/>
  <c r="U47" i="70"/>
  <c r="V47" i="70"/>
  <c r="L48" i="70"/>
  <c r="M48" i="70"/>
  <c r="N48" i="70"/>
  <c r="O48" i="70"/>
  <c r="P48" i="70"/>
  <c r="Q48" i="70"/>
  <c r="R48" i="70"/>
  <c r="S48" i="70"/>
  <c r="T48" i="70"/>
  <c r="U48" i="70"/>
  <c r="V48" i="70"/>
  <c r="L49" i="70"/>
  <c r="M49" i="70"/>
  <c r="N49" i="70"/>
  <c r="O49" i="70"/>
  <c r="P49" i="70"/>
  <c r="Q49" i="70"/>
  <c r="R49" i="70"/>
  <c r="S49" i="70"/>
  <c r="T49" i="70"/>
  <c r="U49" i="70"/>
  <c r="V49" i="70"/>
  <c r="L50" i="70"/>
  <c r="M50" i="70"/>
  <c r="N50" i="70"/>
  <c r="O50" i="70"/>
  <c r="P50" i="70"/>
  <c r="Q50" i="70"/>
  <c r="R50" i="70"/>
  <c r="S50" i="70"/>
  <c r="T50" i="70"/>
  <c r="U50" i="70"/>
  <c r="V50" i="70"/>
  <c r="L51" i="70"/>
  <c r="M51" i="70"/>
  <c r="N51" i="70"/>
  <c r="O51" i="70"/>
  <c r="P51" i="70"/>
  <c r="Q51" i="70"/>
  <c r="R51" i="70"/>
  <c r="S51" i="70"/>
  <c r="T51" i="70"/>
  <c r="U51" i="70"/>
  <c r="V51" i="70"/>
  <c r="L52" i="70"/>
  <c r="M52" i="70"/>
  <c r="N52" i="70"/>
  <c r="O52" i="70"/>
  <c r="P52" i="70"/>
  <c r="Q52" i="70"/>
  <c r="R52" i="70"/>
  <c r="S52" i="70"/>
  <c r="T52" i="70"/>
  <c r="U52" i="70"/>
  <c r="V52" i="70"/>
  <c r="L53" i="70"/>
  <c r="M53" i="70"/>
  <c r="N53" i="70"/>
  <c r="O53" i="70"/>
  <c r="P53" i="70"/>
  <c r="Q53" i="70"/>
  <c r="R53" i="70"/>
  <c r="S53" i="70"/>
  <c r="T53" i="70"/>
  <c r="U53" i="70"/>
  <c r="V53" i="70"/>
  <c r="L54" i="70"/>
  <c r="M54" i="70"/>
  <c r="N54" i="70"/>
  <c r="O54" i="70"/>
  <c r="P54" i="70"/>
  <c r="Q54" i="70"/>
  <c r="R54" i="70"/>
  <c r="S54" i="70"/>
  <c r="T54" i="70"/>
  <c r="U54" i="70"/>
  <c r="V54" i="70"/>
  <c r="L55" i="70"/>
  <c r="M55" i="70"/>
  <c r="N55" i="70"/>
  <c r="O55" i="70"/>
  <c r="P55" i="70"/>
  <c r="Q55" i="70"/>
  <c r="R55" i="70"/>
  <c r="S55" i="70"/>
  <c r="T55" i="70"/>
  <c r="U55" i="70"/>
  <c r="V55" i="70"/>
  <c r="L56" i="70"/>
  <c r="M56" i="70"/>
  <c r="N56" i="70"/>
  <c r="O56" i="70"/>
  <c r="P56" i="70"/>
  <c r="Q56" i="70"/>
  <c r="R56" i="70"/>
  <c r="S56" i="70"/>
  <c r="T56" i="70"/>
  <c r="U56" i="70"/>
  <c r="V56" i="70"/>
  <c r="L57" i="70"/>
  <c r="M57" i="70"/>
  <c r="N57" i="70"/>
  <c r="O57" i="70"/>
  <c r="P57" i="70"/>
  <c r="Q57" i="70"/>
  <c r="R57" i="70"/>
  <c r="S57" i="70"/>
  <c r="T57" i="70"/>
  <c r="U57" i="70"/>
  <c r="V57" i="70"/>
  <c r="L58" i="70"/>
  <c r="M58" i="70"/>
  <c r="N58" i="70"/>
  <c r="O58" i="70"/>
  <c r="P58" i="70"/>
  <c r="Q58" i="70"/>
  <c r="R58" i="70"/>
  <c r="S58" i="70"/>
  <c r="T58" i="70"/>
  <c r="U58" i="70"/>
  <c r="V58" i="70"/>
  <c r="L59" i="70"/>
  <c r="M59" i="70"/>
  <c r="N59" i="70"/>
  <c r="O59" i="70"/>
  <c r="P59" i="70"/>
  <c r="Q59" i="70"/>
  <c r="R59" i="70"/>
  <c r="S59" i="70"/>
  <c r="T59" i="70"/>
  <c r="U59" i="70"/>
  <c r="V59" i="70"/>
  <c r="L60" i="70"/>
  <c r="M60" i="70"/>
  <c r="N60" i="70"/>
  <c r="O60" i="70"/>
  <c r="P60" i="70"/>
  <c r="Q60" i="70"/>
  <c r="R60" i="70"/>
  <c r="S60" i="70"/>
  <c r="T60" i="70"/>
  <c r="U60" i="70"/>
  <c r="V60" i="70"/>
  <c r="L61" i="70"/>
  <c r="M61" i="70"/>
  <c r="N61" i="70"/>
  <c r="O61" i="70"/>
  <c r="P61" i="70"/>
  <c r="Q61" i="70"/>
  <c r="R61" i="70"/>
  <c r="S61" i="70"/>
  <c r="T61" i="70"/>
  <c r="U61" i="70"/>
  <c r="V61" i="70"/>
  <c r="L62" i="70"/>
  <c r="M62" i="70"/>
  <c r="N62" i="70"/>
  <c r="O62" i="70"/>
  <c r="P62" i="70"/>
  <c r="Q62" i="70"/>
  <c r="R62" i="70"/>
  <c r="S62" i="70"/>
  <c r="T62" i="70"/>
  <c r="U62" i="70"/>
  <c r="V62" i="70"/>
  <c r="L63" i="70"/>
  <c r="M63" i="70"/>
  <c r="N63" i="70"/>
  <c r="O63" i="70"/>
  <c r="P63" i="70"/>
  <c r="Q63" i="70"/>
  <c r="R63" i="70"/>
  <c r="S63" i="70"/>
  <c r="T63" i="70"/>
  <c r="U63" i="70"/>
  <c r="V63" i="70"/>
  <c r="L64" i="70"/>
  <c r="M64" i="70"/>
  <c r="N64" i="70"/>
  <c r="O64" i="70"/>
  <c r="P64" i="70"/>
  <c r="Q64" i="70"/>
  <c r="R64" i="70"/>
  <c r="S64" i="70"/>
  <c r="T64" i="70"/>
  <c r="U64" i="70"/>
  <c r="V64" i="70"/>
  <c r="L65" i="70"/>
  <c r="M65" i="70"/>
  <c r="N65" i="70"/>
  <c r="O65" i="70"/>
  <c r="P65" i="70"/>
  <c r="Q65" i="70"/>
  <c r="R65" i="70"/>
  <c r="S65" i="70"/>
  <c r="T65" i="70"/>
  <c r="U65" i="70"/>
  <c r="V65" i="70"/>
  <c r="L66" i="70"/>
  <c r="M66" i="70"/>
  <c r="N66" i="70"/>
  <c r="O66" i="70"/>
  <c r="P66" i="70"/>
  <c r="Q66" i="70"/>
  <c r="R66" i="70"/>
  <c r="S66" i="70"/>
  <c r="T66" i="70"/>
  <c r="U66" i="70"/>
  <c r="V66" i="70"/>
  <c r="L67" i="70"/>
  <c r="M67" i="70"/>
  <c r="N67" i="70"/>
  <c r="O67" i="70"/>
  <c r="P67" i="70"/>
  <c r="Q67" i="70"/>
  <c r="R67" i="70"/>
  <c r="S67" i="70"/>
  <c r="T67" i="70"/>
  <c r="U67" i="70"/>
  <c r="V67" i="70"/>
  <c r="L68" i="70"/>
  <c r="M68" i="70"/>
  <c r="N68" i="70"/>
  <c r="O68" i="70"/>
  <c r="P68" i="70"/>
  <c r="Q68" i="70"/>
  <c r="R68" i="70"/>
  <c r="S68" i="70"/>
  <c r="T68" i="70"/>
  <c r="U68" i="70"/>
  <c r="V68" i="70"/>
  <c r="L69" i="70"/>
  <c r="M69" i="70"/>
  <c r="N69" i="70"/>
  <c r="O69" i="70"/>
  <c r="P69" i="70"/>
  <c r="Q69" i="70"/>
  <c r="R69" i="70"/>
  <c r="S69" i="70"/>
  <c r="T69" i="70"/>
  <c r="U69" i="70"/>
  <c r="V69" i="70"/>
  <c r="L70" i="70"/>
  <c r="M70" i="70"/>
  <c r="N70" i="70"/>
  <c r="O70" i="70"/>
  <c r="P70" i="70"/>
  <c r="Q70" i="70"/>
  <c r="R70" i="70"/>
  <c r="S70" i="70"/>
  <c r="T70" i="70"/>
  <c r="U70" i="70"/>
  <c r="V70" i="70"/>
  <c r="L71" i="70"/>
  <c r="M71" i="70"/>
  <c r="N71" i="70"/>
  <c r="O71" i="70"/>
  <c r="P71" i="70"/>
  <c r="Q71" i="70"/>
  <c r="R71" i="70"/>
  <c r="S71" i="70"/>
  <c r="T71" i="70"/>
  <c r="U71" i="70"/>
  <c r="V71" i="70"/>
  <c r="L72" i="70"/>
  <c r="M72" i="70"/>
  <c r="N72" i="70"/>
  <c r="O72" i="70"/>
  <c r="P72" i="70"/>
  <c r="Q72" i="70"/>
  <c r="R72" i="70"/>
  <c r="S72" i="70"/>
  <c r="T72" i="70"/>
  <c r="U72" i="70"/>
  <c r="V72" i="70"/>
  <c r="L73" i="70"/>
  <c r="M73" i="70"/>
  <c r="N73" i="70"/>
  <c r="O73" i="70"/>
  <c r="P73" i="70"/>
  <c r="Q73" i="70"/>
  <c r="R73" i="70"/>
  <c r="S73" i="70"/>
  <c r="T73" i="70"/>
  <c r="U73" i="70"/>
  <c r="V73" i="70"/>
  <c r="L74" i="70"/>
  <c r="M74" i="70"/>
  <c r="N74" i="70"/>
  <c r="O74" i="70"/>
  <c r="P74" i="70"/>
  <c r="Q74" i="70"/>
  <c r="R74" i="70"/>
  <c r="S74" i="70"/>
  <c r="T74" i="70"/>
  <c r="U74" i="70"/>
  <c r="V74" i="70"/>
  <c r="L75" i="70"/>
  <c r="M75" i="70"/>
  <c r="N75" i="70"/>
  <c r="O75" i="70"/>
  <c r="P75" i="70"/>
  <c r="Q75" i="70"/>
  <c r="R75" i="70"/>
  <c r="S75" i="70"/>
  <c r="T75" i="70"/>
  <c r="U75" i="70"/>
  <c r="V75" i="70"/>
  <c r="L76" i="70"/>
  <c r="M76" i="70"/>
  <c r="N76" i="70"/>
  <c r="O76" i="70"/>
  <c r="P76" i="70"/>
  <c r="Q76" i="70"/>
  <c r="R76" i="70"/>
  <c r="S76" i="70"/>
  <c r="T76" i="70"/>
  <c r="U76" i="70"/>
  <c r="V76" i="70"/>
  <c r="L77" i="70"/>
  <c r="M77" i="70"/>
  <c r="N77" i="70"/>
  <c r="O77" i="70"/>
  <c r="P77" i="70"/>
  <c r="Q77" i="70"/>
  <c r="R77" i="70"/>
  <c r="S77" i="70"/>
  <c r="T77" i="70"/>
  <c r="U77" i="70"/>
  <c r="V77" i="70"/>
  <c r="L78" i="70"/>
  <c r="M78" i="70"/>
  <c r="N78" i="70"/>
  <c r="O78" i="70"/>
  <c r="P78" i="70"/>
  <c r="Q78" i="70"/>
  <c r="R78" i="70"/>
  <c r="S78" i="70"/>
  <c r="T78" i="70"/>
  <c r="U78" i="70"/>
  <c r="V78" i="70"/>
  <c r="L79" i="70"/>
  <c r="M79" i="70"/>
  <c r="N79" i="70"/>
  <c r="O79" i="70"/>
  <c r="P79" i="70"/>
  <c r="Q79" i="70"/>
  <c r="R79" i="70"/>
  <c r="S79" i="70"/>
  <c r="T79" i="70"/>
  <c r="U79" i="70"/>
  <c r="V79" i="70"/>
  <c r="L80" i="70"/>
  <c r="M80" i="70"/>
  <c r="N80" i="70"/>
  <c r="O80" i="70"/>
  <c r="P80" i="70"/>
  <c r="Q80" i="70"/>
  <c r="R80" i="70"/>
  <c r="S80" i="70"/>
  <c r="T80" i="70"/>
  <c r="U80" i="70"/>
  <c r="V80" i="70"/>
  <c r="L81" i="70"/>
  <c r="M81" i="70"/>
  <c r="N81" i="70"/>
  <c r="O81" i="70"/>
  <c r="P81" i="70"/>
  <c r="Q81" i="70"/>
  <c r="R81" i="70"/>
  <c r="S81" i="70"/>
  <c r="T81" i="70"/>
  <c r="U81" i="70"/>
  <c r="V81" i="70"/>
  <c r="L82" i="70"/>
  <c r="M82" i="70"/>
  <c r="N82" i="70"/>
  <c r="O82" i="70"/>
  <c r="P82" i="70"/>
  <c r="Q82" i="70"/>
  <c r="R82" i="70"/>
  <c r="S82" i="70"/>
  <c r="T82" i="70"/>
  <c r="U82" i="70"/>
  <c r="V82" i="70"/>
  <c r="L83" i="70"/>
  <c r="M83" i="70"/>
  <c r="N83" i="70"/>
  <c r="O83" i="70"/>
  <c r="P83" i="70"/>
  <c r="Q83" i="70"/>
  <c r="R83" i="70"/>
  <c r="S83" i="70"/>
  <c r="T83" i="70"/>
  <c r="U83" i="70"/>
  <c r="V83" i="70"/>
  <c r="L84" i="70"/>
  <c r="M84" i="70"/>
  <c r="N84" i="70"/>
  <c r="O84" i="70"/>
  <c r="P84" i="70"/>
  <c r="Q84" i="70"/>
  <c r="R84" i="70"/>
  <c r="S84" i="70"/>
  <c r="T84" i="70"/>
  <c r="U84" i="70"/>
  <c r="V84" i="70"/>
  <c r="L85" i="70"/>
  <c r="M85" i="70"/>
  <c r="N85" i="70"/>
  <c r="O85" i="70"/>
  <c r="P85" i="70"/>
  <c r="Q85" i="70"/>
  <c r="R85" i="70"/>
  <c r="S85" i="70"/>
  <c r="T85" i="70"/>
  <c r="U85" i="70"/>
  <c r="V85" i="70"/>
  <c r="L86" i="70"/>
  <c r="M86" i="70"/>
  <c r="N86" i="70"/>
  <c r="O86" i="70"/>
  <c r="P86" i="70"/>
  <c r="Q86" i="70"/>
  <c r="R86" i="70"/>
  <c r="S86" i="70"/>
  <c r="T86" i="70"/>
  <c r="U86" i="70"/>
  <c r="V86" i="70"/>
  <c r="L87" i="70"/>
  <c r="M87" i="70"/>
  <c r="N87" i="70"/>
  <c r="O87" i="70"/>
  <c r="P87" i="70"/>
  <c r="Q87" i="70"/>
  <c r="R87" i="70"/>
  <c r="S87" i="70"/>
  <c r="T87" i="70"/>
  <c r="U87" i="70"/>
  <c r="V87" i="70"/>
  <c r="L88" i="70"/>
  <c r="M88" i="70"/>
  <c r="N88" i="70"/>
  <c r="O88" i="70"/>
  <c r="P88" i="70"/>
  <c r="Q88" i="70"/>
  <c r="R88" i="70"/>
  <c r="S88" i="70"/>
  <c r="T88" i="70"/>
  <c r="U88" i="70"/>
  <c r="V88" i="70"/>
  <c r="L89" i="70"/>
  <c r="M89" i="70"/>
  <c r="N89" i="70"/>
  <c r="O89" i="70"/>
  <c r="P89" i="70"/>
  <c r="Q89" i="70"/>
  <c r="R89" i="70"/>
  <c r="S89" i="70"/>
  <c r="T89" i="70"/>
  <c r="U89" i="70"/>
  <c r="V89" i="70"/>
  <c r="L90" i="70"/>
  <c r="M90" i="70"/>
  <c r="N90" i="70"/>
  <c r="O90" i="70"/>
  <c r="P90" i="70"/>
  <c r="Q90" i="70"/>
  <c r="R90" i="70"/>
  <c r="S90" i="70"/>
  <c r="T90" i="70"/>
  <c r="U90" i="70"/>
  <c r="V90" i="70"/>
  <c r="L91" i="70"/>
  <c r="M91" i="70"/>
  <c r="N91" i="70"/>
  <c r="O91" i="70"/>
  <c r="P91" i="70"/>
  <c r="Q91" i="70"/>
  <c r="R91" i="70"/>
  <c r="S91" i="70"/>
  <c r="T91" i="70"/>
  <c r="U91" i="70"/>
  <c r="V91" i="70"/>
  <c r="L92" i="70"/>
  <c r="M92" i="70"/>
  <c r="N92" i="70"/>
  <c r="O92" i="70"/>
  <c r="P92" i="70"/>
  <c r="Q92" i="70"/>
  <c r="R92" i="70"/>
  <c r="S92" i="70"/>
  <c r="T92" i="70"/>
  <c r="U92" i="70"/>
  <c r="V92" i="70"/>
  <c r="L10" i="75"/>
  <c r="M10" i="75"/>
  <c r="N10" i="75"/>
  <c r="O10" i="75"/>
  <c r="P10" i="75"/>
  <c r="Q10" i="75"/>
  <c r="R10" i="75"/>
  <c r="S10" i="75"/>
  <c r="T10" i="75"/>
  <c r="U10" i="75"/>
  <c r="V10" i="75"/>
  <c r="L11" i="75"/>
  <c r="M11" i="75"/>
  <c r="N11" i="75"/>
  <c r="O11" i="75"/>
  <c r="P11" i="75"/>
  <c r="Q11" i="75"/>
  <c r="R11" i="75"/>
  <c r="S11" i="75"/>
  <c r="T11" i="75"/>
  <c r="U11" i="75"/>
  <c r="V11" i="75"/>
  <c r="L12" i="75"/>
  <c r="M12" i="75"/>
  <c r="N12" i="75"/>
  <c r="O12" i="75"/>
  <c r="P12" i="75"/>
  <c r="Q12" i="75"/>
  <c r="R12" i="75"/>
  <c r="S12" i="75"/>
  <c r="T12" i="75"/>
  <c r="U12" i="75"/>
  <c r="V12" i="75"/>
  <c r="L13" i="75"/>
  <c r="M13" i="75"/>
  <c r="N13" i="75"/>
  <c r="O13" i="75"/>
  <c r="P13" i="75"/>
  <c r="Q13" i="75"/>
  <c r="R13" i="75"/>
  <c r="S13" i="75"/>
  <c r="T13" i="75"/>
  <c r="U13" i="75"/>
  <c r="V13" i="75"/>
  <c r="L14" i="75"/>
  <c r="M14" i="75"/>
  <c r="N14" i="75"/>
  <c r="O14" i="75"/>
  <c r="P14" i="75"/>
  <c r="Q14" i="75"/>
  <c r="R14" i="75"/>
  <c r="S14" i="75"/>
  <c r="T14" i="75"/>
  <c r="U14" i="75"/>
  <c r="V14" i="75"/>
  <c r="L15" i="75"/>
  <c r="M15" i="75"/>
  <c r="N15" i="75"/>
  <c r="O15" i="75"/>
  <c r="P15" i="75"/>
  <c r="Q15" i="75"/>
  <c r="R15" i="75"/>
  <c r="S15" i="75"/>
  <c r="T15" i="75"/>
  <c r="U15" i="75"/>
  <c r="V15" i="75"/>
  <c r="L16" i="75"/>
  <c r="M16" i="75"/>
  <c r="N16" i="75"/>
  <c r="O16" i="75"/>
  <c r="P16" i="75"/>
  <c r="Q16" i="75"/>
  <c r="R16" i="75"/>
  <c r="S16" i="75"/>
  <c r="T16" i="75"/>
  <c r="U16" i="75"/>
  <c r="V16" i="75"/>
  <c r="L17" i="75"/>
  <c r="M17" i="75"/>
  <c r="N17" i="75"/>
  <c r="O17" i="75"/>
  <c r="P17" i="75"/>
  <c r="Q17" i="75"/>
  <c r="R17" i="75"/>
  <c r="S17" i="75"/>
  <c r="T17" i="75"/>
  <c r="U17" i="75"/>
  <c r="V17" i="75"/>
  <c r="L18" i="75"/>
  <c r="M18" i="75"/>
  <c r="N18" i="75"/>
  <c r="O18" i="75"/>
  <c r="P18" i="75"/>
  <c r="Q18" i="75"/>
  <c r="R18" i="75"/>
  <c r="S18" i="75"/>
  <c r="T18" i="75"/>
  <c r="U18" i="75"/>
  <c r="V18" i="75"/>
  <c r="L19" i="75"/>
  <c r="M19" i="75"/>
  <c r="N19" i="75"/>
  <c r="O19" i="75"/>
  <c r="P19" i="75"/>
  <c r="Q19" i="75"/>
  <c r="R19" i="75"/>
  <c r="S19" i="75"/>
  <c r="T19" i="75"/>
  <c r="U19" i="75"/>
  <c r="V19" i="75"/>
  <c r="L20" i="75"/>
  <c r="M20" i="75"/>
  <c r="N20" i="75"/>
  <c r="O20" i="75"/>
  <c r="P20" i="75"/>
  <c r="Q20" i="75"/>
  <c r="R20" i="75"/>
  <c r="S20" i="75"/>
  <c r="T20" i="75"/>
  <c r="U20" i="75"/>
  <c r="V20" i="75"/>
  <c r="L21" i="75"/>
  <c r="M21" i="75"/>
  <c r="N21" i="75"/>
  <c r="O21" i="75"/>
  <c r="P21" i="75"/>
  <c r="Q21" i="75"/>
  <c r="R21" i="75"/>
  <c r="S21" i="75"/>
  <c r="T21" i="75"/>
  <c r="U21" i="75"/>
  <c r="V21" i="75"/>
  <c r="L22" i="75"/>
  <c r="M22" i="75"/>
  <c r="N22" i="75"/>
  <c r="O22" i="75"/>
  <c r="P22" i="75"/>
  <c r="Q22" i="75"/>
  <c r="R22" i="75"/>
  <c r="S22" i="75"/>
  <c r="T22" i="75"/>
  <c r="U22" i="75"/>
  <c r="V22" i="75"/>
  <c r="L23" i="75"/>
  <c r="M23" i="75"/>
  <c r="N23" i="75"/>
  <c r="O23" i="75"/>
  <c r="P23" i="75"/>
  <c r="Q23" i="75"/>
  <c r="R23" i="75"/>
  <c r="S23" i="75"/>
  <c r="T23" i="75"/>
  <c r="U23" i="75"/>
  <c r="V23" i="75"/>
  <c r="L24" i="75"/>
  <c r="M24" i="75"/>
  <c r="N24" i="75"/>
  <c r="O24" i="75"/>
  <c r="P24" i="75"/>
  <c r="Q24" i="75"/>
  <c r="R24" i="75"/>
  <c r="S24" i="75"/>
  <c r="T24" i="75"/>
  <c r="U24" i="75"/>
  <c r="V24" i="75"/>
  <c r="L25" i="75"/>
  <c r="M25" i="75"/>
  <c r="N25" i="75"/>
  <c r="O25" i="75"/>
  <c r="P25" i="75"/>
  <c r="Q25" i="75"/>
  <c r="R25" i="75"/>
  <c r="S25" i="75"/>
  <c r="T25" i="75"/>
  <c r="U25" i="75"/>
  <c r="V25" i="75"/>
  <c r="L26" i="75"/>
  <c r="M26" i="75"/>
  <c r="N26" i="75"/>
  <c r="O26" i="75"/>
  <c r="P26" i="75"/>
  <c r="Q26" i="75"/>
  <c r="R26" i="75"/>
  <c r="S26" i="75"/>
  <c r="T26" i="75"/>
  <c r="U26" i="75"/>
  <c r="V26" i="75"/>
  <c r="L27" i="75"/>
  <c r="M27" i="75"/>
  <c r="N27" i="75"/>
  <c r="O27" i="75"/>
  <c r="P27" i="75"/>
  <c r="Q27" i="75"/>
  <c r="R27" i="75"/>
  <c r="S27" i="75"/>
  <c r="T27" i="75"/>
  <c r="U27" i="75"/>
  <c r="V27" i="75"/>
  <c r="L28" i="75"/>
  <c r="M28" i="75"/>
  <c r="N28" i="75"/>
  <c r="O28" i="75"/>
  <c r="P28" i="75"/>
  <c r="Q28" i="75"/>
  <c r="R28" i="75"/>
  <c r="S28" i="75"/>
  <c r="T28" i="75"/>
  <c r="U28" i="75"/>
  <c r="V28" i="75"/>
  <c r="L29" i="75"/>
  <c r="M29" i="75"/>
  <c r="N29" i="75"/>
  <c r="O29" i="75"/>
  <c r="P29" i="75"/>
  <c r="Q29" i="75"/>
  <c r="R29" i="75"/>
  <c r="S29" i="75"/>
  <c r="T29" i="75"/>
  <c r="U29" i="75"/>
  <c r="V29" i="75"/>
  <c r="L30" i="75"/>
  <c r="M30" i="75"/>
  <c r="N30" i="75"/>
  <c r="O30" i="75"/>
  <c r="P30" i="75"/>
  <c r="Q30" i="75"/>
  <c r="R30" i="75"/>
  <c r="S30" i="75"/>
  <c r="T30" i="75"/>
  <c r="U30" i="75"/>
  <c r="V30" i="75"/>
  <c r="L31" i="75"/>
  <c r="M31" i="75"/>
  <c r="N31" i="75"/>
  <c r="O31" i="75"/>
  <c r="P31" i="75"/>
  <c r="Q31" i="75"/>
  <c r="R31" i="75"/>
  <c r="S31" i="75"/>
  <c r="T31" i="75"/>
  <c r="U31" i="75"/>
  <c r="V31" i="75"/>
  <c r="L32" i="75"/>
  <c r="M32" i="75"/>
  <c r="N32" i="75"/>
  <c r="O32" i="75"/>
  <c r="P32" i="75"/>
  <c r="Q32" i="75"/>
  <c r="R32" i="75"/>
  <c r="S32" i="75"/>
  <c r="T32" i="75"/>
  <c r="U32" i="75"/>
  <c r="V32" i="75"/>
  <c r="L33" i="75"/>
  <c r="M33" i="75"/>
  <c r="N33" i="75"/>
  <c r="O33" i="75"/>
  <c r="P33" i="75"/>
  <c r="Q33" i="75"/>
  <c r="R33" i="75"/>
  <c r="S33" i="75"/>
  <c r="T33" i="75"/>
  <c r="U33" i="75"/>
  <c r="V33" i="75"/>
  <c r="L34" i="75"/>
  <c r="M34" i="75"/>
  <c r="N34" i="75"/>
  <c r="O34" i="75"/>
  <c r="P34" i="75"/>
  <c r="Q34" i="75"/>
  <c r="R34" i="75"/>
  <c r="S34" i="75"/>
  <c r="T34" i="75"/>
  <c r="U34" i="75"/>
  <c r="V34" i="75"/>
  <c r="L35" i="75"/>
  <c r="M35" i="75"/>
  <c r="N35" i="75"/>
  <c r="O35" i="75"/>
  <c r="P35" i="75"/>
  <c r="Q35" i="75"/>
  <c r="R35" i="75"/>
  <c r="S35" i="75"/>
  <c r="T35" i="75"/>
  <c r="U35" i="75"/>
  <c r="V35" i="75"/>
  <c r="L36" i="75"/>
  <c r="M36" i="75"/>
  <c r="N36" i="75"/>
  <c r="O36" i="75"/>
  <c r="P36" i="75"/>
  <c r="Q36" i="75"/>
  <c r="R36" i="75"/>
  <c r="S36" i="75"/>
  <c r="T36" i="75"/>
  <c r="U36" i="75"/>
  <c r="V36" i="75"/>
  <c r="L37" i="75"/>
  <c r="M37" i="75"/>
  <c r="N37" i="75"/>
  <c r="O37" i="75"/>
  <c r="P37" i="75"/>
  <c r="Q37" i="75"/>
  <c r="R37" i="75"/>
  <c r="S37" i="75"/>
  <c r="T37" i="75"/>
  <c r="U37" i="75"/>
  <c r="V37" i="75"/>
  <c r="L38" i="75"/>
  <c r="M38" i="75"/>
  <c r="N38" i="75"/>
  <c r="O38" i="75"/>
  <c r="P38" i="75"/>
  <c r="Q38" i="75"/>
  <c r="R38" i="75"/>
  <c r="S38" i="75"/>
  <c r="T38" i="75"/>
  <c r="U38" i="75"/>
  <c r="V38" i="75"/>
  <c r="L39" i="75"/>
  <c r="M39" i="75"/>
  <c r="N39" i="75"/>
  <c r="O39" i="75"/>
  <c r="P39" i="75"/>
  <c r="Q39" i="75"/>
  <c r="R39" i="75"/>
  <c r="S39" i="75"/>
  <c r="T39" i="75"/>
  <c r="U39" i="75"/>
  <c r="V39" i="75"/>
  <c r="L40" i="75"/>
  <c r="M40" i="75"/>
  <c r="N40" i="75"/>
  <c r="O40" i="75"/>
  <c r="P40" i="75"/>
  <c r="Q40" i="75"/>
  <c r="R40" i="75"/>
  <c r="S40" i="75"/>
  <c r="T40" i="75"/>
  <c r="U40" i="75"/>
  <c r="V40" i="75"/>
  <c r="L41" i="75"/>
  <c r="M41" i="75"/>
  <c r="N41" i="75"/>
  <c r="O41" i="75"/>
  <c r="P41" i="75"/>
  <c r="Q41" i="75"/>
  <c r="R41" i="75"/>
  <c r="S41" i="75"/>
  <c r="T41" i="75"/>
  <c r="U41" i="75"/>
  <c r="V41" i="75"/>
  <c r="L42" i="75"/>
  <c r="M42" i="75"/>
  <c r="N42" i="75"/>
  <c r="O42" i="75"/>
  <c r="P42" i="75"/>
  <c r="Q42" i="75"/>
  <c r="R42" i="75"/>
  <c r="S42" i="75"/>
  <c r="T42" i="75"/>
  <c r="U42" i="75"/>
  <c r="V42" i="75"/>
  <c r="L43" i="75"/>
  <c r="M43" i="75"/>
  <c r="N43" i="75"/>
  <c r="O43" i="75"/>
  <c r="P43" i="75"/>
  <c r="Q43" i="75"/>
  <c r="R43" i="75"/>
  <c r="S43" i="75"/>
  <c r="T43" i="75"/>
  <c r="U43" i="75"/>
  <c r="V43" i="75"/>
  <c r="L44" i="75"/>
  <c r="M44" i="75"/>
  <c r="N44" i="75"/>
  <c r="O44" i="75"/>
  <c r="P44" i="75"/>
  <c r="Q44" i="75"/>
  <c r="R44" i="75"/>
  <c r="S44" i="75"/>
  <c r="T44" i="75"/>
  <c r="U44" i="75"/>
  <c r="V44" i="75"/>
  <c r="L45" i="75"/>
  <c r="M45" i="75"/>
  <c r="N45" i="75"/>
  <c r="O45" i="75"/>
  <c r="P45" i="75"/>
  <c r="Q45" i="75"/>
  <c r="R45" i="75"/>
  <c r="S45" i="75"/>
  <c r="T45" i="75"/>
  <c r="U45" i="75"/>
  <c r="V45" i="75"/>
  <c r="L46" i="75"/>
  <c r="M46" i="75"/>
  <c r="N46" i="75"/>
  <c r="O46" i="75"/>
  <c r="P46" i="75"/>
  <c r="Q46" i="75"/>
  <c r="R46" i="75"/>
  <c r="S46" i="75"/>
  <c r="T46" i="75"/>
  <c r="U46" i="75"/>
  <c r="V46" i="75"/>
  <c r="L47" i="75"/>
  <c r="M47" i="75"/>
  <c r="N47" i="75"/>
  <c r="O47" i="75"/>
  <c r="P47" i="75"/>
  <c r="Q47" i="75"/>
  <c r="R47" i="75"/>
  <c r="S47" i="75"/>
  <c r="T47" i="75"/>
  <c r="U47" i="75"/>
  <c r="V47" i="75"/>
  <c r="L48" i="75"/>
  <c r="M48" i="75"/>
  <c r="N48" i="75"/>
  <c r="O48" i="75"/>
  <c r="P48" i="75"/>
  <c r="Q48" i="75"/>
  <c r="R48" i="75"/>
  <c r="S48" i="75"/>
  <c r="T48" i="75"/>
  <c r="U48" i="75"/>
  <c r="V48" i="75"/>
  <c r="L49" i="75"/>
  <c r="M49" i="75"/>
  <c r="N49" i="75"/>
  <c r="O49" i="75"/>
  <c r="P49" i="75"/>
  <c r="Q49" i="75"/>
  <c r="R49" i="75"/>
  <c r="S49" i="75"/>
  <c r="T49" i="75"/>
  <c r="U49" i="75"/>
  <c r="V49" i="75"/>
  <c r="L50" i="75"/>
  <c r="M50" i="75"/>
  <c r="N50" i="75"/>
  <c r="O50" i="75"/>
  <c r="P50" i="75"/>
  <c r="Q50" i="75"/>
  <c r="R50" i="75"/>
  <c r="S50" i="75"/>
  <c r="T50" i="75"/>
  <c r="U50" i="75"/>
  <c r="V50" i="75"/>
  <c r="L51" i="75"/>
  <c r="M51" i="75"/>
  <c r="N51" i="75"/>
  <c r="O51" i="75"/>
  <c r="P51" i="75"/>
  <c r="Q51" i="75"/>
  <c r="R51" i="75"/>
  <c r="S51" i="75"/>
  <c r="T51" i="75"/>
  <c r="U51" i="75"/>
  <c r="V51" i="75"/>
  <c r="L52" i="75"/>
  <c r="M52" i="75"/>
  <c r="N52" i="75"/>
  <c r="O52" i="75"/>
  <c r="P52" i="75"/>
  <c r="Q52" i="75"/>
  <c r="R52" i="75"/>
  <c r="S52" i="75"/>
  <c r="T52" i="75"/>
  <c r="U52" i="75"/>
  <c r="V52" i="75"/>
  <c r="L53" i="75"/>
  <c r="M53" i="75"/>
  <c r="N53" i="75"/>
  <c r="O53" i="75"/>
  <c r="P53" i="75"/>
  <c r="Q53" i="75"/>
  <c r="R53" i="75"/>
  <c r="S53" i="75"/>
  <c r="T53" i="75"/>
  <c r="U53" i="75"/>
  <c r="V53" i="75"/>
  <c r="L54" i="75"/>
  <c r="M54" i="75"/>
  <c r="N54" i="75"/>
  <c r="O54" i="75"/>
  <c r="P54" i="75"/>
  <c r="Q54" i="75"/>
  <c r="R54" i="75"/>
  <c r="S54" i="75"/>
  <c r="T54" i="75"/>
  <c r="U54" i="75"/>
  <c r="V54" i="75"/>
  <c r="L55" i="75"/>
  <c r="M55" i="75"/>
  <c r="N55" i="75"/>
  <c r="O55" i="75"/>
  <c r="P55" i="75"/>
  <c r="Q55" i="75"/>
  <c r="R55" i="75"/>
  <c r="S55" i="75"/>
  <c r="T55" i="75"/>
  <c r="U55" i="75"/>
  <c r="V55" i="75"/>
  <c r="L56" i="75"/>
  <c r="M56" i="75"/>
  <c r="N56" i="75"/>
  <c r="O56" i="75"/>
  <c r="P56" i="75"/>
  <c r="Q56" i="75"/>
  <c r="R56" i="75"/>
  <c r="S56" i="75"/>
  <c r="T56" i="75"/>
  <c r="U56" i="75"/>
  <c r="V56" i="75"/>
  <c r="L57" i="75"/>
  <c r="M57" i="75"/>
  <c r="N57" i="75"/>
  <c r="O57" i="75"/>
  <c r="P57" i="75"/>
  <c r="Q57" i="75"/>
  <c r="R57" i="75"/>
  <c r="S57" i="75"/>
  <c r="T57" i="75"/>
  <c r="U57" i="75"/>
  <c r="V57" i="75"/>
  <c r="L58" i="75"/>
  <c r="M58" i="75"/>
  <c r="N58" i="75"/>
  <c r="O58" i="75"/>
  <c r="P58" i="75"/>
  <c r="Q58" i="75"/>
  <c r="R58" i="75"/>
  <c r="S58" i="75"/>
  <c r="T58" i="75"/>
  <c r="U58" i="75"/>
  <c r="V58" i="75"/>
  <c r="L59" i="75"/>
  <c r="M59" i="75"/>
  <c r="N59" i="75"/>
  <c r="O59" i="75"/>
  <c r="P59" i="75"/>
  <c r="Q59" i="75"/>
  <c r="R59" i="75"/>
  <c r="S59" i="75"/>
  <c r="T59" i="75"/>
  <c r="U59" i="75"/>
  <c r="V59" i="75"/>
  <c r="L60" i="75"/>
  <c r="M60" i="75"/>
  <c r="N60" i="75"/>
  <c r="O60" i="75"/>
  <c r="P60" i="75"/>
  <c r="Q60" i="75"/>
  <c r="R60" i="75"/>
  <c r="S60" i="75"/>
  <c r="T60" i="75"/>
  <c r="U60" i="75"/>
  <c r="V60" i="75"/>
  <c r="L61" i="75"/>
  <c r="M61" i="75"/>
  <c r="N61" i="75"/>
  <c r="O61" i="75"/>
  <c r="P61" i="75"/>
  <c r="Q61" i="75"/>
  <c r="R61" i="75"/>
  <c r="S61" i="75"/>
  <c r="T61" i="75"/>
  <c r="U61" i="75"/>
  <c r="V61" i="75"/>
  <c r="L62" i="75"/>
  <c r="M62" i="75"/>
  <c r="N62" i="75"/>
  <c r="O62" i="75"/>
  <c r="P62" i="75"/>
  <c r="Q62" i="75"/>
  <c r="R62" i="75"/>
  <c r="S62" i="75"/>
  <c r="T62" i="75"/>
  <c r="U62" i="75"/>
  <c r="V62" i="75"/>
  <c r="L63" i="75"/>
  <c r="M63" i="75"/>
  <c r="N63" i="75"/>
  <c r="O63" i="75"/>
  <c r="P63" i="75"/>
  <c r="Q63" i="75"/>
  <c r="R63" i="75"/>
  <c r="S63" i="75"/>
  <c r="T63" i="75"/>
  <c r="U63" i="75"/>
  <c r="V63" i="75"/>
  <c r="L64" i="75"/>
  <c r="M64" i="75"/>
  <c r="N64" i="75"/>
  <c r="O64" i="75"/>
  <c r="P64" i="75"/>
  <c r="Q64" i="75"/>
  <c r="R64" i="75"/>
  <c r="S64" i="75"/>
  <c r="T64" i="75"/>
  <c r="U64" i="75"/>
  <c r="V64" i="75"/>
  <c r="L65" i="75"/>
  <c r="M65" i="75"/>
  <c r="N65" i="75"/>
  <c r="O65" i="75"/>
  <c r="P65" i="75"/>
  <c r="Q65" i="75"/>
  <c r="R65" i="75"/>
  <c r="S65" i="75"/>
  <c r="T65" i="75"/>
  <c r="U65" i="75"/>
  <c r="V65" i="75"/>
  <c r="L66" i="75"/>
  <c r="M66" i="75"/>
  <c r="N66" i="75"/>
  <c r="O66" i="75"/>
  <c r="P66" i="75"/>
  <c r="Q66" i="75"/>
  <c r="R66" i="75"/>
  <c r="S66" i="75"/>
  <c r="T66" i="75"/>
  <c r="U66" i="75"/>
  <c r="V66" i="75"/>
  <c r="L67" i="75"/>
  <c r="M67" i="75"/>
  <c r="N67" i="75"/>
  <c r="O67" i="75"/>
  <c r="P67" i="75"/>
  <c r="Q67" i="75"/>
  <c r="R67" i="75"/>
  <c r="S67" i="75"/>
  <c r="T67" i="75"/>
  <c r="U67" i="75"/>
  <c r="V67" i="75"/>
  <c r="L68" i="75"/>
  <c r="M68" i="75"/>
  <c r="N68" i="75"/>
  <c r="O68" i="75"/>
  <c r="P68" i="75"/>
  <c r="Q68" i="75"/>
  <c r="R68" i="75"/>
  <c r="S68" i="75"/>
  <c r="T68" i="75"/>
  <c r="U68" i="75"/>
  <c r="V68" i="75"/>
  <c r="L69" i="75"/>
  <c r="M69" i="75"/>
  <c r="N69" i="75"/>
  <c r="O69" i="75"/>
  <c r="P69" i="75"/>
  <c r="Q69" i="75"/>
  <c r="R69" i="75"/>
  <c r="S69" i="75"/>
  <c r="T69" i="75"/>
  <c r="U69" i="75"/>
  <c r="V69" i="75"/>
  <c r="L70" i="75"/>
  <c r="M70" i="75"/>
  <c r="N70" i="75"/>
  <c r="O70" i="75"/>
  <c r="P70" i="75"/>
  <c r="Q70" i="75"/>
  <c r="R70" i="75"/>
  <c r="S70" i="75"/>
  <c r="T70" i="75"/>
  <c r="U70" i="75"/>
  <c r="V70" i="75"/>
  <c r="L71" i="75"/>
  <c r="M71" i="75"/>
  <c r="N71" i="75"/>
  <c r="O71" i="75"/>
  <c r="P71" i="75"/>
  <c r="Q71" i="75"/>
  <c r="R71" i="75"/>
  <c r="S71" i="75"/>
  <c r="T71" i="75"/>
  <c r="U71" i="75"/>
  <c r="V71" i="75"/>
  <c r="L72" i="75"/>
  <c r="M72" i="75"/>
  <c r="N72" i="75"/>
  <c r="O72" i="75"/>
  <c r="P72" i="75"/>
  <c r="Q72" i="75"/>
  <c r="R72" i="75"/>
  <c r="S72" i="75"/>
  <c r="T72" i="75"/>
  <c r="U72" i="75"/>
  <c r="V72" i="75"/>
  <c r="L73" i="75"/>
  <c r="M73" i="75"/>
  <c r="N73" i="75"/>
  <c r="O73" i="75"/>
  <c r="P73" i="75"/>
  <c r="Q73" i="75"/>
  <c r="R73" i="75"/>
  <c r="S73" i="75"/>
  <c r="T73" i="75"/>
  <c r="U73" i="75"/>
  <c r="V73" i="75"/>
  <c r="L74" i="75"/>
  <c r="M74" i="75"/>
  <c r="N74" i="75"/>
  <c r="O74" i="75"/>
  <c r="P74" i="75"/>
  <c r="Q74" i="75"/>
  <c r="R74" i="75"/>
  <c r="S74" i="75"/>
  <c r="T74" i="75"/>
  <c r="U74" i="75"/>
  <c r="V74" i="75"/>
  <c r="L75" i="75"/>
  <c r="M75" i="75"/>
  <c r="N75" i="75"/>
  <c r="O75" i="75"/>
  <c r="P75" i="75"/>
  <c r="Q75" i="75"/>
  <c r="R75" i="75"/>
  <c r="S75" i="75"/>
  <c r="T75" i="75"/>
  <c r="U75" i="75"/>
  <c r="V75" i="75"/>
  <c r="L76" i="75"/>
  <c r="M76" i="75"/>
  <c r="N76" i="75"/>
  <c r="O76" i="75"/>
  <c r="P76" i="75"/>
  <c r="Q76" i="75"/>
  <c r="R76" i="75"/>
  <c r="S76" i="75"/>
  <c r="T76" i="75"/>
  <c r="U76" i="75"/>
  <c r="V76" i="75"/>
  <c r="L77" i="75"/>
  <c r="M77" i="75"/>
  <c r="N77" i="75"/>
  <c r="O77" i="75"/>
  <c r="P77" i="75"/>
  <c r="Q77" i="75"/>
  <c r="R77" i="75"/>
  <c r="S77" i="75"/>
  <c r="T77" i="75"/>
  <c r="U77" i="75"/>
  <c r="V77" i="75"/>
  <c r="L78" i="75"/>
  <c r="M78" i="75"/>
  <c r="N78" i="75"/>
  <c r="O78" i="75"/>
  <c r="P78" i="75"/>
  <c r="Q78" i="75"/>
  <c r="R78" i="75"/>
  <c r="S78" i="75"/>
  <c r="T78" i="75"/>
  <c r="U78" i="75"/>
  <c r="V78" i="75"/>
  <c r="L79" i="75"/>
  <c r="M79" i="75"/>
  <c r="N79" i="75"/>
  <c r="O79" i="75"/>
  <c r="P79" i="75"/>
  <c r="Q79" i="75"/>
  <c r="R79" i="75"/>
  <c r="S79" i="75"/>
  <c r="T79" i="75"/>
  <c r="U79" i="75"/>
  <c r="V79" i="75"/>
  <c r="L80" i="75"/>
  <c r="M80" i="75"/>
  <c r="N80" i="75"/>
  <c r="O80" i="75"/>
  <c r="P80" i="75"/>
  <c r="Q80" i="75"/>
  <c r="R80" i="75"/>
  <c r="S80" i="75"/>
  <c r="T80" i="75"/>
  <c r="U80" i="75"/>
  <c r="V80" i="75"/>
  <c r="L81" i="75"/>
  <c r="M81" i="75"/>
  <c r="N81" i="75"/>
  <c r="O81" i="75"/>
  <c r="P81" i="75"/>
  <c r="Q81" i="75"/>
  <c r="R81" i="75"/>
  <c r="S81" i="75"/>
  <c r="T81" i="75"/>
  <c r="U81" i="75"/>
  <c r="V81" i="75"/>
  <c r="L82" i="75"/>
  <c r="M82" i="75"/>
  <c r="N82" i="75"/>
  <c r="O82" i="75"/>
  <c r="P82" i="75"/>
  <c r="Q82" i="75"/>
  <c r="R82" i="75"/>
  <c r="S82" i="75"/>
  <c r="T82" i="75"/>
  <c r="U82" i="75"/>
  <c r="V82" i="75"/>
  <c r="L83" i="75"/>
  <c r="M83" i="75"/>
  <c r="N83" i="75"/>
  <c r="O83" i="75"/>
  <c r="P83" i="75"/>
  <c r="Q83" i="75"/>
  <c r="R83" i="75"/>
  <c r="S83" i="75"/>
  <c r="T83" i="75"/>
  <c r="U83" i="75"/>
  <c r="V83" i="75"/>
  <c r="L84" i="75"/>
  <c r="M84" i="75"/>
  <c r="N84" i="75"/>
  <c r="O84" i="75"/>
  <c r="P84" i="75"/>
  <c r="Q84" i="75"/>
  <c r="R84" i="75"/>
  <c r="S84" i="75"/>
  <c r="T84" i="75"/>
  <c r="U84" i="75"/>
  <c r="V84" i="75"/>
  <c r="L85" i="75"/>
  <c r="M85" i="75"/>
  <c r="N85" i="75"/>
  <c r="O85" i="75"/>
  <c r="P85" i="75"/>
  <c r="Q85" i="75"/>
  <c r="R85" i="75"/>
  <c r="S85" i="75"/>
  <c r="T85" i="75"/>
  <c r="U85" i="75"/>
  <c r="V85" i="75"/>
  <c r="L86" i="75"/>
  <c r="M86" i="75"/>
  <c r="N86" i="75"/>
  <c r="O86" i="75"/>
  <c r="P86" i="75"/>
  <c r="Q86" i="75"/>
  <c r="R86" i="75"/>
  <c r="S86" i="75"/>
  <c r="T86" i="75"/>
  <c r="U86" i="75"/>
  <c r="V86" i="75"/>
  <c r="L87" i="75"/>
  <c r="M87" i="75"/>
  <c r="N87" i="75"/>
  <c r="O87" i="75"/>
  <c r="P87" i="75"/>
  <c r="Q87" i="75"/>
  <c r="R87" i="75"/>
  <c r="S87" i="75"/>
  <c r="T87" i="75"/>
  <c r="U87" i="75"/>
  <c r="V87" i="75"/>
  <c r="L88" i="75"/>
  <c r="M88" i="75"/>
  <c r="N88" i="75"/>
  <c r="O88" i="75"/>
  <c r="P88" i="75"/>
  <c r="Q88" i="75"/>
  <c r="R88" i="75"/>
  <c r="S88" i="75"/>
  <c r="T88" i="75"/>
  <c r="U88" i="75"/>
  <c r="V88" i="75"/>
  <c r="L89" i="75"/>
  <c r="M89" i="75"/>
  <c r="N89" i="75"/>
  <c r="O89" i="75"/>
  <c r="P89" i="75"/>
  <c r="Q89" i="75"/>
  <c r="R89" i="75"/>
  <c r="S89" i="75"/>
  <c r="T89" i="75"/>
  <c r="U89" i="75"/>
  <c r="V89" i="75"/>
  <c r="L90" i="75"/>
  <c r="M90" i="75"/>
  <c r="N90" i="75"/>
  <c r="O90" i="75"/>
  <c r="P90" i="75"/>
  <c r="Q90" i="75"/>
  <c r="R90" i="75"/>
  <c r="S90" i="75"/>
  <c r="T90" i="75"/>
  <c r="U90" i="75"/>
  <c r="V90" i="75"/>
  <c r="L91" i="75"/>
  <c r="M91" i="75"/>
  <c r="N91" i="75"/>
  <c r="O91" i="75"/>
  <c r="P91" i="75"/>
  <c r="Q91" i="75"/>
  <c r="R91" i="75"/>
  <c r="S91" i="75"/>
  <c r="T91" i="75"/>
  <c r="U91" i="75"/>
  <c r="V91" i="75"/>
  <c r="L92" i="75"/>
  <c r="M92" i="75"/>
  <c r="N92" i="75"/>
  <c r="O92" i="75"/>
  <c r="P92" i="75"/>
  <c r="Q92" i="75"/>
  <c r="R92" i="75"/>
  <c r="S92" i="75"/>
  <c r="T92" i="75"/>
  <c r="U92" i="75"/>
  <c r="V92" i="75"/>
  <c r="L10" i="2"/>
  <c r="M10" i="2"/>
  <c r="N10" i="2"/>
  <c r="O10" i="2"/>
  <c r="P10" i="2"/>
  <c r="Q10" i="2"/>
  <c r="R10" i="2"/>
  <c r="S10" i="2"/>
  <c r="T10" i="2"/>
  <c r="U10" i="2"/>
  <c r="V10" i="2"/>
  <c r="L11" i="2"/>
  <c r="M11" i="2"/>
  <c r="N11" i="2"/>
  <c r="O11" i="2"/>
  <c r="P11" i="2"/>
  <c r="Q11" i="2"/>
  <c r="R11" i="2"/>
  <c r="S11" i="2"/>
  <c r="T11" i="2"/>
  <c r="U11" i="2"/>
  <c r="V11" i="2"/>
  <c r="L12" i="2"/>
  <c r="M12" i="2"/>
  <c r="N12" i="2"/>
  <c r="O12" i="2"/>
  <c r="P12" i="2"/>
  <c r="Q12" i="2"/>
  <c r="R12" i="2"/>
  <c r="S12" i="2"/>
  <c r="T12" i="2"/>
  <c r="U12" i="2"/>
  <c r="V12" i="2"/>
  <c r="L13" i="2"/>
  <c r="M13" i="2"/>
  <c r="N13" i="2"/>
  <c r="O13" i="2"/>
  <c r="P13" i="2"/>
  <c r="Q13" i="2"/>
  <c r="R13" i="2"/>
  <c r="S13" i="2"/>
  <c r="T13" i="2"/>
  <c r="U13" i="2"/>
  <c r="V13" i="2"/>
  <c r="L14" i="2"/>
  <c r="M14" i="2"/>
  <c r="N14" i="2"/>
  <c r="O14" i="2"/>
  <c r="P14" i="2"/>
  <c r="Q14" i="2"/>
  <c r="R14" i="2"/>
  <c r="S14" i="2"/>
  <c r="T14" i="2"/>
  <c r="U14" i="2"/>
  <c r="V14" i="2"/>
  <c r="L15" i="2"/>
  <c r="M15" i="2"/>
  <c r="N15" i="2"/>
  <c r="O15" i="2"/>
  <c r="P15" i="2"/>
  <c r="Q15" i="2"/>
  <c r="R15" i="2"/>
  <c r="S15" i="2"/>
  <c r="T15" i="2"/>
  <c r="U15" i="2"/>
  <c r="V15" i="2"/>
  <c r="L16" i="2"/>
  <c r="M16" i="2"/>
  <c r="N16" i="2"/>
  <c r="O16" i="2"/>
  <c r="P16" i="2"/>
  <c r="Q16" i="2"/>
  <c r="R16" i="2"/>
  <c r="S16" i="2"/>
  <c r="T16" i="2"/>
  <c r="U16" i="2"/>
  <c r="V16" i="2"/>
  <c r="L17" i="2"/>
  <c r="M17" i="2"/>
  <c r="N17" i="2"/>
  <c r="O17" i="2"/>
  <c r="P17" i="2"/>
  <c r="Q17" i="2"/>
  <c r="R17" i="2"/>
  <c r="S17" i="2"/>
  <c r="T17" i="2"/>
  <c r="U17" i="2"/>
  <c r="V17" i="2"/>
  <c r="L18" i="2"/>
  <c r="M18" i="2"/>
  <c r="N18" i="2"/>
  <c r="O18" i="2"/>
  <c r="P18" i="2"/>
  <c r="Q18" i="2"/>
  <c r="R18" i="2"/>
  <c r="S18" i="2"/>
  <c r="T18" i="2"/>
  <c r="U18" i="2"/>
  <c r="V18" i="2"/>
  <c r="L19" i="2"/>
  <c r="M19" i="2"/>
  <c r="N19" i="2"/>
  <c r="O19" i="2"/>
  <c r="P19" i="2"/>
  <c r="Q19" i="2"/>
  <c r="R19" i="2"/>
  <c r="S19" i="2"/>
  <c r="T19" i="2"/>
  <c r="U19" i="2"/>
  <c r="V19" i="2"/>
  <c r="L20" i="2"/>
  <c r="M20" i="2"/>
  <c r="N20" i="2"/>
  <c r="O20" i="2"/>
  <c r="P20" i="2"/>
  <c r="Q20" i="2"/>
  <c r="R20" i="2"/>
  <c r="S20" i="2"/>
  <c r="T20" i="2"/>
  <c r="U20" i="2"/>
  <c r="V20" i="2"/>
  <c r="L21" i="2"/>
  <c r="M21" i="2"/>
  <c r="N21" i="2"/>
  <c r="O21" i="2"/>
  <c r="P21" i="2"/>
  <c r="Q21" i="2"/>
  <c r="R21" i="2"/>
  <c r="S21" i="2"/>
  <c r="T21" i="2"/>
  <c r="U21" i="2"/>
  <c r="V21" i="2"/>
  <c r="L22" i="2"/>
  <c r="M22" i="2"/>
  <c r="N22" i="2"/>
  <c r="O22" i="2"/>
  <c r="P22" i="2"/>
  <c r="Q22" i="2"/>
  <c r="R22" i="2"/>
  <c r="S22" i="2"/>
  <c r="T22" i="2"/>
  <c r="U22" i="2"/>
  <c r="V22" i="2"/>
  <c r="L23" i="2"/>
  <c r="M23" i="2"/>
  <c r="N23" i="2"/>
  <c r="O23" i="2"/>
  <c r="P23" i="2"/>
  <c r="Q23" i="2"/>
  <c r="R23" i="2"/>
  <c r="S23" i="2"/>
  <c r="T23" i="2"/>
  <c r="U23" i="2"/>
  <c r="V23" i="2"/>
  <c r="L24" i="2"/>
  <c r="M24" i="2"/>
  <c r="N24" i="2"/>
  <c r="O24" i="2"/>
  <c r="P24" i="2"/>
  <c r="Q24" i="2"/>
  <c r="R24" i="2"/>
  <c r="S24" i="2"/>
  <c r="T24" i="2"/>
  <c r="U24" i="2"/>
  <c r="V24" i="2"/>
  <c r="L25" i="2"/>
  <c r="M25" i="2"/>
  <c r="N25" i="2"/>
  <c r="O25" i="2"/>
  <c r="P25" i="2"/>
  <c r="Q25" i="2"/>
  <c r="R25" i="2"/>
  <c r="S25" i="2"/>
  <c r="T25" i="2"/>
  <c r="U25" i="2"/>
  <c r="V25" i="2"/>
  <c r="L26" i="2"/>
  <c r="M26" i="2"/>
  <c r="N26" i="2"/>
  <c r="O26" i="2"/>
  <c r="P26" i="2"/>
  <c r="Q26" i="2"/>
  <c r="R26" i="2"/>
  <c r="S26" i="2"/>
  <c r="T26" i="2"/>
  <c r="U26" i="2"/>
  <c r="V26" i="2"/>
  <c r="L27" i="2"/>
  <c r="M27" i="2"/>
  <c r="N27" i="2"/>
  <c r="O27" i="2"/>
  <c r="P27" i="2"/>
  <c r="Q27" i="2"/>
  <c r="R27" i="2"/>
  <c r="S27" i="2"/>
  <c r="T27" i="2"/>
  <c r="U27" i="2"/>
  <c r="V27" i="2"/>
  <c r="L28" i="2"/>
  <c r="M28" i="2"/>
  <c r="N28" i="2"/>
  <c r="O28" i="2"/>
  <c r="P28" i="2"/>
  <c r="Q28" i="2"/>
  <c r="R28" i="2"/>
  <c r="S28" i="2"/>
  <c r="T28" i="2"/>
  <c r="U28" i="2"/>
  <c r="V28" i="2"/>
  <c r="L29" i="2"/>
  <c r="M29" i="2"/>
  <c r="N29" i="2"/>
  <c r="O29" i="2"/>
  <c r="P29" i="2"/>
  <c r="Q29" i="2"/>
  <c r="R29" i="2"/>
  <c r="S29" i="2"/>
  <c r="T29" i="2"/>
  <c r="U29" i="2"/>
  <c r="V29" i="2"/>
  <c r="L30" i="2"/>
  <c r="M30" i="2"/>
  <c r="N30" i="2"/>
  <c r="O30" i="2"/>
  <c r="P30" i="2"/>
  <c r="Q30" i="2"/>
  <c r="R30" i="2"/>
  <c r="S30" i="2"/>
  <c r="T30" i="2"/>
  <c r="U30" i="2"/>
  <c r="V30" i="2"/>
  <c r="L31" i="2"/>
  <c r="M31" i="2"/>
  <c r="N31" i="2"/>
  <c r="O31" i="2"/>
  <c r="P31" i="2"/>
  <c r="Q31" i="2"/>
  <c r="R31" i="2"/>
  <c r="S31" i="2"/>
  <c r="T31" i="2"/>
  <c r="U31" i="2"/>
  <c r="V31" i="2"/>
  <c r="L32" i="2"/>
  <c r="M32" i="2"/>
  <c r="N32" i="2"/>
  <c r="O32" i="2"/>
  <c r="P32" i="2"/>
  <c r="Q32" i="2"/>
  <c r="R32" i="2"/>
  <c r="S32" i="2"/>
  <c r="T32" i="2"/>
  <c r="U32" i="2"/>
  <c r="V32" i="2"/>
  <c r="L33" i="2"/>
  <c r="M33" i="2"/>
  <c r="N33" i="2"/>
  <c r="O33" i="2"/>
  <c r="P33" i="2"/>
  <c r="Q33" i="2"/>
  <c r="R33" i="2"/>
  <c r="S33" i="2"/>
  <c r="T33" i="2"/>
  <c r="U33" i="2"/>
  <c r="V33" i="2"/>
  <c r="L34" i="2"/>
  <c r="M34" i="2"/>
  <c r="N34" i="2"/>
  <c r="O34" i="2"/>
  <c r="P34" i="2"/>
  <c r="Q34" i="2"/>
  <c r="R34" i="2"/>
  <c r="S34" i="2"/>
  <c r="T34" i="2"/>
  <c r="U34" i="2"/>
  <c r="V34" i="2"/>
  <c r="L35" i="2"/>
  <c r="M35" i="2"/>
  <c r="N35" i="2"/>
  <c r="O35" i="2"/>
  <c r="P35" i="2"/>
  <c r="Q35" i="2"/>
  <c r="R35" i="2"/>
  <c r="S35" i="2"/>
  <c r="T35" i="2"/>
  <c r="U35" i="2"/>
  <c r="V35" i="2"/>
  <c r="L36" i="2"/>
  <c r="M36" i="2"/>
  <c r="N36" i="2"/>
  <c r="O36" i="2"/>
  <c r="P36" i="2"/>
  <c r="Q36" i="2"/>
  <c r="R36" i="2"/>
  <c r="S36" i="2"/>
  <c r="T36" i="2"/>
  <c r="U36" i="2"/>
  <c r="V36" i="2"/>
  <c r="L37" i="2"/>
  <c r="M37" i="2"/>
  <c r="N37" i="2"/>
  <c r="O37" i="2"/>
  <c r="P37" i="2"/>
  <c r="Q37" i="2"/>
  <c r="R37" i="2"/>
  <c r="S37" i="2"/>
  <c r="T37" i="2"/>
  <c r="U37" i="2"/>
  <c r="V37" i="2"/>
  <c r="L38" i="2"/>
  <c r="M38" i="2"/>
  <c r="N38" i="2"/>
  <c r="O38" i="2"/>
  <c r="P38" i="2"/>
  <c r="Q38" i="2"/>
  <c r="R38" i="2"/>
  <c r="S38" i="2"/>
  <c r="T38" i="2"/>
  <c r="U38" i="2"/>
  <c r="V38" i="2"/>
  <c r="L39" i="2"/>
  <c r="M39" i="2"/>
  <c r="N39" i="2"/>
  <c r="O39" i="2"/>
  <c r="P39" i="2"/>
  <c r="Q39" i="2"/>
  <c r="R39" i="2"/>
  <c r="S39" i="2"/>
  <c r="T39" i="2"/>
  <c r="U39" i="2"/>
  <c r="V39" i="2"/>
  <c r="L40" i="2"/>
  <c r="M40" i="2"/>
  <c r="N40" i="2"/>
  <c r="O40" i="2"/>
  <c r="P40" i="2"/>
  <c r="Q40" i="2"/>
  <c r="R40" i="2"/>
  <c r="S40" i="2"/>
  <c r="T40" i="2"/>
  <c r="U40" i="2"/>
  <c r="V40" i="2"/>
  <c r="L41" i="2"/>
  <c r="M41" i="2"/>
  <c r="N41" i="2"/>
  <c r="O41" i="2"/>
  <c r="P41" i="2"/>
  <c r="Q41" i="2"/>
  <c r="R41" i="2"/>
  <c r="S41" i="2"/>
  <c r="T41" i="2"/>
  <c r="U41" i="2"/>
  <c r="V41" i="2"/>
  <c r="L42" i="2"/>
  <c r="M42" i="2"/>
  <c r="N42" i="2"/>
  <c r="O42" i="2"/>
  <c r="P42" i="2"/>
  <c r="Q42" i="2"/>
  <c r="R42" i="2"/>
  <c r="S42" i="2"/>
  <c r="T42" i="2"/>
  <c r="U42" i="2"/>
  <c r="V42" i="2"/>
  <c r="L43" i="2"/>
  <c r="M43" i="2"/>
  <c r="N43" i="2"/>
  <c r="O43" i="2"/>
  <c r="P43" i="2"/>
  <c r="Q43" i="2"/>
  <c r="R43" i="2"/>
  <c r="S43" i="2"/>
  <c r="T43" i="2"/>
  <c r="U43" i="2"/>
  <c r="V43" i="2"/>
  <c r="L44" i="2"/>
  <c r="M44" i="2"/>
  <c r="N44" i="2"/>
  <c r="O44" i="2"/>
  <c r="P44" i="2"/>
  <c r="Q44" i="2"/>
  <c r="R44" i="2"/>
  <c r="S44" i="2"/>
  <c r="T44" i="2"/>
  <c r="U44" i="2"/>
  <c r="V44" i="2"/>
  <c r="L45" i="2"/>
  <c r="M45" i="2"/>
  <c r="N45" i="2"/>
  <c r="O45" i="2"/>
  <c r="P45" i="2"/>
  <c r="Q45" i="2"/>
  <c r="R45" i="2"/>
  <c r="S45" i="2"/>
  <c r="T45" i="2"/>
  <c r="U45" i="2"/>
  <c r="V45" i="2"/>
  <c r="L46" i="2"/>
  <c r="M46" i="2"/>
  <c r="N46" i="2"/>
  <c r="O46" i="2"/>
  <c r="P46" i="2"/>
  <c r="Q46" i="2"/>
  <c r="R46" i="2"/>
  <c r="S46" i="2"/>
  <c r="T46" i="2"/>
  <c r="U46" i="2"/>
  <c r="V46" i="2"/>
  <c r="L47" i="2"/>
  <c r="M47" i="2"/>
  <c r="N47" i="2"/>
  <c r="O47" i="2"/>
  <c r="P47" i="2"/>
  <c r="Q47" i="2"/>
  <c r="R47" i="2"/>
  <c r="S47" i="2"/>
  <c r="T47" i="2"/>
  <c r="U47" i="2"/>
  <c r="V47" i="2"/>
  <c r="L48" i="2"/>
  <c r="M48" i="2"/>
  <c r="N48" i="2"/>
  <c r="O48" i="2"/>
  <c r="P48" i="2"/>
  <c r="Q48" i="2"/>
  <c r="R48" i="2"/>
  <c r="S48" i="2"/>
  <c r="T48" i="2"/>
  <c r="U48" i="2"/>
  <c r="V48" i="2"/>
  <c r="L49" i="2"/>
  <c r="M49" i="2"/>
  <c r="N49" i="2"/>
  <c r="O49" i="2"/>
  <c r="P49" i="2"/>
  <c r="Q49" i="2"/>
  <c r="R49" i="2"/>
  <c r="S49" i="2"/>
  <c r="T49" i="2"/>
  <c r="U49" i="2"/>
  <c r="V49" i="2"/>
  <c r="L50" i="2"/>
  <c r="M50" i="2"/>
  <c r="N50" i="2"/>
  <c r="O50" i="2"/>
  <c r="P50" i="2"/>
  <c r="Q50" i="2"/>
  <c r="R50" i="2"/>
  <c r="S50" i="2"/>
  <c r="T50" i="2"/>
  <c r="U50" i="2"/>
  <c r="V50" i="2"/>
  <c r="L51" i="2"/>
  <c r="M51" i="2"/>
  <c r="N51" i="2"/>
  <c r="O51" i="2"/>
  <c r="P51" i="2"/>
  <c r="Q51" i="2"/>
  <c r="R51" i="2"/>
  <c r="S51" i="2"/>
  <c r="T51" i="2"/>
  <c r="U51" i="2"/>
  <c r="V51" i="2"/>
  <c r="L52" i="2"/>
  <c r="M52" i="2"/>
  <c r="N52" i="2"/>
  <c r="O52" i="2"/>
  <c r="P52" i="2"/>
  <c r="Q52" i="2"/>
  <c r="R52" i="2"/>
  <c r="S52" i="2"/>
  <c r="T52" i="2"/>
  <c r="U52" i="2"/>
  <c r="V52" i="2"/>
  <c r="L53" i="2"/>
  <c r="M53" i="2"/>
  <c r="N53" i="2"/>
  <c r="O53" i="2"/>
  <c r="P53" i="2"/>
  <c r="Q53" i="2"/>
  <c r="R53" i="2"/>
  <c r="S53" i="2"/>
  <c r="T53" i="2"/>
  <c r="U53" i="2"/>
  <c r="V53" i="2"/>
  <c r="L54" i="2"/>
  <c r="M54" i="2"/>
  <c r="N54" i="2"/>
  <c r="O54" i="2"/>
  <c r="P54" i="2"/>
  <c r="Q54" i="2"/>
  <c r="R54" i="2"/>
  <c r="S54" i="2"/>
  <c r="T54" i="2"/>
  <c r="U54" i="2"/>
  <c r="V54" i="2"/>
  <c r="L55" i="2"/>
  <c r="M55" i="2"/>
  <c r="N55" i="2"/>
  <c r="O55" i="2"/>
  <c r="P55" i="2"/>
  <c r="Q55" i="2"/>
  <c r="R55" i="2"/>
  <c r="S55" i="2"/>
  <c r="T55" i="2"/>
  <c r="U55" i="2"/>
  <c r="V55" i="2"/>
  <c r="L56" i="2"/>
  <c r="M56" i="2"/>
  <c r="N56" i="2"/>
  <c r="O56" i="2"/>
  <c r="P56" i="2"/>
  <c r="Q56" i="2"/>
  <c r="R56" i="2"/>
  <c r="S56" i="2"/>
  <c r="T56" i="2"/>
  <c r="U56" i="2"/>
  <c r="V56" i="2"/>
  <c r="L57" i="2"/>
  <c r="M57" i="2"/>
  <c r="N57" i="2"/>
  <c r="O57" i="2"/>
  <c r="P57" i="2"/>
  <c r="Q57" i="2"/>
  <c r="R57" i="2"/>
  <c r="S57" i="2"/>
  <c r="T57" i="2"/>
  <c r="U57" i="2"/>
  <c r="V57" i="2"/>
  <c r="L58" i="2"/>
  <c r="M58" i="2"/>
  <c r="N58" i="2"/>
  <c r="O58" i="2"/>
  <c r="P58" i="2"/>
  <c r="Q58" i="2"/>
  <c r="R58" i="2"/>
  <c r="S58" i="2"/>
  <c r="T58" i="2"/>
  <c r="U58" i="2"/>
  <c r="V58" i="2"/>
  <c r="L59" i="2"/>
  <c r="M59" i="2"/>
  <c r="N59" i="2"/>
  <c r="O59" i="2"/>
  <c r="P59" i="2"/>
  <c r="Q59" i="2"/>
  <c r="R59" i="2"/>
  <c r="S59" i="2"/>
  <c r="T59" i="2"/>
  <c r="U59" i="2"/>
  <c r="V59" i="2"/>
  <c r="L60" i="2"/>
  <c r="M60" i="2"/>
  <c r="N60" i="2"/>
  <c r="O60" i="2"/>
  <c r="P60" i="2"/>
  <c r="Q60" i="2"/>
  <c r="R60" i="2"/>
  <c r="S60" i="2"/>
  <c r="T60" i="2"/>
  <c r="U60" i="2"/>
  <c r="V60" i="2"/>
  <c r="L61" i="2"/>
  <c r="M61" i="2"/>
  <c r="N61" i="2"/>
  <c r="O61" i="2"/>
  <c r="P61" i="2"/>
  <c r="Q61" i="2"/>
  <c r="R61" i="2"/>
  <c r="S61" i="2"/>
  <c r="T61" i="2"/>
  <c r="U61" i="2"/>
  <c r="V61" i="2"/>
  <c r="L62" i="2"/>
  <c r="M62" i="2"/>
  <c r="N62" i="2"/>
  <c r="O62" i="2"/>
  <c r="P62" i="2"/>
  <c r="Q62" i="2"/>
  <c r="R62" i="2"/>
  <c r="S62" i="2"/>
  <c r="T62" i="2"/>
  <c r="U62" i="2"/>
  <c r="V62" i="2"/>
  <c r="L63" i="2"/>
  <c r="M63" i="2"/>
  <c r="N63" i="2"/>
  <c r="O63" i="2"/>
  <c r="P63" i="2"/>
  <c r="Q63" i="2"/>
  <c r="R63" i="2"/>
  <c r="S63" i="2"/>
  <c r="T63" i="2"/>
  <c r="U63" i="2"/>
  <c r="V63" i="2"/>
  <c r="L64" i="2"/>
  <c r="M64" i="2"/>
  <c r="N64" i="2"/>
  <c r="O64" i="2"/>
  <c r="P64" i="2"/>
  <c r="Q64" i="2"/>
  <c r="R64" i="2"/>
  <c r="S64" i="2"/>
  <c r="T64" i="2"/>
  <c r="U64" i="2"/>
  <c r="V64" i="2"/>
  <c r="L65" i="2"/>
  <c r="M65" i="2"/>
  <c r="N65" i="2"/>
  <c r="O65" i="2"/>
  <c r="P65" i="2"/>
  <c r="Q65" i="2"/>
  <c r="R65" i="2"/>
  <c r="S65" i="2"/>
  <c r="T65" i="2"/>
  <c r="U65" i="2"/>
  <c r="V65" i="2"/>
  <c r="L66" i="2"/>
  <c r="M66" i="2"/>
  <c r="N66" i="2"/>
  <c r="O66" i="2"/>
  <c r="P66" i="2"/>
  <c r="Q66" i="2"/>
  <c r="R66" i="2"/>
  <c r="S66" i="2"/>
  <c r="T66" i="2"/>
  <c r="U66" i="2"/>
  <c r="V66" i="2"/>
  <c r="L67" i="2"/>
  <c r="M67" i="2"/>
  <c r="N67" i="2"/>
  <c r="O67" i="2"/>
  <c r="P67" i="2"/>
  <c r="Q67" i="2"/>
  <c r="R67" i="2"/>
  <c r="S67" i="2"/>
  <c r="T67" i="2"/>
  <c r="U67" i="2"/>
  <c r="V67" i="2"/>
  <c r="L68" i="2"/>
  <c r="M68" i="2"/>
  <c r="N68" i="2"/>
  <c r="O68" i="2"/>
  <c r="P68" i="2"/>
  <c r="Q68" i="2"/>
  <c r="R68" i="2"/>
  <c r="S68" i="2"/>
  <c r="T68" i="2"/>
  <c r="U68" i="2"/>
  <c r="V68" i="2"/>
  <c r="L69" i="2"/>
  <c r="M69" i="2"/>
  <c r="N69" i="2"/>
  <c r="O69" i="2"/>
  <c r="P69" i="2"/>
  <c r="Q69" i="2"/>
  <c r="R69" i="2"/>
  <c r="S69" i="2"/>
  <c r="T69" i="2"/>
  <c r="U69" i="2"/>
  <c r="V69" i="2"/>
  <c r="L70" i="2"/>
  <c r="M70" i="2"/>
  <c r="N70" i="2"/>
  <c r="O70" i="2"/>
  <c r="P70" i="2"/>
  <c r="Q70" i="2"/>
  <c r="R70" i="2"/>
  <c r="S70" i="2"/>
  <c r="T70" i="2"/>
  <c r="U70" i="2"/>
  <c r="V70" i="2"/>
  <c r="L71" i="2"/>
  <c r="M71" i="2"/>
  <c r="N71" i="2"/>
  <c r="O71" i="2"/>
  <c r="P71" i="2"/>
  <c r="Q71" i="2"/>
  <c r="R71" i="2"/>
  <c r="S71" i="2"/>
  <c r="T71" i="2"/>
  <c r="U71" i="2"/>
  <c r="V71" i="2"/>
  <c r="L72" i="2"/>
  <c r="M72" i="2"/>
  <c r="N72" i="2"/>
  <c r="O72" i="2"/>
  <c r="P72" i="2"/>
  <c r="Q72" i="2"/>
  <c r="R72" i="2"/>
  <c r="S72" i="2"/>
  <c r="T72" i="2"/>
  <c r="U72" i="2"/>
  <c r="V72" i="2"/>
  <c r="L73" i="2"/>
  <c r="M73" i="2"/>
  <c r="N73" i="2"/>
  <c r="O73" i="2"/>
  <c r="P73" i="2"/>
  <c r="Q73" i="2"/>
  <c r="R73" i="2"/>
  <c r="S73" i="2"/>
  <c r="T73" i="2"/>
  <c r="U73" i="2"/>
  <c r="V73" i="2"/>
  <c r="L74" i="2"/>
  <c r="M74" i="2"/>
  <c r="N74" i="2"/>
  <c r="O74" i="2"/>
  <c r="P74" i="2"/>
  <c r="Q74" i="2"/>
  <c r="R74" i="2"/>
  <c r="S74" i="2"/>
  <c r="T74" i="2"/>
  <c r="U74" i="2"/>
  <c r="V74" i="2"/>
  <c r="L75" i="2"/>
  <c r="M75" i="2"/>
  <c r="N75" i="2"/>
  <c r="O75" i="2"/>
  <c r="P75" i="2"/>
  <c r="Q75" i="2"/>
  <c r="R75" i="2"/>
  <c r="S75" i="2"/>
  <c r="T75" i="2"/>
  <c r="U75" i="2"/>
  <c r="V75" i="2"/>
  <c r="L76" i="2"/>
  <c r="M76" i="2"/>
  <c r="N76" i="2"/>
  <c r="O76" i="2"/>
  <c r="P76" i="2"/>
  <c r="Q76" i="2"/>
  <c r="R76" i="2"/>
  <c r="S76" i="2"/>
  <c r="T76" i="2"/>
  <c r="U76" i="2"/>
  <c r="V76" i="2"/>
  <c r="L77" i="2"/>
  <c r="M77" i="2"/>
  <c r="N77" i="2"/>
  <c r="O77" i="2"/>
  <c r="P77" i="2"/>
  <c r="Q77" i="2"/>
  <c r="R77" i="2"/>
  <c r="S77" i="2"/>
  <c r="T77" i="2"/>
  <c r="U77" i="2"/>
  <c r="V77" i="2"/>
  <c r="L78" i="2"/>
  <c r="M78" i="2"/>
  <c r="N78" i="2"/>
  <c r="O78" i="2"/>
  <c r="P78" i="2"/>
  <c r="Q78" i="2"/>
  <c r="R78" i="2"/>
  <c r="S78" i="2"/>
  <c r="T78" i="2"/>
  <c r="U78" i="2"/>
  <c r="V78" i="2"/>
  <c r="L79" i="2"/>
  <c r="M79" i="2"/>
  <c r="N79" i="2"/>
  <c r="O79" i="2"/>
  <c r="P79" i="2"/>
  <c r="Q79" i="2"/>
  <c r="R79" i="2"/>
  <c r="S79" i="2"/>
  <c r="T79" i="2"/>
  <c r="U79" i="2"/>
  <c r="V79" i="2"/>
  <c r="L80" i="2"/>
  <c r="M80" i="2"/>
  <c r="N80" i="2"/>
  <c r="O80" i="2"/>
  <c r="P80" i="2"/>
  <c r="Q80" i="2"/>
  <c r="R80" i="2"/>
  <c r="S80" i="2"/>
  <c r="T80" i="2"/>
  <c r="U80" i="2"/>
  <c r="V80" i="2"/>
  <c r="L81" i="2"/>
  <c r="M81" i="2"/>
  <c r="N81" i="2"/>
  <c r="O81" i="2"/>
  <c r="P81" i="2"/>
  <c r="Q81" i="2"/>
  <c r="R81" i="2"/>
  <c r="S81" i="2"/>
  <c r="T81" i="2"/>
  <c r="U81" i="2"/>
  <c r="V81" i="2"/>
  <c r="L82" i="2"/>
  <c r="M82" i="2"/>
  <c r="N82" i="2"/>
  <c r="O82" i="2"/>
  <c r="P82" i="2"/>
  <c r="Q82" i="2"/>
  <c r="R82" i="2"/>
  <c r="S82" i="2"/>
  <c r="T82" i="2"/>
  <c r="U82" i="2"/>
  <c r="V82" i="2"/>
  <c r="L83" i="2"/>
  <c r="M83" i="2"/>
  <c r="N83" i="2"/>
  <c r="O83" i="2"/>
  <c r="P83" i="2"/>
  <c r="Q83" i="2"/>
  <c r="R83" i="2"/>
  <c r="S83" i="2"/>
  <c r="T83" i="2"/>
  <c r="U83" i="2"/>
  <c r="V83" i="2"/>
  <c r="L84" i="2"/>
  <c r="M84" i="2"/>
  <c r="N84" i="2"/>
  <c r="O84" i="2"/>
  <c r="P84" i="2"/>
  <c r="Q84" i="2"/>
  <c r="R84" i="2"/>
  <c r="S84" i="2"/>
  <c r="T84" i="2"/>
  <c r="U84" i="2"/>
  <c r="V84" i="2"/>
  <c r="L85" i="2"/>
  <c r="M85" i="2"/>
  <c r="N85" i="2"/>
  <c r="O85" i="2"/>
  <c r="P85" i="2"/>
  <c r="Q85" i="2"/>
  <c r="R85" i="2"/>
  <c r="S85" i="2"/>
  <c r="T85" i="2"/>
  <c r="U85" i="2"/>
  <c r="V85" i="2"/>
  <c r="L86" i="2"/>
  <c r="M86" i="2"/>
  <c r="N86" i="2"/>
  <c r="O86" i="2"/>
  <c r="P86" i="2"/>
  <c r="Q86" i="2"/>
  <c r="R86" i="2"/>
  <c r="S86" i="2"/>
  <c r="T86" i="2"/>
  <c r="U86" i="2"/>
  <c r="V86" i="2"/>
  <c r="L87" i="2"/>
  <c r="M87" i="2"/>
  <c r="N87" i="2"/>
  <c r="O87" i="2"/>
  <c r="P87" i="2"/>
  <c r="Q87" i="2"/>
  <c r="R87" i="2"/>
  <c r="S87" i="2"/>
  <c r="T87" i="2"/>
  <c r="U87" i="2"/>
  <c r="V87" i="2"/>
  <c r="L88" i="2"/>
  <c r="M88" i="2"/>
  <c r="N88" i="2"/>
  <c r="O88" i="2"/>
  <c r="P88" i="2"/>
  <c r="Q88" i="2"/>
  <c r="R88" i="2"/>
  <c r="S88" i="2"/>
  <c r="T88" i="2"/>
  <c r="U88" i="2"/>
  <c r="V88" i="2"/>
  <c r="L89" i="2"/>
  <c r="M89" i="2"/>
  <c r="N89" i="2"/>
  <c r="O89" i="2"/>
  <c r="P89" i="2"/>
  <c r="Q89" i="2"/>
  <c r="R89" i="2"/>
  <c r="S89" i="2"/>
  <c r="T89" i="2"/>
  <c r="U89" i="2"/>
  <c r="V89" i="2"/>
  <c r="L90" i="2"/>
  <c r="M90" i="2"/>
  <c r="N90" i="2"/>
  <c r="O90" i="2"/>
  <c r="P90" i="2"/>
  <c r="Q90" i="2"/>
  <c r="R90" i="2"/>
  <c r="S90" i="2"/>
  <c r="T90" i="2"/>
  <c r="U90" i="2"/>
  <c r="V90" i="2"/>
  <c r="L91" i="2"/>
  <c r="M91" i="2"/>
  <c r="N91" i="2"/>
  <c r="O91" i="2"/>
  <c r="P91" i="2"/>
  <c r="Q91" i="2"/>
  <c r="R91" i="2"/>
  <c r="S91" i="2"/>
  <c r="T91" i="2"/>
  <c r="U91" i="2"/>
  <c r="V91" i="2"/>
  <c r="L92" i="2"/>
  <c r="M92" i="2"/>
  <c r="N92" i="2"/>
  <c r="O92" i="2"/>
  <c r="P92" i="2"/>
  <c r="Q92" i="2"/>
  <c r="R92" i="2"/>
  <c r="S92" i="2"/>
  <c r="T92" i="2"/>
  <c r="U92" i="2"/>
  <c r="V92" i="2"/>
  <c r="V9" i="35"/>
  <c r="V9" i="3"/>
  <c r="V9" i="23"/>
  <c r="V9" i="32"/>
  <c r="V9" i="37"/>
  <c r="V9" i="45"/>
  <c r="V9" i="48"/>
  <c r="V9" i="51"/>
  <c r="V9" i="56"/>
  <c r="V9" i="65"/>
  <c r="T9" i="69"/>
  <c r="V9" i="70"/>
  <c r="V9" i="75"/>
  <c r="V9" i="2"/>
  <c r="M9" i="2"/>
  <c r="N9" i="2"/>
  <c r="O9" i="2"/>
  <c r="P9" i="2"/>
  <c r="Q9" i="2"/>
  <c r="R9" i="2"/>
  <c r="S9" i="2"/>
  <c r="T9" i="2"/>
  <c r="U9" i="2"/>
  <c r="M9" i="75"/>
  <c r="N9" i="75"/>
  <c r="O9" i="75"/>
  <c r="P9" i="75"/>
  <c r="Q9" i="75"/>
  <c r="R9" i="75"/>
  <c r="S9" i="75"/>
  <c r="T9" i="75"/>
  <c r="U9" i="75"/>
  <c r="M9" i="70"/>
  <c r="N9" i="70"/>
  <c r="O9" i="70"/>
  <c r="P9" i="70"/>
  <c r="Q9" i="70"/>
  <c r="R9" i="70"/>
  <c r="S9" i="70"/>
  <c r="T9" i="70"/>
  <c r="U9" i="70"/>
  <c r="K9" i="69"/>
  <c r="L9" i="69"/>
  <c r="M9" i="69"/>
  <c r="N9" i="69"/>
  <c r="O9" i="69"/>
  <c r="P9" i="69"/>
  <c r="Q9" i="69"/>
  <c r="R9" i="69"/>
  <c r="S9" i="69"/>
  <c r="M9" i="65"/>
  <c r="N9" i="65"/>
  <c r="O9" i="65"/>
  <c r="P9" i="65"/>
  <c r="Q9" i="65"/>
  <c r="R9" i="65"/>
  <c r="S9" i="65"/>
  <c r="T9" i="65"/>
  <c r="U9" i="65"/>
  <c r="M9" i="56"/>
  <c r="N9" i="56"/>
  <c r="O9" i="56"/>
  <c r="P9" i="56"/>
  <c r="Q9" i="56"/>
  <c r="R9" i="56"/>
  <c r="S9" i="56"/>
  <c r="T9" i="56"/>
  <c r="U9" i="56"/>
  <c r="M9" i="51"/>
  <c r="N9" i="51"/>
  <c r="O9" i="51"/>
  <c r="P9" i="51"/>
  <c r="Q9" i="51"/>
  <c r="R9" i="51"/>
  <c r="S9" i="51"/>
  <c r="T9" i="51"/>
  <c r="U9" i="51"/>
  <c r="M9" i="48"/>
  <c r="N9" i="48"/>
  <c r="O9" i="48"/>
  <c r="P9" i="48"/>
  <c r="Q9" i="48"/>
  <c r="R9" i="48"/>
  <c r="S9" i="48"/>
  <c r="T9" i="48"/>
  <c r="U9" i="48"/>
  <c r="M9" i="45"/>
  <c r="N9" i="45"/>
  <c r="O9" i="45"/>
  <c r="P9" i="45"/>
  <c r="Q9" i="45"/>
  <c r="R9" i="45"/>
  <c r="S9" i="45"/>
  <c r="T9" i="45"/>
  <c r="U9" i="45"/>
  <c r="M9" i="37"/>
  <c r="N9" i="37"/>
  <c r="O9" i="37"/>
  <c r="P9" i="37"/>
  <c r="Q9" i="37"/>
  <c r="R9" i="37"/>
  <c r="S9" i="37"/>
  <c r="T9" i="37"/>
  <c r="U9" i="37"/>
  <c r="M9" i="32"/>
  <c r="N9" i="32"/>
  <c r="O9" i="32"/>
  <c r="P9" i="32"/>
  <c r="Q9" i="32"/>
  <c r="R9" i="32"/>
  <c r="S9" i="32"/>
  <c r="T9" i="32"/>
  <c r="U9" i="32"/>
  <c r="M9" i="23"/>
  <c r="N9" i="23"/>
  <c r="O9" i="23"/>
  <c r="P9" i="23"/>
  <c r="Q9" i="23"/>
  <c r="R9" i="23"/>
  <c r="S9" i="23"/>
  <c r="T9" i="23"/>
  <c r="U9" i="23"/>
  <c r="M9" i="3"/>
  <c r="N9" i="3"/>
  <c r="O9" i="3"/>
  <c r="P9" i="3"/>
  <c r="Q9" i="3"/>
  <c r="R9" i="3"/>
  <c r="S9" i="3"/>
  <c r="T9" i="3"/>
  <c r="U9" i="3"/>
  <c r="M9" i="35"/>
  <c r="N9" i="35"/>
  <c r="O9" i="35"/>
  <c r="P9" i="35"/>
  <c r="Q9" i="35"/>
  <c r="R9" i="35"/>
  <c r="S9" i="35"/>
  <c r="T9" i="35"/>
  <c r="U9" i="35"/>
  <c r="L9" i="35"/>
  <c r="L9" i="3"/>
  <c r="L9" i="23"/>
  <c r="L9" i="32"/>
  <c r="L9" i="37"/>
  <c r="L9" i="41"/>
  <c r="L9" i="45"/>
  <c r="L9" i="48"/>
  <c r="L9" i="51"/>
  <c r="L9" i="56"/>
  <c r="L9" i="65"/>
  <c r="J9" i="69"/>
  <c r="L9" i="70"/>
  <c r="L9" i="75"/>
  <c r="L9" i="2"/>
  <c r="C3" i="83"/>
  <c r="D3" i="83"/>
  <c r="E3" i="83"/>
  <c r="F3" i="83"/>
  <c r="G3" i="83"/>
  <c r="H3" i="83"/>
  <c r="I3" i="83"/>
  <c r="J3" i="83"/>
  <c r="K3" i="83"/>
  <c r="L3" i="83"/>
  <c r="M3" i="83"/>
  <c r="N3" i="83"/>
  <c r="O3" i="83"/>
  <c r="P3" i="83"/>
  <c r="Q3" i="83"/>
  <c r="R3" i="83"/>
  <c r="S3" i="83"/>
  <c r="T3" i="83"/>
  <c r="U3" i="83"/>
  <c r="V3" i="83"/>
  <c r="W3" i="83"/>
  <c r="Y3" i="83"/>
  <c r="X3" i="83" s="1"/>
  <c r="Z3" i="83"/>
  <c r="AA3" i="83"/>
  <c r="AB3" i="83"/>
  <c r="AC3" i="83"/>
  <c r="AD3" i="83"/>
  <c r="AE3" i="83"/>
  <c r="AF3" i="83"/>
  <c r="AG3" i="83"/>
  <c r="AH3" i="83"/>
  <c r="B3" i="83"/>
  <c r="C83" i="81"/>
  <c r="D83" i="81"/>
  <c r="E83" i="81"/>
  <c r="F83" i="81"/>
  <c r="G83" i="81"/>
  <c r="H83" i="81"/>
  <c r="I83" i="81"/>
  <c r="J83" i="81"/>
  <c r="K83" i="81"/>
  <c r="L83" i="81"/>
  <c r="M83" i="81"/>
  <c r="N83" i="81"/>
  <c r="O83" i="81"/>
  <c r="P83" i="81"/>
  <c r="Q83" i="81"/>
  <c r="R83" i="81"/>
  <c r="S83" i="81"/>
  <c r="T83" i="81"/>
  <c r="U83" i="81"/>
  <c r="V83" i="81"/>
  <c r="W83" i="81"/>
  <c r="X83" i="81"/>
  <c r="Y83" i="81"/>
  <c r="Z83" i="81"/>
  <c r="AA83" i="81"/>
  <c r="AB83" i="81"/>
  <c r="AC83" i="81"/>
  <c r="AD83" i="81"/>
  <c r="AE83" i="81"/>
  <c r="AF83" i="81"/>
  <c r="AG83" i="81"/>
  <c r="AH83" i="81"/>
  <c r="AI83" i="81"/>
  <c r="AJ83" i="81"/>
  <c r="AK83" i="81"/>
  <c r="AL83" i="81"/>
  <c r="AM83" i="81"/>
  <c r="AN83" i="81"/>
  <c r="AO83" i="81"/>
  <c r="B83" i="81"/>
  <c r="N4" i="75"/>
  <c r="M4" i="75"/>
  <c r="L4" i="75"/>
  <c r="K4" i="75"/>
  <c r="J4" i="75"/>
  <c r="I4" i="75"/>
  <c r="J3" i="70"/>
  <c r="K3" i="70"/>
  <c r="L3" i="70"/>
  <c r="M3" i="70"/>
  <c r="N3" i="70"/>
  <c r="I3" i="70"/>
  <c r="T4" i="69"/>
  <c r="S4" i="69"/>
  <c r="R4" i="69"/>
  <c r="Q4" i="69"/>
  <c r="P4" i="69"/>
  <c r="O4" i="69"/>
  <c r="N4" i="69"/>
  <c r="M4" i="69"/>
  <c r="L4" i="69"/>
  <c r="K4" i="69"/>
  <c r="V4" i="65"/>
  <c r="U4" i="65"/>
  <c r="T4" i="65"/>
  <c r="S4" i="65"/>
  <c r="R4" i="65"/>
  <c r="Q4" i="65"/>
  <c r="P4" i="65"/>
  <c r="O4" i="65"/>
  <c r="N4" i="65"/>
  <c r="M4" i="65"/>
  <c r="O1" i="56"/>
  <c r="P1" i="56" s="1"/>
  <c r="Q1" i="56" s="1"/>
  <c r="R1" i="56" s="1"/>
  <c r="S1" i="56" s="1"/>
  <c r="T1" i="56" s="1"/>
  <c r="U1" i="56" s="1"/>
  <c r="V1" i="56" s="1"/>
  <c r="N1" i="56"/>
  <c r="N4" i="56"/>
  <c r="O4" i="56"/>
  <c r="P4" i="56"/>
  <c r="Q4" i="56"/>
  <c r="R4" i="56"/>
  <c r="S4" i="56"/>
  <c r="T4" i="56"/>
  <c r="U4" i="56"/>
  <c r="V4" i="56"/>
  <c r="M4" i="56"/>
  <c r="N4" i="51"/>
  <c r="O4" i="51"/>
  <c r="P4" i="51"/>
  <c r="Q4" i="51"/>
  <c r="R4" i="51"/>
  <c r="S4" i="51"/>
  <c r="T4" i="51"/>
  <c r="U4" i="51"/>
  <c r="V4" i="51"/>
  <c r="M4" i="51"/>
  <c r="P4" i="48"/>
  <c r="O4" i="48"/>
  <c r="N4" i="48"/>
  <c r="M4" i="48"/>
  <c r="L4" i="48"/>
  <c r="K4" i="48"/>
  <c r="J4" i="48"/>
  <c r="V4" i="45"/>
  <c r="U4" i="45"/>
  <c r="T4" i="45"/>
  <c r="S4" i="45"/>
  <c r="R4" i="45"/>
  <c r="Q4" i="45"/>
  <c r="P4" i="45"/>
  <c r="O4" i="45"/>
  <c r="N4" i="45"/>
  <c r="M4" i="45"/>
  <c r="L4" i="41"/>
  <c r="K4" i="41"/>
  <c r="J4" i="41"/>
  <c r="I4" i="41"/>
  <c r="H4" i="41"/>
  <c r="R4" i="37"/>
  <c r="Q4" i="37"/>
  <c r="P4" i="37"/>
  <c r="O4" i="37"/>
  <c r="N4" i="37"/>
  <c r="M4" i="37"/>
  <c r="L4" i="37"/>
  <c r="K4" i="37"/>
  <c r="V4" i="32"/>
  <c r="U4" i="32"/>
  <c r="T4" i="32"/>
  <c r="S4" i="32"/>
  <c r="R4" i="32"/>
  <c r="Q4" i="32"/>
  <c r="P4" i="32"/>
  <c r="O4" i="32"/>
  <c r="N4" i="32"/>
  <c r="M4" i="32"/>
  <c r="C3" i="49"/>
  <c r="C4" i="49" s="1"/>
  <c r="C5" i="49" s="1"/>
  <c r="C6" i="49" s="1"/>
  <c r="C7" i="49" s="1"/>
  <c r="C8" i="49" s="1"/>
  <c r="D3" i="49"/>
  <c r="D4" i="49" s="1"/>
  <c r="D5" i="49" s="1"/>
  <c r="D6" i="49" s="1"/>
  <c r="D7" i="49" s="1"/>
  <c r="D8" i="49" s="1"/>
  <c r="E3" i="49"/>
  <c r="E4" i="49" s="1"/>
  <c r="E5" i="49" s="1"/>
  <c r="E6" i="49" s="1"/>
  <c r="E7" i="49" s="1"/>
  <c r="E8" i="49" s="1"/>
  <c r="F3" i="49"/>
  <c r="F4" i="49" s="1"/>
  <c r="F5" i="49" s="1"/>
  <c r="F6" i="49" s="1"/>
  <c r="F7" i="49" s="1"/>
  <c r="F8" i="49" s="1"/>
  <c r="G3" i="49"/>
  <c r="G4" i="49" s="1"/>
  <c r="G5" i="49" s="1"/>
  <c r="G6" i="49" s="1"/>
  <c r="G7" i="49" s="1"/>
  <c r="G8" i="49" s="1"/>
  <c r="H3" i="49"/>
  <c r="H4" i="49" s="1"/>
  <c r="H5" i="49" s="1"/>
  <c r="H6" i="49" s="1"/>
  <c r="H7" i="49" s="1"/>
  <c r="H8" i="49" s="1"/>
  <c r="I3" i="49"/>
  <c r="I4" i="49" s="1"/>
  <c r="I5" i="49" s="1"/>
  <c r="I6" i="49" s="1"/>
  <c r="I7" i="49" s="1"/>
  <c r="I8" i="49" s="1"/>
  <c r="J3" i="49"/>
  <c r="J4" i="49" s="1"/>
  <c r="J5" i="49" s="1"/>
  <c r="J6" i="49" s="1"/>
  <c r="J7" i="49" s="1"/>
  <c r="J8" i="49" s="1"/>
  <c r="K3" i="49"/>
  <c r="K4" i="49" s="1"/>
  <c r="K5" i="49" s="1"/>
  <c r="K6" i="49" s="1"/>
  <c r="K7" i="49" s="1"/>
  <c r="K8" i="49" s="1"/>
  <c r="L3" i="49"/>
  <c r="L4" i="49" s="1"/>
  <c r="L5" i="49" s="1"/>
  <c r="L6" i="49" s="1"/>
  <c r="L7" i="49" s="1"/>
  <c r="L8" i="49" s="1"/>
  <c r="M3" i="49"/>
  <c r="M4" i="49" s="1"/>
  <c r="M5" i="49" s="1"/>
  <c r="M6" i="49" s="1"/>
  <c r="M7" i="49" s="1"/>
  <c r="M8" i="49" s="1"/>
  <c r="N3" i="49"/>
  <c r="N4" i="49" s="1"/>
  <c r="N5" i="49" s="1"/>
  <c r="N6" i="49" s="1"/>
  <c r="N7" i="49" s="1"/>
  <c r="N8" i="49" s="1"/>
  <c r="O3" i="49"/>
  <c r="O4" i="49" s="1"/>
  <c r="O5" i="49" s="1"/>
  <c r="O6" i="49" s="1"/>
  <c r="O7" i="49" s="1"/>
  <c r="O8" i="49" s="1"/>
  <c r="P3" i="49"/>
  <c r="P4" i="49" s="1"/>
  <c r="P5" i="49" s="1"/>
  <c r="P6" i="49" s="1"/>
  <c r="P7" i="49" s="1"/>
  <c r="P8" i="49" s="1"/>
  <c r="Q3" i="49"/>
  <c r="Q4" i="49" s="1"/>
  <c r="Q5" i="49" s="1"/>
  <c r="Q6" i="49" s="1"/>
  <c r="Q7" i="49" s="1"/>
  <c r="Q8" i="49" s="1"/>
  <c r="R3" i="49"/>
  <c r="R4" i="49" s="1"/>
  <c r="R5" i="49" s="1"/>
  <c r="R6" i="49" s="1"/>
  <c r="R7" i="49" s="1"/>
  <c r="R8" i="49" s="1"/>
  <c r="S3" i="49"/>
  <c r="S4" i="49" s="1"/>
  <c r="S5" i="49" s="1"/>
  <c r="S6" i="49" s="1"/>
  <c r="S7" i="49" s="1"/>
  <c r="S8" i="49" s="1"/>
  <c r="T3" i="49"/>
  <c r="T4" i="49" s="1"/>
  <c r="T5" i="49" s="1"/>
  <c r="T6" i="49" s="1"/>
  <c r="T7" i="49" s="1"/>
  <c r="T8" i="49" s="1"/>
  <c r="U3" i="49"/>
  <c r="U4" i="49" s="1"/>
  <c r="U5" i="49" s="1"/>
  <c r="U6" i="49" s="1"/>
  <c r="U7" i="49" s="1"/>
  <c r="U8" i="49" s="1"/>
  <c r="V3" i="49"/>
  <c r="V4" i="49" s="1"/>
  <c r="V5" i="49" s="1"/>
  <c r="V6" i="49" s="1"/>
  <c r="V7" i="49" s="1"/>
  <c r="V8" i="49" s="1"/>
  <c r="W3" i="49"/>
  <c r="W4" i="49" s="1"/>
  <c r="W5" i="49" s="1"/>
  <c r="W6" i="49" s="1"/>
  <c r="W7" i="49" s="1"/>
  <c r="W8" i="49" s="1"/>
  <c r="X3" i="49"/>
  <c r="X4" i="49" s="1"/>
  <c r="X5" i="49" s="1"/>
  <c r="X6" i="49" s="1"/>
  <c r="X7" i="49" s="1"/>
  <c r="X8" i="49" s="1"/>
  <c r="Y3" i="49"/>
  <c r="Y4" i="49" s="1"/>
  <c r="Y5" i="49" s="1"/>
  <c r="Y6" i="49" s="1"/>
  <c r="Y7" i="49" s="1"/>
  <c r="Y8" i="49" s="1"/>
  <c r="Z3" i="49"/>
  <c r="Z4" i="49" s="1"/>
  <c r="Z5" i="49" s="1"/>
  <c r="Z6" i="49" s="1"/>
  <c r="Z7" i="49" s="1"/>
  <c r="Z8" i="49" s="1"/>
  <c r="AA3" i="49"/>
  <c r="AA4" i="49" s="1"/>
  <c r="AA5" i="49" s="1"/>
  <c r="AA6" i="49" s="1"/>
  <c r="AA7" i="49" s="1"/>
  <c r="AA8" i="49" s="1"/>
  <c r="AB3" i="49"/>
  <c r="AB4" i="49" s="1"/>
  <c r="AB5" i="49" s="1"/>
  <c r="AB6" i="49" s="1"/>
  <c r="AB7" i="49" s="1"/>
  <c r="AB8" i="49" s="1"/>
  <c r="AC3" i="49"/>
  <c r="AC4" i="49" s="1"/>
  <c r="AC5" i="49" s="1"/>
  <c r="AC6" i="49" s="1"/>
  <c r="AC7" i="49" s="1"/>
  <c r="AC8" i="49" s="1"/>
  <c r="AD3" i="49"/>
  <c r="AD4" i="49" s="1"/>
  <c r="AD5" i="49" s="1"/>
  <c r="AD6" i="49" s="1"/>
  <c r="AD7" i="49" s="1"/>
  <c r="AD8" i="49" s="1"/>
  <c r="B3" i="49"/>
  <c r="B4" i="49" s="1"/>
  <c r="B5" i="49" s="1"/>
  <c r="B6" i="49" s="1"/>
  <c r="B7" i="49" s="1"/>
  <c r="B8" i="49" s="1"/>
  <c r="V4" i="30"/>
  <c r="U4" i="30"/>
  <c r="T4" i="30"/>
  <c r="S4" i="30"/>
  <c r="R4" i="30"/>
  <c r="Q4" i="30"/>
  <c r="P4" i="30"/>
  <c r="O4" i="30"/>
  <c r="N4" i="30"/>
  <c r="M4" i="30"/>
  <c r="N4" i="23"/>
  <c r="O4" i="23"/>
  <c r="P4" i="23"/>
  <c r="Q4" i="23"/>
  <c r="R4" i="23"/>
  <c r="S4" i="23"/>
  <c r="T4" i="23"/>
  <c r="U4" i="23"/>
  <c r="V4" i="23"/>
  <c r="M4" i="23"/>
  <c r="M4" i="3"/>
  <c r="M100" i="3" s="1"/>
  <c r="N4" i="3"/>
  <c r="N100" i="3" s="1"/>
  <c r="O4" i="3"/>
  <c r="P4" i="3"/>
  <c r="Q4" i="3"/>
  <c r="Q100" i="3" s="1"/>
  <c r="R4" i="3"/>
  <c r="R100" i="3" s="1"/>
  <c r="S4" i="3"/>
  <c r="S100" i="3" s="1"/>
  <c r="T4" i="3"/>
  <c r="T100" i="3" s="1"/>
  <c r="U4" i="3"/>
  <c r="U100" i="3" s="1"/>
  <c r="L4" i="3"/>
  <c r="L100" i="3" s="1"/>
  <c r="M4" i="2"/>
  <c r="N4" i="2"/>
  <c r="O4" i="2"/>
  <c r="P4" i="2"/>
  <c r="Q4" i="2"/>
  <c r="R4" i="2"/>
  <c r="S4" i="2"/>
  <c r="T4" i="2"/>
  <c r="U4" i="2"/>
  <c r="L4" i="2"/>
  <c r="N4" i="35"/>
  <c r="O4" i="35"/>
  <c r="P4" i="35"/>
  <c r="Q4" i="35"/>
  <c r="R4" i="35"/>
  <c r="S4" i="35"/>
  <c r="T4" i="35"/>
  <c r="U4" i="35"/>
  <c r="V4" i="35"/>
  <c r="M4" i="35"/>
  <c r="G82" i="81"/>
  <c r="F82" i="81"/>
  <c r="E82" i="81"/>
  <c r="C82" i="81"/>
  <c r="D82" i="81"/>
  <c r="H82" i="81"/>
  <c r="I82" i="81"/>
  <c r="J82" i="81"/>
  <c r="K82" i="81"/>
  <c r="L82" i="81"/>
  <c r="M82" i="81"/>
  <c r="N82" i="81"/>
  <c r="O82" i="81"/>
  <c r="P82" i="81"/>
  <c r="Q82" i="81"/>
  <c r="R82" i="81"/>
  <c r="S82" i="81"/>
  <c r="T82" i="81"/>
  <c r="U82" i="81"/>
  <c r="V82" i="81"/>
  <c r="W82" i="81"/>
  <c r="X82" i="81"/>
  <c r="Y82" i="81"/>
  <c r="Z82" i="81"/>
  <c r="AA82" i="81"/>
  <c r="AB82" i="81"/>
  <c r="AC82" i="81"/>
  <c r="AD82" i="81"/>
  <c r="AE82" i="81"/>
  <c r="AF82" i="81"/>
  <c r="AG82" i="81"/>
  <c r="AH82" i="81"/>
  <c r="AI82" i="81"/>
  <c r="AJ82" i="81"/>
  <c r="AK82" i="81"/>
  <c r="AL82" i="81"/>
  <c r="AM82" i="81"/>
  <c r="AN82" i="81"/>
  <c r="AO82" i="81"/>
  <c r="B82" i="81"/>
  <c r="D1" i="81"/>
  <c r="E1" i="81" s="1"/>
  <c r="F1" i="81" s="1"/>
  <c r="G1" i="81" s="1"/>
  <c r="H1" i="81" s="1"/>
  <c r="I1" i="81" s="1"/>
  <c r="J1" i="81" s="1"/>
  <c r="K1" i="81" s="1"/>
  <c r="L1" i="81" s="1"/>
  <c r="M1" i="81" s="1"/>
  <c r="N1" i="81" s="1"/>
  <c r="O1" i="81" s="1"/>
  <c r="P1" i="81" s="1"/>
  <c r="Q1" i="81" s="1"/>
  <c r="R1" i="81" s="1"/>
  <c r="S1" i="81" s="1"/>
  <c r="T1" i="81" s="1"/>
  <c r="U1" i="81" s="1"/>
  <c r="V1" i="81" s="1"/>
  <c r="W1" i="81" s="1"/>
  <c r="X1" i="81" s="1"/>
  <c r="Y1" i="81" s="1"/>
  <c r="Z1" i="81" s="1"/>
  <c r="AA1" i="81" s="1"/>
  <c r="AB1" i="81" s="1"/>
  <c r="AC1" i="81" s="1"/>
  <c r="AD1" i="81" s="1"/>
  <c r="AE1" i="81" s="1"/>
  <c r="AF1" i="81" s="1"/>
  <c r="AG1" i="81" s="1"/>
  <c r="AH1" i="81" s="1"/>
  <c r="AI1" i="81" s="1"/>
  <c r="AJ1" i="81" s="1"/>
  <c r="AK1" i="81" s="1"/>
  <c r="AL1" i="81" s="1"/>
  <c r="AM1" i="81" s="1"/>
  <c r="AN1" i="81" s="1"/>
  <c r="AO1" i="81" s="1"/>
  <c r="AP1" i="81" s="1"/>
  <c r="AQ1" i="81" s="1"/>
  <c r="AR1" i="81" s="1"/>
  <c r="AS1" i="81" s="1"/>
  <c r="AT1" i="81" s="1"/>
  <c r="O3" i="14"/>
  <c r="N3" i="14"/>
  <c r="M3" i="14"/>
  <c r="L3" i="14"/>
  <c r="K3" i="14"/>
  <c r="P3" i="14"/>
  <c r="AR98" i="26"/>
  <c r="L154" i="24"/>
  <c r="AG99" i="22"/>
  <c r="Z99" i="22"/>
  <c r="F144" i="34"/>
  <c r="D144" i="34"/>
  <c r="Q144" i="53"/>
  <c r="N144" i="76"/>
  <c r="Z144" i="76"/>
  <c r="AK144" i="78"/>
  <c r="AK97" i="47"/>
  <c r="F97" i="4"/>
  <c r="F10" i="4" s="1"/>
  <c r="K140" i="22"/>
  <c r="M97" i="22"/>
  <c r="N140" i="22"/>
  <c r="O97" i="22"/>
  <c r="Z140" i="22"/>
  <c r="AA140" i="22"/>
  <c r="AB140" i="22"/>
  <c r="AG140" i="22"/>
  <c r="AI97" i="22"/>
  <c r="AU140" i="22"/>
  <c r="S3" i="24"/>
  <c r="R3" i="24"/>
  <c r="Q3" i="24"/>
  <c r="P3" i="24"/>
  <c r="O3" i="24"/>
  <c r="O154" i="24" s="1"/>
  <c r="N3" i="24"/>
  <c r="M3" i="24"/>
  <c r="L3" i="24"/>
  <c r="L143" i="24" s="1"/>
  <c r="K3" i="24"/>
  <c r="K154" i="24" s="1"/>
  <c r="G154" i="24"/>
  <c r="F154" i="24"/>
  <c r="E143" i="24"/>
  <c r="U3" i="24"/>
  <c r="V3" i="24"/>
  <c r="W3" i="24"/>
  <c r="W154" i="24" s="1"/>
  <c r="X3" i="24"/>
  <c r="X96" i="24" s="1"/>
  <c r="Y3" i="24"/>
  <c r="Z3" i="24"/>
  <c r="Z154" i="24" s="1"/>
  <c r="AA3" i="24"/>
  <c r="AA154" i="24" s="1"/>
  <c r="AB3" i="24"/>
  <c r="AB154" i="24" s="1"/>
  <c r="AC3" i="24"/>
  <c r="AD3" i="24"/>
  <c r="AE3" i="24"/>
  <c r="AE154" i="24" s="1"/>
  <c r="AF3" i="24"/>
  <c r="AF154" i="24" s="1"/>
  <c r="AG3" i="24"/>
  <c r="AG154" i="24" s="1"/>
  <c r="AH3" i="24"/>
  <c r="AI3" i="24"/>
  <c r="AJ3" i="24"/>
  <c r="AK3" i="24"/>
  <c r="AL3" i="24"/>
  <c r="AM3" i="24"/>
  <c r="AN3" i="24"/>
  <c r="AO3" i="24"/>
  <c r="AP3" i="24"/>
  <c r="AQ3" i="24"/>
  <c r="AR3" i="24"/>
  <c r="AS3" i="24"/>
  <c r="AS143" i="24" s="1"/>
  <c r="AT3" i="24"/>
  <c r="AT96" i="24" s="1"/>
  <c r="AU3" i="24"/>
  <c r="AU143" i="24" s="1"/>
  <c r="L3" i="25"/>
  <c r="L96" i="25" s="1"/>
  <c r="L9" i="25" s="1"/>
  <c r="K3" i="25"/>
  <c r="K141" i="25" s="1"/>
  <c r="J141" i="25"/>
  <c r="I141" i="25"/>
  <c r="H141" i="25"/>
  <c r="G141" i="25"/>
  <c r="F100" i="25"/>
  <c r="F13" i="25" s="1"/>
  <c r="E100" i="25"/>
  <c r="E13" i="25" s="1"/>
  <c r="D141" i="25"/>
  <c r="C141" i="25"/>
  <c r="N3" i="25"/>
  <c r="N141" i="25" s="1"/>
  <c r="O3" i="25"/>
  <c r="O141" i="25" s="1"/>
  <c r="P3" i="25"/>
  <c r="P141" i="25" s="1"/>
  <c r="Q3" i="25"/>
  <c r="Q141" i="25" s="1"/>
  <c r="R3" i="25"/>
  <c r="R115" i="25" s="1"/>
  <c r="S3" i="25"/>
  <c r="S141" i="25" s="1"/>
  <c r="T3" i="25"/>
  <c r="T100" i="25" s="1"/>
  <c r="U3" i="25"/>
  <c r="U100" i="25" s="1"/>
  <c r="V3" i="25"/>
  <c r="V141" i="25" s="1"/>
  <c r="W3" i="25"/>
  <c r="W141" i="25" s="1"/>
  <c r="X3" i="25"/>
  <c r="X141" i="25" s="1"/>
  <c r="Y3" i="25"/>
  <c r="Y141" i="25" s="1"/>
  <c r="Z3" i="25"/>
  <c r="AA3" i="25"/>
  <c r="AA141" i="25" s="1"/>
  <c r="AB3" i="25"/>
  <c r="AB141" i="25" s="1"/>
  <c r="AC3" i="25"/>
  <c r="AC115" i="25" s="1"/>
  <c r="AD3" i="25"/>
  <c r="AD141" i="25" s="1"/>
  <c r="AE3" i="25"/>
  <c r="AE100" i="25" s="1"/>
  <c r="AF3" i="25"/>
  <c r="AF100" i="25" s="1"/>
  <c r="AG3" i="25"/>
  <c r="AG141" i="25" s="1"/>
  <c r="AH3" i="25"/>
  <c r="AH141" i="25" s="1"/>
  <c r="AI3" i="25"/>
  <c r="AI141" i="25" s="1"/>
  <c r="AJ3" i="25"/>
  <c r="AJ141" i="25" s="1"/>
  <c r="AK3" i="25"/>
  <c r="AL3" i="25"/>
  <c r="AL141" i="25" s="1"/>
  <c r="AM3" i="25"/>
  <c r="AM141" i="25" s="1"/>
  <c r="AN3" i="25"/>
  <c r="AN115" i="25" s="1"/>
  <c r="AO3" i="25"/>
  <c r="AO141" i="25" s="1"/>
  <c r="AP3" i="25"/>
  <c r="AP141" i="25" s="1"/>
  <c r="AQ3" i="25"/>
  <c r="AQ141" i="25" s="1"/>
  <c r="AR3" i="25"/>
  <c r="AR141" i="25" s="1"/>
  <c r="AS3" i="25"/>
  <c r="AS141" i="25" s="1"/>
  <c r="AT3" i="25"/>
  <c r="AT141" i="25" s="1"/>
  <c r="AU3" i="25"/>
  <c r="AU141" i="25" s="1"/>
  <c r="K3" i="26"/>
  <c r="K98" i="26" s="1"/>
  <c r="K11" i="26" s="1"/>
  <c r="J137" i="26"/>
  <c r="E137" i="26"/>
  <c r="D137" i="26"/>
  <c r="C137" i="26"/>
  <c r="M3" i="26"/>
  <c r="M98" i="26" s="1"/>
  <c r="N3" i="26"/>
  <c r="O3" i="26"/>
  <c r="O98" i="26" s="1"/>
  <c r="P3" i="26"/>
  <c r="Q3" i="26"/>
  <c r="R3" i="26"/>
  <c r="S3" i="26"/>
  <c r="T3" i="26"/>
  <c r="U3" i="26"/>
  <c r="V3" i="26"/>
  <c r="W3" i="26"/>
  <c r="X3" i="26"/>
  <c r="Y3" i="26"/>
  <c r="Y137" i="26" s="1"/>
  <c r="Z3" i="26"/>
  <c r="Z94" i="26" s="1"/>
  <c r="AA3" i="26"/>
  <c r="AB3" i="26"/>
  <c r="AC3" i="26"/>
  <c r="AD3" i="26"/>
  <c r="AE3" i="26"/>
  <c r="AF3" i="26"/>
  <c r="AG3" i="26"/>
  <c r="AH3" i="26"/>
  <c r="AI3" i="26"/>
  <c r="AJ3" i="26"/>
  <c r="AK3" i="26"/>
  <c r="AK98" i="26" s="1"/>
  <c r="AL3" i="26"/>
  <c r="AM3" i="26"/>
  <c r="AN3" i="26"/>
  <c r="AO3" i="26"/>
  <c r="AP3" i="26"/>
  <c r="AQ3" i="26"/>
  <c r="AR3" i="26"/>
  <c r="AR137" i="26" s="1"/>
  <c r="AS3" i="26"/>
  <c r="AT3" i="26"/>
  <c r="AT137" i="26" s="1"/>
  <c r="AU3" i="26"/>
  <c r="AU137" i="26" s="1"/>
  <c r="L3" i="27"/>
  <c r="L144" i="27" s="1"/>
  <c r="K3" i="27"/>
  <c r="K144" i="27" s="1"/>
  <c r="J144" i="27"/>
  <c r="I144" i="27"/>
  <c r="H144" i="27"/>
  <c r="G144" i="27"/>
  <c r="F144" i="27"/>
  <c r="E144" i="27"/>
  <c r="D144" i="27"/>
  <c r="C144" i="27"/>
  <c r="N3" i="27"/>
  <c r="N144" i="27" s="1"/>
  <c r="O3" i="27"/>
  <c r="O144" i="27" s="1"/>
  <c r="P3" i="27"/>
  <c r="P144" i="27" s="1"/>
  <c r="Q3" i="27"/>
  <c r="Q144" i="27" s="1"/>
  <c r="R3" i="27"/>
  <c r="R144" i="27" s="1"/>
  <c r="S3" i="27"/>
  <c r="S144" i="27" s="1"/>
  <c r="T3" i="27"/>
  <c r="T144" i="27" s="1"/>
  <c r="U3" i="27"/>
  <c r="U144" i="27" s="1"/>
  <c r="V3" i="27"/>
  <c r="V144" i="27" s="1"/>
  <c r="W3" i="27"/>
  <c r="W144" i="27" s="1"/>
  <c r="X3" i="27"/>
  <c r="X144" i="27" s="1"/>
  <c r="Y3" i="27"/>
  <c r="Y144" i="27" s="1"/>
  <c r="Z3" i="27"/>
  <c r="Z144" i="27" s="1"/>
  <c r="AA3" i="27"/>
  <c r="AA144" i="27" s="1"/>
  <c r="AB3" i="27"/>
  <c r="AB144" i="27" s="1"/>
  <c r="AC3" i="27"/>
  <c r="AC144" i="27" s="1"/>
  <c r="AD3" i="27"/>
  <c r="AD144" i="27" s="1"/>
  <c r="AE3" i="27"/>
  <c r="AE144" i="27" s="1"/>
  <c r="AF3" i="27"/>
  <c r="AF144" i="27" s="1"/>
  <c r="AG3" i="27"/>
  <c r="AG144" i="27" s="1"/>
  <c r="AH3" i="27"/>
  <c r="AH144" i="27" s="1"/>
  <c r="AI3" i="27"/>
  <c r="AI144" i="27" s="1"/>
  <c r="AJ3" i="27"/>
  <c r="AJ144" i="27" s="1"/>
  <c r="AK3" i="27"/>
  <c r="AK144" i="27" s="1"/>
  <c r="AL3" i="27"/>
  <c r="AL144" i="27" s="1"/>
  <c r="AM3" i="27"/>
  <c r="AM144" i="27" s="1"/>
  <c r="AN3" i="27"/>
  <c r="AN144" i="27" s="1"/>
  <c r="AO3" i="27"/>
  <c r="AO144" i="27" s="1"/>
  <c r="AP3" i="27"/>
  <c r="AP144" i="27" s="1"/>
  <c r="AQ3" i="27"/>
  <c r="AQ144" i="27" s="1"/>
  <c r="AR3" i="27"/>
  <c r="AR144" i="27" s="1"/>
  <c r="AS3" i="27"/>
  <c r="AS144" i="27" s="1"/>
  <c r="AT3" i="27"/>
  <c r="AT144" i="27" s="1"/>
  <c r="AU3" i="27"/>
  <c r="AU144" i="27" s="1"/>
  <c r="AB3" i="28"/>
  <c r="AB97" i="28" s="1"/>
  <c r="AB10" i="28" s="1"/>
  <c r="AA3" i="28"/>
  <c r="AA144" i="28" s="1"/>
  <c r="Z3" i="28"/>
  <c r="Z144" i="28" s="1"/>
  <c r="Y3" i="28"/>
  <c r="Y144" i="28" s="1"/>
  <c r="X3" i="28"/>
  <c r="X144" i="28" s="1"/>
  <c r="W3" i="28"/>
  <c r="W144" i="28" s="1"/>
  <c r="V3" i="28"/>
  <c r="V144" i="28" s="1"/>
  <c r="U3" i="28"/>
  <c r="U144" i="28" s="1"/>
  <c r="T3" i="28"/>
  <c r="T144" i="28" s="1"/>
  <c r="S3" i="28"/>
  <c r="S144" i="28" s="1"/>
  <c r="R3" i="28"/>
  <c r="R144" i="28" s="1"/>
  <c r="Q3" i="28"/>
  <c r="Q97" i="28" s="1"/>
  <c r="Q10" i="28" s="1"/>
  <c r="P3" i="28"/>
  <c r="P144" i="28" s="1"/>
  <c r="O3" i="28"/>
  <c r="O144" i="28" s="1"/>
  <c r="N3" i="28"/>
  <c r="N144" i="28" s="1"/>
  <c r="M3" i="28"/>
  <c r="M144" i="28" s="1"/>
  <c r="L3" i="28"/>
  <c r="L144" i="28" s="1"/>
  <c r="K3" i="28"/>
  <c r="K144" i="28" s="1"/>
  <c r="J144" i="28"/>
  <c r="I144" i="28"/>
  <c r="H144" i="28"/>
  <c r="G144" i="28"/>
  <c r="F144" i="28"/>
  <c r="E144" i="28"/>
  <c r="D144" i="28"/>
  <c r="C144" i="28"/>
  <c r="AD3" i="28"/>
  <c r="AD144" i="28" s="1"/>
  <c r="AE3" i="28"/>
  <c r="AE144" i="28" s="1"/>
  <c r="AF3" i="28"/>
  <c r="AF144" i="28" s="1"/>
  <c r="AG3" i="28"/>
  <c r="AG144" i="28" s="1"/>
  <c r="AH3" i="28"/>
  <c r="AH144" i="28" s="1"/>
  <c r="AI3" i="28"/>
  <c r="AI144" i="28" s="1"/>
  <c r="AJ3" i="28"/>
  <c r="AJ144" i="28" s="1"/>
  <c r="AK3" i="28"/>
  <c r="AL3" i="28"/>
  <c r="AL144" i="28" s="1"/>
  <c r="AM3" i="28"/>
  <c r="AM144" i="28" s="1"/>
  <c r="AN3" i="28"/>
  <c r="AN144" i="28" s="1"/>
  <c r="AO3" i="28"/>
  <c r="AO144" i="28" s="1"/>
  <c r="AP3" i="28"/>
  <c r="AP144" i="28" s="1"/>
  <c r="AQ3" i="28"/>
  <c r="AQ144" i="28" s="1"/>
  <c r="AR3" i="28"/>
  <c r="AR144" i="28" s="1"/>
  <c r="AS3" i="28"/>
  <c r="AS144" i="28" s="1"/>
  <c r="AT3" i="28"/>
  <c r="AT144" i="28" s="1"/>
  <c r="AU3" i="28"/>
  <c r="AU144" i="28" s="1"/>
  <c r="O3" i="29"/>
  <c r="O144" i="29" s="1"/>
  <c r="N3" i="29"/>
  <c r="N144" i="29" s="1"/>
  <c r="M3" i="29"/>
  <c r="M144" i="29" s="1"/>
  <c r="L3" i="29"/>
  <c r="L144" i="29" s="1"/>
  <c r="K3" i="29"/>
  <c r="K144" i="29" s="1"/>
  <c r="J144" i="29"/>
  <c r="I144" i="29"/>
  <c r="H144" i="29"/>
  <c r="G144" i="29"/>
  <c r="F144" i="29"/>
  <c r="E144" i="29"/>
  <c r="D144" i="29"/>
  <c r="C144" i="29"/>
  <c r="Q3" i="29"/>
  <c r="Q144" i="29" s="1"/>
  <c r="R3" i="29"/>
  <c r="R144" i="29" s="1"/>
  <c r="S3" i="29"/>
  <c r="S144" i="29" s="1"/>
  <c r="T3" i="29"/>
  <c r="T144" i="29" s="1"/>
  <c r="U3" i="29"/>
  <c r="U144" i="29" s="1"/>
  <c r="V3" i="29"/>
  <c r="V144" i="29" s="1"/>
  <c r="W3" i="29"/>
  <c r="W144" i="29" s="1"/>
  <c r="X3" i="29"/>
  <c r="X144" i="29" s="1"/>
  <c r="Y3" i="29"/>
  <c r="Y144" i="29" s="1"/>
  <c r="Z3" i="29"/>
  <c r="Z144" i="29" s="1"/>
  <c r="AA3" i="29"/>
  <c r="AA144" i="29" s="1"/>
  <c r="AB3" i="29"/>
  <c r="AB144" i="29" s="1"/>
  <c r="AC3" i="29"/>
  <c r="AC144" i="29" s="1"/>
  <c r="AD3" i="29"/>
  <c r="AD144" i="29" s="1"/>
  <c r="AE3" i="29"/>
  <c r="AE144" i="29" s="1"/>
  <c r="AF3" i="29"/>
  <c r="AF144" i="29" s="1"/>
  <c r="AG3" i="29"/>
  <c r="AG144" i="29" s="1"/>
  <c r="AH3" i="29"/>
  <c r="AH144" i="29" s="1"/>
  <c r="AI3" i="29"/>
  <c r="AI144" i="29" s="1"/>
  <c r="AJ3" i="29"/>
  <c r="AJ144" i="29" s="1"/>
  <c r="AK3" i="29"/>
  <c r="AK144" i="29" s="1"/>
  <c r="AL3" i="29"/>
  <c r="AL144" i="29" s="1"/>
  <c r="AM3" i="29"/>
  <c r="AM144" i="29" s="1"/>
  <c r="AN3" i="29"/>
  <c r="AN144" i="29" s="1"/>
  <c r="AO3" i="29"/>
  <c r="AO144" i="29" s="1"/>
  <c r="AP3" i="29"/>
  <c r="AP144" i="29" s="1"/>
  <c r="AQ3" i="29"/>
  <c r="AQ144" i="29" s="1"/>
  <c r="AR3" i="29"/>
  <c r="AR144" i="29" s="1"/>
  <c r="AS3" i="29"/>
  <c r="AS144" i="29" s="1"/>
  <c r="AT3" i="29"/>
  <c r="AT144" i="29" s="1"/>
  <c r="AU3" i="29"/>
  <c r="AU144" i="29" s="1"/>
  <c r="H144" i="31"/>
  <c r="G144" i="31"/>
  <c r="F144" i="31"/>
  <c r="E144" i="31"/>
  <c r="D144" i="31"/>
  <c r="C144" i="31"/>
  <c r="AL3" i="33"/>
  <c r="AL144" i="33" s="1"/>
  <c r="AK3" i="33"/>
  <c r="AK144" i="33" s="1"/>
  <c r="AJ3" i="33"/>
  <c r="AJ144" i="33" s="1"/>
  <c r="AI3" i="33"/>
  <c r="AI144" i="33" s="1"/>
  <c r="AH3" i="33"/>
  <c r="AH144" i="33" s="1"/>
  <c r="AG3" i="33"/>
  <c r="AG144" i="33" s="1"/>
  <c r="AF3" i="33"/>
  <c r="AF144" i="33" s="1"/>
  <c r="AE3" i="33"/>
  <c r="AE144" i="33" s="1"/>
  <c r="AD3" i="33"/>
  <c r="AD144" i="33" s="1"/>
  <c r="AC3" i="33"/>
  <c r="AC144" i="33" s="1"/>
  <c r="AB3" i="33"/>
  <c r="AB144" i="33" s="1"/>
  <c r="AA3" i="33"/>
  <c r="AA144" i="33" s="1"/>
  <c r="Z3" i="33"/>
  <c r="Z144" i="33" s="1"/>
  <c r="Y3" i="33"/>
  <c r="Y144" i="33" s="1"/>
  <c r="X3" i="33"/>
  <c r="X144" i="33" s="1"/>
  <c r="W3" i="33"/>
  <c r="W144" i="33" s="1"/>
  <c r="V3" i="33"/>
  <c r="V144" i="33" s="1"/>
  <c r="U3" i="33"/>
  <c r="U144" i="33" s="1"/>
  <c r="T3" i="33"/>
  <c r="T144" i="33" s="1"/>
  <c r="S3" i="33"/>
  <c r="S144" i="33" s="1"/>
  <c r="R3" i="33"/>
  <c r="R144" i="33" s="1"/>
  <c r="Q3" i="33"/>
  <c r="Q144" i="33" s="1"/>
  <c r="P3" i="33"/>
  <c r="P144" i="33" s="1"/>
  <c r="O3" i="33"/>
  <c r="O144" i="33" s="1"/>
  <c r="N3" i="33"/>
  <c r="N144" i="33" s="1"/>
  <c r="M3" i="33"/>
  <c r="M144" i="33" s="1"/>
  <c r="I144" i="33"/>
  <c r="E144" i="33"/>
  <c r="AN3" i="33"/>
  <c r="AO3" i="33"/>
  <c r="AO144" i="33" s="1"/>
  <c r="AP3" i="33"/>
  <c r="AP144" i="33" s="1"/>
  <c r="AQ3" i="33"/>
  <c r="AQ144" i="33" s="1"/>
  <c r="AR3" i="33"/>
  <c r="AR144" i="33" s="1"/>
  <c r="AS3" i="33"/>
  <c r="AS144" i="33" s="1"/>
  <c r="AT3" i="33"/>
  <c r="AT144" i="33" s="1"/>
  <c r="AU3" i="33"/>
  <c r="AU144" i="33" s="1"/>
  <c r="AV3" i="33"/>
  <c r="AV144" i="33" s="1"/>
  <c r="AW3" i="33"/>
  <c r="AW144" i="33" s="1"/>
  <c r="Y3" i="34"/>
  <c r="Y97" i="34" s="1"/>
  <c r="Y10" i="34" s="1"/>
  <c r="X3" i="34"/>
  <c r="X144" i="34" s="1"/>
  <c r="W3" i="34"/>
  <c r="W144" i="34" s="1"/>
  <c r="V3" i="34"/>
  <c r="V144" i="34" s="1"/>
  <c r="U3" i="34"/>
  <c r="U97" i="34" s="1"/>
  <c r="U10" i="34" s="1"/>
  <c r="T3" i="34"/>
  <c r="T144" i="34" s="1"/>
  <c r="S3" i="34"/>
  <c r="S144" i="34" s="1"/>
  <c r="R3" i="34"/>
  <c r="R144" i="34" s="1"/>
  <c r="Q3" i="34"/>
  <c r="Q144" i="34" s="1"/>
  <c r="P3" i="34"/>
  <c r="P144" i="34" s="1"/>
  <c r="O3" i="34"/>
  <c r="O144" i="34" s="1"/>
  <c r="N3" i="34"/>
  <c r="N144" i="34" s="1"/>
  <c r="M3" i="34"/>
  <c r="M144" i="34" s="1"/>
  <c r="L3" i="34"/>
  <c r="L144" i="34" s="1"/>
  <c r="K3" i="34"/>
  <c r="K144" i="34" s="1"/>
  <c r="J144" i="34"/>
  <c r="I144" i="34"/>
  <c r="H144" i="34"/>
  <c r="G144" i="34"/>
  <c r="E144" i="34"/>
  <c r="AA3" i="34"/>
  <c r="AA144" i="34" s="1"/>
  <c r="AB3" i="34"/>
  <c r="AB144" i="34" s="1"/>
  <c r="AC3" i="34"/>
  <c r="AC144" i="34" s="1"/>
  <c r="AD3" i="34"/>
  <c r="AD144" i="34" s="1"/>
  <c r="AE3" i="34"/>
  <c r="AE144" i="34" s="1"/>
  <c r="AF3" i="34"/>
  <c r="AF144" i="34" s="1"/>
  <c r="AG3" i="34"/>
  <c r="AG144" i="34" s="1"/>
  <c r="AH3" i="34"/>
  <c r="AH144" i="34" s="1"/>
  <c r="AI3" i="34"/>
  <c r="AI144" i="34" s="1"/>
  <c r="AJ3" i="34"/>
  <c r="AJ144" i="34" s="1"/>
  <c r="AK3" i="34"/>
  <c r="AK144" i="34" s="1"/>
  <c r="AL3" i="34"/>
  <c r="AL144" i="34" s="1"/>
  <c r="AM3" i="34"/>
  <c r="AM144" i="34" s="1"/>
  <c r="AN3" i="34"/>
  <c r="AN144" i="34" s="1"/>
  <c r="AO3" i="34"/>
  <c r="AO144" i="34" s="1"/>
  <c r="AP3" i="34"/>
  <c r="AP144" i="34" s="1"/>
  <c r="AQ3" i="34"/>
  <c r="AQ144" i="34" s="1"/>
  <c r="AR3" i="34"/>
  <c r="AR144" i="34" s="1"/>
  <c r="AS3" i="34"/>
  <c r="AS144" i="34" s="1"/>
  <c r="AT3" i="34"/>
  <c r="AT144" i="34" s="1"/>
  <c r="AU3" i="34"/>
  <c r="AU144" i="34" s="1"/>
  <c r="I97" i="36"/>
  <c r="I10" i="36" s="1"/>
  <c r="H144" i="36"/>
  <c r="G144" i="36"/>
  <c r="F144" i="36"/>
  <c r="E144" i="36"/>
  <c r="D144" i="36"/>
  <c r="C144" i="36"/>
  <c r="K144" i="36"/>
  <c r="L144" i="36"/>
  <c r="M144" i="36"/>
  <c r="N144" i="36"/>
  <c r="O144" i="36"/>
  <c r="P144" i="36"/>
  <c r="Q144" i="36"/>
  <c r="R144" i="36"/>
  <c r="S144" i="36"/>
  <c r="T144" i="36"/>
  <c r="U144" i="36"/>
  <c r="V144" i="36"/>
  <c r="X144" i="36"/>
  <c r="Y144" i="36"/>
  <c r="AA144" i="36"/>
  <c r="AB144" i="36"/>
  <c r="AC144" i="36"/>
  <c r="AD144" i="36"/>
  <c r="AE144" i="36"/>
  <c r="AF144" i="36"/>
  <c r="AG144" i="36"/>
  <c r="AH144" i="36"/>
  <c r="AI144" i="36"/>
  <c r="AJ144" i="36"/>
  <c r="AK144" i="36"/>
  <c r="AL144" i="36"/>
  <c r="AM144" i="36"/>
  <c r="AN144" i="36"/>
  <c r="AO144" i="36"/>
  <c r="AP144" i="36"/>
  <c r="AQ144" i="36"/>
  <c r="AR144" i="36"/>
  <c r="AS144" i="36"/>
  <c r="AT144" i="36"/>
  <c r="AU144" i="36"/>
  <c r="AG3" i="38"/>
  <c r="AG97" i="38" s="1"/>
  <c r="AG10" i="38" s="1"/>
  <c r="AF3" i="38"/>
  <c r="AF144" i="38" s="1"/>
  <c r="AE3" i="38"/>
  <c r="AE97" i="38" s="1"/>
  <c r="AE10" i="38" s="1"/>
  <c r="AD3" i="38"/>
  <c r="AD144" i="38" s="1"/>
  <c r="AC3" i="38"/>
  <c r="AC144" i="38" s="1"/>
  <c r="AB3" i="38"/>
  <c r="AB144" i="38" s="1"/>
  <c r="AA3" i="38"/>
  <c r="AA144" i="38" s="1"/>
  <c r="Z3" i="38"/>
  <c r="Z144" i="38" s="1"/>
  <c r="Y3" i="38"/>
  <c r="Y144" i="38" s="1"/>
  <c r="X3" i="38"/>
  <c r="X144" i="38" s="1"/>
  <c r="W3" i="38"/>
  <c r="W144" i="38" s="1"/>
  <c r="V3" i="38"/>
  <c r="V144" i="38" s="1"/>
  <c r="U3" i="38"/>
  <c r="U144" i="38" s="1"/>
  <c r="T3" i="38"/>
  <c r="T97" i="38" s="1"/>
  <c r="T10" i="38" s="1"/>
  <c r="S3" i="38"/>
  <c r="S144" i="38" s="1"/>
  <c r="R3" i="38"/>
  <c r="R144" i="38" s="1"/>
  <c r="Q3" i="38"/>
  <c r="Q144" i="38" s="1"/>
  <c r="P3" i="38"/>
  <c r="P144" i="38" s="1"/>
  <c r="O3" i="38"/>
  <c r="O144" i="38" s="1"/>
  <c r="N3" i="38"/>
  <c r="N144" i="38" s="1"/>
  <c r="M3" i="38"/>
  <c r="M144" i="38" s="1"/>
  <c r="L3" i="38"/>
  <c r="L144" i="38" s="1"/>
  <c r="K3" i="38"/>
  <c r="K97" i="38" s="1"/>
  <c r="K10" i="38" s="1"/>
  <c r="J144" i="38"/>
  <c r="H144" i="38"/>
  <c r="G144" i="38"/>
  <c r="F144" i="38"/>
  <c r="E144" i="38"/>
  <c r="AI3" i="38"/>
  <c r="AI144" i="38" s="1"/>
  <c r="AJ3" i="38"/>
  <c r="AJ144" i="38" s="1"/>
  <c r="AK3" i="38"/>
  <c r="AK144" i="38" s="1"/>
  <c r="AL3" i="38"/>
  <c r="AL144" i="38" s="1"/>
  <c r="AM3" i="38"/>
  <c r="AM144" i="38" s="1"/>
  <c r="AN3" i="38"/>
  <c r="AN144" i="38" s="1"/>
  <c r="AO3" i="38"/>
  <c r="AO144" i="38" s="1"/>
  <c r="AP3" i="38"/>
  <c r="AP144" i="38" s="1"/>
  <c r="AQ3" i="38"/>
  <c r="AQ144" i="38" s="1"/>
  <c r="AR3" i="38"/>
  <c r="AR144" i="38" s="1"/>
  <c r="AS3" i="38"/>
  <c r="AS144" i="38" s="1"/>
  <c r="AT3" i="38"/>
  <c r="AT144" i="38" s="1"/>
  <c r="AU3" i="38"/>
  <c r="AU144" i="38" s="1"/>
  <c r="K3" i="39"/>
  <c r="K97" i="39" s="1"/>
  <c r="K10" i="39" s="1"/>
  <c r="J144" i="39"/>
  <c r="I144" i="39"/>
  <c r="H144" i="39"/>
  <c r="G144" i="39"/>
  <c r="F144" i="39"/>
  <c r="E144" i="39"/>
  <c r="D144" i="39"/>
  <c r="C144" i="39"/>
  <c r="M3" i="39"/>
  <c r="M144" i="39" s="1"/>
  <c r="N3" i="39"/>
  <c r="N144" i="39" s="1"/>
  <c r="O3" i="39"/>
  <c r="O144" i="39" s="1"/>
  <c r="P3" i="39"/>
  <c r="P144" i="39" s="1"/>
  <c r="Q3" i="39"/>
  <c r="Q144" i="39" s="1"/>
  <c r="R3" i="39"/>
  <c r="R144" i="39" s="1"/>
  <c r="S3" i="39"/>
  <c r="S144" i="39" s="1"/>
  <c r="T3" i="39"/>
  <c r="T144" i="39" s="1"/>
  <c r="U3" i="39"/>
  <c r="U144" i="39" s="1"/>
  <c r="V3" i="39"/>
  <c r="V144" i="39" s="1"/>
  <c r="W3" i="39"/>
  <c r="W144" i="39" s="1"/>
  <c r="X3" i="39"/>
  <c r="X144" i="39" s="1"/>
  <c r="Y3" i="39"/>
  <c r="Y144" i="39" s="1"/>
  <c r="Z3" i="39"/>
  <c r="Z97" i="39" s="1"/>
  <c r="AA3" i="39"/>
  <c r="AA144" i="39" s="1"/>
  <c r="AB3" i="39"/>
  <c r="AB144" i="39" s="1"/>
  <c r="AC3" i="39"/>
  <c r="AC144" i="39" s="1"/>
  <c r="AD3" i="39"/>
  <c r="AD144" i="39" s="1"/>
  <c r="AE3" i="39"/>
  <c r="AE144" i="39" s="1"/>
  <c r="AF3" i="39"/>
  <c r="AF144" i="39" s="1"/>
  <c r="AG3" i="39"/>
  <c r="AG97" i="39" s="1"/>
  <c r="AH3" i="39"/>
  <c r="AH144" i="39" s="1"/>
  <c r="AI3" i="39"/>
  <c r="AI144" i="39" s="1"/>
  <c r="AJ3" i="39"/>
  <c r="AJ144" i="39" s="1"/>
  <c r="AK3" i="39"/>
  <c r="AK144" i="39" s="1"/>
  <c r="AL3" i="39"/>
  <c r="AL144" i="39" s="1"/>
  <c r="AM3" i="39"/>
  <c r="AM144" i="39" s="1"/>
  <c r="AN3" i="39"/>
  <c r="AN144" i="39" s="1"/>
  <c r="AO3" i="39"/>
  <c r="AO144" i="39" s="1"/>
  <c r="AP3" i="39"/>
  <c r="AP144" i="39" s="1"/>
  <c r="AQ3" i="39"/>
  <c r="AQ144" i="39" s="1"/>
  <c r="AR3" i="39"/>
  <c r="AR144" i="39" s="1"/>
  <c r="AS3" i="39"/>
  <c r="AS144" i="39" s="1"/>
  <c r="AT3" i="39"/>
  <c r="AT144" i="39" s="1"/>
  <c r="AU3" i="39"/>
  <c r="AU144" i="39" s="1"/>
  <c r="AK3" i="40"/>
  <c r="AK144" i="40" s="1"/>
  <c r="AJ3" i="40"/>
  <c r="AJ144" i="40" s="1"/>
  <c r="AI3" i="40"/>
  <c r="AH3" i="40"/>
  <c r="AH144" i="40" s="1"/>
  <c r="AG3" i="40"/>
  <c r="AG144" i="40" s="1"/>
  <c r="AF3" i="40"/>
  <c r="AF144" i="40" s="1"/>
  <c r="AE3" i="40"/>
  <c r="AE97" i="40" s="1"/>
  <c r="AE10" i="40" s="1"/>
  <c r="AD3" i="40"/>
  <c r="AD144" i="40" s="1"/>
  <c r="AC3" i="40"/>
  <c r="AC144" i="40" s="1"/>
  <c r="AB3" i="40"/>
  <c r="AB144" i="40" s="1"/>
  <c r="AA3" i="40"/>
  <c r="AA144" i="40" s="1"/>
  <c r="Z3" i="40"/>
  <c r="Y3" i="40"/>
  <c r="Y144" i="40" s="1"/>
  <c r="X3" i="40"/>
  <c r="X144" i="40" s="1"/>
  <c r="W3" i="40"/>
  <c r="W144" i="40" s="1"/>
  <c r="V3" i="40"/>
  <c r="V97" i="40" s="1"/>
  <c r="V10" i="40" s="1"/>
  <c r="U3" i="40"/>
  <c r="U144" i="40" s="1"/>
  <c r="T3" i="40"/>
  <c r="T144" i="40" s="1"/>
  <c r="S3" i="40"/>
  <c r="S144" i="40" s="1"/>
  <c r="R3" i="40"/>
  <c r="R144" i="40" s="1"/>
  <c r="Q3" i="40"/>
  <c r="Q144" i="40" s="1"/>
  <c r="P3" i="40"/>
  <c r="P144" i="40" s="1"/>
  <c r="O3" i="40"/>
  <c r="O97" i="40" s="1"/>
  <c r="O10" i="40" s="1"/>
  <c r="N3" i="40"/>
  <c r="N144" i="40" s="1"/>
  <c r="M3" i="40"/>
  <c r="M144" i="40" s="1"/>
  <c r="L3" i="40"/>
  <c r="L144" i="40" s="1"/>
  <c r="K144" i="40"/>
  <c r="J144" i="40"/>
  <c r="I144" i="40"/>
  <c r="H144" i="40"/>
  <c r="G144" i="40"/>
  <c r="F144" i="40"/>
  <c r="E144" i="40"/>
  <c r="AM3" i="40"/>
  <c r="AM144" i="40" s="1"/>
  <c r="AN3" i="40"/>
  <c r="AN144" i="40" s="1"/>
  <c r="AO3" i="40"/>
  <c r="AO144" i="40" s="1"/>
  <c r="AP3" i="40"/>
  <c r="AP144" i="40" s="1"/>
  <c r="AQ3" i="40"/>
  <c r="AQ144" i="40" s="1"/>
  <c r="AR3" i="40"/>
  <c r="AR144" i="40" s="1"/>
  <c r="AS3" i="40"/>
  <c r="AS144" i="40" s="1"/>
  <c r="AT3" i="40"/>
  <c r="AT144" i="40" s="1"/>
  <c r="AU3" i="40"/>
  <c r="AU144" i="40" s="1"/>
  <c r="AV3" i="40"/>
  <c r="AV144" i="40" s="1"/>
  <c r="H144" i="42"/>
  <c r="G97" i="42"/>
  <c r="G10" i="42" s="1"/>
  <c r="F144" i="42"/>
  <c r="E144" i="42"/>
  <c r="D144" i="42"/>
  <c r="C144" i="42"/>
  <c r="H97" i="43"/>
  <c r="H10" i="43" s="1"/>
  <c r="G144" i="43"/>
  <c r="F97" i="43"/>
  <c r="F10" i="43" s="1"/>
  <c r="E144" i="43"/>
  <c r="D144" i="43"/>
  <c r="C144" i="43"/>
  <c r="AF3" i="44"/>
  <c r="AF144" i="44" s="1"/>
  <c r="AE3" i="44"/>
  <c r="AE144" i="44" s="1"/>
  <c r="AD3" i="44"/>
  <c r="AD144" i="44" s="1"/>
  <c r="AC3" i="44"/>
  <c r="AC97" i="44" s="1"/>
  <c r="AC10" i="44" s="1"/>
  <c r="AB3" i="44"/>
  <c r="AB144" i="44" s="1"/>
  <c r="AA3" i="44"/>
  <c r="AA144" i="44" s="1"/>
  <c r="Z3" i="44"/>
  <c r="Z144" i="44" s="1"/>
  <c r="Y3" i="44"/>
  <c r="Y144" i="44" s="1"/>
  <c r="X3" i="44"/>
  <c r="X144" i="44" s="1"/>
  <c r="W3" i="44"/>
  <c r="W144" i="44" s="1"/>
  <c r="V3" i="44"/>
  <c r="V144" i="44" s="1"/>
  <c r="U3" i="44"/>
  <c r="U97" i="44" s="1"/>
  <c r="U10" i="44" s="1"/>
  <c r="T3" i="44"/>
  <c r="T144" i="44" s="1"/>
  <c r="S3" i="44"/>
  <c r="S144" i="44" s="1"/>
  <c r="R3" i="44"/>
  <c r="R144" i="44" s="1"/>
  <c r="Q3" i="44"/>
  <c r="Q144" i="44" s="1"/>
  <c r="P3" i="44"/>
  <c r="P144" i="44" s="1"/>
  <c r="O3" i="44"/>
  <c r="O144" i="44" s="1"/>
  <c r="N3" i="44"/>
  <c r="N144" i="44" s="1"/>
  <c r="M3" i="44"/>
  <c r="M144" i="44" s="1"/>
  <c r="L3" i="44"/>
  <c r="L144" i="44" s="1"/>
  <c r="K3" i="44"/>
  <c r="K144" i="44" s="1"/>
  <c r="J97" i="44"/>
  <c r="J10" i="44" s="1"/>
  <c r="G144" i="44"/>
  <c r="F144" i="44"/>
  <c r="D144" i="44"/>
  <c r="C144" i="44"/>
  <c r="AH3" i="44"/>
  <c r="AH144" i="44" s="1"/>
  <c r="AI3" i="44"/>
  <c r="AI144" i="44" s="1"/>
  <c r="AJ3" i="44"/>
  <c r="AJ144" i="44" s="1"/>
  <c r="AK3" i="44"/>
  <c r="AL3" i="44"/>
  <c r="AL144" i="44" s="1"/>
  <c r="AM3" i="44"/>
  <c r="AN3" i="44"/>
  <c r="AN144" i="44" s="1"/>
  <c r="AO3" i="44"/>
  <c r="AO144" i="44" s="1"/>
  <c r="AP3" i="44"/>
  <c r="AP144" i="44" s="1"/>
  <c r="AQ3" i="44"/>
  <c r="AQ97" i="44" s="1"/>
  <c r="AR3" i="44"/>
  <c r="AR144" i="44" s="1"/>
  <c r="AS3" i="44"/>
  <c r="AS144" i="44" s="1"/>
  <c r="AT3" i="44"/>
  <c r="AT144" i="44" s="1"/>
  <c r="AU3" i="44"/>
  <c r="AU97" i="44" s="1"/>
  <c r="J97" i="46"/>
  <c r="J10" i="46" s="1"/>
  <c r="I144" i="46"/>
  <c r="H144" i="46"/>
  <c r="G97" i="46"/>
  <c r="G10" i="46" s="1"/>
  <c r="F144" i="46"/>
  <c r="E144" i="46"/>
  <c r="D144" i="46"/>
  <c r="C144" i="46"/>
  <c r="L3" i="46"/>
  <c r="L144" i="46" s="1"/>
  <c r="M3" i="46"/>
  <c r="M144" i="46" s="1"/>
  <c r="N3" i="46"/>
  <c r="N144" i="46" s="1"/>
  <c r="O3" i="46"/>
  <c r="O144" i="46" s="1"/>
  <c r="P3" i="46"/>
  <c r="Q3" i="46"/>
  <c r="Q144" i="46" s="1"/>
  <c r="R3" i="46"/>
  <c r="R144" i="46" s="1"/>
  <c r="S3" i="46"/>
  <c r="S144" i="46" s="1"/>
  <c r="T3" i="46"/>
  <c r="T144" i="46" s="1"/>
  <c r="U3" i="46"/>
  <c r="U144" i="46" s="1"/>
  <c r="V3" i="46"/>
  <c r="V144" i="46" s="1"/>
  <c r="W3" i="46"/>
  <c r="W144" i="46" s="1"/>
  <c r="X3" i="46"/>
  <c r="X144" i="46" s="1"/>
  <c r="Y3" i="46"/>
  <c r="Y144" i="46" s="1"/>
  <c r="Z3" i="46"/>
  <c r="Z144" i="46" s="1"/>
  <c r="AA3" i="46"/>
  <c r="AA144" i="46" s="1"/>
  <c r="AB3" i="46"/>
  <c r="AB144" i="46" s="1"/>
  <c r="AC3" i="46"/>
  <c r="AC144" i="46" s="1"/>
  <c r="AD3" i="46"/>
  <c r="AD144" i="46" s="1"/>
  <c r="AE3" i="46"/>
  <c r="AE144" i="46" s="1"/>
  <c r="AF3" i="46"/>
  <c r="AF144" i="46" s="1"/>
  <c r="AG3" i="46"/>
  <c r="AG144" i="46" s="1"/>
  <c r="AH3" i="46"/>
  <c r="AH144" i="46" s="1"/>
  <c r="AI3" i="46"/>
  <c r="AI144" i="46" s="1"/>
  <c r="AJ3" i="46"/>
  <c r="AJ144" i="46" s="1"/>
  <c r="AK3" i="46"/>
  <c r="AK144" i="46" s="1"/>
  <c r="AL3" i="46"/>
  <c r="AL144" i="46" s="1"/>
  <c r="AM3" i="46"/>
  <c r="AM144" i="46" s="1"/>
  <c r="AN3" i="46"/>
  <c r="AN97" i="46" s="1"/>
  <c r="AO3" i="46"/>
  <c r="AO144" i="46" s="1"/>
  <c r="AP3" i="46"/>
  <c r="AP144" i="46" s="1"/>
  <c r="AQ3" i="46"/>
  <c r="AQ97" i="46" s="1"/>
  <c r="AR3" i="46"/>
  <c r="AR144" i="46" s="1"/>
  <c r="AS3" i="46"/>
  <c r="AS144" i="46" s="1"/>
  <c r="AT3" i="46"/>
  <c r="AT144" i="46" s="1"/>
  <c r="AU3" i="46"/>
  <c r="AU144" i="46" s="1"/>
  <c r="G144" i="47"/>
  <c r="F144" i="47"/>
  <c r="E144" i="47"/>
  <c r="D144" i="47"/>
  <c r="C97" i="47"/>
  <c r="C10" i="47" s="1"/>
  <c r="K144" i="47"/>
  <c r="L144" i="47"/>
  <c r="M144" i="47"/>
  <c r="N144" i="47"/>
  <c r="O97" i="47"/>
  <c r="Q144" i="47"/>
  <c r="R144" i="47"/>
  <c r="S144" i="47"/>
  <c r="T144" i="47"/>
  <c r="U144" i="47"/>
  <c r="V144" i="47"/>
  <c r="W144" i="47"/>
  <c r="X144" i="47"/>
  <c r="Y144" i="47"/>
  <c r="AA144" i="47"/>
  <c r="AB144" i="47"/>
  <c r="AC144" i="47"/>
  <c r="AD144" i="47"/>
  <c r="AE144" i="47"/>
  <c r="AF144" i="47"/>
  <c r="AG144" i="47"/>
  <c r="AH144" i="47"/>
  <c r="AI144" i="47"/>
  <c r="AJ144" i="47"/>
  <c r="AK144" i="47"/>
  <c r="AL144" i="47"/>
  <c r="AM144" i="47"/>
  <c r="AO144" i="47"/>
  <c r="AP144" i="47"/>
  <c r="AQ144" i="47"/>
  <c r="AR97" i="47"/>
  <c r="AS144" i="47"/>
  <c r="AT144" i="47"/>
  <c r="AU144" i="47"/>
  <c r="J144" i="52"/>
  <c r="I97" i="52"/>
  <c r="I10" i="52" s="1"/>
  <c r="H144" i="52"/>
  <c r="G144" i="52"/>
  <c r="F144" i="52"/>
  <c r="E97" i="52"/>
  <c r="E10" i="52" s="1"/>
  <c r="D144" i="52"/>
  <c r="C144" i="52"/>
  <c r="L3" i="52"/>
  <c r="L144" i="52" s="1"/>
  <c r="M3" i="52"/>
  <c r="M144" i="52" s="1"/>
  <c r="N3" i="52"/>
  <c r="N144" i="52" s="1"/>
  <c r="O3" i="52"/>
  <c r="O144" i="52" s="1"/>
  <c r="P3" i="52"/>
  <c r="P144" i="52" s="1"/>
  <c r="Q3" i="52"/>
  <c r="Q97" i="52" s="1"/>
  <c r="R3" i="52"/>
  <c r="R144" i="52" s="1"/>
  <c r="S3" i="52"/>
  <c r="S144" i="52" s="1"/>
  <c r="T3" i="52"/>
  <c r="T144" i="52" s="1"/>
  <c r="U3" i="52"/>
  <c r="U144" i="52" s="1"/>
  <c r="V3" i="52"/>
  <c r="V144" i="52" s="1"/>
  <c r="W3" i="52"/>
  <c r="W144" i="52" s="1"/>
  <c r="X3" i="52"/>
  <c r="X144" i="52" s="1"/>
  <c r="Y3" i="52"/>
  <c r="Y144" i="52" s="1"/>
  <c r="Z3" i="52"/>
  <c r="Z144" i="52" s="1"/>
  <c r="AA3" i="52"/>
  <c r="AA144" i="52" s="1"/>
  <c r="AB3" i="52"/>
  <c r="AB144" i="52" s="1"/>
  <c r="AC3" i="52"/>
  <c r="AC144" i="52" s="1"/>
  <c r="AD3" i="52"/>
  <c r="AD144" i="52" s="1"/>
  <c r="AE3" i="52"/>
  <c r="AE144" i="52" s="1"/>
  <c r="AF3" i="52"/>
  <c r="AF144" i="52" s="1"/>
  <c r="AG3" i="52"/>
  <c r="AG144" i="52" s="1"/>
  <c r="AH3" i="52"/>
  <c r="AH144" i="52" s="1"/>
  <c r="AI3" i="52"/>
  <c r="AI144" i="52" s="1"/>
  <c r="AJ3" i="52"/>
  <c r="AK3" i="52"/>
  <c r="AK144" i="52" s="1"/>
  <c r="AL3" i="52"/>
  <c r="AL144" i="52" s="1"/>
  <c r="AM3" i="52"/>
  <c r="AM144" i="52" s="1"/>
  <c r="AN3" i="52"/>
  <c r="AN144" i="52" s="1"/>
  <c r="AO3" i="52"/>
  <c r="AO144" i="52" s="1"/>
  <c r="AP3" i="52"/>
  <c r="AP144" i="52" s="1"/>
  <c r="AQ3" i="52"/>
  <c r="AQ144" i="52" s="1"/>
  <c r="AR3" i="52"/>
  <c r="AR144" i="52" s="1"/>
  <c r="AS3" i="52"/>
  <c r="AT3" i="52"/>
  <c r="AT144" i="52" s="1"/>
  <c r="AU3" i="52"/>
  <c r="AU144" i="52" s="1"/>
  <c r="AD3" i="53"/>
  <c r="AD144" i="53" s="1"/>
  <c r="AC3" i="53"/>
  <c r="AC144" i="53" s="1"/>
  <c r="AB3" i="53"/>
  <c r="AB144" i="53" s="1"/>
  <c r="AA3" i="53"/>
  <c r="AA144" i="53" s="1"/>
  <c r="Z3" i="53"/>
  <c r="Z144" i="53" s="1"/>
  <c r="Y3" i="53"/>
  <c r="Y144" i="53" s="1"/>
  <c r="X3" i="53"/>
  <c r="X97" i="53" s="1"/>
  <c r="X10" i="53" s="1"/>
  <c r="W3" i="53"/>
  <c r="W144" i="53" s="1"/>
  <c r="V3" i="53"/>
  <c r="V144" i="53" s="1"/>
  <c r="U3" i="53"/>
  <c r="U144" i="53" s="1"/>
  <c r="T3" i="53"/>
  <c r="T144" i="53" s="1"/>
  <c r="S3" i="53"/>
  <c r="S144" i="53" s="1"/>
  <c r="R3" i="53"/>
  <c r="R144" i="53" s="1"/>
  <c r="Q3" i="53"/>
  <c r="P3" i="53"/>
  <c r="P97" i="53" s="1"/>
  <c r="P10" i="53" s="1"/>
  <c r="O3" i="53"/>
  <c r="O97" i="53" s="1"/>
  <c r="O10" i="53" s="1"/>
  <c r="N3" i="53"/>
  <c r="N144" i="53" s="1"/>
  <c r="M3" i="53"/>
  <c r="M144" i="53" s="1"/>
  <c r="L3" i="53"/>
  <c r="L144" i="53" s="1"/>
  <c r="K3" i="53"/>
  <c r="K144" i="53" s="1"/>
  <c r="J144" i="53"/>
  <c r="I97" i="53"/>
  <c r="I10" i="53" s="1"/>
  <c r="H144" i="53"/>
  <c r="G144" i="53"/>
  <c r="F144" i="53"/>
  <c r="E144" i="53"/>
  <c r="D144" i="53"/>
  <c r="AF3" i="53"/>
  <c r="AF144" i="53" s="1"/>
  <c r="AG3" i="53"/>
  <c r="AG144" i="53" s="1"/>
  <c r="AH3" i="53"/>
  <c r="AH144" i="53" s="1"/>
  <c r="AI3" i="53"/>
  <c r="AI144" i="53" s="1"/>
  <c r="AJ3" i="53"/>
  <c r="AJ144" i="53" s="1"/>
  <c r="AK3" i="53"/>
  <c r="AK144" i="53" s="1"/>
  <c r="AL3" i="53"/>
  <c r="AL144" i="53" s="1"/>
  <c r="AM3" i="53"/>
  <c r="AM144" i="53" s="1"/>
  <c r="AN3" i="53"/>
  <c r="AN144" i="53" s="1"/>
  <c r="AO3" i="53"/>
  <c r="AO144" i="53" s="1"/>
  <c r="AP3" i="53"/>
  <c r="AP144" i="53" s="1"/>
  <c r="AQ3" i="53"/>
  <c r="AQ144" i="53" s="1"/>
  <c r="AR3" i="53"/>
  <c r="AR144" i="53" s="1"/>
  <c r="AS3" i="53"/>
  <c r="AS97" i="53" s="1"/>
  <c r="AT3" i="53"/>
  <c r="AT144" i="53" s="1"/>
  <c r="AU3" i="53"/>
  <c r="AU144" i="53" s="1"/>
  <c r="AF3" i="54"/>
  <c r="AF144" i="54" s="1"/>
  <c r="AE3" i="54"/>
  <c r="AE97" i="54" s="1"/>
  <c r="AE10" i="54" s="1"/>
  <c r="AD3" i="54"/>
  <c r="AD144" i="54" s="1"/>
  <c r="AC3" i="54"/>
  <c r="AC97" i="54" s="1"/>
  <c r="AC10" i="54" s="1"/>
  <c r="AB3" i="54"/>
  <c r="AB144" i="54" s="1"/>
  <c r="AA3" i="54"/>
  <c r="AA144" i="54" s="1"/>
  <c r="Z3" i="54"/>
  <c r="Z144" i="54" s="1"/>
  <c r="Y3" i="54"/>
  <c r="Y144" i="54" s="1"/>
  <c r="X3" i="54"/>
  <c r="X144" i="54" s="1"/>
  <c r="W3" i="54"/>
  <c r="W144" i="54" s="1"/>
  <c r="V3" i="54"/>
  <c r="V97" i="54" s="1"/>
  <c r="V10" i="54" s="1"/>
  <c r="U3" i="54"/>
  <c r="U97" i="54" s="1"/>
  <c r="U10" i="54" s="1"/>
  <c r="T3" i="54"/>
  <c r="T144" i="54" s="1"/>
  <c r="S3" i="54"/>
  <c r="S144" i="54" s="1"/>
  <c r="R3" i="54"/>
  <c r="R144" i="54" s="1"/>
  <c r="Q3" i="54"/>
  <c r="Q144" i="54" s="1"/>
  <c r="P3" i="54"/>
  <c r="P144" i="54" s="1"/>
  <c r="O3" i="54"/>
  <c r="O144" i="54" s="1"/>
  <c r="N3" i="54"/>
  <c r="N144" i="54" s="1"/>
  <c r="M3" i="54"/>
  <c r="M144" i="54" s="1"/>
  <c r="L3" i="54"/>
  <c r="L144" i="54" s="1"/>
  <c r="K3" i="54"/>
  <c r="K144" i="54" s="1"/>
  <c r="I144" i="54"/>
  <c r="H144" i="54"/>
  <c r="E97" i="54"/>
  <c r="E10" i="54" s="1"/>
  <c r="D144" i="54"/>
  <c r="C144" i="54"/>
  <c r="AH3" i="54"/>
  <c r="AH144" i="54" s="1"/>
  <c r="AI3" i="54"/>
  <c r="AI144" i="54" s="1"/>
  <c r="AJ3" i="54"/>
  <c r="AJ144" i="54" s="1"/>
  <c r="AK3" i="54"/>
  <c r="AK144" i="54" s="1"/>
  <c r="AL3" i="54"/>
  <c r="AM3" i="54"/>
  <c r="AM144" i="54" s="1"/>
  <c r="AN3" i="54"/>
  <c r="AO3" i="54"/>
  <c r="AO144" i="54" s="1"/>
  <c r="AP3" i="54"/>
  <c r="AP144" i="54" s="1"/>
  <c r="AQ3" i="54"/>
  <c r="AQ144" i="54" s="1"/>
  <c r="AR3" i="54"/>
  <c r="AR144" i="54" s="1"/>
  <c r="AS3" i="54"/>
  <c r="AS144" i="54" s="1"/>
  <c r="AT3" i="54"/>
  <c r="AT144" i="54" s="1"/>
  <c r="AU3" i="54"/>
  <c r="AU144" i="54" s="1"/>
  <c r="H97" i="55"/>
  <c r="H10" i="55" s="1"/>
  <c r="G144" i="55"/>
  <c r="F97" i="55"/>
  <c r="F10" i="55" s="1"/>
  <c r="E144" i="55"/>
  <c r="D144" i="55"/>
  <c r="C144" i="55"/>
  <c r="I144" i="57"/>
  <c r="H144" i="57"/>
  <c r="G144" i="57"/>
  <c r="F97" i="57"/>
  <c r="F10" i="57" s="1"/>
  <c r="E144" i="57"/>
  <c r="D144" i="57"/>
  <c r="C144" i="57"/>
  <c r="E144" i="58"/>
  <c r="D97" i="58"/>
  <c r="D10" i="58" s="1"/>
  <c r="C144" i="58"/>
  <c r="G97" i="59"/>
  <c r="G10" i="59" s="1"/>
  <c r="F144" i="59"/>
  <c r="E144" i="59"/>
  <c r="D144" i="59"/>
  <c r="C144" i="59"/>
  <c r="AK3" i="60"/>
  <c r="AK144" i="60" s="1"/>
  <c r="AJ3" i="60"/>
  <c r="AJ144" i="60" s="1"/>
  <c r="AI3" i="60"/>
  <c r="AI144" i="60" s="1"/>
  <c r="AH3" i="60"/>
  <c r="AH144" i="60" s="1"/>
  <c r="AG3" i="60"/>
  <c r="AG144" i="60" s="1"/>
  <c r="AF3" i="60"/>
  <c r="AF144" i="60" s="1"/>
  <c r="AE3" i="60"/>
  <c r="AE144" i="60" s="1"/>
  <c r="AD3" i="60"/>
  <c r="AD144" i="60" s="1"/>
  <c r="AC3" i="60"/>
  <c r="AC144" i="60" s="1"/>
  <c r="AB3" i="60"/>
  <c r="AB144" i="60" s="1"/>
  <c r="AA3" i="60"/>
  <c r="AA97" i="60" s="1"/>
  <c r="AA10" i="60" s="1"/>
  <c r="Z3" i="60"/>
  <c r="Z144" i="60" s="1"/>
  <c r="Y3" i="60"/>
  <c r="Y144" i="60" s="1"/>
  <c r="X3" i="60"/>
  <c r="X144" i="60" s="1"/>
  <c r="W3" i="60"/>
  <c r="W144" i="60" s="1"/>
  <c r="V3" i="60"/>
  <c r="V144" i="60" s="1"/>
  <c r="U3" i="60"/>
  <c r="U144" i="60" s="1"/>
  <c r="T3" i="60"/>
  <c r="T97" i="60" s="1"/>
  <c r="T10" i="60" s="1"/>
  <c r="S3" i="60"/>
  <c r="S144" i="60" s="1"/>
  <c r="R3" i="60"/>
  <c r="R144" i="60" s="1"/>
  <c r="Q3" i="60"/>
  <c r="Q144" i="60" s="1"/>
  <c r="P3" i="60"/>
  <c r="P97" i="60" s="1"/>
  <c r="P10" i="60" s="1"/>
  <c r="O3" i="60"/>
  <c r="O144" i="60" s="1"/>
  <c r="N3" i="60"/>
  <c r="N144" i="60" s="1"/>
  <c r="M3" i="60"/>
  <c r="M144" i="60" s="1"/>
  <c r="L3" i="60"/>
  <c r="L97" i="60" s="1"/>
  <c r="L10" i="60" s="1"/>
  <c r="K144" i="60"/>
  <c r="J144" i="60"/>
  <c r="I144" i="60"/>
  <c r="H144" i="60"/>
  <c r="G144" i="60"/>
  <c r="E97" i="60"/>
  <c r="E10" i="60" s="1"/>
  <c r="C144" i="60"/>
  <c r="AM3" i="60"/>
  <c r="AM144" i="60" s="1"/>
  <c r="AN3" i="60"/>
  <c r="AN144" i="60" s="1"/>
  <c r="AO3" i="60"/>
  <c r="AO144" i="60" s="1"/>
  <c r="AP3" i="60"/>
  <c r="AQ3" i="60"/>
  <c r="AQ144" i="60" s="1"/>
  <c r="AR3" i="60"/>
  <c r="AR144" i="60" s="1"/>
  <c r="AS3" i="60"/>
  <c r="AS144" i="60" s="1"/>
  <c r="AT3" i="60"/>
  <c r="AT144" i="60" s="1"/>
  <c r="AU3" i="60"/>
  <c r="AU144" i="60" s="1"/>
  <c r="AV3" i="60"/>
  <c r="M3" i="61"/>
  <c r="M144" i="61" s="1"/>
  <c r="L3" i="61"/>
  <c r="L144" i="61" s="1"/>
  <c r="K3" i="61"/>
  <c r="K97" i="61" s="1"/>
  <c r="K10" i="61" s="1"/>
  <c r="J97" i="61"/>
  <c r="J10" i="61" s="1"/>
  <c r="I97" i="61"/>
  <c r="I10" i="61" s="1"/>
  <c r="H144" i="61"/>
  <c r="G144" i="61"/>
  <c r="F144" i="61"/>
  <c r="E144" i="61"/>
  <c r="D144" i="61"/>
  <c r="C97" i="61"/>
  <c r="C10" i="61" s="1"/>
  <c r="O3" i="61"/>
  <c r="O144" i="61" s="1"/>
  <c r="P3" i="61"/>
  <c r="P144" i="61" s="1"/>
  <c r="Q3" i="61"/>
  <c r="Q144" i="61" s="1"/>
  <c r="R3" i="61"/>
  <c r="R144" i="61" s="1"/>
  <c r="S3" i="61"/>
  <c r="S144" i="61" s="1"/>
  <c r="T3" i="61"/>
  <c r="T144" i="61" s="1"/>
  <c r="U3" i="61"/>
  <c r="V3" i="61"/>
  <c r="V97" i="61" s="1"/>
  <c r="W3" i="61"/>
  <c r="W144" i="61" s="1"/>
  <c r="X3" i="61"/>
  <c r="X144" i="61" s="1"/>
  <c r="Y3" i="61"/>
  <c r="Z3" i="61"/>
  <c r="Z144" i="61" s="1"/>
  <c r="AA3" i="61"/>
  <c r="AA144" i="61" s="1"/>
  <c r="AB3" i="61"/>
  <c r="AB144" i="61" s="1"/>
  <c r="AC3" i="61"/>
  <c r="AC144" i="61" s="1"/>
  <c r="AD3" i="61"/>
  <c r="AD97" i="61" s="1"/>
  <c r="AE3" i="61"/>
  <c r="AE144" i="61" s="1"/>
  <c r="AF3" i="61"/>
  <c r="AF144" i="61" s="1"/>
  <c r="AG3" i="61"/>
  <c r="AG144" i="61" s="1"/>
  <c r="AH3" i="61"/>
  <c r="AH144" i="61" s="1"/>
  <c r="AI3" i="61"/>
  <c r="AI144" i="61" s="1"/>
  <c r="AJ3" i="61"/>
  <c r="AJ144" i="61" s="1"/>
  <c r="AK3" i="61"/>
  <c r="AK144" i="61" s="1"/>
  <c r="AL3" i="61"/>
  <c r="AM3" i="61"/>
  <c r="AM144" i="61" s="1"/>
  <c r="AN3" i="61"/>
  <c r="AN144" i="61" s="1"/>
  <c r="AO3" i="61"/>
  <c r="AO144" i="61" s="1"/>
  <c r="AP3" i="61"/>
  <c r="AP144" i="61" s="1"/>
  <c r="AQ3" i="61"/>
  <c r="AQ97" i="61" s="1"/>
  <c r="AR3" i="61"/>
  <c r="AS3" i="61"/>
  <c r="AS144" i="61" s="1"/>
  <c r="AT3" i="61"/>
  <c r="AT144" i="61" s="1"/>
  <c r="AU3" i="61"/>
  <c r="H144" i="62"/>
  <c r="G144" i="62"/>
  <c r="F144" i="62"/>
  <c r="E144" i="62"/>
  <c r="D144" i="62"/>
  <c r="C97" i="62"/>
  <c r="C10" i="62" s="1"/>
  <c r="I97" i="63"/>
  <c r="I10" i="63" s="1"/>
  <c r="H144" i="63"/>
  <c r="F144" i="63"/>
  <c r="E144" i="63"/>
  <c r="D144" i="63"/>
  <c r="C144" i="63"/>
  <c r="I144" i="64"/>
  <c r="H144" i="64"/>
  <c r="G144" i="64"/>
  <c r="F144" i="64"/>
  <c r="E97" i="64"/>
  <c r="E10" i="64" s="1"/>
  <c r="D97" i="64"/>
  <c r="D10" i="64" s="1"/>
  <c r="C144" i="64"/>
  <c r="G144" i="66"/>
  <c r="F144" i="66"/>
  <c r="E144" i="66"/>
  <c r="D144" i="66"/>
  <c r="C144" i="66"/>
  <c r="AD3" i="67"/>
  <c r="AD97" i="67" s="1"/>
  <c r="AD10" i="67" s="1"/>
  <c r="AC3" i="67"/>
  <c r="AC97" i="67" s="1"/>
  <c r="AC10" i="67" s="1"/>
  <c r="AB3" i="67"/>
  <c r="AB144" i="67" s="1"/>
  <c r="AA3" i="67"/>
  <c r="AA97" i="67" s="1"/>
  <c r="AA10" i="67" s="1"/>
  <c r="Z3" i="67"/>
  <c r="Z97" i="67" s="1"/>
  <c r="Z10" i="67" s="1"/>
  <c r="Y3" i="67"/>
  <c r="Y97" i="67" s="1"/>
  <c r="Y10" i="67" s="1"/>
  <c r="X3" i="67"/>
  <c r="X144" i="67" s="1"/>
  <c r="W3" i="67"/>
  <c r="W144" i="67" s="1"/>
  <c r="V3" i="67"/>
  <c r="V144" i="67" s="1"/>
  <c r="U3" i="67"/>
  <c r="U144" i="67" s="1"/>
  <c r="T3" i="67"/>
  <c r="T97" i="67" s="1"/>
  <c r="T10" i="67" s="1"/>
  <c r="S3" i="67"/>
  <c r="S97" i="67" s="1"/>
  <c r="S10" i="67" s="1"/>
  <c r="R3" i="67"/>
  <c r="R144" i="67" s="1"/>
  <c r="Q3" i="67"/>
  <c r="Q144" i="67" s="1"/>
  <c r="P3" i="67"/>
  <c r="P144" i="67" s="1"/>
  <c r="O3" i="67"/>
  <c r="O144" i="67" s="1"/>
  <c r="N3" i="67"/>
  <c r="M3" i="67"/>
  <c r="M97" i="67" s="1"/>
  <c r="M10" i="67" s="1"/>
  <c r="L3" i="67"/>
  <c r="L144" i="67" s="1"/>
  <c r="K3" i="67"/>
  <c r="K144" i="67" s="1"/>
  <c r="J144" i="67"/>
  <c r="I97" i="67"/>
  <c r="I10" i="67" s="1"/>
  <c r="H97" i="67"/>
  <c r="H10" i="67" s="1"/>
  <c r="G144" i="67"/>
  <c r="F144" i="67"/>
  <c r="E97" i="67"/>
  <c r="E10" i="67" s="1"/>
  <c r="D144" i="67"/>
  <c r="C144" i="67"/>
  <c r="AF3" i="67"/>
  <c r="AF144" i="67" s="1"/>
  <c r="AG3" i="67"/>
  <c r="AG144" i="67" s="1"/>
  <c r="AH3" i="67"/>
  <c r="AH144" i="67" s="1"/>
  <c r="AI3" i="67"/>
  <c r="AI144" i="67" s="1"/>
  <c r="AJ3" i="67"/>
  <c r="AJ144" i="67" s="1"/>
  <c r="AK3" i="67"/>
  <c r="AK144" i="67" s="1"/>
  <c r="AL3" i="67"/>
  <c r="AL97" i="67" s="1"/>
  <c r="AM3" i="67"/>
  <c r="AM144" i="67" s="1"/>
  <c r="AN3" i="67"/>
  <c r="AN97" i="67" s="1"/>
  <c r="AO3" i="67"/>
  <c r="AO97" i="67" s="1"/>
  <c r="AP3" i="67"/>
  <c r="AP97" i="67" s="1"/>
  <c r="AQ3" i="67"/>
  <c r="AQ144" i="67" s="1"/>
  <c r="AR3" i="67"/>
  <c r="AR144" i="67" s="1"/>
  <c r="AS3" i="67"/>
  <c r="AS144" i="67" s="1"/>
  <c r="AT3" i="67"/>
  <c r="AT144" i="67" s="1"/>
  <c r="AU3" i="67"/>
  <c r="AU144" i="67" s="1"/>
  <c r="I97" i="68"/>
  <c r="I10" i="68" s="1"/>
  <c r="H144" i="68"/>
  <c r="G144" i="68"/>
  <c r="E97" i="68"/>
  <c r="E10" i="68" s="1"/>
  <c r="C144" i="68"/>
  <c r="K3" i="68"/>
  <c r="K144" i="68" s="1"/>
  <c r="L3" i="68"/>
  <c r="L144" i="68" s="1"/>
  <c r="M3" i="68"/>
  <c r="M144" i="68" s="1"/>
  <c r="N3" i="68"/>
  <c r="O3" i="68"/>
  <c r="O97" i="68" s="1"/>
  <c r="P3" i="68"/>
  <c r="P144" i="68" s="1"/>
  <c r="Q3" i="68"/>
  <c r="Q97" i="68" s="1"/>
  <c r="R3" i="68"/>
  <c r="R144" i="68" s="1"/>
  <c r="S3" i="68"/>
  <c r="S144" i="68" s="1"/>
  <c r="T3" i="68"/>
  <c r="U3" i="68"/>
  <c r="U144" i="68" s="1"/>
  <c r="V3" i="68"/>
  <c r="V144" i="68" s="1"/>
  <c r="W3" i="68"/>
  <c r="W144" i="68" s="1"/>
  <c r="X3" i="68"/>
  <c r="X144" i="68" s="1"/>
  <c r="Y3" i="68"/>
  <c r="Y144" i="68" s="1"/>
  <c r="Z3" i="68"/>
  <c r="AA3" i="68"/>
  <c r="AA144" i="68" s="1"/>
  <c r="AB3" i="68"/>
  <c r="AB144" i="68" s="1"/>
  <c r="AC3" i="68"/>
  <c r="AC144" i="68" s="1"/>
  <c r="AD3" i="68"/>
  <c r="AD144" i="68" s="1"/>
  <c r="AE3" i="68"/>
  <c r="AE144" i="68" s="1"/>
  <c r="AF3" i="68"/>
  <c r="AF144" i="68" s="1"/>
  <c r="AG3" i="68"/>
  <c r="AG144" i="68" s="1"/>
  <c r="AH3" i="68"/>
  <c r="AH97" i="68" s="1"/>
  <c r="AI3" i="68"/>
  <c r="AI144" i="68" s="1"/>
  <c r="AJ3" i="68"/>
  <c r="AJ144" i="68" s="1"/>
  <c r="AK3" i="68"/>
  <c r="AK97" i="68" s="1"/>
  <c r="AL3" i="68"/>
  <c r="AL144" i="68" s="1"/>
  <c r="AM3" i="68"/>
  <c r="AM97" i="68" s="1"/>
  <c r="AN3" i="68"/>
  <c r="AN144" i="68" s="1"/>
  <c r="AO3" i="68"/>
  <c r="AO144" i="68" s="1"/>
  <c r="AP3" i="68"/>
  <c r="AP144" i="68" s="1"/>
  <c r="AQ3" i="68"/>
  <c r="AQ144" i="68" s="1"/>
  <c r="AR3" i="68"/>
  <c r="AR144" i="68" s="1"/>
  <c r="AS3" i="68"/>
  <c r="AS144" i="68" s="1"/>
  <c r="AT3" i="68"/>
  <c r="AT144" i="68" s="1"/>
  <c r="AU3" i="68"/>
  <c r="AU144" i="68" s="1"/>
  <c r="U3" i="71"/>
  <c r="U97" i="71" s="1"/>
  <c r="U10" i="71" s="1"/>
  <c r="T3" i="71"/>
  <c r="T144" i="71" s="1"/>
  <c r="S3" i="71"/>
  <c r="S97" i="71" s="1"/>
  <c r="S10" i="71" s="1"/>
  <c r="R3" i="71"/>
  <c r="R97" i="71" s="1"/>
  <c r="R10" i="71" s="1"/>
  <c r="Q3" i="71"/>
  <c r="Q144" i="71" s="1"/>
  <c r="P3" i="71"/>
  <c r="P97" i="71" s="1"/>
  <c r="P10" i="71" s="1"/>
  <c r="O3" i="71"/>
  <c r="O144" i="71" s="1"/>
  <c r="N3" i="71"/>
  <c r="N144" i="71" s="1"/>
  <c r="M3" i="71"/>
  <c r="M144" i="71" s="1"/>
  <c r="L3" i="71"/>
  <c r="L144" i="71" s="1"/>
  <c r="K3" i="71"/>
  <c r="K144" i="71" s="1"/>
  <c r="J144" i="71"/>
  <c r="I144" i="71"/>
  <c r="H144" i="71"/>
  <c r="G144" i="71"/>
  <c r="F144" i="71"/>
  <c r="E97" i="71"/>
  <c r="E10" i="71" s="1"/>
  <c r="D97" i="71"/>
  <c r="D10" i="71" s="1"/>
  <c r="C144" i="71"/>
  <c r="W3" i="71"/>
  <c r="W144" i="71" s="1"/>
  <c r="X3" i="71"/>
  <c r="X144" i="71" s="1"/>
  <c r="Y3" i="71"/>
  <c r="Y97" i="71" s="1"/>
  <c r="Z3" i="71"/>
  <c r="Z144" i="71" s="1"/>
  <c r="AA3" i="71"/>
  <c r="AA144" i="71" s="1"/>
  <c r="AB3" i="71"/>
  <c r="AB144" i="71" s="1"/>
  <c r="AC3" i="71"/>
  <c r="AC144" i="71" s="1"/>
  <c r="AD3" i="71"/>
  <c r="AD144" i="71" s="1"/>
  <c r="AE3" i="71"/>
  <c r="AE144" i="71" s="1"/>
  <c r="AF3" i="71"/>
  <c r="AF144" i="71" s="1"/>
  <c r="AG3" i="71"/>
  <c r="AG97" i="71" s="1"/>
  <c r="AH3" i="71"/>
  <c r="AH144" i="71" s="1"/>
  <c r="AI3" i="71"/>
  <c r="AI144" i="71" s="1"/>
  <c r="AJ3" i="71"/>
  <c r="AK3" i="71"/>
  <c r="AK144" i="71" s="1"/>
  <c r="AL3" i="71"/>
  <c r="AL144" i="71" s="1"/>
  <c r="AM3" i="71"/>
  <c r="AM97" i="71" s="1"/>
  <c r="AN3" i="71"/>
  <c r="AN144" i="71" s="1"/>
  <c r="AO3" i="71"/>
  <c r="AO144" i="71" s="1"/>
  <c r="AP3" i="71"/>
  <c r="AP144" i="71" s="1"/>
  <c r="AQ3" i="71"/>
  <c r="AQ144" i="71" s="1"/>
  <c r="AR3" i="71"/>
  <c r="AR144" i="71" s="1"/>
  <c r="AS3" i="71"/>
  <c r="AS144" i="71" s="1"/>
  <c r="AT3" i="71"/>
  <c r="AT144" i="71" s="1"/>
  <c r="F97" i="72"/>
  <c r="F10" i="72" s="1"/>
  <c r="E144" i="72"/>
  <c r="D144" i="72"/>
  <c r="C144" i="72"/>
  <c r="O3" i="73"/>
  <c r="O144" i="73" s="1"/>
  <c r="N3" i="73"/>
  <c r="N144" i="73" s="1"/>
  <c r="M3" i="73"/>
  <c r="M144" i="73" s="1"/>
  <c r="L3" i="73"/>
  <c r="L144" i="73" s="1"/>
  <c r="K3" i="73"/>
  <c r="K144" i="73" s="1"/>
  <c r="J144" i="73"/>
  <c r="I144" i="73"/>
  <c r="H144" i="73"/>
  <c r="G97" i="73"/>
  <c r="G10" i="73" s="1"/>
  <c r="F144" i="73"/>
  <c r="E144" i="73"/>
  <c r="D144" i="73"/>
  <c r="Q3" i="73"/>
  <c r="Q144" i="73" s="1"/>
  <c r="R3" i="73"/>
  <c r="R97" i="73" s="1"/>
  <c r="S3" i="73"/>
  <c r="S144" i="73" s="1"/>
  <c r="T3" i="73"/>
  <c r="T144" i="73" s="1"/>
  <c r="U3" i="73"/>
  <c r="U144" i="73" s="1"/>
  <c r="V3" i="73"/>
  <c r="V144" i="73" s="1"/>
  <c r="W3" i="73"/>
  <c r="W144" i="73" s="1"/>
  <c r="X3" i="73"/>
  <c r="X144" i="73" s="1"/>
  <c r="Y3" i="73"/>
  <c r="Y97" i="73" s="1"/>
  <c r="Z3" i="73"/>
  <c r="Z144" i="73" s="1"/>
  <c r="AA3" i="73"/>
  <c r="AA144" i="73" s="1"/>
  <c r="AB3" i="73"/>
  <c r="AB144" i="73" s="1"/>
  <c r="AC3" i="73"/>
  <c r="AC97" i="73" s="1"/>
  <c r="AD3" i="73"/>
  <c r="AD97" i="73" s="1"/>
  <c r="AE3" i="73"/>
  <c r="AF3" i="73"/>
  <c r="AF144" i="73" s="1"/>
  <c r="AG3" i="73"/>
  <c r="AG144" i="73" s="1"/>
  <c r="AH3" i="73"/>
  <c r="AH144" i="73" s="1"/>
  <c r="AI3" i="73"/>
  <c r="AI144" i="73" s="1"/>
  <c r="AJ3" i="73"/>
  <c r="AJ144" i="73" s="1"/>
  <c r="AK3" i="73"/>
  <c r="AK144" i="73" s="1"/>
  <c r="AL3" i="73"/>
  <c r="AL144" i="73" s="1"/>
  <c r="AM3" i="73"/>
  <c r="AM144" i="73" s="1"/>
  <c r="AN3" i="73"/>
  <c r="AN97" i="73" s="1"/>
  <c r="AO3" i="73"/>
  <c r="AO97" i="73" s="1"/>
  <c r="AP3" i="73"/>
  <c r="AQ3" i="73"/>
  <c r="AQ144" i="73" s="1"/>
  <c r="AR3" i="73"/>
  <c r="AR144" i="73" s="1"/>
  <c r="AS3" i="73"/>
  <c r="AS144" i="73" s="1"/>
  <c r="AT3" i="73"/>
  <c r="AT144" i="73" s="1"/>
  <c r="AU3" i="73"/>
  <c r="AU144" i="73" s="1"/>
  <c r="AJ3" i="74"/>
  <c r="AJ97" i="74" s="1"/>
  <c r="AJ10" i="74" s="1"/>
  <c r="AI3" i="74"/>
  <c r="AI144" i="74" s="1"/>
  <c r="AH3" i="74"/>
  <c r="AH97" i="74" s="1"/>
  <c r="AH10" i="74" s="1"/>
  <c r="AG3" i="74"/>
  <c r="AG144" i="74" s="1"/>
  <c r="AF3" i="74"/>
  <c r="AF97" i="74" s="1"/>
  <c r="AF10" i="74" s="1"/>
  <c r="AE3" i="74"/>
  <c r="AE97" i="74" s="1"/>
  <c r="AE10" i="74" s="1"/>
  <c r="AD3" i="74"/>
  <c r="AD144" i="74" s="1"/>
  <c r="AC3" i="74"/>
  <c r="AC144" i="74" s="1"/>
  <c r="AB3" i="74"/>
  <c r="AB144" i="74" s="1"/>
  <c r="AA3" i="74"/>
  <c r="AA144" i="74" s="1"/>
  <c r="Z3" i="74"/>
  <c r="Z144" i="74" s="1"/>
  <c r="Y3" i="74"/>
  <c r="Y144" i="74" s="1"/>
  <c r="X3" i="74"/>
  <c r="X144" i="74" s="1"/>
  <c r="W3" i="74"/>
  <c r="W97" i="74" s="1"/>
  <c r="W10" i="74" s="1"/>
  <c r="V3" i="74"/>
  <c r="V144" i="74" s="1"/>
  <c r="U3" i="74"/>
  <c r="U97" i="74" s="1"/>
  <c r="U10" i="74" s="1"/>
  <c r="T3" i="74"/>
  <c r="T144" i="74" s="1"/>
  <c r="S3" i="74"/>
  <c r="S144" i="74" s="1"/>
  <c r="R3" i="74"/>
  <c r="R144" i="74" s="1"/>
  <c r="Q3" i="74"/>
  <c r="Q144" i="74" s="1"/>
  <c r="P3" i="74"/>
  <c r="P144" i="74" s="1"/>
  <c r="O3" i="74"/>
  <c r="O144" i="74" s="1"/>
  <c r="N3" i="74"/>
  <c r="N97" i="74" s="1"/>
  <c r="N10" i="74" s="1"/>
  <c r="M3" i="74"/>
  <c r="M144" i="74" s="1"/>
  <c r="L3" i="74"/>
  <c r="L144" i="74" s="1"/>
  <c r="K3" i="74"/>
  <c r="K144" i="74" s="1"/>
  <c r="J144" i="74"/>
  <c r="I97" i="74"/>
  <c r="I10" i="74" s="1"/>
  <c r="G144" i="74"/>
  <c r="F97" i="74"/>
  <c r="F10" i="74" s="1"/>
  <c r="E144" i="74"/>
  <c r="D144" i="74"/>
  <c r="C144" i="74"/>
  <c r="AL3" i="74"/>
  <c r="AL144" i="74" s="1"/>
  <c r="AM3" i="74"/>
  <c r="AM144" i="74" s="1"/>
  <c r="AN3" i="74"/>
  <c r="AN144" i="74" s="1"/>
  <c r="AO3" i="74"/>
  <c r="AO144" i="74" s="1"/>
  <c r="AP3" i="74"/>
  <c r="AP144" i="74" s="1"/>
  <c r="AQ3" i="74"/>
  <c r="AQ144" i="74" s="1"/>
  <c r="AR3" i="74"/>
  <c r="AR97" i="74" s="1"/>
  <c r="AS3" i="74"/>
  <c r="AS144" i="74" s="1"/>
  <c r="AT3" i="74"/>
  <c r="AT144" i="74" s="1"/>
  <c r="AU3" i="74"/>
  <c r="AU144" i="74" s="1"/>
  <c r="I144" i="76"/>
  <c r="H144" i="76"/>
  <c r="G144" i="76"/>
  <c r="F144" i="76"/>
  <c r="E144" i="76"/>
  <c r="D97" i="76"/>
  <c r="D10" i="76" s="1"/>
  <c r="C97" i="76"/>
  <c r="C10" i="76" s="1"/>
  <c r="K144" i="76"/>
  <c r="L144" i="76"/>
  <c r="M144" i="76"/>
  <c r="O144" i="76"/>
  <c r="P144" i="76"/>
  <c r="Q144" i="76"/>
  <c r="R144" i="76"/>
  <c r="S144" i="76"/>
  <c r="T144" i="76"/>
  <c r="U144" i="76"/>
  <c r="V97" i="76"/>
  <c r="W144" i="76"/>
  <c r="X144" i="76"/>
  <c r="Y144" i="76"/>
  <c r="AA144" i="76"/>
  <c r="AB144" i="76"/>
  <c r="AC144" i="76"/>
  <c r="AD144" i="76"/>
  <c r="AE144" i="76"/>
  <c r="AF144" i="76"/>
  <c r="AG144" i="76"/>
  <c r="AH144" i="76"/>
  <c r="AI144" i="76"/>
  <c r="AJ144" i="76"/>
  <c r="AK144" i="76"/>
  <c r="AL144" i="76"/>
  <c r="AM144" i="76"/>
  <c r="AO144" i="76"/>
  <c r="AP97" i="76"/>
  <c r="AQ144" i="76"/>
  <c r="AR144" i="76"/>
  <c r="AS144" i="76"/>
  <c r="AT144" i="76"/>
  <c r="AU144" i="76"/>
  <c r="L3" i="77"/>
  <c r="L144" i="77" s="1"/>
  <c r="K3" i="77"/>
  <c r="K144" i="77" s="1"/>
  <c r="J97" i="77"/>
  <c r="J10" i="77" s="1"/>
  <c r="I144" i="77"/>
  <c r="H144" i="77"/>
  <c r="G144" i="77"/>
  <c r="F144" i="77"/>
  <c r="E144" i="77"/>
  <c r="D144" i="77"/>
  <c r="C144" i="77"/>
  <c r="N3" i="77"/>
  <c r="N144" i="77" s="1"/>
  <c r="O3" i="77"/>
  <c r="O144" i="77" s="1"/>
  <c r="P3" i="77"/>
  <c r="P144" i="77" s="1"/>
  <c r="Q3" i="77"/>
  <c r="Q97" i="77" s="1"/>
  <c r="R3" i="77"/>
  <c r="R144" i="77" s="1"/>
  <c r="S3" i="77"/>
  <c r="S144" i="77" s="1"/>
  <c r="T3" i="77"/>
  <c r="T144" i="77" s="1"/>
  <c r="U3" i="77"/>
  <c r="U144" i="77" s="1"/>
  <c r="V3" i="77"/>
  <c r="V144" i="77" s="1"/>
  <c r="W3" i="77"/>
  <c r="W144" i="77" s="1"/>
  <c r="X3" i="77"/>
  <c r="X144" i="77" s="1"/>
  <c r="Y3" i="77"/>
  <c r="Y144" i="77" s="1"/>
  <c r="Z3" i="77"/>
  <c r="Z144" i="77" s="1"/>
  <c r="AA3" i="77"/>
  <c r="AA144" i="77" s="1"/>
  <c r="AB3" i="77"/>
  <c r="AB97" i="77" s="1"/>
  <c r="AC3" i="77"/>
  <c r="AC144" i="77" s="1"/>
  <c r="AD3" i="77"/>
  <c r="AD97" i="77" s="1"/>
  <c r="AE3" i="77"/>
  <c r="AE144" i="77" s="1"/>
  <c r="AF3" i="77"/>
  <c r="AF97" i="77" s="1"/>
  <c r="AG3" i="77"/>
  <c r="AG144" i="77" s="1"/>
  <c r="AH3" i="77"/>
  <c r="AH144" i="77" s="1"/>
  <c r="AI3" i="77"/>
  <c r="AI144" i="77" s="1"/>
  <c r="AJ3" i="77"/>
  <c r="AJ144" i="77" s="1"/>
  <c r="AK3" i="77"/>
  <c r="AK144" i="77" s="1"/>
  <c r="AL3" i="77"/>
  <c r="AL144" i="77" s="1"/>
  <c r="AM3" i="77"/>
  <c r="AM97" i="77" s="1"/>
  <c r="AN3" i="77"/>
  <c r="AN144" i="77" s="1"/>
  <c r="AO3" i="77"/>
  <c r="AO97" i="77" s="1"/>
  <c r="AP3" i="77"/>
  <c r="AP144" i="77" s="1"/>
  <c r="AQ3" i="77"/>
  <c r="AQ97" i="77" s="1"/>
  <c r="AR3" i="77"/>
  <c r="AR144" i="77" s="1"/>
  <c r="AS3" i="77"/>
  <c r="AS144" i="77" s="1"/>
  <c r="AT3" i="77"/>
  <c r="AT144" i="77" s="1"/>
  <c r="AU3" i="77"/>
  <c r="AU144" i="77" s="1"/>
  <c r="M3" i="78"/>
  <c r="M144" i="78" s="1"/>
  <c r="L3" i="78"/>
  <c r="L144" i="78" s="1"/>
  <c r="K3" i="78"/>
  <c r="K97" i="78" s="1"/>
  <c r="K10" i="78" s="1"/>
  <c r="J97" i="78"/>
  <c r="J10" i="78" s="1"/>
  <c r="I144" i="78"/>
  <c r="H97" i="78"/>
  <c r="H10" i="78" s="1"/>
  <c r="G144" i="78"/>
  <c r="F144" i="78"/>
  <c r="E144" i="78"/>
  <c r="D144" i="78"/>
  <c r="C144" i="78"/>
  <c r="O3" i="78"/>
  <c r="O144" i="78" s="1"/>
  <c r="P3" i="78"/>
  <c r="P144" i="78" s="1"/>
  <c r="Q3" i="78"/>
  <c r="Q97" i="78" s="1"/>
  <c r="R3" i="78"/>
  <c r="R97" i="78" s="1"/>
  <c r="S3" i="78"/>
  <c r="S144" i="78" s="1"/>
  <c r="T3" i="78"/>
  <c r="T97" i="78" s="1"/>
  <c r="U3" i="78"/>
  <c r="U144" i="78" s="1"/>
  <c r="V3" i="78"/>
  <c r="V144" i="78" s="1"/>
  <c r="W3" i="78"/>
  <c r="W97" i="78" s="1"/>
  <c r="X3" i="78"/>
  <c r="X144" i="78" s="1"/>
  <c r="Y3" i="78"/>
  <c r="Y144" i="78" s="1"/>
  <c r="Z3" i="78"/>
  <c r="Z144" i="78" s="1"/>
  <c r="AA3" i="78"/>
  <c r="AA97" i="78" s="1"/>
  <c r="AB3" i="78"/>
  <c r="AB144" i="78" s="1"/>
  <c r="AC3" i="78"/>
  <c r="AC144" i="78" s="1"/>
  <c r="AD3" i="78"/>
  <c r="AD144" i="78" s="1"/>
  <c r="AE3" i="78"/>
  <c r="AE97" i="78" s="1"/>
  <c r="AF3" i="78"/>
  <c r="AF144" i="78" s="1"/>
  <c r="AG3" i="78"/>
  <c r="AG97" i="78" s="1"/>
  <c r="AH3" i="78"/>
  <c r="AH144" i="78" s="1"/>
  <c r="AI3" i="78"/>
  <c r="AI144" i="78" s="1"/>
  <c r="AJ3" i="78"/>
  <c r="AJ97" i="78" s="1"/>
  <c r="AK3" i="78"/>
  <c r="AL3" i="78"/>
  <c r="AL144" i="78" s="1"/>
  <c r="AM3" i="78"/>
  <c r="AM144" i="78" s="1"/>
  <c r="AN3" i="78"/>
  <c r="AN144" i="78" s="1"/>
  <c r="AO3" i="78"/>
  <c r="AO144" i="78" s="1"/>
  <c r="AP3" i="78"/>
  <c r="AP144" i="78" s="1"/>
  <c r="AQ3" i="78"/>
  <c r="AQ144" i="78" s="1"/>
  <c r="AR3" i="78"/>
  <c r="AR144" i="78" s="1"/>
  <c r="AS3" i="78"/>
  <c r="AS97" i="78" s="1"/>
  <c r="AT3" i="78"/>
  <c r="AT144" i="78" s="1"/>
  <c r="AU3" i="78"/>
  <c r="AU144" i="78" s="1"/>
  <c r="O3" i="79"/>
  <c r="O144" i="79" s="1"/>
  <c r="N3" i="79"/>
  <c r="N144" i="79" s="1"/>
  <c r="M3" i="79"/>
  <c r="M144" i="79" s="1"/>
  <c r="L3" i="79"/>
  <c r="L144" i="79" s="1"/>
  <c r="K3" i="79"/>
  <c r="K97" i="79" s="1"/>
  <c r="K10" i="79" s="1"/>
  <c r="J144" i="79"/>
  <c r="I97" i="79"/>
  <c r="I10" i="79" s="1"/>
  <c r="H144" i="79"/>
  <c r="G144" i="79"/>
  <c r="F144" i="79"/>
  <c r="E144" i="79"/>
  <c r="D144" i="79"/>
  <c r="C144" i="79"/>
  <c r="Q3" i="79"/>
  <c r="Q144" i="79" s="1"/>
  <c r="R3" i="79"/>
  <c r="R144" i="79" s="1"/>
  <c r="S3" i="79"/>
  <c r="S144" i="79" s="1"/>
  <c r="T3" i="79"/>
  <c r="T144" i="79" s="1"/>
  <c r="U3" i="79"/>
  <c r="U144" i="79" s="1"/>
  <c r="V3" i="79"/>
  <c r="V144" i="79" s="1"/>
  <c r="W3" i="79"/>
  <c r="W97" i="79" s="1"/>
  <c r="X3" i="79"/>
  <c r="X144" i="79" s="1"/>
  <c r="Y3" i="79"/>
  <c r="Y97" i="79" s="1"/>
  <c r="Z3" i="79"/>
  <c r="Z144" i="79" s="1"/>
  <c r="AA3" i="79"/>
  <c r="AA144" i="79" s="1"/>
  <c r="AB3" i="79"/>
  <c r="AC3" i="79"/>
  <c r="AC144" i="79" s="1"/>
  <c r="AD3" i="79"/>
  <c r="AD144" i="79" s="1"/>
  <c r="AE3" i="79"/>
  <c r="AE144" i="79" s="1"/>
  <c r="AF3" i="79"/>
  <c r="AF144" i="79" s="1"/>
  <c r="AG3" i="79"/>
  <c r="AG144" i="79" s="1"/>
  <c r="AH3" i="79"/>
  <c r="AH144" i="79" s="1"/>
  <c r="AI3" i="79"/>
  <c r="AI144" i="79" s="1"/>
  <c r="AJ3" i="79"/>
  <c r="AJ97" i="79" s="1"/>
  <c r="AK3" i="79"/>
  <c r="AK144" i="79" s="1"/>
  <c r="AL3" i="79"/>
  <c r="AL144" i="79" s="1"/>
  <c r="AM3" i="79"/>
  <c r="AN3" i="79"/>
  <c r="AN97" i="79" s="1"/>
  <c r="AO3" i="79"/>
  <c r="AO144" i="79" s="1"/>
  <c r="AP3" i="79"/>
  <c r="AP144" i="79" s="1"/>
  <c r="AQ3" i="79"/>
  <c r="AQ144" i="79" s="1"/>
  <c r="AR3" i="79"/>
  <c r="AR144" i="79" s="1"/>
  <c r="AS3" i="79"/>
  <c r="AS144" i="79" s="1"/>
  <c r="AT3" i="79"/>
  <c r="AT144" i="79" s="1"/>
  <c r="AU3" i="79"/>
  <c r="AU97" i="79" s="1"/>
  <c r="L3" i="80"/>
  <c r="L144" i="80" s="1"/>
  <c r="K3" i="80"/>
  <c r="K144" i="80" s="1"/>
  <c r="J97" i="80"/>
  <c r="J10" i="80" s="1"/>
  <c r="I144" i="80"/>
  <c r="H144" i="80"/>
  <c r="G144" i="80"/>
  <c r="F144" i="80"/>
  <c r="E144" i="80"/>
  <c r="D144" i="80"/>
  <c r="C144" i="80"/>
  <c r="N3" i="80"/>
  <c r="N97" i="80" s="1"/>
  <c r="O3" i="80"/>
  <c r="O144" i="80" s="1"/>
  <c r="P3" i="80"/>
  <c r="P144" i="80" s="1"/>
  <c r="Q3" i="80"/>
  <c r="Q97" i="80" s="1"/>
  <c r="R3" i="80"/>
  <c r="R144" i="80" s="1"/>
  <c r="S3" i="80"/>
  <c r="S144" i="80" s="1"/>
  <c r="T3" i="80"/>
  <c r="T97" i="80" s="1"/>
  <c r="U3" i="80"/>
  <c r="U144" i="80" s="1"/>
  <c r="V3" i="80"/>
  <c r="V144" i="80" s="1"/>
  <c r="W3" i="80"/>
  <c r="W144" i="80" s="1"/>
  <c r="X3" i="80"/>
  <c r="X144" i="80" s="1"/>
  <c r="Y3" i="80"/>
  <c r="Y97" i="80" s="1"/>
  <c r="Z3" i="80"/>
  <c r="Z144" i="80" s="1"/>
  <c r="AA3" i="80"/>
  <c r="AA97" i="80" s="1"/>
  <c r="AB3" i="80"/>
  <c r="AB97" i="80" s="1"/>
  <c r="AC3" i="80"/>
  <c r="AC97" i="80" s="1"/>
  <c r="AD3" i="80"/>
  <c r="AD97" i="80" s="1"/>
  <c r="AE3" i="80"/>
  <c r="AE97" i="80" s="1"/>
  <c r="AF3" i="80"/>
  <c r="AF144" i="80" s="1"/>
  <c r="AG3" i="80"/>
  <c r="AG144" i="80" s="1"/>
  <c r="AH3" i="80"/>
  <c r="AH144" i="80" s="1"/>
  <c r="AI3" i="80"/>
  <c r="AI144" i="80" s="1"/>
  <c r="AJ3" i="80"/>
  <c r="AJ97" i="80" s="1"/>
  <c r="AK3" i="80"/>
  <c r="AK144" i="80" s="1"/>
  <c r="AL3" i="80"/>
  <c r="AL144" i="80" s="1"/>
  <c r="AM3" i="80"/>
  <c r="AM144" i="80" s="1"/>
  <c r="AN3" i="80"/>
  <c r="AN97" i="80" s="1"/>
  <c r="AO3" i="80"/>
  <c r="AO97" i="80" s="1"/>
  <c r="AP3" i="80"/>
  <c r="AP97" i="80" s="1"/>
  <c r="AQ3" i="80"/>
  <c r="AQ144" i="80" s="1"/>
  <c r="AR3" i="80"/>
  <c r="AR144" i="80" s="1"/>
  <c r="AS3" i="80"/>
  <c r="AS144" i="80" s="1"/>
  <c r="AT3" i="80"/>
  <c r="AT144" i="80" s="1"/>
  <c r="AU3" i="80"/>
  <c r="AU97" i="80" s="1"/>
  <c r="T3" i="24"/>
  <c r="T154" i="24" s="1"/>
  <c r="M3" i="25"/>
  <c r="M141" i="25" s="1"/>
  <c r="L3" i="26"/>
  <c r="L137" i="26" s="1"/>
  <c r="M3" i="27"/>
  <c r="M144" i="27" s="1"/>
  <c r="AC3" i="28"/>
  <c r="AC144" i="28" s="1"/>
  <c r="P3" i="29"/>
  <c r="P144" i="29" s="1"/>
  <c r="I144" i="31"/>
  <c r="AM3" i="33"/>
  <c r="AM144" i="33" s="1"/>
  <c r="Z3" i="34"/>
  <c r="Z144" i="34" s="1"/>
  <c r="J144" i="36"/>
  <c r="AH3" i="38"/>
  <c r="AH97" i="38" s="1"/>
  <c r="AH10" i="38" s="1"/>
  <c r="L3" i="39"/>
  <c r="L144" i="39" s="1"/>
  <c r="AL3" i="40"/>
  <c r="AL144" i="40" s="1"/>
  <c r="I144" i="42"/>
  <c r="I144" i="43"/>
  <c r="AG3" i="44"/>
  <c r="AG97" i="44" s="1"/>
  <c r="AG10" i="44" s="1"/>
  <c r="K3" i="46"/>
  <c r="K144" i="46" s="1"/>
  <c r="H144" i="47"/>
  <c r="K3" i="52"/>
  <c r="K144" i="52" s="1"/>
  <c r="AE3" i="53"/>
  <c r="AE144" i="53" s="1"/>
  <c r="AG3" i="54"/>
  <c r="AG144" i="54" s="1"/>
  <c r="I144" i="55"/>
  <c r="J97" i="57"/>
  <c r="J10" i="57" s="1"/>
  <c r="G144" i="58"/>
  <c r="H97" i="59"/>
  <c r="H10" i="59" s="1"/>
  <c r="AL3" i="60"/>
  <c r="AL144" i="60" s="1"/>
  <c r="N3" i="61"/>
  <c r="N144" i="61" s="1"/>
  <c r="I144" i="62"/>
  <c r="J144" i="63"/>
  <c r="J144" i="64"/>
  <c r="H144" i="66"/>
  <c r="AE3" i="67"/>
  <c r="AE144" i="67" s="1"/>
  <c r="V3" i="71"/>
  <c r="V144" i="71" s="1"/>
  <c r="G144" i="72"/>
  <c r="P3" i="73"/>
  <c r="P97" i="73" s="1"/>
  <c r="P10" i="73" s="1"/>
  <c r="AK3" i="74"/>
  <c r="AK97" i="74" s="1"/>
  <c r="AK10" i="74" s="1"/>
  <c r="J144" i="76"/>
  <c r="M3" i="77"/>
  <c r="M144" i="77" s="1"/>
  <c r="N3" i="78"/>
  <c r="N144" i="78" s="1"/>
  <c r="P3" i="79"/>
  <c r="P144" i="79" s="1"/>
  <c r="M3" i="80"/>
  <c r="M144" i="80" s="1"/>
  <c r="P100" i="3"/>
  <c r="O100" i="3"/>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O3" i="19"/>
  <c r="N3" i="19"/>
  <c r="M3" i="19"/>
  <c r="L3" i="19"/>
  <c r="K3" i="19"/>
  <c r="M3" i="18"/>
  <c r="L3" i="18"/>
  <c r="K3" i="18"/>
  <c r="X3" i="16"/>
  <c r="W3" i="16"/>
  <c r="V3" i="16"/>
  <c r="U3" i="16"/>
  <c r="T3" i="16"/>
  <c r="S3" i="16"/>
  <c r="R3" i="16"/>
  <c r="Q3" i="16"/>
  <c r="P3" i="16"/>
  <c r="O3" i="16"/>
  <c r="N3" i="16"/>
  <c r="M3" i="16"/>
  <c r="L3" i="16"/>
  <c r="K3" i="16"/>
  <c r="N3" i="18"/>
  <c r="P3" i="19"/>
  <c r="K3" i="9"/>
  <c r="AP3" i="7"/>
  <c r="Y3" i="16"/>
  <c r="M3" i="13"/>
  <c r="L3" i="13"/>
  <c r="K3" i="13"/>
  <c r="N3" i="13"/>
  <c r="D99" i="88" l="1"/>
  <c r="D98" i="88"/>
  <c r="AJ144" i="79"/>
  <c r="AL144" i="67"/>
  <c r="K144" i="78"/>
  <c r="AK97" i="53"/>
  <c r="AN144" i="73"/>
  <c r="Y144" i="73"/>
  <c r="AJ144" i="80"/>
  <c r="C10" i="7"/>
  <c r="T10" i="7"/>
  <c r="S10" i="7"/>
  <c r="R10" i="7"/>
  <c r="Q10" i="7"/>
  <c r="P10" i="7"/>
  <c r="O10" i="7"/>
  <c r="N10" i="7"/>
  <c r="M10" i="7"/>
  <c r="L10" i="7"/>
  <c r="G98" i="33"/>
  <c r="G11" i="33" s="1"/>
  <c r="H97" i="74"/>
  <c r="H10" i="74" s="1"/>
  <c r="H144" i="74"/>
  <c r="AM97" i="79"/>
  <c r="AM144" i="79"/>
  <c r="AB97" i="79"/>
  <c r="AB144" i="79"/>
  <c r="H140" i="22"/>
  <c r="H99" i="22"/>
  <c r="H12" i="22" s="1"/>
  <c r="Z97" i="68"/>
  <c r="Z144" i="68"/>
  <c r="F97" i="58"/>
  <c r="F10" i="58" s="1"/>
  <c r="F144" i="58"/>
  <c r="Z97" i="47"/>
  <c r="Z144" i="47"/>
  <c r="AK97" i="44"/>
  <c r="AK144" i="44"/>
  <c r="C97" i="40"/>
  <c r="C10" i="40" s="1"/>
  <c r="C144" i="40"/>
  <c r="Z97" i="40"/>
  <c r="Z10" i="40" s="1"/>
  <c r="Z144" i="40"/>
  <c r="Z97" i="36"/>
  <c r="Z144" i="36"/>
  <c r="AI137" i="26"/>
  <c r="AI98" i="26"/>
  <c r="X137" i="26"/>
  <c r="X98" i="26"/>
  <c r="AI96" i="24"/>
  <c r="AI154" i="24"/>
  <c r="J143" i="24"/>
  <c r="J126" i="24"/>
  <c r="J39" i="24" s="1"/>
  <c r="AT140" i="22"/>
  <c r="AT99" i="22"/>
  <c r="X97" i="22"/>
  <c r="X99" i="22"/>
  <c r="W97" i="77"/>
  <c r="AK97" i="36"/>
  <c r="AO144" i="80"/>
  <c r="AC144" i="80"/>
  <c r="Q144" i="80"/>
  <c r="R144" i="78"/>
  <c r="AD144" i="77"/>
  <c r="AK144" i="68"/>
  <c r="AS144" i="53"/>
  <c r="I144" i="52"/>
  <c r="O144" i="47"/>
  <c r="F144" i="43"/>
  <c r="M99" i="22"/>
  <c r="E154" i="24"/>
  <c r="L141" i="25"/>
  <c r="U97" i="61"/>
  <c r="U144" i="61"/>
  <c r="AP97" i="60"/>
  <c r="AP144" i="60"/>
  <c r="I144" i="4"/>
  <c r="I102" i="4"/>
  <c r="I15" i="4" s="1"/>
  <c r="AJ97" i="71"/>
  <c r="AJ144" i="71"/>
  <c r="N97" i="68"/>
  <c r="N144" i="68"/>
  <c r="AU97" i="61"/>
  <c r="AU144" i="61"/>
  <c r="Y97" i="61"/>
  <c r="Y144" i="61"/>
  <c r="AV97" i="60"/>
  <c r="AV144" i="60"/>
  <c r="AJ97" i="52"/>
  <c r="AJ144" i="52"/>
  <c r="AS137" i="26"/>
  <c r="AS98" i="26"/>
  <c r="AH137" i="26"/>
  <c r="AH98" i="26"/>
  <c r="W137" i="26"/>
  <c r="W98" i="26"/>
  <c r="AH143" i="24"/>
  <c r="AH154" i="24"/>
  <c r="AS140" i="22"/>
  <c r="AS99" i="22"/>
  <c r="AH140" i="22"/>
  <c r="AH99" i="22"/>
  <c r="W140" i="22"/>
  <c r="W99" i="22"/>
  <c r="L140" i="22"/>
  <c r="L99" i="22"/>
  <c r="AS97" i="77"/>
  <c r="AK97" i="34"/>
  <c r="AN144" i="80"/>
  <c r="AB144" i="80"/>
  <c r="Q144" i="78"/>
  <c r="AO144" i="77"/>
  <c r="Q144" i="77"/>
  <c r="AD144" i="73"/>
  <c r="G144" i="73"/>
  <c r="AD144" i="61"/>
  <c r="AR144" i="47"/>
  <c r="N99" i="22"/>
  <c r="J154" i="24"/>
  <c r="Y98" i="26"/>
  <c r="T97" i="68"/>
  <c r="T144" i="68"/>
  <c r="N97" i="67"/>
  <c r="N10" i="67" s="1"/>
  <c r="N144" i="67"/>
  <c r="AG137" i="26"/>
  <c r="AG98" i="26"/>
  <c r="V137" i="26"/>
  <c r="V98" i="26"/>
  <c r="AR143" i="24"/>
  <c r="AR154" i="24"/>
  <c r="V143" i="24"/>
  <c r="V154" i="24"/>
  <c r="AR140" i="22"/>
  <c r="AR99" i="22"/>
  <c r="V140" i="22"/>
  <c r="V99" i="22"/>
  <c r="L97" i="76"/>
  <c r="J97" i="54"/>
  <c r="J10" i="54" s="1"/>
  <c r="H97" i="31"/>
  <c r="H10" i="31" s="1"/>
  <c r="AH144" i="38"/>
  <c r="AA144" i="80"/>
  <c r="AN144" i="79"/>
  <c r="AB144" i="77"/>
  <c r="AP144" i="76"/>
  <c r="AC144" i="73"/>
  <c r="AP144" i="67"/>
  <c r="M144" i="67"/>
  <c r="AU144" i="44"/>
  <c r="O99" i="22"/>
  <c r="Z98" i="26"/>
  <c r="AS97" i="52"/>
  <c r="AS144" i="52"/>
  <c r="W97" i="36"/>
  <c r="W144" i="36"/>
  <c r="AQ137" i="26"/>
  <c r="AQ98" i="26"/>
  <c r="AF137" i="26"/>
  <c r="AF98" i="26"/>
  <c r="U137" i="26"/>
  <c r="U98" i="26"/>
  <c r="AQ143" i="24"/>
  <c r="AQ154" i="24"/>
  <c r="U143" i="24"/>
  <c r="U154" i="24"/>
  <c r="M143" i="24"/>
  <c r="M154" i="24"/>
  <c r="AQ140" i="22"/>
  <c r="AQ99" i="22"/>
  <c r="AF140" i="22"/>
  <c r="AF99" i="22"/>
  <c r="U140" i="22"/>
  <c r="U99" i="22"/>
  <c r="J140" i="22"/>
  <c r="J99" i="22"/>
  <c r="AS97" i="76"/>
  <c r="N144" i="80"/>
  <c r="AA144" i="78"/>
  <c r="AM144" i="77"/>
  <c r="AR144" i="74"/>
  <c r="AH144" i="68"/>
  <c r="AO144" i="67"/>
  <c r="AQ144" i="61"/>
  <c r="AQ144" i="46"/>
  <c r="AR97" i="61"/>
  <c r="AR144" i="61"/>
  <c r="AP137" i="26"/>
  <c r="AP98" i="26"/>
  <c r="AE137" i="26"/>
  <c r="AE98" i="26"/>
  <c r="T137" i="26"/>
  <c r="T98" i="26"/>
  <c r="F137" i="26"/>
  <c r="F94" i="26"/>
  <c r="F7" i="26" s="1"/>
  <c r="AP143" i="24"/>
  <c r="AP154" i="24"/>
  <c r="C143" i="24"/>
  <c r="C154" i="24"/>
  <c r="N143" i="24"/>
  <c r="N154" i="24"/>
  <c r="AP140" i="22"/>
  <c r="AP99" i="22"/>
  <c r="AE140" i="22"/>
  <c r="AE99" i="22"/>
  <c r="T140" i="22"/>
  <c r="T99" i="22"/>
  <c r="I140" i="22"/>
  <c r="I99" i="22"/>
  <c r="Y144" i="80"/>
  <c r="Y144" i="79"/>
  <c r="AO144" i="73"/>
  <c r="Q144" i="68"/>
  <c r="AN144" i="67"/>
  <c r="Y144" i="67"/>
  <c r="I144" i="63"/>
  <c r="AA99" i="22"/>
  <c r="X154" i="24"/>
  <c r="AT98" i="26"/>
  <c r="AO137" i="26"/>
  <c r="AO98" i="26"/>
  <c r="AD137" i="26"/>
  <c r="AD98" i="26"/>
  <c r="S137" i="26"/>
  <c r="S98" i="26"/>
  <c r="G137" i="26"/>
  <c r="G98" i="26"/>
  <c r="G11" i="26" s="1"/>
  <c r="AO143" i="24"/>
  <c r="AO154" i="24"/>
  <c r="AD143" i="24"/>
  <c r="AD154" i="24"/>
  <c r="D143" i="24"/>
  <c r="D154" i="24"/>
  <c r="AO140" i="22"/>
  <c r="AO99" i="22"/>
  <c r="AD140" i="22"/>
  <c r="AD99" i="22"/>
  <c r="S140" i="22"/>
  <c r="S99" i="22"/>
  <c r="C140" i="22"/>
  <c r="C99" i="22"/>
  <c r="C12" i="22" s="1"/>
  <c r="D144" i="4"/>
  <c r="D102" i="4"/>
  <c r="D15" i="4" s="1"/>
  <c r="K144" i="79"/>
  <c r="J144" i="77"/>
  <c r="Z144" i="67"/>
  <c r="V144" i="61"/>
  <c r="P144" i="53"/>
  <c r="AN144" i="46"/>
  <c r="AQ144" i="44"/>
  <c r="AG144" i="39"/>
  <c r="AB99" i="22"/>
  <c r="AU98" i="26"/>
  <c r="AN94" i="26"/>
  <c r="AN98" i="26"/>
  <c r="AC137" i="26"/>
  <c r="AC98" i="26"/>
  <c r="R137" i="26"/>
  <c r="R98" i="26"/>
  <c r="H137" i="26"/>
  <c r="H98" i="26"/>
  <c r="H11" i="26" s="1"/>
  <c r="AN103" i="24"/>
  <c r="AN154" i="24"/>
  <c r="AC143" i="24"/>
  <c r="AC154" i="24"/>
  <c r="P143" i="24"/>
  <c r="P154" i="24"/>
  <c r="AN140" i="22"/>
  <c r="AN99" i="22"/>
  <c r="AC140" i="22"/>
  <c r="AC99" i="22"/>
  <c r="R140" i="22"/>
  <c r="R99" i="22"/>
  <c r="D140" i="22"/>
  <c r="D99" i="22"/>
  <c r="D12" i="22" s="1"/>
  <c r="E97" i="4"/>
  <c r="E10" i="4" s="1"/>
  <c r="E102" i="4"/>
  <c r="E15" i="4" s="1"/>
  <c r="AK144" i="74"/>
  <c r="AU144" i="80"/>
  <c r="AU144" i="79"/>
  <c r="W144" i="79"/>
  <c r="AJ144" i="78"/>
  <c r="O144" i="68"/>
  <c r="C102" i="4"/>
  <c r="C15" i="4" s="1"/>
  <c r="AM137" i="26"/>
  <c r="AM98" i="26"/>
  <c r="AB94" i="26"/>
  <c r="AB98" i="26"/>
  <c r="Q94" i="26"/>
  <c r="Q98" i="26"/>
  <c r="I137" i="26"/>
  <c r="I98" i="26"/>
  <c r="I11" i="26" s="1"/>
  <c r="AM103" i="24"/>
  <c r="AM154" i="24"/>
  <c r="Q143" i="24"/>
  <c r="Q154" i="24"/>
  <c r="AM140" i="22"/>
  <c r="AM99" i="22"/>
  <c r="Q140" i="22"/>
  <c r="Q99" i="22"/>
  <c r="E140" i="22"/>
  <c r="E99" i="22"/>
  <c r="E12" i="22" s="1"/>
  <c r="H144" i="59"/>
  <c r="W144" i="78"/>
  <c r="T144" i="38"/>
  <c r="AI99" i="22"/>
  <c r="AN97" i="54"/>
  <c r="AN144" i="54"/>
  <c r="AN97" i="47"/>
  <c r="AN144" i="47"/>
  <c r="AN97" i="33"/>
  <c r="AN144" i="33"/>
  <c r="AL137" i="26"/>
  <c r="AL98" i="26"/>
  <c r="AA137" i="26"/>
  <c r="AA98" i="26"/>
  <c r="P137" i="26"/>
  <c r="P98" i="26"/>
  <c r="AL143" i="24"/>
  <c r="AL154" i="24"/>
  <c r="AL126" i="24"/>
  <c r="AA143" i="24"/>
  <c r="AA126" i="24"/>
  <c r="R154" i="24"/>
  <c r="R126" i="24"/>
  <c r="R39" i="24" s="1"/>
  <c r="AL140" i="22"/>
  <c r="AL99" i="22"/>
  <c r="P140" i="22"/>
  <c r="P99" i="22"/>
  <c r="F140" i="22"/>
  <c r="F99" i="22"/>
  <c r="F12" i="22" s="1"/>
  <c r="G95" i="4"/>
  <c r="G8" i="4" s="1"/>
  <c r="G102" i="4"/>
  <c r="G15" i="4" s="1"/>
  <c r="H97" i="42"/>
  <c r="H10" i="42" s="1"/>
  <c r="T144" i="80"/>
  <c r="C144" i="76"/>
  <c r="E144" i="64"/>
  <c r="Q144" i="52"/>
  <c r="O144" i="40"/>
  <c r="Z144" i="39"/>
  <c r="AU99" i="22"/>
  <c r="AS154" i="24"/>
  <c r="AP97" i="73"/>
  <c r="AP144" i="73"/>
  <c r="AE97" i="73"/>
  <c r="AE144" i="73"/>
  <c r="AN97" i="76"/>
  <c r="AN144" i="76"/>
  <c r="G97" i="63"/>
  <c r="G10" i="63" s="1"/>
  <c r="G144" i="63"/>
  <c r="AM97" i="44"/>
  <c r="AM144" i="44"/>
  <c r="AI97" i="40"/>
  <c r="AI10" i="40" s="1"/>
  <c r="AI144" i="40"/>
  <c r="AK97" i="28"/>
  <c r="AK144" i="28"/>
  <c r="AK96" i="25"/>
  <c r="AK141" i="25"/>
  <c r="Z96" i="25"/>
  <c r="Z141" i="25"/>
  <c r="AK143" i="24"/>
  <c r="AK126" i="24"/>
  <c r="AK154" i="24"/>
  <c r="Z96" i="24"/>
  <c r="Z126" i="24"/>
  <c r="H154" i="24"/>
  <c r="H126" i="24"/>
  <c r="H39" i="24" s="1"/>
  <c r="S126" i="24"/>
  <c r="S39" i="24" s="1"/>
  <c r="S154" i="24"/>
  <c r="AK97" i="22"/>
  <c r="AK99" i="22"/>
  <c r="G140" i="22"/>
  <c r="G99" i="22"/>
  <c r="G12" i="22" s="1"/>
  <c r="H144" i="4"/>
  <c r="H102" i="4"/>
  <c r="H15" i="4" s="1"/>
  <c r="AK97" i="39"/>
  <c r="AE144" i="80"/>
  <c r="AS144" i="78"/>
  <c r="AG144" i="78"/>
  <c r="T144" i="78"/>
  <c r="AF144" i="77"/>
  <c r="V144" i="76"/>
  <c r="D144" i="76"/>
  <c r="G144" i="59"/>
  <c r="F102" i="4"/>
  <c r="F15" i="4" s="1"/>
  <c r="H103" i="24"/>
  <c r="H16" i="24" s="1"/>
  <c r="AT154" i="24"/>
  <c r="AL97" i="61"/>
  <c r="AL144" i="61"/>
  <c r="AL97" i="54"/>
  <c r="AL144" i="54"/>
  <c r="P97" i="47"/>
  <c r="P144" i="47"/>
  <c r="P97" i="46"/>
  <c r="P144" i="46"/>
  <c r="AJ137" i="26"/>
  <c r="AJ98" i="26"/>
  <c r="N137" i="26"/>
  <c r="N98" i="26"/>
  <c r="AJ143" i="24"/>
  <c r="AJ154" i="24"/>
  <c r="Y143" i="24"/>
  <c r="Y154" i="24"/>
  <c r="I143" i="24"/>
  <c r="I126" i="24"/>
  <c r="I39" i="24" s="1"/>
  <c r="I154" i="24"/>
  <c r="AJ140" i="22"/>
  <c r="AJ99" i="22"/>
  <c r="Y140" i="22"/>
  <c r="Y99" i="22"/>
  <c r="AK97" i="38"/>
  <c r="C144" i="47"/>
  <c r="AP144" i="80"/>
  <c r="AD144" i="80"/>
  <c r="AE144" i="78"/>
  <c r="AQ144" i="77"/>
  <c r="R144" i="73"/>
  <c r="AM144" i="68"/>
  <c r="K99" i="22"/>
  <c r="G126" i="24"/>
  <c r="G39" i="24" s="1"/>
  <c r="AU154" i="24"/>
  <c r="J144" i="80"/>
  <c r="I144" i="79"/>
  <c r="J144" i="78"/>
  <c r="H144" i="78"/>
  <c r="N144" i="74"/>
  <c r="AJ144" i="74"/>
  <c r="F144" i="74"/>
  <c r="I144" i="74"/>
  <c r="AE144" i="74"/>
  <c r="U144" i="74"/>
  <c r="AF144" i="74"/>
  <c r="W144" i="74"/>
  <c r="AH144" i="74"/>
  <c r="P144" i="73"/>
  <c r="F144" i="72"/>
  <c r="R144" i="71"/>
  <c r="S144" i="71"/>
  <c r="AM144" i="71"/>
  <c r="U144" i="71"/>
  <c r="Y144" i="71"/>
  <c r="AG144" i="71"/>
  <c r="D144" i="71"/>
  <c r="E144" i="71"/>
  <c r="P144" i="71"/>
  <c r="E144" i="68"/>
  <c r="F144" i="68"/>
  <c r="D144" i="68"/>
  <c r="J144" i="68"/>
  <c r="I144" i="68"/>
  <c r="E144" i="67"/>
  <c r="I144" i="67"/>
  <c r="T144" i="67"/>
  <c r="AA144" i="67"/>
  <c r="AC144" i="67"/>
  <c r="H144" i="67"/>
  <c r="S144" i="67"/>
  <c r="AD144" i="67"/>
  <c r="D144" i="64"/>
  <c r="C144" i="62"/>
  <c r="I144" i="61"/>
  <c r="J144" i="61"/>
  <c r="K144" i="61"/>
  <c r="C144" i="61"/>
  <c r="T144" i="60"/>
  <c r="L144" i="60"/>
  <c r="AA144" i="60"/>
  <c r="P144" i="60"/>
  <c r="E144" i="60"/>
  <c r="D144" i="58"/>
  <c r="F144" i="57"/>
  <c r="J144" i="57"/>
  <c r="F144" i="55"/>
  <c r="H144" i="55"/>
  <c r="AC144" i="54"/>
  <c r="AE144" i="54"/>
  <c r="AF97" i="54"/>
  <c r="AF10" i="54" s="1"/>
  <c r="U144" i="54"/>
  <c r="V144" i="54"/>
  <c r="E144" i="54"/>
  <c r="F144" i="54"/>
  <c r="X144" i="53"/>
  <c r="O144" i="53"/>
  <c r="I144" i="53"/>
  <c r="E144" i="52"/>
  <c r="G97" i="47"/>
  <c r="G10" i="47" s="1"/>
  <c r="J144" i="46"/>
  <c r="G144" i="46"/>
  <c r="AG144" i="44"/>
  <c r="AC144" i="44"/>
  <c r="J144" i="44"/>
  <c r="U144" i="44"/>
  <c r="H144" i="43"/>
  <c r="G144" i="42"/>
  <c r="V144" i="40"/>
  <c r="AE144" i="40"/>
  <c r="K144" i="39"/>
  <c r="AE144" i="38"/>
  <c r="K144" i="38"/>
  <c r="AG144" i="38"/>
  <c r="I144" i="36"/>
  <c r="C144" i="34"/>
  <c r="Y144" i="34"/>
  <c r="U144" i="34"/>
  <c r="Q144" i="28"/>
  <c r="AB144" i="28"/>
  <c r="J98" i="26"/>
  <c r="J11" i="26" s="1"/>
  <c r="F98" i="26"/>
  <c r="F11" i="26" s="1"/>
  <c r="E98" i="26"/>
  <c r="E11" i="26" s="1"/>
  <c r="D98" i="26"/>
  <c r="D11" i="26" s="1"/>
  <c r="C98" i="26"/>
  <c r="C11" i="26" s="1"/>
  <c r="E94" i="26"/>
  <c r="E7" i="26" s="1"/>
  <c r="L98" i="26"/>
  <c r="L11" i="26" s="1"/>
  <c r="G94" i="26"/>
  <c r="G7" i="26" s="1"/>
  <c r="AD94" i="26"/>
  <c r="AE94" i="26"/>
  <c r="AF94" i="26"/>
  <c r="AM94" i="26"/>
  <c r="I94" i="26"/>
  <c r="I7" i="26" s="1"/>
  <c r="AC94" i="26"/>
  <c r="H94" i="26"/>
  <c r="H7" i="26" s="1"/>
  <c r="R94" i="26"/>
  <c r="AO94" i="26"/>
  <c r="S94" i="26"/>
  <c r="AP94" i="26"/>
  <c r="T94" i="26"/>
  <c r="AQ94" i="26"/>
  <c r="U94" i="26"/>
  <c r="AR94" i="26"/>
  <c r="K94" i="26"/>
  <c r="K7" i="26" s="1"/>
  <c r="P94" i="26"/>
  <c r="AA94" i="26"/>
  <c r="AL94" i="26"/>
  <c r="D94" i="26"/>
  <c r="D7" i="26" s="1"/>
  <c r="C94" i="26"/>
  <c r="C7" i="26" s="1"/>
  <c r="W94" i="26"/>
  <c r="AH94" i="26"/>
  <c r="AS94" i="26"/>
  <c r="V94" i="26"/>
  <c r="M94" i="26"/>
  <c r="X94" i="26"/>
  <c r="AI94" i="26"/>
  <c r="AT94" i="26"/>
  <c r="N94" i="26"/>
  <c r="Y94" i="26"/>
  <c r="AJ94" i="26"/>
  <c r="AU94" i="26"/>
  <c r="AG94" i="26"/>
  <c r="L94" i="26"/>
  <c r="L7" i="26" s="1"/>
  <c r="O94" i="26"/>
  <c r="AK94" i="26"/>
  <c r="J94" i="26"/>
  <c r="J7" i="26" s="1"/>
  <c r="AK137" i="26"/>
  <c r="Z137" i="26"/>
  <c r="K137" i="26"/>
  <c r="AB137" i="26"/>
  <c r="Q137" i="26"/>
  <c r="AN137" i="26"/>
  <c r="O137" i="26"/>
  <c r="M137" i="26"/>
  <c r="H115" i="25"/>
  <c r="H28" i="25" s="1"/>
  <c r="R141" i="25"/>
  <c r="AC141" i="25"/>
  <c r="AN141" i="25"/>
  <c r="G115" i="25"/>
  <c r="G28" i="25" s="1"/>
  <c r="T141" i="25"/>
  <c r="AE141" i="25"/>
  <c r="T115" i="25"/>
  <c r="F141" i="25"/>
  <c r="U141" i="25"/>
  <c r="AF141" i="25"/>
  <c r="E141" i="25"/>
  <c r="AE115" i="25"/>
  <c r="S115" i="25"/>
  <c r="AD115" i="25"/>
  <c r="P103" i="25"/>
  <c r="U103" i="25"/>
  <c r="K115" i="25"/>
  <c r="K28" i="25" s="1"/>
  <c r="AO115" i="25"/>
  <c r="I115" i="25"/>
  <c r="I28" i="25" s="1"/>
  <c r="AP115" i="25"/>
  <c r="G103" i="25"/>
  <c r="G16" i="25" s="1"/>
  <c r="L115" i="25"/>
  <c r="L28" i="25" s="1"/>
  <c r="O115" i="25"/>
  <c r="Z115" i="25"/>
  <c r="AK115" i="25"/>
  <c r="P115" i="25"/>
  <c r="AA115" i="25"/>
  <c r="AL115" i="25"/>
  <c r="Q103" i="25"/>
  <c r="J115" i="25"/>
  <c r="J28" i="25" s="1"/>
  <c r="Q115" i="25"/>
  <c r="AB115" i="25"/>
  <c r="AM115" i="25"/>
  <c r="AA103" i="25"/>
  <c r="AB103" i="25"/>
  <c r="AF103" i="25"/>
  <c r="F115" i="25"/>
  <c r="F28" i="25" s="1"/>
  <c r="U115" i="25"/>
  <c r="AF115" i="25"/>
  <c r="AQ115" i="25"/>
  <c r="AL103" i="25"/>
  <c r="E115" i="25"/>
  <c r="E28" i="25" s="1"/>
  <c r="V115" i="25"/>
  <c r="AG115" i="25"/>
  <c r="AR115" i="25"/>
  <c r="AM103" i="25"/>
  <c r="D115" i="25"/>
  <c r="D28" i="25" s="1"/>
  <c r="W115" i="25"/>
  <c r="AH115" i="25"/>
  <c r="AS115" i="25"/>
  <c r="L103" i="25"/>
  <c r="L16" i="25" s="1"/>
  <c r="AQ103" i="25"/>
  <c r="C115" i="25"/>
  <c r="C28" i="25" s="1"/>
  <c r="X115" i="25"/>
  <c r="AI115" i="25"/>
  <c r="AT115" i="25"/>
  <c r="K103" i="25"/>
  <c r="K16" i="25" s="1"/>
  <c r="M115" i="25"/>
  <c r="M28" i="25" s="1"/>
  <c r="N115" i="25"/>
  <c r="Y115" i="25"/>
  <c r="AJ115" i="25"/>
  <c r="AU115" i="25"/>
  <c r="M103" i="25"/>
  <c r="M16" i="25" s="1"/>
  <c r="O103" i="25"/>
  <c r="Z103" i="25"/>
  <c r="AK103" i="25"/>
  <c r="J103" i="25"/>
  <c r="J16" i="25" s="1"/>
  <c r="R103" i="25"/>
  <c r="AC103" i="25"/>
  <c r="AN103" i="25"/>
  <c r="I103" i="25"/>
  <c r="I16" i="25" s="1"/>
  <c r="S103" i="25"/>
  <c r="AD103" i="25"/>
  <c r="AO103" i="25"/>
  <c r="H103" i="25"/>
  <c r="H16" i="25" s="1"/>
  <c r="T103" i="25"/>
  <c r="AE103" i="25"/>
  <c r="AP103" i="25"/>
  <c r="F103" i="25"/>
  <c r="F16" i="25" s="1"/>
  <c r="V103" i="25"/>
  <c r="AG103" i="25"/>
  <c r="AR103" i="25"/>
  <c r="E103" i="25"/>
  <c r="E16" i="25" s="1"/>
  <c r="W103" i="25"/>
  <c r="AH103" i="25"/>
  <c r="AS103" i="25"/>
  <c r="D103" i="25"/>
  <c r="D16" i="25" s="1"/>
  <c r="X103" i="25"/>
  <c r="AI103" i="25"/>
  <c r="AT103" i="25"/>
  <c r="N103" i="25"/>
  <c r="Y103" i="25"/>
  <c r="AJ103" i="25"/>
  <c r="AU103" i="25"/>
  <c r="L100" i="25"/>
  <c r="L13" i="25" s="1"/>
  <c r="J100" i="25"/>
  <c r="J13" i="25" s="1"/>
  <c r="R100" i="25"/>
  <c r="S100" i="25"/>
  <c r="Z100" i="25"/>
  <c r="AB100" i="25"/>
  <c r="AC100" i="25"/>
  <c r="AD100" i="25"/>
  <c r="AK100" i="25"/>
  <c r="I100" i="25"/>
  <c r="I13" i="25" s="1"/>
  <c r="AM100" i="25"/>
  <c r="H100" i="25"/>
  <c r="H13" i="25" s="1"/>
  <c r="AN100" i="25"/>
  <c r="O100" i="25"/>
  <c r="AO100" i="25"/>
  <c r="Q100" i="25"/>
  <c r="AP100" i="25"/>
  <c r="K100" i="25"/>
  <c r="K13" i="25" s="1"/>
  <c r="P100" i="25"/>
  <c r="AA100" i="25"/>
  <c r="AL100" i="25"/>
  <c r="G100" i="25"/>
  <c r="G13" i="25" s="1"/>
  <c r="AQ100" i="25"/>
  <c r="V100" i="25"/>
  <c r="AG100" i="25"/>
  <c r="AR100" i="25"/>
  <c r="D100" i="25"/>
  <c r="D13" i="25" s="1"/>
  <c r="W100" i="25"/>
  <c r="AH100" i="25"/>
  <c r="AS100" i="25"/>
  <c r="X100" i="25"/>
  <c r="AI100" i="25"/>
  <c r="AT100" i="25"/>
  <c r="M100" i="25"/>
  <c r="M13" i="25" s="1"/>
  <c r="N100" i="25"/>
  <c r="Y100" i="25"/>
  <c r="AJ100" i="25"/>
  <c r="AU100" i="25"/>
  <c r="D126" i="24"/>
  <c r="D39" i="24" s="1"/>
  <c r="O126" i="24"/>
  <c r="O39" i="24" s="1"/>
  <c r="E126" i="24"/>
  <c r="E39" i="24" s="1"/>
  <c r="P126" i="24"/>
  <c r="P39" i="24" s="1"/>
  <c r="AM143" i="24"/>
  <c r="F126" i="24"/>
  <c r="F39" i="24" s="1"/>
  <c r="Q126" i="24"/>
  <c r="Q39" i="24" s="1"/>
  <c r="AB126" i="24"/>
  <c r="AM126" i="24"/>
  <c r="AC126" i="24"/>
  <c r="AN126" i="24"/>
  <c r="AD126" i="24"/>
  <c r="AO126" i="24"/>
  <c r="F103" i="24"/>
  <c r="F16" i="24" s="1"/>
  <c r="T126" i="24"/>
  <c r="T39" i="24" s="1"/>
  <c r="AE126" i="24"/>
  <c r="AP126" i="24"/>
  <c r="AQ126" i="24"/>
  <c r="AF126" i="24"/>
  <c r="I103" i="24"/>
  <c r="I16" i="24" s="1"/>
  <c r="K126" i="24"/>
  <c r="K39" i="24" s="1"/>
  <c r="V126" i="24"/>
  <c r="AG126" i="24"/>
  <c r="AR126" i="24"/>
  <c r="U126" i="24"/>
  <c r="Q103" i="24"/>
  <c r="Q16" i="24" s="1"/>
  <c r="L126" i="24"/>
  <c r="L39" i="24" s="1"/>
  <c r="W126" i="24"/>
  <c r="AH126" i="24"/>
  <c r="AS126" i="24"/>
  <c r="R103" i="24"/>
  <c r="R16" i="24" s="1"/>
  <c r="M126" i="24"/>
  <c r="M39" i="24" s="1"/>
  <c r="X126" i="24"/>
  <c r="AI126" i="24"/>
  <c r="AT126" i="24"/>
  <c r="C126" i="24"/>
  <c r="C39" i="24" s="1"/>
  <c r="N126" i="24"/>
  <c r="N39" i="24" s="1"/>
  <c r="Y126" i="24"/>
  <c r="AJ126" i="24"/>
  <c r="AU126" i="24"/>
  <c r="T143" i="24"/>
  <c r="S103" i="24"/>
  <c r="S16" i="24" s="1"/>
  <c r="S143" i="24"/>
  <c r="AA103" i="24"/>
  <c r="R143" i="24"/>
  <c r="AB103" i="24"/>
  <c r="AG103" i="24"/>
  <c r="AL103" i="24"/>
  <c r="AN143" i="24"/>
  <c r="D103" i="24"/>
  <c r="D16" i="24" s="1"/>
  <c r="P103" i="24"/>
  <c r="P16" i="24" s="1"/>
  <c r="E103" i="24"/>
  <c r="E16" i="24" s="1"/>
  <c r="W143" i="24"/>
  <c r="AC103" i="24"/>
  <c r="AD103" i="24"/>
  <c r="AO103" i="24"/>
  <c r="T103" i="24"/>
  <c r="T16" i="24" s="1"/>
  <c r="AE103" i="24"/>
  <c r="AP103" i="24"/>
  <c r="J103" i="24"/>
  <c r="J16" i="24" s="1"/>
  <c r="U103" i="24"/>
  <c r="AF103" i="24"/>
  <c r="AQ103" i="24"/>
  <c r="AR103" i="24"/>
  <c r="H143" i="24"/>
  <c r="L103" i="24"/>
  <c r="L16" i="24" s="1"/>
  <c r="W103" i="24"/>
  <c r="AH103" i="24"/>
  <c r="AS103" i="24"/>
  <c r="M103" i="24"/>
  <c r="M16" i="24" s="1"/>
  <c r="X103" i="24"/>
  <c r="AI103" i="24"/>
  <c r="AT103" i="24"/>
  <c r="V103" i="24"/>
  <c r="N103" i="24"/>
  <c r="N16" i="24" s="1"/>
  <c r="Y103" i="24"/>
  <c r="AJ103" i="24"/>
  <c r="AU103" i="24"/>
  <c r="K103" i="24"/>
  <c r="K16" i="24" s="1"/>
  <c r="C103" i="24"/>
  <c r="C16" i="24" s="1"/>
  <c r="O103" i="24"/>
  <c r="O16" i="24" s="1"/>
  <c r="Z103" i="24"/>
  <c r="AK103" i="24"/>
  <c r="G103" i="24"/>
  <c r="G16" i="24" s="1"/>
  <c r="K143" i="24"/>
  <c r="AE143" i="24"/>
  <c r="G143" i="24"/>
  <c r="F143" i="24"/>
  <c r="AB143" i="24"/>
  <c r="AG143" i="24"/>
  <c r="AF143" i="24"/>
  <c r="Z143" i="24"/>
  <c r="O143" i="24"/>
  <c r="AT143" i="24"/>
  <c r="AI143" i="24"/>
  <c r="X143" i="24"/>
  <c r="O140" i="22"/>
  <c r="AK140" i="22"/>
  <c r="M140" i="22"/>
  <c r="X140" i="22"/>
  <c r="AI140" i="22"/>
  <c r="I116" i="4"/>
  <c r="I29" i="4" s="1"/>
  <c r="H116" i="4"/>
  <c r="H29" i="4" s="1"/>
  <c r="G116" i="4"/>
  <c r="G29" i="4" s="1"/>
  <c r="F116" i="4"/>
  <c r="F29" i="4" s="1"/>
  <c r="E116" i="4"/>
  <c r="E29" i="4" s="1"/>
  <c r="C116" i="4"/>
  <c r="C29" i="4" s="1"/>
  <c r="D116" i="4"/>
  <c r="D29" i="4" s="1"/>
  <c r="H95" i="4"/>
  <c r="H8" i="4" s="1"/>
  <c r="H97" i="4"/>
  <c r="H10" i="4" s="1"/>
  <c r="E95" i="4"/>
  <c r="E8" i="4" s="1"/>
  <c r="G144" i="4"/>
  <c r="F144" i="4"/>
  <c r="E144" i="4"/>
  <c r="J120" i="68"/>
  <c r="J33" i="68" s="1"/>
  <c r="J103" i="68"/>
  <c r="J16" i="68" s="1"/>
  <c r="J100" i="68"/>
  <c r="J13" i="68" s="1"/>
  <c r="I120" i="55"/>
  <c r="I33" i="55" s="1"/>
  <c r="I103" i="55"/>
  <c r="I16" i="55" s="1"/>
  <c r="I100" i="55"/>
  <c r="I13" i="55" s="1"/>
  <c r="K120" i="80"/>
  <c r="K33" i="80" s="1"/>
  <c r="K103" i="80"/>
  <c r="K16" i="80" s="1"/>
  <c r="K100" i="80"/>
  <c r="K13" i="80" s="1"/>
  <c r="AA120" i="79"/>
  <c r="AA103" i="79"/>
  <c r="AA100" i="79"/>
  <c r="AL120" i="78"/>
  <c r="AL103" i="78"/>
  <c r="AL100" i="78"/>
  <c r="C120" i="73"/>
  <c r="C33" i="73" s="1"/>
  <c r="C103" i="73"/>
  <c r="C16" i="73" s="1"/>
  <c r="C100" i="73"/>
  <c r="C13" i="73" s="1"/>
  <c r="AL120" i="68"/>
  <c r="AL103" i="68"/>
  <c r="AL100" i="68"/>
  <c r="AE120" i="67"/>
  <c r="AE33" i="67" s="1"/>
  <c r="AE103" i="67"/>
  <c r="AE16" i="67" s="1"/>
  <c r="AE100" i="67"/>
  <c r="AE13" i="67" s="1"/>
  <c r="AG120" i="54"/>
  <c r="AG33" i="54" s="1"/>
  <c r="AG103" i="54"/>
  <c r="AG16" i="54" s="1"/>
  <c r="AG100" i="54"/>
  <c r="AG13" i="54" s="1"/>
  <c r="J120" i="36"/>
  <c r="J33" i="36" s="1"/>
  <c r="J103" i="36"/>
  <c r="J16" i="36" s="1"/>
  <c r="J100" i="36"/>
  <c r="J13" i="36" s="1"/>
  <c r="I100" i="4"/>
  <c r="I13" i="4" s="1"/>
  <c r="AK120" i="80"/>
  <c r="AK103" i="80"/>
  <c r="AK100" i="80"/>
  <c r="Z120" i="80"/>
  <c r="Z103" i="80"/>
  <c r="Z100" i="80"/>
  <c r="O120" i="80"/>
  <c r="O103" i="80"/>
  <c r="O100" i="80"/>
  <c r="L120" i="80"/>
  <c r="L33" i="80" s="1"/>
  <c r="L103" i="80"/>
  <c r="L16" i="80" s="1"/>
  <c r="L100" i="80"/>
  <c r="L13" i="80" s="1"/>
  <c r="AK120" i="79"/>
  <c r="AK103" i="79"/>
  <c r="AK100" i="79"/>
  <c r="Z120" i="79"/>
  <c r="Z103" i="79"/>
  <c r="Z100" i="79"/>
  <c r="D120" i="79"/>
  <c r="D33" i="79" s="1"/>
  <c r="D103" i="79"/>
  <c r="D16" i="79" s="1"/>
  <c r="D100" i="79"/>
  <c r="D13" i="79" s="1"/>
  <c r="O120" i="79"/>
  <c r="O33" i="79" s="1"/>
  <c r="O103" i="79"/>
  <c r="O16" i="79" s="1"/>
  <c r="O100" i="79"/>
  <c r="O13" i="79" s="1"/>
  <c r="AK120" i="78"/>
  <c r="AK103" i="78"/>
  <c r="AK100" i="78"/>
  <c r="Z120" i="78"/>
  <c r="Z103" i="78"/>
  <c r="Z100" i="78"/>
  <c r="O120" i="78"/>
  <c r="O103" i="78"/>
  <c r="O100" i="78"/>
  <c r="M120" i="78"/>
  <c r="M33" i="78" s="1"/>
  <c r="M103" i="78"/>
  <c r="M16" i="78" s="1"/>
  <c r="M100" i="78"/>
  <c r="M13" i="78" s="1"/>
  <c r="AK120" i="77"/>
  <c r="AK103" i="77"/>
  <c r="AK100" i="77"/>
  <c r="Z120" i="77"/>
  <c r="Z103" i="77"/>
  <c r="Z100" i="77"/>
  <c r="O120" i="77"/>
  <c r="O103" i="77"/>
  <c r="O100" i="77"/>
  <c r="L120" i="77"/>
  <c r="L33" i="77" s="1"/>
  <c r="L103" i="77"/>
  <c r="L16" i="77" s="1"/>
  <c r="L100" i="77"/>
  <c r="L13" i="77" s="1"/>
  <c r="AK120" i="76"/>
  <c r="AK103" i="76"/>
  <c r="AK100" i="76"/>
  <c r="Z120" i="76"/>
  <c r="Z103" i="76"/>
  <c r="Z100" i="76"/>
  <c r="O120" i="76"/>
  <c r="O103" i="76"/>
  <c r="O100" i="76"/>
  <c r="I120" i="76"/>
  <c r="I33" i="76" s="1"/>
  <c r="I103" i="76"/>
  <c r="I16" i="76" s="1"/>
  <c r="I100" i="76"/>
  <c r="I13" i="76" s="1"/>
  <c r="J120" i="71"/>
  <c r="J33" i="71" s="1"/>
  <c r="J103" i="71"/>
  <c r="J16" i="71" s="1"/>
  <c r="J100" i="71"/>
  <c r="J13" i="71" s="1"/>
  <c r="J97" i="71"/>
  <c r="J10" i="71" s="1"/>
  <c r="AK120" i="60"/>
  <c r="AK33" i="60" s="1"/>
  <c r="AK103" i="60"/>
  <c r="AK16" i="60" s="1"/>
  <c r="AK100" i="60"/>
  <c r="AK13" i="60" s="1"/>
  <c r="AK97" i="60"/>
  <c r="AK10" i="60" s="1"/>
  <c r="E120" i="79"/>
  <c r="E33" i="79" s="1"/>
  <c r="E103" i="79"/>
  <c r="E16" i="79" s="1"/>
  <c r="E100" i="79"/>
  <c r="E13" i="79" s="1"/>
  <c r="AU120" i="78"/>
  <c r="AU103" i="78"/>
  <c r="AU100" i="78"/>
  <c r="Y120" i="78"/>
  <c r="Y103" i="78"/>
  <c r="Y100" i="78"/>
  <c r="AJ120" i="68"/>
  <c r="AJ103" i="68"/>
  <c r="AJ100" i="68"/>
  <c r="J120" i="64"/>
  <c r="J33" i="64" s="1"/>
  <c r="J103" i="64"/>
  <c r="J16" i="64" s="1"/>
  <c r="J100" i="64"/>
  <c r="J13" i="64" s="1"/>
  <c r="K120" i="52"/>
  <c r="K33" i="52" s="1"/>
  <c r="K103" i="52"/>
  <c r="K16" i="52" s="1"/>
  <c r="K100" i="52"/>
  <c r="K13" i="52" s="1"/>
  <c r="K97" i="52"/>
  <c r="K10" i="52" s="1"/>
  <c r="AM120" i="33"/>
  <c r="AM33" i="33" s="1"/>
  <c r="AM103" i="33"/>
  <c r="AM16" i="33" s="1"/>
  <c r="AM100" i="33"/>
  <c r="AM13" i="33" s="1"/>
  <c r="AM97" i="33"/>
  <c r="AM10" i="33" s="1"/>
  <c r="AT120" i="80"/>
  <c r="AT103" i="80"/>
  <c r="AT100" i="80"/>
  <c r="AI120" i="80"/>
  <c r="AI103" i="80"/>
  <c r="AI100" i="80"/>
  <c r="X103" i="80"/>
  <c r="X120" i="80"/>
  <c r="X100" i="80"/>
  <c r="C120" i="80"/>
  <c r="C33" i="80" s="1"/>
  <c r="C103" i="80"/>
  <c r="C16" i="80" s="1"/>
  <c r="C100" i="80"/>
  <c r="C13" i="80" s="1"/>
  <c r="AT120" i="79"/>
  <c r="AT103" i="79"/>
  <c r="AT100" i="79"/>
  <c r="AI120" i="79"/>
  <c r="AI103" i="79"/>
  <c r="AI100" i="79"/>
  <c r="X120" i="79"/>
  <c r="X103" i="79"/>
  <c r="X100" i="79"/>
  <c r="F120" i="79"/>
  <c r="F33" i="79" s="1"/>
  <c r="F103" i="79"/>
  <c r="F16" i="79" s="1"/>
  <c r="F100" i="79"/>
  <c r="F13" i="79" s="1"/>
  <c r="AT120" i="78"/>
  <c r="AT103" i="78"/>
  <c r="AT100" i="78"/>
  <c r="AI120" i="78"/>
  <c r="AI103" i="78"/>
  <c r="AI100" i="78"/>
  <c r="X120" i="78"/>
  <c r="X103" i="78"/>
  <c r="X100" i="78"/>
  <c r="D120" i="78"/>
  <c r="D33" i="78" s="1"/>
  <c r="D103" i="78"/>
  <c r="D16" i="78" s="1"/>
  <c r="D100" i="78"/>
  <c r="D13" i="78" s="1"/>
  <c r="AT120" i="77"/>
  <c r="AT103" i="77"/>
  <c r="AT100" i="77"/>
  <c r="AI120" i="77"/>
  <c r="AI103" i="77"/>
  <c r="AI100" i="77"/>
  <c r="X120" i="77"/>
  <c r="X103" i="77"/>
  <c r="X100" i="77"/>
  <c r="C120" i="77"/>
  <c r="C33" i="77" s="1"/>
  <c r="C103" i="77"/>
  <c r="C16" i="77" s="1"/>
  <c r="C100" i="77"/>
  <c r="C13" i="77" s="1"/>
  <c r="AT120" i="76"/>
  <c r="AT103" i="76"/>
  <c r="AT100" i="76"/>
  <c r="AI120" i="76"/>
  <c r="AI103" i="76"/>
  <c r="AI100" i="76"/>
  <c r="X120" i="76"/>
  <c r="X103" i="76"/>
  <c r="X100" i="76"/>
  <c r="M120" i="76"/>
  <c r="M103" i="76"/>
  <c r="M100" i="76"/>
  <c r="AT120" i="74"/>
  <c r="AT103" i="74"/>
  <c r="AT100" i="74"/>
  <c r="E120" i="74"/>
  <c r="E33" i="74" s="1"/>
  <c r="E103" i="74"/>
  <c r="E16" i="74" s="1"/>
  <c r="E100" i="74"/>
  <c r="E13" i="74" s="1"/>
  <c r="P120" i="74"/>
  <c r="P33" i="74" s="1"/>
  <c r="P103" i="74"/>
  <c r="P16" i="74" s="1"/>
  <c r="P100" i="74"/>
  <c r="P13" i="74" s="1"/>
  <c r="AA120" i="74"/>
  <c r="AA33" i="74" s="1"/>
  <c r="AA103" i="74"/>
  <c r="AA16" i="74" s="1"/>
  <c r="AA100" i="74"/>
  <c r="AA13" i="74" s="1"/>
  <c r="AT120" i="73"/>
  <c r="AT103" i="73"/>
  <c r="AT100" i="73"/>
  <c r="AI120" i="73"/>
  <c r="AI103" i="73"/>
  <c r="AI100" i="73"/>
  <c r="X120" i="73"/>
  <c r="X103" i="73"/>
  <c r="X100" i="73"/>
  <c r="F120" i="73"/>
  <c r="F33" i="73" s="1"/>
  <c r="F103" i="73"/>
  <c r="F16" i="73" s="1"/>
  <c r="F100" i="73"/>
  <c r="F13" i="73" s="1"/>
  <c r="AS120" i="71"/>
  <c r="AS103" i="71"/>
  <c r="AS100" i="71"/>
  <c r="AH120" i="71"/>
  <c r="AH103" i="71"/>
  <c r="AH100" i="71"/>
  <c r="W120" i="71"/>
  <c r="W103" i="71"/>
  <c r="W100" i="71"/>
  <c r="L120" i="71"/>
  <c r="L33" i="71" s="1"/>
  <c r="L103" i="71"/>
  <c r="L16" i="71" s="1"/>
  <c r="L100" i="71"/>
  <c r="L13" i="71" s="1"/>
  <c r="AT120" i="68"/>
  <c r="AT103" i="68"/>
  <c r="AT100" i="68"/>
  <c r="AI120" i="68"/>
  <c r="AI103" i="68"/>
  <c r="AI100" i="68"/>
  <c r="X120" i="68"/>
  <c r="X103" i="68"/>
  <c r="X100" i="68"/>
  <c r="M120" i="68"/>
  <c r="M103" i="68"/>
  <c r="M100" i="68"/>
  <c r="AT103" i="67"/>
  <c r="AT120" i="67"/>
  <c r="AT97" i="67"/>
  <c r="AT100" i="67"/>
  <c r="AI120" i="67"/>
  <c r="AI103" i="67"/>
  <c r="AI100" i="67"/>
  <c r="AI97" i="67"/>
  <c r="J103" i="67"/>
  <c r="J16" i="67" s="1"/>
  <c r="J120" i="67"/>
  <c r="J33" i="67" s="1"/>
  <c r="J100" i="67"/>
  <c r="J13" i="67" s="1"/>
  <c r="J97" i="67"/>
  <c r="J10" i="67" s="1"/>
  <c r="U103" i="67"/>
  <c r="U16" i="67" s="1"/>
  <c r="U120" i="67"/>
  <c r="U33" i="67" s="1"/>
  <c r="U100" i="67"/>
  <c r="U13" i="67" s="1"/>
  <c r="AT120" i="61"/>
  <c r="AT103" i="61"/>
  <c r="AT100" i="61"/>
  <c r="AI120" i="61"/>
  <c r="AI103" i="61"/>
  <c r="AI100" i="61"/>
  <c r="X120" i="61"/>
  <c r="X103" i="61"/>
  <c r="X100" i="61"/>
  <c r="X97" i="61"/>
  <c r="D120" i="61"/>
  <c r="D33" i="61" s="1"/>
  <c r="D103" i="61"/>
  <c r="D16" i="61" s="1"/>
  <c r="D100" i="61"/>
  <c r="D13" i="61" s="1"/>
  <c r="AU120" i="60"/>
  <c r="AU103" i="60"/>
  <c r="AU100" i="60"/>
  <c r="F120" i="60"/>
  <c r="F33" i="60" s="1"/>
  <c r="F103" i="60"/>
  <c r="F16" i="60" s="1"/>
  <c r="F100" i="60"/>
  <c r="F13" i="60" s="1"/>
  <c r="Q120" i="60"/>
  <c r="Q33" i="60" s="1"/>
  <c r="Q103" i="60"/>
  <c r="Q16" i="60" s="1"/>
  <c r="Q100" i="60"/>
  <c r="Q13" i="60" s="1"/>
  <c r="AB120" i="60"/>
  <c r="AB33" i="60" s="1"/>
  <c r="AB103" i="60"/>
  <c r="AB16" i="60" s="1"/>
  <c r="AB100" i="60"/>
  <c r="AB13" i="60" s="1"/>
  <c r="AT120" i="54"/>
  <c r="AT103" i="54"/>
  <c r="AT100" i="54"/>
  <c r="AI120" i="54"/>
  <c r="AI103" i="54"/>
  <c r="AI100" i="54"/>
  <c r="AI97" i="54"/>
  <c r="L120" i="54"/>
  <c r="L33" i="54" s="1"/>
  <c r="L103" i="54"/>
  <c r="L16" i="54" s="1"/>
  <c r="L100" i="54"/>
  <c r="L13" i="54" s="1"/>
  <c r="L97" i="54"/>
  <c r="L10" i="54" s="1"/>
  <c r="W120" i="54"/>
  <c r="W33" i="54" s="1"/>
  <c r="W103" i="54"/>
  <c r="W16" i="54" s="1"/>
  <c r="W100" i="54"/>
  <c r="W13" i="54" s="1"/>
  <c r="W97" i="54"/>
  <c r="W10" i="54" s="1"/>
  <c r="AT120" i="53"/>
  <c r="AT103" i="53"/>
  <c r="AT100" i="53"/>
  <c r="AT97" i="53"/>
  <c r="AI120" i="53"/>
  <c r="AI103" i="53"/>
  <c r="AI100" i="53"/>
  <c r="AI97" i="53"/>
  <c r="J120" i="53"/>
  <c r="J33" i="53" s="1"/>
  <c r="J103" i="53"/>
  <c r="J16" i="53" s="1"/>
  <c r="J100" i="53"/>
  <c r="J13" i="53" s="1"/>
  <c r="J97" i="53"/>
  <c r="J10" i="53" s="1"/>
  <c r="U120" i="53"/>
  <c r="U33" i="53" s="1"/>
  <c r="U103" i="53"/>
  <c r="U16" i="53" s="1"/>
  <c r="U100" i="53"/>
  <c r="U13" i="53" s="1"/>
  <c r="AT120" i="52"/>
  <c r="AT103" i="52"/>
  <c r="AT100" i="52"/>
  <c r="AT97" i="52"/>
  <c r="AI120" i="52"/>
  <c r="AI103" i="52"/>
  <c r="AI100" i="52"/>
  <c r="AI97" i="52"/>
  <c r="X120" i="52"/>
  <c r="X103" i="52"/>
  <c r="X100" i="52"/>
  <c r="M120" i="52"/>
  <c r="M103" i="52"/>
  <c r="M100" i="52"/>
  <c r="M97" i="52"/>
  <c r="AT120" i="47"/>
  <c r="AT103" i="47"/>
  <c r="AT100" i="47"/>
  <c r="AT97" i="47"/>
  <c r="AI120" i="47"/>
  <c r="AI100" i="47"/>
  <c r="AI103" i="47"/>
  <c r="AI97" i="47"/>
  <c r="X120" i="47"/>
  <c r="X100" i="47"/>
  <c r="X103" i="47"/>
  <c r="M120" i="47"/>
  <c r="M103" i="47"/>
  <c r="M100" i="47"/>
  <c r="M97" i="47"/>
  <c r="AT120" i="46"/>
  <c r="AT103" i="46"/>
  <c r="AT97" i="46"/>
  <c r="AT100" i="46"/>
  <c r="AI120" i="46"/>
  <c r="AI103" i="46"/>
  <c r="AI97" i="46"/>
  <c r="AI100" i="46"/>
  <c r="X120" i="46"/>
  <c r="X103" i="46"/>
  <c r="X97" i="46"/>
  <c r="X100" i="46"/>
  <c r="M120" i="46"/>
  <c r="M103" i="46"/>
  <c r="M97" i="46"/>
  <c r="M100" i="46"/>
  <c r="AT120" i="44"/>
  <c r="AT103" i="44"/>
  <c r="AT100" i="44"/>
  <c r="AT97" i="44"/>
  <c r="AI120" i="44"/>
  <c r="AI103" i="44"/>
  <c r="AI100" i="44"/>
  <c r="L120" i="44"/>
  <c r="L33" i="44" s="1"/>
  <c r="L103" i="44"/>
  <c r="L16" i="44" s="1"/>
  <c r="L100" i="44"/>
  <c r="L13" i="44" s="1"/>
  <c r="L97" i="44"/>
  <c r="L10" i="44" s="1"/>
  <c r="W120" i="44"/>
  <c r="W33" i="44" s="1"/>
  <c r="W103" i="44"/>
  <c r="W16" i="44" s="1"/>
  <c r="W100" i="44"/>
  <c r="W13" i="44" s="1"/>
  <c r="W97" i="44"/>
  <c r="W10" i="44" s="1"/>
  <c r="AU120" i="40"/>
  <c r="AU103" i="40"/>
  <c r="AU100" i="40"/>
  <c r="AU97" i="40"/>
  <c r="F120" i="40"/>
  <c r="F33" i="40" s="1"/>
  <c r="F103" i="40"/>
  <c r="F16" i="40" s="1"/>
  <c r="F100" i="40"/>
  <c r="F13" i="40" s="1"/>
  <c r="F97" i="40"/>
  <c r="F10" i="40" s="1"/>
  <c r="Q120" i="40"/>
  <c r="Q33" i="40" s="1"/>
  <c r="Q103" i="40"/>
  <c r="Q16" i="40" s="1"/>
  <c r="Q100" i="40"/>
  <c r="Q13" i="40" s="1"/>
  <c r="AB120" i="40"/>
  <c r="AB33" i="40" s="1"/>
  <c r="AB103" i="40"/>
  <c r="AB16" i="40" s="1"/>
  <c r="AB100" i="40"/>
  <c r="AB13" i="40" s="1"/>
  <c r="AB97" i="40"/>
  <c r="AB10" i="40" s="1"/>
  <c r="AT120" i="39"/>
  <c r="AT103" i="39"/>
  <c r="AT100" i="39"/>
  <c r="AT97" i="39"/>
  <c r="AI120" i="39"/>
  <c r="AI103" i="39"/>
  <c r="AI100" i="39"/>
  <c r="AI97" i="39"/>
  <c r="X120" i="39"/>
  <c r="X103" i="39"/>
  <c r="X100" i="39"/>
  <c r="X97" i="39"/>
  <c r="M120" i="39"/>
  <c r="M103" i="39"/>
  <c r="M100" i="39"/>
  <c r="M97" i="39"/>
  <c r="AT120" i="38"/>
  <c r="AT103" i="38"/>
  <c r="AT100" i="38"/>
  <c r="AT97" i="38"/>
  <c r="AI120" i="38"/>
  <c r="AI103" i="38"/>
  <c r="AI100" i="38"/>
  <c r="AI97" i="38"/>
  <c r="M120" i="38"/>
  <c r="M33" i="38" s="1"/>
  <c r="M103" i="38"/>
  <c r="M16" i="38" s="1"/>
  <c r="M100" i="38"/>
  <c r="M13" i="38" s="1"/>
  <c r="M97" i="38"/>
  <c r="M10" i="38" s="1"/>
  <c r="X120" i="38"/>
  <c r="X33" i="38" s="1"/>
  <c r="X103" i="38"/>
  <c r="X16" i="38" s="1"/>
  <c r="X100" i="38"/>
  <c r="X13" i="38" s="1"/>
  <c r="X97" i="38"/>
  <c r="X10" i="38" s="1"/>
  <c r="AT120" i="36"/>
  <c r="AT103" i="36"/>
  <c r="AT100" i="36"/>
  <c r="AT97" i="36"/>
  <c r="AI120" i="36"/>
  <c r="AI103" i="36"/>
  <c r="AI100" i="36"/>
  <c r="AI97" i="36"/>
  <c r="X120" i="36"/>
  <c r="X103" i="36"/>
  <c r="X100" i="36"/>
  <c r="X97" i="36"/>
  <c r="M120" i="36"/>
  <c r="M103" i="36"/>
  <c r="M100" i="36"/>
  <c r="M97" i="36"/>
  <c r="AT120" i="34"/>
  <c r="AT103" i="34"/>
  <c r="AT100" i="34"/>
  <c r="AT97" i="34"/>
  <c r="AI120" i="34"/>
  <c r="AI103" i="34"/>
  <c r="AI100" i="34"/>
  <c r="AI97" i="34"/>
  <c r="E120" i="34"/>
  <c r="E33" i="34" s="1"/>
  <c r="E103" i="34"/>
  <c r="E16" i="34" s="1"/>
  <c r="E100" i="34"/>
  <c r="E13" i="34" s="1"/>
  <c r="P120" i="34"/>
  <c r="P33" i="34" s="1"/>
  <c r="P103" i="34"/>
  <c r="P16" i="34" s="1"/>
  <c r="P100" i="34"/>
  <c r="P13" i="34" s="1"/>
  <c r="P97" i="34"/>
  <c r="P10" i="34" s="1"/>
  <c r="AV120" i="33"/>
  <c r="AV103" i="33"/>
  <c r="AV100" i="33"/>
  <c r="AV97" i="33"/>
  <c r="G120" i="33"/>
  <c r="G33" i="33" s="1"/>
  <c r="G103" i="33"/>
  <c r="G16" i="33" s="1"/>
  <c r="G100" i="33"/>
  <c r="G13" i="33" s="1"/>
  <c r="G97" i="33"/>
  <c r="G10" i="33" s="1"/>
  <c r="R120" i="33"/>
  <c r="R33" i="33" s="1"/>
  <c r="R103" i="33"/>
  <c r="R16" i="33" s="1"/>
  <c r="R100" i="33"/>
  <c r="R13" i="33" s="1"/>
  <c r="R97" i="33"/>
  <c r="R10" i="33" s="1"/>
  <c r="AC120" i="33"/>
  <c r="AC33" i="33" s="1"/>
  <c r="AC103" i="33"/>
  <c r="AC16" i="33" s="1"/>
  <c r="AC100" i="33"/>
  <c r="AC13" i="33" s="1"/>
  <c r="AC97" i="33"/>
  <c r="AC10" i="33" s="1"/>
  <c r="AT120" i="29"/>
  <c r="AT103" i="29"/>
  <c r="AT100" i="29"/>
  <c r="AT97" i="29"/>
  <c r="AI120" i="29"/>
  <c r="AI103" i="29"/>
  <c r="AI100" i="29"/>
  <c r="AI97" i="29"/>
  <c r="X120" i="29"/>
  <c r="X103" i="29"/>
  <c r="X100" i="29"/>
  <c r="X97" i="29"/>
  <c r="F120" i="29"/>
  <c r="F33" i="29" s="1"/>
  <c r="F103" i="29"/>
  <c r="F16" i="29" s="1"/>
  <c r="F100" i="29"/>
  <c r="F13" i="29" s="1"/>
  <c r="F97" i="29"/>
  <c r="F10" i="29" s="1"/>
  <c r="AT120" i="28"/>
  <c r="AT103" i="28"/>
  <c r="AT100" i="28"/>
  <c r="AT97" i="28"/>
  <c r="AI120" i="28"/>
  <c r="AI103" i="28"/>
  <c r="AI100" i="28"/>
  <c r="AI97" i="28"/>
  <c r="H120" i="28"/>
  <c r="H33" i="28" s="1"/>
  <c r="H103" i="28"/>
  <c r="H16" i="28" s="1"/>
  <c r="H100" i="28"/>
  <c r="H13" i="28" s="1"/>
  <c r="H97" i="28"/>
  <c r="H10" i="28" s="1"/>
  <c r="S120" i="28"/>
  <c r="S33" i="28" s="1"/>
  <c r="S103" i="28"/>
  <c r="S16" i="28" s="1"/>
  <c r="S100" i="28"/>
  <c r="S13" i="28" s="1"/>
  <c r="S97" i="28"/>
  <c r="S10" i="28" s="1"/>
  <c r="AT120" i="27"/>
  <c r="AT103" i="27"/>
  <c r="AT100" i="27"/>
  <c r="AT97" i="27"/>
  <c r="AI120" i="27"/>
  <c r="AI103" i="27"/>
  <c r="AI100" i="27"/>
  <c r="AI97" i="27"/>
  <c r="X120" i="27"/>
  <c r="X103" i="27"/>
  <c r="X100" i="27"/>
  <c r="X97" i="27"/>
  <c r="C103" i="27"/>
  <c r="C16" i="27" s="1"/>
  <c r="C100" i="27"/>
  <c r="C13" i="27" s="1"/>
  <c r="C97" i="27"/>
  <c r="C10" i="27" s="1"/>
  <c r="AT120" i="26"/>
  <c r="AT103" i="26"/>
  <c r="AT100" i="26"/>
  <c r="AI120" i="26"/>
  <c r="AI103" i="26"/>
  <c r="AI100" i="26"/>
  <c r="X120" i="26"/>
  <c r="X103" i="26"/>
  <c r="X100" i="26"/>
  <c r="M97" i="78"/>
  <c r="M10" i="78" s="1"/>
  <c r="C97" i="77"/>
  <c r="C10" i="77" s="1"/>
  <c r="Z97" i="77"/>
  <c r="AI97" i="76"/>
  <c r="J97" i="68"/>
  <c r="J10" i="68" s="1"/>
  <c r="J97" i="64"/>
  <c r="J10" i="64" s="1"/>
  <c r="R120" i="80"/>
  <c r="R103" i="80"/>
  <c r="R100" i="80"/>
  <c r="C120" i="79"/>
  <c r="C33" i="79" s="1"/>
  <c r="C103" i="79"/>
  <c r="C16" i="79" s="1"/>
  <c r="C100" i="79"/>
  <c r="C13" i="79" s="1"/>
  <c r="L120" i="78"/>
  <c r="L33" i="78" s="1"/>
  <c r="L103" i="78"/>
  <c r="L16" i="78" s="1"/>
  <c r="L100" i="78"/>
  <c r="L13" i="78" s="1"/>
  <c r="AL120" i="77"/>
  <c r="AL103" i="77"/>
  <c r="AL100" i="77"/>
  <c r="AA120" i="77"/>
  <c r="AA103" i="77"/>
  <c r="AA100" i="77"/>
  <c r="P120" i="77"/>
  <c r="P103" i="77"/>
  <c r="P100" i="77"/>
  <c r="K120" i="77"/>
  <c r="K33" i="77" s="1"/>
  <c r="K103" i="77"/>
  <c r="K16" i="77" s="1"/>
  <c r="K100" i="77"/>
  <c r="K13" i="77" s="1"/>
  <c r="AL120" i="76"/>
  <c r="AL103" i="76"/>
  <c r="AL100" i="76"/>
  <c r="AA120" i="76"/>
  <c r="AA103" i="76"/>
  <c r="AA100" i="76"/>
  <c r="P120" i="76"/>
  <c r="P103" i="76"/>
  <c r="P100" i="76"/>
  <c r="H120" i="76"/>
  <c r="H33" i="76" s="1"/>
  <c r="H103" i="76"/>
  <c r="H16" i="76" s="1"/>
  <c r="H100" i="76"/>
  <c r="H13" i="76" s="1"/>
  <c r="AL120" i="74"/>
  <c r="AL103" i="74"/>
  <c r="AL100" i="74"/>
  <c r="AL97" i="74"/>
  <c r="M120" i="74"/>
  <c r="M33" i="74" s="1"/>
  <c r="M103" i="74"/>
  <c r="M16" i="74" s="1"/>
  <c r="M100" i="74"/>
  <c r="M13" i="74" s="1"/>
  <c r="M97" i="74"/>
  <c r="M10" i="74" s="1"/>
  <c r="X120" i="74"/>
  <c r="X33" i="74" s="1"/>
  <c r="X103" i="74"/>
  <c r="X16" i="74" s="1"/>
  <c r="X100" i="74"/>
  <c r="X13" i="74" s="1"/>
  <c r="X97" i="74"/>
  <c r="X10" i="74" s="1"/>
  <c r="AI120" i="74"/>
  <c r="AI33" i="74" s="1"/>
  <c r="AI103" i="74"/>
  <c r="AI16" i="74" s="1"/>
  <c r="AI100" i="74"/>
  <c r="AI13" i="74" s="1"/>
  <c r="AI97" i="74"/>
  <c r="AI10" i="74" s="1"/>
  <c r="AL120" i="73"/>
  <c r="AL103" i="73"/>
  <c r="AL100" i="73"/>
  <c r="AA120" i="73"/>
  <c r="AA103" i="73"/>
  <c r="AA100" i="73"/>
  <c r="G120" i="67"/>
  <c r="G33" i="67" s="1"/>
  <c r="G103" i="67"/>
  <c r="G16" i="67" s="1"/>
  <c r="G100" i="67"/>
  <c r="G13" i="67" s="1"/>
  <c r="F120" i="59"/>
  <c r="F33" i="59" s="1"/>
  <c r="F103" i="59"/>
  <c r="F16" i="59" s="1"/>
  <c r="F100" i="59"/>
  <c r="F13" i="59" s="1"/>
  <c r="C120" i="74"/>
  <c r="C33" i="74" s="1"/>
  <c r="C103" i="74"/>
  <c r="C16" i="74" s="1"/>
  <c r="C100" i="74"/>
  <c r="C13" i="74" s="1"/>
  <c r="H120" i="62"/>
  <c r="H33" i="62" s="1"/>
  <c r="H103" i="62"/>
  <c r="H16" i="62" s="1"/>
  <c r="H100" i="62"/>
  <c r="H13" i="62" s="1"/>
  <c r="AK120" i="61"/>
  <c r="AK100" i="61"/>
  <c r="AK103" i="61"/>
  <c r="AK97" i="61"/>
  <c r="Z120" i="61"/>
  <c r="Z100" i="61"/>
  <c r="Z103" i="61"/>
  <c r="O120" i="61"/>
  <c r="O100" i="61"/>
  <c r="O103" i="61"/>
  <c r="O97" i="61"/>
  <c r="M120" i="61"/>
  <c r="M33" i="61" s="1"/>
  <c r="M103" i="61"/>
  <c r="M16" i="61" s="1"/>
  <c r="M100" i="61"/>
  <c r="M13" i="61" s="1"/>
  <c r="M97" i="61"/>
  <c r="M10" i="61" s="1"/>
  <c r="C120" i="60"/>
  <c r="C33" i="60" s="1"/>
  <c r="C103" i="60"/>
  <c r="C16" i="60" s="1"/>
  <c r="C100" i="60"/>
  <c r="C13" i="60" s="1"/>
  <c r="O120" i="60"/>
  <c r="O33" i="60" s="1"/>
  <c r="O103" i="60"/>
  <c r="O16" i="60" s="1"/>
  <c r="O100" i="60"/>
  <c r="O13" i="60" s="1"/>
  <c r="C120" i="78"/>
  <c r="C33" i="78" s="1"/>
  <c r="C103" i="78"/>
  <c r="C16" i="78" s="1"/>
  <c r="C100" i="78"/>
  <c r="C13" i="78" s="1"/>
  <c r="AU120" i="77"/>
  <c r="AU103" i="77"/>
  <c r="AU100" i="77"/>
  <c r="AJ120" i="77"/>
  <c r="AJ103" i="77"/>
  <c r="AJ100" i="77"/>
  <c r="Y120" i="77"/>
  <c r="Y103" i="77"/>
  <c r="Y100" i="77"/>
  <c r="N120" i="77"/>
  <c r="N103" i="77"/>
  <c r="N100" i="77"/>
  <c r="AU120" i="76"/>
  <c r="AU103" i="76"/>
  <c r="AU100" i="76"/>
  <c r="AJ120" i="76"/>
  <c r="AJ103" i="76"/>
  <c r="AJ100" i="76"/>
  <c r="Y120" i="76"/>
  <c r="Y103" i="76"/>
  <c r="Y100" i="76"/>
  <c r="N120" i="76"/>
  <c r="N103" i="76"/>
  <c r="N100" i="76"/>
  <c r="AU120" i="74"/>
  <c r="AU103" i="74"/>
  <c r="AU100" i="74"/>
  <c r="D120" i="74"/>
  <c r="D33" i="74" s="1"/>
  <c r="D103" i="74"/>
  <c r="D16" i="74" s="1"/>
  <c r="D100" i="74"/>
  <c r="D13" i="74" s="1"/>
  <c r="O120" i="74"/>
  <c r="O33" i="74" s="1"/>
  <c r="O103" i="74"/>
  <c r="O16" i="74" s="1"/>
  <c r="O100" i="74"/>
  <c r="O13" i="74" s="1"/>
  <c r="Z120" i="74"/>
  <c r="Z33" i="74" s="1"/>
  <c r="Z103" i="74"/>
  <c r="Z16" i="74" s="1"/>
  <c r="Z100" i="74"/>
  <c r="Z13" i="74" s="1"/>
  <c r="AU120" i="73"/>
  <c r="AU100" i="73"/>
  <c r="AU103" i="73"/>
  <c r="AJ120" i="73"/>
  <c r="AJ103" i="73"/>
  <c r="AJ100" i="73"/>
  <c r="E120" i="73"/>
  <c r="E33" i="73" s="1"/>
  <c r="E103" i="73"/>
  <c r="E16" i="73" s="1"/>
  <c r="E100" i="73"/>
  <c r="E13" i="73" s="1"/>
  <c r="AT120" i="71"/>
  <c r="AT103" i="71"/>
  <c r="AT100" i="71"/>
  <c r="AI120" i="71"/>
  <c r="AI103" i="71"/>
  <c r="AI100" i="71"/>
  <c r="X120" i="71"/>
  <c r="X103" i="71"/>
  <c r="X100" i="71"/>
  <c r="K120" i="71"/>
  <c r="K33" i="71" s="1"/>
  <c r="K103" i="71"/>
  <c r="K16" i="71" s="1"/>
  <c r="K100" i="71"/>
  <c r="K13" i="71" s="1"/>
  <c r="AU120" i="68"/>
  <c r="AU103" i="68"/>
  <c r="AU100" i="68"/>
  <c r="Y120" i="68"/>
  <c r="Y103" i="68"/>
  <c r="Y100" i="68"/>
  <c r="P120" i="79"/>
  <c r="P33" i="79" s="1"/>
  <c r="P103" i="79"/>
  <c r="P16" i="79" s="1"/>
  <c r="P100" i="79"/>
  <c r="P13" i="79" s="1"/>
  <c r="N120" i="78"/>
  <c r="N33" i="78" s="1"/>
  <c r="N103" i="78"/>
  <c r="N16" i="78" s="1"/>
  <c r="N100" i="78"/>
  <c r="N13" i="78" s="1"/>
  <c r="J120" i="63"/>
  <c r="J33" i="63" s="1"/>
  <c r="J103" i="63"/>
  <c r="J16" i="63" s="1"/>
  <c r="J97" i="63"/>
  <c r="J10" i="63" s="1"/>
  <c r="J100" i="63"/>
  <c r="J13" i="63" s="1"/>
  <c r="H120" i="47"/>
  <c r="H33" i="47" s="1"/>
  <c r="H103" i="47"/>
  <c r="H16" i="47" s="1"/>
  <c r="H100" i="47"/>
  <c r="H13" i="47" s="1"/>
  <c r="H97" i="47"/>
  <c r="H10" i="47" s="1"/>
  <c r="I120" i="31"/>
  <c r="I33" i="31" s="1"/>
  <c r="I103" i="31"/>
  <c r="I16" i="31" s="1"/>
  <c r="I100" i="31"/>
  <c r="I13" i="31" s="1"/>
  <c r="I97" i="31"/>
  <c r="I10" i="31" s="1"/>
  <c r="AS120" i="80"/>
  <c r="AS103" i="80"/>
  <c r="AS97" i="80"/>
  <c r="AS100" i="80"/>
  <c r="AH120" i="80"/>
  <c r="AH103" i="80"/>
  <c r="AH97" i="80"/>
  <c r="AH100" i="80"/>
  <c r="W120" i="80"/>
  <c r="W103" i="80"/>
  <c r="W97" i="80"/>
  <c r="W100" i="80"/>
  <c r="D103" i="80"/>
  <c r="D16" i="80" s="1"/>
  <c r="D120" i="80"/>
  <c r="D33" i="80" s="1"/>
  <c r="D97" i="80"/>
  <c r="D10" i="80" s="1"/>
  <c r="D100" i="80"/>
  <c r="D13" i="80" s="1"/>
  <c r="AS120" i="79"/>
  <c r="AS103" i="79"/>
  <c r="AS100" i="79"/>
  <c r="AH120" i="79"/>
  <c r="AH103" i="79"/>
  <c r="AH100" i="79"/>
  <c r="W120" i="79"/>
  <c r="W103" i="79"/>
  <c r="W100" i="79"/>
  <c r="G103" i="79"/>
  <c r="G16" i="79" s="1"/>
  <c r="G120" i="79"/>
  <c r="G33" i="79" s="1"/>
  <c r="G100" i="79"/>
  <c r="G13" i="79" s="1"/>
  <c r="AS120" i="78"/>
  <c r="AS103" i="78"/>
  <c r="AS100" i="78"/>
  <c r="AH120" i="78"/>
  <c r="AH103" i="78"/>
  <c r="AH100" i="78"/>
  <c r="W120" i="78"/>
  <c r="W103" i="78"/>
  <c r="W100" i="78"/>
  <c r="E120" i="78"/>
  <c r="E33" i="78" s="1"/>
  <c r="E103" i="78"/>
  <c r="E16" i="78" s="1"/>
  <c r="E100" i="78"/>
  <c r="E13" i="78" s="1"/>
  <c r="AS120" i="77"/>
  <c r="AS103" i="77"/>
  <c r="AS100" i="77"/>
  <c r="AH120" i="77"/>
  <c r="AH103" i="77"/>
  <c r="AH100" i="77"/>
  <c r="W120" i="77"/>
  <c r="W103" i="77"/>
  <c r="W100" i="77"/>
  <c r="D120" i="77"/>
  <c r="D33" i="77" s="1"/>
  <c r="D103" i="77"/>
  <c r="D16" i="77" s="1"/>
  <c r="D100" i="77"/>
  <c r="D13" i="77" s="1"/>
  <c r="AS120" i="76"/>
  <c r="AS103" i="76"/>
  <c r="AS100" i="76"/>
  <c r="AH120" i="76"/>
  <c r="AH103" i="76"/>
  <c r="AH100" i="76"/>
  <c r="W120" i="76"/>
  <c r="W103" i="76"/>
  <c r="W100" i="76"/>
  <c r="L120" i="76"/>
  <c r="L103" i="76"/>
  <c r="L100" i="76"/>
  <c r="AS120" i="74"/>
  <c r="AS103" i="74"/>
  <c r="AS100" i="74"/>
  <c r="F120" i="74"/>
  <c r="F33" i="74" s="1"/>
  <c r="F103" i="74"/>
  <c r="F16" i="74" s="1"/>
  <c r="F100" i="74"/>
  <c r="F13" i="74" s="1"/>
  <c r="Q120" i="74"/>
  <c r="Q33" i="74" s="1"/>
  <c r="Q103" i="74"/>
  <c r="Q16" i="74" s="1"/>
  <c r="Q100" i="74"/>
  <c r="Q13" i="74" s="1"/>
  <c r="AB120" i="74"/>
  <c r="AB33" i="74" s="1"/>
  <c r="AB103" i="74"/>
  <c r="AB16" i="74" s="1"/>
  <c r="AB100" i="74"/>
  <c r="AB13" i="74" s="1"/>
  <c r="AS120" i="73"/>
  <c r="AS103" i="73"/>
  <c r="AS100" i="73"/>
  <c r="AH120" i="73"/>
  <c r="AH103" i="73"/>
  <c r="AH100" i="73"/>
  <c r="W120" i="73"/>
  <c r="W103" i="73"/>
  <c r="W100" i="73"/>
  <c r="G120" i="73"/>
  <c r="G33" i="73" s="1"/>
  <c r="G103" i="73"/>
  <c r="G16" i="73" s="1"/>
  <c r="G100" i="73"/>
  <c r="G13" i="73" s="1"/>
  <c r="AR120" i="71"/>
  <c r="AR100" i="71"/>
  <c r="AR103" i="71"/>
  <c r="AG120" i="71"/>
  <c r="AG103" i="71"/>
  <c r="AG100" i="71"/>
  <c r="M120" i="71"/>
  <c r="M33" i="71" s="1"/>
  <c r="M103" i="71"/>
  <c r="M16" i="71" s="1"/>
  <c r="M100" i="71"/>
  <c r="M13" i="71" s="1"/>
  <c r="AS120" i="68"/>
  <c r="AS103" i="68"/>
  <c r="AS100" i="68"/>
  <c r="AS97" i="68"/>
  <c r="AH120" i="68"/>
  <c r="AH103" i="68"/>
  <c r="AH100" i="68"/>
  <c r="W120" i="68"/>
  <c r="W103" i="68"/>
  <c r="W100" i="68"/>
  <c r="L120" i="68"/>
  <c r="L103" i="68"/>
  <c r="L100" i="68"/>
  <c r="AS120" i="67"/>
  <c r="AS103" i="67"/>
  <c r="AS100" i="67"/>
  <c r="AH120" i="67"/>
  <c r="AH103" i="67"/>
  <c r="AH97" i="67"/>
  <c r="AH100" i="67"/>
  <c r="K120" i="67"/>
  <c r="K33" i="67" s="1"/>
  <c r="K103" i="67"/>
  <c r="K16" i="67" s="1"/>
  <c r="K100" i="67"/>
  <c r="K13" i="67" s="1"/>
  <c r="K97" i="67"/>
  <c r="K10" i="67" s="1"/>
  <c r="V120" i="67"/>
  <c r="V33" i="67" s="1"/>
  <c r="V103" i="67"/>
  <c r="V16" i="67" s="1"/>
  <c r="V100" i="67"/>
  <c r="V13" i="67" s="1"/>
  <c r="V97" i="67"/>
  <c r="V10" i="67" s="1"/>
  <c r="AS120" i="61"/>
  <c r="AS103" i="61"/>
  <c r="AS97" i="61"/>
  <c r="AS100" i="61"/>
  <c r="AH120" i="61"/>
  <c r="AH103" i="61"/>
  <c r="AH97" i="61"/>
  <c r="AH100" i="61"/>
  <c r="W120" i="61"/>
  <c r="W103" i="61"/>
  <c r="W100" i="61"/>
  <c r="W97" i="61"/>
  <c r="E120" i="61"/>
  <c r="E33" i="61" s="1"/>
  <c r="E103" i="61"/>
  <c r="E16" i="61" s="1"/>
  <c r="E97" i="61"/>
  <c r="E10" i="61" s="1"/>
  <c r="E100" i="61"/>
  <c r="E13" i="61" s="1"/>
  <c r="AT120" i="60"/>
  <c r="AT103" i="60"/>
  <c r="AT100" i="60"/>
  <c r="AT97" i="60"/>
  <c r="G120" i="60"/>
  <c r="G33" i="60" s="1"/>
  <c r="G103" i="60"/>
  <c r="G16" i="60" s="1"/>
  <c r="G100" i="60"/>
  <c r="G13" i="60" s="1"/>
  <c r="R120" i="60"/>
  <c r="R33" i="60" s="1"/>
  <c r="R103" i="60"/>
  <c r="R16" i="60" s="1"/>
  <c r="R100" i="60"/>
  <c r="R13" i="60" s="1"/>
  <c r="AC120" i="60"/>
  <c r="AC33" i="60" s="1"/>
  <c r="AC103" i="60"/>
  <c r="AC16" i="60" s="1"/>
  <c r="AC100" i="60"/>
  <c r="AC13" i="60" s="1"/>
  <c r="AS120" i="54"/>
  <c r="AS103" i="54"/>
  <c r="AS100" i="54"/>
  <c r="AS97" i="54"/>
  <c r="AH120" i="54"/>
  <c r="AH103" i="54"/>
  <c r="AH100" i="54"/>
  <c r="M120" i="54"/>
  <c r="M33" i="54" s="1"/>
  <c r="M103" i="54"/>
  <c r="M16" i="54" s="1"/>
  <c r="M100" i="54"/>
  <c r="M13" i="54" s="1"/>
  <c r="M97" i="54"/>
  <c r="M10" i="54" s="1"/>
  <c r="X120" i="54"/>
  <c r="X33" i="54" s="1"/>
  <c r="X103" i="54"/>
  <c r="X16" i="54" s="1"/>
  <c r="X100" i="54"/>
  <c r="X13" i="54" s="1"/>
  <c r="X97" i="54"/>
  <c r="X10" i="54" s="1"/>
  <c r="AS120" i="53"/>
  <c r="AS103" i="53"/>
  <c r="AS100" i="53"/>
  <c r="AH120" i="53"/>
  <c r="AH103" i="53"/>
  <c r="AH100" i="53"/>
  <c r="AH97" i="53"/>
  <c r="K120" i="53"/>
  <c r="K33" i="53" s="1"/>
  <c r="K103" i="53"/>
  <c r="K16" i="53" s="1"/>
  <c r="K100" i="53"/>
  <c r="K13" i="53" s="1"/>
  <c r="K97" i="53"/>
  <c r="K10" i="53" s="1"/>
  <c r="V120" i="53"/>
  <c r="V33" i="53" s="1"/>
  <c r="V103" i="53"/>
  <c r="V16" i="53" s="1"/>
  <c r="V100" i="53"/>
  <c r="V13" i="53" s="1"/>
  <c r="V97" i="53"/>
  <c r="V10" i="53" s="1"/>
  <c r="AS120" i="52"/>
  <c r="AS103" i="52"/>
  <c r="AS100" i="52"/>
  <c r="AH120" i="52"/>
  <c r="AH103" i="52"/>
  <c r="AH100" i="52"/>
  <c r="AH97" i="52"/>
  <c r="W120" i="52"/>
  <c r="W103" i="52"/>
  <c r="W100" i="52"/>
  <c r="W97" i="52"/>
  <c r="L120" i="52"/>
  <c r="L103" i="52"/>
  <c r="L100" i="52"/>
  <c r="AS120" i="47"/>
  <c r="AS103" i="47"/>
  <c r="AS100" i="47"/>
  <c r="AS97" i="47"/>
  <c r="AH120" i="47"/>
  <c r="AH103" i="47"/>
  <c r="AH100" i="47"/>
  <c r="AH97" i="47"/>
  <c r="W120" i="47"/>
  <c r="W103" i="47"/>
  <c r="W100" i="47"/>
  <c r="W97" i="47"/>
  <c r="L120" i="47"/>
  <c r="L103" i="47"/>
  <c r="L100" i="47"/>
  <c r="AS120" i="46"/>
  <c r="AS103" i="46"/>
  <c r="AS100" i="46"/>
  <c r="AS97" i="46"/>
  <c r="AH120" i="46"/>
  <c r="AH103" i="46"/>
  <c r="AH100" i="46"/>
  <c r="AH97" i="46"/>
  <c r="W120" i="46"/>
  <c r="W103" i="46"/>
  <c r="W100" i="46"/>
  <c r="L120" i="46"/>
  <c r="L103" i="46"/>
  <c r="L100" i="46"/>
  <c r="L97" i="46"/>
  <c r="AS120" i="44"/>
  <c r="AS103" i="44"/>
  <c r="AS100" i="44"/>
  <c r="AS97" i="44"/>
  <c r="AH120" i="44"/>
  <c r="AH103" i="44"/>
  <c r="AH97" i="44"/>
  <c r="AH100" i="44"/>
  <c r="M120" i="44"/>
  <c r="M33" i="44" s="1"/>
  <c r="M103" i="44"/>
  <c r="M16" i="44" s="1"/>
  <c r="M100" i="44"/>
  <c r="M13" i="44" s="1"/>
  <c r="M97" i="44"/>
  <c r="M10" i="44" s="1"/>
  <c r="X120" i="44"/>
  <c r="X33" i="44" s="1"/>
  <c r="X103" i="44"/>
  <c r="X16" i="44" s="1"/>
  <c r="X97" i="44"/>
  <c r="X10" i="44" s="1"/>
  <c r="X100" i="44"/>
  <c r="X13" i="44" s="1"/>
  <c r="AT120" i="40"/>
  <c r="AT103" i="40"/>
  <c r="AT100" i="40"/>
  <c r="AT97" i="40"/>
  <c r="G120" i="40"/>
  <c r="G33" i="40" s="1"/>
  <c r="G103" i="40"/>
  <c r="G16" i="40" s="1"/>
  <c r="G100" i="40"/>
  <c r="G13" i="40" s="1"/>
  <c r="R120" i="40"/>
  <c r="R33" i="40" s="1"/>
  <c r="R103" i="40"/>
  <c r="R16" i="40" s="1"/>
  <c r="R100" i="40"/>
  <c r="R13" i="40" s="1"/>
  <c r="R97" i="40"/>
  <c r="R10" i="40" s="1"/>
  <c r="AC120" i="40"/>
  <c r="AC33" i="40" s="1"/>
  <c r="AC103" i="40"/>
  <c r="AC16" i="40" s="1"/>
  <c r="AC100" i="40"/>
  <c r="AC13" i="40" s="1"/>
  <c r="AC97" i="40"/>
  <c r="AC10" i="40" s="1"/>
  <c r="AS120" i="39"/>
  <c r="AS103" i="39"/>
  <c r="AS100" i="39"/>
  <c r="AS97" i="39"/>
  <c r="AH120" i="39"/>
  <c r="AH103" i="39"/>
  <c r="AH100" i="39"/>
  <c r="AH97" i="39"/>
  <c r="W120" i="39"/>
  <c r="W103" i="39"/>
  <c r="W100" i="39"/>
  <c r="W97" i="39"/>
  <c r="C120" i="39"/>
  <c r="C33" i="39" s="1"/>
  <c r="C103" i="39"/>
  <c r="C16" i="39" s="1"/>
  <c r="C100" i="39"/>
  <c r="C13" i="39" s="1"/>
  <c r="C97" i="39"/>
  <c r="C10" i="39" s="1"/>
  <c r="AS120" i="38"/>
  <c r="AS103" i="38"/>
  <c r="AS100" i="38"/>
  <c r="AS97" i="38"/>
  <c r="B120" i="38"/>
  <c r="B33" i="38" s="1"/>
  <c r="B103" i="38"/>
  <c r="B16" i="38" s="1"/>
  <c r="B100" i="38"/>
  <c r="B13" i="38" s="1"/>
  <c r="N120" i="38"/>
  <c r="N33" i="38" s="1"/>
  <c r="N103" i="38"/>
  <c r="N16" i="38" s="1"/>
  <c r="N100" i="38"/>
  <c r="N13" i="38" s="1"/>
  <c r="Y120" i="38"/>
  <c r="Y33" i="38" s="1"/>
  <c r="Y103" i="38"/>
  <c r="Y16" i="38" s="1"/>
  <c r="Y100" i="38"/>
  <c r="Y13" i="38" s="1"/>
  <c r="Y97" i="38"/>
  <c r="Y10" i="38" s="1"/>
  <c r="AS120" i="36"/>
  <c r="AS103" i="36"/>
  <c r="AS100" i="36"/>
  <c r="AS97" i="36"/>
  <c r="AH120" i="36"/>
  <c r="AH103" i="36"/>
  <c r="AH100" i="36"/>
  <c r="AH97" i="36"/>
  <c r="W120" i="36"/>
  <c r="W103" i="36"/>
  <c r="W100" i="36"/>
  <c r="L120" i="36"/>
  <c r="L103" i="36"/>
  <c r="L100" i="36"/>
  <c r="L97" i="36"/>
  <c r="AS120" i="34"/>
  <c r="AS103" i="34"/>
  <c r="AS100" i="34"/>
  <c r="AS97" i="34"/>
  <c r="AH120" i="34"/>
  <c r="AH103" i="34"/>
  <c r="AH100" i="34"/>
  <c r="AH97" i="34"/>
  <c r="F120" i="34"/>
  <c r="F33" i="34" s="1"/>
  <c r="F103" i="34"/>
  <c r="F16" i="34" s="1"/>
  <c r="F100" i="34"/>
  <c r="F13" i="34" s="1"/>
  <c r="Q120" i="34"/>
  <c r="Q33" i="34" s="1"/>
  <c r="Q103" i="34"/>
  <c r="Q16" i="34" s="1"/>
  <c r="Q100" i="34"/>
  <c r="Q13" i="34" s="1"/>
  <c r="Q97" i="34"/>
  <c r="Q10" i="34" s="1"/>
  <c r="AU120" i="33"/>
  <c r="AU103" i="33"/>
  <c r="AU100" i="33"/>
  <c r="AU97" i="33"/>
  <c r="H120" i="33"/>
  <c r="H33" i="33" s="1"/>
  <c r="H103" i="33"/>
  <c r="H16" i="33" s="1"/>
  <c r="H100" i="33"/>
  <c r="H13" i="33" s="1"/>
  <c r="H97" i="33"/>
  <c r="H10" i="33" s="1"/>
  <c r="S120" i="33"/>
  <c r="S33" i="33" s="1"/>
  <c r="S103" i="33"/>
  <c r="S16" i="33" s="1"/>
  <c r="S100" i="33"/>
  <c r="S13" i="33" s="1"/>
  <c r="AD120" i="33"/>
  <c r="AD33" i="33" s="1"/>
  <c r="AD103" i="33"/>
  <c r="AD16" i="33" s="1"/>
  <c r="AD100" i="33"/>
  <c r="AD13" i="33" s="1"/>
  <c r="AD97" i="33"/>
  <c r="AD10" i="33" s="1"/>
  <c r="AS120" i="29"/>
  <c r="AS103" i="29"/>
  <c r="AS100" i="29"/>
  <c r="AS97" i="29"/>
  <c r="AH120" i="29"/>
  <c r="AH103" i="29"/>
  <c r="AH100" i="29"/>
  <c r="AH97" i="29"/>
  <c r="W120" i="29"/>
  <c r="W103" i="29"/>
  <c r="W100" i="29"/>
  <c r="W97" i="29"/>
  <c r="G120" i="29"/>
  <c r="G33" i="29" s="1"/>
  <c r="G103" i="29"/>
  <c r="G16" i="29" s="1"/>
  <c r="G100" i="29"/>
  <c r="G13" i="29" s="1"/>
  <c r="G97" i="29"/>
  <c r="G10" i="29" s="1"/>
  <c r="AS120" i="28"/>
  <c r="AS103" i="28"/>
  <c r="AS100" i="28"/>
  <c r="AS97" i="28"/>
  <c r="AH120" i="28"/>
  <c r="AH103" i="28"/>
  <c r="AH100" i="28"/>
  <c r="AH97" i="28"/>
  <c r="I120" i="28"/>
  <c r="I33" i="28" s="1"/>
  <c r="I103" i="28"/>
  <c r="I16" i="28" s="1"/>
  <c r="I100" i="28"/>
  <c r="I13" i="28" s="1"/>
  <c r="I97" i="28"/>
  <c r="I10" i="28" s="1"/>
  <c r="T120" i="28"/>
  <c r="T33" i="28" s="1"/>
  <c r="T103" i="28"/>
  <c r="T16" i="28" s="1"/>
  <c r="T100" i="28"/>
  <c r="T13" i="28" s="1"/>
  <c r="T97" i="28"/>
  <c r="T10" i="28" s="1"/>
  <c r="AS120" i="27"/>
  <c r="AS103" i="27"/>
  <c r="AS100" i="27"/>
  <c r="AS97" i="27"/>
  <c r="AH120" i="27"/>
  <c r="AH103" i="27"/>
  <c r="AH100" i="27"/>
  <c r="AH97" i="27"/>
  <c r="W120" i="27"/>
  <c r="W103" i="27"/>
  <c r="W100" i="27"/>
  <c r="W97" i="27"/>
  <c r="D103" i="27"/>
  <c r="D16" i="27" s="1"/>
  <c r="D100" i="27"/>
  <c r="D13" i="27" s="1"/>
  <c r="D97" i="27"/>
  <c r="D10" i="27" s="1"/>
  <c r="AS120" i="26"/>
  <c r="AS103" i="26"/>
  <c r="AS100" i="26"/>
  <c r="AH120" i="26"/>
  <c r="AH103" i="26"/>
  <c r="AH100" i="26"/>
  <c r="W120" i="26"/>
  <c r="W103" i="26"/>
  <c r="W100" i="26"/>
  <c r="C120" i="26"/>
  <c r="C33" i="26" s="1"/>
  <c r="C103" i="26"/>
  <c r="C16" i="26" s="1"/>
  <c r="C100" i="26"/>
  <c r="C13" i="26" s="1"/>
  <c r="AS96" i="25"/>
  <c r="AH96" i="25"/>
  <c r="W96" i="25"/>
  <c r="D96" i="25"/>
  <c r="D9" i="25" s="1"/>
  <c r="AS99" i="24"/>
  <c r="AS96" i="24"/>
  <c r="AH99" i="24"/>
  <c r="AH96" i="24"/>
  <c r="W99" i="24"/>
  <c r="W96" i="24"/>
  <c r="K99" i="24"/>
  <c r="K12" i="24" s="1"/>
  <c r="K96" i="24"/>
  <c r="K9" i="24" s="1"/>
  <c r="AS120" i="22"/>
  <c r="AS101" i="22"/>
  <c r="AS97" i="22"/>
  <c r="AH120" i="22"/>
  <c r="AH101" i="22"/>
  <c r="AH97" i="22"/>
  <c r="W120" i="22"/>
  <c r="W101" i="22"/>
  <c r="W97" i="22"/>
  <c r="L120" i="22"/>
  <c r="L101" i="22"/>
  <c r="L97" i="22"/>
  <c r="O97" i="80"/>
  <c r="X97" i="79"/>
  <c r="AK97" i="79"/>
  <c r="L97" i="78"/>
  <c r="L10" i="78" s="1"/>
  <c r="AT97" i="78"/>
  <c r="N97" i="77"/>
  <c r="AA97" i="77"/>
  <c r="W97" i="76"/>
  <c r="AJ97" i="76"/>
  <c r="AS97" i="74"/>
  <c r="F97" i="73"/>
  <c r="F10" i="73" s="1"/>
  <c r="AA97" i="73"/>
  <c r="AH97" i="71"/>
  <c r="AI97" i="68"/>
  <c r="R97" i="60"/>
  <c r="R10" i="60" s="1"/>
  <c r="AU97" i="60"/>
  <c r="U97" i="53"/>
  <c r="U10" i="53" s="1"/>
  <c r="T120" i="74"/>
  <c r="T33" i="74" s="1"/>
  <c r="T103" i="74"/>
  <c r="T16" i="74" s="1"/>
  <c r="T100" i="74"/>
  <c r="T13" i="74" s="1"/>
  <c r="H120" i="22"/>
  <c r="H33" i="22" s="1"/>
  <c r="H101" i="22"/>
  <c r="H14" i="22" s="1"/>
  <c r="H97" i="22"/>
  <c r="H10" i="22" s="1"/>
  <c r="AL120" i="80"/>
  <c r="AL103" i="80"/>
  <c r="AL100" i="80"/>
  <c r="AA120" i="80"/>
  <c r="AA103" i="80"/>
  <c r="AA100" i="80"/>
  <c r="P120" i="80"/>
  <c r="P103" i="80"/>
  <c r="P100" i="80"/>
  <c r="AL120" i="79"/>
  <c r="AL103" i="79"/>
  <c r="AL100" i="79"/>
  <c r="N120" i="79"/>
  <c r="N33" i="79" s="1"/>
  <c r="N103" i="79"/>
  <c r="N16" i="79" s="1"/>
  <c r="N100" i="79"/>
  <c r="N13" i="79" s="1"/>
  <c r="P120" i="78"/>
  <c r="P103" i="78"/>
  <c r="P100" i="78"/>
  <c r="N120" i="73"/>
  <c r="N33" i="73" s="1"/>
  <c r="N103" i="73"/>
  <c r="N16" i="73" s="1"/>
  <c r="N100" i="73"/>
  <c r="N13" i="73" s="1"/>
  <c r="E120" i="72"/>
  <c r="E33" i="72" s="1"/>
  <c r="E103" i="72"/>
  <c r="E16" i="72" s="1"/>
  <c r="E100" i="72"/>
  <c r="E13" i="72" s="1"/>
  <c r="E97" i="72"/>
  <c r="E10" i="72" s="1"/>
  <c r="AK120" i="71"/>
  <c r="AK103" i="71"/>
  <c r="AK100" i="71"/>
  <c r="Z120" i="71"/>
  <c r="Z103" i="71"/>
  <c r="Z97" i="71"/>
  <c r="Z100" i="71"/>
  <c r="I120" i="71"/>
  <c r="I33" i="71" s="1"/>
  <c r="I103" i="71"/>
  <c r="I16" i="71" s="1"/>
  <c r="I100" i="71"/>
  <c r="I13" i="71" s="1"/>
  <c r="AA120" i="68"/>
  <c r="AA103" i="68"/>
  <c r="AA100" i="68"/>
  <c r="H120" i="68"/>
  <c r="H33" i="68" s="1"/>
  <c r="H103" i="68"/>
  <c r="H16" i="68" s="1"/>
  <c r="H100" i="68"/>
  <c r="H13" i="68" s="1"/>
  <c r="H120" i="63"/>
  <c r="H33" i="63" s="1"/>
  <c r="H103" i="63"/>
  <c r="H16" i="63" s="1"/>
  <c r="H100" i="63"/>
  <c r="H13" i="63" s="1"/>
  <c r="H97" i="63"/>
  <c r="H10" i="63" s="1"/>
  <c r="G120" i="62"/>
  <c r="G33" i="62" s="1"/>
  <c r="G100" i="62"/>
  <c r="G13" i="62" s="1"/>
  <c r="G103" i="62"/>
  <c r="G16" i="62" s="1"/>
  <c r="L120" i="61"/>
  <c r="L33" i="61" s="1"/>
  <c r="L103" i="61"/>
  <c r="L16" i="61" s="1"/>
  <c r="L100" i="61"/>
  <c r="L13" i="61" s="1"/>
  <c r="L97" i="61"/>
  <c r="L10" i="61" s="1"/>
  <c r="AM120" i="60"/>
  <c r="AM103" i="60"/>
  <c r="AM100" i="60"/>
  <c r="N120" i="60"/>
  <c r="N33" i="60" s="1"/>
  <c r="N103" i="60"/>
  <c r="N16" i="60" s="1"/>
  <c r="N100" i="60"/>
  <c r="N13" i="60" s="1"/>
  <c r="N97" i="60"/>
  <c r="N10" i="60" s="1"/>
  <c r="AJ120" i="60"/>
  <c r="AJ33" i="60" s="1"/>
  <c r="AJ103" i="60"/>
  <c r="AJ16" i="60" s="1"/>
  <c r="AJ100" i="60"/>
  <c r="AJ13" i="60" s="1"/>
  <c r="E103" i="58"/>
  <c r="E16" i="58" s="1"/>
  <c r="E120" i="58"/>
  <c r="E33" i="58" s="1"/>
  <c r="E100" i="58"/>
  <c r="E13" i="58" s="1"/>
  <c r="H120" i="57"/>
  <c r="H33" i="57" s="1"/>
  <c r="H103" i="57"/>
  <c r="H16" i="57" s="1"/>
  <c r="H100" i="57"/>
  <c r="H13" i="57" s="1"/>
  <c r="H97" i="57"/>
  <c r="H10" i="57" s="1"/>
  <c r="G120" i="66"/>
  <c r="G33" i="66" s="1"/>
  <c r="G103" i="66"/>
  <c r="G16" i="66" s="1"/>
  <c r="G100" i="66"/>
  <c r="G13" i="66" s="1"/>
  <c r="M120" i="80"/>
  <c r="M33" i="80" s="1"/>
  <c r="M103" i="80"/>
  <c r="M16" i="80" s="1"/>
  <c r="M100" i="80"/>
  <c r="M13" i="80" s="1"/>
  <c r="H120" i="66"/>
  <c r="H33" i="66" s="1"/>
  <c r="H103" i="66"/>
  <c r="H16" i="66" s="1"/>
  <c r="H100" i="66"/>
  <c r="H13" i="66" s="1"/>
  <c r="H97" i="66"/>
  <c r="H10" i="66" s="1"/>
  <c r="AE120" i="53"/>
  <c r="AE33" i="53" s="1"/>
  <c r="AE103" i="53"/>
  <c r="AE16" i="53" s="1"/>
  <c r="AE100" i="53"/>
  <c r="AE13" i="53" s="1"/>
  <c r="AE97" i="53"/>
  <c r="AE10" i="53" s="1"/>
  <c r="M120" i="77"/>
  <c r="M33" i="77" s="1"/>
  <c r="M103" i="77"/>
  <c r="M16" i="77" s="1"/>
  <c r="M100" i="77"/>
  <c r="M13" i="77" s="1"/>
  <c r="I120" i="62"/>
  <c r="I33" i="62" s="1"/>
  <c r="I103" i="62"/>
  <c r="I16" i="62" s="1"/>
  <c r="I100" i="62"/>
  <c r="I13" i="62" s="1"/>
  <c r="K120" i="46"/>
  <c r="K33" i="46" s="1"/>
  <c r="K103" i="46"/>
  <c r="K16" i="46" s="1"/>
  <c r="K100" i="46"/>
  <c r="K13" i="46" s="1"/>
  <c r="K97" i="46"/>
  <c r="K10" i="46" s="1"/>
  <c r="P120" i="29"/>
  <c r="P33" i="29" s="1"/>
  <c r="P103" i="29"/>
  <c r="P16" i="29" s="1"/>
  <c r="P100" i="29"/>
  <c r="P13" i="29" s="1"/>
  <c r="P97" i="29"/>
  <c r="P10" i="29" s="1"/>
  <c r="AR120" i="80"/>
  <c r="AR103" i="80"/>
  <c r="AR100" i="80"/>
  <c r="AG120" i="80"/>
  <c r="AG103" i="80"/>
  <c r="AG100" i="80"/>
  <c r="V120" i="80"/>
  <c r="V103" i="80"/>
  <c r="V100" i="80"/>
  <c r="E120" i="80"/>
  <c r="E33" i="80" s="1"/>
  <c r="E103" i="80"/>
  <c r="E16" i="80" s="1"/>
  <c r="E100" i="80"/>
  <c r="E13" i="80" s="1"/>
  <c r="AR120" i="79"/>
  <c r="AR103" i="79"/>
  <c r="AR97" i="79"/>
  <c r="AR100" i="79"/>
  <c r="AG120" i="79"/>
  <c r="AG103" i="79"/>
  <c r="AG97" i="79"/>
  <c r="AG100" i="79"/>
  <c r="V103" i="79"/>
  <c r="V120" i="79"/>
  <c r="V97" i="79"/>
  <c r="V100" i="79"/>
  <c r="H120" i="79"/>
  <c r="H33" i="79" s="1"/>
  <c r="H103" i="79"/>
  <c r="H16" i="79" s="1"/>
  <c r="H97" i="79"/>
  <c r="H10" i="79" s="1"/>
  <c r="H100" i="79"/>
  <c r="H13" i="79" s="1"/>
  <c r="AR120" i="78"/>
  <c r="AR103" i="78"/>
  <c r="AR100" i="78"/>
  <c r="AG120" i="78"/>
  <c r="AG103" i="78"/>
  <c r="AG100" i="78"/>
  <c r="V103" i="78"/>
  <c r="V120" i="78"/>
  <c r="V100" i="78"/>
  <c r="F120" i="78"/>
  <c r="F33" i="78" s="1"/>
  <c r="F103" i="78"/>
  <c r="F16" i="78" s="1"/>
  <c r="F100" i="78"/>
  <c r="F13" i="78" s="1"/>
  <c r="AR120" i="77"/>
  <c r="AR103" i="77"/>
  <c r="AR100" i="77"/>
  <c r="AG120" i="77"/>
  <c r="AG103" i="77"/>
  <c r="AG100" i="77"/>
  <c r="V120" i="77"/>
  <c r="V103" i="77"/>
  <c r="V100" i="77"/>
  <c r="E120" i="77"/>
  <c r="E33" i="77" s="1"/>
  <c r="E103" i="77"/>
  <c r="E16" i="77" s="1"/>
  <c r="E100" i="77"/>
  <c r="E13" i="77" s="1"/>
  <c r="AR103" i="76"/>
  <c r="AR120" i="76"/>
  <c r="AR100" i="76"/>
  <c r="AG120" i="76"/>
  <c r="AG103" i="76"/>
  <c r="AG100" i="76"/>
  <c r="V120" i="76"/>
  <c r="V103" i="76"/>
  <c r="V100" i="76"/>
  <c r="K120" i="76"/>
  <c r="K103" i="76"/>
  <c r="K100" i="76"/>
  <c r="AR120" i="74"/>
  <c r="AR103" i="74"/>
  <c r="AR100" i="74"/>
  <c r="G120" i="74"/>
  <c r="G33" i="74" s="1"/>
  <c r="G103" i="74"/>
  <c r="G16" i="74" s="1"/>
  <c r="G100" i="74"/>
  <c r="G13" i="74" s="1"/>
  <c r="R120" i="74"/>
  <c r="R33" i="74" s="1"/>
  <c r="R103" i="74"/>
  <c r="R16" i="74" s="1"/>
  <c r="R100" i="74"/>
  <c r="R13" i="74" s="1"/>
  <c r="AC120" i="74"/>
  <c r="AC33" i="74" s="1"/>
  <c r="AC103" i="74"/>
  <c r="AC16" i="74" s="1"/>
  <c r="AC100" i="74"/>
  <c r="AC13" i="74" s="1"/>
  <c r="AR120" i="73"/>
  <c r="AR103" i="73"/>
  <c r="AR100" i="73"/>
  <c r="AG120" i="73"/>
  <c r="AG103" i="73"/>
  <c r="AG100" i="73"/>
  <c r="V120" i="73"/>
  <c r="V103" i="73"/>
  <c r="V100" i="73"/>
  <c r="H120" i="73"/>
  <c r="H33" i="73" s="1"/>
  <c r="H103" i="73"/>
  <c r="H16" i="73" s="1"/>
  <c r="H100" i="73"/>
  <c r="H13" i="73" s="1"/>
  <c r="AQ120" i="71"/>
  <c r="AQ103" i="71"/>
  <c r="AQ100" i="71"/>
  <c r="AF120" i="71"/>
  <c r="AF103" i="71"/>
  <c r="AF100" i="71"/>
  <c r="C120" i="71"/>
  <c r="C33" i="71" s="1"/>
  <c r="C103" i="71"/>
  <c r="C16" i="71" s="1"/>
  <c r="C100" i="71"/>
  <c r="C13" i="71" s="1"/>
  <c r="N120" i="71"/>
  <c r="N33" i="71" s="1"/>
  <c r="N103" i="71"/>
  <c r="N16" i="71" s="1"/>
  <c r="N100" i="71"/>
  <c r="N13" i="71" s="1"/>
  <c r="AR120" i="68"/>
  <c r="AR103" i="68"/>
  <c r="AR100" i="68"/>
  <c r="AR97" i="68"/>
  <c r="AG120" i="68"/>
  <c r="AG100" i="68"/>
  <c r="AG103" i="68"/>
  <c r="AG97" i="68"/>
  <c r="V120" i="68"/>
  <c r="V103" i="68"/>
  <c r="V100" i="68"/>
  <c r="K120" i="68"/>
  <c r="K103" i="68"/>
  <c r="K100" i="68"/>
  <c r="AR120" i="67"/>
  <c r="AR103" i="67"/>
  <c r="AR100" i="67"/>
  <c r="AG120" i="67"/>
  <c r="AG103" i="67"/>
  <c r="AG100" i="67"/>
  <c r="L120" i="67"/>
  <c r="L33" i="67" s="1"/>
  <c r="L103" i="67"/>
  <c r="L16" i="67" s="1"/>
  <c r="L97" i="67"/>
  <c r="L10" i="67" s="1"/>
  <c r="L100" i="67"/>
  <c r="L13" i="67" s="1"/>
  <c r="W120" i="67"/>
  <c r="W33" i="67" s="1"/>
  <c r="W103" i="67"/>
  <c r="W16" i="67" s="1"/>
  <c r="W100" i="67"/>
  <c r="W13" i="67" s="1"/>
  <c r="W97" i="67"/>
  <c r="W10" i="67" s="1"/>
  <c r="AR120" i="61"/>
  <c r="AR103" i="61"/>
  <c r="AR100" i="61"/>
  <c r="AG120" i="61"/>
  <c r="AG103" i="61"/>
  <c r="AG100" i="61"/>
  <c r="V120" i="61"/>
  <c r="V103" i="61"/>
  <c r="V100" i="61"/>
  <c r="F120" i="61"/>
  <c r="F33" i="61" s="1"/>
  <c r="F103" i="61"/>
  <c r="F16" i="61" s="1"/>
  <c r="F100" i="61"/>
  <c r="F13" i="61" s="1"/>
  <c r="F97" i="61"/>
  <c r="F10" i="61" s="1"/>
  <c r="AS120" i="60"/>
  <c r="AS103" i="60"/>
  <c r="AS100" i="60"/>
  <c r="AS97" i="60"/>
  <c r="H120" i="60"/>
  <c r="H33" i="60" s="1"/>
  <c r="H103" i="60"/>
  <c r="H16" i="60" s="1"/>
  <c r="H97" i="60"/>
  <c r="H10" i="60" s="1"/>
  <c r="H100" i="60"/>
  <c r="H13" i="60" s="1"/>
  <c r="S120" i="60"/>
  <c r="S33" i="60" s="1"/>
  <c r="S103" i="60"/>
  <c r="S16" i="60" s="1"/>
  <c r="S97" i="60"/>
  <c r="S10" i="60" s="1"/>
  <c r="S100" i="60"/>
  <c r="S13" i="60" s="1"/>
  <c r="AD120" i="60"/>
  <c r="AD33" i="60" s="1"/>
  <c r="AD103" i="60"/>
  <c r="AD16" i="60" s="1"/>
  <c r="AD100" i="60"/>
  <c r="AD13" i="60" s="1"/>
  <c r="AD97" i="60"/>
  <c r="AD10" i="60" s="1"/>
  <c r="AR120" i="54"/>
  <c r="AR103" i="54"/>
  <c r="AR100" i="54"/>
  <c r="AR97" i="54"/>
  <c r="C120" i="54"/>
  <c r="C33" i="54" s="1"/>
  <c r="C103" i="54"/>
  <c r="C16" i="54" s="1"/>
  <c r="C100" i="54"/>
  <c r="C13" i="54" s="1"/>
  <c r="C97" i="54"/>
  <c r="C10" i="54" s="1"/>
  <c r="N120" i="54"/>
  <c r="N33" i="54" s="1"/>
  <c r="N100" i="54"/>
  <c r="N13" i="54" s="1"/>
  <c r="N103" i="54"/>
  <c r="N16" i="54" s="1"/>
  <c r="Y120" i="54"/>
  <c r="Y33" i="54" s="1"/>
  <c r="Y100" i="54"/>
  <c r="Y13" i="54" s="1"/>
  <c r="Y103" i="54"/>
  <c r="Y16" i="54" s="1"/>
  <c r="Y97" i="54"/>
  <c r="Y10" i="54" s="1"/>
  <c r="AR120" i="53"/>
  <c r="AR103" i="53"/>
  <c r="AR100" i="53"/>
  <c r="AR97" i="53"/>
  <c r="AG120" i="53"/>
  <c r="AG103" i="53"/>
  <c r="AG100" i="53"/>
  <c r="L120" i="53"/>
  <c r="L33" i="53" s="1"/>
  <c r="L103" i="53"/>
  <c r="L16" i="53" s="1"/>
  <c r="L100" i="53"/>
  <c r="L13" i="53" s="1"/>
  <c r="L97" i="53"/>
  <c r="L10" i="53" s="1"/>
  <c r="W120" i="53"/>
  <c r="W33" i="53" s="1"/>
  <c r="W103" i="53"/>
  <c r="W16" i="53" s="1"/>
  <c r="W100" i="53"/>
  <c r="W13" i="53" s="1"/>
  <c r="W97" i="53"/>
  <c r="W10" i="53" s="1"/>
  <c r="AR120" i="52"/>
  <c r="AR103" i="52"/>
  <c r="AR100" i="52"/>
  <c r="AR97" i="52"/>
  <c r="AG120" i="52"/>
  <c r="AG103" i="52"/>
  <c r="AG100" i="52"/>
  <c r="V120" i="52"/>
  <c r="V103" i="52"/>
  <c r="V100" i="52"/>
  <c r="V97" i="52"/>
  <c r="C120" i="52"/>
  <c r="C33" i="52" s="1"/>
  <c r="C103" i="52"/>
  <c r="C16" i="52" s="1"/>
  <c r="C100" i="52"/>
  <c r="C13" i="52" s="1"/>
  <c r="C97" i="52"/>
  <c r="C10" i="52" s="1"/>
  <c r="AR120" i="47"/>
  <c r="AR103" i="47"/>
  <c r="AR100" i="47"/>
  <c r="AG120" i="47"/>
  <c r="AG103" i="47"/>
  <c r="AG100" i="47"/>
  <c r="AG97" i="47"/>
  <c r="V120" i="47"/>
  <c r="V103" i="47"/>
  <c r="V100" i="47"/>
  <c r="V97" i="47"/>
  <c r="K120" i="47"/>
  <c r="K103" i="47"/>
  <c r="K100" i="47"/>
  <c r="K97" i="47"/>
  <c r="AR120" i="46"/>
  <c r="AR103" i="46"/>
  <c r="AR100" i="46"/>
  <c r="AR97" i="46"/>
  <c r="AG120" i="46"/>
  <c r="AG103" i="46"/>
  <c r="AG100" i="46"/>
  <c r="AG97" i="46"/>
  <c r="V120" i="46"/>
  <c r="V103" i="46"/>
  <c r="V100" i="46"/>
  <c r="V97" i="46"/>
  <c r="C120" i="46"/>
  <c r="C33" i="46" s="1"/>
  <c r="C103" i="46"/>
  <c r="C16" i="46" s="1"/>
  <c r="C100" i="46"/>
  <c r="C13" i="46" s="1"/>
  <c r="AR120" i="44"/>
  <c r="AR103" i="44"/>
  <c r="AR100" i="44"/>
  <c r="AR97" i="44"/>
  <c r="C120" i="44"/>
  <c r="C33" i="44" s="1"/>
  <c r="C103" i="44"/>
  <c r="C16" i="44" s="1"/>
  <c r="C100" i="44"/>
  <c r="C13" i="44" s="1"/>
  <c r="C97" i="44"/>
  <c r="C10" i="44" s="1"/>
  <c r="N120" i="44"/>
  <c r="N33" i="44" s="1"/>
  <c r="N103" i="44"/>
  <c r="N16" i="44" s="1"/>
  <c r="N100" i="44"/>
  <c r="N13" i="44" s="1"/>
  <c r="Y120" i="44"/>
  <c r="Y33" i="44" s="1"/>
  <c r="Y103" i="44"/>
  <c r="Y16" i="44" s="1"/>
  <c r="Y100" i="44"/>
  <c r="Y13" i="44" s="1"/>
  <c r="Y97" i="44"/>
  <c r="Y10" i="44" s="1"/>
  <c r="AS120" i="40"/>
  <c r="AS103" i="40"/>
  <c r="AS97" i="40"/>
  <c r="AS100" i="40"/>
  <c r="H120" i="40"/>
  <c r="H33" i="40" s="1"/>
  <c r="H103" i="40"/>
  <c r="H16" i="40" s="1"/>
  <c r="H97" i="40"/>
  <c r="H10" i="40" s="1"/>
  <c r="H100" i="40"/>
  <c r="H13" i="40" s="1"/>
  <c r="S120" i="40"/>
  <c r="S33" i="40" s="1"/>
  <c r="S103" i="40"/>
  <c r="S16" i="40" s="1"/>
  <c r="S97" i="40"/>
  <c r="S10" i="40" s="1"/>
  <c r="S100" i="40"/>
  <c r="S13" i="40" s="1"/>
  <c r="AD120" i="40"/>
  <c r="AD33" i="40" s="1"/>
  <c r="AD103" i="40"/>
  <c r="AD16" i="40" s="1"/>
  <c r="AD97" i="40"/>
  <c r="AD10" i="40" s="1"/>
  <c r="AD100" i="40"/>
  <c r="AD13" i="40" s="1"/>
  <c r="AR120" i="39"/>
  <c r="AR103" i="39"/>
  <c r="AR100" i="39"/>
  <c r="AR97" i="39"/>
  <c r="AG120" i="39"/>
  <c r="AG103" i="39"/>
  <c r="AG100" i="39"/>
  <c r="V120" i="39"/>
  <c r="V103" i="39"/>
  <c r="V100" i="39"/>
  <c r="D120" i="39"/>
  <c r="D33" i="39" s="1"/>
  <c r="D103" i="39"/>
  <c r="D16" i="39" s="1"/>
  <c r="D100" i="39"/>
  <c r="D13" i="39" s="1"/>
  <c r="D97" i="39"/>
  <c r="D10" i="39" s="1"/>
  <c r="AR120" i="38"/>
  <c r="AR103" i="38"/>
  <c r="AR100" i="38"/>
  <c r="AR97" i="38"/>
  <c r="C120" i="38"/>
  <c r="C33" i="38" s="1"/>
  <c r="C103" i="38"/>
  <c r="C16" i="38" s="1"/>
  <c r="C100" i="38"/>
  <c r="C13" i="38" s="1"/>
  <c r="C97" i="38"/>
  <c r="C10" i="38" s="1"/>
  <c r="O120" i="38"/>
  <c r="O33" i="38" s="1"/>
  <c r="O103" i="38"/>
  <c r="O16" i="38" s="1"/>
  <c r="O100" i="38"/>
  <c r="O13" i="38" s="1"/>
  <c r="O97" i="38"/>
  <c r="O10" i="38" s="1"/>
  <c r="Z120" i="38"/>
  <c r="Z33" i="38" s="1"/>
  <c r="Z103" i="38"/>
  <c r="Z16" i="38" s="1"/>
  <c r="Z100" i="38"/>
  <c r="Z13" i="38" s="1"/>
  <c r="Z97" i="38"/>
  <c r="Z10" i="38" s="1"/>
  <c r="AR120" i="36"/>
  <c r="AR103" i="36"/>
  <c r="AR100" i="36"/>
  <c r="AR97" i="36"/>
  <c r="AG120" i="36"/>
  <c r="AG103" i="36"/>
  <c r="AG100" i="36"/>
  <c r="AG97" i="36"/>
  <c r="V120" i="36"/>
  <c r="V103" i="36"/>
  <c r="V100" i="36"/>
  <c r="V97" i="36"/>
  <c r="K120" i="36"/>
  <c r="K103" i="36"/>
  <c r="K100" i="36"/>
  <c r="K97" i="36"/>
  <c r="AR120" i="34"/>
  <c r="AR103" i="34"/>
  <c r="AR100" i="34"/>
  <c r="AR97" i="34"/>
  <c r="AG120" i="34"/>
  <c r="AG103" i="34"/>
  <c r="AG100" i="34"/>
  <c r="AG97" i="34"/>
  <c r="G120" i="34"/>
  <c r="G33" i="34" s="1"/>
  <c r="G103" i="34"/>
  <c r="G16" i="34" s="1"/>
  <c r="G100" i="34"/>
  <c r="G13" i="34" s="1"/>
  <c r="G97" i="34"/>
  <c r="G10" i="34" s="1"/>
  <c r="R120" i="34"/>
  <c r="R33" i="34" s="1"/>
  <c r="R103" i="34"/>
  <c r="R16" i="34" s="1"/>
  <c r="R100" i="34"/>
  <c r="R13" i="34" s="1"/>
  <c r="R97" i="34"/>
  <c r="R10" i="34" s="1"/>
  <c r="AT120" i="33"/>
  <c r="AT103" i="33"/>
  <c r="AT100" i="33"/>
  <c r="AT97" i="33"/>
  <c r="I120" i="33"/>
  <c r="I33" i="33" s="1"/>
  <c r="I103" i="33"/>
  <c r="I16" i="33" s="1"/>
  <c r="I100" i="33"/>
  <c r="I13" i="33" s="1"/>
  <c r="I97" i="33"/>
  <c r="I10" i="33" s="1"/>
  <c r="T120" i="33"/>
  <c r="T33" i="33" s="1"/>
  <c r="T103" i="33"/>
  <c r="T16" i="33" s="1"/>
  <c r="T100" i="33"/>
  <c r="T13" i="33" s="1"/>
  <c r="T97" i="33"/>
  <c r="T10" i="33" s="1"/>
  <c r="AE120" i="33"/>
  <c r="AE33" i="33" s="1"/>
  <c r="AE103" i="33"/>
  <c r="AE16" i="33" s="1"/>
  <c r="AE100" i="33"/>
  <c r="AE13" i="33" s="1"/>
  <c r="AE97" i="33"/>
  <c r="AE10" i="33" s="1"/>
  <c r="AR120" i="29"/>
  <c r="AR103" i="29"/>
  <c r="AR100" i="29"/>
  <c r="AR97" i="29"/>
  <c r="AG120" i="29"/>
  <c r="AG103" i="29"/>
  <c r="AG100" i="29"/>
  <c r="AG97" i="29"/>
  <c r="V120" i="29"/>
  <c r="V103" i="29"/>
  <c r="V100" i="29"/>
  <c r="V97" i="29"/>
  <c r="H120" i="29"/>
  <c r="H33" i="29" s="1"/>
  <c r="H103" i="29"/>
  <c r="H16" i="29" s="1"/>
  <c r="H100" i="29"/>
  <c r="H13" i="29" s="1"/>
  <c r="H97" i="29"/>
  <c r="H10" i="29" s="1"/>
  <c r="AR120" i="28"/>
  <c r="AR103" i="28"/>
  <c r="AR100" i="28"/>
  <c r="AR97" i="28"/>
  <c r="AG120" i="28"/>
  <c r="AG103" i="28"/>
  <c r="AG100" i="28"/>
  <c r="AG97" i="28"/>
  <c r="J120" i="28"/>
  <c r="J33" i="28" s="1"/>
  <c r="J103" i="28"/>
  <c r="J16" i="28" s="1"/>
  <c r="J100" i="28"/>
  <c r="J13" i="28" s="1"/>
  <c r="J97" i="28"/>
  <c r="J10" i="28" s="1"/>
  <c r="U120" i="28"/>
  <c r="U33" i="28" s="1"/>
  <c r="U103" i="28"/>
  <c r="U16" i="28" s="1"/>
  <c r="U100" i="28"/>
  <c r="U13" i="28" s="1"/>
  <c r="U97" i="28"/>
  <c r="U10" i="28" s="1"/>
  <c r="AR120" i="27"/>
  <c r="AR103" i="27"/>
  <c r="AR97" i="27"/>
  <c r="AR100" i="27"/>
  <c r="AG120" i="27"/>
  <c r="AG103" i="27"/>
  <c r="AG100" i="27"/>
  <c r="AG97" i="27"/>
  <c r="V120" i="27"/>
  <c r="V103" i="27"/>
  <c r="V100" i="27"/>
  <c r="V97" i="27"/>
  <c r="E103" i="27"/>
  <c r="E16" i="27" s="1"/>
  <c r="E100" i="27"/>
  <c r="E13" i="27" s="1"/>
  <c r="E97" i="27"/>
  <c r="E10" i="27" s="1"/>
  <c r="AR120" i="26"/>
  <c r="AR103" i="26"/>
  <c r="AR100" i="26"/>
  <c r="AG120" i="26"/>
  <c r="AG103" i="26"/>
  <c r="AG100" i="26"/>
  <c r="V120" i="26"/>
  <c r="V103" i="26"/>
  <c r="V100" i="26"/>
  <c r="D120" i="26"/>
  <c r="D33" i="26" s="1"/>
  <c r="D103" i="26"/>
  <c r="D16" i="26" s="1"/>
  <c r="D100" i="26"/>
  <c r="D13" i="26" s="1"/>
  <c r="AR96" i="25"/>
  <c r="AG96" i="25"/>
  <c r="V96" i="25"/>
  <c r="E96" i="25"/>
  <c r="E9" i="25" s="1"/>
  <c r="AR99" i="24"/>
  <c r="AR96" i="24"/>
  <c r="AG99" i="24"/>
  <c r="AG96" i="24"/>
  <c r="V99" i="24"/>
  <c r="V96" i="24"/>
  <c r="L99" i="24"/>
  <c r="L12" i="24" s="1"/>
  <c r="L96" i="24"/>
  <c r="L9" i="24" s="1"/>
  <c r="AR120" i="22"/>
  <c r="AR101" i="22"/>
  <c r="AR97" i="22"/>
  <c r="AG120" i="22"/>
  <c r="AG101" i="22"/>
  <c r="AG97" i="22"/>
  <c r="V120" i="22"/>
  <c r="V101" i="22"/>
  <c r="V97" i="22"/>
  <c r="K120" i="22"/>
  <c r="K101" i="22"/>
  <c r="K97" i="22"/>
  <c r="G97" i="4"/>
  <c r="G10" i="4" s="1"/>
  <c r="M97" i="80"/>
  <c r="M10" i="80" s="1"/>
  <c r="P97" i="80"/>
  <c r="G97" i="79"/>
  <c r="G10" i="79" s="1"/>
  <c r="AL97" i="79"/>
  <c r="AH97" i="78"/>
  <c r="AU97" i="78"/>
  <c r="O97" i="77"/>
  <c r="K97" i="76"/>
  <c r="X97" i="76"/>
  <c r="AK97" i="76"/>
  <c r="T97" i="74"/>
  <c r="T10" i="74" s="1"/>
  <c r="G97" i="74"/>
  <c r="G10" i="74" s="1"/>
  <c r="AT97" i="74"/>
  <c r="E97" i="73"/>
  <c r="E10" i="73" s="1"/>
  <c r="C97" i="71"/>
  <c r="C10" i="71" s="1"/>
  <c r="AI97" i="71"/>
  <c r="H97" i="68"/>
  <c r="H10" i="68" s="1"/>
  <c r="V97" i="68"/>
  <c r="AJ97" i="68"/>
  <c r="AT97" i="61"/>
  <c r="Q97" i="60"/>
  <c r="Q10" i="60" s="1"/>
  <c r="I97" i="55"/>
  <c r="I10" i="55" s="1"/>
  <c r="AH97" i="54"/>
  <c r="J120" i="76"/>
  <c r="J33" i="76" s="1"/>
  <c r="J103" i="76"/>
  <c r="J16" i="76" s="1"/>
  <c r="J100" i="76"/>
  <c r="J13" i="76" s="1"/>
  <c r="U120" i="80"/>
  <c r="U103" i="80"/>
  <c r="U100" i="80"/>
  <c r="U97" i="80"/>
  <c r="U120" i="76"/>
  <c r="U103" i="76"/>
  <c r="U100" i="76"/>
  <c r="C120" i="76"/>
  <c r="C33" i="76" s="1"/>
  <c r="C103" i="76"/>
  <c r="C16" i="76" s="1"/>
  <c r="C100" i="76"/>
  <c r="C13" i="76" s="1"/>
  <c r="AQ120" i="74"/>
  <c r="AQ103" i="74"/>
  <c r="AQ100" i="74"/>
  <c r="H120" i="74"/>
  <c r="H33" i="74" s="1"/>
  <c r="H103" i="74"/>
  <c r="H16" i="74" s="1"/>
  <c r="H100" i="74"/>
  <c r="H13" i="74" s="1"/>
  <c r="S120" i="74"/>
  <c r="S33" i="74" s="1"/>
  <c r="S103" i="74"/>
  <c r="S16" i="74" s="1"/>
  <c r="S100" i="74"/>
  <c r="S13" i="74" s="1"/>
  <c r="AD120" i="74"/>
  <c r="AD33" i="74" s="1"/>
  <c r="AD103" i="74"/>
  <c r="AD16" i="74" s="1"/>
  <c r="AD100" i="74"/>
  <c r="AD13" i="74" s="1"/>
  <c r="AQ120" i="73"/>
  <c r="AQ103" i="73"/>
  <c r="AQ100" i="73"/>
  <c r="AF120" i="73"/>
  <c r="AF103" i="73"/>
  <c r="AF100" i="73"/>
  <c r="U120" i="73"/>
  <c r="U103" i="73"/>
  <c r="U100" i="73"/>
  <c r="I120" i="73"/>
  <c r="I33" i="73" s="1"/>
  <c r="I103" i="73"/>
  <c r="I16" i="73" s="1"/>
  <c r="I100" i="73"/>
  <c r="I13" i="73" s="1"/>
  <c r="AP120" i="71"/>
  <c r="AP103" i="71"/>
  <c r="AP100" i="71"/>
  <c r="AE120" i="71"/>
  <c r="AE103" i="71"/>
  <c r="AE100" i="71"/>
  <c r="D120" i="71"/>
  <c r="D33" i="71" s="1"/>
  <c r="D103" i="71"/>
  <c r="D16" i="71" s="1"/>
  <c r="D100" i="71"/>
  <c r="D13" i="71" s="1"/>
  <c r="O120" i="71"/>
  <c r="O33" i="71" s="1"/>
  <c r="O103" i="71"/>
  <c r="O16" i="71" s="1"/>
  <c r="O100" i="71"/>
  <c r="O13" i="71" s="1"/>
  <c r="AQ120" i="68"/>
  <c r="AQ103" i="68"/>
  <c r="AQ100" i="68"/>
  <c r="AQ97" i="68"/>
  <c r="AF120" i="68"/>
  <c r="AF103" i="68"/>
  <c r="AF100" i="68"/>
  <c r="U120" i="68"/>
  <c r="U103" i="68"/>
  <c r="U100" i="68"/>
  <c r="U97" i="68"/>
  <c r="C120" i="68"/>
  <c r="C33" i="68" s="1"/>
  <c r="C103" i="68"/>
  <c r="C16" i="68" s="1"/>
  <c r="C100" i="68"/>
  <c r="C13" i="68" s="1"/>
  <c r="AQ120" i="67"/>
  <c r="AQ100" i="67"/>
  <c r="AQ103" i="67"/>
  <c r="AQ97" i="67"/>
  <c r="AF120" i="67"/>
  <c r="AF103" i="67"/>
  <c r="AF100" i="67"/>
  <c r="M120" i="67"/>
  <c r="M33" i="67" s="1"/>
  <c r="M100" i="67"/>
  <c r="M13" i="67" s="1"/>
  <c r="M103" i="67"/>
  <c r="M16" i="67" s="1"/>
  <c r="X120" i="67"/>
  <c r="X33" i="67" s="1"/>
  <c r="X100" i="67"/>
  <c r="X13" i="67" s="1"/>
  <c r="X103" i="67"/>
  <c r="X16" i="67" s="1"/>
  <c r="X97" i="67"/>
  <c r="X10" i="67" s="1"/>
  <c r="C120" i="64"/>
  <c r="C33" i="64" s="1"/>
  <c r="C103" i="64"/>
  <c r="C16" i="64" s="1"/>
  <c r="C100" i="64"/>
  <c r="C13" i="64" s="1"/>
  <c r="C103" i="63"/>
  <c r="C16" i="63" s="1"/>
  <c r="C120" i="63"/>
  <c r="C33" i="63" s="1"/>
  <c r="C100" i="63"/>
  <c r="C13" i="63" s="1"/>
  <c r="C97" i="63"/>
  <c r="C10" i="63" s="1"/>
  <c r="AQ120" i="61"/>
  <c r="AQ103" i="61"/>
  <c r="AQ100" i="61"/>
  <c r="AF120" i="61"/>
  <c r="AF103" i="61"/>
  <c r="AF100" i="61"/>
  <c r="U120" i="61"/>
  <c r="U103" i="61"/>
  <c r="U100" i="61"/>
  <c r="G120" i="61"/>
  <c r="G33" i="61" s="1"/>
  <c r="G103" i="61"/>
  <c r="G16" i="61" s="1"/>
  <c r="G100" i="61"/>
  <c r="G13" i="61" s="1"/>
  <c r="AR120" i="60"/>
  <c r="AR103" i="60"/>
  <c r="AR100" i="60"/>
  <c r="AR97" i="60"/>
  <c r="I120" i="60"/>
  <c r="I33" i="60" s="1"/>
  <c r="I103" i="60"/>
  <c r="I16" i="60" s="1"/>
  <c r="I100" i="60"/>
  <c r="I13" i="60" s="1"/>
  <c r="I97" i="60"/>
  <c r="I10" i="60" s="1"/>
  <c r="T120" i="60"/>
  <c r="T33" i="60" s="1"/>
  <c r="T103" i="60"/>
  <c r="T16" i="60" s="1"/>
  <c r="T100" i="60"/>
  <c r="T13" i="60" s="1"/>
  <c r="AE120" i="60"/>
  <c r="AE33" i="60" s="1"/>
  <c r="AE100" i="60"/>
  <c r="AE13" i="60" s="1"/>
  <c r="AE103" i="60"/>
  <c r="AE16" i="60" s="1"/>
  <c r="C120" i="57"/>
  <c r="C33" i="57" s="1"/>
  <c r="C103" i="57"/>
  <c r="C16" i="57" s="1"/>
  <c r="C100" i="57"/>
  <c r="C13" i="57" s="1"/>
  <c r="C97" i="57"/>
  <c r="C10" i="57" s="1"/>
  <c r="AQ120" i="54"/>
  <c r="AQ103" i="54"/>
  <c r="AQ100" i="54"/>
  <c r="D120" i="54"/>
  <c r="D33" i="54" s="1"/>
  <c r="D103" i="54"/>
  <c r="D16" i="54" s="1"/>
  <c r="D100" i="54"/>
  <c r="D13" i="54" s="1"/>
  <c r="D97" i="54"/>
  <c r="D10" i="54" s="1"/>
  <c r="O120" i="54"/>
  <c r="O33" i="54" s="1"/>
  <c r="O103" i="54"/>
  <c r="O16" i="54" s="1"/>
  <c r="O100" i="54"/>
  <c r="O13" i="54" s="1"/>
  <c r="O97" i="54"/>
  <c r="O10" i="54" s="1"/>
  <c r="Z120" i="54"/>
  <c r="Z33" i="54" s="1"/>
  <c r="Z103" i="54"/>
  <c r="Z16" i="54" s="1"/>
  <c r="Z100" i="54"/>
  <c r="Z13" i="54" s="1"/>
  <c r="AQ120" i="53"/>
  <c r="AQ103" i="53"/>
  <c r="AQ100" i="53"/>
  <c r="AQ97" i="53"/>
  <c r="AF120" i="53"/>
  <c r="AF103" i="53"/>
  <c r="AF100" i="53"/>
  <c r="AF97" i="53"/>
  <c r="M120" i="53"/>
  <c r="M33" i="53" s="1"/>
  <c r="M103" i="53"/>
  <c r="M16" i="53" s="1"/>
  <c r="M100" i="53"/>
  <c r="M13" i="53" s="1"/>
  <c r="X120" i="53"/>
  <c r="X33" i="53" s="1"/>
  <c r="X103" i="53"/>
  <c r="X16" i="53" s="1"/>
  <c r="X100" i="53"/>
  <c r="X13" i="53" s="1"/>
  <c r="AQ120" i="52"/>
  <c r="AQ103" i="52"/>
  <c r="AQ100" i="52"/>
  <c r="AQ97" i="52"/>
  <c r="AF120" i="52"/>
  <c r="AF103" i="52"/>
  <c r="AF100" i="52"/>
  <c r="AF97" i="52"/>
  <c r="U120" i="52"/>
  <c r="U103" i="52"/>
  <c r="U100" i="52"/>
  <c r="D120" i="52"/>
  <c r="D33" i="52" s="1"/>
  <c r="D103" i="52"/>
  <c r="D16" i="52" s="1"/>
  <c r="D100" i="52"/>
  <c r="D13" i="52" s="1"/>
  <c r="D97" i="52"/>
  <c r="D10" i="52" s="1"/>
  <c r="AQ120" i="47"/>
  <c r="AQ103" i="47"/>
  <c r="AQ100" i="47"/>
  <c r="AQ97" i="47"/>
  <c r="AF120" i="47"/>
  <c r="AF103" i="47"/>
  <c r="AF100" i="47"/>
  <c r="U120" i="47"/>
  <c r="U103" i="47"/>
  <c r="U100" i="47"/>
  <c r="U97" i="47"/>
  <c r="AQ120" i="46"/>
  <c r="AQ103" i="46"/>
  <c r="AQ100" i="46"/>
  <c r="AF120" i="46"/>
  <c r="AF103" i="46"/>
  <c r="AF100" i="46"/>
  <c r="AF97" i="46"/>
  <c r="U120" i="46"/>
  <c r="U103" i="46"/>
  <c r="U100" i="46"/>
  <c r="U97" i="46"/>
  <c r="D120" i="46"/>
  <c r="D33" i="46" s="1"/>
  <c r="D103" i="46"/>
  <c r="D16" i="46" s="1"/>
  <c r="D100" i="46"/>
  <c r="D13" i="46" s="1"/>
  <c r="D97" i="46"/>
  <c r="D10" i="46" s="1"/>
  <c r="AQ120" i="44"/>
  <c r="AQ103" i="44"/>
  <c r="AQ100" i="44"/>
  <c r="D120" i="44"/>
  <c r="D33" i="44" s="1"/>
  <c r="D103" i="44"/>
  <c r="D16" i="44" s="1"/>
  <c r="D100" i="44"/>
  <c r="D13" i="44" s="1"/>
  <c r="D97" i="44"/>
  <c r="D10" i="44" s="1"/>
  <c r="O120" i="44"/>
  <c r="O33" i="44" s="1"/>
  <c r="O103" i="44"/>
  <c r="O16" i="44" s="1"/>
  <c r="O100" i="44"/>
  <c r="O13" i="44" s="1"/>
  <c r="O97" i="44"/>
  <c r="O10" i="44" s="1"/>
  <c r="Z120" i="44"/>
  <c r="Z33" i="44" s="1"/>
  <c r="Z103" i="44"/>
  <c r="Z16" i="44" s="1"/>
  <c r="Z100" i="44"/>
  <c r="Z13" i="44" s="1"/>
  <c r="AR120" i="40"/>
  <c r="AR103" i="40"/>
  <c r="AR100" i="40"/>
  <c r="AR97" i="40"/>
  <c r="I120" i="40"/>
  <c r="I33" i="40" s="1"/>
  <c r="I103" i="40"/>
  <c r="I16" i="40" s="1"/>
  <c r="I100" i="40"/>
  <c r="I13" i="40" s="1"/>
  <c r="I97" i="40"/>
  <c r="I10" i="40" s="1"/>
  <c r="T120" i="40"/>
  <c r="T33" i="40" s="1"/>
  <c r="T103" i="40"/>
  <c r="T16" i="40" s="1"/>
  <c r="T100" i="40"/>
  <c r="T13" i="40" s="1"/>
  <c r="T97" i="40"/>
  <c r="T10" i="40" s="1"/>
  <c r="AE120" i="40"/>
  <c r="AE33" i="40" s="1"/>
  <c r="AE103" i="40"/>
  <c r="AE16" i="40" s="1"/>
  <c r="AE100" i="40"/>
  <c r="AE13" i="40" s="1"/>
  <c r="AQ120" i="39"/>
  <c r="AQ103" i="39"/>
  <c r="AQ97" i="39"/>
  <c r="AQ100" i="39"/>
  <c r="AF120" i="39"/>
  <c r="AF103" i="39"/>
  <c r="AF100" i="39"/>
  <c r="AF97" i="39"/>
  <c r="U120" i="39"/>
  <c r="U103" i="39"/>
  <c r="U97" i="39"/>
  <c r="U100" i="39"/>
  <c r="E120" i="39"/>
  <c r="E33" i="39" s="1"/>
  <c r="E103" i="39"/>
  <c r="E16" i="39" s="1"/>
  <c r="E100" i="39"/>
  <c r="E13" i="39" s="1"/>
  <c r="E97" i="39"/>
  <c r="E10" i="39" s="1"/>
  <c r="AQ120" i="38"/>
  <c r="AQ103" i="38"/>
  <c r="AQ100" i="38"/>
  <c r="AQ97" i="38"/>
  <c r="E120" i="38"/>
  <c r="E33" i="38" s="1"/>
  <c r="E103" i="38"/>
  <c r="E16" i="38" s="1"/>
  <c r="E100" i="38"/>
  <c r="E13" i="38" s="1"/>
  <c r="E97" i="38"/>
  <c r="E10" i="38" s="1"/>
  <c r="P120" i="38"/>
  <c r="P33" i="38" s="1"/>
  <c r="P103" i="38"/>
  <c r="P16" i="38" s="1"/>
  <c r="P100" i="38"/>
  <c r="P13" i="38" s="1"/>
  <c r="P97" i="38"/>
  <c r="P10" i="38" s="1"/>
  <c r="AA120" i="38"/>
  <c r="AA33" i="38" s="1"/>
  <c r="AA103" i="38"/>
  <c r="AA16" i="38" s="1"/>
  <c r="AA100" i="38"/>
  <c r="AA13" i="38" s="1"/>
  <c r="AA97" i="38"/>
  <c r="AA10" i="38" s="1"/>
  <c r="AQ120" i="36"/>
  <c r="AQ103" i="36"/>
  <c r="AQ100" i="36"/>
  <c r="AQ97" i="36"/>
  <c r="AF120" i="36"/>
  <c r="AF103" i="36"/>
  <c r="AF100" i="36"/>
  <c r="AF97" i="36"/>
  <c r="U120" i="36"/>
  <c r="U103" i="36"/>
  <c r="U100" i="36"/>
  <c r="U97" i="36"/>
  <c r="C120" i="36"/>
  <c r="C33" i="36" s="1"/>
  <c r="C103" i="36"/>
  <c r="C16" i="36" s="1"/>
  <c r="C100" i="36"/>
  <c r="C13" i="36" s="1"/>
  <c r="C97" i="36"/>
  <c r="C10" i="36" s="1"/>
  <c r="AQ120" i="34"/>
  <c r="AQ103" i="34"/>
  <c r="AQ100" i="34"/>
  <c r="AQ97" i="34"/>
  <c r="AF120" i="34"/>
  <c r="AF103" i="34"/>
  <c r="AF100" i="34"/>
  <c r="AF97" i="34"/>
  <c r="H120" i="34"/>
  <c r="H33" i="34" s="1"/>
  <c r="H103" i="34"/>
  <c r="H16" i="34" s="1"/>
  <c r="H100" i="34"/>
  <c r="H13" i="34" s="1"/>
  <c r="H97" i="34"/>
  <c r="H10" i="34" s="1"/>
  <c r="S120" i="34"/>
  <c r="S33" i="34" s="1"/>
  <c r="S103" i="34"/>
  <c r="S16" i="34" s="1"/>
  <c r="S100" i="34"/>
  <c r="S13" i="34" s="1"/>
  <c r="S97" i="34"/>
  <c r="S10" i="34" s="1"/>
  <c r="AS120" i="33"/>
  <c r="AS103" i="33"/>
  <c r="AS100" i="33"/>
  <c r="AS97" i="33"/>
  <c r="J120" i="33"/>
  <c r="J33" i="33" s="1"/>
  <c r="J103" i="33"/>
  <c r="J16" i="33" s="1"/>
  <c r="J100" i="33"/>
  <c r="J13" i="33" s="1"/>
  <c r="J97" i="33"/>
  <c r="J10" i="33" s="1"/>
  <c r="U120" i="33"/>
  <c r="U33" i="33" s="1"/>
  <c r="U103" i="33"/>
  <c r="U16" i="33" s="1"/>
  <c r="U100" i="33"/>
  <c r="U13" i="33" s="1"/>
  <c r="U97" i="33"/>
  <c r="U10" i="33" s="1"/>
  <c r="AF120" i="33"/>
  <c r="AF33" i="33" s="1"/>
  <c r="AF103" i="33"/>
  <c r="AF16" i="33" s="1"/>
  <c r="AF100" i="33"/>
  <c r="AF13" i="33" s="1"/>
  <c r="AF97" i="33"/>
  <c r="AF10" i="33" s="1"/>
  <c r="AQ120" i="29"/>
  <c r="AQ103" i="29"/>
  <c r="AQ100" i="29"/>
  <c r="AQ97" i="29"/>
  <c r="AF120" i="29"/>
  <c r="AF103" i="29"/>
  <c r="AF100" i="29"/>
  <c r="AF97" i="29"/>
  <c r="U120" i="29"/>
  <c r="U103" i="29"/>
  <c r="U100" i="29"/>
  <c r="U97" i="29"/>
  <c r="I120" i="29"/>
  <c r="I33" i="29" s="1"/>
  <c r="I103" i="29"/>
  <c r="I16" i="29" s="1"/>
  <c r="I100" i="29"/>
  <c r="I13" i="29" s="1"/>
  <c r="I97" i="29"/>
  <c r="I10" i="29" s="1"/>
  <c r="AQ120" i="28"/>
  <c r="AQ103" i="28"/>
  <c r="AQ100" i="28"/>
  <c r="AQ97" i="28"/>
  <c r="AF120" i="28"/>
  <c r="AF103" i="28"/>
  <c r="AF100" i="28"/>
  <c r="AF97" i="28"/>
  <c r="K120" i="28"/>
  <c r="K33" i="28" s="1"/>
  <c r="K103" i="28"/>
  <c r="K16" i="28" s="1"/>
  <c r="K100" i="28"/>
  <c r="K13" i="28" s="1"/>
  <c r="K97" i="28"/>
  <c r="K10" i="28" s="1"/>
  <c r="V120" i="28"/>
  <c r="V33" i="28" s="1"/>
  <c r="V103" i="28"/>
  <c r="V16" i="28" s="1"/>
  <c r="V100" i="28"/>
  <c r="V13" i="28" s="1"/>
  <c r="V97" i="28"/>
  <c r="V10" i="28" s="1"/>
  <c r="AQ120" i="27"/>
  <c r="AQ103" i="27"/>
  <c r="AQ100" i="27"/>
  <c r="AQ97" i="27"/>
  <c r="AF120" i="27"/>
  <c r="AF103" i="27"/>
  <c r="AF100" i="27"/>
  <c r="AF97" i="27"/>
  <c r="U120" i="27"/>
  <c r="U103" i="27"/>
  <c r="U100" i="27"/>
  <c r="U97" i="27"/>
  <c r="F103" i="27"/>
  <c r="F16" i="27" s="1"/>
  <c r="F100" i="27"/>
  <c r="F13" i="27" s="1"/>
  <c r="F97" i="27"/>
  <c r="F10" i="27" s="1"/>
  <c r="AQ120" i="26"/>
  <c r="AQ103" i="26"/>
  <c r="AQ100" i="26"/>
  <c r="AF120" i="26"/>
  <c r="AF103" i="26"/>
  <c r="AF100" i="26"/>
  <c r="U120" i="26"/>
  <c r="U103" i="26"/>
  <c r="U100" i="26"/>
  <c r="E120" i="26"/>
  <c r="E33" i="26" s="1"/>
  <c r="E103" i="26"/>
  <c r="E16" i="26" s="1"/>
  <c r="E100" i="26"/>
  <c r="E13" i="26" s="1"/>
  <c r="AQ96" i="25"/>
  <c r="AF96" i="25"/>
  <c r="U96" i="25"/>
  <c r="F96" i="25"/>
  <c r="F9" i="25" s="1"/>
  <c r="AQ99" i="24"/>
  <c r="AQ96" i="24"/>
  <c r="AF99" i="24"/>
  <c r="AF96" i="24"/>
  <c r="U99" i="24"/>
  <c r="U96" i="24"/>
  <c r="M99" i="24"/>
  <c r="M12" i="24" s="1"/>
  <c r="M96" i="24"/>
  <c r="M9" i="24" s="1"/>
  <c r="AQ120" i="22"/>
  <c r="AQ101" i="22"/>
  <c r="AQ97" i="22"/>
  <c r="AF120" i="22"/>
  <c r="AF101" i="22"/>
  <c r="AF97" i="22"/>
  <c r="U120" i="22"/>
  <c r="U101" i="22"/>
  <c r="U97" i="22"/>
  <c r="J120" i="22"/>
  <c r="J101" i="22"/>
  <c r="J97" i="22"/>
  <c r="L97" i="80"/>
  <c r="L10" i="80" s="1"/>
  <c r="AR97" i="80"/>
  <c r="F97" i="79"/>
  <c r="F10" i="79" s="1"/>
  <c r="Z97" i="79"/>
  <c r="V97" i="78"/>
  <c r="AI97" i="78"/>
  <c r="M97" i="77"/>
  <c r="M10" i="77" s="1"/>
  <c r="P97" i="77"/>
  <c r="AR97" i="77"/>
  <c r="Y97" i="76"/>
  <c r="AL97" i="76"/>
  <c r="S97" i="74"/>
  <c r="S10" i="74" s="1"/>
  <c r="AU97" i="74"/>
  <c r="C97" i="73"/>
  <c r="C10" i="73" s="1"/>
  <c r="AQ97" i="73"/>
  <c r="W97" i="68"/>
  <c r="C97" i="64"/>
  <c r="C10" i="64" s="1"/>
  <c r="Z97" i="61"/>
  <c r="Z97" i="54"/>
  <c r="Z10" i="54" s="1"/>
  <c r="L97" i="52"/>
  <c r="L97" i="47"/>
  <c r="F97" i="34"/>
  <c r="F10" i="34" s="1"/>
  <c r="D120" i="64"/>
  <c r="D33" i="64" s="1"/>
  <c r="D103" i="64"/>
  <c r="D16" i="64" s="1"/>
  <c r="D100" i="64"/>
  <c r="D13" i="64" s="1"/>
  <c r="D120" i="63"/>
  <c r="D33" i="63" s="1"/>
  <c r="D103" i="63"/>
  <c r="D16" i="63" s="1"/>
  <c r="D100" i="63"/>
  <c r="D13" i="63" s="1"/>
  <c r="D97" i="63"/>
  <c r="D10" i="63" s="1"/>
  <c r="C120" i="62"/>
  <c r="C33" i="62" s="1"/>
  <c r="C103" i="62"/>
  <c r="C16" i="62" s="1"/>
  <c r="C100" i="62"/>
  <c r="C13" i="62" s="1"/>
  <c r="AP120" i="61"/>
  <c r="AP103" i="61"/>
  <c r="AP100" i="61"/>
  <c r="AE120" i="61"/>
  <c r="AE103" i="61"/>
  <c r="AE100" i="61"/>
  <c r="T120" i="61"/>
  <c r="T103" i="61"/>
  <c r="T100" i="61"/>
  <c r="H120" i="61"/>
  <c r="H33" i="61" s="1"/>
  <c r="H103" i="61"/>
  <c r="H16" i="61" s="1"/>
  <c r="H100" i="61"/>
  <c r="H13" i="61" s="1"/>
  <c r="AQ120" i="60"/>
  <c r="AQ103" i="60"/>
  <c r="AQ100" i="60"/>
  <c r="AQ97" i="60"/>
  <c r="J120" i="60"/>
  <c r="J33" i="60" s="1"/>
  <c r="J103" i="60"/>
  <c r="J16" i="60" s="1"/>
  <c r="J100" i="60"/>
  <c r="J13" i="60" s="1"/>
  <c r="J97" i="60"/>
  <c r="J10" i="60" s="1"/>
  <c r="U120" i="60"/>
  <c r="U33" i="60" s="1"/>
  <c r="U103" i="60"/>
  <c r="U16" i="60" s="1"/>
  <c r="U100" i="60"/>
  <c r="U13" i="60" s="1"/>
  <c r="U97" i="60"/>
  <c r="U10" i="60" s="1"/>
  <c r="AF120" i="60"/>
  <c r="AF33" i="60" s="1"/>
  <c r="AF103" i="60"/>
  <c r="AF16" i="60" s="1"/>
  <c r="AF100" i="60"/>
  <c r="AF13" i="60" s="1"/>
  <c r="D120" i="57"/>
  <c r="D33" i="57" s="1"/>
  <c r="D103" i="57"/>
  <c r="D16" i="57" s="1"/>
  <c r="D100" i="57"/>
  <c r="D13" i="57" s="1"/>
  <c r="C120" i="55"/>
  <c r="C33" i="55" s="1"/>
  <c r="C103" i="55"/>
  <c r="C16" i="55" s="1"/>
  <c r="C100" i="55"/>
  <c r="C13" i="55" s="1"/>
  <c r="C97" i="55"/>
  <c r="C10" i="55" s="1"/>
  <c r="AP120" i="54"/>
  <c r="AP103" i="54"/>
  <c r="AP100" i="54"/>
  <c r="E120" i="54"/>
  <c r="E33" i="54" s="1"/>
  <c r="E103" i="54"/>
  <c r="E16" i="54" s="1"/>
  <c r="E100" i="54"/>
  <c r="E13" i="54" s="1"/>
  <c r="P120" i="54"/>
  <c r="P33" i="54" s="1"/>
  <c r="P103" i="54"/>
  <c r="P16" i="54" s="1"/>
  <c r="P100" i="54"/>
  <c r="P13" i="54" s="1"/>
  <c r="P97" i="54"/>
  <c r="P10" i="54" s="1"/>
  <c r="AA120" i="54"/>
  <c r="AA33" i="54" s="1"/>
  <c r="AA103" i="54"/>
  <c r="AA16" i="54" s="1"/>
  <c r="AA100" i="54"/>
  <c r="AA13" i="54" s="1"/>
  <c r="AA97" i="54"/>
  <c r="AA10" i="54" s="1"/>
  <c r="AP120" i="53"/>
  <c r="AP103" i="53"/>
  <c r="AP100" i="53"/>
  <c r="C120" i="53"/>
  <c r="C33" i="53" s="1"/>
  <c r="C103" i="53"/>
  <c r="C16" i="53" s="1"/>
  <c r="C100" i="53"/>
  <c r="C13" i="53" s="1"/>
  <c r="N120" i="53"/>
  <c r="N33" i="53" s="1"/>
  <c r="N103" i="53"/>
  <c r="N16" i="53" s="1"/>
  <c r="N100" i="53"/>
  <c r="N13" i="53" s="1"/>
  <c r="N97" i="53"/>
  <c r="N10" i="53" s="1"/>
  <c r="Y120" i="53"/>
  <c r="Y33" i="53" s="1"/>
  <c r="Y103" i="53"/>
  <c r="Y16" i="53" s="1"/>
  <c r="Y100" i="53"/>
  <c r="Y13" i="53" s="1"/>
  <c r="AP120" i="52"/>
  <c r="AP100" i="52"/>
  <c r="AP103" i="52"/>
  <c r="AP97" i="52"/>
  <c r="AE120" i="52"/>
  <c r="AE103" i="52"/>
  <c r="AE100" i="52"/>
  <c r="AE97" i="52"/>
  <c r="T120" i="52"/>
  <c r="T103" i="52"/>
  <c r="T100" i="52"/>
  <c r="T97" i="52"/>
  <c r="E120" i="52"/>
  <c r="E33" i="52" s="1"/>
  <c r="E103" i="52"/>
  <c r="E16" i="52" s="1"/>
  <c r="E100" i="52"/>
  <c r="E13" i="52" s="1"/>
  <c r="AP120" i="47"/>
  <c r="AP103" i="47"/>
  <c r="AP100" i="47"/>
  <c r="AP97" i="47"/>
  <c r="AE120" i="47"/>
  <c r="AE103" i="47"/>
  <c r="AE100" i="47"/>
  <c r="AE97" i="47"/>
  <c r="T120" i="47"/>
  <c r="T103" i="47"/>
  <c r="T100" i="47"/>
  <c r="AP120" i="46"/>
  <c r="AP103" i="46"/>
  <c r="AP100" i="46"/>
  <c r="AP97" i="46"/>
  <c r="AE120" i="46"/>
  <c r="AE103" i="46"/>
  <c r="AE100" i="46"/>
  <c r="T120" i="46"/>
  <c r="T103" i="46"/>
  <c r="T100" i="46"/>
  <c r="T97" i="46"/>
  <c r="E120" i="46"/>
  <c r="E33" i="46" s="1"/>
  <c r="E103" i="46"/>
  <c r="E16" i="46" s="1"/>
  <c r="E100" i="46"/>
  <c r="E13" i="46" s="1"/>
  <c r="E97" i="46"/>
  <c r="E10" i="46" s="1"/>
  <c r="AP120" i="44"/>
  <c r="AP103" i="44"/>
  <c r="AP100" i="44"/>
  <c r="AP97" i="44"/>
  <c r="E120" i="44"/>
  <c r="E33" i="44" s="1"/>
  <c r="E103" i="44"/>
  <c r="E16" i="44" s="1"/>
  <c r="E100" i="44"/>
  <c r="E13" i="44" s="1"/>
  <c r="P120" i="44"/>
  <c r="P33" i="44" s="1"/>
  <c r="P103" i="44"/>
  <c r="P16" i="44" s="1"/>
  <c r="P100" i="44"/>
  <c r="P13" i="44" s="1"/>
  <c r="P97" i="44"/>
  <c r="P10" i="44" s="1"/>
  <c r="AA120" i="44"/>
  <c r="AA33" i="44" s="1"/>
  <c r="AA103" i="44"/>
  <c r="AA16" i="44" s="1"/>
  <c r="AA100" i="44"/>
  <c r="AA13" i="44" s="1"/>
  <c r="AA97" i="44"/>
  <c r="AA10" i="44" s="1"/>
  <c r="C120" i="43"/>
  <c r="C33" i="43" s="1"/>
  <c r="C103" i="43"/>
  <c r="C16" i="43" s="1"/>
  <c r="C100" i="43"/>
  <c r="C13" i="43" s="1"/>
  <c r="C97" i="43"/>
  <c r="C10" i="43" s="1"/>
  <c r="C120" i="42"/>
  <c r="C33" i="42" s="1"/>
  <c r="C103" i="42"/>
  <c r="C16" i="42" s="1"/>
  <c r="C100" i="42"/>
  <c r="C13" i="42" s="1"/>
  <c r="C97" i="42"/>
  <c r="C10" i="42" s="1"/>
  <c r="AQ120" i="40"/>
  <c r="AQ103" i="40"/>
  <c r="AQ97" i="40"/>
  <c r="AQ100" i="40"/>
  <c r="J120" i="40"/>
  <c r="J33" i="40" s="1"/>
  <c r="J103" i="40"/>
  <c r="J16" i="40" s="1"/>
  <c r="J100" i="40"/>
  <c r="J13" i="40" s="1"/>
  <c r="J97" i="40"/>
  <c r="J10" i="40" s="1"/>
  <c r="U120" i="40"/>
  <c r="U33" i="40" s="1"/>
  <c r="U103" i="40"/>
  <c r="U16" i="40" s="1"/>
  <c r="U97" i="40"/>
  <c r="U10" i="40" s="1"/>
  <c r="U100" i="40"/>
  <c r="U13" i="40" s="1"/>
  <c r="AF120" i="40"/>
  <c r="AF33" i="40" s="1"/>
  <c r="AF103" i="40"/>
  <c r="AF16" i="40" s="1"/>
  <c r="AF100" i="40"/>
  <c r="AF13" i="40" s="1"/>
  <c r="AF97" i="40"/>
  <c r="AF10" i="40" s="1"/>
  <c r="AP120" i="39"/>
  <c r="AP103" i="39"/>
  <c r="AP100" i="39"/>
  <c r="AP97" i="39"/>
  <c r="AE120" i="39"/>
  <c r="AE103" i="39"/>
  <c r="AE100" i="39"/>
  <c r="AE97" i="39"/>
  <c r="T120" i="39"/>
  <c r="T103" i="39"/>
  <c r="T100" i="39"/>
  <c r="T97" i="39"/>
  <c r="F120" i="39"/>
  <c r="F33" i="39" s="1"/>
  <c r="F103" i="39"/>
  <c r="F16" i="39" s="1"/>
  <c r="F100" i="39"/>
  <c r="F13" i="39" s="1"/>
  <c r="F97" i="39"/>
  <c r="F10" i="39" s="1"/>
  <c r="AP120" i="38"/>
  <c r="AP103" i="38"/>
  <c r="AP97" i="38"/>
  <c r="AP100" i="38"/>
  <c r="F120" i="38"/>
  <c r="F33" i="38" s="1"/>
  <c r="F103" i="38"/>
  <c r="F16" i="38" s="1"/>
  <c r="F97" i="38"/>
  <c r="F10" i="38" s="1"/>
  <c r="F100" i="38"/>
  <c r="F13" i="38" s="1"/>
  <c r="Q120" i="38"/>
  <c r="Q33" i="38" s="1"/>
  <c r="Q103" i="38"/>
  <c r="Q16" i="38" s="1"/>
  <c r="Q97" i="38"/>
  <c r="Q10" i="38" s="1"/>
  <c r="Q100" i="38"/>
  <c r="Q13" i="38" s="1"/>
  <c r="AB120" i="38"/>
  <c r="AB33" i="38" s="1"/>
  <c r="AB103" i="38"/>
  <c r="AB16" i="38" s="1"/>
  <c r="AB97" i="38"/>
  <c r="AB10" i="38" s="1"/>
  <c r="AB100" i="38"/>
  <c r="AB13" i="38" s="1"/>
  <c r="AP120" i="36"/>
  <c r="AP103" i="36"/>
  <c r="AP100" i="36"/>
  <c r="AP97" i="36"/>
  <c r="AE120" i="36"/>
  <c r="AE103" i="36"/>
  <c r="AE100" i="36"/>
  <c r="AE97" i="36"/>
  <c r="T120" i="36"/>
  <c r="T103" i="36"/>
  <c r="T100" i="36"/>
  <c r="T97" i="36"/>
  <c r="D120" i="36"/>
  <c r="D33" i="36" s="1"/>
  <c r="D103" i="36"/>
  <c r="D16" i="36" s="1"/>
  <c r="D100" i="36"/>
  <c r="D13" i="36" s="1"/>
  <c r="D97" i="36"/>
  <c r="D10" i="36" s="1"/>
  <c r="AP120" i="34"/>
  <c r="AP103" i="34"/>
  <c r="AP100" i="34"/>
  <c r="AP97" i="34"/>
  <c r="AE120" i="34"/>
  <c r="AE103" i="34"/>
  <c r="AE100" i="34"/>
  <c r="AE97" i="34"/>
  <c r="I120" i="34"/>
  <c r="I33" i="34" s="1"/>
  <c r="I103" i="34"/>
  <c r="I16" i="34" s="1"/>
  <c r="I100" i="34"/>
  <c r="I13" i="34" s="1"/>
  <c r="I97" i="34"/>
  <c r="I10" i="34" s="1"/>
  <c r="T120" i="34"/>
  <c r="T33" i="34" s="1"/>
  <c r="T103" i="34"/>
  <c r="T16" i="34" s="1"/>
  <c r="T100" i="34"/>
  <c r="T13" i="34" s="1"/>
  <c r="T97" i="34"/>
  <c r="T10" i="34" s="1"/>
  <c r="AR120" i="33"/>
  <c r="AR103" i="33"/>
  <c r="AR100" i="33"/>
  <c r="AR97" i="33"/>
  <c r="K120" i="33"/>
  <c r="K33" i="33" s="1"/>
  <c r="K103" i="33"/>
  <c r="K16" i="33" s="1"/>
  <c r="K100" i="33"/>
  <c r="K13" i="33" s="1"/>
  <c r="K97" i="33"/>
  <c r="K10" i="33" s="1"/>
  <c r="V120" i="33"/>
  <c r="V33" i="33" s="1"/>
  <c r="V103" i="33"/>
  <c r="V16" i="33" s="1"/>
  <c r="V100" i="33"/>
  <c r="V13" i="33" s="1"/>
  <c r="V97" i="33"/>
  <c r="V10" i="33" s="1"/>
  <c r="AG120" i="33"/>
  <c r="AG33" i="33" s="1"/>
  <c r="AG103" i="33"/>
  <c r="AG16" i="33" s="1"/>
  <c r="AG100" i="33"/>
  <c r="AG13" i="33" s="1"/>
  <c r="C120" i="31"/>
  <c r="C33" i="31" s="1"/>
  <c r="C103" i="31"/>
  <c r="C16" i="31" s="1"/>
  <c r="C100" i="31"/>
  <c r="C13" i="31" s="1"/>
  <c r="AP120" i="29"/>
  <c r="AP103" i="29"/>
  <c r="AP100" i="29"/>
  <c r="AP97" i="29"/>
  <c r="AE120" i="29"/>
  <c r="AE103" i="29"/>
  <c r="AE100" i="29"/>
  <c r="AE97" i="29"/>
  <c r="T120" i="29"/>
  <c r="T103" i="29"/>
  <c r="T100" i="29"/>
  <c r="T97" i="29"/>
  <c r="J120" i="29"/>
  <c r="J33" i="29" s="1"/>
  <c r="J103" i="29"/>
  <c r="J16" i="29" s="1"/>
  <c r="J100" i="29"/>
  <c r="J13" i="29" s="1"/>
  <c r="J97" i="29"/>
  <c r="J10" i="29" s="1"/>
  <c r="AP120" i="28"/>
  <c r="AP103" i="28"/>
  <c r="AP100" i="28"/>
  <c r="AP97" i="28"/>
  <c r="AE120" i="28"/>
  <c r="AE103" i="28"/>
  <c r="AE100" i="28"/>
  <c r="AE97" i="28"/>
  <c r="L120" i="28"/>
  <c r="L33" i="28" s="1"/>
  <c r="L103" i="28"/>
  <c r="L16" i="28" s="1"/>
  <c r="L100" i="28"/>
  <c r="L13" i="28" s="1"/>
  <c r="L97" i="28"/>
  <c r="L10" i="28" s="1"/>
  <c r="W120" i="28"/>
  <c r="W33" i="28" s="1"/>
  <c r="W103" i="28"/>
  <c r="W16" i="28" s="1"/>
  <c r="W100" i="28"/>
  <c r="W13" i="28" s="1"/>
  <c r="W97" i="28"/>
  <c r="W10" i="28" s="1"/>
  <c r="AP120" i="27"/>
  <c r="AP103" i="27"/>
  <c r="AP100" i="27"/>
  <c r="AP97" i="27"/>
  <c r="AE120" i="27"/>
  <c r="AE103" i="27"/>
  <c r="AE97" i="27"/>
  <c r="AE100" i="27"/>
  <c r="T120" i="27"/>
  <c r="T103" i="27"/>
  <c r="T100" i="27"/>
  <c r="T97" i="27"/>
  <c r="G103" i="27"/>
  <c r="G16" i="27" s="1"/>
  <c r="G100" i="27"/>
  <c r="G13" i="27" s="1"/>
  <c r="G97" i="27"/>
  <c r="G10" i="27" s="1"/>
  <c r="AP120" i="26"/>
  <c r="AP103" i="26"/>
  <c r="AP100" i="26"/>
  <c r="AE120" i="26"/>
  <c r="AE103" i="26"/>
  <c r="AE100" i="26"/>
  <c r="T120" i="26"/>
  <c r="T103" i="26"/>
  <c r="T100" i="26"/>
  <c r="F120" i="26"/>
  <c r="F33" i="26" s="1"/>
  <c r="F103" i="26"/>
  <c r="F16" i="26" s="1"/>
  <c r="F100" i="26"/>
  <c r="F13" i="26" s="1"/>
  <c r="AP96" i="25"/>
  <c r="AE96" i="25"/>
  <c r="T96" i="25"/>
  <c r="G96" i="25"/>
  <c r="G9" i="25" s="1"/>
  <c r="AP99" i="24"/>
  <c r="AP96" i="24"/>
  <c r="AE99" i="24"/>
  <c r="AE96" i="24"/>
  <c r="C99" i="24"/>
  <c r="C12" i="24" s="1"/>
  <c r="C96" i="24"/>
  <c r="C9" i="24" s="1"/>
  <c r="N99" i="24"/>
  <c r="N12" i="24" s="1"/>
  <c r="N96" i="24"/>
  <c r="N9" i="24" s="1"/>
  <c r="AP120" i="22"/>
  <c r="AP101" i="22"/>
  <c r="AP97" i="22"/>
  <c r="AE120" i="22"/>
  <c r="AE101" i="22"/>
  <c r="AE97" i="22"/>
  <c r="T120" i="22"/>
  <c r="T101" i="22"/>
  <c r="T97" i="22"/>
  <c r="I120" i="22"/>
  <c r="I101" i="22"/>
  <c r="I97" i="22"/>
  <c r="C95" i="4"/>
  <c r="C8" i="4" s="1"/>
  <c r="C100" i="4"/>
  <c r="C13" i="4" s="1"/>
  <c r="I97" i="4"/>
  <c r="I10" i="4" s="1"/>
  <c r="K97" i="80"/>
  <c r="K10" i="80" s="1"/>
  <c r="R97" i="80"/>
  <c r="AT97" i="80"/>
  <c r="E97" i="79"/>
  <c r="E10" i="79" s="1"/>
  <c r="AA97" i="79"/>
  <c r="L97" i="77"/>
  <c r="L10" i="77" s="1"/>
  <c r="M97" i="76"/>
  <c r="Z97" i="76"/>
  <c r="R97" i="74"/>
  <c r="R10" i="74" s="1"/>
  <c r="E97" i="74"/>
  <c r="E10" i="74" s="1"/>
  <c r="AR97" i="73"/>
  <c r="O97" i="71"/>
  <c r="O10" i="71" s="1"/>
  <c r="W97" i="71"/>
  <c r="AK97" i="71"/>
  <c r="C97" i="68"/>
  <c r="C10" i="68" s="1"/>
  <c r="X97" i="68"/>
  <c r="AL97" i="68"/>
  <c r="G97" i="67"/>
  <c r="G10" i="67" s="1"/>
  <c r="AR97" i="67"/>
  <c r="H97" i="61"/>
  <c r="H10" i="61" s="1"/>
  <c r="AJ97" i="60"/>
  <c r="AJ10" i="60" s="1"/>
  <c r="O97" i="60"/>
  <c r="O10" i="60" s="1"/>
  <c r="E97" i="58"/>
  <c r="E10" i="58" s="1"/>
  <c r="M97" i="53"/>
  <c r="M10" i="53" s="1"/>
  <c r="C97" i="46"/>
  <c r="C10" i="46" s="1"/>
  <c r="Z97" i="44"/>
  <c r="Z10" i="44" s="1"/>
  <c r="Q97" i="40"/>
  <c r="Q10" i="40" s="1"/>
  <c r="AG120" i="44"/>
  <c r="AG33" i="44" s="1"/>
  <c r="AG103" i="44"/>
  <c r="AG16" i="44" s="1"/>
  <c r="AG100" i="44"/>
  <c r="AG13" i="44" s="1"/>
  <c r="AF120" i="80"/>
  <c r="AF103" i="80"/>
  <c r="AF100" i="80"/>
  <c r="AF97" i="80"/>
  <c r="I120" i="79"/>
  <c r="I33" i="79" s="1"/>
  <c r="I103" i="79"/>
  <c r="I16" i="79" s="1"/>
  <c r="I100" i="79"/>
  <c r="I13" i="79" s="1"/>
  <c r="AE120" i="74"/>
  <c r="AE33" i="74" s="1"/>
  <c r="AE103" i="74"/>
  <c r="AE16" i="74" s="1"/>
  <c r="AE100" i="74"/>
  <c r="AE13" i="74" s="1"/>
  <c r="AP120" i="73"/>
  <c r="AP103" i="73"/>
  <c r="AP100" i="73"/>
  <c r="AE103" i="73"/>
  <c r="AE120" i="73"/>
  <c r="AE100" i="73"/>
  <c r="T120" i="73"/>
  <c r="T103" i="73"/>
  <c r="T100" i="73"/>
  <c r="J120" i="73"/>
  <c r="J33" i="73" s="1"/>
  <c r="J103" i="73"/>
  <c r="J16" i="73" s="1"/>
  <c r="J100" i="73"/>
  <c r="J13" i="73" s="1"/>
  <c r="AO120" i="71"/>
  <c r="AO103" i="71"/>
  <c r="AO100" i="71"/>
  <c r="AO97" i="71"/>
  <c r="AD120" i="71"/>
  <c r="AD103" i="71"/>
  <c r="AD100" i="71"/>
  <c r="E120" i="71"/>
  <c r="E33" i="71" s="1"/>
  <c r="E103" i="71"/>
  <c r="E16" i="71" s="1"/>
  <c r="E100" i="71"/>
  <c r="E13" i="71" s="1"/>
  <c r="P120" i="71"/>
  <c r="P33" i="71" s="1"/>
  <c r="P103" i="71"/>
  <c r="P16" i="71" s="1"/>
  <c r="P100" i="71"/>
  <c r="P13" i="71" s="1"/>
  <c r="AP120" i="68"/>
  <c r="AP103" i="68"/>
  <c r="AP100" i="68"/>
  <c r="AE120" i="68"/>
  <c r="AE103" i="68"/>
  <c r="AE100" i="68"/>
  <c r="AE97" i="68"/>
  <c r="T120" i="68"/>
  <c r="T103" i="68"/>
  <c r="T100" i="68"/>
  <c r="D120" i="68"/>
  <c r="D33" i="68" s="1"/>
  <c r="D103" i="68"/>
  <c r="D16" i="68" s="1"/>
  <c r="D100" i="68"/>
  <c r="D13" i="68" s="1"/>
  <c r="D97" i="68"/>
  <c r="D10" i="68" s="1"/>
  <c r="AP120" i="67"/>
  <c r="AP103" i="67"/>
  <c r="AP100" i="67"/>
  <c r="C120" i="67"/>
  <c r="C33" i="67" s="1"/>
  <c r="C103" i="67"/>
  <c r="C16" i="67" s="1"/>
  <c r="C100" i="67"/>
  <c r="C13" i="67" s="1"/>
  <c r="N120" i="67"/>
  <c r="N33" i="67" s="1"/>
  <c r="N103" i="67"/>
  <c r="N16" i="67" s="1"/>
  <c r="N100" i="67"/>
  <c r="N13" i="67" s="1"/>
  <c r="Y120" i="67"/>
  <c r="Y33" i="67" s="1"/>
  <c r="Y103" i="67"/>
  <c r="Y16" i="67" s="1"/>
  <c r="Y100" i="67"/>
  <c r="Y13" i="67" s="1"/>
  <c r="P120" i="73"/>
  <c r="P33" i="73" s="1"/>
  <c r="P103" i="73"/>
  <c r="P16" i="73" s="1"/>
  <c r="P100" i="73"/>
  <c r="P13" i="73" s="1"/>
  <c r="H120" i="59"/>
  <c r="H33" i="59" s="1"/>
  <c r="H103" i="59"/>
  <c r="H16" i="59" s="1"/>
  <c r="H100" i="59"/>
  <c r="H13" i="59" s="1"/>
  <c r="I120" i="42"/>
  <c r="I33" i="42" s="1"/>
  <c r="I103" i="42"/>
  <c r="I16" i="42" s="1"/>
  <c r="I100" i="42"/>
  <c r="I13" i="42" s="1"/>
  <c r="I97" i="42"/>
  <c r="I10" i="42" s="1"/>
  <c r="L120" i="26"/>
  <c r="L33" i="26" s="1"/>
  <c r="L103" i="26"/>
  <c r="L16" i="26" s="1"/>
  <c r="L100" i="26"/>
  <c r="L13" i="26" s="1"/>
  <c r="AO120" i="80"/>
  <c r="AO103" i="80"/>
  <c r="AO100" i="80"/>
  <c r="AD120" i="80"/>
  <c r="AD103" i="80"/>
  <c r="AD100" i="80"/>
  <c r="S120" i="80"/>
  <c r="S103" i="80"/>
  <c r="S100" i="80"/>
  <c r="H120" i="80"/>
  <c r="H33" i="80" s="1"/>
  <c r="H103" i="80"/>
  <c r="H16" i="80" s="1"/>
  <c r="H100" i="80"/>
  <c r="H13" i="80" s="1"/>
  <c r="AO120" i="79"/>
  <c r="AO103" i="79"/>
  <c r="AO100" i="79"/>
  <c r="AD120" i="79"/>
  <c r="AD103" i="79"/>
  <c r="AD100" i="79"/>
  <c r="S120" i="79"/>
  <c r="S103" i="79"/>
  <c r="S100" i="79"/>
  <c r="K120" i="79"/>
  <c r="K33" i="79" s="1"/>
  <c r="K103" i="79"/>
  <c r="K16" i="79" s="1"/>
  <c r="K100" i="79"/>
  <c r="K13" i="79" s="1"/>
  <c r="AO120" i="78"/>
  <c r="AO103" i="78"/>
  <c r="AO100" i="78"/>
  <c r="AO97" i="78"/>
  <c r="AD120" i="78"/>
  <c r="AD103" i="78"/>
  <c r="AD100" i="78"/>
  <c r="AD97" i="78"/>
  <c r="S120" i="78"/>
  <c r="S103" i="78"/>
  <c r="S100" i="78"/>
  <c r="S97" i="78"/>
  <c r="I120" i="78"/>
  <c r="I33" i="78" s="1"/>
  <c r="I103" i="78"/>
  <c r="I16" i="78" s="1"/>
  <c r="I100" i="78"/>
  <c r="I13" i="78" s="1"/>
  <c r="I97" i="78"/>
  <c r="I10" i="78" s="1"/>
  <c r="AO120" i="77"/>
  <c r="AO103" i="77"/>
  <c r="AO100" i="77"/>
  <c r="AD120" i="77"/>
  <c r="AD103" i="77"/>
  <c r="AD100" i="77"/>
  <c r="S120" i="77"/>
  <c r="S103" i="77"/>
  <c r="S100" i="77"/>
  <c r="H120" i="77"/>
  <c r="H33" i="77" s="1"/>
  <c r="H103" i="77"/>
  <c r="H16" i="77" s="1"/>
  <c r="H100" i="77"/>
  <c r="H13" i="77" s="1"/>
  <c r="AO120" i="76"/>
  <c r="AO103" i="76"/>
  <c r="AO97" i="76"/>
  <c r="AO100" i="76"/>
  <c r="AD120" i="76"/>
  <c r="AD103" i="76"/>
  <c r="AD97" i="76"/>
  <c r="AD100" i="76"/>
  <c r="S120" i="76"/>
  <c r="S103" i="76"/>
  <c r="S97" i="76"/>
  <c r="S100" i="76"/>
  <c r="E120" i="76"/>
  <c r="E33" i="76" s="1"/>
  <c r="E103" i="76"/>
  <c r="E16" i="76" s="1"/>
  <c r="E97" i="76"/>
  <c r="E10" i="76" s="1"/>
  <c r="E100" i="76"/>
  <c r="E13" i="76" s="1"/>
  <c r="AO120" i="74"/>
  <c r="AO103" i="74"/>
  <c r="AO100" i="74"/>
  <c r="J120" i="74"/>
  <c r="J33" i="74" s="1"/>
  <c r="J103" i="74"/>
  <c r="J16" i="74" s="1"/>
  <c r="J100" i="74"/>
  <c r="J13" i="74" s="1"/>
  <c r="U103" i="74"/>
  <c r="U16" i="74" s="1"/>
  <c r="U120" i="74"/>
  <c r="U33" i="74" s="1"/>
  <c r="U100" i="74"/>
  <c r="U13" i="74" s="1"/>
  <c r="AF120" i="74"/>
  <c r="AF33" i="74" s="1"/>
  <c r="AF103" i="74"/>
  <c r="AF16" i="74" s="1"/>
  <c r="AF100" i="74"/>
  <c r="AF13" i="74" s="1"/>
  <c r="AO120" i="73"/>
  <c r="AO103" i="73"/>
  <c r="AO100" i="73"/>
  <c r="AD120" i="73"/>
  <c r="AD103" i="73"/>
  <c r="AD100" i="73"/>
  <c r="S120" i="73"/>
  <c r="S103" i="73"/>
  <c r="S100" i="73"/>
  <c r="K120" i="73"/>
  <c r="K33" i="73" s="1"/>
  <c r="K103" i="73"/>
  <c r="K16" i="73" s="1"/>
  <c r="K100" i="73"/>
  <c r="K13" i="73" s="1"/>
  <c r="AN120" i="71"/>
  <c r="AN103" i="71"/>
  <c r="AN100" i="71"/>
  <c r="AN97" i="71"/>
  <c r="AC120" i="71"/>
  <c r="AC103" i="71"/>
  <c r="AC97" i="71"/>
  <c r="AC100" i="71"/>
  <c r="F120" i="71"/>
  <c r="F33" i="71" s="1"/>
  <c r="F103" i="71"/>
  <c r="F16" i="71" s="1"/>
  <c r="F97" i="71"/>
  <c r="F10" i="71" s="1"/>
  <c r="F100" i="71"/>
  <c r="F13" i="71" s="1"/>
  <c r="Q120" i="71"/>
  <c r="Q33" i="71" s="1"/>
  <c r="Q103" i="71"/>
  <c r="Q16" i="71" s="1"/>
  <c r="Q97" i="71"/>
  <c r="Q10" i="71" s="1"/>
  <c r="Q100" i="71"/>
  <c r="Q13" i="71" s="1"/>
  <c r="AO120" i="68"/>
  <c r="AO103" i="68"/>
  <c r="AO100" i="68"/>
  <c r="AD120" i="68"/>
  <c r="AD103" i="68"/>
  <c r="AD100" i="68"/>
  <c r="S120" i="68"/>
  <c r="S103" i="68"/>
  <c r="S100" i="68"/>
  <c r="S97" i="68"/>
  <c r="E120" i="68"/>
  <c r="E33" i="68" s="1"/>
  <c r="E103" i="68"/>
  <c r="E16" i="68" s="1"/>
  <c r="E100" i="68"/>
  <c r="E13" i="68" s="1"/>
  <c r="AO120" i="67"/>
  <c r="AO103" i="67"/>
  <c r="AO100" i="67"/>
  <c r="D120" i="67"/>
  <c r="D33" i="67" s="1"/>
  <c r="D103" i="67"/>
  <c r="D16" i="67" s="1"/>
  <c r="D100" i="67"/>
  <c r="D13" i="67" s="1"/>
  <c r="O120" i="67"/>
  <c r="O33" i="67" s="1"/>
  <c r="O103" i="67"/>
  <c r="O16" i="67" s="1"/>
  <c r="O100" i="67"/>
  <c r="O13" i="67" s="1"/>
  <c r="Z120" i="67"/>
  <c r="Z33" i="67" s="1"/>
  <c r="Z103" i="67"/>
  <c r="Z16" i="67" s="1"/>
  <c r="Z100" i="67"/>
  <c r="Z13" i="67" s="1"/>
  <c r="C120" i="66"/>
  <c r="C33" i="66" s="1"/>
  <c r="C103" i="66"/>
  <c r="C16" i="66" s="1"/>
  <c r="C100" i="66"/>
  <c r="C13" i="66" s="1"/>
  <c r="E120" i="64"/>
  <c r="E33" i="64" s="1"/>
  <c r="E103" i="64"/>
  <c r="E16" i="64" s="1"/>
  <c r="E100" i="64"/>
  <c r="E13" i="64" s="1"/>
  <c r="E120" i="63"/>
  <c r="E33" i="63" s="1"/>
  <c r="E103" i="63"/>
  <c r="E16" i="63" s="1"/>
  <c r="E100" i="63"/>
  <c r="E13" i="63" s="1"/>
  <c r="E97" i="63"/>
  <c r="E10" i="63" s="1"/>
  <c r="D120" i="62"/>
  <c r="D33" i="62" s="1"/>
  <c r="D103" i="62"/>
  <c r="D16" i="62" s="1"/>
  <c r="D100" i="62"/>
  <c r="D13" i="62" s="1"/>
  <c r="D97" i="62"/>
  <c r="D10" i="62" s="1"/>
  <c r="AO120" i="61"/>
  <c r="AO103" i="61"/>
  <c r="AO100" i="61"/>
  <c r="AO97" i="61"/>
  <c r="AD120" i="61"/>
  <c r="AD103" i="61"/>
  <c r="AD100" i="61"/>
  <c r="S120" i="61"/>
  <c r="S103" i="61"/>
  <c r="S100" i="61"/>
  <c r="I120" i="61"/>
  <c r="I33" i="61" s="1"/>
  <c r="I103" i="61"/>
  <c r="I16" i="61" s="1"/>
  <c r="I100" i="61"/>
  <c r="I13" i="61" s="1"/>
  <c r="AP120" i="60"/>
  <c r="AP103" i="60"/>
  <c r="AP100" i="60"/>
  <c r="K120" i="60"/>
  <c r="K33" i="60" s="1"/>
  <c r="K103" i="60"/>
  <c r="K16" i="60" s="1"/>
  <c r="K100" i="60"/>
  <c r="K13" i="60" s="1"/>
  <c r="K97" i="60"/>
  <c r="K10" i="60" s="1"/>
  <c r="V120" i="60"/>
  <c r="V33" i="60" s="1"/>
  <c r="V103" i="60"/>
  <c r="V16" i="60" s="1"/>
  <c r="V97" i="60"/>
  <c r="V10" i="60" s="1"/>
  <c r="V100" i="60"/>
  <c r="V13" i="60" s="1"/>
  <c r="AG120" i="60"/>
  <c r="AG33" i="60" s="1"/>
  <c r="AG103" i="60"/>
  <c r="AG16" i="60" s="1"/>
  <c r="AG100" i="60"/>
  <c r="AG13" i="60" s="1"/>
  <c r="AG97" i="60"/>
  <c r="AG10" i="60" s="1"/>
  <c r="C120" i="59"/>
  <c r="C33" i="59" s="1"/>
  <c r="C103" i="59"/>
  <c r="C16" i="59" s="1"/>
  <c r="C100" i="59"/>
  <c r="C13" i="59" s="1"/>
  <c r="E120" i="57"/>
  <c r="E33" i="57" s="1"/>
  <c r="E103" i="57"/>
  <c r="E16" i="57" s="1"/>
  <c r="E97" i="57"/>
  <c r="E10" i="57" s="1"/>
  <c r="E100" i="57"/>
  <c r="E13" i="57" s="1"/>
  <c r="D120" i="55"/>
  <c r="D33" i="55" s="1"/>
  <c r="D103" i="55"/>
  <c r="D16" i="55" s="1"/>
  <c r="D100" i="55"/>
  <c r="D13" i="55" s="1"/>
  <c r="D97" i="55"/>
  <c r="D10" i="55" s="1"/>
  <c r="AO120" i="54"/>
  <c r="AO103" i="54"/>
  <c r="AO100" i="54"/>
  <c r="AO97" i="54"/>
  <c r="F120" i="54"/>
  <c r="F33" i="54" s="1"/>
  <c r="F103" i="54"/>
  <c r="F16" i="54" s="1"/>
  <c r="F100" i="54"/>
  <c r="F13" i="54" s="1"/>
  <c r="Q120" i="54"/>
  <c r="Q33" i="54" s="1"/>
  <c r="Q103" i="54"/>
  <c r="Q16" i="54" s="1"/>
  <c r="Q100" i="54"/>
  <c r="Q13" i="54" s="1"/>
  <c r="AB120" i="54"/>
  <c r="AB33" i="54" s="1"/>
  <c r="AB103" i="54"/>
  <c r="AB16" i="54" s="1"/>
  <c r="AB100" i="54"/>
  <c r="AB13" i="54" s="1"/>
  <c r="AB97" i="54"/>
  <c r="AB10" i="54" s="1"/>
  <c r="AO120" i="53"/>
  <c r="AO103" i="53"/>
  <c r="AO100" i="53"/>
  <c r="AO97" i="53"/>
  <c r="D120" i="53"/>
  <c r="D33" i="53" s="1"/>
  <c r="D103" i="53"/>
  <c r="D16" i="53" s="1"/>
  <c r="D100" i="53"/>
  <c r="D13" i="53" s="1"/>
  <c r="O120" i="53"/>
  <c r="O33" i="53" s="1"/>
  <c r="O103" i="53"/>
  <c r="O16" i="53" s="1"/>
  <c r="O100" i="53"/>
  <c r="O13" i="53" s="1"/>
  <c r="Z120" i="53"/>
  <c r="Z33" i="53" s="1"/>
  <c r="Z103" i="53"/>
  <c r="Z16" i="53" s="1"/>
  <c r="Z100" i="53"/>
  <c r="Z13" i="53" s="1"/>
  <c r="Z97" i="53"/>
  <c r="Z10" i="53" s="1"/>
  <c r="AO120" i="52"/>
  <c r="AO103" i="52"/>
  <c r="AO100" i="52"/>
  <c r="AD120" i="52"/>
  <c r="AD103" i="52"/>
  <c r="AD100" i="52"/>
  <c r="AD97" i="52"/>
  <c r="S120" i="52"/>
  <c r="S103" i="52"/>
  <c r="S100" i="52"/>
  <c r="S97" i="52"/>
  <c r="F120" i="52"/>
  <c r="F33" i="52" s="1"/>
  <c r="F103" i="52"/>
  <c r="F16" i="52" s="1"/>
  <c r="F100" i="52"/>
  <c r="F13" i="52" s="1"/>
  <c r="F97" i="52"/>
  <c r="F10" i="52" s="1"/>
  <c r="AO120" i="47"/>
  <c r="AO103" i="47"/>
  <c r="AO100" i="47"/>
  <c r="AO97" i="47"/>
  <c r="AD120" i="47"/>
  <c r="AD103" i="47"/>
  <c r="AD100" i="47"/>
  <c r="AD97" i="47"/>
  <c r="S120" i="47"/>
  <c r="S103" i="47"/>
  <c r="S100" i="47"/>
  <c r="S97" i="47"/>
  <c r="C120" i="47"/>
  <c r="C33" i="47" s="1"/>
  <c r="C100" i="47"/>
  <c r="C13" i="47" s="1"/>
  <c r="C103" i="47"/>
  <c r="C16" i="47" s="1"/>
  <c r="AO120" i="46"/>
  <c r="AO103" i="46"/>
  <c r="AO100" i="46"/>
  <c r="AO97" i="46"/>
  <c r="AD120" i="46"/>
  <c r="AD103" i="46"/>
  <c r="AD100" i="46"/>
  <c r="AD97" i="46"/>
  <c r="S120" i="46"/>
  <c r="S103" i="46"/>
  <c r="S100" i="46"/>
  <c r="F120" i="46"/>
  <c r="F33" i="46" s="1"/>
  <c r="F103" i="46"/>
  <c r="F16" i="46" s="1"/>
  <c r="F100" i="46"/>
  <c r="F13" i="46" s="1"/>
  <c r="F97" i="46"/>
  <c r="F10" i="46" s="1"/>
  <c r="AO120" i="44"/>
  <c r="AO103" i="44"/>
  <c r="AO100" i="44"/>
  <c r="AO97" i="44"/>
  <c r="F120" i="44"/>
  <c r="F33" i="44" s="1"/>
  <c r="F103" i="44"/>
  <c r="F16" i="44" s="1"/>
  <c r="F100" i="44"/>
  <c r="F13" i="44" s="1"/>
  <c r="F97" i="44"/>
  <c r="F10" i="44" s="1"/>
  <c r="Q120" i="44"/>
  <c r="Q33" i="44" s="1"/>
  <c r="Q103" i="44"/>
  <c r="Q16" i="44" s="1"/>
  <c r="Q100" i="44"/>
  <c r="Q13" i="44" s="1"/>
  <c r="AB120" i="44"/>
  <c r="AB33" i="44" s="1"/>
  <c r="AB103" i="44"/>
  <c r="AB16" i="44" s="1"/>
  <c r="AB100" i="44"/>
  <c r="AB13" i="44" s="1"/>
  <c r="AB97" i="44"/>
  <c r="AB10" i="44" s="1"/>
  <c r="D120" i="43"/>
  <c r="D33" i="43" s="1"/>
  <c r="D103" i="43"/>
  <c r="D16" i="43" s="1"/>
  <c r="D100" i="43"/>
  <c r="D13" i="43" s="1"/>
  <c r="D97" i="43"/>
  <c r="D10" i="43" s="1"/>
  <c r="D120" i="42"/>
  <c r="D33" i="42" s="1"/>
  <c r="D103" i="42"/>
  <c r="D16" i="42" s="1"/>
  <c r="D100" i="42"/>
  <c r="D13" i="42" s="1"/>
  <c r="D97" i="42"/>
  <c r="D10" i="42" s="1"/>
  <c r="AP120" i="40"/>
  <c r="AP103" i="40"/>
  <c r="AP100" i="40"/>
  <c r="AP97" i="40"/>
  <c r="K120" i="40"/>
  <c r="K33" i="40" s="1"/>
  <c r="K103" i="40"/>
  <c r="K16" i="40" s="1"/>
  <c r="K100" i="40"/>
  <c r="K13" i="40" s="1"/>
  <c r="K97" i="40"/>
  <c r="K10" i="40" s="1"/>
  <c r="V120" i="40"/>
  <c r="V33" i="40" s="1"/>
  <c r="V103" i="40"/>
  <c r="V16" i="40" s="1"/>
  <c r="V100" i="40"/>
  <c r="V13" i="40" s="1"/>
  <c r="AG120" i="40"/>
  <c r="AG33" i="40" s="1"/>
  <c r="AG103" i="40"/>
  <c r="AG16" i="40" s="1"/>
  <c r="AG100" i="40"/>
  <c r="AG13" i="40" s="1"/>
  <c r="AG97" i="40"/>
  <c r="AG10" i="40" s="1"/>
  <c r="AO120" i="39"/>
  <c r="AO103" i="39"/>
  <c r="AO97" i="39"/>
  <c r="AO100" i="39"/>
  <c r="AD120" i="39"/>
  <c r="AD103" i="39"/>
  <c r="AD100" i="39"/>
  <c r="AD97" i="39"/>
  <c r="S120" i="39"/>
  <c r="S103" i="39"/>
  <c r="S97" i="39"/>
  <c r="S100" i="39"/>
  <c r="G120" i="39"/>
  <c r="G33" i="39" s="1"/>
  <c r="G103" i="39"/>
  <c r="G16" i="39" s="1"/>
  <c r="G100" i="39"/>
  <c r="G13" i="39" s="1"/>
  <c r="G97" i="39"/>
  <c r="G10" i="39" s="1"/>
  <c r="AO120" i="38"/>
  <c r="AO103" i="38"/>
  <c r="AO100" i="38"/>
  <c r="AO97" i="38"/>
  <c r="G120" i="38"/>
  <c r="G33" i="38" s="1"/>
  <c r="G103" i="38"/>
  <c r="G16" i="38" s="1"/>
  <c r="G100" i="38"/>
  <c r="G13" i="38" s="1"/>
  <c r="G97" i="38"/>
  <c r="G10" i="38" s="1"/>
  <c r="R120" i="38"/>
  <c r="R33" i="38" s="1"/>
  <c r="R103" i="38"/>
  <c r="R16" i="38" s="1"/>
  <c r="R100" i="38"/>
  <c r="R13" i="38" s="1"/>
  <c r="R97" i="38"/>
  <c r="R10" i="38" s="1"/>
  <c r="AC120" i="38"/>
  <c r="AC33" i="38" s="1"/>
  <c r="AC103" i="38"/>
  <c r="AC16" i="38" s="1"/>
  <c r="AC100" i="38"/>
  <c r="AC13" i="38" s="1"/>
  <c r="AC97" i="38"/>
  <c r="AC10" i="38" s="1"/>
  <c r="AO120" i="36"/>
  <c r="AO103" i="36"/>
  <c r="AO100" i="36"/>
  <c r="AO97" i="36"/>
  <c r="AD120" i="36"/>
  <c r="AD103" i="36"/>
  <c r="AD97" i="36"/>
  <c r="AD100" i="36"/>
  <c r="S120" i="36"/>
  <c r="S103" i="36"/>
  <c r="S97" i="36"/>
  <c r="S100" i="36"/>
  <c r="E120" i="36"/>
  <c r="E33" i="36" s="1"/>
  <c r="E103" i="36"/>
  <c r="E16" i="36" s="1"/>
  <c r="E97" i="36"/>
  <c r="E10" i="36" s="1"/>
  <c r="E100" i="36"/>
  <c r="E13" i="36" s="1"/>
  <c r="AO120" i="34"/>
  <c r="AO103" i="34"/>
  <c r="AO100" i="34"/>
  <c r="AO97" i="34"/>
  <c r="AD120" i="34"/>
  <c r="AD103" i="34"/>
  <c r="AD100" i="34"/>
  <c r="AD97" i="34"/>
  <c r="J120" i="34"/>
  <c r="J33" i="34" s="1"/>
  <c r="J103" i="34"/>
  <c r="J16" i="34" s="1"/>
  <c r="J100" i="34"/>
  <c r="J13" i="34" s="1"/>
  <c r="J97" i="34"/>
  <c r="J10" i="34" s="1"/>
  <c r="U120" i="34"/>
  <c r="U33" i="34" s="1"/>
  <c r="U103" i="34"/>
  <c r="U16" i="34" s="1"/>
  <c r="U100" i="34"/>
  <c r="U13" i="34" s="1"/>
  <c r="AQ120" i="33"/>
  <c r="AQ103" i="33"/>
  <c r="AQ100" i="33"/>
  <c r="AQ97" i="33"/>
  <c r="L120" i="33"/>
  <c r="L33" i="33" s="1"/>
  <c r="L103" i="33"/>
  <c r="L16" i="33" s="1"/>
  <c r="L100" i="33"/>
  <c r="L13" i="33" s="1"/>
  <c r="L97" i="33"/>
  <c r="L10" i="33" s="1"/>
  <c r="W120" i="33"/>
  <c r="W33" i="33" s="1"/>
  <c r="W103" i="33"/>
  <c r="W16" i="33" s="1"/>
  <c r="W100" i="33"/>
  <c r="W13" i="33" s="1"/>
  <c r="W97" i="33"/>
  <c r="W10" i="33" s="1"/>
  <c r="AH120" i="33"/>
  <c r="AH33" i="33" s="1"/>
  <c r="AH103" i="33"/>
  <c r="AH16" i="33" s="1"/>
  <c r="AH100" i="33"/>
  <c r="AH13" i="33" s="1"/>
  <c r="AH97" i="33"/>
  <c r="AH10" i="33" s="1"/>
  <c r="D120" i="31"/>
  <c r="D33" i="31" s="1"/>
  <c r="D103" i="31"/>
  <c r="D16" i="31" s="1"/>
  <c r="D100" i="31"/>
  <c r="D13" i="31" s="1"/>
  <c r="D97" i="31"/>
  <c r="D10" i="31" s="1"/>
  <c r="AO120" i="29"/>
  <c r="AO103" i="29"/>
  <c r="AO100" i="29"/>
  <c r="AO97" i="29"/>
  <c r="AD120" i="29"/>
  <c r="AD103" i="29"/>
  <c r="AD100" i="29"/>
  <c r="AD97" i="29"/>
  <c r="S120" i="29"/>
  <c r="S103" i="29"/>
  <c r="S100" i="29"/>
  <c r="S97" i="29"/>
  <c r="K120" i="29"/>
  <c r="K33" i="29" s="1"/>
  <c r="K103" i="29"/>
  <c r="K16" i="29" s="1"/>
  <c r="K100" i="29"/>
  <c r="K13" i="29" s="1"/>
  <c r="K97" i="29"/>
  <c r="K10" i="29" s="1"/>
  <c r="AO120" i="28"/>
  <c r="AO103" i="28"/>
  <c r="AO100" i="28"/>
  <c r="AO97" i="28"/>
  <c r="AD120" i="28"/>
  <c r="AD103" i="28"/>
  <c r="AD100" i="28"/>
  <c r="AD97" i="28"/>
  <c r="M120" i="28"/>
  <c r="M33" i="28" s="1"/>
  <c r="M103" i="28"/>
  <c r="M16" i="28" s="1"/>
  <c r="M100" i="28"/>
  <c r="M13" i="28" s="1"/>
  <c r="M97" i="28"/>
  <c r="M10" i="28" s="1"/>
  <c r="X120" i="28"/>
  <c r="X33" i="28" s="1"/>
  <c r="X103" i="28"/>
  <c r="X16" i="28" s="1"/>
  <c r="X100" i="28"/>
  <c r="X13" i="28" s="1"/>
  <c r="X97" i="28"/>
  <c r="X10" i="28" s="1"/>
  <c r="AO120" i="27"/>
  <c r="AO103" i="27"/>
  <c r="AO100" i="27"/>
  <c r="AO97" i="27"/>
  <c r="AD120" i="27"/>
  <c r="AD103" i="27"/>
  <c r="AD100" i="27"/>
  <c r="AD97" i="27"/>
  <c r="S120" i="27"/>
  <c r="S103" i="27"/>
  <c r="S100" i="27"/>
  <c r="S97" i="27"/>
  <c r="H103" i="27"/>
  <c r="H16" i="27" s="1"/>
  <c r="H100" i="27"/>
  <c r="H13" i="27" s="1"/>
  <c r="H97" i="27"/>
  <c r="H10" i="27" s="1"/>
  <c r="AO120" i="26"/>
  <c r="AO103" i="26"/>
  <c r="AO100" i="26"/>
  <c r="AD120" i="26"/>
  <c r="AD103" i="26"/>
  <c r="AD100" i="26"/>
  <c r="S120" i="26"/>
  <c r="S103" i="26"/>
  <c r="S100" i="26"/>
  <c r="G120" i="26"/>
  <c r="G33" i="26" s="1"/>
  <c r="G103" i="26"/>
  <c r="G16" i="26" s="1"/>
  <c r="G100" i="26"/>
  <c r="G13" i="26" s="1"/>
  <c r="AO96" i="25"/>
  <c r="AD96" i="25"/>
  <c r="S96" i="25"/>
  <c r="H96" i="25"/>
  <c r="H9" i="25" s="1"/>
  <c r="AO99" i="24"/>
  <c r="AO96" i="24"/>
  <c r="AD99" i="24"/>
  <c r="AD96" i="24"/>
  <c r="D99" i="24"/>
  <c r="D12" i="24" s="1"/>
  <c r="D96" i="24"/>
  <c r="D9" i="24" s="1"/>
  <c r="O99" i="24"/>
  <c r="O12" i="24" s="1"/>
  <c r="O96" i="24"/>
  <c r="O9" i="24" s="1"/>
  <c r="AO120" i="22"/>
  <c r="AO101" i="22"/>
  <c r="AO97" i="22"/>
  <c r="AD120" i="22"/>
  <c r="AD101" i="22"/>
  <c r="AD97" i="22"/>
  <c r="S120" i="22"/>
  <c r="S101" i="22"/>
  <c r="S97" i="22"/>
  <c r="C120" i="22"/>
  <c r="C33" i="22" s="1"/>
  <c r="C101" i="22"/>
  <c r="C14" i="22" s="1"/>
  <c r="C97" i="22"/>
  <c r="C10" i="22" s="1"/>
  <c r="D100" i="4"/>
  <c r="D13" i="4" s="1"/>
  <c r="D95" i="4"/>
  <c r="D8" i="4" s="1"/>
  <c r="I95" i="4"/>
  <c r="I8" i="4" s="1"/>
  <c r="S97" i="80"/>
  <c r="AG97" i="80"/>
  <c r="D97" i="79"/>
  <c r="D10" i="79" s="1"/>
  <c r="AO97" i="79"/>
  <c r="F97" i="78"/>
  <c r="F10" i="78" s="1"/>
  <c r="X97" i="78"/>
  <c r="AK97" i="78"/>
  <c r="K97" i="77"/>
  <c r="K10" i="77" s="1"/>
  <c r="S97" i="77"/>
  <c r="AG97" i="77"/>
  <c r="AT97" i="77"/>
  <c r="N97" i="76"/>
  <c r="AA97" i="76"/>
  <c r="AD97" i="74"/>
  <c r="AD10" i="74" s="1"/>
  <c r="Q97" i="74"/>
  <c r="Q10" i="74" s="1"/>
  <c r="D97" i="74"/>
  <c r="D10" i="74" s="1"/>
  <c r="N97" i="73"/>
  <c r="N10" i="73" s="1"/>
  <c r="S97" i="73"/>
  <c r="AF97" i="73"/>
  <c r="AS97" i="73"/>
  <c r="N97" i="71"/>
  <c r="N10" i="71" s="1"/>
  <c r="X97" i="71"/>
  <c r="K97" i="68"/>
  <c r="Y97" i="68"/>
  <c r="U97" i="67"/>
  <c r="U10" i="67" s="1"/>
  <c r="AS97" i="67"/>
  <c r="G97" i="61"/>
  <c r="G10" i="61" s="1"/>
  <c r="AE97" i="61"/>
  <c r="AF97" i="60"/>
  <c r="AF10" i="60" s="1"/>
  <c r="F97" i="59"/>
  <c r="F10" i="59" s="1"/>
  <c r="AP97" i="54"/>
  <c r="U97" i="52"/>
  <c r="G97" i="40"/>
  <c r="G10" i="40" s="1"/>
  <c r="N97" i="38"/>
  <c r="N10" i="38" s="1"/>
  <c r="AG97" i="33"/>
  <c r="AG10" i="33" s="1"/>
  <c r="N120" i="61"/>
  <c r="N33" i="61" s="1"/>
  <c r="N103" i="61"/>
  <c r="N16" i="61" s="1"/>
  <c r="N100" i="61"/>
  <c r="N13" i="61" s="1"/>
  <c r="N97" i="61"/>
  <c r="N10" i="61" s="1"/>
  <c r="AC120" i="28"/>
  <c r="AC33" i="28" s="1"/>
  <c r="AC103" i="28"/>
  <c r="AC16" i="28" s="1"/>
  <c r="AC97" i="28"/>
  <c r="AC10" i="28" s="1"/>
  <c r="AC100" i="28"/>
  <c r="AC13" i="28" s="1"/>
  <c r="AQ120" i="80"/>
  <c r="AQ103" i="80"/>
  <c r="AQ100" i="80"/>
  <c r="AQ97" i="80"/>
  <c r="F120" i="80"/>
  <c r="F33" i="80" s="1"/>
  <c r="F103" i="80"/>
  <c r="F16" i="80" s="1"/>
  <c r="F100" i="80"/>
  <c r="F13" i="80" s="1"/>
  <c r="F97" i="80"/>
  <c r="F10" i="80" s="1"/>
  <c r="AQ120" i="79"/>
  <c r="AQ103" i="79"/>
  <c r="AQ100" i="79"/>
  <c r="AF120" i="79"/>
  <c r="AF103" i="79"/>
  <c r="AF100" i="79"/>
  <c r="U120" i="79"/>
  <c r="U103" i="79"/>
  <c r="U100" i="79"/>
  <c r="AQ120" i="78"/>
  <c r="AQ103" i="78"/>
  <c r="AQ97" i="78"/>
  <c r="AQ100" i="78"/>
  <c r="AF120" i="78"/>
  <c r="AF103" i="78"/>
  <c r="AF97" i="78"/>
  <c r="AF100" i="78"/>
  <c r="U120" i="78"/>
  <c r="U103" i="78"/>
  <c r="U97" i="78"/>
  <c r="U100" i="78"/>
  <c r="G120" i="78"/>
  <c r="G33" i="78" s="1"/>
  <c r="G103" i="78"/>
  <c r="G16" i="78" s="1"/>
  <c r="G97" i="78"/>
  <c r="G10" i="78" s="1"/>
  <c r="G100" i="78"/>
  <c r="G13" i="78" s="1"/>
  <c r="AQ120" i="77"/>
  <c r="AQ103" i="77"/>
  <c r="AQ100" i="77"/>
  <c r="AF120" i="77"/>
  <c r="AF103" i="77"/>
  <c r="AF100" i="77"/>
  <c r="U120" i="77"/>
  <c r="U103" i="77"/>
  <c r="U100" i="77"/>
  <c r="F103" i="77"/>
  <c r="F16" i="77" s="1"/>
  <c r="F120" i="77"/>
  <c r="F33" i="77" s="1"/>
  <c r="F100" i="77"/>
  <c r="F13" i="77" s="1"/>
  <c r="AQ120" i="76"/>
  <c r="AQ103" i="76"/>
  <c r="AQ100" i="76"/>
  <c r="AF120" i="76"/>
  <c r="AF103" i="76"/>
  <c r="AF100" i="76"/>
  <c r="AK120" i="74"/>
  <c r="AK33" i="74" s="1"/>
  <c r="AK103" i="74"/>
  <c r="AK16" i="74" s="1"/>
  <c r="AK100" i="74"/>
  <c r="AK13" i="74" s="1"/>
  <c r="AL120" i="60"/>
  <c r="AL33" i="60" s="1"/>
  <c r="AL103" i="60"/>
  <c r="AL16" i="60" s="1"/>
  <c r="AL100" i="60"/>
  <c r="AL13" i="60" s="1"/>
  <c r="AL97" i="60"/>
  <c r="AL10" i="60" s="1"/>
  <c r="I120" i="43"/>
  <c r="I33" i="43" s="1"/>
  <c r="I103" i="43"/>
  <c r="I16" i="43" s="1"/>
  <c r="I100" i="43"/>
  <c r="I13" i="43" s="1"/>
  <c r="I97" i="43"/>
  <c r="I10" i="43" s="1"/>
  <c r="M103" i="27"/>
  <c r="M16" i="27" s="1"/>
  <c r="M100" i="27"/>
  <c r="M13" i="27" s="1"/>
  <c r="M97" i="27"/>
  <c r="M10" i="27" s="1"/>
  <c r="AP120" i="80"/>
  <c r="AP103" i="80"/>
  <c r="AP100" i="80"/>
  <c r="AE120" i="80"/>
  <c r="AE103" i="80"/>
  <c r="AE100" i="80"/>
  <c r="G120" i="80"/>
  <c r="G33" i="80" s="1"/>
  <c r="G103" i="80"/>
  <c r="G16" i="80" s="1"/>
  <c r="G100" i="80"/>
  <c r="G13" i="80" s="1"/>
  <c r="AP120" i="79"/>
  <c r="AP103" i="79"/>
  <c r="AP100" i="79"/>
  <c r="AP97" i="79"/>
  <c r="J120" i="79"/>
  <c r="J33" i="79" s="1"/>
  <c r="J103" i="79"/>
  <c r="J16" i="79" s="1"/>
  <c r="J100" i="79"/>
  <c r="J13" i="79" s="1"/>
  <c r="J97" i="79"/>
  <c r="J10" i="79" s="1"/>
  <c r="AP120" i="78"/>
  <c r="AP103" i="78"/>
  <c r="AP100" i="78"/>
  <c r="AE120" i="78"/>
  <c r="AE103" i="78"/>
  <c r="AE100" i="78"/>
  <c r="T120" i="78"/>
  <c r="T103" i="78"/>
  <c r="T100" i="78"/>
  <c r="H120" i="78"/>
  <c r="H33" i="78" s="1"/>
  <c r="H103" i="78"/>
  <c r="H16" i="78" s="1"/>
  <c r="H100" i="78"/>
  <c r="H13" i="78" s="1"/>
  <c r="AP120" i="77"/>
  <c r="AP103" i="77"/>
  <c r="AP97" i="77"/>
  <c r="AP100" i="77"/>
  <c r="AE120" i="77"/>
  <c r="AE103" i="77"/>
  <c r="AE97" i="77"/>
  <c r="AE100" i="77"/>
  <c r="G120" i="77"/>
  <c r="G33" i="77" s="1"/>
  <c r="G103" i="77"/>
  <c r="G16" i="77" s="1"/>
  <c r="G100" i="77"/>
  <c r="G13" i="77" s="1"/>
  <c r="G97" i="77"/>
  <c r="G10" i="77" s="1"/>
  <c r="AP120" i="76"/>
  <c r="AP103" i="76"/>
  <c r="AP100" i="76"/>
  <c r="AE120" i="76"/>
  <c r="AE103" i="76"/>
  <c r="AE100" i="76"/>
  <c r="T120" i="76"/>
  <c r="T103" i="76"/>
  <c r="T100" i="76"/>
  <c r="D120" i="76"/>
  <c r="D33" i="76" s="1"/>
  <c r="D103" i="76"/>
  <c r="D16" i="76" s="1"/>
  <c r="D100" i="76"/>
  <c r="D13" i="76" s="1"/>
  <c r="AP120" i="74"/>
  <c r="AP103" i="74"/>
  <c r="AP100" i="74"/>
  <c r="M96" i="25"/>
  <c r="M9" i="25" s="1"/>
  <c r="AN120" i="80"/>
  <c r="AN103" i="80"/>
  <c r="AN100" i="80"/>
  <c r="AC120" i="80"/>
  <c r="AC103" i="80"/>
  <c r="AC100" i="80"/>
  <c r="I120" i="80"/>
  <c r="I33" i="80" s="1"/>
  <c r="I103" i="80"/>
  <c r="I16" i="80" s="1"/>
  <c r="I100" i="80"/>
  <c r="I13" i="80" s="1"/>
  <c r="AN120" i="79"/>
  <c r="AN103" i="79"/>
  <c r="AN100" i="79"/>
  <c r="AC120" i="79"/>
  <c r="AC103" i="79"/>
  <c r="AC100" i="79"/>
  <c r="L120" i="79"/>
  <c r="L33" i="79" s="1"/>
  <c r="L103" i="79"/>
  <c r="L16" i="79" s="1"/>
  <c r="L100" i="79"/>
  <c r="L13" i="79" s="1"/>
  <c r="AN120" i="78"/>
  <c r="AN103" i="78"/>
  <c r="AN100" i="78"/>
  <c r="AC120" i="78"/>
  <c r="AC103" i="78"/>
  <c r="AC100" i="78"/>
  <c r="J120" i="78"/>
  <c r="J33" i="78" s="1"/>
  <c r="J103" i="78"/>
  <c r="J16" i="78" s="1"/>
  <c r="J100" i="78"/>
  <c r="J13" i="78" s="1"/>
  <c r="AN120" i="77"/>
  <c r="AN103" i="77"/>
  <c r="AN100" i="77"/>
  <c r="AN97" i="77"/>
  <c r="AC120" i="77"/>
  <c r="AC103" i="77"/>
  <c r="AC100" i="77"/>
  <c r="AC97" i="77"/>
  <c r="R120" i="77"/>
  <c r="R103" i="77"/>
  <c r="R100" i="77"/>
  <c r="R97" i="77"/>
  <c r="I103" i="77"/>
  <c r="I16" i="77" s="1"/>
  <c r="I120" i="77"/>
  <c r="I33" i="77" s="1"/>
  <c r="I100" i="77"/>
  <c r="I13" i="77" s="1"/>
  <c r="I97" i="77"/>
  <c r="I10" i="77" s="1"/>
  <c r="AN120" i="76"/>
  <c r="AN103" i="76"/>
  <c r="AN100" i="76"/>
  <c r="AC120" i="76"/>
  <c r="AC103" i="76"/>
  <c r="AC100" i="76"/>
  <c r="R120" i="76"/>
  <c r="R103" i="76"/>
  <c r="R100" i="76"/>
  <c r="F120" i="76"/>
  <c r="F33" i="76" s="1"/>
  <c r="F103" i="76"/>
  <c r="F16" i="76" s="1"/>
  <c r="F100" i="76"/>
  <c r="F13" i="76" s="1"/>
  <c r="AN120" i="74"/>
  <c r="AN103" i="74"/>
  <c r="AN97" i="74"/>
  <c r="AN100" i="74"/>
  <c r="K120" i="74"/>
  <c r="K33" i="74" s="1"/>
  <c r="K103" i="74"/>
  <c r="K16" i="74" s="1"/>
  <c r="K100" i="74"/>
  <c r="K13" i="74" s="1"/>
  <c r="K97" i="74"/>
  <c r="K10" i="74" s="1"/>
  <c r="V120" i="74"/>
  <c r="V33" i="74" s="1"/>
  <c r="V103" i="74"/>
  <c r="V16" i="74" s="1"/>
  <c r="V97" i="74"/>
  <c r="V10" i="74" s="1"/>
  <c r="V100" i="74"/>
  <c r="V13" i="74" s="1"/>
  <c r="AG120" i="74"/>
  <c r="AG33" i="74" s="1"/>
  <c r="AG103" i="74"/>
  <c r="AG16" i="74" s="1"/>
  <c r="AG97" i="74"/>
  <c r="AG10" i="74" s="1"/>
  <c r="AG100" i="74"/>
  <c r="AG13" i="74" s="1"/>
  <c r="AN120" i="73"/>
  <c r="AN103" i="73"/>
  <c r="AN100" i="73"/>
  <c r="AC120" i="73"/>
  <c r="AC103" i="73"/>
  <c r="AC100" i="73"/>
  <c r="R120" i="73"/>
  <c r="R103" i="73"/>
  <c r="R100" i="73"/>
  <c r="L120" i="73"/>
  <c r="L33" i="73" s="1"/>
  <c r="L103" i="73"/>
  <c r="L16" i="73" s="1"/>
  <c r="L100" i="73"/>
  <c r="L13" i="73" s="1"/>
  <c r="C120" i="72"/>
  <c r="C33" i="72" s="1"/>
  <c r="C103" i="72"/>
  <c r="C16" i="72" s="1"/>
  <c r="C100" i="72"/>
  <c r="C13" i="72" s="1"/>
  <c r="AM120" i="71"/>
  <c r="AM103" i="71"/>
  <c r="AM100" i="71"/>
  <c r="AB120" i="71"/>
  <c r="AB103" i="71"/>
  <c r="AB100" i="71"/>
  <c r="AB97" i="71"/>
  <c r="G120" i="71"/>
  <c r="G33" i="71" s="1"/>
  <c r="G103" i="71"/>
  <c r="G16" i="71" s="1"/>
  <c r="G100" i="71"/>
  <c r="G13" i="71" s="1"/>
  <c r="R120" i="71"/>
  <c r="R33" i="71" s="1"/>
  <c r="R103" i="71"/>
  <c r="R16" i="71" s="1"/>
  <c r="R100" i="71"/>
  <c r="R13" i="71" s="1"/>
  <c r="AN120" i="68"/>
  <c r="AN103" i="68"/>
  <c r="AN97" i="68"/>
  <c r="AN100" i="68"/>
  <c r="AC120" i="68"/>
  <c r="AC103" i="68"/>
  <c r="AC100" i="68"/>
  <c r="AC97" i="68"/>
  <c r="R120" i="68"/>
  <c r="R103" i="68"/>
  <c r="R97" i="68"/>
  <c r="R100" i="68"/>
  <c r="F120" i="68"/>
  <c r="F33" i="68" s="1"/>
  <c r="F103" i="68"/>
  <c r="F16" i="68" s="1"/>
  <c r="F100" i="68"/>
  <c r="F13" i="68" s="1"/>
  <c r="F97" i="68"/>
  <c r="F10" i="68" s="1"/>
  <c r="AN120" i="67"/>
  <c r="AN103" i="67"/>
  <c r="AN100" i="67"/>
  <c r="E120" i="67"/>
  <c r="E33" i="67" s="1"/>
  <c r="E103" i="67"/>
  <c r="E16" i="67" s="1"/>
  <c r="E100" i="67"/>
  <c r="E13" i="67" s="1"/>
  <c r="P120" i="67"/>
  <c r="P33" i="67" s="1"/>
  <c r="P103" i="67"/>
  <c r="P16" i="67" s="1"/>
  <c r="P100" i="67"/>
  <c r="P13" i="67" s="1"/>
  <c r="AA120" i="67"/>
  <c r="AA33" i="67" s="1"/>
  <c r="AA103" i="67"/>
  <c r="AA16" i="67" s="1"/>
  <c r="AA100" i="67"/>
  <c r="AA13" i="67" s="1"/>
  <c r="D120" i="66"/>
  <c r="D33" i="66" s="1"/>
  <c r="D103" i="66"/>
  <c r="D16" i="66" s="1"/>
  <c r="D100" i="66"/>
  <c r="D13" i="66" s="1"/>
  <c r="F120" i="64"/>
  <c r="F33" i="64" s="1"/>
  <c r="F103" i="64"/>
  <c r="F16" i="64" s="1"/>
  <c r="F100" i="64"/>
  <c r="F13" i="64" s="1"/>
  <c r="F97" i="64"/>
  <c r="F10" i="64" s="1"/>
  <c r="F120" i="63"/>
  <c r="F33" i="63" s="1"/>
  <c r="F103" i="63"/>
  <c r="F16" i="63" s="1"/>
  <c r="F100" i="63"/>
  <c r="F13" i="63" s="1"/>
  <c r="E120" i="62"/>
  <c r="E33" i="62" s="1"/>
  <c r="E103" i="62"/>
  <c r="E16" i="62" s="1"/>
  <c r="E100" i="62"/>
  <c r="E13" i="62" s="1"/>
  <c r="AN120" i="61"/>
  <c r="AN103" i="61"/>
  <c r="AN100" i="61"/>
  <c r="AN97" i="61"/>
  <c r="AC120" i="61"/>
  <c r="AC103" i="61"/>
  <c r="AC100" i="61"/>
  <c r="AC97" i="61"/>
  <c r="R120" i="61"/>
  <c r="R103" i="61"/>
  <c r="R100" i="61"/>
  <c r="J120" i="61"/>
  <c r="J33" i="61" s="1"/>
  <c r="J103" i="61"/>
  <c r="J16" i="61" s="1"/>
  <c r="J100" i="61"/>
  <c r="J13" i="61" s="1"/>
  <c r="AO120" i="60"/>
  <c r="AO103" i="60"/>
  <c r="AO100" i="60"/>
  <c r="AO97" i="60"/>
  <c r="L120" i="60"/>
  <c r="L33" i="60" s="1"/>
  <c r="L103" i="60"/>
  <c r="L16" i="60" s="1"/>
  <c r="L100" i="60"/>
  <c r="L13" i="60" s="1"/>
  <c r="W120" i="60"/>
  <c r="W33" i="60" s="1"/>
  <c r="W103" i="60"/>
  <c r="W16" i="60" s="1"/>
  <c r="W100" i="60"/>
  <c r="W13" i="60" s="1"/>
  <c r="W97" i="60"/>
  <c r="W10" i="60" s="1"/>
  <c r="AH120" i="60"/>
  <c r="AH33" i="60" s="1"/>
  <c r="AH103" i="60"/>
  <c r="AH16" i="60" s="1"/>
  <c r="AH100" i="60"/>
  <c r="AH13" i="60" s="1"/>
  <c r="AH97" i="60"/>
  <c r="AH10" i="60" s="1"/>
  <c r="D120" i="59"/>
  <c r="D33" i="59" s="1"/>
  <c r="D103" i="59"/>
  <c r="D16" i="59" s="1"/>
  <c r="D100" i="59"/>
  <c r="D13" i="59" s="1"/>
  <c r="D97" i="59"/>
  <c r="D10" i="59" s="1"/>
  <c r="C120" i="58"/>
  <c r="C33" i="58" s="1"/>
  <c r="C103" i="58"/>
  <c r="C16" i="58" s="1"/>
  <c r="C100" i="58"/>
  <c r="C13" i="58" s="1"/>
  <c r="F120" i="57"/>
  <c r="F33" i="57" s="1"/>
  <c r="F103" i="57"/>
  <c r="F16" i="57" s="1"/>
  <c r="F100" i="57"/>
  <c r="F13" i="57" s="1"/>
  <c r="E120" i="55"/>
  <c r="E33" i="55" s="1"/>
  <c r="E103" i="55"/>
  <c r="E16" i="55" s="1"/>
  <c r="E97" i="55"/>
  <c r="E10" i="55" s="1"/>
  <c r="E100" i="55"/>
  <c r="E13" i="55" s="1"/>
  <c r="AN120" i="54"/>
  <c r="AN103" i="54"/>
  <c r="AN100" i="54"/>
  <c r="G120" i="54"/>
  <c r="G33" i="54" s="1"/>
  <c r="G103" i="54"/>
  <c r="G16" i="54" s="1"/>
  <c r="G100" i="54"/>
  <c r="G13" i="54" s="1"/>
  <c r="G97" i="54"/>
  <c r="G10" i="54" s="1"/>
  <c r="R120" i="54"/>
  <c r="R33" i="54" s="1"/>
  <c r="R103" i="54"/>
  <c r="R16" i="54" s="1"/>
  <c r="R100" i="54"/>
  <c r="R13" i="54" s="1"/>
  <c r="AC120" i="54"/>
  <c r="AC33" i="54" s="1"/>
  <c r="AC103" i="54"/>
  <c r="AC16" i="54" s="1"/>
  <c r="AC100" i="54"/>
  <c r="AC13" i="54" s="1"/>
  <c r="AN120" i="53"/>
  <c r="AN103" i="53"/>
  <c r="AN100" i="53"/>
  <c r="AN97" i="53"/>
  <c r="E120" i="53"/>
  <c r="E33" i="53" s="1"/>
  <c r="E103" i="53"/>
  <c r="E16" i="53" s="1"/>
  <c r="E100" i="53"/>
  <c r="E13" i="53" s="1"/>
  <c r="E97" i="53"/>
  <c r="E10" i="53" s="1"/>
  <c r="P120" i="53"/>
  <c r="P33" i="53" s="1"/>
  <c r="P103" i="53"/>
  <c r="P16" i="53" s="1"/>
  <c r="P100" i="53"/>
  <c r="P13" i="53" s="1"/>
  <c r="AA120" i="53"/>
  <c r="AA33" i="53" s="1"/>
  <c r="AA103" i="53"/>
  <c r="AA16" i="53" s="1"/>
  <c r="AA100" i="53"/>
  <c r="AA13" i="53" s="1"/>
  <c r="AN120" i="52"/>
  <c r="AN100" i="52"/>
  <c r="AN103" i="52"/>
  <c r="AN97" i="52"/>
  <c r="AC120" i="52"/>
  <c r="AC100" i="52"/>
  <c r="AC103" i="52"/>
  <c r="R120" i="52"/>
  <c r="R103" i="52"/>
  <c r="R100" i="52"/>
  <c r="R97" i="52"/>
  <c r="G120" i="52"/>
  <c r="G33" i="52" s="1"/>
  <c r="G103" i="52"/>
  <c r="G16" i="52" s="1"/>
  <c r="G100" i="52"/>
  <c r="G13" i="52" s="1"/>
  <c r="G97" i="52"/>
  <c r="G10" i="52" s="1"/>
  <c r="AN120" i="47"/>
  <c r="AN103" i="47"/>
  <c r="AN100" i="47"/>
  <c r="AC120" i="47"/>
  <c r="AC103" i="47"/>
  <c r="AC100" i="47"/>
  <c r="AC97" i="47"/>
  <c r="R120" i="47"/>
  <c r="R103" i="47"/>
  <c r="R100" i="47"/>
  <c r="R97" i="47"/>
  <c r="D120" i="47"/>
  <c r="D33" i="47" s="1"/>
  <c r="D103" i="47"/>
  <c r="D16" i="47" s="1"/>
  <c r="D100" i="47"/>
  <c r="D13" i="47" s="1"/>
  <c r="D97" i="47"/>
  <c r="D10" i="47" s="1"/>
  <c r="AN120" i="46"/>
  <c r="AN103" i="46"/>
  <c r="AN100" i="46"/>
  <c r="AC120" i="46"/>
  <c r="AC103" i="46"/>
  <c r="AC100" i="46"/>
  <c r="AC97" i="46"/>
  <c r="R120" i="46"/>
  <c r="R103" i="46"/>
  <c r="R100" i="46"/>
  <c r="R97" i="46"/>
  <c r="G120" i="46"/>
  <c r="G33" i="46" s="1"/>
  <c r="G103" i="46"/>
  <c r="G16" i="46" s="1"/>
  <c r="G100" i="46"/>
  <c r="G13" i="46" s="1"/>
  <c r="AN120" i="44"/>
  <c r="AN103" i="44"/>
  <c r="AN100" i="44"/>
  <c r="AN97" i="44"/>
  <c r="G103" i="44"/>
  <c r="G16" i="44" s="1"/>
  <c r="G120" i="44"/>
  <c r="G33" i="44" s="1"/>
  <c r="G100" i="44"/>
  <c r="G13" i="44" s="1"/>
  <c r="G97" i="44"/>
  <c r="G10" i="44" s="1"/>
  <c r="R120" i="44"/>
  <c r="R33" i="44" s="1"/>
  <c r="R103" i="44"/>
  <c r="R16" i="44" s="1"/>
  <c r="R100" i="44"/>
  <c r="R13" i="44" s="1"/>
  <c r="R97" i="44"/>
  <c r="R10" i="44" s="1"/>
  <c r="AC120" i="44"/>
  <c r="AC33" i="44" s="1"/>
  <c r="AC103" i="44"/>
  <c r="AC16" i="44" s="1"/>
  <c r="AC100" i="44"/>
  <c r="AC13" i="44" s="1"/>
  <c r="E120" i="43"/>
  <c r="E33" i="43" s="1"/>
  <c r="E103" i="43"/>
  <c r="E16" i="43" s="1"/>
  <c r="E100" i="43"/>
  <c r="E13" i="43" s="1"/>
  <c r="E97" i="43"/>
  <c r="E10" i="43" s="1"/>
  <c r="E120" i="42"/>
  <c r="E33" i="42" s="1"/>
  <c r="E103" i="42"/>
  <c r="E16" i="42" s="1"/>
  <c r="E100" i="42"/>
  <c r="E13" i="42" s="1"/>
  <c r="E97" i="42"/>
  <c r="E10" i="42" s="1"/>
  <c r="AO120" i="40"/>
  <c r="AO103" i="40"/>
  <c r="AO100" i="40"/>
  <c r="AO97" i="40"/>
  <c r="L120" i="40"/>
  <c r="L33" i="40" s="1"/>
  <c r="L103" i="40"/>
  <c r="L16" i="40" s="1"/>
  <c r="L100" i="40"/>
  <c r="L13" i="40" s="1"/>
  <c r="L97" i="40"/>
  <c r="L10" i="40" s="1"/>
  <c r="W120" i="40"/>
  <c r="W33" i="40" s="1"/>
  <c r="W103" i="40"/>
  <c r="W16" i="40" s="1"/>
  <c r="W100" i="40"/>
  <c r="W13" i="40" s="1"/>
  <c r="W97" i="40"/>
  <c r="W10" i="40" s="1"/>
  <c r="AH120" i="40"/>
  <c r="AH33" i="40" s="1"/>
  <c r="AH103" i="40"/>
  <c r="AH16" i="40" s="1"/>
  <c r="AH100" i="40"/>
  <c r="AH13" i="40" s="1"/>
  <c r="AH97" i="40"/>
  <c r="AH10" i="40" s="1"/>
  <c r="AN120" i="39"/>
  <c r="AN103" i="39"/>
  <c r="AN100" i="39"/>
  <c r="AN97" i="39"/>
  <c r="AC120" i="39"/>
  <c r="AC103" i="39"/>
  <c r="AC100" i="39"/>
  <c r="AC97" i="39"/>
  <c r="R120" i="39"/>
  <c r="R103" i="39"/>
  <c r="R100" i="39"/>
  <c r="R97" i="39"/>
  <c r="H120" i="39"/>
  <c r="H33" i="39" s="1"/>
  <c r="H103" i="39"/>
  <c r="H16" i="39" s="1"/>
  <c r="H100" i="39"/>
  <c r="H13" i="39" s="1"/>
  <c r="H97" i="39"/>
  <c r="H10" i="39" s="1"/>
  <c r="AN120" i="38"/>
  <c r="AN103" i="38"/>
  <c r="AN100" i="38"/>
  <c r="AN97" i="38"/>
  <c r="H120" i="38"/>
  <c r="H33" i="38" s="1"/>
  <c r="H103" i="38"/>
  <c r="H16" i="38" s="1"/>
  <c r="H97" i="38"/>
  <c r="H10" i="38" s="1"/>
  <c r="H100" i="38"/>
  <c r="H13" i="38" s="1"/>
  <c r="S120" i="38"/>
  <c r="S33" i="38" s="1"/>
  <c r="S103" i="38"/>
  <c r="S16" i="38" s="1"/>
  <c r="S97" i="38"/>
  <c r="S10" i="38" s="1"/>
  <c r="S100" i="38"/>
  <c r="S13" i="38" s="1"/>
  <c r="AD120" i="38"/>
  <c r="AD33" i="38" s="1"/>
  <c r="AD103" i="38"/>
  <c r="AD16" i="38" s="1"/>
  <c r="AD97" i="38"/>
  <c r="AD10" i="38" s="1"/>
  <c r="AD100" i="38"/>
  <c r="AD13" i="38" s="1"/>
  <c r="AN120" i="36"/>
  <c r="AN103" i="36"/>
  <c r="AN100" i="36"/>
  <c r="AN97" i="36"/>
  <c r="AC120" i="36"/>
  <c r="AC103" i="36"/>
  <c r="AC100" i="36"/>
  <c r="AC97" i="36"/>
  <c r="R120" i="36"/>
  <c r="R103" i="36"/>
  <c r="R100" i="36"/>
  <c r="F120" i="36"/>
  <c r="F33" i="36" s="1"/>
  <c r="F103" i="36"/>
  <c r="F16" i="36" s="1"/>
  <c r="F100" i="36"/>
  <c r="F13" i="36" s="1"/>
  <c r="AN120" i="34"/>
  <c r="AN103" i="34"/>
  <c r="AN97" i="34"/>
  <c r="AN100" i="34"/>
  <c r="AC120" i="34"/>
  <c r="AC103" i="34"/>
  <c r="AC97" i="34"/>
  <c r="AC100" i="34"/>
  <c r="K120" i="34"/>
  <c r="K33" i="34" s="1"/>
  <c r="K103" i="34"/>
  <c r="K16" i="34" s="1"/>
  <c r="K97" i="34"/>
  <c r="K10" i="34" s="1"/>
  <c r="K100" i="34"/>
  <c r="K13" i="34" s="1"/>
  <c r="V120" i="34"/>
  <c r="V33" i="34" s="1"/>
  <c r="V103" i="34"/>
  <c r="V16" i="34" s="1"/>
  <c r="V97" i="34"/>
  <c r="V10" i="34" s="1"/>
  <c r="V100" i="34"/>
  <c r="V13" i="34" s="1"/>
  <c r="AP120" i="33"/>
  <c r="AP103" i="33"/>
  <c r="AP100" i="33"/>
  <c r="AP97" i="33"/>
  <c r="M120" i="33"/>
  <c r="M33" i="33" s="1"/>
  <c r="M103" i="33"/>
  <c r="M16" i="33" s="1"/>
  <c r="M100" i="33"/>
  <c r="M13" i="33" s="1"/>
  <c r="M97" i="33"/>
  <c r="M10" i="33" s="1"/>
  <c r="X120" i="33"/>
  <c r="X33" i="33" s="1"/>
  <c r="X103" i="33"/>
  <c r="X16" i="33" s="1"/>
  <c r="X100" i="33"/>
  <c r="X13" i="33" s="1"/>
  <c r="X97" i="33"/>
  <c r="X10" i="33" s="1"/>
  <c r="AI120" i="33"/>
  <c r="AI33" i="33" s="1"/>
  <c r="AI103" i="33"/>
  <c r="AI16" i="33" s="1"/>
  <c r="AI100" i="33"/>
  <c r="AI13" i="33" s="1"/>
  <c r="AI97" i="33"/>
  <c r="AI10" i="33" s="1"/>
  <c r="E120" i="31"/>
  <c r="E33" i="31" s="1"/>
  <c r="E103" i="31"/>
  <c r="E16" i="31" s="1"/>
  <c r="E100" i="31"/>
  <c r="E13" i="31" s="1"/>
  <c r="E97" i="31"/>
  <c r="E10" i="31" s="1"/>
  <c r="AN120" i="29"/>
  <c r="AN103" i="29"/>
  <c r="AN100" i="29"/>
  <c r="AN97" i="29"/>
  <c r="AC120" i="29"/>
  <c r="AC103" i="29"/>
  <c r="AC100" i="29"/>
  <c r="AC97" i="29"/>
  <c r="R120" i="29"/>
  <c r="R103" i="29"/>
  <c r="R100" i="29"/>
  <c r="R97" i="29"/>
  <c r="L120" i="29"/>
  <c r="L33" i="29" s="1"/>
  <c r="L103" i="29"/>
  <c r="L16" i="29" s="1"/>
  <c r="L100" i="29"/>
  <c r="L13" i="29" s="1"/>
  <c r="L97" i="29"/>
  <c r="L10" i="29" s="1"/>
  <c r="AN120" i="28"/>
  <c r="AN103" i="28"/>
  <c r="AN100" i="28"/>
  <c r="AN97" i="28"/>
  <c r="C120" i="28"/>
  <c r="C33" i="28" s="1"/>
  <c r="C103" i="28"/>
  <c r="C16" i="28" s="1"/>
  <c r="C100" i="28"/>
  <c r="C13" i="28" s="1"/>
  <c r="C97" i="28"/>
  <c r="C10" i="28" s="1"/>
  <c r="N120" i="28"/>
  <c r="N33" i="28" s="1"/>
  <c r="N103" i="28"/>
  <c r="N16" i="28" s="1"/>
  <c r="N100" i="28"/>
  <c r="N13" i="28" s="1"/>
  <c r="N97" i="28"/>
  <c r="N10" i="28" s="1"/>
  <c r="Y120" i="28"/>
  <c r="Y33" i="28" s="1"/>
  <c r="Y103" i="28"/>
  <c r="Y16" i="28" s="1"/>
  <c r="Y100" i="28"/>
  <c r="Y13" i="28" s="1"/>
  <c r="Y97" i="28"/>
  <c r="Y10" i="28" s="1"/>
  <c r="AN120" i="27"/>
  <c r="AN103" i="27"/>
  <c r="AN100" i="27"/>
  <c r="AN97" i="27"/>
  <c r="AC120" i="27"/>
  <c r="AC100" i="27"/>
  <c r="AC103" i="27"/>
  <c r="AC97" i="27"/>
  <c r="R120" i="27"/>
  <c r="R103" i="27"/>
  <c r="R100" i="27"/>
  <c r="R97" i="27"/>
  <c r="I103" i="27"/>
  <c r="I16" i="27" s="1"/>
  <c r="I100" i="27"/>
  <c r="I13" i="27" s="1"/>
  <c r="I97" i="27"/>
  <c r="I10" i="27" s="1"/>
  <c r="AN120" i="26"/>
  <c r="AN103" i="26"/>
  <c r="AN100" i="26"/>
  <c r="AC120" i="26"/>
  <c r="AC103" i="26"/>
  <c r="AC100" i="26"/>
  <c r="R120" i="26"/>
  <c r="R103" i="26"/>
  <c r="R100" i="26"/>
  <c r="H120" i="26"/>
  <c r="H33" i="26" s="1"/>
  <c r="H103" i="26"/>
  <c r="H16" i="26" s="1"/>
  <c r="H100" i="26"/>
  <c r="H13" i="26" s="1"/>
  <c r="AN96" i="25"/>
  <c r="AC96" i="25"/>
  <c r="R96" i="25"/>
  <c r="I96" i="25"/>
  <c r="I9" i="25" s="1"/>
  <c r="AN99" i="24"/>
  <c r="AN96" i="24"/>
  <c r="AC99" i="24"/>
  <c r="AC96" i="24"/>
  <c r="E99" i="24"/>
  <c r="E12" i="24" s="1"/>
  <c r="E96" i="24"/>
  <c r="E9" i="24" s="1"/>
  <c r="P99" i="24"/>
  <c r="P12" i="24" s="1"/>
  <c r="P96" i="24"/>
  <c r="P9" i="24" s="1"/>
  <c r="AN120" i="22"/>
  <c r="AN101" i="22"/>
  <c r="AN97" i="22"/>
  <c r="AC120" i="22"/>
  <c r="AC101" i="22"/>
  <c r="AC97" i="22"/>
  <c r="R120" i="22"/>
  <c r="R101" i="22"/>
  <c r="R97" i="22"/>
  <c r="D120" i="22"/>
  <c r="D33" i="22" s="1"/>
  <c r="D101" i="22"/>
  <c r="D14" i="22" s="1"/>
  <c r="D97" i="22"/>
  <c r="D10" i="22" s="1"/>
  <c r="E100" i="4"/>
  <c r="E13" i="4" s="1"/>
  <c r="I97" i="80"/>
  <c r="I10" i="80" s="1"/>
  <c r="AI97" i="80"/>
  <c r="P97" i="79"/>
  <c r="P10" i="79" s="1"/>
  <c r="C97" i="79"/>
  <c r="C10" i="79" s="1"/>
  <c r="AC97" i="79"/>
  <c r="AQ97" i="79"/>
  <c r="E97" i="78"/>
  <c r="E10" i="78" s="1"/>
  <c r="Y97" i="78"/>
  <c r="AL97" i="78"/>
  <c r="U97" i="77"/>
  <c r="AH97" i="77"/>
  <c r="AU97" i="77"/>
  <c r="O97" i="76"/>
  <c r="AC97" i="76"/>
  <c r="AQ97" i="76"/>
  <c r="AC97" i="74"/>
  <c r="AC10" i="74" s="1"/>
  <c r="P97" i="74"/>
  <c r="P10" i="74" s="1"/>
  <c r="C97" i="74"/>
  <c r="C10" i="74" s="1"/>
  <c r="L97" i="73"/>
  <c r="L10" i="73" s="1"/>
  <c r="T97" i="73"/>
  <c r="AG97" i="73"/>
  <c r="AT97" i="73"/>
  <c r="M97" i="71"/>
  <c r="M10" i="71" s="1"/>
  <c r="AP97" i="71"/>
  <c r="L97" i="68"/>
  <c r="AO97" i="68"/>
  <c r="D97" i="67"/>
  <c r="D10" i="67" s="1"/>
  <c r="G97" i="66"/>
  <c r="G10" i="66" s="1"/>
  <c r="F97" i="63"/>
  <c r="F10" i="63" s="1"/>
  <c r="I97" i="62"/>
  <c r="I10" i="62" s="1"/>
  <c r="D97" i="61"/>
  <c r="D10" i="61" s="1"/>
  <c r="AF97" i="61"/>
  <c r="AE97" i="60"/>
  <c r="AE10" i="60" s="1"/>
  <c r="G97" i="60"/>
  <c r="G10" i="60" s="1"/>
  <c r="C97" i="59"/>
  <c r="C10" i="59" s="1"/>
  <c r="C97" i="58"/>
  <c r="C10" i="58" s="1"/>
  <c r="D97" i="57"/>
  <c r="D10" i="57" s="1"/>
  <c r="R97" i="54"/>
  <c r="R10" i="54" s="1"/>
  <c r="AQ97" i="54"/>
  <c r="D97" i="53"/>
  <c r="D10" i="53" s="1"/>
  <c r="X97" i="52"/>
  <c r="T97" i="47"/>
  <c r="S97" i="46"/>
  <c r="Q97" i="44"/>
  <c r="Q10" i="44" s="1"/>
  <c r="B97" i="38"/>
  <c r="B10" i="38" s="1"/>
  <c r="S97" i="33"/>
  <c r="S10" i="33" s="1"/>
  <c r="I120" i="74"/>
  <c r="I33" i="74" s="1"/>
  <c r="I103" i="74"/>
  <c r="I16" i="74" s="1"/>
  <c r="I100" i="74"/>
  <c r="I13" i="74" s="1"/>
  <c r="R120" i="79"/>
  <c r="R103" i="79"/>
  <c r="R100" i="79"/>
  <c r="R120" i="78"/>
  <c r="R103" i="78"/>
  <c r="R100" i="78"/>
  <c r="V120" i="71"/>
  <c r="V33" i="71" s="1"/>
  <c r="V103" i="71"/>
  <c r="V16" i="71" s="1"/>
  <c r="V97" i="71"/>
  <c r="V10" i="71" s="1"/>
  <c r="V100" i="71"/>
  <c r="V13" i="71" s="1"/>
  <c r="J120" i="57"/>
  <c r="J33" i="57" s="1"/>
  <c r="J103" i="57"/>
  <c r="J16" i="57" s="1"/>
  <c r="J100" i="57"/>
  <c r="J13" i="57" s="1"/>
  <c r="L120" i="39"/>
  <c r="L33" i="39" s="1"/>
  <c r="L103" i="39"/>
  <c r="L16" i="39" s="1"/>
  <c r="L100" i="39"/>
  <c r="L13" i="39" s="1"/>
  <c r="T99" i="24"/>
  <c r="T12" i="24" s="1"/>
  <c r="T96" i="24"/>
  <c r="T9" i="24" s="1"/>
  <c r="AM120" i="80"/>
  <c r="AM103" i="80"/>
  <c r="AM100" i="80"/>
  <c r="AB120" i="80"/>
  <c r="AB103" i="80"/>
  <c r="AB100" i="80"/>
  <c r="Q120" i="80"/>
  <c r="Q103" i="80"/>
  <c r="Q100" i="80"/>
  <c r="J120" i="80"/>
  <c r="J33" i="80" s="1"/>
  <c r="J103" i="80"/>
  <c r="J16" i="80" s="1"/>
  <c r="J100" i="80"/>
  <c r="J13" i="80" s="1"/>
  <c r="AM120" i="79"/>
  <c r="AM103" i="79"/>
  <c r="AM100" i="79"/>
  <c r="AB120" i="79"/>
  <c r="AB103" i="79"/>
  <c r="AB100" i="79"/>
  <c r="Q120" i="79"/>
  <c r="Q103" i="79"/>
  <c r="Q100" i="79"/>
  <c r="M120" i="79"/>
  <c r="M33" i="79" s="1"/>
  <c r="M103" i="79"/>
  <c r="M16" i="79" s="1"/>
  <c r="M100" i="79"/>
  <c r="M13" i="79" s="1"/>
  <c r="AM120" i="78"/>
  <c r="AM103" i="78"/>
  <c r="AM100" i="78"/>
  <c r="AB120" i="78"/>
  <c r="AB103" i="78"/>
  <c r="AB100" i="78"/>
  <c r="Q120" i="78"/>
  <c r="Q103" i="78"/>
  <c r="Q100" i="78"/>
  <c r="K120" i="78"/>
  <c r="K33" i="78" s="1"/>
  <c r="K103" i="78"/>
  <c r="K16" i="78" s="1"/>
  <c r="K100" i="78"/>
  <c r="K13" i="78" s="1"/>
  <c r="AM120" i="77"/>
  <c r="AM103" i="77"/>
  <c r="AM100" i="77"/>
  <c r="AB120" i="77"/>
  <c r="AB103" i="77"/>
  <c r="AB100" i="77"/>
  <c r="Q120" i="77"/>
  <c r="Q103" i="77"/>
  <c r="Q100" i="77"/>
  <c r="J120" i="77"/>
  <c r="J33" i="77" s="1"/>
  <c r="J103" i="77"/>
  <c r="J16" i="77" s="1"/>
  <c r="J100" i="77"/>
  <c r="J13" i="77" s="1"/>
  <c r="AM120" i="76"/>
  <c r="AM103" i="76"/>
  <c r="AM100" i="76"/>
  <c r="AM97" i="76"/>
  <c r="AB120" i="76"/>
  <c r="AB103" i="76"/>
  <c r="AB100" i="76"/>
  <c r="AB97" i="76"/>
  <c r="Q120" i="76"/>
  <c r="Q103" i="76"/>
  <c r="Q100" i="76"/>
  <c r="Q97" i="76"/>
  <c r="G120" i="76"/>
  <c r="G33" i="76" s="1"/>
  <c r="G103" i="76"/>
  <c r="G16" i="76" s="1"/>
  <c r="G100" i="76"/>
  <c r="G13" i="76" s="1"/>
  <c r="G97" i="76"/>
  <c r="G10" i="76" s="1"/>
  <c r="AM120" i="74"/>
  <c r="AM103" i="74"/>
  <c r="AM100" i="74"/>
  <c r="L120" i="74"/>
  <c r="L33" i="74" s="1"/>
  <c r="L103" i="74"/>
  <c r="L16" i="74" s="1"/>
  <c r="L100" i="74"/>
  <c r="L13" i="74" s="1"/>
  <c r="W120" i="74"/>
  <c r="W33" i="74" s="1"/>
  <c r="W103" i="74"/>
  <c r="W16" i="74" s="1"/>
  <c r="W100" i="74"/>
  <c r="W13" i="74" s="1"/>
  <c r="AH120" i="74"/>
  <c r="AH33" i="74" s="1"/>
  <c r="AH103" i="74"/>
  <c r="AH16" i="74" s="1"/>
  <c r="AH100" i="74"/>
  <c r="AH13" i="74" s="1"/>
  <c r="AM120" i="73"/>
  <c r="AM103" i="73"/>
  <c r="AM97" i="73"/>
  <c r="AM100" i="73"/>
  <c r="AB120" i="73"/>
  <c r="AB103" i="73"/>
  <c r="AB97" i="73"/>
  <c r="AB100" i="73"/>
  <c r="Q120" i="73"/>
  <c r="Q103" i="73"/>
  <c r="Q97" i="73"/>
  <c r="Q100" i="73"/>
  <c r="M120" i="73"/>
  <c r="M33" i="73" s="1"/>
  <c r="M103" i="73"/>
  <c r="M16" i="73" s="1"/>
  <c r="M97" i="73"/>
  <c r="M10" i="73" s="1"/>
  <c r="M100" i="73"/>
  <c r="M13" i="73" s="1"/>
  <c r="D120" i="72"/>
  <c r="D33" i="72" s="1"/>
  <c r="D103" i="72"/>
  <c r="D16" i="72" s="1"/>
  <c r="D100" i="72"/>
  <c r="D13" i="72" s="1"/>
  <c r="AL120" i="71"/>
  <c r="AL103" i="71"/>
  <c r="AL97" i="71"/>
  <c r="AL100" i="71"/>
  <c r="AA120" i="71"/>
  <c r="AA103" i="71"/>
  <c r="AA100" i="71"/>
  <c r="H120" i="71"/>
  <c r="H33" i="71" s="1"/>
  <c r="H103" i="71"/>
  <c r="H16" i="71" s="1"/>
  <c r="H100" i="71"/>
  <c r="H13" i="71" s="1"/>
  <c r="H97" i="71"/>
  <c r="H10" i="71" s="1"/>
  <c r="S120" i="71"/>
  <c r="S33" i="71" s="1"/>
  <c r="S103" i="71"/>
  <c r="S16" i="71" s="1"/>
  <c r="S100" i="71"/>
  <c r="S13" i="71" s="1"/>
  <c r="AM120" i="68"/>
  <c r="AM103" i="68"/>
  <c r="AM100" i="68"/>
  <c r="AB120" i="68"/>
  <c r="AB103" i="68"/>
  <c r="AB100" i="68"/>
  <c r="Q120" i="68"/>
  <c r="Q103" i="68"/>
  <c r="Q100" i="68"/>
  <c r="G120" i="68"/>
  <c r="G33" i="68" s="1"/>
  <c r="G103" i="68"/>
  <c r="G16" i="68" s="1"/>
  <c r="G97" i="68"/>
  <c r="G10" i="68" s="1"/>
  <c r="G100" i="68"/>
  <c r="G13" i="68" s="1"/>
  <c r="AM120" i="67"/>
  <c r="AM103" i="67"/>
  <c r="AM97" i="67"/>
  <c r="AM100" i="67"/>
  <c r="F120" i="67"/>
  <c r="F33" i="67" s="1"/>
  <c r="F103" i="67"/>
  <c r="F16" i="67" s="1"/>
  <c r="F97" i="67"/>
  <c r="F10" i="67" s="1"/>
  <c r="F100" i="67"/>
  <c r="F13" i="67" s="1"/>
  <c r="Q120" i="67"/>
  <c r="Q33" i="67" s="1"/>
  <c r="Q103" i="67"/>
  <c r="Q16" i="67" s="1"/>
  <c r="Q97" i="67"/>
  <c r="Q10" i="67" s="1"/>
  <c r="Q100" i="67"/>
  <c r="Q13" i="67" s="1"/>
  <c r="AB120" i="67"/>
  <c r="AB33" i="67" s="1"/>
  <c r="AB103" i="67"/>
  <c r="AB16" i="67" s="1"/>
  <c r="AB97" i="67"/>
  <c r="AB10" i="67" s="1"/>
  <c r="AB100" i="67"/>
  <c r="AB13" i="67" s="1"/>
  <c r="E120" i="66"/>
  <c r="E33" i="66" s="1"/>
  <c r="E103" i="66"/>
  <c r="E16" i="66" s="1"/>
  <c r="E100" i="66"/>
  <c r="E13" i="66" s="1"/>
  <c r="G120" i="64"/>
  <c r="G33" i="64" s="1"/>
  <c r="G103" i="64"/>
  <c r="G16" i="64" s="1"/>
  <c r="G100" i="64"/>
  <c r="G13" i="64" s="1"/>
  <c r="G97" i="64"/>
  <c r="G10" i="64" s="1"/>
  <c r="G120" i="63"/>
  <c r="G33" i="63" s="1"/>
  <c r="G100" i="63"/>
  <c r="G13" i="63" s="1"/>
  <c r="G103" i="63"/>
  <c r="G16" i="63" s="1"/>
  <c r="F120" i="62"/>
  <c r="F33" i="62" s="1"/>
  <c r="F100" i="62"/>
  <c r="F13" i="62" s="1"/>
  <c r="F103" i="62"/>
  <c r="F16" i="62" s="1"/>
  <c r="AM120" i="61"/>
  <c r="AM100" i="61"/>
  <c r="AM103" i="61"/>
  <c r="AM97" i="61"/>
  <c r="AB120" i="61"/>
  <c r="AB103" i="61"/>
  <c r="AB100" i="61"/>
  <c r="AB97" i="61"/>
  <c r="Q120" i="61"/>
  <c r="Q103" i="61"/>
  <c r="Q100" i="61"/>
  <c r="Q97" i="61"/>
  <c r="K120" i="61"/>
  <c r="K33" i="61" s="1"/>
  <c r="K103" i="61"/>
  <c r="K16" i="61" s="1"/>
  <c r="K100" i="61"/>
  <c r="K13" i="61" s="1"/>
  <c r="AN120" i="60"/>
  <c r="AN103" i="60"/>
  <c r="AN100" i="60"/>
  <c r="AN97" i="60"/>
  <c r="M120" i="60"/>
  <c r="M33" i="60" s="1"/>
  <c r="M103" i="60"/>
  <c r="M16" i="60" s="1"/>
  <c r="M100" i="60"/>
  <c r="M13" i="60" s="1"/>
  <c r="M97" i="60"/>
  <c r="M10" i="60" s="1"/>
  <c r="X120" i="60"/>
  <c r="X33" i="60" s="1"/>
  <c r="X103" i="60"/>
  <c r="X16" i="60" s="1"/>
  <c r="X100" i="60"/>
  <c r="X13" i="60" s="1"/>
  <c r="AI120" i="60"/>
  <c r="AI33" i="60" s="1"/>
  <c r="AI103" i="60"/>
  <c r="AI16" i="60" s="1"/>
  <c r="AI100" i="60"/>
  <c r="AI13" i="60" s="1"/>
  <c r="AI97" i="60"/>
  <c r="AI10" i="60" s="1"/>
  <c r="E120" i="59"/>
  <c r="E33" i="59" s="1"/>
  <c r="E103" i="59"/>
  <c r="E16" i="59" s="1"/>
  <c r="E100" i="59"/>
  <c r="E13" i="59" s="1"/>
  <c r="E97" i="59"/>
  <c r="E10" i="59" s="1"/>
  <c r="D120" i="58"/>
  <c r="D33" i="58" s="1"/>
  <c r="D103" i="58"/>
  <c r="D16" i="58" s="1"/>
  <c r="D100" i="58"/>
  <c r="D13" i="58" s="1"/>
  <c r="G120" i="57"/>
  <c r="G33" i="57" s="1"/>
  <c r="G103" i="57"/>
  <c r="G16" i="57" s="1"/>
  <c r="G100" i="57"/>
  <c r="G13" i="57" s="1"/>
  <c r="G97" i="57"/>
  <c r="G10" i="57" s="1"/>
  <c r="F120" i="55"/>
  <c r="F33" i="55" s="1"/>
  <c r="F103" i="55"/>
  <c r="F16" i="55" s="1"/>
  <c r="F100" i="55"/>
  <c r="F13" i="55" s="1"/>
  <c r="AM120" i="54"/>
  <c r="AM103" i="54"/>
  <c r="AM97" i="54"/>
  <c r="AM100" i="54"/>
  <c r="H120" i="54"/>
  <c r="H33" i="54" s="1"/>
  <c r="H103" i="54"/>
  <c r="H16" i="54" s="1"/>
  <c r="H100" i="54"/>
  <c r="H13" i="54" s="1"/>
  <c r="H97" i="54"/>
  <c r="H10" i="54" s="1"/>
  <c r="S120" i="54"/>
  <c r="S33" i="54" s="1"/>
  <c r="S103" i="54"/>
  <c r="S16" i="54" s="1"/>
  <c r="S97" i="54"/>
  <c r="S10" i="54" s="1"/>
  <c r="S100" i="54"/>
  <c r="S13" i="54" s="1"/>
  <c r="AD120" i="54"/>
  <c r="AD33" i="54" s="1"/>
  <c r="AD103" i="54"/>
  <c r="AD16" i="54" s="1"/>
  <c r="AD97" i="54"/>
  <c r="AD10" i="54" s="1"/>
  <c r="AD100" i="54"/>
  <c r="AD13" i="54" s="1"/>
  <c r="AM120" i="53"/>
  <c r="AM103" i="53"/>
  <c r="AM100" i="53"/>
  <c r="AM97" i="53"/>
  <c r="F120" i="53"/>
  <c r="F33" i="53" s="1"/>
  <c r="F103" i="53"/>
  <c r="F16" i="53" s="1"/>
  <c r="F100" i="53"/>
  <c r="F13" i="53" s="1"/>
  <c r="F97" i="53"/>
  <c r="F10" i="53" s="1"/>
  <c r="Q120" i="53"/>
  <c r="Q33" i="53" s="1"/>
  <c r="Q103" i="53"/>
  <c r="Q16" i="53" s="1"/>
  <c r="Q100" i="53"/>
  <c r="Q13" i="53" s="1"/>
  <c r="Q97" i="53"/>
  <c r="Q10" i="53" s="1"/>
  <c r="AB120" i="53"/>
  <c r="AB33" i="53" s="1"/>
  <c r="AB103" i="53"/>
  <c r="AB16" i="53" s="1"/>
  <c r="AB100" i="53"/>
  <c r="AB13" i="53" s="1"/>
  <c r="AM120" i="52"/>
  <c r="AM103" i="52"/>
  <c r="AM100" i="52"/>
  <c r="AM97" i="52"/>
  <c r="AB120" i="52"/>
  <c r="AB103" i="52"/>
  <c r="AB100" i="52"/>
  <c r="AB97" i="52"/>
  <c r="Q120" i="52"/>
  <c r="Q103" i="52"/>
  <c r="Q100" i="52"/>
  <c r="H120" i="52"/>
  <c r="H33" i="52" s="1"/>
  <c r="H103" i="52"/>
  <c r="H16" i="52" s="1"/>
  <c r="H100" i="52"/>
  <c r="H13" i="52" s="1"/>
  <c r="H97" i="52"/>
  <c r="H10" i="52" s="1"/>
  <c r="AM120" i="47"/>
  <c r="AM103" i="47"/>
  <c r="AM100" i="47"/>
  <c r="AM97" i="47"/>
  <c r="AB120" i="47"/>
  <c r="AB103" i="47"/>
  <c r="AB100" i="47"/>
  <c r="Q120" i="47"/>
  <c r="Q103" i="47"/>
  <c r="Q100" i="47"/>
  <c r="Q97" i="47"/>
  <c r="E120" i="47"/>
  <c r="E33" i="47" s="1"/>
  <c r="E103" i="47"/>
  <c r="E16" i="47" s="1"/>
  <c r="E100" i="47"/>
  <c r="E13" i="47" s="1"/>
  <c r="E97" i="47"/>
  <c r="E10" i="47" s="1"/>
  <c r="AM120" i="46"/>
  <c r="AM103" i="46"/>
  <c r="AM100" i="46"/>
  <c r="AM97" i="46"/>
  <c r="AB120" i="46"/>
  <c r="AB103" i="46"/>
  <c r="AB100" i="46"/>
  <c r="Q120" i="46"/>
  <c r="Q100" i="46"/>
  <c r="Q103" i="46"/>
  <c r="Q97" i="46"/>
  <c r="H120" i="46"/>
  <c r="H33" i="46" s="1"/>
  <c r="H100" i="46"/>
  <c r="H13" i="46" s="1"/>
  <c r="H103" i="46"/>
  <c r="H16" i="46" s="1"/>
  <c r="H97" i="46"/>
  <c r="H10" i="46" s="1"/>
  <c r="AM120" i="44"/>
  <c r="AM103" i="44"/>
  <c r="AM100" i="44"/>
  <c r="H120" i="44"/>
  <c r="H33" i="44" s="1"/>
  <c r="H103" i="44"/>
  <c r="H16" i="44" s="1"/>
  <c r="H100" i="44"/>
  <c r="H13" i="44" s="1"/>
  <c r="H97" i="44"/>
  <c r="H10" i="44" s="1"/>
  <c r="S120" i="44"/>
  <c r="S33" i="44" s="1"/>
  <c r="S103" i="44"/>
  <c r="S16" i="44" s="1"/>
  <c r="S100" i="44"/>
  <c r="S13" i="44" s="1"/>
  <c r="S97" i="44"/>
  <c r="S10" i="44" s="1"/>
  <c r="AD120" i="44"/>
  <c r="AD33" i="44" s="1"/>
  <c r="AD103" i="44"/>
  <c r="AD16" i="44" s="1"/>
  <c r="AD100" i="44"/>
  <c r="AD13" i="44" s="1"/>
  <c r="AD97" i="44"/>
  <c r="AD10" i="44" s="1"/>
  <c r="F120" i="43"/>
  <c r="F33" i="43" s="1"/>
  <c r="F103" i="43"/>
  <c r="F16" i="43" s="1"/>
  <c r="F100" i="43"/>
  <c r="F13" i="43" s="1"/>
  <c r="F120" i="42"/>
  <c r="F33" i="42" s="1"/>
  <c r="F103" i="42"/>
  <c r="F16" i="42" s="1"/>
  <c r="F100" i="42"/>
  <c r="F13" i="42" s="1"/>
  <c r="F97" i="42"/>
  <c r="F10" i="42" s="1"/>
  <c r="AN120" i="40"/>
  <c r="AN103" i="40"/>
  <c r="AN100" i="40"/>
  <c r="AN97" i="40"/>
  <c r="M120" i="40"/>
  <c r="M33" i="40" s="1"/>
  <c r="M103" i="40"/>
  <c r="M16" i="40" s="1"/>
  <c r="M100" i="40"/>
  <c r="M13" i="40" s="1"/>
  <c r="M97" i="40"/>
  <c r="M10" i="40" s="1"/>
  <c r="X120" i="40"/>
  <c r="X33" i="40" s="1"/>
  <c r="X103" i="40"/>
  <c r="X16" i="40" s="1"/>
  <c r="X100" i="40"/>
  <c r="X13" i="40" s="1"/>
  <c r="X97" i="40"/>
  <c r="X10" i="40" s="1"/>
  <c r="AI120" i="40"/>
  <c r="AI33" i="40" s="1"/>
  <c r="AI103" i="40"/>
  <c r="AI16" i="40" s="1"/>
  <c r="AI100" i="40"/>
  <c r="AI13" i="40" s="1"/>
  <c r="AM120" i="39"/>
  <c r="AM103" i="39"/>
  <c r="AM100" i="39"/>
  <c r="AM97" i="39"/>
  <c r="AB120" i="39"/>
  <c r="AB103" i="39"/>
  <c r="AB100" i="39"/>
  <c r="AB97" i="39"/>
  <c r="Q120" i="39"/>
  <c r="Q103" i="39"/>
  <c r="Q100" i="39"/>
  <c r="I120" i="39"/>
  <c r="I33" i="39" s="1"/>
  <c r="I103" i="39"/>
  <c r="I16" i="39" s="1"/>
  <c r="I100" i="39"/>
  <c r="I13" i="39" s="1"/>
  <c r="AM120" i="38"/>
  <c r="AM103" i="38"/>
  <c r="AM100" i="38"/>
  <c r="AM97" i="38"/>
  <c r="I120" i="38"/>
  <c r="I33" i="38" s="1"/>
  <c r="I103" i="38"/>
  <c r="I16" i="38" s="1"/>
  <c r="I100" i="38"/>
  <c r="I13" i="38" s="1"/>
  <c r="I97" i="38"/>
  <c r="I10" i="38" s="1"/>
  <c r="T120" i="38"/>
  <c r="T33" i="38" s="1"/>
  <c r="T103" i="38"/>
  <c r="T16" i="38" s="1"/>
  <c r="T100" i="38"/>
  <c r="T13" i="38" s="1"/>
  <c r="AE120" i="38"/>
  <c r="AE33" i="38" s="1"/>
  <c r="AE103" i="38"/>
  <c r="AE16" i="38" s="1"/>
  <c r="AE100" i="38"/>
  <c r="AE13" i="38" s="1"/>
  <c r="AM120" i="36"/>
  <c r="AM103" i="36"/>
  <c r="AM100" i="36"/>
  <c r="AM97" i="36"/>
  <c r="AB120" i="36"/>
  <c r="AB103" i="36"/>
  <c r="AB97" i="36"/>
  <c r="AB100" i="36"/>
  <c r="Q120" i="36"/>
  <c r="Q103" i="36"/>
  <c r="Q100" i="36"/>
  <c r="Q97" i="36"/>
  <c r="G120" i="36"/>
  <c r="G33" i="36" s="1"/>
  <c r="G103" i="36"/>
  <c r="G16" i="36" s="1"/>
  <c r="G97" i="36"/>
  <c r="G10" i="36" s="1"/>
  <c r="G100" i="36"/>
  <c r="G13" i="36" s="1"/>
  <c r="AM120" i="34"/>
  <c r="AM103" i="34"/>
  <c r="AM100" i="34"/>
  <c r="AM97" i="34"/>
  <c r="AB120" i="34"/>
  <c r="AB103" i="34"/>
  <c r="AB100" i="34"/>
  <c r="AB97" i="34"/>
  <c r="L120" i="34"/>
  <c r="L33" i="34" s="1"/>
  <c r="L103" i="34"/>
  <c r="L16" i="34" s="1"/>
  <c r="L100" i="34"/>
  <c r="L13" i="34" s="1"/>
  <c r="L97" i="34"/>
  <c r="L10" i="34" s="1"/>
  <c r="W120" i="34"/>
  <c r="W33" i="34" s="1"/>
  <c r="W103" i="34"/>
  <c r="W16" i="34" s="1"/>
  <c r="W100" i="34"/>
  <c r="W13" i="34" s="1"/>
  <c r="W97" i="34"/>
  <c r="W10" i="34" s="1"/>
  <c r="AO120" i="33"/>
  <c r="AO103" i="33"/>
  <c r="AO97" i="33"/>
  <c r="AO100" i="33"/>
  <c r="N120" i="33"/>
  <c r="N33" i="33" s="1"/>
  <c r="N103" i="33"/>
  <c r="N16" i="33" s="1"/>
  <c r="N100" i="33"/>
  <c r="N13" i="33" s="1"/>
  <c r="N97" i="33"/>
  <c r="N10" i="33" s="1"/>
  <c r="Y120" i="33"/>
  <c r="Y33" i="33" s="1"/>
  <c r="Y103" i="33"/>
  <c r="Y16" i="33" s="1"/>
  <c r="Y97" i="33"/>
  <c r="Y10" i="33" s="1"/>
  <c r="Y100" i="33"/>
  <c r="Y13" i="33" s="1"/>
  <c r="AJ120" i="33"/>
  <c r="AJ33" i="33" s="1"/>
  <c r="AJ103" i="33"/>
  <c r="AJ16" i="33" s="1"/>
  <c r="AJ97" i="33"/>
  <c r="AJ10" i="33" s="1"/>
  <c r="AJ100" i="33"/>
  <c r="AJ13" i="33" s="1"/>
  <c r="F120" i="31"/>
  <c r="F33" i="31" s="1"/>
  <c r="F103" i="31"/>
  <c r="F16" i="31" s="1"/>
  <c r="F100" i="31"/>
  <c r="F13" i="31" s="1"/>
  <c r="F97" i="31"/>
  <c r="F10" i="31" s="1"/>
  <c r="AM120" i="29"/>
  <c r="AM103" i="29"/>
  <c r="AM100" i="29"/>
  <c r="AM97" i="29"/>
  <c r="AB120" i="29"/>
  <c r="AB103" i="29"/>
  <c r="AB100" i="29"/>
  <c r="AB97" i="29"/>
  <c r="Q120" i="29"/>
  <c r="Q103" i="29"/>
  <c r="Q100" i="29"/>
  <c r="Q97" i="29"/>
  <c r="M120" i="29"/>
  <c r="M33" i="29" s="1"/>
  <c r="M103" i="29"/>
  <c r="M16" i="29" s="1"/>
  <c r="M100" i="29"/>
  <c r="M13" i="29" s="1"/>
  <c r="M97" i="29"/>
  <c r="M10" i="29" s="1"/>
  <c r="AM120" i="28"/>
  <c r="AM103" i="28"/>
  <c r="AM100" i="28"/>
  <c r="AM97" i="28"/>
  <c r="D120" i="28"/>
  <c r="D33" i="28" s="1"/>
  <c r="D103" i="28"/>
  <c r="D16" i="28" s="1"/>
  <c r="D100" i="28"/>
  <c r="D13" i="28" s="1"/>
  <c r="D97" i="28"/>
  <c r="D10" i="28" s="1"/>
  <c r="O120" i="28"/>
  <c r="O33" i="28" s="1"/>
  <c r="O103" i="28"/>
  <c r="O16" i="28" s="1"/>
  <c r="O100" i="28"/>
  <c r="O13" i="28" s="1"/>
  <c r="O97" i="28"/>
  <c r="O10" i="28" s="1"/>
  <c r="Z120" i="28"/>
  <c r="Z33" i="28" s="1"/>
  <c r="Z103" i="28"/>
  <c r="Z16" i="28" s="1"/>
  <c r="Z100" i="28"/>
  <c r="Z13" i="28" s="1"/>
  <c r="Z97" i="28"/>
  <c r="Z10" i="28" s="1"/>
  <c r="AM120" i="27"/>
  <c r="AM103" i="27"/>
  <c r="AM100" i="27"/>
  <c r="AM97" i="27"/>
  <c r="AB120" i="27"/>
  <c r="AB103" i="27"/>
  <c r="AB100" i="27"/>
  <c r="AB97" i="27"/>
  <c r="Q120" i="27"/>
  <c r="Q103" i="27"/>
  <c r="Q100" i="27"/>
  <c r="Q97" i="27"/>
  <c r="J103" i="27"/>
  <c r="J16" i="27" s="1"/>
  <c r="J100" i="27"/>
  <c r="J13" i="27" s="1"/>
  <c r="J97" i="27"/>
  <c r="J10" i="27" s="1"/>
  <c r="AM120" i="26"/>
  <c r="AM103" i="26"/>
  <c r="AM100" i="26"/>
  <c r="AB120" i="26"/>
  <c r="AB103" i="26"/>
  <c r="AB100" i="26"/>
  <c r="Q120" i="26"/>
  <c r="Q103" i="26"/>
  <c r="Q100" i="26"/>
  <c r="I120" i="26"/>
  <c r="I33" i="26" s="1"/>
  <c r="I103" i="26"/>
  <c r="I16" i="26" s="1"/>
  <c r="I100" i="26"/>
  <c r="I13" i="26" s="1"/>
  <c r="AM96" i="25"/>
  <c r="AB96" i="25"/>
  <c r="Q96" i="25"/>
  <c r="J96" i="25"/>
  <c r="J9" i="25" s="1"/>
  <c r="AM99" i="24"/>
  <c r="AM96" i="24"/>
  <c r="AB99" i="24"/>
  <c r="AB96" i="24"/>
  <c r="F99" i="24"/>
  <c r="F12" i="24" s="1"/>
  <c r="F96" i="24"/>
  <c r="F9" i="24" s="1"/>
  <c r="Q99" i="24"/>
  <c r="Q12" i="24" s="1"/>
  <c r="Q96" i="24"/>
  <c r="Q9" i="24" s="1"/>
  <c r="AM120" i="22"/>
  <c r="AM101" i="22"/>
  <c r="AM97" i="22"/>
  <c r="AB120" i="22"/>
  <c r="AB101" i="22"/>
  <c r="AB97" i="22"/>
  <c r="Q120" i="22"/>
  <c r="Q101" i="22"/>
  <c r="Q97" i="22"/>
  <c r="E120" i="22"/>
  <c r="E33" i="22" s="1"/>
  <c r="E101" i="22"/>
  <c r="E14" i="22" s="1"/>
  <c r="E97" i="22"/>
  <c r="E10" i="22" s="1"/>
  <c r="F100" i="4"/>
  <c r="F13" i="4" s="1"/>
  <c r="F95" i="4"/>
  <c r="F8" i="4" s="1"/>
  <c r="H97" i="80"/>
  <c r="H10" i="80" s="1"/>
  <c r="V97" i="80"/>
  <c r="O97" i="79"/>
  <c r="O10" i="79" s="1"/>
  <c r="Q97" i="79"/>
  <c r="AD97" i="79"/>
  <c r="AS97" i="79"/>
  <c r="D97" i="78"/>
  <c r="D10" i="78" s="1"/>
  <c r="Z97" i="78"/>
  <c r="AM97" i="78"/>
  <c r="H97" i="77"/>
  <c r="H10" i="77" s="1"/>
  <c r="V97" i="77"/>
  <c r="AI97" i="77"/>
  <c r="J97" i="76"/>
  <c r="J10" i="76" s="1"/>
  <c r="P97" i="76"/>
  <c r="AE97" i="76"/>
  <c r="AR97" i="76"/>
  <c r="AB97" i="74"/>
  <c r="AB10" i="74" s="1"/>
  <c r="O97" i="74"/>
  <c r="O10" i="74" s="1"/>
  <c r="AM97" i="74"/>
  <c r="K97" i="73"/>
  <c r="K10" i="73" s="1"/>
  <c r="U97" i="73"/>
  <c r="AH97" i="73"/>
  <c r="AU97" i="73"/>
  <c r="L97" i="71"/>
  <c r="L10" i="71" s="1"/>
  <c r="AA97" i="71"/>
  <c r="AQ97" i="71"/>
  <c r="M97" i="68"/>
  <c r="AA97" i="68"/>
  <c r="AP97" i="68"/>
  <c r="C97" i="67"/>
  <c r="C10" i="67" s="1"/>
  <c r="E97" i="66"/>
  <c r="E10" i="66" s="1"/>
  <c r="H97" i="62"/>
  <c r="H10" i="62" s="1"/>
  <c r="AG97" i="61"/>
  <c r="AC97" i="60"/>
  <c r="AC10" i="60" s="1"/>
  <c r="F97" i="60"/>
  <c r="F10" i="60" s="1"/>
  <c r="Q97" i="54"/>
  <c r="Q10" i="54" s="1"/>
  <c r="AT97" i="54"/>
  <c r="C97" i="53"/>
  <c r="C10" i="53" s="1"/>
  <c r="AC97" i="52"/>
  <c r="X97" i="47"/>
  <c r="W97" i="46"/>
  <c r="N97" i="44"/>
  <c r="N10" i="44" s="1"/>
  <c r="L97" i="39"/>
  <c r="L10" i="39" s="1"/>
  <c r="T120" i="80"/>
  <c r="T103" i="80"/>
  <c r="T100" i="80"/>
  <c r="T120" i="79"/>
  <c r="T103" i="79"/>
  <c r="T100" i="79"/>
  <c r="T97" i="79"/>
  <c r="T120" i="77"/>
  <c r="T103" i="77"/>
  <c r="T97" i="77"/>
  <c r="T100" i="77"/>
  <c r="G120" i="72"/>
  <c r="G33" i="72" s="1"/>
  <c r="G103" i="72"/>
  <c r="G16" i="72" s="1"/>
  <c r="G100" i="72"/>
  <c r="G13" i="72" s="1"/>
  <c r="G97" i="72"/>
  <c r="G10" i="72" s="1"/>
  <c r="G120" i="58"/>
  <c r="G33" i="58" s="1"/>
  <c r="G103" i="58"/>
  <c r="G16" i="58" s="1"/>
  <c r="G100" i="58"/>
  <c r="G13" i="58" s="1"/>
  <c r="G97" i="58"/>
  <c r="G10" i="58" s="1"/>
  <c r="AL120" i="40"/>
  <c r="AL33" i="40" s="1"/>
  <c r="AL103" i="40"/>
  <c r="AL16" i="40" s="1"/>
  <c r="AL100" i="40"/>
  <c r="AL13" i="40" s="1"/>
  <c r="AL97" i="40"/>
  <c r="AL10" i="40" s="1"/>
  <c r="R120" i="67"/>
  <c r="R33" i="67" s="1"/>
  <c r="R103" i="67"/>
  <c r="R16" i="67" s="1"/>
  <c r="R100" i="67"/>
  <c r="R13" i="67" s="1"/>
  <c r="G120" i="55"/>
  <c r="G33" i="55" s="1"/>
  <c r="G103" i="55"/>
  <c r="G16" i="55" s="1"/>
  <c r="G100" i="55"/>
  <c r="G13" i="55" s="1"/>
  <c r="G97" i="55"/>
  <c r="G10" i="55" s="1"/>
  <c r="AL120" i="54"/>
  <c r="AL103" i="54"/>
  <c r="AL100" i="54"/>
  <c r="I120" i="54"/>
  <c r="I33" i="54" s="1"/>
  <c r="I103" i="54"/>
  <c r="I16" i="54" s="1"/>
  <c r="I100" i="54"/>
  <c r="I13" i="54" s="1"/>
  <c r="T120" i="54"/>
  <c r="T33" i="54" s="1"/>
  <c r="T103" i="54"/>
  <c r="T16" i="54" s="1"/>
  <c r="T100" i="54"/>
  <c r="T13" i="54" s="1"/>
  <c r="T97" i="54"/>
  <c r="T10" i="54" s="1"/>
  <c r="AE120" i="54"/>
  <c r="AE33" i="54" s="1"/>
  <c r="AE103" i="54"/>
  <c r="AE16" i="54" s="1"/>
  <c r="AE100" i="54"/>
  <c r="AE13" i="54" s="1"/>
  <c r="AL120" i="53"/>
  <c r="AL103" i="53"/>
  <c r="AL97" i="53"/>
  <c r="AL100" i="53"/>
  <c r="G120" i="53"/>
  <c r="G33" i="53" s="1"/>
  <c r="G103" i="53"/>
  <c r="G16" i="53" s="1"/>
  <c r="G97" i="53"/>
  <c r="G10" i="53" s="1"/>
  <c r="G100" i="53"/>
  <c r="G13" i="53" s="1"/>
  <c r="R120" i="53"/>
  <c r="R33" i="53" s="1"/>
  <c r="R103" i="53"/>
  <c r="R16" i="53" s="1"/>
  <c r="R100" i="53"/>
  <c r="R13" i="53" s="1"/>
  <c r="R97" i="53"/>
  <c r="R10" i="53" s="1"/>
  <c r="AC120" i="53"/>
  <c r="AC33" i="53" s="1"/>
  <c r="AC103" i="53"/>
  <c r="AC16" i="53" s="1"/>
  <c r="AC97" i="53"/>
  <c r="AC10" i="53" s="1"/>
  <c r="AC100" i="53"/>
  <c r="AC13" i="53" s="1"/>
  <c r="AL120" i="52"/>
  <c r="AL103" i="52"/>
  <c r="AL100" i="52"/>
  <c r="AL97" i="52"/>
  <c r="AA120" i="52"/>
  <c r="AA103" i="52"/>
  <c r="AA100" i="52"/>
  <c r="AA97" i="52"/>
  <c r="P120" i="52"/>
  <c r="P103" i="52"/>
  <c r="P100" i="52"/>
  <c r="P97" i="52"/>
  <c r="I120" i="52"/>
  <c r="I33" i="52" s="1"/>
  <c r="I103" i="52"/>
  <c r="I16" i="52" s="1"/>
  <c r="I100" i="52"/>
  <c r="I13" i="52" s="1"/>
  <c r="AL120" i="47"/>
  <c r="AL103" i="47"/>
  <c r="AL100" i="47"/>
  <c r="AL97" i="47"/>
  <c r="AA120" i="47"/>
  <c r="AA103" i="47"/>
  <c r="AA100" i="47"/>
  <c r="AA97" i="47"/>
  <c r="P120" i="47"/>
  <c r="P103" i="47"/>
  <c r="P100" i="47"/>
  <c r="F120" i="47"/>
  <c r="F33" i="47" s="1"/>
  <c r="F103" i="47"/>
  <c r="F16" i="47" s="1"/>
  <c r="F100" i="47"/>
  <c r="F13" i="47" s="1"/>
  <c r="F97" i="47"/>
  <c r="F10" i="47" s="1"/>
  <c r="AL120" i="46"/>
  <c r="AL103" i="46"/>
  <c r="AL100" i="46"/>
  <c r="AL97" i="46"/>
  <c r="AA120" i="46"/>
  <c r="AA103" i="46"/>
  <c r="AA100" i="46"/>
  <c r="AA97" i="46"/>
  <c r="P120" i="46"/>
  <c r="P103" i="46"/>
  <c r="P100" i="46"/>
  <c r="I120" i="46"/>
  <c r="I33" i="46" s="1"/>
  <c r="I103" i="46"/>
  <c r="I16" i="46" s="1"/>
  <c r="I100" i="46"/>
  <c r="I13" i="46" s="1"/>
  <c r="I97" i="46"/>
  <c r="I10" i="46" s="1"/>
  <c r="AL120" i="44"/>
  <c r="AL103" i="44"/>
  <c r="AL100" i="44"/>
  <c r="AL97" i="44"/>
  <c r="I120" i="44"/>
  <c r="I33" i="44" s="1"/>
  <c r="I103" i="44"/>
  <c r="I16" i="44" s="1"/>
  <c r="I100" i="44"/>
  <c r="I13" i="44" s="1"/>
  <c r="T120" i="44"/>
  <c r="T33" i="44" s="1"/>
  <c r="T103" i="44"/>
  <c r="T16" i="44" s="1"/>
  <c r="T100" i="44"/>
  <c r="T13" i="44" s="1"/>
  <c r="T97" i="44"/>
  <c r="T10" i="44" s="1"/>
  <c r="AE120" i="44"/>
  <c r="AE33" i="44" s="1"/>
  <c r="AE103" i="44"/>
  <c r="AE16" i="44" s="1"/>
  <c r="AE100" i="44"/>
  <c r="AE13" i="44" s="1"/>
  <c r="AE97" i="44"/>
  <c r="AE10" i="44" s="1"/>
  <c r="G120" i="43"/>
  <c r="G33" i="43" s="1"/>
  <c r="G103" i="43"/>
  <c r="G16" i="43" s="1"/>
  <c r="G100" i="43"/>
  <c r="G13" i="43" s="1"/>
  <c r="G97" i="43"/>
  <c r="G10" i="43" s="1"/>
  <c r="G120" i="42"/>
  <c r="G33" i="42" s="1"/>
  <c r="G103" i="42"/>
  <c r="G16" i="42" s="1"/>
  <c r="G100" i="42"/>
  <c r="G13" i="42" s="1"/>
  <c r="AM120" i="40"/>
  <c r="AM103" i="40"/>
  <c r="AM100" i="40"/>
  <c r="AM97" i="40"/>
  <c r="N120" i="40"/>
  <c r="N33" i="40" s="1"/>
  <c r="N103" i="40"/>
  <c r="N16" i="40" s="1"/>
  <c r="N100" i="40"/>
  <c r="N13" i="40" s="1"/>
  <c r="N97" i="40"/>
  <c r="N10" i="40" s="1"/>
  <c r="Y120" i="40"/>
  <c r="Y33" i="40" s="1"/>
  <c r="Y103" i="40"/>
  <c r="Y16" i="40" s="1"/>
  <c r="Y100" i="40"/>
  <c r="Y13" i="40" s="1"/>
  <c r="Y97" i="40"/>
  <c r="Y10" i="40" s="1"/>
  <c r="AJ120" i="40"/>
  <c r="AJ33" i="40" s="1"/>
  <c r="AJ103" i="40"/>
  <c r="AJ16" i="40" s="1"/>
  <c r="AJ100" i="40"/>
  <c r="AJ13" i="40" s="1"/>
  <c r="AJ97" i="40"/>
  <c r="AJ10" i="40" s="1"/>
  <c r="AL120" i="39"/>
  <c r="AL103" i="39"/>
  <c r="AL100" i="39"/>
  <c r="AL97" i="39"/>
  <c r="AA120" i="39"/>
  <c r="AA103" i="39"/>
  <c r="AA100" i="39"/>
  <c r="AA97" i="39"/>
  <c r="P120" i="39"/>
  <c r="P103" i="39"/>
  <c r="P100" i="39"/>
  <c r="P97" i="39"/>
  <c r="J120" i="39"/>
  <c r="J33" i="39" s="1"/>
  <c r="J103" i="39"/>
  <c r="J16" i="39" s="1"/>
  <c r="J100" i="39"/>
  <c r="J13" i="39" s="1"/>
  <c r="J97" i="39"/>
  <c r="J10" i="39" s="1"/>
  <c r="AL120" i="38"/>
  <c r="AL103" i="38"/>
  <c r="AL100" i="38"/>
  <c r="AL97" i="38"/>
  <c r="J120" i="38"/>
  <c r="J33" i="38" s="1"/>
  <c r="J103" i="38"/>
  <c r="J16" i="38" s="1"/>
  <c r="J100" i="38"/>
  <c r="J13" i="38" s="1"/>
  <c r="J97" i="38"/>
  <c r="J10" i="38" s="1"/>
  <c r="U120" i="38"/>
  <c r="U33" i="38" s="1"/>
  <c r="U103" i="38"/>
  <c r="U16" i="38" s="1"/>
  <c r="U100" i="38"/>
  <c r="U13" i="38" s="1"/>
  <c r="U97" i="38"/>
  <c r="U10" i="38" s="1"/>
  <c r="AF120" i="38"/>
  <c r="AF33" i="38" s="1"/>
  <c r="AF103" i="38"/>
  <c r="AF16" i="38" s="1"/>
  <c r="AF100" i="38"/>
  <c r="AF13" i="38" s="1"/>
  <c r="AF97" i="38"/>
  <c r="AF10" i="38" s="1"/>
  <c r="AL120" i="36"/>
  <c r="AL103" i="36"/>
  <c r="AL100" i="36"/>
  <c r="AL97" i="36"/>
  <c r="AA120" i="36"/>
  <c r="AA103" i="36"/>
  <c r="AA100" i="36"/>
  <c r="AA97" i="36"/>
  <c r="P120" i="36"/>
  <c r="P103" i="36"/>
  <c r="P100" i="36"/>
  <c r="P97" i="36"/>
  <c r="H120" i="36"/>
  <c r="H33" i="36" s="1"/>
  <c r="H103" i="36"/>
  <c r="H16" i="36" s="1"/>
  <c r="H100" i="36"/>
  <c r="H13" i="36" s="1"/>
  <c r="H97" i="36"/>
  <c r="H10" i="36" s="1"/>
  <c r="AL120" i="34"/>
  <c r="AL103" i="34"/>
  <c r="AL100" i="34"/>
  <c r="AL97" i="34"/>
  <c r="AA120" i="34"/>
  <c r="AA103" i="34"/>
  <c r="AA100" i="34"/>
  <c r="AA97" i="34"/>
  <c r="M120" i="34"/>
  <c r="M33" i="34" s="1"/>
  <c r="M103" i="34"/>
  <c r="M16" i="34" s="1"/>
  <c r="M97" i="34"/>
  <c r="M10" i="34" s="1"/>
  <c r="M100" i="34"/>
  <c r="M13" i="34" s="1"/>
  <c r="X120" i="34"/>
  <c r="X33" i="34" s="1"/>
  <c r="X103" i="34"/>
  <c r="X16" i="34" s="1"/>
  <c r="X97" i="34"/>
  <c r="X10" i="34" s="1"/>
  <c r="X100" i="34"/>
  <c r="X13" i="34" s="1"/>
  <c r="AN120" i="33"/>
  <c r="AN103" i="33"/>
  <c r="AN100" i="33"/>
  <c r="O120" i="33"/>
  <c r="O33" i="33" s="1"/>
  <c r="O103" i="33"/>
  <c r="O16" i="33" s="1"/>
  <c r="O100" i="33"/>
  <c r="O13" i="33" s="1"/>
  <c r="O97" i="33"/>
  <c r="O10" i="33" s="1"/>
  <c r="Z120" i="33"/>
  <c r="Z33" i="33" s="1"/>
  <c r="Z103" i="33"/>
  <c r="Z16" i="33" s="1"/>
  <c r="Z100" i="33"/>
  <c r="Z13" i="33" s="1"/>
  <c r="Z97" i="33"/>
  <c r="Z10" i="33" s="1"/>
  <c r="AK120" i="33"/>
  <c r="AK33" i="33" s="1"/>
  <c r="AK103" i="33"/>
  <c r="AK16" i="33" s="1"/>
  <c r="AK100" i="33"/>
  <c r="AK13" i="33" s="1"/>
  <c r="AK97" i="33"/>
  <c r="AK10" i="33" s="1"/>
  <c r="G120" i="31"/>
  <c r="G33" i="31" s="1"/>
  <c r="G103" i="31"/>
  <c r="G16" i="31" s="1"/>
  <c r="G97" i="31"/>
  <c r="G10" i="31" s="1"/>
  <c r="G100" i="31"/>
  <c r="G13" i="31" s="1"/>
  <c r="AL120" i="29"/>
  <c r="AL103" i="29"/>
  <c r="AL100" i="29"/>
  <c r="AL97" i="29"/>
  <c r="AA120" i="29"/>
  <c r="AA103" i="29"/>
  <c r="AA100" i="29"/>
  <c r="AA97" i="29"/>
  <c r="C120" i="29"/>
  <c r="C33" i="29" s="1"/>
  <c r="C103" i="29"/>
  <c r="C16" i="29" s="1"/>
  <c r="C100" i="29"/>
  <c r="C13" i="29" s="1"/>
  <c r="C97" i="29"/>
  <c r="C10" i="29" s="1"/>
  <c r="N120" i="29"/>
  <c r="N33" i="29" s="1"/>
  <c r="N103" i="29"/>
  <c r="N16" i="29" s="1"/>
  <c r="N100" i="29"/>
  <c r="N13" i="29" s="1"/>
  <c r="N97" i="29"/>
  <c r="N10" i="29" s="1"/>
  <c r="AL120" i="28"/>
  <c r="AL103" i="28"/>
  <c r="AL100" i="28"/>
  <c r="AL97" i="28"/>
  <c r="E120" i="28"/>
  <c r="E33" i="28" s="1"/>
  <c r="E103" i="28"/>
  <c r="E16" i="28" s="1"/>
  <c r="E100" i="28"/>
  <c r="E13" i="28" s="1"/>
  <c r="E97" i="28"/>
  <c r="E10" i="28" s="1"/>
  <c r="P120" i="28"/>
  <c r="P33" i="28" s="1"/>
  <c r="P103" i="28"/>
  <c r="P16" i="28" s="1"/>
  <c r="P100" i="28"/>
  <c r="P13" i="28" s="1"/>
  <c r="P97" i="28"/>
  <c r="P10" i="28" s="1"/>
  <c r="AA120" i="28"/>
  <c r="AA33" i="28" s="1"/>
  <c r="AA103" i="28"/>
  <c r="AA16" i="28" s="1"/>
  <c r="AA100" i="28"/>
  <c r="AA13" i="28" s="1"/>
  <c r="AA97" i="28"/>
  <c r="AA10" i="28" s="1"/>
  <c r="AL120" i="27"/>
  <c r="AL103" i="27"/>
  <c r="AL100" i="27"/>
  <c r="AL97" i="27"/>
  <c r="AA120" i="27"/>
  <c r="AA103" i="27"/>
  <c r="AA100" i="27"/>
  <c r="AA97" i="27"/>
  <c r="P120" i="27"/>
  <c r="P103" i="27"/>
  <c r="P100" i="27"/>
  <c r="P97" i="27"/>
  <c r="K100" i="27"/>
  <c r="K13" i="27" s="1"/>
  <c r="K103" i="27"/>
  <c r="K16" i="27" s="1"/>
  <c r="K97" i="27"/>
  <c r="K10" i="27" s="1"/>
  <c r="AL120" i="26"/>
  <c r="AL103" i="26"/>
  <c r="AL100" i="26"/>
  <c r="AA120" i="26"/>
  <c r="AA103" i="26"/>
  <c r="AA100" i="26"/>
  <c r="P120" i="26"/>
  <c r="P103" i="26"/>
  <c r="P100" i="26"/>
  <c r="J120" i="26"/>
  <c r="J33" i="26" s="1"/>
  <c r="J103" i="26"/>
  <c r="J16" i="26" s="1"/>
  <c r="J100" i="26"/>
  <c r="J13" i="26" s="1"/>
  <c r="AL96" i="25"/>
  <c r="AA96" i="25"/>
  <c r="P96" i="25"/>
  <c r="K96" i="25"/>
  <c r="K9" i="25" s="1"/>
  <c r="AL99" i="24"/>
  <c r="AL96" i="24"/>
  <c r="AA99" i="24"/>
  <c r="AA96" i="24"/>
  <c r="G99" i="24"/>
  <c r="G12" i="24" s="1"/>
  <c r="G96" i="24"/>
  <c r="G9" i="24" s="1"/>
  <c r="R99" i="24"/>
  <c r="R12" i="24" s="1"/>
  <c r="R96" i="24"/>
  <c r="R9" i="24" s="1"/>
  <c r="AL120" i="22"/>
  <c r="AL101" i="22"/>
  <c r="AL97" i="22"/>
  <c r="AA120" i="22"/>
  <c r="AA101" i="22"/>
  <c r="AA97" i="22"/>
  <c r="P120" i="22"/>
  <c r="P101" i="22"/>
  <c r="P97" i="22"/>
  <c r="F120" i="22"/>
  <c r="F33" i="22" s="1"/>
  <c r="F101" i="22"/>
  <c r="F14" i="22" s="1"/>
  <c r="F97" i="22"/>
  <c r="F10" i="22" s="1"/>
  <c r="G100" i="4"/>
  <c r="G13" i="4" s="1"/>
  <c r="G97" i="80"/>
  <c r="G10" i="80" s="1"/>
  <c r="X97" i="80"/>
  <c r="AK97" i="80"/>
  <c r="N97" i="79"/>
  <c r="N10" i="79" s="1"/>
  <c r="R97" i="79"/>
  <c r="AF97" i="79"/>
  <c r="AT97" i="79"/>
  <c r="C97" i="78"/>
  <c r="C10" i="78" s="1"/>
  <c r="AN97" i="78"/>
  <c r="F97" i="77"/>
  <c r="F10" i="77" s="1"/>
  <c r="AJ97" i="77"/>
  <c r="I97" i="76"/>
  <c r="I10" i="76" s="1"/>
  <c r="R97" i="76"/>
  <c r="AF97" i="76"/>
  <c r="AA97" i="74"/>
  <c r="AA10" i="74" s="1"/>
  <c r="AO97" i="74"/>
  <c r="J97" i="73"/>
  <c r="J10" i="73" s="1"/>
  <c r="V97" i="73"/>
  <c r="AI97" i="73"/>
  <c r="K97" i="71"/>
  <c r="K10" i="71" s="1"/>
  <c r="AD97" i="71"/>
  <c r="AR97" i="71"/>
  <c r="AB97" i="68"/>
  <c r="AT97" i="68"/>
  <c r="R97" i="67"/>
  <c r="R10" i="67" s="1"/>
  <c r="AF97" i="67"/>
  <c r="D97" i="66"/>
  <c r="D10" i="66" s="1"/>
  <c r="G97" i="62"/>
  <c r="G10" i="62" s="1"/>
  <c r="R97" i="61"/>
  <c r="AI97" i="61"/>
  <c r="AB97" i="60"/>
  <c r="AB10" i="60" s="1"/>
  <c r="N97" i="54"/>
  <c r="N10" i="54" s="1"/>
  <c r="AB97" i="53"/>
  <c r="AB10" i="53" s="1"/>
  <c r="AG97" i="53"/>
  <c r="AG97" i="52"/>
  <c r="AB97" i="47"/>
  <c r="AB97" i="46"/>
  <c r="I97" i="44"/>
  <c r="I10" i="44" s="1"/>
  <c r="I97" i="39"/>
  <c r="I10" i="39" s="1"/>
  <c r="J97" i="36"/>
  <c r="J10" i="36" s="1"/>
  <c r="AH120" i="38"/>
  <c r="AH33" i="38" s="1"/>
  <c r="AH103" i="38"/>
  <c r="AH16" i="38" s="1"/>
  <c r="AH100" i="38"/>
  <c r="AH13" i="38" s="1"/>
  <c r="AC120" i="67"/>
  <c r="AC33" i="67" s="1"/>
  <c r="AC103" i="67"/>
  <c r="AC16" i="67" s="1"/>
  <c r="AC100" i="67"/>
  <c r="AC13" i="67" s="1"/>
  <c r="F120" i="66"/>
  <c r="F33" i="66" s="1"/>
  <c r="F103" i="66"/>
  <c r="F16" i="66" s="1"/>
  <c r="F97" i="66"/>
  <c r="F10" i="66" s="1"/>
  <c r="F100" i="66"/>
  <c r="F13" i="66" s="1"/>
  <c r="H120" i="64"/>
  <c r="H33" i="64" s="1"/>
  <c r="H103" i="64"/>
  <c r="H16" i="64" s="1"/>
  <c r="H97" i="64"/>
  <c r="H10" i="64" s="1"/>
  <c r="H100" i="64"/>
  <c r="H13" i="64" s="1"/>
  <c r="Y120" i="60"/>
  <c r="Y33" i="60" s="1"/>
  <c r="Y103" i="60"/>
  <c r="Y16" i="60" s="1"/>
  <c r="Y100" i="60"/>
  <c r="Y13" i="60" s="1"/>
  <c r="Y97" i="60"/>
  <c r="Y10" i="60" s="1"/>
  <c r="Y120" i="71"/>
  <c r="Y103" i="71"/>
  <c r="Y100" i="71"/>
  <c r="C97" i="4"/>
  <c r="C10" i="4" s="1"/>
  <c r="E97" i="80"/>
  <c r="E10" i="80" s="1"/>
  <c r="AL97" i="80"/>
  <c r="M97" i="79"/>
  <c r="M10" i="79" s="1"/>
  <c r="S97" i="79"/>
  <c r="AH97" i="79"/>
  <c r="O97" i="78"/>
  <c r="AB97" i="78"/>
  <c r="AP97" i="78"/>
  <c r="E97" i="77"/>
  <c r="E10" i="77" s="1"/>
  <c r="X97" i="77"/>
  <c r="AK97" i="77"/>
  <c r="H97" i="76"/>
  <c r="H10" i="76" s="1"/>
  <c r="T97" i="76"/>
  <c r="AG97" i="76"/>
  <c r="AT97" i="76"/>
  <c r="Z97" i="74"/>
  <c r="Z10" i="74" s="1"/>
  <c r="L97" i="74"/>
  <c r="L10" i="74" s="1"/>
  <c r="AP97" i="74"/>
  <c r="I97" i="73"/>
  <c r="I10" i="73" s="1"/>
  <c r="W97" i="73"/>
  <c r="AJ97" i="73"/>
  <c r="D97" i="72"/>
  <c r="D10" i="72" s="1"/>
  <c r="I97" i="71"/>
  <c r="I10" i="71" s="1"/>
  <c r="AE97" i="71"/>
  <c r="AS97" i="71"/>
  <c r="AD97" i="68"/>
  <c r="AU97" i="68"/>
  <c r="P97" i="67"/>
  <c r="P10" i="67" s="1"/>
  <c r="AG97" i="67"/>
  <c r="C97" i="66"/>
  <c r="C10" i="66" s="1"/>
  <c r="F97" i="62"/>
  <c r="F10" i="62" s="1"/>
  <c r="S97" i="61"/>
  <c r="C97" i="60"/>
  <c r="C10" i="60" s="1"/>
  <c r="AA97" i="53"/>
  <c r="AA10" i="53" s="1"/>
  <c r="AF97" i="47"/>
  <c r="AE97" i="46"/>
  <c r="E97" i="44"/>
  <c r="E10" i="44" s="1"/>
  <c r="Q97" i="39"/>
  <c r="F97" i="36"/>
  <c r="F10" i="36" s="1"/>
  <c r="C97" i="31"/>
  <c r="C10" i="31" s="1"/>
  <c r="AE120" i="79"/>
  <c r="AE103" i="79"/>
  <c r="AE100" i="79"/>
  <c r="AE97" i="79"/>
  <c r="AA120" i="78"/>
  <c r="AA103" i="78"/>
  <c r="AA100" i="78"/>
  <c r="T120" i="71"/>
  <c r="T33" i="71" s="1"/>
  <c r="T103" i="71"/>
  <c r="T16" i="71" s="1"/>
  <c r="T100" i="71"/>
  <c r="T13" i="71" s="1"/>
  <c r="T97" i="71"/>
  <c r="T10" i="71" s="1"/>
  <c r="P120" i="68"/>
  <c r="P103" i="68"/>
  <c r="P100" i="68"/>
  <c r="AL120" i="67"/>
  <c r="AL103" i="67"/>
  <c r="AL100" i="67"/>
  <c r="AL120" i="61"/>
  <c r="AL103" i="61"/>
  <c r="AL100" i="61"/>
  <c r="AA120" i="61"/>
  <c r="AA100" i="61"/>
  <c r="AA103" i="61"/>
  <c r="AA97" i="61"/>
  <c r="P120" i="61"/>
  <c r="P103" i="61"/>
  <c r="P100" i="61"/>
  <c r="P97" i="61"/>
  <c r="N120" i="74"/>
  <c r="N33" i="74" s="1"/>
  <c r="N103" i="74"/>
  <c r="N16" i="74" s="1"/>
  <c r="N100" i="74"/>
  <c r="N13" i="74" s="1"/>
  <c r="Y120" i="74"/>
  <c r="Y33" i="74" s="1"/>
  <c r="Y103" i="74"/>
  <c r="Y16" i="74" s="1"/>
  <c r="Y100" i="74"/>
  <c r="Y13" i="74" s="1"/>
  <c r="AJ120" i="74"/>
  <c r="AJ33" i="74" s="1"/>
  <c r="AJ103" i="74"/>
  <c r="AJ16" i="74" s="1"/>
  <c r="AJ100" i="74"/>
  <c r="AJ13" i="74" s="1"/>
  <c r="AK120" i="73"/>
  <c r="AK103" i="73"/>
  <c r="AK100" i="73"/>
  <c r="AK97" i="73"/>
  <c r="Z120" i="73"/>
  <c r="Z103" i="73"/>
  <c r="Z100" i="73"/>
  <c r="Z97" i="73"/>
  <c r="D120" i="73"/>
  <c r="D33" i="73" s="1"/>
  <c r="D103" i="73"/>
  <c r="D16" i="73" s="1"/>
  <c r="D100" i="73"/>
  <c r="D13" i="73" s="1"/>
  <c r="D97" i="73"/>
  <c r="D10" i="73" s="1"/>
  <c r="O120" i="73"/>
  <c r="O33" i="73" s="1"/>
  <c r="O103" i="73"/>
  <c r="O16" i="73" s="1"/>
  <c r="O100" i="73"/>
  <c r="O13" i="73" s="1"/>
  <c r="O97" i="73"/>
  <c r="O10" i="73" s="1"/>
  <c r="F120" i="72"/>
  <c r="F33" i="72" s="1"/>
  <c r="F103" i="72"/>
  <c r="F16" i="72" s="1"/>
  <c r="F100" i="72"/>
  <c r="F13" i="72" s="1"/>
  <c r="AJ103" i="71"/>
  <c r="AJ120" i="71"/>
  <c r="AJ100" i="71"/>
  <c r="U120" i="71"/>
  <c r="U33" i="71" s="1"/>
  <c r="U103" i="71"/>
  <c r="U16" i="71" s="1"/>
  <c r="U100" i="71"/>
  <c r="U13" i="71" s="1"/>
  <c r="AK120" i="68"/>
  <c r="AK103" i="68"/>
  <c r="AK100" i="68"/>
  <c r="Z120" i="68"/>
  <c r="Z103" i="68"/>
  <c r="Z100" i="68"/>
  <c r="O120" i="68"/>
  <c r="O103" i="68"/>
  <c r="O100" i="68"/>
  <c r="I120" i="68"/>
  <c r="I33" i="68" s="1"/>
  <c r="I103" i="68"/>
  <c r="I16" i="68" s="1"/>
  <c r="I100" i="68"/>
  <c r="I13" i="68" s="1"/>
  <c r="AK120" i="67"/>
  <c r="AK103" i="67"/>
  <c r="AK100" i="67"/>
  <c r="H120" i="67"/>
  <c r="H33" i="67" s="1"/>
  <c r="H103" i="67"/>
  <c r="H16" i="67" s="1"/>
  <c r="H100" i="67"/>
  <c r="H13" i="67" s="1"/>
  <c r="S120" i="67"/>
  <c r="S33" i="67" s="1"/>
  <c r="S103" i="67"/>
  <c r="S16" i="67" s="1"/>
  <c r="S100" i="67"/>
  <c r="S13" i="67" s="1"/>
  <c r="AD120" i="67"/>
  <c r="AD33" i="67" s="1"/>
  <c r="AD103" i="67"/>
  <c r="AD16" i="67" s="1"/>
  <c r="AD100" i="67"/>
  <c r="AD13" i="67" s="1"/>
  <c r="I120" i="64"/>
  <c r="I33" i="64" s="1"/>
  <c r="I103" i="64"/>
  <c r="I16" i="64" s="1"/>
  <c r="I100" i="64"/>
  <c r="I13" i="64" s="1"/>
  <c r="I97" i="64"/>
  <c r="I10" i="64" s="1"/>
  <c r="I120" i="63"/>
  <c r="I33" i="63" s="1"/>
  <c r="I103" i="63"/>
  <c r="I16" i="63" s="1"/>
  <c r="I100" i="63"/>
  <c r="I13" i="63" s="1"/>
  <c r="Z120" i="60"/>
  <c r="Z33" i="60" s="1"/>
  <c r="Z103" i="60"/>
  <c r="Z16" i="60" s="1"/>
  <c r="Z100" i="60"/>
  <c r="Z13" i="60" s="1"/>
  <c r="Z97" i="60"/>
  <c r="Z10" i="60" s="1"/>
  <c r="Z120" i="34"/>
  <c r="Z33" i="34" s="1"/>
  <c r="Z103" i="34"/>
  <c r="Z16" i="34" s="1"/>
  <c r="Z100" i="34"/>
  <c r="Z13" i="34" s="1"/>
  <c r="Z97" i="34"/>
  <c r="Z10" i="34" s="1"/>
  <c r="AU120" i="80"/>
  <c r="AU103" i="80"/>
  <c r="AU100" i="80"/>
  <c r="AJ120" i="80"/>
  <c r="AJ103" i="80"/>
  <c r="AJ100" i="80"/>
  <c r="Y120" i="80"/>
  <c r="Y103" i="80"/>
  <c r="Y100" i="80"/>
  <c r="N120" i="80"/>
  <c r="N103" i="80"/>
  <c r="N100" i="80"/>
  <c r="AU120" i="79"/>
  <c r="AU103" i="79"/>
  <c r="AU100" i="79"/>
  <c r="AJ120" i="79"/>
  <c r="AJ103" i="79"/>
  <c r="AJ100" i="79"/>
  <c r="Y120" i="79"/>
  <c r="Y103" i="79"/>
  <c r="Y100" i="79"/>
  <c r="AJ120" i="78"/>
  <c r="AJ103" i="78"/>
  <c r="AJ100" i="78"/>
  <c r="Y120" i="73"/>
  <c r="Y103" i="73"/>
  <c r="Y100" i="73"/>
  <c r="N120" i="68"/>
  <c r="N103" i="68"/>
  <c r="N100" i="68"/>
  <c r="AU120" i="67"/>
  <c r="AU103" i="67"/>
  <c r="AU100" i="67"/>
  <c r="AU97" i="67"/>
  <c r="AJ120" i="67"/>
  <c r="AJ103" i="67"/>
  <c r="AJ100" i="67"/>
  <c r="AJ97" i="67"/>
  <c r="I120" i="67"/>
  <c r="I33" i="67" s="1"/>
  <c r="I103" i="67"/>
  <c r="I16" i="67" s="1"/>
  <c r="I100" i="67"/>
  <c r="I13" i="67" s="1"/>
  <c r="T120" i="67"/>
  <c r="T33" i="67" s="1"/>
  <c r="T103" i="67"/>
  <c r="T16" i="67" s="1"/>
  <c r="T100" i="67"/>
  <c r="T13" i="67" s="1"/>
  <c r="AU120" i="61"/>
  <c r="AU103" i="61"/>
  <c r="AU100" i="61"/>
  <c r="AJ120" i="61"/>
  <c r="AJ103" i="61"/>
  <c r="AJ100" i="61"/>
  <c r="AJ97" i="61"/>
  <c r="Y120" i="61"/>
  <c r="Y103" i="61"/>
  <c r="Y100" i="61"/>
  <c r="C120" i="61"/>
  <c r="C33" i="61" s="1"/>
  <c r="C103" i="61"/>
  <c r="C16" i="61" s="1"/>
  <c r="C100" i="61"/>
  <c r="C13" i="61" s="1"/>
  <c r="AV120" i="60"/>
  <c r="AV103" i="60"/>
  <c r="AV100" i="60"/>
  <c r="E120" i="60"/>
  <c r="E33" i="60" s="1"/>
  <c r="E103" i="60"/>
  <c r="E16" i="60" s="1"/>
  <c r="E100" i="60"/>
  <c r="E13" i="60" s="1"/>
  <c r="P120" i="60"/>
  <c r="P33" i="60" s="1"/>
  <c r="P103" i="60"/>
  <c r="P16" i="60" s="1"/>
  <c r="P100" i="60"/>
  <c r="P13" i="60" s="1"/>
  <c r="AA120" i="60"/>
  <c r="AA33" i="60" s="1"/>
  <c r="AA103" i="60"/>
  <c r="AA16" i="60" s="1"/>
  <c r="AA100" i="60"/>
  <c r="AA13" i="60" s="1"/>
  <c r="AU120" i="54"/>
  <c r="AU103" i="54"/>
  <c r="AU100" i="54"/>
  <c r="AU97" i="54"/>
  <c r="AJ120" i="54"/>
  <c r="AJ103" i="54"/>
  <c r="AJ100" i="54"/>
  <c r="AJ97" i="54"/>
  <c r="K120" i="54"/>
  <c r="K33" i="54" s="1"/>
  <c r="K103" i="54"/>
  <c r="K16" i="54" s="1"/>
  <c r="K100" i="54"/>
  <c r="K13" i="54" s="1"/>
  <c r="K97" i="54"/>
  <c r="K10" i="54" s="1"/>
  <c r="V120" i="54"/>
  <c r="V33" i="54" s="1"/>
  <c r="V103" i="54"/>
  <c r="V16" i="54" s="1"/>
  <c r="V100" i="54"/>
  <c r="V13" i="54" s="1"/>
  <c r="AU120" i="53"/>
  <c r="AU103" i="53"/>
  <c r="AU100" i="53"/>
  <c r="AU97" i="53"/>
  <c r="AJ120" i="53"/>
  <c r="AJ103" i="53"/>
  <c r="AJ100" i="53"/>
  <c r="AJ97" i="53"/>
  <c r="I120" i="53"/>
  <c r="I33" i="53" s="1"/>
  <c r="I103" i="53"/>
  <c r="I16" i="53" s="1"/>
  <c r="I100" i="53"/>
  <c r="I13" i="53" s="1"/>
  <c r="T120" i="53"/>
  <c r="T33" i="53" s="1"/>
  <c r="T103" i="53"/>
  <c r="T16" i="53" s="1"/>
  <c r="T100" i="53"/>
  <c r="T13" i="53" s="1"/>
  <c r="T97" i="53"/>
  <c r="T10" i="53" s="1"/>
  <c r="AU120" i="52"/>
  <c r="AU103" i="52"/>
  <c r="AU100" i="52"/>
  <c r="AU97" i="52"/>
  <c r="AJ120" i="52"/>
  <c r="AJ103" i="52"/>
  <c r="AJ100" i="52"/>
  <c r="Y120" i="52"/>
  <c r="Y103" i="52"/>
  <c r="Y100" i="52"/>
  <c r="Y97" i="52"/>
  <c r="N120" i="52"/>
  <c r="N103" i="52"/>
  <c r="N100" i="52"/>
  <c r="N97" i="52"/>
  <c r="AU120" i="47"/>
  <c r="AU103" i="47"/>
  <c r="AU100" i="47"/>
  <c r="AU97" i="47"/>
  <c r="AJ120" i="47"/>
  <c r="AJ103" i="47"/>
  <c r="AJ97" i="47"/>
  <c r="AJ100" i="47"/>
  <c r="Y120" i="47"/>
  <c r="Y103" i="47"/>
  <c r="Y100" i="47"/>
  <c r="Y97" i="47"/>
  <c r="N120" i="47"/>
  <c r="N103" i="47"/>
  <c r="N97" i="47"/>
  <c r="N100" i="47"/>
  <c r="AU120" i="46"/>
  <c r="AU103" i="46"/>
  <c r="AU100" i="46"/>
  <c r="AU97" i="46"/>
  <c r="AJ120" i="46"/>
  <c r="AJ103" i="46"/>
  <c r="AJ100" i="46"/>
  <c r="Y120" i="46"/>
  <c r="Y103" i="46"/>
  <c r="Y100" i="46"/>
  <c r="Y97" i="46"/>
  <c r="N120" i="46"/>
  <c r="N103" i="46"/>
  <c r="N100" i="46"/>
  <c r="N97" i="46"/>
  <c r="AU120" i="44"/>
  <c r="AU103" i="44"/>
  <c r="AU100" i="44"/>
  <c r="AJ120" i="44"/>
  <c r="AJ103" i="44"/>
  <c r="AJ100" i="44"/>
  <c r="AJ97" i="44"/>
  <c r="K120" i="44"/>
  <c r="K33" i="44" s="1"/>
  <c r="K103" i="44"/>
  <c r="K16" i="44" s="1"/>
  <c r="K100" i="44"/>
  <c r="K13" i="44" s="1"/>
  <c r="K97" i="44"/>
  <c r="K10" i="44" s="1"/>
  <c r="V120" i="44"/>
  <c r="V33" i="44" s="1"/>
  <c r="V103" i="44"/>
  <c r="V16" i="44" s="1"/>
  <c r="V100" i="44"/>
  <c r="V13" i="44" s="1"/>
  <c r="V97" i="44"/>
  <c r="V10" i="44" s="1"/>
  <c r="AV120" i="40"/>
  <c r="AV103" i="40"/>
  <c r="AV100" i="40"/>
  <c r="AV97" i="40"/>
  <c r="E120" i="40"/>
  <c r="E33" i="40" s="1"/>
  <c r="E103" i="40"/>
  <c r="E16" i="40" s="1"/>
  <c r="E100" i="40"/>
  <c r="E13" i="40" s="1"/>
  <c r="E97" i="40"/>
  <c r="E10" i="40" s="1"/>
  <c r="P120" i="40"/>
  <c r="P33" i="40" s="1"/>
  <c r="P103" i="40"/>
  <c r="P16" i="40" s="1"/>
  <c r="P100" i="40"/>
  <c r="P13" i="40" s="1"/>
  <c r="P97" i="40"/>
  <c r="P10" i="40" s="1"/>
  <c r="AA120" i="40"/>
  <c r="AA33" i="40" s="1"/>
  <c r="AA103" i="40"/>
  <c r="AA16" i="40" s="1"/>
  <c r="AA100" i="40"/>
  <c r="AA13" i="40" s="1"/>
  <c r="AA97" i="40"/>
  <c r="AA10" i="40" s="1"/>
  <c r="AU120" i="39"/>
  <c r="AU103" i="39"/>
  <c r="AU100" i="39"/>
  <c r="AU97" i="39"/>
  <c r="AJ120" i="39"/>
  <c r="AJ103" i="39"/>
  <c r="AJ100" i="39"/>
  <c r="AJ97" i="39"/>
  <c r="Y120" i="39"/>
  <c r="Y103" i="39"/>
  <c r="Y100" i="39"/>
  <c r="Y97" i="39"/>
  <c r="N120" i="39"/>
  <c r="N103" i="39"/>
  <c r="N100" i="39"/>
  <c r="N97" i="39"/>
  <c r="AU120" i="38"/>
  <c r="AU103" i="38"/>
  <c r="AU100" i="38"/>
  <c r="AU97" i="38"/>
  <c r="AJ120" i="38"/>
  <c r="AJ103" i="38"/>
  <c r="AJ100" i="38"/>
  <c r="AJ97" i="38"/>
  <c r="L120" i="38"/>
  <c r="L33" i="38" s="1"/>
  <c r="L103" i="38"/>
  <c r="L16" i="38" s="1"/>
  <c r="L100" i="38"/>
  <c r="L13" i="38" s="1"/>
  <c r="L97" i="38"/>
  <c r="L10" i="38" s="1"/>
  <c r="W120" i="38"/>
  <c r="W33" i="38" s="1"/>
  <c r="W103" i="38"/>
  <c r="W16" i="38" s="1"/>
  <c r="W100" i="38"/>
  <c r="W13" i="38" s="1"/>
  <c r="W97" i="38"/>
  <c r="W10" i="38" s="1"/>
  <c r="AU120" i="36"/>
  <c r="AU103" i="36"/>
  <c r="AU100" i="36"/>
  <c r="AU97" i="36"/>
  <c r="AJ120" i="36"/>
  <c r="AJ103" i="36"/>
  <c r="AJ100" i="36"/>
  <c r="AJ97" i="36"/>
  <c r="Y120" i="36"/>
  <c r="Y103" i="36"/>
  <c r="Y100" i="36"/>
  <c r="Y97" i="36"/>
  <c r="N120" i="36"/>
  <c r="N103" i="36"/>
  <c r="N100" i="36"/>
  <c r="N97" i="36"/>
  <c r="AU120" i="34"/>
  <c r="AU103" i="34"/>
  <c r="AU100" i="34"/>
  <c r="AU97" i="34"/>
  <c r="AJ120" i="34"/>
  <c r="AJ103" i="34"/>
  <c r="AJ100" i="34"/>
  <c r="AJ97" i="34"/>
  <c r="D120" i="34"/>
  <c r="D33" i="34" s="1"/>
  <c r="D103" i="34"/>
  <c r="D16" i="34" s="1"/>
  <c r="D100" i="34"/>
  <c r="D13" i="34" s="1"/>
  <c r="O120" i="34"/>
  <c r="O33" i="34" s="1"/>
  <c r="O103" i="34"/>
  <c r="O16" i="34" s="1"/>
  <c r="O100" i="34"/>
  <c r="O13" i="34" s="1"/>
  <c r="O97" i="34"/>
  <c r="O10" i="34" s="1"/>
  <c r="AW120" i="33"/>
  <c r="AW103" i="33"/>
  <c r="AW100" i="33"/>
  <c r="AW97" i="33"/>
  <c r="F120" i="33"/>
  <c r="F33" i="33" s="1"/>
  <c r="F103" i="33"/>
  <c r="F16" i="33" s="1"/>
  <c r="F100" i="33"/>
  <c r="F13" i="33" s="1"/>
  <c r="F97" i="33"/>
  <c r="F10" i="33" s="1"/>
  <c r="Q120" i="33"/>
  <c r="Q33" i="33" s="1"/>
  <c r="Q103" i="33"/>
  <c r="Q16" i="33" s="1"/>
  <c r="Q100" i="33"/>
  <c r="Q13" i="33" s="1"/>
  <c r="Q97" i="33"/>
  <c r="Q10" i="33" s="1"/>
  <c r="AB120" i="33"/>
  <c r="AB33" i="33" s="1"/>
  <c r="AB103" i="33"/>
  <c r="AB16" i="33" s="1"/>
  <c r="AB100" i="33"/>
  <c r="AB13" i="33" s="1"/>
  <c r="AB97" i="33"/>
  <c r="AB10" i="33" s="1"/>
  <c r="AU120" i="29"/>
  <c r="AU103" i="29"/>
  <c r="AU100" i="29"/>
  <c r="AU97" i="29"/>
  <c r="AJ120" i="29"/>
  <c r="AJ103" i="29"/>
  <c r="AJ100" i="29"/>
  <c r="AJ97" i="29"/>
  <c r="Y120" i="29"/>
  <c r="Y103" i="29"/>
  <c r="Y100" i="29"/>
  <c r="Y97" i="29"/>
  <c r="E120" i="29"/>
  <c r="E33" i="29" s="1"/>
  <c r="E103" i="29"/>
  <c r="E16" i="29" s="1"/>
  <c r="E100" i="29"/>
  <c r="E13" i="29" s="1"/>
  <c r="E97" i="29"/>
  <c r="E10" i="29" s="1"/>
  <c r="AU120" i="28"/>
  <c r="AU103" i="28"/>
  <c r="AU100" i="28"/>
  <c r="AU97" i="28"/>
  <c r="AJ120" i="28"/>
  <c r="AJ103" i="28"/>
  <c r="AJ100" i="28"/>
  <c r="AJ97" i="28"/>
  <c r="G120" i="28"/>
  <c r="G33" i="28" s="1"/>
  <c r="G103" i="28"/>
  <c r="G16" i="28" s="1"/>
  <c r="G97" i="28"/>
  <c r="G10" i="28" s="1"/>
  <c r="G100" i="28"/>
  <c r="G13" i="28" s="1"/>
  <c r="R120" i="28"/>
  <c r="R33" i="28" s="1"/>
  <c r="R103" i="28"/>
  <c r="R16" i="28" s="1"/>
  <c r="R100" i="28"/>
  <c r="R13" i="28" s="1"/>
  <c r="R97" i="28"/>
  <c r="R10" i="28" s="1"/>
  <c r="AU120" i="27"/>
  <c r="AU103" i="27"/>
  <c r="AU100" i="27"/>
  <c r="AU97" i="27"/>
  <c r="AJ120" i="27"/>
  <c r="AJ103" i="27"/>
  <c r="AJ100" i="27"/>
  <c r="AJ97" i="27"/>
  <c r="Y120" i="27"/>
  <c r="Y103" i="27"/>
  <c r="Y100" i="27"/>
  <c r="Y97" i="27"/>
  <c r="N120" i="27"/>
  <c r="N103" i="27"/>
  <c r="N100" i="27"/>
  <c r="N97" i="27"/>
  <c r="AU120" i="26"/>
  <c r="AU103" i="26"/>
  <c r="AU100" i="26"/>
  <c r="AJ120" i="26"/>
  <c r="AJ103" i="26"/>
  <c r="AJ100" i="26"/>
  <c r="Y120" i="26"/>
  <c r="Y103" i="26"/>
  <c r="Y100" i="26"/>
  <c r="N120" i="26"/>
  <c r="N103" i="26"/>
  <c r="N100" i="26"/>
  <c r="AU96" i="25"/>
  <c r="AJ96" i="25"/>
  <c r="Y96" i="25"/>
  <c r="N96" i="25"/>
  <c r="AU99" i="24"/>
  <c r="AU96" i="24"/>
  <c r="AJ99" i="24"/>
  <c r="AJ96" i="24"/>
  <c r="Y99" i="24"/>
  <c r="Y96" i="24"/>
  <c r="I99" i="24"/>
  <c r="I12" i="24" s="1"/>
  <c r="I96" i="24"/>
  <c r="I9" i="24" s="1"/>
  <c r="AU120" i="22"/>
  <c r="AU101" i="22"/>
  <c r="AU97" i="22"/>
  <c r="AJ120" i="22"/>
  <c r="AJ101" i="22"/>
  <c r="AJ97" i="22"/>
  <c r="Y120" i="22"/>
  <c r="Y101" i="22"/>
  <c r="Y97" i="22"/>
  <c r="N120" i="22"/>
  <c r="N101" i="22"/>
  <c r="N97" i="22"/>
  <c r="D97" i="4"/>
  <c r="D10" i="4" s="1"/>
  <c r="C97" i="80"/>
  <c r="C10" i="80" s="1"/>
  <c r="Z97" i="80"/>
  <c r="AM97" i="80"/>
  <c r="L97" i="79"/>
  <c r="L10" i="79" s="1"/>
  <c r="U97" i="79"/>
  <c r="AI97" i="79"/>
  <c r="N97" i="78"/>
  <c r="N10" i="78" s="1"/>
  <c r="P97" i="78"/>
  <c r="AC97" i="78"/>
  <c r="AR97" i="78"/>
  <c r="D97" i="77"/>
  <c r="D10" i="77" s="1"/>
  <c r="Y97" i="77"/>
  <c r="AL97" i="77"/>
  <c r="F97" i="76"/>
  <c r="F10" i="76" s="1"/>
  <c r="U97" i="76"/>
  <c r="AH97" i="76"/>
  <c r="AU97" i="76"/>
  <c r="Y97" i="74"/>
  <c r="Y10" i="74" s="1"/>
  <c r="J97" i="74"/>
  <c r="J10" i="74" s="1"/>
  <c r="AQ97" i="74"/>
  <c r="H97" i="73"/>
  <c r="H10" i="73" s="1"/>
  <c r="X97" i="73"/>
  <c r="AL97" i="73"/>
  <c r="C97" i="72"/>
  <c r="C10" i="72" s="1"/>
  <c r="G97" i="71"/>
  <c r="G10" i="71" s="1"/>
  <c r="AF97" i="71"/>
  <c r="AT97" i="71"/>
  <c r="P97" i="68"/>
  <c r="AF97" i="68"/>
  <c r="AE97" i="67"/>
  <c r="AE10" i="67" s="1"/>
  <c r="O97" i="67"/>
  <c r="O10" i="67" s="1"/>
  <c r="AK97" i="67"/>
  <c r="E97" i="62"/>
  <c r="E10" i="62" s="1"/>
  <c r="T97" i="61"/>
  <c r="AP97" i="61"/>
  <c r="X97" i="60"/>
  <c r="X10" i="60" s="1"/>
  <c r="AM97" i="60"/>
  <c r="AG97" i="54"/>
  <c r="AG10" i="54" s="1"/>
  <c r="I97" i="54"/>
  <c r="I10" i="54" s="1"/>
  <c r="Y97" i="53"/>
  <c r="Y10" i="53" s="1"/>
  <c r="AP97" i="53"/>
  <c r="AO97" i="52"/>
  <c r="AJ97" i="46"/>
  <c r="AI97" i="44"/>
  <c r="V97" i="39"/>
  <c r="R97" i="36"/>
  <c r="G120" i="59"/>
  <c r="G33" i="59" s="1"/>
  <c r="G103" i="59"/>
  <c r="G16" i="59" s="1"/>
  <c r="G100" i="59"/>
  <c r="G13" i="59" s="1"/>
  <c r="F120" i="58"/>
  <c r="F33" i="58" s="1"/>
  <c r="F103" i="58"/>
  <c r="F16" i="58" s="1"/>
  <c r="F100" i="58"/>
  <c r="F13" i="58" s="1"/>
  <c r="I120" i="57"/>
  <c r="I33" i="57" s="1"/>
  <c r="I103" i="57"/>
  <c r="I16" i="57" s="1"/>
  <c r="I100" i="57"/>
  <c r="I13" i="57" s="1"/>
  <c r="H120" i="55"/>
  <c r="H33" i="55" s="1"/>
  <c r="H103" i="55"/>
  <c r="H16" i="55" s="1"/>
  <c r="H100" i="55"/>
  <c r="H13" i="55" s="1"/>
  <c r="AK120" i="54"/>
  <c r="AK103" i="54"/>
  <c r="AK100" i="54"/>
  <c r="J120" i="54"/>
  <c r="J33" i="54" s="1"/>
  <c r="J103" i="54"/>
  <c r="J16" i="54" s="1"/>
  <c r="J100" i="54"/>
  <c r="J13" i="54" s="1"/>
  <c r="U120" i="54"/>
  <c r="U33" i="54" s="1"/>
  <c r="U103" i="54"/>
  <c r="U16" i="54" s="1"/>
  <c r="U100" i="54"/>
  <c r="U13" i="54" s="1"/>
  <c r="AF120" i="54"/>
  <c r="AF33" i="54" s="1"/>
  <c r="AF103" i="54"/>
  <c r="AF16" i="54" s="1"/>
  <c r="AF100" i="54"/>
  <c r="AF13" i="54" s="1"/>
  <c r="AK120" i="53"/>
  <c r="AK103" i="53"/>
  <c r="AK100" i="53"/>
  <c r="H120" i="53"/>
  <c r="H33" i="53" s="1"/>
  <c r="H103" i="53"/>
  <c r="H16" i="53" s="1"/>
  <c r="H100" i="53"/>
  <c r="H13" i="53" s="1"/>
  <c r="S120" i="53"/>
  <c r="S33" i="53" s="1"/>
  <c r="S103" i="53"/>
  <c r="S16" i="53" s="1"/>
  <c r="S100" i="53"/>
  <c r="S13" i="53" s="1"/>
  <c r="AD120" i="53"/>
  <c r="AD33" i="53" s="1"/>
  <c r="AD103" i="53"/>
  <c r="AD16" i="53" s="1"/>
  <c r="AD100" i="53"/>
  <c r="AD13" i="53" s="1"/>
  <c r="AK120" i="52"/>
  <c r="AK103" i="52"/>
  <c r="AK97" i="52"/>
  <c r="AK100" i="52"/>
  <c r="Z120" i="52"/>
  <c r="Z103" i="52"/>
  <c r="Z100" i="52"/>
  <c r="Z97" i="52"/>
  <c r="O120" i="52"/>
  <c r="O103" i="52"/>
  <c r="O97" i="52"/>
  <c r="O100" i="52"/>
  <c r="J120" i="52"/>
  <c r="J33" i="52" s="1"/>
  <c r="J103" i="52"/>
  <c r="J16" i="52" s="1"/>
  <c r="J97" i="52"/>
  <c r="J10" i="52" s="1"/>
  <c r="J100" i="52"/>
  <c r="J13" i="52" s="1"/>
  <c r="AK120" i="47"/>
  <c r="AK103" i="47"/>
  <c r="AK100" i="47"/>
  <c r="Z120" i="47"/>
  <c r="Z103" i="47"/>
  <c r="Z100" i="47"/>
  <c r="O120" i="47"/>
  <c r="O103" i="47"/>
  <c r="O100" i="47"/>
  <c r="G120" i="47"/>
  <c r="G33" i="47" s="1"/>
  <c r="G103" i="47"/>
  <c r="G16" i="47" s="1"/>
  <c r="G100" i="47"/>
  <c r="G13" i="47" s="1"/>
  <c r="AK120" i="46"/>
  <c r="AK103" i="46"/>
  <c r="AK100" i="46"/>
  <c r="Z120" i="46"/>
  <c r="Z103" i="46"/>
  <c r="Z100" i="46"/>
  <c r="O120" i="46"/>
  <c r="O103" i="46"/>
  <c r="O100" i="46"/>
  <c r="J120" i="46"/>
  <c r="J33" i="46" s="1"/>
  <c r="J103" i="46"/>
  <c r="J16" i="46" s="1"/>
  <c r="J100" i="46"/>
  <c r="J13" i="46" s="1"/>
  <c r="AK120" i="44"/>
  <c r="AK103" i="44"/>
  <c r="AK100" i="44"/>
  <c r="J120" i="44"/>
  <c r="J33" i="44" s="1"/>
  <c r="J103" i="44"/>
  <c r="J16" i="44" s="1"/>
  <c r="J100" i="44"/>
  <c r="J13" i="44" s="1"/>
  <c r="U120" i="44"/>
  <c r="U33" i="44" s="1"/>
  <c r="U103" i="44"/>
  <c r="U16" i="44" s="1"/>
  <c r="U100" i="44"/>
  <c r="U13" i="44" s="1"/>
  <c r="AF120" i="44"/>
  <c r="AF33" i="44" s="1"/>
  <c r="AF103" i="44"/>
  <c r="AF16" i="44" s="1"/>
  <c r="AF100" i="44"/>
  <c r="AF13" i="44" s="1"/>
  <c r="H120" i="43"/>
  <c r="H33" i="43" s="1"/>
  <c r="H103" i="43"/>
  <c r="H16" i="43" s="1"/>
  <c r="H100" i="43"/>
  <c r="H13" i="43" s="1"/>
  <c r="H120" i="42"/>
  <c r="H33" i="42" s="1"/>
  <c r="H103" i="42"/>
  <c r="H16" i="42" s="1"/>
  <c r="H100" i="42"/>
  <c r="H13" i="42" s="1"/>
  <c r="C120" i="40"/>
  <c r="C33" i="40" s="1"/>
  <c r="C103" i="40"/>
  <c r="C16" i="40" s="1"/>
  <c r="C100" i="40"/>
  <c r="C13" i="40" s="1"/>
  <c r="O120" i="40"/>
  <c r="O33" i="40" s="1"/>
  <c r="O103" i="40"/>
  <c r="O16" i="40" s="1"/>
  <c r="O100" i="40"/>
  <c r="O13" i="40" s="1"/>
  <c r="Z120" i="40"/>
  <c r="Z33" i="40" s="1"/>
  <c r="Z103" i="40"/>
  <c r="Z16" i="40" s="1"/>
  <c r="Z100" i="40"/>
  <c r="Z13" i="40" s="1"/>
  <c r="AK120" i="40"/>
  <c r="AK33" i="40" s="1"/>
  <c r="AK103" i="40"/>
  <c r="AK16" i="40" s="1"/>
  <c r="AK100" i="40"/>
  <c r="AK13" i="40" s="1"/>
  <c r="AK120" i="39"/>
  <c r="AK103" i="39"/>
  <c r="AK100" i="39"/>
  <c r="Z120" i="39"/>
  <c r="Z103" i="39"/>
  <c r="Z100" i="39"/>
  <c r="O120" i="39"/>
  <c r="O103" i="39"/>
  <c r="O100" i="39"/>
  <c r="K120" i="39"/>
  <c r="K33" i="39" s="1"/>
  <c r="K103" i="39"/>
  <c r="K16" i="39" s="1"/>
  <c r="K100" i="39"/>
  <c r="K13" i="39" s="1"/>
  <c r="AK120" i="38"/>
  <c r="AK103" i="38"/>
  <c r="AK100" i="38"/>
  <c r="K120" i="38"/>
  <c r="K33" i="38" s="1"/>
  <c r="K103" i="38"/>
  <c r="K16" i="38" s="1"/>
  <c r="K100" i="38"/>
  <c r="K13" i="38" s="1"/>
  <c r="V120" i="38"/>
  <c r="V33" i="38" s="1"/>
  <c r="V103" i="38"/>
  <c r="V16" i="38" s="1"/>
  <c r="V100" i="38"/>
  <c r="V13" i="38" s="1"/>
  <c r="AG120" i="38"/>
  <c r="AG33" i="38" s="1"/>
  <c r="AG103" i="38"/>
  <c r="AG16" i="38" s="1"/>
  <c r="AG100" i="38"/>
  <c r="AG13" i="38" s="1"/>
  <c r="AK120" i="36"/>
  <c r="AK103" i="36"/>
  <c r="AK100" i="36"/>
  <c r="Z120" i="36"/>
  <c r="Z103" i="36"/>
  <c r="Z100" i="36"/>
  <c r="O120" i="36"/>
  <c r="O103" i="36"/>
  <c r="O100" i="36"/>
  <c r="I120" i="36"/>
  <c r="I33" i="36" s="1"/>
  <c r="I103" i="36"/>
  <c r="I16" i="36" s="1"/>
  <c r="I100" i="36"/>
  <c r="I13" i="36" s="1"/>
  <c r="AK120" i="34"/>
  <c r="AK103" i="34"/>
  <c r="AK100" i="34"/>
  <c r="C120" i="34"/>
  <c r="C33" i="34" s="1"/>
  <c r="C103" i="34"/>
  <c r="C16" i="34" s="1"/>
  <c r="C100" i="34"/>
  <c r="C13" i="34" s="1"/>
  <c r="N120" i="34"/>
  <c r="N33" i="34" s="1"/>
  <c r="N103" i="34"/>
  <c r="N16" i="34" s="1"/>
  <c r="N100" i="34"/>
  <c r="N13" i="34" s="1"/>
  <c r="Y120" i="34"/>
  <c r="Y33" i="34" s="1"/>
  <c r="Y103" i="34"/>
  <c r="Y16" i="34" s="1"/>
  <c r="Y100" i="34"/>
  <c r="Y13" i="34" s="1"/>
  <c r="E120" i="33"/>
  <c r="E33" i="33" s="1"/>
  <c r="E103" i="33"/>
  <c r="E16" i="33" s="1"/>
  <c r="E100" i="33"/>
  <c r="E13" i="33" s="1"/>
  <c r="E97" i="33"/>
  <c r="E10" i="33" s="1"/>
  <c r="P120" i="33"/>
  <c r="P33" i="33" s="1"/>
  <c r="P103" i="33"/>
  <c r="P16" i="33" s="1"/>
  <c r="P100" i="33"/>
  <c r="P13" i="33" s="1"/>
  <c r="P97" i="33"/>
  <c r="P10" i="33" s="1"/>
  <c r="AA120" i="33"/>
  <c r="AA33" i="33" s="1"/>
  <c r="AA103" i="33"/>
  <c r="AA16" i="33" s="1"/>
  <c r="AA100" i="33"/>
  <c r="AA13" i="33" s="1"/>
  <c r="AA97" i="33"/>
  <c r="AA10" i="33" s="1"/>
  <c r="AL120" i="33"/>
  <c r="AL33" i="33" s="1"/>
  <c r="AL103" i="33"/>
  <c r="AL16" i="33" s="1"/>
  <c r="AL100" i="33"/>
  <c r="AL13" i="33" s="1"/>
  <c r="AL97" i="33"/>
  <c r="AL10" i="33" s="1"/>
  <c r="H120" i="31"/>
  <c r="H33" i="31" s="1"/>
  <c r="H103" i="31"/>
  <c r="H16" i="31" s="1"/>
  <c r="H100" i="31"/>
  <c r="H13" i="31" s="1"/>
  <c r="AK120" i="29"/>
  <c r="AK103" i="29"/>
  <c r="AK97" i="29"/>
  <c r="AK100" i="29"/>
  <c r="Z120" i="29"/>
  <c r="Z103" i="29"/>
  <c r="Z97" i="29"/>
  <c r="Z100" i="29"/>
  <c r="D120" i="29"/>
  <c r="D33" i="29" s="1"/>
  <c r="D103" i="29"/>
  <c r="D16" i="29" s="1"/>
  <c r="D97" i="29"/>
  <c r="D10" i="29" s="1"/>
  <c r="D100" i="29"/>
  <c r="D13" i="29" s="1"/>
  <c r="O120" i="29"/>
  <c r="O33" i="29" s="1"/>
  <c r="O103" i="29"/>
  <c r="O16" i="29" s="1"/>
  <c r="O100" i="29"/>
  <c r="O13" i="29" s="1"/>
  <c r="O97" i="29"/>
  <c r="O10" i="29" s="1"/>
  <c r="AK120" i="28"/>
  <c r="AK103" i="28"/>
  <c r="AK100" i="28"/>
  <c r="F120" i="28"/>
  <c r="F33" i="28" s="1"/>
  <c r="F103" i="28"/>
  <c r="F16" i="28" s="1"/>
  <c r="F100" i="28"/>
  <c r="F13" i="28" s="1"/>
  <c r="Q120" i="28"/>
  <c r="Q33" i="28" s="1"/>
  <c r="Q103" i="28"/>
  <c r="Q16" i="28" s="1"/>
  <c r="Q100" i="28"/>
  <c r="Q13" i="28" s="1"/>
  <c r="AB120" i="28"/>
  <c r="AB33" i="28" s="1"/>
  <c r="AB103" i="28"/>
  <c r="AB16" i="28" s="1"/>
  <c r="AB100" i="28"/>
  <c r="AB13" i="28" s="1"/>
  <c r="AK120" i="27"/>
  <c r="AK103" i="27"/>
  <c r="AK100" i="27"/>
  <c r="AK97" i="27"/>
  <c r="Z120" i="27"/>
  <c r="Z103" i="27"/>
  <c r="Z100" i="27"/>
  <c r="Z97" i="27"/>
  <c r="O120" i="27"/>
  <c r="O103" i="27"/>
  <c r="O100" i="27"/>
  <c r="O97" i="27"/>
  <c r="L103" i="27"/>
  <c r="L16" i="27" s="1"/>
  <c r="L100" i="27"/>
  <c r="L13" i="27" s="1"/>
  <c r="L97" i="27"/>
  <c r="L10" i="27" s="1"/>
  <c r="AK120" i="26"/>
  <c r="AK103" i="26"/>
  <c r="AK100" i="26"/>
  <c r="Z120" i="26"/>
  <c r="Z103" i="26"/>
  <c r="Z100" i="26"/>
  <c r="O120" i="26"/>
  <c r="O100" i="26"/>
  <c r="O103" i="26"/>
  <c r="K120" i="26"/>
  <c r="K33" i="26" s="1"/>
  <c r="K103" i="26"/>
  <c r="K16" i="26" s="1"/>
  <c r="K100" i="26"/>
  <c r="K13" i="26" s="1"/>
  <c r="AK99" i="24"/>
  <c r="Z99" i="24"/>
  <c r="H99" i="24"/>
  <c r="H12" i="24" s="1"/>
  <c r="H96" i="24"/>
  <c r="H9" i="24" s="1"/>
  <c r="S99" i="24"/>
  <c r="S12" i="24" s="1"/>
  <c r="S96" i="24"/>
  <c r="S9" i="24" s="1"/>
  <c r="AK120" i="22"/>
  <c r="AK101" i="22"/>
  <c r="Z120" i="22"/>
  <c r="Z101" i="22"/>
  <c r="O120" i="22"/>
  <c r="O101" i="22"/>
  <c r="G120" i="22"/>
  <c r="G33" i="22" s="1"/>
  <c r="G101" i="22"/>
  <c r="G14" i="22" s="1"/>
  <c r="G97" i="22"/>
  <c r="G10" i="22" s="1"/>
  <c r="H100" i="4"/>
  <c r="H13" i="4" s="1"/>
  <c r="I97" i="57"/>
  <c r="I10" i="57" s="1"/>
  <c r="H97" i="53"/>
  <c r="H10" i="53" s="1"/>
  <c r="AK97" i="46"/>
  <c r="AF97" i="44"/>
  <c r="AF10" i="44" s="1"/>
  <c r="F97" i="28"/>
  <c r="F10" i="28" s="1"/>
  <c r="S97" i="53"/>
  <c r="S10" i="53" s="1"/>
  <c r="Z97" i="46"/>
  <c r="AK97" i="40"/>
  <c r="AK10" i="40" s="1"/>
  <c r="O97" i="39"/>
  <c r="V97" i="38"/>
  <c r="V10" i="38" s="1"/>
  <c r="O97" i="36"/>
  <c r="N97" i="34"/>
  <c r="N10" i="34" s="1"/>
  <c r="AK96" i="24"/>
  <c r="Z97" i="22"/>
  <c r="M120" i="26"/>
  <c r="M103" i="26"/>
  <c r="M100" i="26"/>
  <c r="AT96" i="25"/>
  <c r="AI96" i="25"/>
  <c r="X96" i="25"/>
  <c r="AT99" i="24"/>
  <c r="AI99" i="24"/>
  <c r="X99" i="24"/>
  <c r="J99" i="24"/>
  <c r="J12" i="24" s="1"/>
  <c r="J96" i="24"/>
  <c r="J9" i="24" s="1"/>
  <c r="AT120" i="22"/>
  <c r="AT101" i="22"/>
  <c r="AI120" i="22"/>
  <c r="AI101" i="22"/>
  <c r="X120" i="22"/>
  <c r="X101" i="22"/>
  <c r="M120" i="22"/>
  <c r="M101" i="22"/>
  <c r="AK97" i="54"/>
  <c r="AD97" i="53"/>
  <c r="AD10" i="53" s="1"/>
  <c r="O97" i="46"/>
  <c r="O96" i="25"/>
  <c r="AT97" i="22"/>
  <c r="P95" i="71"/>
  <c r="P8" i="71" s="1"/>
  <c r="AP95" i="68"/>
  <c r="AE95" i="68"/>
  <c r="T95" i="68"/>
  <c r="S95" i="71"/>
  <c r="S8" i="71" s="1"/>
  <c r="AM95" i="68"/>
  <c r="Q95" i="67"/>
  <c r="Q8" i="67" s="1"/>
  <c r="AM95" i="36"/>
  <c r="Q95" i="77"/>
  <c r="M95" i="60"/>
  <c r="M8" i="60" s="1"/>
  <c r="E95" i="59"/>
  <c r="E8" i="59" s="1"/>
  <c r="F95" i="43"/>
  <c r="F8" i="43" s="1"/>
  <c r="T95" i="71"/>
  <c r="T8" i="71" s="1"/>
  <c r="AA95" i="68"/>
  <c r="R95" i="67"/>
  <c r="R8" i="67" s="1"/>
  <c r="G95" i="62"/>
  <c r="G8" i="62" s="1"/>
  <c r="P95" i="61"/>
  <c r="I95" i="54"/>
  <c r="I8" i="54" s="1"/>
  <c r="R95" i="53"/>
  <c r="R8" i="53" s="1"/>
  <c r="I95" i="52"/>
  <c r="I8" i="52" s="1"/>
  <c r="AL95" i="46"/>
  <c r="AL95" i="44"/>
  <c r="J95" i="71"/>
  <c r="J8" i="71" s="1"/>
  <c r="S95" i="67"/>
  <c r="S8" i="67" s="1"/>
  <c r="AK95" i="60"/>
  <c r="AK8" i="60" s="1"/>
  <c r="I95" i="57"/>
  <c r="I8" i="57" s="1"/>
  <c r="J95" i="46"/>
  <c r="J8" i="46" s="1"/>
  <c r="AK95" i="44"/>
  <c r="AF95" i="44"/>
  <c r="AF8" i="44" s="1"/>
  <c r="O95" i="40"/>
  <c r="O8" i="40" s="1"/>
  <c r="AK95" i="36"/>
  <c r="U95" i="71"/>
  <c r="U8" i="71" s="1"/>
  <c r="Z95" i="68"/>
  <c r="O95" i="68"/>
  <c r="AD95" i="67"/>
  <c r="AD8" i="67" s="1"/>
  <c r="I95" i="63"/>
  <c r="I8" i="63" s="1"/>
  <c r="Z95" i="61"/>
  <c r="O95" i="61"/>
  <c r="M95" i="61"/>
  <c r="M8" i="61" s="1"/>
  <c r="C95" i="60"/>
  <c r="C8" i="60" s="1"/>
  <c r="O95" i="60"/>
  <c r="O8" i="60" s="1"/>
  <c r="H95" i="55"/>
  <c r="H8" i="55" s="1"/>
  <c r="AK95" i="53"/>
  <c r="S95" i="53"/>
  <c r="S8" i="53" s="1"/>
  <c r="Z95" i="46"/>
  <c r="T95" i="67"/>
  <c r="T8" i="67" s="1"/>
  <c r="AU95" i="61"/>
  <c r="C95" i="61"/>
  <c r="C8" i="61" s="1"/>
  <c r="AU95" i="54"/>
  <c r="AU95" i="53"/>
  <c r="AJ95" i="53"/>
  <c r="T95" i="53"/>
  <c r="T8" i="53" s="1"/>
  <c r="AU95" i="47"/>
  <c r="N95" i="47"/>
  <c r="AJ95" i="44"/>
  <c r="AL95" i="68"/>
  <c r="Q95" i="78"/>
  <c r="J95" i="52"/>
  <c r="J8" i="52" s="1"/>
  <c r="Z95" i="47"/>
  <c r="AK95" i="46"/>
  <c r="P95" i="79"/>
  <c r="P8" i="79" s="1"/>
  <c r="K95" i="52"/>
  <c r="K8" i="52" s="1"/>
  <c r="AM95" i="33"/>
  <c r="AM8" i="33" s="1"/>
  <c r="AT95" i="80"/>
  <c r="AI95" i="80"/>
  <c r="X95" i="80"/>
  <c r="C95" i="80"/>
  <c r="C8" i="80" s="1"/>
  <c r="AI95" i="79"/>
  <c r="X95" i="79"/>
  <c r="F95" i="79"/>
  <c r="F8" i="79" s="1"/>
  <c r="AT95" i="78"/>
  <c r="AI95" i="78"/>
  <c r="X95" i="78"/>
  <c r="D95" i="78"/>
  <c r="D8" i="78" s="1"/>
  <c r="AT95" i="77"/>
  <c r="AI95" i="77"/>
  <c r="X95" i="77"/>
  <c r="C95" i="77"/>
  <c r="C8" i="77" s="1"/>
  <c r="AT95" i="76"/>
  <c r="AI95" i="76"/>
  <c r="X95" i="76"/>
  <c r="M95" i="76"/>
  <c r="AT95" i="74"/>
  <c r="E95" i="74"/>
  <c r="E8" i="74" s="1"/>
  <c r="P95" i="74"/>
  <c r="P8" i="74" s="1"/>
  <c r="AT95" i="73"/>
  <c r="X95" i="73"/>
  <c r="L95" i="71"/>
  <c r="L8" i="71" s="1"/>
  <c r="AT95" i="68"/>
  <c r="AI95" i="68"/>
  <c r="X95" i="68"/>
  <c r="M95" i="68"/>
  <c r="U95" i="67"/>
  <c r="U8" i="67" s="1"/>
  <c r="AT95" i="61"/>
  <c r="D95" i="61"/>
  <c r="D8" i="61" s="1"/>
  <c r="Q95" i="60"/>
  <c r="Q8" i="60" s="1"/>
  <c r="M95" i="71"/>
  <c r="M8" i="71" s="1"/>
  <c r="AS95" i="68"/>
  <c r="AH95" i="68"/>
  <c r="W95" i="68"/>
  <c r="AS95" i="67"/>
  <c r="AS95" i="61"/>
  <c r="E95" i="61"/>
  <c r="E8" i="61" s="1"/>
  <c r="AT95" i="60"/>
  <c r="R95" i="60"/>
  <c r="R8" i="60" s="1"/>
  <c r="AS95" i="54"/>
  <c r="M95" i="54"/>
  <c r="M8" i="54" s="1"/>
  <c r="AS95" i="53"/>
  <c r="AH95" i="53"/>
  <c r="AH95" i="52"/>
  <c r="AH95" i="47"/>
  <c r="L95" i="47"/>
  <c r="W95" i="46"/>
  <c r="C95" i="39"/>
  <c r="C8" i="39" s="1"/>
  <c r="AH95" i="34"/>
  <c r="AU95" i="33"/>
  <c r="F95" i="59"/>
  <c r="F8" i="59" s="1"/>
  <c r="L95" i="68"/>
  <c r="V95" i="68"/>
  <c r="N95" i="71"/>
  <c r="N8" i="71" s="1"/>
  <c r="AR95" i="68"/>
  <c r="AG95" i="68"/>
  <c r="K95" i="68"/>
  <c r="AR95" i="67"/>
  <c r="W95" i="67"/>
  <c r="W8" i="67" s="1"/>
  <c r="J95" i="76"/>
  <c r="J8" i="76" s="1"/>
  <c r="N95" i="61"/>
  <c r="N8" i="61" s="1"/>
  <c r="AG95" i="44"/>
  <c r="AG8" i="44" s="1"/>
  <c r="AC95" i="28"/>
  <c r="AC8" i="28" s="1"/>
  <c r="AQ95" i="80"/>
  <c r="AF95" i="80"/>
  <c r="F95" i="80"/>
  <c r="F8" i="80" s="1"/>
  <c r="AQ95" i="79"/>
  <c r="AF95" i="79"/>
  <c r="U95" i="79"/>
  <c r="I95" i="79"/>
  <c r="I8" i="79" s="1"/>
  <c r="AQ95" i="78"/>
  <c r="AF95" i="78"/>
  <c r="U95" i="78"/>
  <c r="G95" i="78"/>
  <c r="G8" i="78" s="1"/>
  <c r="AQ95" i="77"/>
  <c r="AF95" i="77"/>
  <c r="U95" i="77"/>
  <c r="F95" i="77"/>
  <c r="F8" i="77" s="1"/>
  <c r="AQ95" i="76"/>
  <c r="AF95" i="76"/>
  <c r="U95" i="76"/>
  <c r="C95" i="76"/>
  <c r="C8" i="76" s="1"/>
  <c r="AQ95" i="74"/>
  <c r="H95" i="74"/>
  <c r="H8" i="74" s="1"/>
  <c r="S95" i="74"/>
  <c r="S8" i="74" s="1"/>
  <c r="AD95" i="74"/>
  <c r="AD8" i="74" s="1"/>
  <c r="AQ95" i="73"/>
  <c r="AF95" i="73"/>
  <c r="U95" i="73"/>
  <c r="I95" i="73"/>
  <c r="I8" i="73" s="1"/>
  <c r="AP95" i="71"/>
  <c r="AE95" i="71"/>
  <c r="D95" i="71"/>
  <c r="D8" i="71" s="1"/>
  <c r="O95" i="71"/>
  <c r="O8" i="71" s="1"/>
  <c r="AQ95" i="68"/>
  <c r="AF95" i="68"/>
  <c r="U95" i="68"/>
  <c r="C95" i="68"/>
  <c r="C8" i="68" s="1"/>
  <c r="AQ95" i="67"/>
  <c r="AF95" i="67"/>
  <c r="M95" i="67"/>
  <c r="M8" i="67" s="1"/>
  <c r="C95" i="63"/>
  <c r="C8" i="63" s="1"/>
  <c r="AQ95" i="61"/>
  <c r="AF95" i="61"/>
  <c r="AR95" i="60"/>
  <c r="I95" i="60"/>
  <c r="I8" i="60" s="1"/>
  <c r="T95" i="60"/>
  <c r="T8" i="60" s="1"/>
  <c r="AE95" i="60"/>
  <c r="AE8" i="60" s="1"/>
  <c r="C95" i="57"/>
  <c r="C8" i="57" s="1"/>
  <c r="D95" i="54"/>
  <c r="D8" i="54" s="1"/>
  <c r="O95" i="54"/>
  <c r="O8" i="54" s="1"/>
  <c r="AQ95" i="53"/>
  <c r="AQ95" i="52"/>
  <c r="AF95" i="52"/>
  <c r="AQ95" i="47"/>
  <c r="AF95" i="47"/>
  <c r="U95" i="46"/>
  <c r="D95" i="46"/>
  <c r="D8" i="46" s="1"/>
  <c r="D95" i="44"/>
  <c r="D8" i="44" s="1"/>
  <c r="O95" i="44"/>
  <c r="O8" i="44" s="1"/>
  <c r="AF95" i="39"/>
  <c r="E95" i="39"/>
  <c r="E8" i="39" s="1"/>
  <c r="AF95" i="34"/>
  <c r="G95" i="72"/>
  <c r="G8" i="72" s="1"/>
  <c r="D95" i="79"/>
  <c r="D8" i="79" s="1"/>
  <c r="Z95" i="78"/>
  <c r="Z95" i="79"/>
  <c r="AL95" i="40"/>
  <c r="AL8" i="40" s="1"/>
  <c r="AN95" i="80"/>
  <c r="AC95" i="80"/>
  <c r="R95" i="80"/>
  <c r="I95" i="80"/>
  <c r="I8" i="80" s="1"/>
  <c r="AN95" i="79"/>
  <c r="AC95" i="79"/>
  <c r="R95" i="79"/>
  <c r="L95" i="79"/>
  <c r="L8" i="79" s="1"/>
  <c r="AN95" i="78"/>
  <c r="AC95" i="78"/>
  <c r="R95" i="78"/>
  <c r="O95" i="78"/>
  <c r="AK95" i="76"/>
  <c r="P95" i="73"/>
  <c r="P8" i="73" s="1"/>
  <c r="H95" i="59"/>
  <c r="H8" i="59" s="1"/>
  <c r="I95" i="42"/>
  <c r="I8" i="42" s="1"/>
  <c r="AO95" i="80"/>
  <c r="AD95" i="80"/>
  <c r="S95" i="80"/>
  <c r="H95" i="80"/>
  <c r="H8" i="80" s="1"/>
  <c r="AO95" i="79"/>
  <c r="AD95" i="79"/>
  <c r="S95" i="79"/>
  <c r="K95" i="79"/>
  <c r="K8" i="79" s="1"/>
  <c r="AO95" i="78"/>
  <c r="AD95" i="78"/>
  <c r="S95" i="78"/>
  <c r="I95" i="78"/>
  <c r="I8" i="78" s="1"/>
  <c r="AO95" i="77"/>
  <c r="AD95" i="77"/>
  <c r="S95" i="77"/>
  <c r="H95" i="77"/>
  <c r="H8" i="77" s="1"/>
  <c r="AO95" i="76"/>
  <c r="AD95" i="76"/>
  <c r="S95" i="76"/>
  <c r="D95" i="66"/>
  <c r="D8" i="66" s="1"/>
  <c r="F95" i="64"/>
  <c r="F8" i="64" s="1"/>
  <c r="F95" i="63"/>
  <c r="F8" i="63" s="1"/>
  <c r="E95" i="62"/>
  <c r="E8" i="62" s="1"/>
  <c r="AN95" i="61"/>
  <c r="AC95" i="61"/>
  <c r="R95" i="61"/>
  <c r="J95" i="61"/>
  <c r="J8" i="61" s="1"/>
  <c r="AO95" i="60"/>
  <c r="L95" i="60"/>
  <c r="L8" i="60" s="1"/>
  <c r="W95" i="60"/>
  <c r="W8" i="60" s="1"/>
  <c r="AH95" i="60"/>
  <c r="AH8" i="60" s="1"/>
  <c r="D95" i="59"/>
  <c r="D8" i="59" s="1"/>
  <c r="C95" i="58"/>
  <c r="C8" i="58" s="1"/>
  <c r="F95" i="57"/>
  <c r="F8" i="57" s="1"/>
  <c r="E95" i="55"/>
  <c r="E8" i="55" s="1"/>
  <c r="AN95" i="54"/>
  <c r="G95" i="54"/>
  <c r="G8" i="54" s="1"/>
  <c r="R95" i="54"/>
  <c r="R8" i="54" s="1"/>
  <c r="AC95" i="54"/>
  <c r="AC8" i="54" s="1"/>
  <c r="AN95" i="53"/>
  <c r="E95" i="53"/>
  <c r="E8" i="53" s="1"/>
  <c r="P95" i="53"/>
  <c r="P8" i="53" s="1"/>
  <c r="AA95" i="53"/>
  <c r="AA8" i="53" s="1"/>
  <c r="AN95" i="52"/>
  <c r="AC95" i="52"/>
  <c r="R95" i="52"/>
  <c r="G95" i="52"/>
  <c r="G8" i="52" s="1"/>
  <c r="AN95" i="47"/>
  <c r="AC95" i="47"/>
  <c r="R95" i="47"/>
  <c r="F95" i="68"/>
  <c r="F8" i="68" s="1"/>
  <c r="AN95" i="67"/>
  <c r="E95" i="67"/>
  <c r="E8" i="67" s="1"/>
  <c r="P95" i="67"/>
  <c r="P8" i="67" s="1"/>
  <c r="AA95" i="67"/>
  <c r="AA8" i="67" s="1"/>
  <c r="J95" i="57"/>
  <c r="J8" i="57" s="1"/>
  <c r="L95" i="39"/>
  <c r="L8" i="39" s="1"/>
  <c r="AM95" i="80"/>
  <c r="AB95" i="80"/>
  <c r="Q95" i="80"/>
  <c r="J95" i="80"/>
  <c r="J8" i="80" s="1"/>
  <c r="AM95" i="79"/>
  <c r="AB95" i="79"/>
  <c r="Q95" i="79"/>
  <c r="M95" i="79"/>
  <c r="M8" i="79" s="1"/>
  <c r="AM95" i="78"/>
  <c r="AB95" i="78"/>
  <c r="V95" i="71"/>
  <c r="V8" i="71" s="1"/>
  <c r="J95" i="78"/>
  <c r="J8" i="78" s="1"/>
  <c r="AN95" i="77"/>
  <c r="AC95" i="77"/>
  <c r="R95" i="77"/>
  <c r="AN95" i="76"/>
  <c r="AC95" i="76"/>
  <c r="R95" i="76"/>
  <c r="F95" i="76"/>
  <c r="F8" i="76" s="1"/>
  <c r="AN95" i="74"/>
  <c r="K95" i="74"/>
  <c r="K8" i="74" s="1"/>
  <c r="V95" i="74"/>
  <c r="V8" i="74" s="1"/>
  <c r="AG95" i="74"/>
  <c r="AG8" i="74" s="1"/>
  <c r="AN95" i="73"/>
  <c r="AC95" i="73"/>
  <c r="R95" i="73"/>
  <c r="L95" i="73"/>
  <c r="L8" i="73" s="1"/>
  <c r="C95" i="72"/>
  <c r="C8" i="72" s="1"/>
  <c r="AM95" i="71"/>
  <c r="AB95" i="71"/>
  <c r="G95" i="71"/>
  <c r="G8" i="71" s="1"/>
  <c r="R95" i="71"/>
  <c r="R8" i="71" s="1"/>
  <c r="AN95" i="68"/>
  <c r="AC95" i="68"/>
  <c r="R95" i="68"/>
  <c r="AE95" i="67"/>
  <c r="AE8" i="67" s="1"/>
  <c r="AG95" i="54"/>
  <c r="AG8" i="54" s="1"/>
  <c r="J95" i="36"/>
  <c r="J8" i="36" s="1"/>
  <c r="AK95" i="80"/>
  <c r="Z95" i="80"/>
  <c r="O95" i="80"/>
  <c r="L95" i="80"/>
  <c r="L8" i="80" s="1"/>
  <c r="AK95" i="79"/>
  <c r="I95" i="76"/>
  <c r="I8" i="76" s="1"/>
  <c r="C95" i="74"/>
  <c r="C8" i="74" s="1"/>
  <c r="N95" i="74"/>
  <c r="N8" i="74" s="1"/>
  <c r="Y95" i="74"/>
  <c r="Y8" i="74" s="1"/>
  <c r="AJ95" i="74"/>
  <c r="AJ8" i="74" s="1"/>
  <c r="AK95" i="73"/>
  <c r="Z95" i="73"/>
  <c r="D95" i="73"/>
  <c r="D8" i="73" s="1"/>
  <c r="O95" i="73"/>
  <c r="O8" i="73" s="1"/>
  <c r="F95" i="72"/>
  <c r="F8" i="72" s="1"/>
  <c r="AJ95" i="71"/>
  <c r="Y95" i="71"/>
  <c r="AK95" i="68"/>
  <c r="O95" i="79"/>
  <c r="O8" i="79" s="1"/>
  <c r="AK95" i="78"/>
  <c r="M95" i="78"/>
  <c r="M8" i="78" s="1"/>
  <c r="AK95" i="77"/>
  <c r="Z95" i="77"/>
  <c r="O95" i="77"/>
  <c r="L95" i="77"/>
  <c r="L8" i="77" s="1"/>
  <c r="Z95" i="76"/>
  <c r="G95" i="58"/>
  <c r="G8" i="58" s="1"/>
  <c r="I95" i="77"/>
  <c r="I8" i="77" s="1"/>
  <c r="O95" i="76"/>
  <c r="E95" i="57"/>
  <c r="E8" i="57" s="1"/>
  <c r="AB95" i="54"/>
  <c r="AB8" i="54" s="1"/>
  <c r="AO95" i="53"/>
  <c r="Z95" i="53"/>
  <c r="Z8" i="53" s="1"/>
  <c r="AD95" i="52"/>
  <c r="F95" i="52"/>
  <c r="F8" i="52" s="1"/>
  <c r="S95" i="47"/>
  <c r="C95" i="47"/>
  <c r="C8" i="47" s="1"/>
  <c r="AO95" i="46"/>
  <c r="AD95" i="46"/>
  <c r="S95" i="46"/>
  <c r="AO95" i="44"/>
  <c r="AB95" i="44"/>
  <c r="AB8" i="44" s="1"/>
  <c r="D95" i="43"/>
  <c r="D8" i="43" s="1"/>
  <c r="D95" i="42"/>
  <c r="D8" i="42" s="1"/>
  <c r="K95" i="40"/>
  <c r="K8" i="40" s="1"/>
  <c r="V95" i="40"/>
  <c r="V8" i="40" s="1"/>
  <c r="AO95" i="39"/>
  <c r="S95" i="39"/>
  <c r="G95" i="39"/>
  <c r="G8" i="39" s="1"/>
  <c r="AO95" i="38"/>
  <c r="G95" i="38"/>
  <c r="G8" i="38" s="1"/>
  <c r="R95" i="38"/>
  <c r="R8" i="38" s="1"/>
  <c r="AC95" i="38"/>
  <c r="AC8" i="38" s="1"/>
  <c r="AO95" i="36"/>
  <c r="AD95" i="36"/>
  <c r="E95" i="36"/>
  <c r="E8" i="36" s="1"/>
  <c r="AO95" i="34"/>
  <c r="AD95" i="34"/>
  <c r="J95" i="34"/>
  <c r="J8" i="34" s="1"/>
  <c r="U95" i="34"/>
  <c r="U8" i="34" s="1"/>
  <c r="AQ95" i="33"/>
  <c r="L95" i="33"/>
  <c r="L8" i="33" s="1"/>
  <c r="W95" i="33"/>
  <c r="W8" i="33" s="1"/>
  <c r="AH95" i="33"/>
  <c r="AH8" i="33" s="1"/>
  <c r="D95" i="31"/>
  <c r="D8" i="31" s="1"/>
  <c r="AO95" i="29"/>
  <c r="AD95" i="29"/>
  <c r="S95" i="29"/>
  <c r="K95" i="29"/>
  <c r="K8" i="29" s="1"/>
  <c r="AO95" i="28"/>
  <c r="M95" i="28"/>
  <c r="M8" i="28" s="1"/>
  <c r="X95" i="28"/>
  <c r="X8" i="28" s="1"/>
  <c r="AO95" i="27"/>
  <c r="AD95" i="27"/>
  <c r="S95" i="27"/>
  <c r="H95" i="27"/>
  <c r="H8" i="27" s="1"/>
  <c r="AO95" i="22"/>
  <c r="AD95" i="22"/>
  <c r="S95" i="22"/>
  <c r="C95" i="22"/>
  <c r="C8" i="22" s="1"/>
  <c r="E95" i="76"/>
  <c r="E8" i="76" s="1"/>
  <c r="AO95" i="74"/>
  <c r="J95" i="74"/>
  <c r="J8" i="74" s="1"/>
  <c r="U95" i="74"/>
  <c r="U8" i="74" s="1"/>
  <c r="AF95" i="74"/>
  <c r="AF8" i="74" s="1"/>
  <c r="AO95" i="73"/>
  <c r="AD95" i="73"/>
  <c r="S95" i="73"/>
  <c r="K95" i="73"/>
  <c r="K8" i="73" s="1"/>
  <c r="AN95" i="71"/>
  <c r="AC95" i="71"/>
  <c r="F95" i="71"/>
  <c r="F8" i="71" s="1"/>
  <c r="D95" i="47"/>
  <c r="D8" i="47" s="1"/>
  <c r="AN95" i="46"/>
  <c r="AC95" i="46"/>
  <c r="R95" i="46"/>
  <c r="G95" i="46"/>
  <c r="G8" i="46" s="1"/>
  <c r="AN95" i="44"/>
  <c r="G95" i="44"/>
  <c r="G8" i="44" s="1"/>
  <c r="R95" i="44"/>
  <c r="R8" i="44" s="1"/>
  <c r="AC95" i="44"/>
  <c r="AC8" i="44" s="1"/>
  <c r="E95" i="43"/>
  <c r="E8" i="43" s="1"/>
  <c r="E95" i="42"/>
  <c r="E8" i="42" s="1"/>
  <c r="AO95" i="40"/>
  <c r="L95" i="40"/>
  <c r="L8" i="40" s="1"/>
  <c r="W95" i="40"/>
  <c r="W8" i="40" s="1"/>
  <c r="AH95" i="40"/>
  <c r="AH8" i="40" s="1"/>
  <c r="AN95" i="39"/>
  <c r="AC95" i="39"/>
  <c r="R95" i="39"/>
  <c r="H95" i="39"/>
  <c r="H8" i="39" s="1"/>
  <c r="AN95" i="38"/>
  <c r="H95" i="38"/>
  <c r="H8" i="38" s="1"/>
  <c r="S95" i="38"/>
  <c r="S8" i="38" s="1"/>
  <c r="AD95" i="38"/>
  <c r="AD8" i="38" s="1"/>
  <c r="AN95" i="36"/>
  <c r="AC95" i="36"/>
  <c r="R95" i="36"/>
  <c r="F95" i="36"/>
  <c r="F8" i="36" s="1"/>
  <c r="AN95" i="34"/>
  <c r="AC95" i="34"/>
  <c r="K95" i="34"/>
  <c r="K8" i="34" s="1"/>
  <c r="V95" i="34"/>
  <c r="V8" i="34" s="1"/>
  <c r="AP95" i="33"/>
  <c r="M95" i="33"/>
  <c r="M8" i="33" s="1"/>
  <c r="X95" i="33"/>
  <c r="X8" i="33" s="1"/>
  <c r="AI95" i="33"/>
  <c r="AI8" i="33" s="1"/>
  <c r="E95" i="31"/>
  <c r="E8" i="31" s="1"/>
  <c r="AN95" i="29"/>
  <c r="AC95" i="29"/>
  <c r="R95" i="29"/>
  <c r="L95" i="29"/>
  <c r="L8" i="29" s="1"/>
  <c r="AN95" i="28"/>
  <c r="C95" i="28"/>
  <c r="C8" i="28" s="1"/>
  <c r="N95" i="28"/>
  <c r="N8" i="28" s="1"/>
  <c r="Y95" i="28"/>
  <c r="Y8" i="28" s="1"/>
  <c r="AN95" i="27"/>
  <c r="AC95" i="27"/>
  <c r="R95" i="27"/>
  <c r="I95" i="27"/>
  <c r="I8" i="27" s="1"/>
  <c r="AN95" i="22"/>
  <c r="AC95" i="22"/>
  <c r="R95" i="22"/>
  <c r="D95" i="22"/>
  <c r="D8" i="22" s="1"/>
  <c r="D95" i="67"/>
  <c r="D8" i="67" s="1"/>
  <c r="E95" i="63"/>
  <c r="E8" i="63" s="1"/>
  <c r="AD95" i="61"/>
  <c r="AG95" i="60"/>
  <c r="AG8" i="60" s="1"/>
  <c r="AG95" i="40"/>
  <c r="AG8" i="40" s="1"/>
  <c r="F95" i="62"/>
  <c r="F8" i="62" s="1"/>
  <c r="AM95" i="54"/>
  <c r="H95" i="54"/>
  <c r="H8" i="54" s="1"/>
  <c r="AM95" i="53"/>
  <c r="Q95" i="53"/>
  <c r="Q8" i="53" s="1"/>
  <c r="AM95" i="52"/>
  <c r="H95" i="52"/>
  <c r="H8" i="52" s="1"/>
  <c r="AM95" i="47"/>
  <c r="E95" i="47"/>
  <c r="E8" i="47" s="1"/>
  <c r="Q95" i="46"/>
  <c r="H95" i="46"/>
  <c r="H8" i="46" s="1"/>
  <c r="AM95" i="44"/>
  <c r="H95" i="44"/>
  <c r="H8" i="44" s="1"/>
  <c r="AD95" i="44"/>
  <c r="AD8" i="44" s="1"/>
  <c r="F95" i="42"/>
  <c r="F8" i="42" s="1"/>
  <c r="AN95" i="40"/>
  <c r="X95" i="40"/>
  <c r="X8" i="40" s="1"/>
  <c r="AM95" i="39"/>
  <c r="AB95" i="39"/>
  <c r="Q95" i="39"/>
  <c r="I95" i="39"/>
  <c r="I8" i="39" s="1"/>
  <c r="AM95" i="38"/>
  <c r="I95" i="38"/>
  <c r="I8" i="38" s="1"/>
  <c r="T95" i="38"/>
  <c r="T8" i="38" s="1"/>
  <c r="AE95" i="38"/>
  <c r="AE8" i="38" s="1"/>
  <c r="AB95" i="36"/>
  <c r="G95" i="36"/>
  <c r="G8" i="36" s="1"/>
  <c r="AM95" i="34"/>
  <c r="AB95" i="34"/>
  <c r="L95" i="34"/>
  <c r="L8" i="34" s="1"/>
  <c r="W95" i="34"/>
  <c r="W8" i="34" s="1"/>
  <c r="AO95" i="33"/>
  <c r="N95" i="33"/>
  <c r="N8" i="33" s="1"/>
  <c r="Y95" i="33"/>
  <c r="Y8" i="33" s="1"/>
  <c r="AJ95" i="33"/>
  <c r="AJ8" i="33" s="1"/>
  <c r="F95" i="31"/>
  <c r="F8" i="31" s="1"/>
  <c r="AM95" i="29"/>
  <c r="AB95" i="29"/>
  <c r="Q95" i="29"/>
  <c r="M95" i="29"/>
  <c r="M8" i="29" s="1"/>
  <c r="AM95" i="28"/>
  <c r="D95" i="28"/>
  <c r="D8" i="28" s="1"/>
  <c r="O95" i="28"/>
  <c r="O8" i="28" s="1"/>
  <c r="Z95" i="28"/>
  <c r="Z8" i="28" s="1"/>
  <c r="AM95" i="27"/>
  <c r="AB95" i="27"/>
  <c r="Q95" i="27"/>
  <c r="J95" i="27"/>
  <c r="J8" i="27" s="1"/>
  <c r="AM95" i="22"/>
  <c r="AB95" i="22"/>
  <c r="Q95" i="22"/>
  <c r="E95" i="22"/>
  <c r="E8" i="22" s="1"/>
  <c r="K95" i="78"/>
  <c r="K8" i="78" s="1"/>
  <c r="AM95" i="77"/>
  <c r="AB95" i="77"/>
  <c r="J95" i="77"/>
  <c r="J8" i="77" s="1"/>
  <c r="AM95" i="76"/>
  <c r="AB95" i="76"/>
  <c r="Q95" i="76"/>
  <c r="G95" i="76"/>
  <c r="G8" i="76" s="1"/>
  <c r="AM95" i="74"/>
  <c r="L95" i="74"/>
  <c r="L8" i="74" s="1"/>
  <c r="W95" i="74"/>
  <c r="W8" i="74" s="1"/>
  <c r="AH95" i="74"/>
  <c r="AH8" i="74" s="1"/>
  <c r="AM95" i="73"/>
  <c r="AB95" i="73"/>
  <c r="Q95" i="73"/>
  <c r="M95" i="73"/>
  <c r="M8" i="73" s="1"/>
  <c r="D95" i="72"/>
  <c r="D8" i="72" s="1"/>
  <c r="AL95" i="71"/>
  <c r="AA95" i="71"/>
  <c r="H95" i="71"/>
  <c r="H8" i="71" s="1"/>
  <c r="AP95" i="60"/>
  <c r="Q95" i="47"/>
  <c r="AB95" i="46"/>
  <c r="AI95" i="40"/>
  <c r="AI8" i="40" s="1"/>
  <c r="S95" i="36"/>
  <c r="F95" i="66"/>
  <c r="F8" i="66" s="1"/>
  <c r="AM95" i="60"/>
  <c r="N95" i="60"/>
  <c r="N8" i="60" s="1"/>
  <c r="E95" i="58"/>
  <c r="E8" i="58" s="1"/>
  <c r="AL95" i="53"/>
  <c r="G95" i="53"/>
  <c r="G8" i="53" s="1"/>
  <c r="AL95" i="52"/>
  <c r="P95" i="52"/>
  <c r="AL95" i="47"/>
  <c r="F95" i="47"/>
  <c r="F8" i="47" s="1"/>
  <c r="P95" i="46"/>
  <c r="I95" i="44"/>
  <c r="I8" i="44" s="1"/>
  <c r="T95" i="44"/>
  <c r="T8" i="44" s="1"/>
  <c r="AE95" i="44"/>
  <c r="AE8" i="44" s="1"/>
  <c r="G95" i="43"/>
  <c r="G8" i="43" s="1"/>
  <c r="G95" i="42"/>
  <c r="G8" i="42" s="1"/>
  <c r="AM95" i="40"/>
  <c r="N95" i="40"/>
  <c r="N8" i="40" s="1"/>
  <c r="Y95" i="40"/>
  <c r="Y8" i="40" s="1"/>
  <c r="AJ95" i="40"/>
  <c r="AJ8" i="40" s="1"/>
  <c r="AL95" i="39"/>
  <c r="AA95" i="39"/>
  <c r="P95" i="39"/>
  <c r="J95" i="39"/>
  <c r="J8" i="39" s="1"/>
  <c r="AL95" i="38"/>
  <c r="J95" i="38"/>
  <c r="J8" i="38" s="1"/>
  <c r="U95" i="38"/>
  <c r="U8" i="38" s="1"/>
  <c r="AF95" i="38"/>
  <c r="AF8" i="38" s="1"/>
  <c r="AL95" i="36"/>
  <c r="AA95" i="36"/>
  <c r="P95" i="36"/>
  <c r="H95" i="36"/>
  <c r="H8" i="36" s="1"/>
  <c r="AL95" i="34"/>
  <c r="AA95" i="34"/>
  <c r="M95" i="34"/>
  <c r="M8" i="34" s="1"/>
  <c r="X95" i="34"/>
  <c r="X8" i="34" s="1"/>
  <c r="AN95" i="33"/>
  <c r="O95" i="33"/>
  <c r="O8" i="33" s="1"/>
  <c r="Z95" i="33"/>
  <c r="Z8" i="33" s="1"/>
  <c r="AK95" i="33"/>
  <c r="AK8" i="33" s="1"/>
  <c r="G95" i="31"/>
  <c r="G8" i="31" s="1"/>
  <c r="AL95" i="29"/>
  <c r="C95" i="29"/>
  <c r="C8" i="29" s="1"/>
  <c r="N95" i="29"/>
  <c r="N8" i="29" s="1"/>
  <c r="AL95" i="28"/>
  <c r="E95" i="28"/>
  <c r="E8" i="28" s="1"/>
  <c r="P95" i="28"/>
  <c r="P8" i="28" s="1"/>
  <c r="AA95" i="28"/>
  <c r="AA8" i="28" s="1"/>
  <c r="AL95" i="27"/>
  <c r="AA95" i="27"/>
  <c r="P95" i="27"/>
  <c r="K95" i="27"/>
  <c r="K8" i="27" s="1"/>
  <c r="AL95" i="22"/>
  <c r="AA95" i="22"/>
  <c r="P95" i="22"/>
  <c r="F95" i="22"/>
  <c r="F8" i="22" s="1"/>
  <c r="J95" i="68"/>
  <c r="J8" i="68" s="1"/>
  <c r="I95" i="55"/>
  <c r="I8" i="55" s="1"/>
  <c r="AH95" i="38"/>
  <c r="AH8" i="38" s="1"/>
  <c r="H95" i="22"/>
  <c r="H8" i="22" s="1"/>
  <c r="AL95" i="80"/>
  <c r="AA95" i="80"/>
  <c r="P95" i="80"/>
  <c r="K95" i="80"/>
  <c r="K8" i="80" s="1"/>
  <c r="AL95" i="79"/>
  <c r="AA95" i="79"/>
  <c r="C95" i="79"/>
  <c r="C8" i="79" s="1"/>
  <c r="N95" i="79"/>
  <c r="N8" i="79" s="1"/>
  <c r="AL95" i="78"/>
  <c r="AA95" i="78"/>
  <c r="P95" i="78"/>
  <c r="L95" i="78"/>
  <c r="L8" i="78" s="1"/>
  <c r="AL95" i="77"/>
  <c r="AA95" i="77"/>
  <c r="P95" i="77"/>
  <c r="K95" i="77"/>
  <c r="K8" i="77" s="1"/>
  <c r="AL95" i="76"/>
  <c r="AA95" i="76"/>
  <c r="P95" i="76"/>
  <c r="H95" i="76"/>
  <c r="H8" i="76" s="1"/>
  <c r="AL95" i="74"/>
  <c r="M95" i="74"/>
  <c r="M8" i="74" s="1"/>
  <c r="X95" i="74"/>
  <c r="X8" i="74" s="1"/>
  <c r="AI95" i="74"/>
  <c r="AI8" i="74" s="1"/>
  <c r="AL95" i="73"/>
  <c r="AA95" i="73"/>
  <c r="C95" i="73"/>
  <c r="C8" i="73" s="1"/>
  <c r="N95" i="73"/>
  <c r="N8" i="73" s="1"/>
  <c r="E95" i="72"/>
  <c r="E8" i="72" s="1"/>
  <c r="AK95" i="71"/>
  <c r="Z95" i="71"/>
  <c r="I95" i="71"/>
  <c r="I8" i="71" s="1"/>
  <c r="AO95" i="67"/>
  <c r="F95" i="67"/>
  <c r="F8" i="67" s="1"/>
  <c r="G95" i="63"/>
  <c r="G8" i="63" s="1"/>
  <c r="AB95" i="61"/>
  <c r="AN95" i="60"/>
  <c r="AI95" i="60"/>
  <c r="AI8" i="60" s="1"/>
  <c r="G95" i="57"/>
  <c r="G8" i="57" s="1"/>
  <c r="AO95" i="54"/>
  <c r="Q95" i="54"/>
  <c r="Q8" i="54" s="1"/>
  <c r="AB95" i="52"/>
  <c r="P95" i="47"/>
  <c r="AA95" i="46"/>
  <c r="Q95" i="36"/>
  <c r="I95" i="36"/>
  <c r="I8" i="36" s="1"/>
  <c r="AK95" i="34"/>
  <c r="C95" i="34"/>
  <c r="C8" i="34" s="1"/>
  <c r="N95" i="34"/>
  <c r="N8" i="34" s="1"/>
  <c r="Y95" i="34"/>
  <c r="Y8" i="34" s="1"/>
  <c r="E95" i="33"/>
  <c r="E8" i="33" s="1"/>
  <c r="P95" i="33"/>
  <c r="P8" i="33" s="1"/>
  <c r="AL95" i="33"/>
  <c r="AL8" i="33" s="1"/>
  <c r="H95" i="31"/>
  <c r="H8" i="31" s="1"/>
  <c r="AK95" i="29"/>
  <c r="Z95" i="29"/>
  <c r="D95" i="29"/>
  <c r="D8" i="29" s="1"/>
  <c r="O95" i="29"/>
  <c r="O8" i="29" s="1"/>
  <c r="AK95" i="28"/>
  <c r="F95" i="28"/>
  <c r="F8" i="28" s="1"/>
  <c r="Q95" i="28"/>
  <c r="Q8" i="28" s="1"/>
  <c r="AB95" i="28"/>
  <c r="AB8" i="28" s="1"/>
  <c r="AK95" i="27"/>
  <c r="Z95" i="27"/>
  <c r="O95" i="27"/>
  <c r="L95" i="27"/>
  <c r="L8" i="27" s="1"/>
  <c r="AK95" i="22"/>
  <c r="Z95" i="22"/>
  <c r="O95" i="22"/>
  <c r="G95" i="22"/>
  <c r="G8" i="22" s="1"/>
  <c r="G95" i="67"/>
  <c r="G8" i="67" s="1"/>
  <c r="E95" i="64"/>
  <c r="E8" i="64" s="1"/>
  <c r="H95" i="63"/>
  <c r="H8" i="63" s="1"/>
  <c r="AA95" i="61"/>
  <c r="AJ95" i="60"/>
  <c r="AJ8" i="60" s="1"/>
  <c r="H95" i="57"/>
  <c r="H8" i="57" s="1"/>
  <c r="AL95" i="54"/>
  <c r="AB95" i="53"/>
  <c r="AB8" i="53" s="1"/>
  <c r="AA95" i="52"/>
  <c r="AO95" i="47"/>
  <c r="AD95" i="39"/>
  <c r="J95" i="54"/>
  <c r="J8" i="54" s="1"/>
  <c r="AF95" i="54"/>
  <c r="AF8" i="54" s="1"/>
  <c r="AK95" i="52"/>
  <c r="Z95" i="52"/>
  <c r="H95" i="43"/>
  <c r="H8" i="43" s="1"/>
  <c r="C95" i="40"/>
  <c r="C8" i="40" s="1"/>
  <c r="Z95" i="40"/>
  <c r="Z8" i="40" s="1"/>
  <c r="AK95" i="40"/>
  <c r="AK8" i="40" s="1"/>
  <c r="AK95" i="39"/>
  <c r="Z95" i="39"/>
  <c r="O95" i="39"/>
  <c r="K95" i="39"/>
  <c r="K8" i="39" s="1"/>
  <c r="AK95" i="38"/>
  <c r="K95" i="38"/>
  <c r="K8" i="38" s="1"/>
  <c r="AG95" i="38"/>
  <c r="AG8" i="38" s="1"/>
  <c r="Z95" i="36"/>
  <c r="O95" i="36"/>
  <c r="K95" i="71"/>
  <c r="K8" i="71" s="1"/>
  <c r="AU95" i="68"/>
  <c r="AJ95" i="68"/>
  <c r="Y95" i="68"/>
  <c r="N95" i="68"/>
  <c r="P95" i="60"/>
  <c r="P8" i="60" s="1"/>
  <c r="AA95" i="60"/>
  <c r="AA8" i="60" s="1"/>
  <c r="K95" i="54"/>
  <c r="K8" i="54" s="1"/>
  <c r="V95" i="54"/>
  <c r="V8" i="54" s="1"/>
  <c r="I95" i="53"/>
  <c r="I8" i="53" s="1"/>
  <c r="AU95" i="52"/>
  <c r="Y95" i="52"/>
  <c r="AJ95" i="47"/>
  <c r="Y95" i="47"/>
  <c r="AJ95" i="46"/>
  <c r="Y95" i="46"/>
  <c r="N95" i="46"/>
  <c r="AU95" i="44"/>
  <c r="K95" i="44"/>
  <c r="K8" i="44" s="1"/>
  <c r="E95" i="40"/>
  <c r="E8" i="40" s="1"/>
  <c r="P95" i="40"/>
  <c r="P8" i="40" s="1"/>
  <c r="AA95" i="40"/>
  <c r="AA8" i="40" s="1"/>
  <c r="AU95" i="39"/>
  <c r="AJ95" i="39"/>
  <c r="Y95" i="39"/>
  <c r="N95" i="39"/>
  <c r="AU95" i="38"/>
  <c r="L95" i="38"/>
  <c r="L8" i="38" s="1"/>
  <c r="AU95" i="36"/>
  <c r="AJ95" i="36"/>
  <c r="Y95" i="36"/>
  <c r="N95" i="36"/>
  <c r="AU95" i="34"/>
  <c r="AJ95" i="34"/>
  <c r="O95" i="34"/>
  <c r="O8" i="34" s="1"/>
  <c r="AW95" i="33"/>
  <c r="F95" i="33"/>
  <c r="F8" i="33" s="1"/>
  <c r="Q95" i="33"/>
  <c r="Q8" i="33" s="1"/>
  <c r="AB95" i="33"/>
  <c r="AB8" i="33" s="1"/>
  <c r="AU95" i="29"/>
  <c r="AJ95" i="29"/>
  <c r="Y95" i="29"/>
  <c r="E95" i="29"/>
  <c r="E8" i="29" s="1"/>
  <c r="AU95" i="28"/>
  <c r="AJ95" i="28"/>
  <c r="G95" i="28"/>
  <c r="G8" i="28" s="1"/>
  <c r="R95" i="28"/>
  <c r="R8" i="28" s="1"/>
  <c r="AU95" i="27"/>
  <c r="AJ95" i="27"/>
  <c r="Y95" i="27"/>
  <c r="N95" i="27"/>
  <c r="AU95" i="22"/>
  <c r="AJ95" i="22"/>
  <c r="Y95" i="22"/>
  <c r="N95" i="22"/>
  <c r="M95" i="80"/>
  <c r="M8" i="80" s="1"/>
  <c r="H95" i="66"/>
  <c r="H8" i="66" s="1"/>
  <c r="AE95" i="53"/>
  <c r="AE8" i="53" s="1"/>
  <c r="Z95" i="34"/>
  <c r="Z8" i="34" s="1"/>
  <c r="AU95" i="80"/>
  <c r="AJ95" i="80"/>
  <c r="Y95" i="80"/>
  <c r="N95" i="80"/>
  <c r="AU95" i="79"/>
  <c r="AJ95" i="79"/>
  <c r="Y95" i="79"/>
  <c r="E95" i="79"/>
  <c r="E8" i="79" s="1"/>
  <c r="AU95" i="78"/>
  <c r="AJ95" i="78"/>
  <c r="Y95" i="78"/>
  <c r="C95" i="78"/>
  <c r="C8" i="78" s="1"/>
  <c r="AU95" i="77"/>
  <c r="AJ95" i="77"/>
  <c r="Y95" i="77"/>
  <c r="N95" i="77"/>
  <c r="AU95" i="76"/>
  <c r="AJ95" i="76"/>
  <c r="Y95" i="76"/>
  <c r="N95" i="76"/>
  <c r="AU95" i="74"/>
  <c r="D95" i="74"/>
  <c r="D8" i="74" s="1"/>
  <c r="O95" i="74"/>
  <c r="O8" i="74" s="1"/>
  <c r="Z95" i="74"/>
  <c r="Z8" i="74" s="1"/>
  <c r="AU95" i="73"/>
  <c r="AJ95" i="73"/>
  <c r="Y95" i="73"/>
  <c r="E95" i="73"/>
  <c r="E8" i="73" s="1"/>
  <c r="AT95" i="71"/>
  <c r="AI95" i="71"/>
  <c r="X95" i="71"/>
  <c r="E95" i="68"/>
  <c r="E8" i="68" s="1"/>
  <c r="AM95" i="67"/>
  <c r="H95" i="67"/>
  <c r="H8" i="67" s="1"/>
  <c r="AO95" i="61"/>
  <c r="I95" i="61"/>
  <c r="I8" i="61" s="1"/>
  <c r="E95" i="60"/>
  <c r="E8" i="60" s="1"/>
  <c r="V95" i="60"/>
  <c r="V8" i="60" s="1"/>
  <c r="AK95" i="54"/>
  <c r="S95" i="54"/>
  <c r="S8" i="54" s="1"/>
  <c r="AC95" i="53"/>
  <c r="AC8" i="53" s="1"/>
  <c r="S95" i="52"/>
  <c r="F95" i="44"/>
  <c r="F8" i="44" s="1"/>
  <c r="AK95" i="47"/>
  <c r="G95" i="47"/>
  <c r="G8" i="47" s="1"/>
  <c r="O95" i="46"/>
  <c r="J95" i="44"/>
  <c r="J8" i="44" s="1"/>
  <c r="AT95" i="67"/>
  <c r="AI95" i="61"/>
  <c r="X95" i="61"/>
  <c r="AT95" i="54"/>
  <c r="AI95" i="54"/>
  <c r="L95" i="54"/>
  <c r="L8" i="54" s="1"/>
  <c r="W95" i="54"/>
  <c r="W8" i="54" s="1"/>
  <c r="AT95" i="53"/>
  <c r="AI95" i="53"/>
  <c r="J95" i="53"/>
  <c r="J8" i="53" s="1"/>
  <c r="U95" i="53"/>
  <c r="U8" i="53" s="1"/>
  <c r="AT95" i="52"/>
  <c r="AI95" i="52"/>
  <c r="X95" i="52"/>
  <c r="M95" i="52"/>
  <c r="AT95" i="47"/>
  <c r="AI95" i="47"/>
  <c r="X95" i="47"/>
  <c r="M95" i="47"/>
  <c r="AT95" i="46"/>
  <c r="AI95" i="46"/>
  <c r="X95" i="46"/>
  <c r="M95" i="46"/>
  <c r="AT95" i="44"/>
  <c r="AI95" i="44"/>
  <c r="L95" i="44"/>
  <c r="L8" i="44" s="1"/>
  <c r="W95" i="44"/>
  <c r="W8" i="44" s="1"/>
  <c r="AU95" i="40"/>
  <c r="F95" i="40"/>
  <c r="F8" i="40" s="1"/>
  <c r="Q95" i="40"/>
  <c r="Q8" i="40" s="1"/>
  <c r="AB95" i="40"/>
  <c r="AB8" i="40" s="1"/>
  <c r="AT95" i="39"/>
  <c r="AI95" i="39"/>
  <c r="X95" i="39"/>
  <c r="M95" i="39"/>
  <c r="AT95" i="38"/>
  <c r="AI95" i="38"/>
  <c r="M95" i="38"/>
  <c r="M8" i="38" s="1"/>
  <c r="X95" i="38"/>
  <c r="X8" i="38" s="1"/>
  <c r="AT95" i="36"/>
  <c r="AI95" i="36"/>
  <c r="X95" i="36"/>
  <c r="M95" i="36"/>
  <c r="AT95" i="34"/>
  <c r="AI95" i="34"/>
  <c r="P95" i="34"/>
  <c r="P8" i="34" s="1"/>
  <c r="AV95" i="33"/>
  <c r="G95" i="33"/>
  <c r="G8" i="33" s="1"/>
  <c r="R95" i="33"/>
  <c r="R8" i="33" s="1"/>
  <c r="AC95" i="33"/>
  <c r="AC8" i="33" s="1"/>
  <c r="AT95" i="29"/>
  <c r="AI95" i="29"/>
  <c r="X95" i="29"/>
  <c r="F95" i="29"/>
  <c r="F8" i="29" s="1"/>
  <c r="AT95" i="28"/>
  <c r="AI95" i="28"/>
  <c r="H95" i="28"/>
  <c r="H8" i="28" s="1"/>
  <c r="S95" i="28"/>
  <c r="S8" i="28" s="1"/>
  <c r="AT95" i="27"/>
  <c r="AI95" i="27"/>
  <c r="X95" i="27"/>
  <c r="C95" i="27"/>
  <c r="C8" i="27" s="1"/>
  <c r="AT95" i="22"/>
  <c r="AI95" i="22"/>
  <c r="X95" i="22"/>
  <c r="M95" i="22"/>
  <c r="J95" i="64"/>
  <c r="J8" i="64" s="1"/>
  <c r="AT95" i="79"/>
  <c r="AA95" i="74"/>
  <c r="AA8" i="74" s="1"/>
  <c r="AI95" i="73"/>
  <c r="F95" i="73"/>
  <c r="F8" i="73" s="1"/>
  <c r="AS95" i="71"/>
  <c r="AH95" i="71"/>
  <c r="W95" i="71"/>
  <c r="AL95" i="67"/>
  <c r="I95" i="67"/>
  <c r="I8" i="67" s="1"/>
  <c r="G95" i="64"/>
  <c r="G8" i="64" s="1"/>
  <c r="Y95" i="61"/>
  <c r="K95" i="61"/>
  <c r="K8" i="61" s="1"/>
  <c r="F95" i="60"/>
  <c r="F8" i="60" s="1"/>
  <c r="AJ95" i="54"/>
  <c r="T95" i="54"/>
  <c r="T8" i="54" s="1"/>
  <c r="D95" i="53"/>
  <c r="D8" i="53" s="1"/>
  <c r="AD95" i="53"/>
  <c r="AD8" i="53" s="1"/>
  <c r="G95" i="59"/>
  <c r="G8" i="59" s="1"/>
  <c r="O95" i="47"/>
  <c r="AH95" i="67"/>
  <c r="V95" i="67"/>
  <c r="V8" i="67" s="1"/>
  <c r="AC95" i="60"/>
  <c r="AC8" i="60" s="1"/>
  <c r="X95" i="54"/>
  <c r="X8" i="54" s="1"/>
  <c r="K95" i="53"/>
  <c r="K8" i="53" s="1"/>
  <c r="V95" i="53"/>
  <c r="V8" i="53" s="1"/>
  <c r="W95" i="52"/>
  <c r="AS95" i="47"/>
  <c r="W95" i="47"/>
  <c r="AH95" i="46"/>
  <c r="AS95" i="44"/>
  <c r="AH95" i="44"/>
  <c r="M95" i="44"/>
  <c r="M8" i="44" s="1"/>
  <c r="X95" i="44"/>
  <c r="X8" i="44" s="1"/>
  <c r="AT95" i="40"/>
  <c r="G95" i="40"/>
  <c r="G8" i="40" s="1"/>
  <c r="R95" i="40"/>
  <c r="R8" i="40" s="1"/>
  <c r="AC95" i="40"/>
  <c r="AC8" i="40" s="1"/>
  <c r="AS95" i="39"/>
  <c r="AH95" i="39"/>
  <c r="W95" i="39"/>
  <c r="AS95" i="38"/>
  <c r="N95" i="38"/>
  <c r="N8" i="38" s="1"/>
  <c r="Y95" i="38"/>
  <c r="Y8" i="38" s="1"/>
  <c r="AS95" i="36"/>
  <c r="AH95" i="36"/>
  <c r="W95" i="36"/>
  <c r="L95" i="36"/>
  <c r="AS95" i="34"/>
  <c r="F95" i="34"/>
  <c r="F8" i="34" s="1"/>
  <c r="Q95" i="34"/>
  <c r="Q8" i="34" s="1"/>
  <c r="H95" i="33"/>
  <c r="H8" i="33" s="1"/>
  <c r="S95" i="33"/>
  <c r="S8" i="33" s="1"/>
  <c r="AD95" i="33"/>
  <c r="AD8" i="33" s="1"/>
  <c r="AS95" i="29"/>
  <c r="AH95" i="29"/>
  <c r="W95" i="29"/>
  <c r="G95" i="29"/>
  <c r="G8" i="29" s="1"/>
  <c r="AS95" i="28"/>
  <c r="AH95" i="28"/>
  <c r="I95" i="28"/>
  <c r="I8" i="28" s="1"/>
  <c r="T95" i="28"/>
  <c r="T8" i="28" s="1"/>
  <c r="AS95" i="27"/>
  <c r="AH95" i="27"/>
  <c r="W95" i="27"/>
  <c r="D95" i="27"/>
  <c r="D8" i="27" s="1"/>
  <c r="AS95" i="22"/>
  <c r="AH95" i="22"/>
  <c r="W95" i="22"/>
  <c r="L95" i="22"/>
  <c r="N95" i="78"/>
  <c r="N8" i="78" s="1"/>
  <c r="J95" i="63"/>
  <c r="J8" i="63" s="1"/>
  <c r="H95" i="47"/>
  <c r="H8" i="47" s="1"/>
  <c r="I95" i="31"/>
  <c r="I8" i="31" s="1"/>
  <c r="AS95" i="80"/>
  <c r="AH95" i="80"/>
  <c r="W95" i="80"/>
  <c r="D95" i="80"/>
  <c r="D8" i="80" s="1"/>
  <c r="AS95" i="79"/>
  <c r="AH95" i="79"/>
  <c r="W95" i="79"/>
  <c r="G95" i="79"/>
  <c r="G8" i="79" s="1"/>
  <c r="AS95" i="78"/>
  <c r="AH95" i="78"/>
  <c r="W95" i="78"/>
  <c r="E95" i="78"/>
  <c r="E8" i="78" s="1"/>
  <c r="AS95" i="77"/>
  <c r="AH95" i="77"/>
  <c r="W95" i="77"/>
  <c r="D95" i="77"/>
  <c r="D8" i="77" s="1"/>
  <c r="AS95" i="76"/>
  <c r="AH95" i="76"/>
  <c r="W95" i="76"/>
  <c r="L95" i="76"/>
  <c r="AS95" i="74"/>
  <c r="F95" i="74"/>
  <c r="F8" i="74" s="1"/>
  <c r="Q95" i="74"/>
  <c r="Q8" i="74" s="1"/>
  <c r="AB95" i="74"/>
  <c r="AB8" i="74" s="1"/>
  <c r="AS95" i="73"/>
  <c r="AH95" i="73"/>
  <c r="W95" i="73"/>
  <c r="G95" i="73"/>
  <c r="G8" i="73" s="1"/>
  <c r="AR95" i="71"/>
  <c r="AG95" i="71"/>
  <c r="S95" i="68"/>
  <c r="G95" i="68"/>
  <c r="G8" i="68" s="1"/>
  <c r="AK95" i="67"/>
  <c r="J95" i="67"/>
  <c r="J8" i="67" s="1"/>
  <c r="Z95" i="67"/>
  <c r="Z8" i="67" s="1"/>
  <c r="H95" i="64"/>
  <c r="H8" i="64" s="1"/>
  <c r="AM95" i="61"/>
  <c r="W95" i="61"/>
  <c r="L95" i="61"/>
  <c r="L8" i="61" s="1"/>
  <c r="G95" i="60"/>
  <c r="G8" i="60" s="1"/>
  <c r="X95" i="60"/>
  <c r="X8" i="60" s="1"/>
  <c r="D95" i="58"/>
  <c r="D8" i="58" s="1"/>
  <c r="D95" i="55"/>
  <c r="D8" i="55" s="1"/>
  <c r="AH95" i="54"/>
  <c r="U95" i="54"/>
  <c r="U8" i="54" s="1"/>
  <c r="AS95" i="52"/>
  <c r="Q95" i="52"/>
  <c r="AU95" i="46"/>
  <c r="L95" i="46"/>
  <c r="Q95" i="44"/>
  <c r="Q8" i="44" s="1"/>
  <c r="H95" i="42"/>
  <c r="H8" i="42" s="1"/>
  <c r="AJ95" i="38"/>
  <c r="AA95" i="33"/>
  <c r="AA8" i="33" s="1"/>
  <c r="H95" i="62"/>
  <c r="H8" i="62" s="1"/>
  <c r="AK95" i="61"/>
  <c r="L95" i="67"/>
  <c r="L8" i="67" s="1"/>
  <c r="AR95" i="61"/>
  <c r="AG95" i="61"/>
  <c r="V95" i="61"/>
  <c r="F95" i="61"/>
  <c r="F8" i="61" s="1"/>
  <c r="AS95" i="60"/>
  <c r="H95" i="60"/>
  <c r="H8" i="60" s="1"/>
  <c r="S95" i="60"/>
  <c r="S8" i="60" s="1"/>
  <c r="AD95" i="60"/>
  <c r="AD8" i="60" s="1"/>
  <c r="AR95" i="54"/>
  <c r="C95" i="54"/>
  <c r="C8" i="54" s="1"/>
  <c r="N95" i="54"/>
  <c r="N8" i="54" s="1"/>
  <c r="Y95" i="54"/>
  <c r="Y8" i="54" s="1"/>
  <c r="AR95" i="53"/>
  <c r="AG95" i="53"/>
  <c r="L95" i="53"/>
  <c r="L8" i="53" s="1"/>
  <c r="W95" i="53"/>
  <c r="W8" i="53" s="1"/>
  <c r="AR95" i="52"/>
  <c r="AG95" i="52"/>
  <c r="V95" i="52"/>
  <c r="C95" i="52"/>
  <c r="C8" i="52" s="1"/>
  <c r="AR95" i="47"/>
  <c r="AG95" i="47"/>
  <c r="V95" i="47"/>
  <c r="K95" i="47"/>
  <c r="AR95" i="46"/>
  <c r="AG95" i="46"/>
  <c r="V95" i="46"/>
  <c r="C95" i="46"/>
  <c r="C8" i="46" s="1"/>
  <c r="AR95" i="44"/>
  <c r="C95" i="44"/>
  <c r="C8" i="44" s="1"/>
  <c r="N95" i="44"/>
  <c r="N8" i="44" s="1"/>
  <c r="Y95" i="44"/>
  <c r="Y8" i="44" s="1"/>
  <c r="AS95" i="40"/>
  <c r="H95" i="40"/>
  <c r="H8" i="40" s="1"/>
  <c r="S95" i="40"/>
  <c r="S8" i="40" s="1"/>
  <c r="AD95" i="40"/>
  <c r="AD8" i="40" s="1"/>
  <c r="AR95" i="39"/>
  <c r="AG95" i="39"/>
  <c r="V95" i="39"/>
  <c r="D95" i="39"/>
  <c r="D8" i="39" s="1"/>
  <c r="AR95" i="38"/>
  <c r="C95" i="38"/>
  <c r="C8" i="38" s="1"/>
  <c r="O95" i="38"/>
  <c r="O8" i="38" s="1"/>
  <c r="Z95" i="38"/>
  <c r="Z8" i="38" s="1"/>
  <c r="AR95" i="36"/>
  <c r="AG95" i="36"/>
  <c r="V95" i="36"/>
  <c r="K95" i="36"/>
  <c r="AR95" i="34"/>
  <c r="AG95" i="34"/>
  <c r="G95" i="34"/>
  <c r="G8" i="34" s="1"/>
  <c r="R95" i="34"/>
  <c r="R8" i="34" s="1"/>
  <c r="AT95" i="33"/>
  <c r="I95" i="33"/>
  <c r="I8" i="33" s="1"/>
  <c r="T95" i="33"/>
  <c r="T8" i="33" s="1"/>
  <c r="AE95" i="33"/>
  <c r="AE8" i="33" s="1"/>
  <c r="AR95" i="29"/>
  <c r="AG95" i="29"/>
  <c r="V95" i="29"/>
  <c r="H95" i="29"/>
  <c r="H8" i="29" s="1"/>
  <c r="AR95" i="28"/>
  <c r="AG95" i="28"/>
  <c r="J95" i="28"/>
  <c r="J8" i="28" s="1"/>
  <c r="U95" i="28"/>
  <c r="U8" i="28" s="1"/>
  <c r="AR95" i="27"/>
  <c r="AG95" i="27"/>
  <c r="V95" i="27"/>
  <c r="E95" i="27"/>
  <c r="E8" i="27" s="1"/>
  <c r="AR95" i="22"/>
  <c r="AG95" i="22"/>
  <c r="V95" i="22"/>
  <c r="K95" i="22"/>
  <c r="M95" i="77"/>
  <c r="M8" i="77" s="1"/>
  <c r="I95" i="62"/>
  <c r="I8" i="62" s="1"/>
  <c r="K95" i="46"/>
  <c r="K8" i="46" s="1"/>
  <c r="P95" i="29"/>
  <c r="P8" i="29" s="1"/>
  <c r="AR95" i="80"/>
  <c r="AG95" i="80"/>
  <c r="V95" i="80"/>
  <c r="E95" i="80"/>
  <c r="E8" i="80" s="1"/>
  <c r="AR95" i="79"/>
  <c r="AG95" i="79"/>
  <c r="V95" i="79"/>
  <c r="H95" i="79"/>
  <c r="H8" i="79" s="1"/>
  <c r="AR95" i="78"/>
  <c r="AG95" i="78"/>
  <c r="V95" i="78"/>
  <c r="F95" i="78"/>
  <c r="F8" i="78" s="1"/>
  <c r="AR95" i="77"/>
  <c r="AG95" i="77"/>
  <c r="V95" i="77"/>
  <c r="E95" i="77"/>
  <c r="E8" i="77" s="1"/>
  <c r="AR95" i="76"/>
  <c r="AG95" i="76"/>
  <c r="V95" i="76"/>
  <c r="K95" i="76"/>
  <c r="AR95" i="74"/>
  <c r="G95" i="74"/>
  <c r="G8" i="74" s="1"/>
  <c r="R95" i="74"/>
  <c r="R8" i="74" s="1"/>
  <c r="AC95" i="74"/>
  <c r="AC8" i="74" s="1"/>
  <c r="AR95" i="73"/>
  <c r="AG95" i="73"/>
  <c r="V95" i="73"/>
  <c r="H95" i="73"/>
  <c r="H8" i="73" s="1"/>
  <c r="AQ95" i="71"/>
  <c r="AF95" i="71"/>
  <c r="C95" i="71"/>
  <c r="C8" i="71" s="1"/>
  <c r="AD95" i="68"/>
  <c r="H95" i="68"/>
  <c r="H8" i="68" s="1"/>
  <c r="AJ95" i="67"/>
  <c r="K95" i="67"/>
  <c r="K8" i="67" s="1"/>
  <c r="C95" i="66"/>
  <c r="C8" i="66" s="1"/>
  <c r="I95" i="64"/>
  <c r="I8" i="64" s="1"/>
  <c r="AL95" i="61"/>
  <c r="S95" i="61"/>
  <c r="Y95" i="60"/>
  <c r="Y8" i="60" s="1"/>
  <c r="F95" i="58"/>
  <c r="F8" i="58" s="1"/>
  <c r="F95" i="53"/>
  <c r="F8" i="53" s="1"/>
  <c r="O95" i="52"/>
  <c r="AD95" i="47"/>
  <c r="AS95" i="46"/>
  <c r="S95" i="44"/>
  <c r="S8" i="44" s="1"/>
  <c r="AV95" i="40"/>
  <c r="B95" i="38"/>
  <c r="B8" i="38" s="1"/>
  <c r="U95" i="61"/>
  <c r="G95" i="61"/>
  <c r="G8" i="61" s="1"/>
  <c r="AQ95" i="54"/>
  <c r="Z95" i="54"/>
  <c r="Z8" i="54" s="1"/>
  <c r="AF95" i="53"/>
  <c r="X95" i="53"/>
  <c r="X8" i="53" s="1"/>
  <c r="U95" i="52"/>
  <c r="D95" i="52"/>
  <c r="D8" i="52" s="1"/>
  <c r="U95" i="47"/>
  <c r="AF95" i="46"/>
  <c r="AQ95" i="44"/>
  <c r="Z95" i="44"/>
  <c r="Z8" i="44" s="1"/>
  <c r="AR95" i="40"/>
  <c r="I95" i="40"/>
  <c r="I8" i="40" s="1"/>
  <c r="T95" i="40"/>
  <c r="T8" i="40" s="1"/>
  <c r="AE95" i="40"/>
  <c r="AE8" i="40" s="1"/>
  <c r="AQ95" i="39"/>
  <c r="U95" i="39"/>
  <c r="AQ95" i="38"/>
  <c r="E95" i="38"/>
  <c r="E8" i="38" s="1"/>
  <c r="P95" i="38"/>
  <c r="P8" i="38" s="1"/>
  <c r="AA95" i="38"/>
  <c r="AA8" i="38" s="1"/>
  <c r="AQ95" i="36"/>
  <c r="AF95" i="36"/>
  <c r="U95" i="36"/>
  <c r="C95" i="36"/>
  <c r="C8" i="36" s="1"/>
  <c r="AQ95" i="34"/>
  <c r="H95" i="34"/>
  <c r="H8" i="34" s="1"/>
  <c r="S95" i="34"/>
  <c r="S8" i="34" s="1"/>
  <c r="AS95" i="33"/>
  <c r="J95" i="33"/>
  <c r="J8" i="33" s="1"/>
  <c r="U95" i="33"/>
  <c r="U8" i="33" s="1"/>
  <c r="AF95" i="33"/>
  <c r="AF8" i="33" s="1"/>
  <c r="AQ95" i="29"/>
  <c r="AF95" i="29"/>
  <c r="U95" i="29"/>
  <c r="I95" i="29"/>
  <c r="I8" i="29" s="1"/>
  <c r="AQ95" i="28"/>
  <c r="AF95" i="28"/>
  <c r="K95" i="28"/>
  <c r="K8" i="28" s="1"/>
  <c r="V95" i="28"/>
  <c r="V8" i="28" s="1"/>
  <c r="AQ95" i="27"/>
  <c r="AF95" i="27"/>
  <c r="U95" i="27"/>
  <c r="F95" i="27"/>
  <c r="F8" i="27" s="1"/>
  <c r="AQ95" i="22"/>
  <c r="AF95" i="22"/>
  <c r="U95" i="22"/>
  <c r="J95" i="22"/>
  <c r="U95" i="80"/>
  <c r="AO95" i="68"/>
  <c r="Q95" i="68"/>
  <c r="I95" i="68"/>
  <c r="I8" i="68" s="1"/>
  <c r="AI95" i="67"/>
  <c r="AB95" i="67"/>
  <c r="AB8" i="67" s="1"/>
  <c r="E95" i="66"/>
  <c r="E8" i="66" s="1"/>
  <c r="D95" i="62"/>
  <c r="D8" i="62" s="1"/>
  <c r="AJ95" i="61"/>
  <c r="AV95" i="60"/>
  <c r="K95" i="60"/>
  <c r="K8" i="60" s="1"/>
  <c r="Z95" i="60"/>
  <c r="Z8" i="60" s="1"/>
  <c r="C95" i="59"/>
  <c r="C8" i="59" s="1"/>
  <c r="F95" i="55"/>
  <c r="F8" i="55" s="1"/>
  <c r="F95" i="54"/>
  <c r="F8" i="54" s="1"/>
  <c r="AD95" i="54"/>
  <c r="AD8" i="54" s="1"/>
  <c r="M95" i="53"/>
  <c r="M8" i="53" s="1"/>
  <c r="AO95" i="52"/>
  <c r="N95" i="52"/>
  <c r="AB95" i="47"/>
  <c r="AQ95" i="46"/>
  <c r="F95" i="46"/>
  <c r="F8" i="46" s="1"/>
  <c r="U95" i="44"/>
  <c r="U8" i="44" s="1"/>
  <c r="AP95" i="40"/>
  <c r="V95" i="38"/>
  <c r="V8" i="38" s="1"/>
  <c r="AA95" i="29"/>
  <c r="H95" i="53"/>
  <c r="H8" i="53" s="1"/>
  <c r="X95" i="67"/>
  <c r="X8" i="67" s="1"/>
  <c r="C95" i="64"/>
  <c r="C8" i="64" s="1"/>
  <c r="D95" i="68"/>
  <c r="D8" i="68" s="1"/>
  <c r="AP95" i="67"/>
  <c r="C95" i="67"/>
  <c r="C8" i="67" s="1"/>
  <c r="N95" i="67"/>
  <c r="N8" i="67" s="1"/>
  <c r="Y95" i="67"/>
  <c r="Y8" i="67" s="1"/>
  <c r="D95" i="64"/>
  <c r="D8" i="64" s="1"/>
  <c r="D95" i="63"/>
  <c r="D8" i="63" s="1"/>
  <c r="C95" i="62"/>
  <c r="C8" i="62" s="1"/>
  <c r="AP95" i="61"/>
  <c r="AE95" i="61"/>
  <c r="T95" i="61"/>
  <c r="H95" i="61"/>
  <c r="H8" i="61" s="1"/>
  <c r="AQ95" i="60"/>
  <c r="J95" i="60"/>
  <c r="J8" i="60" s="1"/>
  <c r="U95" i="60"/>
  <c r="U8" i="60" s="1"/>
  <c r="AF95" i="60"/>
  <c r="AF8" i="60" s="1"/>
  <c r="D95" i="57"/>
  <c r="D8" i="57" s="1"/>
  <c r="C95" i="55"/>
  <c r="C8" i="55" s="1"/>
  <c r="AP95" i="54"/>
  <c r="E95" i="54"/>
  <c r="E8" i="54" s="1"/>
  <c r="P95" i="54"/>
  <c r="P8" i="54" s="1"/>
  <c r="AA95" i="54"/>
  <c r="AA8" i="54" s="1"/>
  <c r="AP95" i="53"/>
  <c r="C95" i="53"/>
  <c r="C8" i="53" s="1"/>
  <c r="N95" i="53"/>
  <c r="N8" i="53" s="1"/>
  <c r="Y95" i="53"/>
  <c r="Y8" i="53" s="1"/>
  <c r="AP95" i="52"/>
  <c r="AE95" i="52"/>
  <c r="T95" i="52"/>
  <c r="E95" i="52"/>
  <c r="E8" i="52" s="1"/>
  <c r="AP95" i="47"/>
  <c r="AE95" i="47"/>
  <c r="T95" i="47"/>
  <c r="AP95" i="46"/>
  <c r="AE95" i="46"/>
  <c r="T95" i="46"/>
  <c r="E95" i="46"/>
  <c r="E8" i="46" s="1"/>
  <c r="AP95" i="44"/>
  <c r="E95" i="44"/>
  <c r="E8" i="44" s="1"/>
  <c r="P95" i="44"/>
  <c r="P8" i="44" s="1"/>
  <c r="AA95" i="44"/>
  <c r="AA8" i="44" s="1"/>
  <c r="C95" i="43"/>
  <c r="C8" i="43" s="1"/>
  <c r="C95" i="42"/>
  <c r="C8" i="42" s="1"/>
  <c r="AQ95" i="40"/>
  <c r="J95" i="40"/>
  <c r="J8" i="40" s="1"/>
  <c r="U95" i="40"/>
  <c r="U8" i="40" s="1"/>
  <c r="AF95" i="40"/>
  <c r="AF8" i="40" s="1"/>
  <c r="AP95" i="39"/>
  <c r="AE95" i="39"/>
  <c r="T95" i="39"/>
  <c r="F95" i="39"/>
  <c r="F8" i="39" s="1"/>
  <c r="AP95" i="38"/>
  <c r="F95" i="38"/>
  <c r="F8" i="38" s="1"/>
  <c r="Q95" i="38"/>
  <c r="Q8" i="38" s="1"/>
  <c r="AB95" i="38"/>
  <c r="AB8" i="38" s="1"/>
  <c r="AP95" i="36"/>
  <c r="AE95" i="36"/>
  <c r="T95" i="36"/>
  <c r="D95" i="36"/>
  <c r="D8" i="36" s="1"/>
  <c r="AP95" i="34"/>
  <c r="AE95" i="34"/>
  <c r="I95" i="34"/>
  <c r="I8" i="34" s="1"/>
  <c r="T95" i="34"/>
  <c r="T8" i="34" s="1"/>
  <c r="AR95" i="33"/>
  <c r="K95" i="33"/>
  <c r="K8" i="33" s="1"/>
  <c r="V95" i="33"/>
  <c r="V8" i="33" s="1"/>
  <c r="AG95" i="33"/>
  <c r="AG8" i="33" s="1"/>
  <c r="C95" i="31"/>
  <c r="C8" i="31" s="1"/>
  <c r="AP95" i="29"/>
  <c r="AE95" i="29"/>
  <c r="T95" i="29"/>
  <c r="J95" i="29"/>
  <c r="J8" i="29" s="1"/>
  <c r="AP95" i="28"/>
  <c r="AE95" i="28"/>
  <c r="L95" i="28"/>
  <c r="L8" i="28" s="1"/>
  <c r="W95" i="28"/>
  <c r="W8" i="28" s="1"/>
  <c r="AP95" i="27"/>
  <c r="AE95" i="27"/>
  <c r="T95" i="27"/>
  <c r="G95" i="27"/>
  <c r="G8" i="27" s="1"/>
  <c r="AP95" i="22"/>
  <c r="AE95" i="22"/>
  <c r="T95" i="22"/>
  <c r="I95" i="22"/>
  <c r="AK95" i="74"/>
  <c r="AK8" i="74" s="1"/>
  <c r="AL95" i="60"/>
  <c r="AL8" i="60" s="1"/>
  <c r="I95" i="43"/>
  <c r="I8" i="43" s="1"/>
  <c r="M95" i="27"/>
  <c r="M8" i="27" s="1"/>
  <c r="AP95" i="80"/>
  <c r="AE95" i="80"/>
  <c r="T95" i="80"/>
  <c r="G95" i="80"/>
  <c r="G8" i="80" s="1"/>
  <c r="AP95" i="79"/>
  <c r="AE95" i="79"/>
  <c r="T95" i="79"/>
  <c r="J95" i="79"/>
  <c r="J8" i="79" s="1"/>
  <c r="AP95" i="78"/>
  <c r="AE95" i="78"/>
  <c r="T95" i="78"/>
  <c r="H95" i="78"/>
  <c r="H8" i="78" s="1"/>
  <c r="AP95" i="77"/>
  <c r="AE95" i="77"/>
  <c r="T95" i="77"/>
  <c r="G95" i="77"/>
  <c r="G8" i="77" s="1"/>
  <c r="AP95" i="76"/>
  <c r="AE95" i="76"/>
  <c r="T95" i="76"/>
  <c r="D95" i="76"/>
  <c r="D8" i="76" s="1"/>
  <c r="AP95" i="74"/>
  <c r="I95" i="74"/>
  <c r="I8" i="74" s="1"/>
  <c r="T95" i="74"/>
  <c r="T8" i="74" s="1"/>
  <c r="AE95" i="74"/>
  <c r="AE8" i="74" s="1"/>
  <c r="AP95" i="73"/>
  <c r="AE95" i="73"/>
  <c r="T95" i="73"/>
  <c r="J95" i="73"/>
  <c r="J8" i="73" s="1"/>
  <c r="AO95" i="71"/>
  <c r="AD95" i="71"/>
  <c r="E95" i="71"/>
  <c r="E8" i="71" s="1"/>
  <c r="Q95" i="71"/>
  <c r="Q8" i="71" s="1"/>
  <c r="AB95" i="68"/>
  <c r="P95" i="68"/>
  <c r="AU95" i="67"/>
  <c r="AG95" i="67"/>
  <c r="O95" i="67"/>
  <c r="O8" i="67" s="1"/>
  <c r="AC95" i="67"/>
  <c r="AC8" i="67" s="1"/>
  <c r="G95" i="66"/>
  <c r="G8" i="66" s="1"/>
  <c r="AH95" i="61"/>
  <c r="Q95" i="61"/>
  <c r="AU95" i="60"/>
  <c r="AB95" i="60"/>
  <c r="AB8" i="60" s="1"/>
  <c r="G95" i="55"/>
  <c r="G8" i="55" s="1"/>
  <c r="AE95" i="54"/>
  <c r="AE8" i="54" s="1"/>
  <c r="O95" i="53"/>
  <c r="O8" i="53" s="1"/>
  <c r="AJ95" i="52"/>
  <c r="L95" i="52"/>
  <c r="AA95" i="47"/>
  <c r="AM95" i="46"/>
  <c r="I95" i="46"/>
  <c r="I8" i="46" s="1"/>
  <c r="V95" i="44"/>
  <c r="V8" i="44" s="1"/>
  <c r="M95" i="40"/>
  <c r="M8" i="40" s="1"/>
  <c r="W95" i="38"/>
  <c r="W8" i="38" s="1"/>
  <c r="AD95" i="28"/>
</calcChain>
</file>

<file path=xl/sharedStrings.xml><?xml version="1.0" encoding="utf-8"?>
<sst xmlns="http://schemas.openxmlformats.org/spreadsheetml/2006/main" count="12446" uniqueCount="2307">
  <si>
    <t>https://convention.bio.org/program-1/zymeworks</t>
  </si>
  <si>
    <t>https://www.prnewswire.com/news-releases/jazz-pharmaceuticals-announces-exclusive-license-agreement-to-develop-and-commercialize-zanidatamab-301652894.html; https://ir.zymeworks.com/news-releases/news-release-details/zymeworks-announces-nmpa-approval-zanidatamab-china-adults/</t>
  </si>
  <si>
    <t>https://www.fda.gov/drugs/resources-information-approved-drugs/fda-grants-accelerated-approval-zanidatamab-hrii-previously-treated-unresectable-or-metastatic-her2; https://investor.jazzpharma.com/news-releases/news-release-details/jazz-pharmaceuticals-announces-us-fda-approval-ziiherar</t>
  </si>
  <si>
    <t>https://ir.zymeworks.com/node/6341/html; https://www.mccarthy.ca/en/experience/zymeworks-raises-us-58-5m-in-ipo</t>
  </si>
  <si>
    <t>https://en.wikipedia.org/wiki/Zymeworks</t>
  </si>
  <si>
    <t>https://ir.zymeworks.com/node/6341/html; https://www.bctechnology.com/news/2017/5/1/Zymeworks-Raises-80-Million-in-Initial-Public-Offering-%28IPO%29-on-Toronto-and-New-York-Stock-Exchanges.cfm; https://www.mccarthy.ca/en/experience/zymeworks-raises-us-58-5m-in-ipo; https://www.lexpert.ca/big-deals/zymeworks-completes-initial-public-offering/351604</t>
  </si>
  <si>
    <t>Zanidatamab licensed to Jazz globally (ex‑China), partnered regionally in China; Zymeworks eligible to milestones and royalties.</t>
  </si>
  <si>
    <t>ZW191; ZW171</t>
  </si>
  <si>
    <t>Jazz (2022): Up to $1.76B in milestones; 10–20% tiered royalties. China territory partner (BeOne Medicines) for BTC approval in China (2025).</t>
  </si>
  <si>
    <t>≥2 (Jazz; China partner)</t>
  </si>
  <si>
    <t>Ziihera (zanidatamab‑hrii) – 2024 (US FDA accelerated)</t>
  </si>
  <si>
    <t>May 2017; IPO; ~$58.5–$80M; $13.00</t>
  </si>
  <si>
    <t>~$58.5–$80M (IPO)</t>
  </si>
  <si>
    <t>2014; $44M total across rounds (per PitchBook)</t>
  </si>
  <si>
    <t>≥$44M (2014) + other rounds</t>
  </si>
  <si>
    <t>~$58.5–$80M gross proceeds (offer size)</t>
  </si>
  <si>
    <t>$13.00</t>
  </si>
  <si>
    <t>TSX</t>
  </si>
  <si>
    <t>Public</t>
  </si>
  <si>
    <t>Zymeworks</t>
  </si>
  <si>
    <t>Yes</t>
  </si>
  <si>
    <t>N/A</t>
  </si>
  <si>
    <t>≥4</t>
  </si>
  <si>
    <t>https://www.prnewswire.com/news-releases/xencor-prices-initial-public-offering-234214051.html</t>
  </si>
  <si>
    <t>Current price from market data as of 2025-09-11.</t>
  </si>
  <si>
    <t>https://xencor.com/technology/xtend-fc-domains/; https://investors.xencor.com/news-releases/news-release-details/xencor-sells-portion-royalties-and-milestones-ultomirisr-and; https://www.sec.gov/Archives/edgar/data/1326732/000162828023005127/xncr-20221231.htm; https://investors.xencor.com/news-releases/news-release-details/xencor-and-bristol-myers-squibb-enter-license-agreement-use; https://www.gsk.com/en-gb/media/press-releases/gsk-and-vir-biotechnology-announce-sotrovimab-vir-7831-receives-emergency-use-authorization-from-the-us-fda/</t>
  </si>
  <si>
    <t>Alexion/AstraZeneca – multiple approvals (Ultomiris) – royalty monetization $215M in 2023; MorphoSys/Incyte – Monjuvi (tafasitamab) – royalty stream ongoing; Vir/GSK – Sotrovimab uses Xtend – royalties (region-dependent); Bristol Myers Squibb – 2021 – Xtend license for SARS-CoV-2 mAbs</t>
  </si>
  <si>
    <t>https://xencor.com/technology/xtend-fc-domains/; https://investors.xencor.com/static-files/3c1a6923-e1f9-443d-ae56-335f0b9f5b83; https://pubmed.ncbi.nlm.nih.gov/30767127/; https://investors.xencor.com/static-files/000fb01e-4592-43c0-b653-0e18f12108fe; https://www.gsk.com/en-gb/media/press-releases/gsk-and-vir-biotechnology-announce-sotrovimab-vir-7831-receives-emergency-use-authorization-from-the-us-fda/</t>
  </si>
  <si>
    <t>Approved: Ultomiris® (ravulizumab; incorporates Xtend Fc) and Monjuvi®/Minjuvi® (tafasitamab; engineered Fc). Authorized/Approved in some geographies: Sotrovimab (incorporates Xtend).</t>
  </si>
  <si>
    <t>2013-12-03</t>
  </si>
  <si>
    <t>XNCR</t>
  </si>
  <si>
    <t>Xencor</t>
  </si>
  <si>
    <t>WVE</t>
  </si>
  <si>
    <t>Oligonucleotides targeting mRNA</t>
  </si>
  <si>
    <t>Wave Life Sciences</t>
  </si>
  <si>
    <t>https://www.sec.gov/Archives/edgar/data/1640266/000155837025002703/vygr-20241231x10k.htm; https://www.fiercebiotech.com/biotech/neurocrine-hands-back-2-cns-gene-therapy-programs-voyager; https://www.investopedia.com/voyager-therapeutics-and-novartis-sign-deal-for-neurological-disease-treatments-8421220; https://www.biospace.com/novartis-inks-potential-1-3b-gene-therapy-deal-with-voyager-to-target-neuro-diseases</t>
  </si>
  <si>
    <t>https://globalventuring.com/voyager-explores-markets-with-70m-ipo/; https://ir.voyagertherapeutics.com/news-releases/news-release-details/voyager-therapeutics-announces-pricing-public-offering</t>
  </si>
  <si>
    <t>https://www.fiercebiotech.com/r-d/third-rock-puts-up-45m-for-a-voyage-into-gene-therapy; https://www.biospace.com/voyager-therapeutics-snags-60-million-with-crossover-investors-as-analysts-predict-an-ipo</t>
  </si>
  <si>
    <t>https://globalventuring.com/voyager-explores-markets-with-70m-ipo/; https://www.nasdaq.com/articles/voyager-explores-ipo-space-files-86-million-ipo-2015-10-09</t>
  </si>
  <si>
    <t>Neurocrine partnership restructured in 2025 (returned 2 programs).</t>
  </si>
  <si>
    <t>Neurocrine (2019/2023): $115M upfront (2019) + $50M equity; 2023 expansion $175M upfront. Novartis (2024): $100M upfront (incl. $20M equity), up to $1.2B milestones.</t>
  </si>
  <si>
    <t>≥3 (Neurocrine; Novartis; Alexion/AstraZeneca Rare Disease)</t>
  </si>
  <si>
    <t>Nov 2015; IPO; $70M; $14.00 | Jan 2024; Follow‑on; $9.00; size n/a</t>
  </si>
  <si>
    <t>$70M (IPO) + follow‑ons incl. Jan 2024 ($9/share + pre‑funded warrants)</t>
  </si>
  <si>
    <t>Feb 2014; $45M; Series A | Apr 2015; $60M; Series B</t>
  </si>
  <si>
    <t>$45M Series A + $60M Series B</t>
  </si>
  <si>
    <t>$70M gross proceeds (offer size)</t>
  </si>
  <si>
    <t>$14.00</t>
  </si>
  <si>
    <t>VYGR</t>
  </si>
  <si>
    <t>Voyager Therapeutics</t>
  </si>
  <si>
    <t>https://www.gsk.com/en-gb/media/press-releases/gsk-and-vir-biotechnology-announce-collaboration-to-fight-covid-19/; https://www.gsk.com/en-gb/media/press-releases/gsk-and-vir-biotechnology-announce-united-states-government-agreement-to-purchase-additional-supply-of-sotrovimab/</t>
  </si>
  <si>
    <t>https://www.ema.europa.eu/en/medicines/human/EPAR/xevudy; https://www.gsk.com/en-gb/media/press-releases/xevudy-sotrovimab-granted-marketing-authorisation-by-the-european-commission-for-the-early-treatment-of-covid-19/</t>
  </si>
  <si>
    <t>https://www.reuters.com/article/us-virbiotechnology-ipo-idUSKBN1WP2IL</t>
  </si>
  <si>
    <t>Sotrovimab (Xevudy) received EU marketing authorization Dec 2021; authorizations varied by country and variant.</t>
  </si>
  <si>
    <t>GSK–Vir COVID-19 antibodies collaboration (2020); terms included equity investment and profit-share/royalty constructs; various territory supply agreements.</t>
  </si>
  <si>
    <t>≥3 (GSK; Alnylam; others)</t>
  </si>
  <si>
    <t>Xevudy (sotrovimab) – 2021 (EU marketing authorisation)</t>
  </si>
  <si>
    <t>Oct 2019; IPO; $143M; $20.00</t>
  </si>
  <si>
    <t>$143M (IPO) + subsequent follow‑ons (not totaled here)</t>
  </si>
  <si>
    <t>$143M gross proceeds (offer size)</t>
  </si>
  <si>
    <t>$20.00</t>
  </si>
  <si>
    <t>VIR</t>
  </si>
  <si>
    <t>Vir Biotechnology</t>
  </si>
  <si>
    <t>https://journalrecord.com/1999/07/22/johnson-johnson-to-buy-centocor-in-stock-deal-valued-at-49-billion/; https://njbiz.com/jj-completes-4-9-billion-buy-of-centocor/</t>
  </si>
  <si>
    <t>No – Acquired by Eli Lilly</t>
  </si>
  <si>
    <t>https://www.biopharmadive.com/news/vertex-verve-therapeutics-cardiovascular-gene-editing/645975/</t>
  </si>
  <si>
    <t>https://www.businesswire.com/news/home/20210617005950/en/Verve-Therapeutics-Announces-Pricing-of-Initial-Public-Offering</t>
  </si>
  <si>
    <t>https://pharmaphorum.com/news/verve-therapeutics-extends-series-b-round-raises-94m; https://pharmaphorum.com/news/verve-therapeutics-extends-series-b-round-raises-94m</t>
  </si>
  <si>
    <t>Upfront equity value ~$1.0B; up to $1.3B incl. CVR</t>
  </si>
  <si>
    <t>$10.50/share cash + up to $3.00 CVR</t>
  </si>
  <si>
    <t>2025-07-08 (announced); closed later in 2025</t>
  </si>
  <si>
    <t>Vertex – 2022 – $60M upfront (incl. ~$35M equity), up to $66M milestones – upfront received</t>
  </si>
  <si>
    <t>≥1</t>
  </si>
  <si>
    <t>None as of acquisition in 2025.</t>
  </si>
  <si>
    <t>2021-06-17 – IPO – $19/share (amount raised ~$267M per filings/news)</t>
  </si>
  <si>
    <t>2021-01 – Series B – $94,000,000; 2020-06 – Series A-2 – $63,000,000</t>
  </si>
  <si>
    <t>2021-06-17</t>
  </si>
  <si>
    <t>VERV (delisted)</t>
  </si>
  <si>
    <t>Acquired</t>
  </si>
  <si>
    <t>Verve Therapeutics</t>
  </si>
  <si>
    <t>—</t>
  </si>
  <si>
    <t>https://www.gsk.com/en-gb/media/press-releases/gsk-to-acquire-human-genome-sciences-for-us-1425-per-share-in-cash/; https://www.gsk.com/en-gb/media/press-releases/gsk-completes-acquisition-of-human-genome-sciences/</t>
  </si>
  <si>
    <t>https://www.vrtx.com/medicines/our-approved-medicines/</t>
  </si>
  <si>
    <t>https://www.vrtx.com/</t>
  </si>
  <si>
    <t>https://www.vrtx.com/medicines/our-approved-medicines/ ; https://www.reuters.com/business/healthcare-pharmaceuticals/us-fda-approves-vertex-pharmas-triple-combo-cystic-fibrosis-treatment-2024-12-20/ ; https://apnews.com/article/b1dd4276fce3d88ff32e3062e95f408f</t>
  </si>
  <si>
    <t>https://en.wikipedia.org/wiki/Vertex_Pharmaceuticals</t>
  </si>
  <si>
    <t>Benlysta was the first lupus drug approved in &gt;50 years (2011).</t>
  </si>
  <si>
    <t>396.83</t>
  </si>
  <si>
    <t>CF franchise (multiple), Alyftrek, Journavx</t>
  </si>
  <si>
    <t>2015 CRISPR pact (co-dev/co-com); multiple manufacturing/commercial agreements for CASGEVY</t>
  </si>
  <si>
    <t>CRISPR Therapeutics (CASGEVY), Moderna (mRNA), others</t>
  </si>
  <si>
    <t>KALYDECO (2012); ORKAMBI (2015); SYMDEKO (2018); TRIKAFTA (2019); ALYFTREK (2024); CASGEVY (2023, with CRISPR Tx); JOURNAVX (2025)</t>
  </si>
  <si>
    <t>≥6 (CF franchise + CASGEVY + JOURNAVX)</t>
  </si>
  <si>
    <t>N/A (pre-IPO not compiled)</t>
  </si>
  <si>
    <t>1991-07-24</t>
  </si>
  <si>
    <t>VRTX</t>
  </si>
  <si>
    <t>Vertex Pharmaceuticals</t>
  </si>
  <si>
    <t>https://www.uniqure.com/programs-pipeline/hemophilia</t>
  </si>
  <si>
    <t>https://newsroom.csl.com/2021-05-06-CSL-Behring-Announces-Global-Commercialization-and-License-Agreement-with-uniQure; https://www.globenewswire.com/news-release/2023/05/15/2668613/0/en/uniQure-Announces-Sale-of-Royalty-Interest-in-HEMGENIX-for-Up-To-400-Million.html</t>
  </si>
  <si>
    <t>https://uniqure.gcs-web.com/news-releases/news-release-details/uniqure-announces-fda-approval-first-gene-therapy-adults</t>
  </si>
  <si>
    <t>Additional internal programs retained</t>
  </si>
  <si>
    <t>Upfront $500M; up to $1.5B milestones &amp; royalties; 2023: sold portion of royalty stream for $375M upfront (up to $400M).</t>
  </si>
  <si>
    <t>CSL Behring (global commercialization &amp; license)</t>
  </si>
  <si>
    <t>HEMGENIX (etranacogene dezaparvovec) for Hemophilia B (licensed to CSL Behring).</t>
  </si>
  <si>
    <t>https://gildehealthcare.com/news/venture-and-growth/uniqure-announces-successful-nasdaq-ipo/</t>
  </si>
  <si>
    <t>2014-02-05</t>
  </si>
  <si>
    <t>QURE</t>
  </si>
  <si>
    <t>uniQure</t>
  </si>
  <si>
    <t>https://www.biospace.com/tango-enters-lucrative-spac-merger-to-drive-precision-medicine-pipeline</t>
  </si>
  <si>
    <t>https://www.sec.gov/Archives/edgar/data/1819133/000121390021021456/ea139433ex99-1_bctgacq.htm</t>
  </si>
  <si>
    <t>(see Yahoo Finance link)</t>
  </si>
  <si>
    <t>(Not compiled here.)</t>
  </si>
  <si>
    <t>≥1 (Gilead 2018; others)</t>
  </si>
  <si>
    <t>None.</t>
  </si>
  <si>
    <t>SPAC transaction: ~$353M gross proceeds (trust + PIPE).</t>
  </si>
  <si>
    <t>SPAC ($10 reference)</t>
  </si>
  <si>
    <t>2021-08-10 (SPAC close)</t>
  </si>
  <si>
    <t>TNGX</t>
  </si>
  <si>
    <t>Tango Therapeutics</t>
  </si>
  <si>
    <t>SMMT</t>
  </si>
  <si>
    <t>Bispecific antibodies with first candidate a PD-1 with the anti-angiogenesis effects associated with blocking VEGF</t>
  </si>
  <si>
    <t>Summit Therapeutic</t>
  </si>
  <si>
    <t>https://www.roche.com/media/releases/med-cor-2019-02-25; https://www.roche.com/media/releases/med-cor-2019-12-17</t>
  </si>
  <si>
    <t>https://www.pfizer.com/news/press-release/press-release-detail/spark_therapeutics_and_pfizer_amend_license_agreement_for_investigational_spk_9001_in_hemophilia_b; https://www.novartis.com/news/media-releases/novartis-exclusively-licenses-first-ophthalmology-gene-therapy-all-markets-outside-us-milestone-patients-rare-inherited-vision-loss</t>
  </si>
  <si>
    <t>https://www.fda.gov/vaccines-blood-biologics/cellular-gene-therapy-products/luxturna; https://www.globenewswire.com/news-release/2017/12/19/1266410/0/en/FDA-Approves-Spark-Therapeutics-LUXTURNA-voretigene-neparvovec-rzyl-a-One-time-Gene-Therapy-for-Patients-with-Confirmed-Biallelic-RPE65-Mutation-associated-Retinal-Dystrophy.html</t>
  </si>
  <si>
    <t>https://www.nasdaq.com/articles/spark-therapeutics-prices-upsized-ipo-23-above-upwardly-revised-range-2015-01-29</t>
  </si>
  <si>
    <t>https://www.sec.gov/Archives/edgar/data/1609351/000119312514457223/d776249dex1018.htm</t>
  </si>
  <si>
    <t>https://www.nasdaq.com/articles/spark-therapeutics-prices-upsized-ipo-23-above-upwardly-revised-range-2015-01-29; https://www.sec.gov/Archives/edgar/data/1609351/000160935116000020/spark-201510xk.htm; https://www.reuters.com/article/business/gene-therapy-company-spark-therapeutics-shares-double-in-debut-idUSL4N0V97Q9/</t>
  </si>
  <si>
    <t>First FDA‑approved AAV gene therapy for a genetic disease (US).</t>
  </si>
  <si>
    <t>~$4.8B</t>
  </si>
  <si>
    <t>$114.50</t>
  </si>
  <si>
    <t>Dec 2019 (tender completed)</t>
  </si>
  <si>
    <t>Pfizer (2014) hemophilia B program: $10M upfront (amendment) + milestones; Novartis (2018) ex‑US Luxturna rights (terms undisclosed here).</t>
  </si>
  <si>
    <t>≥2 (Pfizer; Novartis ex‑US rights)</t>
  </si>
  <si>
    <t>LUXTURNA (voretigene neparvovec‑rzyl) – 2017 (US)</t>
  </si>
  <si>
    <t>Jan 2015; IPO; $161M; $23.00</t>
  </si>
  <si>
    <t>$161M (IPO)</t>
  </si>
  <si>
    <t>Oct 2013; $50M CHOP commitment</t>
  </si>
  <si>
    <t>$50M (2013 CHOP spin‑out commitment) + early rounds</t>
  </si>
  <si>
    <t>$161M gross proceeds (offer size)</t>
  </si>
  <si>
    <t>$23.00</t>
  </si>
  <si>
    <t>ONCE</t>
  </si>
  <si>
    <t>Spark Therapeutics</t>
  </si>
  <si>
    <t>https://www.ctf.org/wp-content/uploads/2024/02/bwt04032014.pdf</t>
  </si>
  <si>
    <t>1997-01-14</t>
  </si>
  <si>
    <t>Baxter partnership (historical, hemophilia gene therapy)</t>
  </si>
  <si>
    <t>Somatix Therapy</t>
  </si>
  <si>
    <t>https://www.bioworld.com/articles/486383</t>
  </si>
  <si>
    <t>https://www.bioworld.com/articles/487106; https://www.science.org/doi/10.1126/science.275.5301.767</t>
  </si>
  <si>
    <t>https://www.bioworld.com/articles/487106</t>
  </si>
  <si>
    <t>FDA advisory noted 19–0 vote against approval in 2023; company assets reportedly moved into a trust; formal bankruptcy filing not confirmed in linked source.</t>
  </si>
  <si>
    <t>$166M (at announcement)</t>
  </si>
  <si>
    <t>Stock swap: 1.35 Arris sh for each Sequana sh</t>
  </si>
  <si>
    <t>1998-01-12 (Arris deal closed)</t>
  </si>
  <si>
    <t>1996: LOI with Memorial Sloan Kettering to form cancer genomics company</t>
  </si>
  <si>
    <t>1995-08: IPO 2M sh @ $9 ($18M gross); 1996-02-13: planned follow-on (~$35M)</t>
  </si>
  <si>
    <t>$18M (IPO gross) + planned follow-ons</t>
  </si>
  <si>
    <t>1995-08</t>
  </si>
  <si>
    <t>Acquired (stock merger into Arris; later Axys)</t>
  </si>
  <si>
    <t>Sequana Therapeutics (merged into Arris/Axys)</t>
  </si>
  <si>
    <t>https://www.pfizer.com/news/press-release/press-release-detail/pfizer-completes-acquisition-seagen</t>
  </si>
  <si>
    <t>https://www.sec.gov/ixviewer/doc?action=display&amp;source=content%2Fedgar%2Fdata%2F1060736%2F000106073622000016%2Fsgen-20211231.htm</t>
  </si>
  <si>
    <t>https://www.pfizer.com/news/press-release/press-release-detail/pfizer-completes-acquisition-seagen ; https://www.gsk.com/en-gb/media/press-releases/gsk-provides-update-on-us-fda-advisory-committee-review-of-blenrep-belantamab-mafodotin-blmf-combinations-for-patients-with-relapsedrefractory-multiple-myeloma/</t>
  </si>
  <si>
    <t>https://www.seattletimes.com/business/seattle-genetics-sells-49-million-of-stock-in-ipo/ ; https://www.wsj.com/articles/SB983989529460249284</t>
  </si>
  <si>
    <t>Market cap is from Macrotrends snapshot; real‑time price from finance tool.</t>
  </si>
  <si>
    <t>≈43,000,000,000</t>
  </si>
  <si>
    <t>229.00 (per deal terms)</t>
  </si>
  <si>
    <t>2023-12-14</t>
  </si>
  <si>
    <t>TUKYSA (at time of acquisition)</t>
  </si>
  <si>
    <t>Partnered/co-dev on PADCEV, TIVDAK; platform licensing for MMAE/MMAF ADCs</t>
  </si>
  <si>
    <t>Numerous (Takeda, Astellas, Genmab, Roche, GSK, more)</t>
  </si>
  <si>
    <t>ADCETRIS (2011); PADCEV (2019, w/ Astellas); TUKYSA (2020); TIVDAK (2021, w/ Genmab); Polivy (Roche, licensed Seagen tech); Blenrep (GSK, licensed Seagen tech – U.S. withdrawal 2022; resubmission underway)</t>
  </si>
  <si>
    <t>≥6 using Seagen ADC tech (4 in-house + external licensees)</t>
  </si>
  <si>
    <t>Multiple follow-ons over 2000s–2010s (not compiled here)</t>
  </si>
  <si>
    <t>N/A (pre-IPO 1997–2001 not compiled)</t>
  </si>
  <si>
    <t>N/A (raised $49M)</t>
  </si>
  <si>
    <t>7.00</t>
  </si>
  <si>
    <t>2001-03-08</t>
  </si>
  <si>
    <t>SGEN (delisted)</t>
  </si>
  <si>
    <t>Seagen (Seattle Genetics)</t>
  </si>
  <si>
    <t>company pipeline (not fetched)</t>
  </si>
  <si>
    <t>https://ir.schrodinger.com/press-releases/news-details/2020/Schrdinger-Announces-a-Multi-Target-Drug-Discovery-Development-and-Commercialization-Collaboration-with-Bristol-Myers-Squibb-11-23-2020/default.aspx ; https://www.marketwatch.com/story/schrodingers-stock-soars-9-as-it-enters-collaboration-pact-with-novartis-worth-up-to-about-2-5-billion-in-payments-f2f30aed</t>
  </si>
  <si>
    <t>https://ir.schrodinger.com/press-releases/news-details/2020/Schrdinger-Announces-Pricing-of-Public-Offering-08-12-2020/default.aspx ; https://www.nasdaq.com/press-release/schrodinger-announces-pricing-of-public-offering-2020-08-12</t>
  </si>
  <si>
    <t>https://www.sec.gov/Archives/edgar/data/1490978/000119312520026787/d766269d424b4.htm ; https://medcitynews.com/2020/02/schrodinger-raises-232m-in-ipo/</t>
  </si>
  <si>
    <t>≈$1.33B</t>
  </si>
  <si>
    <t>18.71</t>
  </si>
  <si>
    <t>Early to mid-stage internal programs (oncology)</t>
  </si>
  <si>
    <t>BMS multi-target: $55M upfront; up to $2.7B milestones (Nov 2020). Novartis 2024: $150M upfront; up to $2.3B milestones</t>
  </si>
  <si>
    <t>Multiple (BMS, Novartis 2024, AstraZeneca, others)</t>
  </si>
  <si>
    <t>0 (software used broadly; no direct approvals owned)</t>
  </si>
  <si>
    <t>2020-08 Follow-on $297M gross</t>
  </si>
  <si>
    <t>$297M (Aug 2020 FO)</t>
  </si>
  <si>
    <t>≈$1.0B at pricing</t>
  </si>
  <si>
    <t>17.00</t>
  </si>
  <si>
    <t>2020-02-06 (first trade)</t>
  </si>
  <si>
    <t>SDGR</t>
  </si>
  <si>
    <t>Schrödinger</t>
  </si>
  <si>
    <t>https://www.questdiagnostics.com/our-company/newsroom/press-releases/press-release-details/2011/Quest-Diagnostics-to-Acquire-Celera/default.aspx; https://www.fiercebiotech.com/biotech/quest-diagnostics-acquires-cra</t>
  </si>
  <si>
    <t>https://investors.biogen.com/news-releases/news-release-details/biogen-idec-and-sangamo-biosciences-enter-research-collaboration; https://investors.pfizer.com/Investors/News/press-release-details/2017/Pfizer-and-Sangamo-Announce-Global-Collaboration-and-License-Agreement-to-Develop-Gene-Therapy-Programs-for-Hemophilia-A/default.aspx; https://sangamo.com/press-releases/sangamo-and-gileads-kite-announce-strategic-collaboration/; https://sangamo.com/press-releases/shire-and-sangamo-enter-strategic-alliance-to-develop-znf-therapeutics/</t>
  </si>
  <si>
    <t>https://www.sec.gov/ixviewer/doc?action=display&amp;source=content&amp;filename=/Archives/edgar/data/1001233/000100123324000030/sgmo-20231231.htm</t>
  </si>
  <si>
    <t>https://www.sec.gov/Archives/edgar/data/1001233/000104746903012651/a2117743z10-k405.htm</t>
  </si>
  <si>
    <t>Celera was a tracking stock of Applera; financing and IPO dynamics differ from a standalone IPO.</t>
  </si>
  <si>
    <t>$0.5449 (2025-09-11)</t>
  </si>
  <si>
    <t>2014: Biogen—$20M upfront for hemoglobinopathies; 2017: Pfizer—$70M upfront for hemophilia A gene therapy (up to ~$475M milestones); 2018: Kite/Gilead—$150M upfront plus up to $3.01B milestones for CAR‑T; 2012: Shire—ZFN therapeutics alliance</t>
  </si>
  <si>
    <t>4 (not exhaustive)</t>
  </si>
  <si>
    <t>2000 (Nasdaq)</t>
  </si>
  <si>
    <t>SGMO</t>
  </si>
  <si>
    <t xml:space="preserve">Sangamo Therapeutics </t>
  </si>
  <si>
    <t>https://ir.sana.com/news-releases/news-release-details/fujifilm-cellular-dynamics-and-sana-biotechnology-announce; https://ir.sana.com/news-releases/news-release-details/sana-biotechnology-iaso-biotherapeutics-and-innovent-biologics</t>
  </si>
  <si>
    <t>https://ir.sana.com/news-releases/news-release-details/sana-announces-upsized-pricing-initial-public-offering; https://www.geekwire.com/2021/sana-joins-nasdaq-blockbuster-587m-ipo/</t>
  </si>
  <si>
    <t>https://ir.sana.com/news-releases/news-release-details/sana-biotechnology-announces-completion-initial-financing; https://www.statnews.com/2020/06/23/sana-biotechnology-the-secretive-startup-lays-some-cards-on-the-table/</t>
  </si>
  <si>
    <t>https://ir.sana.com/news-releases/news-release-details/sana-announces-upsized-pricing-initial-public-offering; https://www.reuters.com/article/world/americas/sana-biotech-valued-at-over-6-billion-in-market-debut-idUSKBN2A42JA/</t>
  </si>
  <si>
    <t>Largest‑ever IPO for a preclinical biotech at the time (per Reuters/GeekWire).</t>
  </si>
  <si>
    <t>Licensing and collaboration agreements to support CAR‑T and manufacturing; financial terms undisclosed.</t>
  </si>
  <si>
    <t>≥2 (FUJIFILM CDI; IASO/Innovent; NIH)</t>
  </si>
  <si>
    <t>Feb 2021; IPO; $587.5M; $25.00</t>
  </si>
  <si>
    <t>$587.5M (IPO)</t>
  </si>
  <si>
    <t>Jun 23, 2020; &gt;$700M; Initial Financing (multi‑tranche)</t>
  </si>
  <si>
    <t>$700M initial financing (2019/2020)</t>
  </si>
  <si>
    <t>$587.5M gross proceeds (offer size)</t>
  </si>
  <si>
    <t>$25.00</t>
  </si>
  <si>
    <t>SANA</t>
  </si>
  <si>
    <t>Sana Biotechnology</t>
  </si>
  <si>
    <t>https://www.prnewswire.com/news-releases/intrexon-to-acquire-genvec-to-expand-industry-leading-gene-delivery-platform-300395556.html; https://pitchbook.com/newsletter/intrexon-inks-16m-deal-for-genvec</t>
  </si>
  <si>
    <t>https://investors.biogen.com/news-releases/news-release-details/biogen-and-sage-therapeutics-announce-global-collaboration</t>
  </si>
  <si>
    <t>https://investors.biogen.com/news-releases/news-release-details/biogen-and-sage-therapeutics-announce-global-collaboration; https://investor.sagerx.com/news-releases/news-release-details/sage-therapeutics-announces-fourth-quarter-and-full-year-2020; https://www.nasdaq.com/articles/biogen-sage-therapeutics-to-jointly-develop-and-commercialize-zuranolone-sage-324-2020-11</t>
  </si>
  <si>
    <t>https://investor.sagerx.com/news-releases/news-release-details/sage-therapeutics-announces-fda-approval-zulressotm-brexanolone; https://www.fda.gov/news-events/press-announcements/fda-approves-first-oral-treatment-postpartum-depression; https://investors.biogen.com/news-releases/news-release-details/fda-approves-zurzuvaetm-zuranolone-first-and-only-oral-treatment</t>
  </si>
  <si>
    <t>https://investor.sagerx.com/news-releases/news-release-details/sage-announces-third-quarter-2015-financial-results-and-recent; https://investor.sagerx.com/news-releases/news-release-details/sage-therapeutics-prices-public-offering-common-stock-1; https://investor.sagerx.com/news-releases/news-release-details/sage-therapeutics-prices-public-offering-common-stock-0</t>
  </si>
  <si>
    <t>https://www.biospace.com/sage-therapeutics-announces-pricing-of-initial-public-offering</t>
  </si>
  <si>
    <t>Became part of Intrexon (now Precigen).</t>
  </si>
  <si>
    <t>8.68 (as of 2025-09-11)</t>
  </si>
  <si>
    <t>Zurzuvae co‑promoted in U.S.; Biogen has ex‑U.S. rights (except some territories).</t>
  </si>
  <si>
    <t>1 (Zulresso US/global)</t>
  </si>
  <si>
    <t>Biogen (Nov 2020): $875M upfront + $650M equity (6.24M shares @ $104.14); up to ~$1.6B milestones; Sage recognized ~$1.1B collaboration revenue in Q4’20 (upfront + equity premium).</t>
  </si>
  <si>
    <t>1 (Biogen)</t>
  </si>
  <si>
    <t>Zulresso (brexanolone) – 2019; Zurzuvae (zuranolone, with Biogen) – 2023</t>
  </si>
  <si>
    <t>2</t>
  </si>
  <si>
    <t>Apr 2015: follow‑on (net ~$129.1M); Jan 2016: offering @ $150/sh; Feb 2018: offering @ $164/sh.</t>
  </si>
  <si>
    <t>≥$129,100,000 net (Apr 2015 follow‑on) + additional follow‑ons</t>
  </si>
  <si>
    <t>$18.00</t>
  </si>
  <si>
    <t>2014-07-18</t>
  </si>
  <si>
    <t>SAGE</t>
  </si>
  <si>
    <t>Sage Therapeutics</t>
  </si>
  <si>
    <t>Company filings (10-Q 2024-06-30)</t>
  </si>
  <si>
    <t>https://www.fiercebiotech.com/biotech/sanofi-hands-back-rights-revolutions-lead-asset-ending-more-four-year-partnership ; https://ir.revmed.com/news-releases/news-release-details/revolution-medicines-regain-global-rights-rmc-4630-following</t>
  </si>
  <si>
    <t>https://ir.revmed.com/news-releases/news-release-details/revolution-medicines-announces-pricing-1560-million-public ; https://ir.revmed.com/news-releases/news-release-details/revolution-medicines-announces-pricing-3000-million-public ; https://ir.revmed.com/news-releases/news-release-details/revolution-medicines-announces-pricing-upsized-7500-million</t>
  </si>
  <si>
    <t>https://www.sec.gov/Archives/edgar/data/1628171/000119312520035507/d799036d424b4.htm ; https://www.marketwatch.com/story/revolution-medicines-prices-ipo-at-17-a-share-2020-02-12</t>
  </si>
  <si>
    <t>≈$7.6B</t>
  </si>
  <si>
    <t>45.54</t>
  </si>
  <si>
    <t>Multiple RAS(ON) inhibitors (e.g., RMC-6236, RMC-9805)</t>
  </si>
  <si>
    <t>2018 Sanofi deal ~$550M headline; rights returned 2022</t>
  </si>
  <si>
    <t>Sanofi (SHP2, terminated 2022)</t>
  </si>
  <si>
    <t>0</t>
  </si>
  <si>
    <t>2020-07 Follow-on $156M; 2023-03 Follow-on $300M; 2024-12 Follow-on $750M</t>
  </si>
  <si>
    <t>≥$1.2B (selected)</t>
  </si>
  <si>
    <t>≈$1.6–1.8B at pricing</t>
  </si>
  <si>
    <t>2020-02-13</t>
  </si>
  <si>
    <t>RVMD</t>
  </si>
  <si>
    <t>Tri-complex inhibitors for RAS cancer</t>
  </si>
  <si>
    <t>Revolution Medicines</t>
  </si>
  <si>
    <t>https://www.gsk.com/en-gb/media/press-releases/gsk-acquires-human-genome-sciences/</t>
  </si>
  <si>
    <t>https://ir.reparerx.com/news-releases/news-release-details/repare-therapeutics-announces-multi-target-discovery; https://ir.reparerx.com/news-releases/news-release-details/repare-therapeutics-announces-worldwide-license-and; https://ir.reparerx.com/news-releases/news-release-details/repare-therapeutics-announces-achievement-40-million-roche; https://www.businesswire.com/news/home/20240212526076/en/Repare-Therapeutics-to-Regain-Global-Rights-to-Camonsertib; https://ir.reparerx.com/news-releases/news-release-details/repare-therapeutics-enters-exclusive-worldwide-licensing</t>
  </si>
  <si>
    <t>https://finance.yahoo.com/news/repare-therapeutics-announces-pricing-upsized-015600481.html</t>
  </si>
  <si>
    <t>https://ir.reparerx.com/news-releases/news-release-details/repare-therapeutics-announces-pricing-upsized-initial-public</t>
  </si>
  <si>
    <t>Acquired by GSK.</t>
  </si>
  <si>
    <t>https://ir.reparerx.com/news-releases/news-release-details/repare-therapeutics-announces-portfolio-re-prioritization</t>
  </si>
  <si>
    <t>At least two active clinical programs wholly owned post-Roche termination (RP-1664, RP-3467)</t>
  </si>
  <si>
    <t>Bristol Myers Squibb – 2020 – $65M upfront (incl. $15M equity); up to ~$3.0B milestones; royalties – upfront received; Roche – 2022 – $125M upfront; up to $1.2B milestones; royalties – $40M milestone received Jan 2024; collaboration terminated Feb 2024; rights reverted to Repare; Debiopharm – 2025 – $10M upfront; up to $257M milestones; single-digit royalties – upfront received</t>
  </si>
  <si>
    <t>3</t>
  </si>
  <si>
    <t>None as of Sep 2025.</t>
  </si>
  <si>
    <t>2020-06-19 – IPO – $20/share; gross proceeds ~$220M</t>
  </si>
  <si>
    <t>2020-06-19</t>
  </si>
  <si>
    <t>RPTX</t>
  </si>
  <si>
    <t>Repare Therapeutics</t>
  </si>
  <si>
    <t>https://www.reuters.com/markets/deals/eli-lilly-buy-verve-therapeutics-deal-valued-13-billion-2025-07-08/</t>
  </si>
  <si>
    <t>https://ir.relaytx.com/news-releases/news-release-details/relay-therapeutics-announces-worldwide-license-and-collaboration ; https://www.biopharmatrend.com/news/genentech-ends-shp2-inhibitor-collaboration-with-relay-therapeutics-860/</t>
  </si>
  <si>
    <t>https://finance.yahoo.com/news/relay-therapeutics-reports-third-quarter-210500677.html ; https://ir.relaytx.com/news-releases/news-release-details/relay-therapeutics-reports-fourth-quarter-and-full-year-2021</t>
  </si>
  <si>
    <t>https://www.goodwinlaw.com/en/news-and-events/news/2020/07/07_30-relay-therapeutics-closes-upsized-ipo</t>
  </si>
  <si>
    <t>≈$0.70B</t>
  </si>
  <si>
    <t>4.10</t>
  </si>
  <si>
    <t>Multiple (e.g., RLY-2608, RLY-4008)</t>
  </si>
  <si>
    <t>RLY-1971 worldwide license to Genentech (Dec 2020); Genentech later terminated SHP2 collab in 2024</t>
  </si>
  <si>
    <t>≥1 (Genentech 2020 license for RLY-1971; ended 2024)</t>
  </si>
  <si>
    <t>2021-10 Follow-on $402M gross</t>
  </si>
  <si>
    <t>$402M (Oct 2021 follow-on)</t>
  </si>
  <si>
    <t>≈$1.9B (estimate at pricing)</t>
  </si>
  <si>
    <t>20.00</t>
  </si>
  <si>
    <t>2020-07-16</t>
  </si>
  <si>
    <t>RLAY</t>
  </si>
  <si>
    <t>Relay Therapeutics</t>
  </si>
  <si>
    <t>https://ir.regenxbio.com/news-releases/news-release-details/regenxbio-announces-80-million-milestone-payment-novartis; https://www.regenxbio.com/who-we-are/pioneers-in-gene-therapy/</t>
  </si>
  <si>
    <t>https://ir.regenxbio.com/node/7191/html</t>
  </si>
  <si>
    <t>https://ir.regenxbio.com/news-releases/news-release-details/regenxbio-announces-pricing-initial-public-offering; https://regenxbio.gcs-web.com/news-releases/news-release-details/regenxbio-announces-pricing-upsized-public-offering-common-stock</t>
  </si>
  <si>
    <t>https://ir.regenxbio.com/news-releases/news-release-details/regenxbio-secures-705-million-mezzanine-financing</t>
  </si>
  <si>
    <t>https://ir.regenxbio.com/news-releases/news-release-details/regenxbio-announces-pricing-initial-public-offering; https://ir.regenxbio.com/news-releases/news-release-details/regenxbio-announces-closing-initial-public-offering-and-full</t>
  </si>
  <si>
    <t>NAV Technology licensed broadly; Zolgensma uses NAV AAV9; REGN XBIOS also completed non‑dilutive royalty monetizations post‑IPO.</t>
  </si>
  <si>
    <t>Novartis: $80M milestone upon $1B Zolgensma sales (paid 2021); ongoing royalties on net sales.</t>
  </si>
  <si>
    <t>20+ NAV licensees (incl. Novartis/Avexis)</t>
  </si>
  <si>
    <t>Zolgensma (onasemnogene abeparvovec) – 2019 (NAV AAV9 licensed)</t>
  </si>
  <si>
    <t>Sep 2015; IPO; $159.4M; $22.00 | Mar 2024; Follow‑on; size n/a</t>
  </si>
  <si>
    <t>$159.4M (IPO) + follow‑ons incl. Mar 2024 offering (size not totaled here)</t>
  </si>
  <si>
    <t>May 2015; $70.5M; Series D (mezzanine); total &gt;$110M since inception</t>
  </si>
  <si>
    <t>&gt;$110M (through Series D by May 2015)</t>
  </si>
  <si>
    <t>$159.4M gross proceeds (offer size)</t>
  </si>
  <si>
    <t>$22.00</t>
  </si>
  <si>
    <t>RGNX</t>
  </si>
  <si>
    <t>REGENXBIO</t>
  </si>
  <si>
    <t>https://en.wikipedia.org/wiki/Regeneron_Pharmaceuticals</t>
  </si>
  <si>
    <t>https://investor.regeneron.com/news-releases/news-release-details/regeneron-increases-size-public-offering-common-stock</t>
  </si>
  <si>
    <t>Approved drug count is conservative and based on marketed biologics; see company site for up-to-date list.</t>
  </si>
  <si>
    <t>Major multi-billion alliances (Sanofi 2007/2015; Bayer 2006; others)</t>
  </si>
  <si>
    <t>EYLEA (aflibercept), Dupixent (dupilumab, w/ Sanofi), Praluent, Kevzara, Libtayo, Evkeeza, Inmazeb, Veopoz (pozelimab), Odronextamab (pending/region).</t>
  </si>
  <si>
    <t>≥9</t>
  </si>
  <si>
    <t>Multiple secondaries over time (not compiled here).</t>
  </si>
  <si>
    <t>(≈$22; price &lt;explicit&gt; not in sources here)</t>
  </si>
  <si>
    <t>1991-04-02</t>
  </si>
  <si>
    <t>REGN</t>
  </si>
  <si>
    <t>Regeneron</t>
  </si>
  <si>
    <t>RXRX</t>
  </si>
  <si>
    <t>Recursion Pharmaceuticals</t>
  </si>
  <si>
    <t>https://www.goodwinlaw.com/en/news-and-events/news/2025/08/announcements-lifesciences-goodwin-advises-prime-medicine-on-144-million-underwritten-offering; https://finance.yahoo.com/news/prime-medicine-announces-closing-public-200100659.html</t>
  </si>
  <si>
    <t>https://investors.primemedicine.com/news-releases/news-release-details/prime-medicine-announces-pricing-upsized-initial-public-offering</t>
  </si>
  <si>
    <t>None as of 2025-09-11.</t>
  </si>
  <si>
    <t>2022-10-20 IPO: priced at $16.00; 2025-07-30 Follow-on: shares @ $3.30 (gross ~$144M, per Goodwin).</t>
  </si>
  <si>
    <t>16.00</t>
  </si>
  <si>
    <t>2022-10-20</t>
  </si>
  <si>
    <t>PRME</t>
  </si>
  <si>
    <t>Prime Medicine</t>
  </si>
  <si>
    <t>https://www.prnewswire.com/news-releases/lilly-and-precision-biosciences-announce-genome-editing-research-collaboration-and-license-agreement-301177966.html</t>
  </si>
  <si>
    <t>https://investor.precisionbiosciences.com/news-releases/news-release-details/precision-biosciences-announces-50-million-offering-common-stock</t>
  </si>
  <si>
    <t>https://investor.precisionbiosciences.com/news-releases/news-release-details/precision-biosciences-announces-pricing-initial-public-offering</t>
  </si>
  <si>
    <t>Eli Lilly – 2020 – $100M cash upfront + $35M equity; up to $420M milestones per product; tiered royalties – upfront received</t>
  </si>
  <si>
    <t>1</t>
  </si>
  <si>
    <t>2022-06-21 – Follow-on – $50,000,000 (common stock)</t>
  </si>
  <si>
    <t>2019-03-28</t>
  </si>
  <si>
    <t>DTIL</t>
  </si>
  <si>
    <t>Precision BioSciences</t>
  </si>
  <si>
    <t>https://www.sec.gov/Archives/edgar/data/865231/000119312509141222/dex991.htm</t>
  </si>
  <si>
    <t>https://www.gilead.com/news/news-details/2011/gilead-sciences-to-acquire-pharmasset-inc-for-11-billion</t>
  </si>
  <si>
    <t>https://www.gilead.com/news/news-details/2013/us-food-and-drug-administration-approves-gileads-sovaldi-sofosbuvir-for-the-treatment-of-chronic-hepatitis-c</t>
  </si>
  <si>
    <t>https://www.biospace.com/pharmasset-inc-prices-initial-public-offering</t>
  </si>
  <si>
    <t>Merged into BioSante; Cell Genesys stock ceased trading Oct 14, 2009.</t>
  </si>
  <si>
    <t>$11,000,000,000</t>
  </si>
  <si>
    <t>$137.00</t>
  </si>
  <si>
    <t>2011-11-21 (announced); 2012-01-17 (closed)</t>
  </si>
  <si>
    <t>Lead asset commercialized by Gilead post‑acquisition.</t>
  </si>
  <si>
    <t>0 (acquired pre‑commercialization)</t>
  </si>
  <si>
    <t>Sovaldi (sofosbuvir) – 2013 (by Gilead; discovered by Pharmasset).</t>
  </si>
  <si>
    <t>IPO: 5,000,000 shares @ $9.00</t>
  </si>
  <si>
    <t>$45,000,000 (IPO gross)</t>
  </si>
  <si>
    <t>$194,000,000 (approx.)</t>
  </si>
  <si>
    <t>$9.00</t>
  </si>
  <si>
    <t>2007-04-26</t>
  </si>
  <si>
    <t>NASDAQ: VRUS (historical)</t>
  </si>
  <si>
    <t>Pharmasset</t>
  </si>
  <si>
    <t>https://www.bioworld.com/articles/369680-cell-genesys-somatix-therapy-confirm-merger-deal-valued-at-115m</t>
  </si>
  <si>
    <t>https://www.jnj.com/media-center/press-releases/janssen-biotech-inc-announces-collaborative-development-and-worldwide-license-agreement-for-investigational-anti-cancer-drug-pci-32765</t>
  </si>
  <si>
    <t>https://www.jnj.com/media-center/press-releases/janssen-biotech-inc-announces-collaborative-development-and-worldwide-license-agreement-for-investigational-anti-cancer-drug-pci-32765; https://www.sec.gov/Archives/edgar/data/949699/000144530513000393/R12.htm; https://www.prnewswire.com/news-releases/pharmacyclics-triggers-significant-milestone-payment-and-provides-clinical-program-update-164557006.html</t>
  </si>
  <si>
    <t>https://www.accessdata.fda.gov/drugsatfda_docs/nda/2013/205552Orig1s000TOC.cfm</t>
  </si>
  <si>
    <t>Merged into Cell Genesys in 1997 stock deal.</t>
  </si>
  <si>
    <t>$21,000,000,000</t>
  </si>
  <si>
    <t>$261.25</t>
  </si>
  <si>
    <t>2015-03-05 (announced); closed 2015</t>
  </si>
  <si>
    <t>Ibrutinib jointly developed; Janssen ex‑U.S.</t>
  </si>
  <si>
    <t>0 (core asset partnered)</t>
  </si>
  <si>
    <t>Dec 2011: $150M upfront; up to $825M in dev/reg/approval milestones; 50/50 profit/loss U.S.; Janssen ex‑U.S. commercialization.</t>
  </si>
  <si>
    <t>1 (Janssen/J&amp;J)</t>
  </si>
  <si>
    <t>Imbruvica (ibrutinib) – 2013 (with Janssen)</t>
  </si>
  <si>
    <t>1995 (NASDAQ; price not confirmed here)</t>
  </si>
  <si>
    <t>1991</t>
  </si>
  <si>
    <t>NASDAQ: PCYC (historical)</t>
  </si>
  <si>
    <t>Pharmacyclics</t>
  </si>
  <si>
    <t>https://www.gilead.com/news/news-details/2019/gilead-and-nurix-establish-strategic-collaboration-to-develop-novel-therapies-for-cancer-and-other-diseases ; https://ir.nurixtx.com/news-releases/news-release-details/nurix-therapeutics-announces-expansion-its-strategic ; https://ir.nurixtx.com/news-releases/news-release-details/nurix-licenses-drug-discovery-program-sanofi-targeting-novel</t>
  </si>
  <si>
    <t>https://ir.nurixtx.com/news-releases/news-release-details/nurix-therapeutics-announces-pricing-upsized-public-offering ; https://ir.nurixtx.com/news-releases/news-release-details/nurix-therapeutics-announces-pricing-upsized-1750-million-public</t>
  </si>
  <si>
    <t>https://www.globenewswire.com/news-release/2020/07/23/2067025/0/en/Nurix-Therapeutics-Announces-Pricing-of-209-Million-Initial-Public-Offering.html</t>
  </si>
  <si>
    <t>9.16</t>
  </si>
  <si>
    <t>Multiple internal ligase programs</t>
  </si>
  <si>
    <t>Gilead: $45M upfront; up to $2.3B milestones + royalties; Sanofi: $55M upfront (2019) + $22M option (2020); additional payments in 2025; eligible up to $465M/program</t>
  </si>
  <si>
    <t>≥2 (Gilead 2019; Sanofi 2019/2021 extension)</t>
  </si>
  <si>
    <t>2021-03 Follow-on (amount n/a here); 2024-04 Follow-on $175M</t>
  </si>
  <si>
    <t>≥$175M (Apr 2024 FO) + prior (Mar 2021 FO)</t>
  </si>
  <si>
    <t>≈$209M gross proceeds raised</t>
  </si>
  <si>
    <t>19.00</t>
  </si>
  <si>
    <t>2020-07-24</t>
  </si>
  <si>
    <t>NRIX</t>
  </si>
  <si>
    <t>BTK and dual BTK/IKZF degraders; also developing degrader-antibody conjugates (DACs).</t>
  </si>
  <si>
    <t>Nurix Therapeutics</t>
  </si>
  <si>
    <t>https://www.nimbustx.com/about/</t>
  </si>
  <si>
    <t>https://www.nimbustx.com/2016/05/17/nimbus-therapeutics-announces-closing-of-gilead-sciences-acquisition-of-nimbus-apollo-inc-and-its-acetyl-coa-carboxylase-acc-inhibitor-program/ ; https://www.nimbustx.com/2023/02/08/nimbus-therapeutics-announces-closing-of-takedas-acquisition-of-tyk2-subsidiary/</t>
  </si>
  <si>
    <t>https://www.nimbustx.com/2021/07/13/nimbus-therapeutics-announces-105-million-private-financing-to-advance-pipeline-including-multiple-clinical-programs/ ; https://www.nimbustx.com/2022/09/12/nimbus-therapeutics-closes-125m-private-financing-to-advance-clinical-programs-in-autoimmune-diseases-and-oncology/ ; https://www.nimbustx.com/2023/09/06/nimbus-therapeutics-secures-210m-private-financing-to-advance-next-wave-of-tech-enabled-small-molecule-medicines/ ; https://www.fiercebiotech.com/biotech/nimbus-tacks-210m-small-molecule-foundation-persists-past-ira</t>
  </si>
  <si>
    <t>Multiple early-stage (HPK1 and others after divestitures)</t>
  </si>
  <si>
    <t>Gilead ACC: $400M upfront + up to $800M milestones; Takeda TYK2: $4B upfront + up to $2B sales milestones</t>
  </si>
  <si>
    <t>Major asset sales: Gilead (ACC), Takeda (TYK2)</t>
  </si>
  <si>
    <t>2021-07 Private $105M; 2022-09 Private $125M; 2023-09 Private $210M; plus earlier rounds</t>
  </si>
  <si>
    <t>&gt;$600M (cumulative, per press)</t>
  </si>
  <si>
    <t>Nimbus Therapeutics</t>
  </si>
  <si>
    <t>https://ir.celgene.com/press-releases/press-release-details/2018/Celgene-to-Acquire-Juno-Therapeutics-for-9-Billion-Extending-Leadership-in-Cellular-Immuno-Oncology/default.aspx</t>
  </si>
  <si>
    <t>https://ir.nektar.com/static-files/f0afd258-8158-49ee-8178-64ab1505b891</t>
  </si>
  <si>
    <t>https://www.prnewswire.com/news-releases/nektar-therapeutics-announces-agreement-with-healthcare-royalty-to-sell-adynovate-and-movantik-royalties-for-150-million-301197350.html; https://www.sec.gov/Archives/edgar/data/906709/000156459017022445/nktr-ex101_179.htm</t>
  </si>
  <si>
    <t>https://www.nektar.com/partnering-for-innovation/</t>
  </si>
  <si>
    <t>https://ir.nektar.com/news-releases/news-release-details/nektar-therapeutics-completes-public-offering-common-stock; https://www.prnewswire.com/news-releases/nektar-therapeutics-announces-public-offering-of-shares-of-common-stock-300346076.html</t>
  </si>
  <si>
    <t>https://www.macrotrends.net/stocks/charts/NKTR/nektar-therapeutics/stock-price-history</t>
  </si>
  <si>
    <t>Breyanzi originated at Juno and came under BMS via Celgene acquisition; amounts rounded.</t>
  </si>
  <si>
    <t>Primarily partnered/technology-enabled model; retains some royalty/manufacturing economics.</t>
  </si>
  <si>
    <t>2020: Sold ADYNOVATE &amp; MOVANTIK royalty rights to HCRx for $150M; 2017: Lilly NKTR-358 license (terms in SEC filing); 2018: BMS bempeg deal (terminated later).</t>
  </si>
  <si>
    <t>5+ active; many historical (AZ, BMS, Lilly, Takeda/Baxalta, UCB, Merck, Pfizer, etc.)</t>
  </si>
  <si>
    <t>Partner-enabled approvals include Macugen, Cimzia, Pegintron, Mircera, Movantik/Moventig, Adynovate/Adynovi, Somavert, and others.</t>
  </si>
  <si>
    <t>Multiple follow-on offerings over time (e.g., 2011, 2016).</t>
  </si>
  <si>
    <t>N/A – legacy company (pre-2000 details sparse).</t>
  </si>
  <si>
    <t>1994 (as Inhale Therapeutic Systems)</t>
  </si>
  <si>
    <t>NKTR</t>
  </si>
  <si>
    <t>Nektar Therapeutics</t>
  </si>
  <si>
    <t>https://www.sec.gov/Archives/edgar/data/318771/000119312509055440/dex991.htm; https://www.biospace.com/roche-completes-acquisition-of-genentech-inc</t>
  </si>
  <si>
    <t>https://en.wikipedia.org/wiki/Myrexis; https://www.fiercebiotech.com/biotech/troubled-myrexis-opts-for-liquidation-to-disburse-cash-to-shareholders</t>
  </si>
  <si>
    <t>https://www.nature.com/articles/nbt0196-24.pdf; https://investor.myriad.com/news-releases/news-release-detail/10481/</t>
  </si>
  <si>
    <t>https://www.nature.com/articles/nbt0196-24.pdf</t>
  </si>
  <si>
    <t>IPO was the first major biotech IPO; stock opened at $35 and surged.</t>
  </si>
  <si>
    <t>$0.64B (Macrotrends, 2025-09-09)</t>
  </si>
  <si>
    <t>$7.59 (2025-09-11)</t>
  </si>
  <si>
    <t>1995-10: IPO 3M sh @ $18 ($54M gross); 2005-11-03: Follow‑on 7M sh @ $18.50 (gross ~$129.5M)</t>
  </si>
  <si>
    <t>$54M (IPO gross) + 2005 follow-on ~$129.5M</t>
  </si>
  <si>
    <t>1995-10</t>
  </si>
  <si>
    <t>MYGN</t>
  </si>
  <si>
    <t xml:space="preserve">Myriad Genetics </t>
  </si>
  <si>
    <t>https://seekingalpha.com/news/4209201-mustang-bio-files-for-100m-mixed-securities-shelf</t>
  </si>
  <si>
    <t>https://www.prnewswire.com/news-releases/mustang-bio-announces-pricing-of-registered-direct-offering-302098743.html; https://www.globenewswire.com/news-release/2019/06/10/1866156/0/en/Mustang-Bio-Inc-Announces-Pricing-of-Public-Offering-of-Common-Stock.html; https://seekingalpha.com/news/4209201-mustang-bio-files-for-100m-mixed-securities-shelf</t>
  </si>
  <si>
    <t>Academic licensors (City of Hope, Nationwide Children’s); limited big pharma deals</t>
  </si>
  <si>
    <t>Jun 2019: 6.875M sh @ $4; Oct 2024: registered direct $2.5M; Jan 2025: public offering ~$8M</t>
  </si>
  <si>
    <t>Selected offerings: $27.5M (2019); $2.5M (2024); $8M (2025)</t>
  </si>
  <si>
    <t>MBIO</t>
  </si>
  <si>
    <t>Bankrupt</t>
  </si>
  <si>
    <t>Mustang Bio</t>
  </si>
  <si>
    <t>https://www.novartis.com/news/media-releases/novartis-meets-all-tender-offer-conditions-acquire-morphosys-ag-eur-68-share-cash; https://www.reuters.com/business/healthcare-pharmaceuticals/novartis-begins-tender-offer-morphosys-2024-04-11/; https://www.contractpharma.com/breaking-news/morphosys-to-delist-from-frankfurt-stock-exchange-nasdaq-following-novartis-acquisition/</t>
  </si>
  <si>
    <t>https://investor.incyte.com/news-releases/news-release-details/morphosys-and-incyte-sign-global-collaboration-and-license; https://www.sec.gov/Archives/edgar/data/879169/000110465920004738/tm203494d1_ex99-1.htm; https://www.jnj.com/media-center/press-releases/janssen-announces-us-fda-approval-of-tremfya-guselkumab-for-the-treatment-of-moderate-to-severe-plaque-psoriasis</t>
  </si>
  <si>
    <t>https://www.jnj.com/media-center/press-releases/janssen-announces-us-fda-approval-of-tremfya-guselkumab-for-the-treatment-of-moderate-to-severe-plaque-psoriasis; https://www.fda.gov/drugs/resources-information-approved-drugs/fda-grants-accelerated-approval-tafasitamab-cxix-diffuse-large-b-cell-lymphoma; https://investor.incyte.com/news-releases/news-release-details/fda-approves-monjuvir-tafasitamab-cxix-combination-lenalidomide</t>
  </si>
  <si>
    <t>https://www.thepharmaletter.com/morphosys-ipo-raises-25-8-million-euros; https://www.sec.gov/Archives/edgar/data/1340243/000119312518122700/d519754d424b4.htm; https://www.rttnews.com/2883422/morphosys-raises-gross-proceeds-of-207-83-mln-from-us-ipo-quick-facts.aspx</t>
  </si>
  <si>
    <t>https://www.thepharmaletter.com/morphosys-ipo-raises-25-8-million-euros; https://www.bioworld.com/articles/339761-morphosys-ipo-to-value-antibody-firm-at-us-85m</t>
  </si>
  <si>
    <t>MorphoSys maintained many partnered programs; tafasitamab co-commercialized with Incyte in US.</t>
  </si>
  <si>
    <t>€2.7B (~$2.9B)</t>
  </si>
  <si>
    <t>€68.00</t>
  </si>
  <si>
    <t>May–Jun 2024 (tender met; delisting announced Jun 20, 2024)</t>
  </si>
  <si>
    <t>Incyte (2020): $750M upfront + $150M equity + up to $1.1B milestones; co‑commercialize in US; ex‑US rights to Incyte. Janssen (TREMFYA) license; milestone undisclosed.</t>
  </si>
  <si>
    <t>≥2 (major)</t>
  </si>
  <si>
    <t>TREMFYA (guselkumab) – 2017; MONJUVI/MINJUVI (tafasitamab) – 2020 (US accelerated)</t>
  </si>
  <si>
    <t>Mar 1999; IPO Frankfurt; €25.8M; n/a | Apr 2018; US ADS offering; $207.8M gross; $25.04 per ADS</t>
  </si>
  <si>
    <t>€25.8M (1999 IPO) + $207.8M (2018 US ADS)</t>
  </si>
  <si>
    <t>€78–€89M (range estimate)</t>
  </si>
  <si>
    <t>MorphoSys</t>
  </si>
  <si>
    <t>https://www.amgen.com/newsroom/press-releases/2021/03/amgen-to-acquire-five-prime-therapeutics-for-%241-9-billion-in-cash; https://www.amgen.com/newsroom/press-releases/2021/04/amgen-successfully-completes-acquisition-of-five-prime-therapeutics</t>
  </si>
  <si>
    <t>https://www.globenewswire.com/news-release/2023/05/03/2659935/0/en/Morphic-Therapeutic-Announces-Pricing-of-240-0-Million-Public-Offering.html; https://www.fenwick.com/insights/experience/fenwick-represents-morphic-therapeutic-in-276-million-public-offering</t>
  </si>
  <si>
    <t>https://firstwordpharma.com/story/3997696</t>
  </si>
  <si>
    <t>https://finance.yahoo.com/news/morphic-announces-pricing-upsized-initial-003000102.html</t>
  </si>
  <si>
    <t>Acquired by Amgen; bemarituzumab remains in late-stage clinical development.</t>
  </si>
  <si>
    <t>Approx. $3.2B</t>
  </si>
  <si>
    <t>$57.00/share cash</t>
  </si>
  <si>
    <t>2024-08-16 (completed)</t>
  </si>
  <si>
    <t>None prior to acquisition by Lilly in 2024.</t>
  </si>
  <si>
    <t>2023-05-03 – Follow-on – priced $240M (+ later reported $276M gross)</t>
  </si>
  <si>
    <t>2016-06-30 – Series A – $51,500,000</t>
  </si>
  <si>
    <t>2019-06-27</t>
  </si>
  <si>
    <t>MORF (delisted)</t>
  </si>
  <si>
    <t>Morphic Therapeutic</t>
  </si>
  <si>
    <t>https://www.monterosatx.com/pipeline/ (not fetched)</t>
  </si>
  <si>
    <t>https://www.nasdaq.com/market-activity/ipos/2021 ; company press (not compiled)</t>
  </si>
  <si>
    <t>4.92</t>
  </si>
  <si>
    <t>Multiple early-stage internal programs</t>
  </si>
  <si>
    <t>2021-06-24</t>
  </si>
  <si>
    <t>GLUE</t>
  </si>
  <si>
    <t>Monte Rosa Therapeutics</t>
  </si>
  <si>
    <t>https://www.modernatx.com/</t>
  </si>
  <si>
    <t>https://en.wikipedia.org/wiki/Moderna</t>
  </si>
  <si>
    <t>Several (internal pipeline)</t>
  </si>
  <si>
    <t>AstraZeneca, Merck, Vertex, etc.</t>
  </si>
  <si>
    <t>Spikevax (COVID-19 mRNA vaccine); mRESVIA (RSV) 2024.</t>
  </si>
  <si>
    <t>2018-12-07</t>
  </si>
  <si>
    <t>MRNA</t>
  </si>
  <si>
    <t>Moderna</t>
  </si>
  <si>
    <t>https://www.inknowvation.com/sbir/story/millennium-pharmaceuticals-inc-history</t>
  </si>
  <si>
    <t>https://media.corporate-ir.net/media_files/irol/80/80159/reports/mlnm_ar99.pdf</t>
  </si>
  <si>
    <t>https://www.latimes.com/archives/la-xpm-1996-04-29-fi-64084-story.html; https://www.encyclopedia.com/books/politics-and-business-magazines/millennium-pharmaceuticals-inc</t>
  </si>
  <si>
    <t>$25.00/share cash; total ≈ $8.8B</t>
  </si>
  <si>
    <t>Takeda Pharmaceutical</t>
  </si>
  <si>
    <t>2008-05-14</t>
  </si>
  <si>
    <t>Example: 1997 Monsanto 5-year $218M genomics collaboration.</t>
  </si>
  <si>
    <t>Numerous (Roche, Lilly, Monsanto [genomics], others)</t>
  </si>
  <si>
    <t>Velcade (bortezomib, 2003); Entyvio (vedolizumab, 2014) originated at LeukoSite acquired by Millennium.</t>
  </si>
  <si>
    <t>≥2</t>
  </si>
  <si>
    <t>1996 IPO netted ~$58M (per sources).</t>
  </si>
  <si>
    <t>~$9–$11 range (priced; net $58M)</t>
  </si>
  <si>
    <t>1996</t>
  </si>
  <si>
    <t>MLNM (delisted)</t>
  </si>
  <si>
    <t>Millennium Pharmaceuticals</t>
  </si>
  <si>
    <t>https://www.vtnews.jp/business/merlion-reacquires-global-rights-to-xtoro-from-alcon/</t>
  </si>
  <si>
    <t>https://www.accessdata.fda.gov/drugsatfda_docs/appletter/2014/206307Orig1s000ltr.pdf; https://health-products.canada.ca/dpd-bdpp/info.do?lang=eng&amp;code=64236</t>
  </si>
  <si>
    <t>Name in prompt 'Merlin' assumed to mean MerLion Pharmaceuticals (Singapore).</t>
  </si>
  <si>
    <t>(Terms not compiled here.)</t>
  </si>
  <si>
    <t>≥1 (Alcon)</t>
  </si>
  <si>
    <t>XTORO (finafloxacin) otic – FDA approval 2014 (licensed to Alcon); Health Canada approval 2015.</t>
  </si>
  <si>
    <t>Private</t>
  </si>
  <si>
    <t>MerLion Pharmaceuticals</t>
  </si>
  <si>
    <t>https://www.sec.gov/Archives/edgar/data/1011835/000119312512463360/R9.htm</t>
  </si>
  <si>
    <t>https://www.astellas.com/ca/system/files/news/2018-092009_Astellas_And_Medivation_Enter_Into_Worldwide_Agreement.pdf; https://www.annualreports.com/HostedData/AnnualReportArchive/m/NASDAQ_MDVN_2014.pdf</t>
  </si>
  <si>
    <t>https://en.wikipedia.org/wiki/Medivation</t>
  </si>
  <si>
    <t>https://www.annualreports.com/HostedData/AnnualReportArchive/m/NASDAQ_MDVN_2014.pdf</t>
  </si>
  <si>
    <t>$14,000,000,000</t>
  </si>
  <si>
    <t>$81.50</t>
  </si>
  <si>
    <t>2016-08-22 (announced); 2016-09-28 (completed)</t>
  </si>
  <si>
    <t>XTANDI co‑commercialized in U.S.; Astellas ex‑U.S.</t>
  </si>
  <si>
    <t>Astellas (Oct 2009): $110M upfront; earned $335M development milestones by YE2014; up to $320M sales milestones (earned $75M by YE2014); 50/50 U.S. profit share; Astellas ex‑U.S. commercialization.</t>
  </si>
  <si>
    <t>1 (global co‑dev/commercialization w/ Astellas)</t>
  </si>
  <si>
    <t>Xtandi (enzalutamide) – 2012 (with Astellas).</t>
  </si>
  <si>
    <t>Historically funded via public offerings/convertible notes and collaboration revenues.</t>
  </si>
  <si>
    <t>2007-03-20 (NASDAQ listing; not a traditional IPO)</t>
  </si>
  <si>
    <t>NASDAQ: MDVN (historical)</t>
  </si>
  <si>
    <t>Medivation</t>
  </si>
  <si>
    <t>https://www.forbes.com/sites/antoinegara/2015/03/05/abbvie-21-billion-pharmacyclics-pharmaceuticals-imbruvica/; https://www.cbsnews.com/chicago/news/abbvie-to-buy-leukemia-drugmaker-pharmacyclics-for-21b/</t>
  </si>
  <si>
    <t>https://www.sec.gov/Archives/edgar/data/874255/000104746909002127/a2190867z10-k.htm; https://ir.genmab.com/static-files/96bfa4ec-35bf-4e79-80f9-07741b6fa999</t>
  </si>
  <si>
    <t>https://www.pharmtech.com/view/bms-acquire-medarex; https://pmc.ncbi.nlm.nih.gov/articles/PMC2828573/; https://www.bms.com/media/press-releases.html; https://ir.genmab.com/static-files/96bfa4ec-35bf-4e79-80f9-07741b6fa999; https://www.genmab.com/investors/financial-reports/; https://www.fda.gov/drugs/drug-approvals-and-databases/drug-trials-snapshots-tepezza-teprotumumab-trbw</t>
  </si>
  <si>
    <t>https://en.wikipedia.org/wiki/Medarex</t>
  </si>
  <si>
    <t>$2.4B (equity value)</t>
  </si>
  <si>
    <t>2009-09-01 (deal closed)</t>
  </si>
  <si>
    <t>Representative: long‑standing platform licenses (e.g., Genmab, Kirin) with royalties; BMS acquisition secured Yervoy/Opdivo IP</t>
  </si>
  <si>
    <t>Dozens (licensed UltiMAb widely)</t>
  </si>
  <si>
    <t>≥10 (UltiMAb-derived approvals)</t>
  </si>
  <si>
    <t>1991 (Nasdaq)</t>
  </si>
  <si>
    <t>1987</t>
  </si>
  <si>
    <t>MEDX</t>
  </si>
  <si>
    <t>Medarex</t>
  </si>
  <si>
    <t>https://www.pharmtech.com/view/bms-acquire-medarex; https://www.bms.com/investors/financial-reporting/sec-filings.html</t>
  </si>
  <si>
    <t>https://www.sec.gov/Archives/edgar/data/886163/000088616325000029/a10-k_printxclean.pdf</t>
  </si>
  <si>
    <t>https://stockanalysis.com/stocks/lgnd/history/</t>
  </si>
  <si>
    <t>https://www.statmuse.com/money/ask/when-did-ligand-pharmaceuticals-go-public; https://247wallst.com/investing/2023/12/09/12-companies-that-had-their-ipos-in-1992-best-and-worst-performers/</t>
  </si>
  <si>
    <t>Total approvals attributable to UltiMAb depend on attribution method; ≥10 per industry sources.</t>
  </si>
  <si>
    <t>Primarily licensing &amp; royalty model; retains Captisol IP and supply rights.</t>
  </si>
  <si>
    <t>Some (e.g., nitric oxide platform via Novan acquisition)</t>
  </si>
  <si>
    <t>Captisol supply + royalties; varied economics by product (see 10‑K for details).</t>
  </si>
  <si>
    <t>Dozens of licensees</t>
  </si>
  <si>
    <t>Captisol-enabled approvals include Veklury (remdesivir), Kyprolis, Nexterone, Evomela, Noxafil (IV), Baxdela, Zulresso; NITRICIL platform: ZELSUVMI.</t>
  </si>
  <si>
    <t>≥8 (Captisol-enabled ≥7 + 1 NITRICIL)</t>
  </si>
  <si>
    <t>Multiple offerings over 1990s–2010s (not compiled here).</t>
  </si>
  <si>
    <t>N/A – legacy company (pre-1992 details sparse).</t>
  </si>
  <si>
    <t>Nov 18, 1992</t>
  </si>
  <si>
    <t>LGND</t>
  </si>
  <si>
    <t>Ligand Pharmaceuticals</t>
  </si>
  <si>
    <t>https://investors.legendbiotech.com/</t>
  </si>
  <si>
    <t>https://www.jnj.com/media-center/press-releases/janssen-enters-worldwide-collaboration-and-license-agreement-with-chinese-company-legend-biotech-to-develop-investigational-car-t-anti-cancer-therapy</t>
  </si>
  <si>
    <t>https://www.fda.gov/vaccines-blood-biologics/cellular-gene-therapy-products/carvykti</t>
  </si>
  <si>
    <t>https://investors.legendbiotech.com/news-releases/news-release-details/legend-biotech-corporation-announces-pricing-initial-public</t>
  </si>
  <si>
    <t>https://investors.legendbiotech.com/static-files/54800440-23ae-4e80-87e3-f99ca55c7f2a</t>
  </si>
  <si>
    <t>https://investors.legendbiotech.com/news-releases/news-release-details/legend-biotech-corporation-announces-pricing-initial-public; https://www.reuters.com/article/technology/legend-biotech-shares-jump-nearly-61-in-us-market-debut-idUSKBN23C2CP/</t>
  </si>
  <si>
    <t>Exact IPO date/price and cumulative equity issuance not compiled here; partnership counts reflect major public deals.</t>
  </si>
  <si>
    <t>Primary commercial asset is partnered (Carvykti with Janssen).</t>
  </si>
  <si>
    <t>Dec 21, 2017: Janssen deal – $350M upfront; 50/50 cost/profit ex‑Greater China; 30/70 split in Greater China; additional milestones.</t>
  </si>
  <si>
    <t>1 (Janssen/Johnson &amp; Johnson)</t>
  </si>
  <si>
    <t>CARVYKTI (ciltacabtagene autoleucel), US approval Feb 28, 2022; label expansions 2024–2025.</t>
  </si>
  <si>
    <t>Jun 5, 2020: IPO 18.4M ADS @ $23 (gross ~$423.8M; upsized).</t>
  </si>
  <si>
    <t>Apr 1, 2020: Series A Preferred, $150.5M.</t>
  </si>
  <si>
    <t>Jun 5, 2020 (priced/traded)</t>
  </si>
  <si>
    <t>LEGN</t>
  </si>
  <si>
    <t>Legend Biotech</t>
  </si>
  <si>
    <t>https://investors.kymeratx.com/news-releases/news-release-details/kymera-therapeutics-and-sanofi-enter-strategic-partnership ; https://investors.vrtx.com/news-releases/news-release-details/vertex-and-kymera-therapeutics-establish-strategic-collaboration ; https://www.reuters.com/business/healthcare-pharmaceuticals/gilead-signs-up-750-million-cancer-drug-deal-with-kymera-therapeutics-2025-06-25/</t>
  </si>
  <si>
    <t>https://investors.kymeratx.com/news-releases/news-release-details/kymera-therapeutics-announces-pricing-225-million-public ; https://investors.kymeratx.com/news-releases/news-release-details/kymera-therapeutics-announces-pricing-250-million-public</t>
  </si>
  <si>
    <t>https://www.fiercebiotech.com/biotech/vertex-pays-kymera-70m-upfront-to-discover-protein-degradation-drugs</t>
  </si>
  <si>
    <t>https://investors.kymeratx.com/news-releases/news-release-details/kymera-therapeutics-announces-pricing-upsized-initial-public</t>
  </si>
  <si>
    <t>≈$2.84B</t>
  </si>
  <si>
    <t>45.93</t>
  </si>
  <si>
    <t>Internal degrader programs (e.g., KT-621, others)</t>
  </si>
  <si>
    <t>Sanofi: $150M upfront + &gt;$2B milestones + equity; Vertex: $70M upfront incl. equity; 2025 Gilead: up to $750M with up to $85M upfront</t>
  </si>
  <si>
    <t>≥2 (Sanofi 2020; Vertex 2019); 2025 Gilead glue deal</t>
  </si>
  <si>
    <t>2024-08 Follow-on $225M; 2025-06 Follow-on $250M</t>
  </si>
  <si>
    <t>≥$225M (Aug 2024 FO) + $250M (Jun 2025 FO)</t>
  </si>
  <si>
    <t>2019-05 Vertex collab $70M upfront incl. equity</t>
  </si>
  <si>
    <t>≈$95M (pre-IPO A/B per FierceBio)</t>
  </si>
  <si>
    <t>≈$1.2B (est.)</t>
  </si>
  <si>
    <t>2020-08-21</t>
  </si>
  <si>
    <t>KYMR</t>
  </si>
  <si>
    <t>Kymera Therapeutics</t>
  </si>
  <si>
    <t>https://www.gilead.com/news/news-details/2011/gilead-sciences-to-acquire-pharmasset-inc-for-11-billion; https://www.gilead.com/news/news-details/2012/gilead-sciences-completes-acquisition-of-pharmasset-inc</t>
  </si>
  <si>
    <t>https://www.fda.gov/drugs/news-events-human-drugs/fda-approves-second-car-t-cell-therapy; https://www.fda.gov/drugs/drug-approvals-and-databases/fda-approves-first-car-t-cell-therapy-adults-mantle-cell-lymphoma</t>
  </si>
  <si>
    <t>https://ir.kitepharma.com/news-releases/news-release-details/kite-pharma-announces-pricing-initial-public-offering</t>
  </si>
  <si>
    <t>$11.9B</t>
  </si>
  <si>
    <t>2017-10-03 (deal closed)</t>
  </si>
  <si>
    <t>2014-06-20: IPO 7,500,000 sh @ $17 (gross $127.5M)</t>
  </si>
  <si>
    <t>$128M gross (IPO) + subsequent follow-ons (not compiled here)</t>
  </si>
  <si>
    <t>2014-06-20</t>
  </si>
  <si>
    <t>KITE</t>
  </si>
  <si>
    <t xml:space="preserve">Kite Pharma </t>
  </si>
  <si>
    <t>https://www.geekwire.com/2018/juno-therapeutics-acquired-celgene-9b-dramatic-deal-rising-biotech-star/</t>
  </si>
  <si>
    <t>https://en.wikipedia.org/wiki/Juno_Therapeutics</t>
  </si>
  <si>
    <t>2018-01-22 (announcement)</t>
  </si>
  <si>
    <t>Celgene strategic alliance (2015) pre-acquisition</t>
  </si>
  <si>
    <t>Breyanzi (liso-cel) at BMS (via Celgene acquisition).</t>
  </si>
  <si>
    <t>≈$300M pre-IPO</t>
  </si>
  <si>
    <t>https://www.axios.com/2021/02/04/sana-biotechnology-ipo</t>
  </si>
  <si>
    <t>2014-12-19</t>
  </si>
  <si>
    <t>JUNO</t>
  </si>
  <si>
    <t>Juno Therapeutics</t>
  </si>
  <si>
    <t>https://en.wikipedia.org/wiki/Ionis_Pharmaceuticals</t>
  </si>
  <si>
    <t>https://ir.ionis.com/news-releases/news-release-details/ionis-and-royalty-pharma-enter-royalty-agreement-11-billion; https://ir.ionis.com/static-files/da0e9cba-98f7-42b4-bbad-2a13dc193123</t>
  </si>
  <si>
    <t>https://ir.ionis.com/static-files/f9f14355-aebf-41d5-858e-3e113b45d93b</t>
  </si>
  <si>
    <t>https://ir.ionis.com/news-releases/news-release-details/ionis-announces-pricing-5003-million-public-offering; https://www.davispolk.com/experience/ionis-pharmaceuticals-5003-million-follow-offering</t>
  </si>
  <si>
    <t>Several (e.g., olezarsen TRYNGOLZA in FCS, 2024)</t>
  </si>
  <si>
    <t>2023 Royalty Pharma: up to $1.125B royalty transaction; AstraZeneca eplontersen collaboration (shared costs/royalties).</t>
  </si>
  <si>
    <t>Multiple (AstraZeneca, Biogen, Bayer, GSK, Janssen, Novartis, Roche)</t>
  </si>
  <si>
    <t>Spinraza (Biogen), Tegsedi (inotersen), Waylivra (volanesorsen EU), Qalsody (tofersen), Wainua (eplontersen).</t>
  </si>
  <si>
    <t>Sep 2024: $500.3M follow-on at $43.50</t>
  </si>
  <si>
    <t>≥$500.3M (Sep 2024 follow-on)</t>
  </si>
  <si>
    <t>1991-05-17</t>
  </si>
  <si>
    <t>IONS</t>
  </si>
  <si>
    <t>Ionis Pharmaceuticals</t>
  </si>
  <si>
    <t>https://ir.intelliatx.com/news-releases/news-release-details/intellia-therapeutics-announces-pricing-public-offering-common-2; https://ir.intelliatx.com/news-releases/news-release-details/intellia-therapeutics-announces-pricing-public-offering-common-3</t>
  </si>
  <si>
    <t>https://ir.intelliatx.com/press-releases?page=25; https://www.reuters.com/article/business/intellia-therapeutics-announces-pricing-of-initial-public-offering-idUSASC08NNG/</t>
  </si>
  <si>
    <t>Multiple (Regeneron, Novartis, etc.)</t>
  </si>
  <si>
    <t>2016-05-06 IPO: 6.0–6.9M shares @ $18.00; 2021-06-29 Follow-on: 4,137,931 shares @ $145.00 (~$600M gross). 2022-11-30 Follow-on: 6,550,219 shares @ $45.80.</t>
  </si>
  <si>
    <t>18.00</t>
  </si>
  <si>
    <t>2016-05-06</t>
  </si>
  <si>
    <t>NTLA</t>
  </si>
  <si>
    <t>Intellia Therapeutics</t>
  </si>
  <si>
    <t>https://www.thepharmaletter.com/sandoz-acquires-genetic-therapy-for-295-million; https://www.inknowvation.com/sbir/companies/genetic-therapy-inc</t>
  </si>
  <si>
    <t>https://www.axios.com/2017/12/15/fda-slows-down-diabetes-unicorn-1513305836; https://ota.ca.gov/wp-content/uploads/sites/54/2024/03/220911369-Intarcia-Therapeutics-Inc-Transcript-021224.pdf</t>
  </si>
  <si>
    <t>https://www.numab.com/wp-content/uploads/2016/07/150319_PRP_Intarcia-Numab-collaboration_final.pdf; https://www.prnewswire.com/news-releases/intarcia-and-calibr-announce-collaboration-and-in-licensing-deal-aimed-at-delivering-a-next-generation-combination-product-for-diabetes-and-obesity-300387513.html</t>
  </si>
  <si>
    <t>https://drug-dev.com/intarcia-therapeutics-secures-landmark-210-million-financing/; https://www.axios.com/2017/12/15/fda-slows-down-diabetes-unicorn-1513305836; https://pitchbook.com/profiles/company/13464-82</t>
  </si>
  <si>
    <t>Became Novartis Center of Excellence for gene therapy.</t>
  </si>
  <si>
    <t>Lead asset ITCA 650 received CRLs (2017, 2020); company later reported dissolved.</t>
  </si>
  <si>
    <t>Numab (2015): undisclosed upfront/milestones; Calibr/Scripps (2017): in‑licensing; undisclosed terms.</t>
  </si>
  <si>
    <t>Nov 2012: $210M (preferred + debt; $160M equity, $50M debt); 2017: &gt;$615M Series EE financing.</t>
  </si>
  <si>
    <t>≥$2.08B (PitchBook); notable $210M (2012), $615M (Series EE, 2017)</t>
  </si>
  <si>
    <t>Intarcia Therapeutics</t>
  </si>
  <si>
    <t>https://biopharmguy.com/links/company-by-name-bankrupt.php</t>
  </si>
  <si>
    <t>https://www.nasdaqtrader.com/TraderNews.aspx?id=ECA2023-35</t>
  </si>
  <si>
    <t>https://www.incyte.com/news-room/press-releases/2020/incyte-announces-u.s.-fda-approval-of-pemazyre-pemigatinib; https://www.ema.europa.eu/en/medicines/human/EPAR/jakavi</t>
  </si>
  <si>
    <t>https://www.sec.gov/ixviewer/doc?action=display&amp;source=content&amp;source_url=/Archives/edgar/data/879169/000119312510066544/d10k.htm; https://www.novartis.com/news/media-releases/novartis-and-incyte-announce-strategic-collaboration-include-jak-inhibitors-and-c-met-inhibitor; https://www.sec.gov/ix?doc=/Archives/edgar/data/879169/000087916923000010/incyte-20221231.htm</t>
  </si>
  <si>
    <t>https://www.accessdata.fda.gov/drugsatfda_docs/label/2016/202192s010lbl.pdf; https://www.incyte.com/news-room/press-releases/2020/incyte-announces-u.s.-fda-approval-of-pemazyre-pemigatinib; https://www.fda.gov/drugs/news-events-human-drugs/fda-approves-first-cream-using-jak-inhibitor-dermatitis; https://www.fda.gov/drugs/drug-approvals-and-databases/fda-approves-retifanlimab-advanced-or-metastatic-merkel-cell-carcinoma; https://www.businesswire.com/news/home/20240924760559/en/Incyte-and-Syndax-Announce-U.S.-FDA-Approval-of-NIKTIMVO%E2%84%A2-axatilimab-cdgn; https://www.lilly.com/news/press-releases/2018/06/fda-approves-olumiant-baricitinib; https://www.novartis.com/news/media-releases/fda-approves-novartis-tabrecta-capmatinib-first-and-only-targeted-therapy-metex14-mutated-nsclc</t>
  </si>
  <si>
    <t>https://www.sec.gov/Archives/edgar/data/879169/000091205701539238/a2049957z10-k.htm; https://www.sec.gov/Archives/edgar/data/879169/000119312508171601/d424b5.htm; https://www.rttnews.com/845887/incyte-closes-public-offering-of-common-stock.aspx; https://www.businesswire.com/news/home/20140908006514/en/Incyte-Announces-Pricing-of-Public-Offering-of-Common-Stock</t>
  </si>
  <si>
    <t>https://www.sec.gov/Archives/edgar/data/879169/000091205701539238/a2049957z10-k.htm</t>
  </si>
  <si>
    <t>https://www.abi.org.uk/wp-content/uploads/securepdfs/1993/11/bioworld-today_the-biotech-daily-newsletter_11-05-1993.pdf</t>
  </si>
  <si>
    <t>Hybridon renamed Idera; Idera merged with Aceragen; Aceragen later entered bankruptcy/liquidation.</t>
  </si>
  <si>
    <t>Aceragen bankrupt / liquidating July 2023</t>
  </si>
  <si>
    <t>86.95 (as of 2025-09-11)</t>
  </si>
  <si>
    <t>Pemazyre – Incyte states global rights; Zynyz – Incyte brand; Jakafi/Opzelura – U.S. rights, Novartis ex‑U.S. for ruxolitinib; Olumiant/Tabrecta – partnered/assigned ex‑Incyte.</t>
  </si>
  <si>
    <t>1–2 (approx.)</t>
  </si>
  <si>
    <t>Novartis (2009): $150M upfront + $60M immediate milestone; up to $1.1B milestones; through Apr 2021, Novartis paid Incyte &gt;$1.45B in milestones/royalties. Lilly (2009): $90M upfront; up to $665M milestones; tiered royalties on baricitinib. MorphoSys (tafasitamab): U.S. co‑commercialization; Syndax (axatilimab): U.S. co‑commercialization.</t>
  </si>
  <si>
    <t>≥4 (not exhaustive)</t>
  </si>
  <si>
    <t>Jakafi (ruxolitinib) – 2011; Pemazyre (pemigatinib) – 2020; Opzelura (ruxolitinib cream) – 2021; Zynyz (retifanlimab) – 2023; Niktimvo (axatilimab-cdgn) – 2024; Olumiant (baricitinib, by Lilly; discovered at Incyte) – 2018; Tabrecta (capmatinib, by Novartis; discovered at Incyte) – 2020.</t>
  </si>
  <si>
    <t>7</t>
  </si>
  <si>
    <t>May 1995: public offering $32M; Jul 2008: 10.5M shares at $9.00 (~$94.5M); Jan 2009: 18M shares at $6.75 (net ~$132M); Sept 2014: 4.4M shares at $55 (~$242M).</t>
  </si>
  <si>
    <t>≥$290M known follow-ons (1995 + 2008 + 2009; excludes 2014 follow-on)</t>
  </si>
  <si>
    <t>Feb 2000: 4M common shares in private placement, ~$422M gross; concurrent $200M convertible notes (debt).</t>
  </si>
  <si>
    <t>$422,000,000 (Feb 2000 private placement of common stock)</t>
  </si>
  <si>
    <t>Range $7–$9 (final pricing not confirmed)</t>
  </si>
  <si>
    <t>1993-11-04</t>
  </si>
  <si>
    <t>INCY</t>
  </si>
  <si>
    <t>Incyte</t>
  </si>
  <si>
    <t>https://www.biospace.com/press-releases/concentra-biosciences-completes-acquisition-of-igm-biosciences; https://www.concentrabiosciences.com/news/igm-deal-closing-press-release-august-1-2025-pdf</t>
  </si>
  <si>
    <t>https://www.sanofi.com/en/media-room/press-releases/2023/2023-03-29-21-15-00-2631720; https://www.fiercebiotech.com/biotech/igm-biosciences-sanofi-end-partnership-2025</t>
  </si>
  <si>
    <t>https://www.globenewswire.com/news-release/2019/09/18/1917067/0/en/IGM-Biosciences-Announces-Pricing-of-Initial-Public-Offering.html</t>
  </si>
  <si>
    <t>https://www.businesswire.com/news/home/20180320005401/en/IGM-Biosciences-Announces-102-Million-Series-C-Financing</t>
  </si>
  <si>
    <t>Sanofi collaboration ended 2025 prior to acquisition.</t>
  </si>
  <si>
    <t>$82.85M</t>
  </si>
  <si>
    <t>$1.247</t>
  </si>
  <si>
    <t>Aug 1, 2025 (closed)</t>
  </si>
  <si>
    <t>Sanofi (2023): $150M upfront + up to ~$6B milestones; terminated July 2025.</t>
  </si>
  <si>
    <t>≥1 (Sanofi; formerly AbbVie)</t>
  </si>
  <si>
    <t>Sept 2019; IPO; ~$120M; $16.00</t>
  </si>
  <si>
    <t>~$120M (IPO)</t>
  </si>
  <si>
    <t>Mar 2018; $102M; Series C</t>
  </si>
  <si>
    <t>$102M Series C (2018) + earlier rounds</t>
  </si>
  <si>
    <t>~$120M gross proceeds (offer size)</t>
  </si>
  <si>
    <t>$16.00</t>
  </si>
  <si>
    <t>IGMS</t>
  </si>
  <si>
    <t>IGM Biosciences</t>
  </si>
  <si>
    <t>https://seekingalpha.com/news/4077990-mustang-bio-files-for-chapter-11-bankruptcy</t>
  </si>
  <si>
    <t>https://ir.ideayabio.com/2020-06-16-IDEAYA-and-GSK-Announce-a-Broad-Partnership-in-Synthetic-Lethality-an-Emerging-Field-in-Precision-Medicine-Oncology; https://ir.ideayabio.com/image/20250805_IDEAYA_Highlights_Investor_Insights_and_Fact_Sheet_Aug_2025.pdf; https://www.ideayabio.com/about/</t>
  </si>
  <si>
    <t>https://www.sec.gov/Archives/edgar/data/1676725/000119312524011343/d735447d424b5.htm; https://ir.ideayabio.com/2024-07-09-IDEAYA-Announces-Pricing-of-Public-Offering</t>
  </si>
  <si>
    <t>https://ir.ideayabio.com/2019-05-22-IDEAYA-Announces-Pricing-of-Initial-Public-Offering</t>
  </si>
  <si>
    <t>Delisted post-bankruptcy.</t>
  </si>
  <si>
    <t>Filed for Chapter 11 (2024-10-30)</t>
  </si>
  <si>
    <t>GSK – 2020 – $100M upfront + $20M equity; potential $50M option (MAT2A); 50% US profit share on select programs; milestones – upfront received; Pfizer – Clinical trial supply (binimetinib, crizotinib) – active; Gilead – Clinical trial supply (Trodelvy) – active; Merck – Clinical trial supply (KEYTRUDA) – active</t>
  </si>
  <si>
    <t>2023-10-27 – Follow-on – $23.50/share (+ pre-funded warrants at $23.4999); 2024-07-09 – Follow-on – $35.00/share (+ pre-funded warrants at $34.9999)</t>
  </si>
  <si>
    <t>2019-05-23</t>
  </si>
  <si>
    <t>IDYA</t>
  </si>
  <si>
    <t>Synthetic lethality for cancer</t>
  </si>
  <si>
    <t>Narrow Insight</t>
  </si>
  <si>
    <t>IDEAYA Biosciences</t>
  </si>
  <si>
    <t>https://www.biospace.com/merck-and-co-inc-and-idera-pharmaceuticals-inc-sign-collaboration-agreement-incorporating-b-idera-b-s-toll-like-receptor-agonists-in-b-merck-b; https://www.reuters.com/article/business/healthcare-pharmaceuticals/idera-merck-kgaa-forge-cancer-drug-deal-idUSN19577098/</t>
  </si>
  <si>
    <t>2023-01-17 (business combination)</t>
  </si>
  <si>
    <t>Merck &amp; Co. 2006: $20M upfront + $10M equity; up to $165M milestones per field. Merck KGaA 2007: $40M upfront; up to $381M milestones.</t>
  </si>
  <si>
    <t>Merck &amp; Co. (vaccines; $20M upfront + $10M equity + milestones); Merck KGaA oncology ($40M upfront + up to $381M milestones)</t>
  </si>
  <si>
    <t>1996-01-26 (Hybridon)</t>
  </si>
  <si>
    <t>ACGN</t>
  </si>
  <si>
    <t>Hybridon → Idera → Aceragen (IDRA → ACGN)</t>
  </si>
  <si>
    <t>2012-07-16</t>
  </si>
  <si>
    <t>Multiple (notably GSK alliance)</t>
  </si>
  <si>
    <t>Benlysta (belimumab, 2011); Raxibacumab (ABthrax) 2012.</t>
  </si>
  <si>
    <t>1993-12-03</t>
  </si>
  <si>
    <t>HGS</t>
  </si>
  <si>
    <t xml:space="preserve">Human Genome Sciences </t>
  </si>
  <si>
    <t>https://www.gilead.com/news/news-details/2017/gilead-sciences-completes-acquisition-of-kite-pharma-inc</t>
  </si>
  <si>
    <t>https://halozyme.com/</t>
  </si>
  <si>
    <t>https://viivhealthcare.com/en-us/media-center/news/press-releases/2021/june/viiv-healthcare-and-halozyme-enter-global-collaboration/; https://halozyme.com/drug-delivery-technologies/enhanze/partners.php</t>
  </si>
  <si>
    <t>https://halozyme.com/drug-delivery-technologies/enhanze/partners.php</t>
  </si>
  <si>
    <t>https://www.prnewswire.com/news-releases/halozyme-therapeutics-announces-pricing-of-public-offering-of-common-stock-102528244.html; https://www.prnewswire.com/news-releases/halozyme-therapeutics-prices-public-offering-of-common-stock-243602501.html</t>
  </si>
  <si>
    <t>https://stockanalysis.com/stocks/halo/market-cap/</t>
  </si>
  <si>
    <t>Kite became a wholly-owned subsidiary of Gilead in 2017.</t>
  </si>
  <si>
    <t>In addition to licensing ENHANZE, company sells rHuPH20 API and devices; owns Hylenex brand.</t>
  </si>
  <si>
    <t>Hylenex; device/autoinjector platform</t>
  </si>
  <si>
    <t>Multi-target ENHANZE licenses with Roche, Janssen, BMS, Takeda, argenx, Pfizer, AbbVie, Lilly, Alexion, Horizon, ViiV, etc.; royalties typically mid-single-digit.</t>
  </si>
  <si>
    <t>≥11 licensee pharmas/biotechs</t>
  </si>
  <si>
    <t>ENHANZE-enabled commercial products include Darzalex SC/Faspro, Rybrevant SC (EU), HyQvia, Vyvgart Hytrulo, Vyvdura (JP), Phesgo, Tecentriq SC/HybReza, Ocrevus SC/Zunovo, Rituxan Hycela/MabThera SC, Herceptin Hylecta SC, Opdivo Qvantig (US).</t>
  </si>
  <si>
    <t>Sep 2010: Follow-on 8.3M sh @ $7.50; Feb 2014: Follow-on 7.69M sh @ $13.00.</t>
  </si>
  <si>
    <t>N/A – legacy company (pre-2004 details sparse).</t>
  </si>
  <si>
    <t>Mar 2004 (Nasdaq listing)</t>
  </si>
  <si>
    <t>HALO</t>
  </si>
  <si>
    <t>Halozyme Therapeutics</t>
  </si>
  <si>
    <t>https://www.gilead.com/news/news-details/2025/gilead-sciences-announces-second-quarter-2025-financial-results</t>
  </si>
  <si>
    <t>https://www.gilead.com/medicines</t>
  </si>
  <si>
    <t>Extensive (e.g., Kite acquisition for CAR-T; multiple alliances)</t>
  </si>
  <si>
    <t>See company medicines list (Biktarvy, Descovy, Veklury, Trodelvy, Yescarta, etc.).</t>
  </si>
  <si>
    <t>Many (HIV, HCV, HBV, COVID-19, oncology)</t>
  </si>
  <si>
    <t>1992-01-22</t>
  </si>
  <si>
    <t>GILD</t>
  </si>
  <si>
    <t>Gilead Sciences</t>
  </si>
  <si>
    <t>https://clarkstreetvalue.blogspot.com/2017/05/genvec-intrexon-buyout-novartis.html</t>
  </si>
  <si>
    <t>2017-01-24 (agreement)</t>
  </si>
  <si>
    <t>Novartis (hearing loss gene therapy; CVR retained in sale)</t>
  </si>
  <si>
    <t>GNVC</t>
  </si>
  <si>
    <t>GenVec</t>
  </si>
  <si>
    <t>https://pubmed.ncbi.nlm.nih.gov/12408742/</t>
  </si>
  <si>
    <t>https://pubmed.ncbi.nlm.nih.gov/11890354/; https://www.fda.gov/vaccines-blood-biologics/approved-blood-products/benefix; https://www.federalregister.gov/documents/2002/02/05/02-2671/determination-of-regulatory-review-period-for-purposes-of-patent-extension-refacto; https://www.accessdata.fda.gov/cdrh_docs/pdf/p000054c.pdf</t>
  </si>
  <si>
    <t>1991: 60% for $666M; 1996: remainder (undisclosed per-link)</t>
  </si>
  <si>
    <t>1991 partial; 1996 full</t>
  </si>
  <si>
    <t>Multiple (e.g., Medtronic-Sofamor Danek on BMP-2)</t>
  </si>
  <si>
    <t>Neumega/oprelvekin (1997); BeneFIX/rFIX (1997); ReFacto/rFVIII (2000); BMP-2 (INFUSE) device biologic (2002) via Medtronic collaboration.</t>
  </si>
  <si>
    <t>1986-05</t>
  </si>
  <si>
    <t>GI</t>
  </si>
  <si>
    <t xml:space="preserve">Genetics Institute </t>
  </si>
  <si>
    <t>1995-07</t>
  </si>
  <si>
    <t>GTI</t>
  </si>
  <si>
    <t>Genetic Therapy, Inc.</t>
  </si>
  <si>
    <t>https://www.sec.gov/Archives/edgar/data/318771/000119312509055440/dex991.htm; https://www.reuters.com/article/business/roche-completes-genentech-buy-idUSLQ735298/</t>
  </si>
  <si>
    <t>https://www.gene.com/stories/genentech-goes-public</t>
  </si>
  <si>
    <t>$46,800,000,000 (for the public float)</t>
  </si>
  <si>
    <t>$95.00</t>
  </si>
  <si>
    <t>2009-03-12 agreement; 2009-03-26 completion</t>
  </si>
  <si>
    <t>Roche long‑standing majority ownership culminating in 2009 buyout at $95/share ($46.8B).</t>
  </si>
  <si>
    <t>Many (incl. Roche prior to acquisition)</t>
  </si>
  <si>
    <t>Examples: Rituxan, Herceptin, Avastin, Xolair, Lucentis, Perjeta, Kadcyla, Tecentriq (not exhaustive).</t>
  </si>
  <si>
    <t>Numerous (&gt;20)</t>
  </si>
  <si>
    <t>≈$35,000,000 raised; ~$400,000,000 valuation at close (contemporary report)</t>
  </si>
  <si>
    <t>$35.00</t>
  </si>
  <si>
    <t>1980-10-14</t>
  </si>
  <si>
    <t>NYSE: DNA (historical)</t>
  </si>
  <si>
    <t>Genentech</t>
  </si>
  <si>
    <t>Foghorn Therapeutics</t>
  </si>
  <si>
    <t>https://news.bms.com/news/details/2014/Five-Prime-Therapeutics-and-Bristol-Myers-Squibb-Sign-Collaboration-Agreement-to-Discover-Novel-Immuno-Oncology-Therapies-for-Two-Immune-Checkpoint-Pathways/default.aspx</t>
  </si>
  <si>
    <t>https://www.thepharmaletter.com/biotechnology/amgen-bemarituzumab-loses-momentum-as-survival-edge-fades</t>
  </si>
  <si>
    <t>2021-04-16</t>
  </si>
  <si>
    <t>BMS: $20M upfront; up to $9.5M research funding</t>
  </si>
  <si>
    <t>Multiple (e.g., BMS checkpoint discovery)</t>
  </si>
  <si>
    <t>Lead asset bemarituzumab not yet approved as of 2025.</t>
  </si>
  <si>
    <t>2013-09-18</t>
  </si>
  <si>
    <t>FPRX</t>
  </si>
  <si>
    <t>Five Prime Therapeutics</t>
  </si>
  <si>
    <t>https://www.fatetherapeutics.com/</t>
  </si>
  <si>
    <t>https://companiesmarketcap.com/fate-therapeutics/marketcap/</t>
  </si>
  <si>
    <t>Internal NK/iPSC pipeline retained</t>
  </si>
  <si>
    <t>Terminated Janssen collaboration (2023)</t>
  </si>
  <si>
    <t>2013-11-20</t>
  </si>
  <si>
    <t>FATE</t>
  </si>
  <si>
    <t xml:space="preserve">Fate Therapeutics </t>
  </si>
  <si>
    <t>https://www.ipsen.com/us/2024/12/11/ipsen-and-exelixis-announce-portfolio-collaboration/</t>
  </si>
  <si>
    <t>https://www.exelixis.com/medicine/</t>
  </si>
  <si>
    <t>https://ir.exelixis.com/news-releases/news-release-details/exelixis-raises-118-million-initial-public-offering</t>
  </si>
  <si>
    <t>https://ir.exelixis.com/news-releases/news-release-details/exelixis-raises-118-million-initial-public-offering; https://ir.exelixis.com/company-information/overview</t>
  </si>
  <si>
    <t>(Ipsen ex-U.S. cabo collaboration; Roche cobimetinib; Takeda in Japan for cabo).</t>
  </si>
  <si>
    <t>≥3 (Ipsen, Roche/Genentech, Takeda)</t>
  </si>
  <si>
    <t>Cabozantinib (COMETRIQ/CABOMETYX); Cobimetinib (COTELLIC, discovered by Exelixis).</t>
  </si>
  <si>
    <t>2000-10-11 IPO: $118M gross at $13.00 per share.</t>
  </si>
  <si>
    <t>13.00</t>
  </si>
  <si>
    <t>2000-10-11</t>
  </si>
  <si>
    <t>EXEL</t>
  </si>
  <si>
    <t>Exelixis</t>
  </si>
  <si>
    <t>https://globalgenes.org/raredaily/editas-medicine-announces-pricing-of-offering-of-common-stock/</t>
  </si>
  <si>
    <t>https://www.globenewswire.com/news-release/2016/02/03/807098/0/en/Editas-Medicine-Announces-Pricing-of-Initial-Public-Offering.html; https://www.reuters.com/article/markets/editas-medicine-raises-944-mln-in-this-years-first-us-ipo-idUSL2N15H366/; https://www.wired.com/2016/02/crispr-gene-editing-upstart-editas-goes-public-as-patent-battle-rages</t>
  </si>
  <si>
    <t>≥1 (Allergan – terminated 2020)</t>
  </si>
  <si>
    <t>2016-02-03 IPO: 5.9M shares @ $16 ($94.4M gross). 2023-06-15 Follow-on: 12.5M shares @ $10.00 (~$125M gross).</t>
  </si>
  <si>
    <t>2016-02-03</t>
  </si>
  <si>
    <t>EDIT</t>
  </si>
  <si>
    <t>Editas Medicine</t>
  </si>
  <si>
    <t>https://investors.denalitherapeutics.com/</t>
  </si>
  <si>
    <t>https://www.sec.gov/Archives/edgar/data/1714899/000171489920000075/ex991pressreleaseaugus.htm; https://www.globenewswire.com/news-release/2020/10/07/2104936/0/en/Denali-Therapeutics-Announces-Closing-of-Collaboration-and-Share-Purchase-Agreements-with-Biogen.html; https://www.globenewswire.com/news-release/2018/11/01/1640771/0/en/Denali-Therapeutics-Announces-Broad-Collaboration-with-Sanofi-to-Develop-RIPK1-Inhibitors-for-the-Treatment-of-Neurological-and-Inflammatory-Diseases.html</t>
  </si>
  <si>
    <t>https://www.nasdaq.com/articles/denali-therapeutics-prices-ipo-18-midpoint-making-it-largest-biotech-ipo-year-2017-12-07</t>
  </si>
  <si>
    <t>https://www.prnewswire.com/news-releases/denali-therapeutics-launches-with-initial-investment-to-discover-and-develop-treatments-for-neurodegenerative-diseases-300083259.html; https://www.prnewswire.com/news-releases/denali-therapeutics-announces-first-clinical-trial-application-key-collaborations-and-130m-series-b-300317984.html</t>
  </si>
  <si>
    <t>Company remains clinical-stage; no approvals as of 2025.</t>
  </si>
  <si>
    <t>Mix of wholly-owned and partnered programs.</t>
  </si>
  <si>
    <t>Aug/Oct 2020: Biogen LRRK2 – $560M upfront + $465M equity; up to $1.125B milestones; US/China profit share; Nov 2018: Sanofi RIPK1 – $125M upfront; &gt;$1B milestones; 2018: Takeda option/collab (terms in filings).</t>
  </si>
  <si>
    <t>≥3 (Biogen, Sanofi, Takeda)</t>
  </si>
  <si>
    <t>No Denali-originated approvals as of 2025-09-11.</t>
  </si>
  <si>
    <t>Dec 2017: IPO 13.9M sh @ $18 (gross ~$250M).</t>
  </si>
  <si>
    <t>May 2015: Series A $217M; Jun 2016: Series B $130M.</t>
  </si>
  <si>
    <t>Dec 7–8, 2017 (priced/traded)</t>
  </si>
  <si>
    <t>DNLI</t>
  </si>
  <si>
    <t>Denali Therapeutics</t>
  </si>
  <si>
    <t>https://www.wired.com/1999/12/icelands-genetic-jackpot/; https://www.wired.com/2000/08/alzheimers-gene-found</t>
  </si>
  <si>
    <t>https://www.forbes.com/2000/07/19/mu5.html</t>
  </si>
  <si>
    <t>https://en.wikipedia.org/wiki/DeCODE_genetics</t>
  </si>
  <si>
    <t>https://www.forbes.com/2000/07/19/mu5.html; https://www.marketwatch.com/story/decode-transgenomic-healthy</t>
  </si>
  <si>
    <t>$415M (cash)</t>
  </si>
  <si>
    <t>— (asset deal; private)</t>
  </si>
  <si>
    <t>2012-12-10 (agreement; closed 2012)</t>
  </si>
  <si>
    <t>1998–2000: Roche—strategic alliance (~$200M committed per contemporaneous reports) to discover disease genes; milestone payments reported</t>
  </si>
  <si>
    <t>≥1 (major historic)</t>
  </si>
  <si>
    <t>2000-07-18: IPO 9.6M sh @ $18 ($173M gross)</t>
  </si>
  <si>
    <t>$173M (IPO gross)</t>
  </si>
  <si>
    <t>1996: $12M venture capital (US investors)</t>
  </si>
  <si>
    <t>$12M (initial VC)</t>
  </si>
  <si>
    <t>2000-07-18</t>
  </si>
  <si>
    <t>DCGN</t>
  </si>
  <si>
    <t>Bankrupt in 2009; assets acquired; now Amgen subsidiary (private)</t>
  </si>
  <si>
    <t>deCODE genetics</t>
  </si>
  <si>
    <t>https://investors.vrtx.com/news-releases/news-release-details/vertex-pharmaceuticals-and-crispr-therapeutics-amend; https://crisprtx.com/about-us/press-releases-and-presentations/crispr-therapeutics-and-vertex-complete-submission-rolling</t>
  </si>
  <si>
    <t>https://www.fda.gov/news-events/press-announcements/fda-approves-first-gene-therapies-treat-patients-sickle-cell-disease; https://investors.vrtx.com/news-releases/news-release-details/vertex-announces-us-fda-approval-casgevytm-exagamglogene</t>
  </si>
  <si>
    <t>https://ir.crisprtx.com/news-releases/news-release-details/crispr-therapeutics-announces-pricing-initial-public-offering; https://investors.vrtx.com/news-releases/news-release-details/vertex-pharmaceuticals-and-crispr-therapeutics-amend</t>
  </si>
  <si>
    <t>https://crisprtx.com/who-we-are; https://ir.crisprtx.com/news-releases/news-release-details/crispr-therapeutics-announces-pricing-initial-public-offering; https://www.nasdaq.com/articles/crispr-therapeutics-prices-ipo-14-below-range-2016-10-19</t>
  </si>
  <si>
    <t>Counts approvals as unique drugs (not indications).</t>
  </si>
  <si>
    <t>Vertex amended deal (2021): $900M upfront + $200M equity; 60/40 worldwide cost/profit split (CRSP 40%).</t>
  </si>
  <si>
    <t>≥2 (Vertex, Bayer JV)</t>
  </si>
  <si>
    <t>CASGEVY (exagamglogene autotemcel) – FDA approval for SCD (2023-12-08) and TDT (2024-01-16) with Vertex.</t>
  </si>
  <si>
    <t>2016-10-19 IPO: 4.0M shares @ $14.00 ($56M gross) + concurrent 2.5M shares @ $14 to Bayer ($35M); 2021-04-20 amended Vertex deal included $200M equity investment.</t>
  </si>
  <si>
    <t>14.00</t>
  </si>
  <si>
    <t>2016-10-19</t>
  </si>
  <si>
    <t>CRSP</t>
  </si>
  <si>
    <t>CRISPR Therapeutics</t>
  </si>
  <si>
    <t>https://www.reuters.com/article/world/europe/j-j-to-acquire-cougar-biotech-idUSTRE54L02D/</t>
  </si>
  <si>
    <t>https://www.biospace.com/b-btg-b-licenses-new-prostate-cancer-drug-to-cougar-biotechnology</t>
  </si>
  <si>
    <t>https://www.icr.ac.uk/about-us/icr-news/detail/the-story-of-abiraterone</t>
  </si>
  <si>
    <t>https://www.biospace.com/cougar-biotechnology-completes-merger-and-closes-47-5-million-private-placement; https://www.fiercebiotech.com/biotech/press-release-cougar-biotechnology-announces-50-million-private-placement; https://www.biospace.com/cougar-biotechnology-inc-announces-87-million-private-placement; https://www.sec.gov/Archives/edgar/data/1335102/000114420406029509/v047235_sb-2a.htm</t>
  </si>
  <si>
    <t>https://www.nasdaq.com/markets/ipos/company/cougar-biotechnology-inc-681717-49732</t>
  </si>
  <si>
    <t>≈$970M–$1.0B</t>
  </si>
  <si>
    <t>$43.00</t>
  </si>
  <si>
    <t>2009-05-21 (announced)</t>
  </si>
  <si>
    <t>Primary asset acquired by J&amp;J via company acquisition before approval.</t>
  </si>
  <si>
    <t>0 (pre‑approval acquisition)</t>
  </si>
  <si>
    <t>BTG→Cougar (2005) license for abiraterone; financial terms not disclosed in press release.</t>
  </si>
  <si>
    <t>1 (core asset license)</t>
  </si>
  <si>
    <t>Zytiga (abiraterone acetate) – 2011 (by J&amp;J; discovered/licensed via BTG→Cougar).</t>
  </si>
  <si>
    <t>Apr 2006: $47.5M private placement; May 2007: $50M private placement at $20/sh; Dec 2007: $87M private placement at $29/sh; 2005–2006: $6.1M bridge notes converted.</t>
  </si>
  <si>
    <t>≥$184,500,000 (2006–2007 private placements)</t>
  </si>
  <si>
    <t>$9.75 (OTCBB ‘IPO’ reference price)</t>
  </si>
  <si>
    <t>2007-02-08 (OTCBB listing; reverse‑merger in 2006; later NASDAQ: CGRB)</t>
  </si>
  <si>
    <t>NASDAQ: CGRB (historical)</t>
  </si>
  <si>
    <t>Cougar Biotechnology</t>
  </si>
  <si>
    <t>https://www.sec.gov/Archives/edgar/data/873364/000104746911000780/a2201824z10-k.htm</t>
  </si>
  <si>
    <t>$81.50/share cash; ≈$6.8B</t>
  </si>
  <si>
    <t>Teva Pharmaceutical</t>
  </si>
  <si>
    <t>2011-10-14 (close)</t>
  </si>
  <si>
    <t>Multiple</t>
  </si>
  <si>
    <t>Provigil, Nuvigil, Fentora, Treanda, Actiq, Gabitril (mix of internal/licensed).</t>
  </si>
  <si>
    <t>≥6</t>
  </si>
  <si>
    <t>$59.4M IPO (1991).</t>
  </si>
  <si>
    <t>CEPH (delisted)</t>
  </si>
  <si>
    <t>Cephalon</t>
  </si>
  <si>
    <t>$4,900,000,000</t>
  </si>
  <si>
    <t>$61 (stock swap valuation)</t>
  </si>
  <si>
    <t>1999-07-22 (announced); completed 1999</t>
  </si>
  <si>
    <t>Multiple; later part of J&amp;J</t>
  </si>
  <si>
    <t>ReoPro (abciximab) – 1994; Remicade (infliximab) – 1998/1999 (J&amp;J).</t>
  </si>
  <si>
    <t>1982 (approx.; raised ~$18M)</t>
  </si>
  <si>
    <t>Formerly NASDAQ: CNTO</t>
  </si>
  <si>
    <t>Centocor (now Janssen Biotech)</t>
  </si>
  <si>
    <t>https://www.reuters.com/markets/deals/bluebird-bio-be-taken-private-by-carlyle-sk-capital-amid-cash-crunch-2025-02-21/; https://www.reuters.com/business/healthcare-pharmaceuticals/bluebird-bio-receives-higher-upfront-offer-pe-firms-carlyle-sk-capital-2025-05-14/; https://www.nasdaqtrader.com/TraderNews.aspx?id=EBSR2025-362; https://www.wsj.com/articles/bluebird-bio-to-be-acquired-by-carlyle-group-sk-capital-72ace9f9</t>
  </si>
  <si>
    <t>https://www.cellectis.com/en/pipeline</t>
  </si>
  <si>
    <t>https://www.cellectis.com/en/press/cellectis-and-servier-announce-collaboration-in-allogeneic-cell-therapy-ucart19-to-treat-leukemia-and-5-product-candidates-targeting-solid-tumors; https://www.cellectis.com/en/press/servier-exercises-exclusive-worldwide-licensing-option-with-cellectis-for-ucart19-an-allogeneic-car-t-cell-therapy-for-hematological-malignancies; https://www.cellectis.com/uploads/files/20231101_Cellectis_AZ_ENGLISH_PR.pdf</t>
  </si>
  <si>
    <t>https://www.cellectis.com/en/press</t>
  </si>
  <si>
    <t>https://www.cellectis.com/en/press/cellectis-prices-initial-public-offering-of-american-depositary-shares</t>
  </si>
  <si>
    <t>https://www.cellectis.com/uploads/files/20231101_Cellectis_AZ_ENGLISH_PR.pdf</t>
  </si>
  <si>
    <t>Private financing history before 2010 is likely incomplete; IPO market cap not stated; acquisition consideration allowed shareholder election between $3+CVR or $5 cash.</t>
  </si>
  <si>
    <t>Multiple wholly-owned UCART programs (per corporate pipeline).</t>
  </si>
  <si>
    <t>2014: Servier collab – $10M upfront + up to $140M per candidate (6 candidates) + royalties; 2015: Servier exercises UCART19 license – $38.2M payment + &gt;$300M milestones; 2023: AstraZeneca collaboration &amp; investment (amounts per PR).</t>
  </si>
  <si>
    <t>≥3 (Servier, Pfizer, AstraZeneca)</t>
  </si>
  <si>
    <t>No Cellectis-originated products approved as of 2025-09-11.</t>
  </si>
  <si>
    <t>Mar 2015: 5.5M ADS @ $41.50 (gross ~$228.3M); 30-day option for +825k ADS.</t>
  </si>
  <si>
    <t>Nov 1, 2023: Collaboration &amp; investment agreements with AstraZeneca (cash upfront + equity). 2014–2015: Servier, Pfizer transactions (see press &amp; filings).</t>
  </si>
  <si>
    <t>Mar 25, 2015 (ADS listing)</t>
  </si>
  <si>
    <t>CLLS</t>
  </si>
  <si>
    <t>Cellectis</t>
  </si>
  <si>
    <t>https://www.genengnews.com/news/biosante-to-take-over-cell-genesys-in-a-38m-all-stock-deal/</t>
  </si>
  <si>
    <t>2009-10-14 (close)</t>
  </si>
  <si>
    <t>Takeda (historical GVAX collaboration)</t>
  </si>
  <si>
    <t>No marketed products; GVAX programs discontinued 2008.</t>
  </si>
  <si>
    <t>CEGE</t>
  </si>
  <si>
    <t>Cell Genesys</t>
  </si>
  <si>
    <t>https://www.sec.gov/Archives/edgar/data/816284/000104746913001186/a2212863z10-k.htm</t>
  </si>
  <si>
    <t>https://www.sec.gov/Archives/edgar/data/816284/000081628419000014/a2018123110-k.htm</t>
  </si>
  <si>
    <t>https://www.fundinguniverse.com/company-histories/celgene-corporation-history/</t>
  </si>
  <si>
    <t>Per share: $50 cash + 1 BMY share + 1 CVR (BMYRT). Total EV ≈ $74B.</t>
  </si>
  <si>
    <t>Bristol-Myers Squibb (BMY)</t>
  </si>
  <si>
    <t>2019-11-20</t>
  </si>
  <si>
    <t>Example: Agios (2010) discovery &amp; development collaboration; Celgene paid Agios $121.2M (as amended).</t>
  </si>
  <si>
    <t>Dozens</t>
  </si>
  <si>
    <t>Revlimid, Pomalyst/Imnovid, Thalomid, Otezla, Abraxane, Vidaza, Istodax (mix of internal &amp; acquired).</t>
  </si>
  <si>
    <t>≥5</t>
  </si>
  <si>
    <t>Various follow-ons; (not compiled here).</t>
  </si>
  <si>
    <t>CELG (delisted)</t>
  </si>
  <si>
    <t>Celgene</t>
  </si>
  <si>
    <t>https://en.wikipedia.org/wiki/Celera_Corporation</t>
  </si>
  <si>
    <t>$8.00/share cash; ≈$344M net of cash; gross headline ≈$671M.</t>
  </si>
  <si>
    <t>Quest Diagnostics</t>
  </si>
  <si>
    <t>2011-05-17</t>
  </si>
  <si>
    <t>Multiple research alliances</t>
  </si>
  <si>
    <t>None (focus on genomics &amp; diagnostics).</t>
  </si>
  <si>
    <t>N/A (spin-off)</t>
  </si>
  <si>
    <t>Spin-off from Applera (2008)</t>
  </si>
  <si>
    <t>CRA (delisted)</t>
  </si>
  <si>
    <t>Celera</t>
  </si>
  <si>
    <t>https://www.amgen.com/newsroom/press-releases/2006/04/amgen-completes-acquisition-of-abgenix-acquisition-provides-amgen-with-full-ownership-of-panitumumab-and-eliminates-a-denosumab-royalty; https://www.sec.gov/Archives/edgar/data/1052837/000110465905060880/a05-21777_1ex99d1.htm</t>
  </si>
  <si>
    <t>https://news.abbvie.com/2021-02-10-abbvie-and-caribou-biosciences-announce-global-strategic-collaboration</t>
  </si>
  <si>
    <t>https://www.genengnews.com/topics/genome-editing/ipo-raises-304m-for-caribou-developer-of-gene-edited-cell-therapies/</t>
  </si>
  <si>
    <t>https://tracxn.com/d/companies/caribou-biosciences/__XFr28wQpLxljznToX83IrISyMjP4h3Hqzb_lLZAwRCE/funding-and-investors</t>
  </si>
  <si>
    <t>Founding year approximated; IPO details not confirmed in this pass.</t>
  </si>
  <si>
    <t>AbbVie – 2021 – $40M upfront (cash + equity), up to $300M in milestones per program – upfront received</t>
  </si>
  <si>
    <t>2021-07-23 – IPO – $16/share; gross proceeds ~$304M</t>
  </si>
  <si>
    <t>2021-03 – Series C – $115,000,000</t>
  </si>
  <si>
    <t>2021-07-23</t>
  </si>
  <si>
    <t>CRBU</t>
  </si>
  <si>
    <t>Caribou Biosciences</t>
  </si>
  <si>
    <t>https://pubmed.ncbi.nlm.nih.gov/7537277/</t>
  </si>
  <si>
    <t>Historical details approximated; exact founding/IPO dates to be verified.</t>
  </si>
  <si>
    <t>(Not compiled)</t>
  </si>
  <si>
    <t>CeNeS Pharmaceuticals</t>
  </si>
  <si>
    <t>2000 (merger with CeNeS Pharmaceuticals plc)</t>
  </si>
  <si>
    <t>Multiple R&amp;D collaborations</t>
  </si>
  <si>
    <t>None; lead NMDA antagonist (Selfotel/Cerestat) failed in late-stage trials.</t>
  </si>
  <si>
    <t>1991 (approx)</t>
  </si>
  <si>
    <t>CNSI (historical)</t>
  </si>
  <si>
    <t>Merged/Assets sold</t>
  </si>
  <si>
    <t>Cambridge NeuroScience</t>
  </si>
  <si>
    <t>https://investor.lilly.com/news-releases/news-release-details/lilly-completes-acquisition-morphic-improve-outcomes-and-expand; https://www.reuters.com/markets/deals/eli-lilly-acquire-morphic-holding-32-billion-2024-07-08/</t>
  </si>
  <si>
    <t>https://investors.biogen.com/news-releases/news-release-details/biogen-and-c4-therapeutics-enter-strategic-collaboration ; https://www.goodwinlaw.com/en/news-and-events/news/2019/01/01_04-c4-therapeutics-enters-strategic-coll</t>
  </si>
  <si>
    <t>https://ir.c4therapeutics.com/news-releases/news-release-details/c4-therapeutics-announces-pricing-public-offering ; https://ir.c4therapeutics.com/news-releases/news-release-details/c4-therapeutics-reports-full-year-2021-financial-results-and</t>
  </si>
  <si>
    <t>https://ir.c4therapeutics.com/news-releases/news-release-details/c4-therapeutics-announces-pricing-upsized-initial-public ; https://www.biospace.com/c4-therapeutics-raises-182-million-in-upsized-ipo</t>
  </si>
  <si>
    <t>2.74</t>
  </si>
  <si>
    <t>Internal degrader programs (e.g., CFT7455 etc.)</t>
  </si>
  <si>
    <t>Biogen 2019: up to $415M + royalties; Roche 2019 expanded (undisclosed upfront)</t>
  </si>
  <si>
    <t>≥3 (Roche/Genentech; Biogen; Calico)</t>
  </si>
  <si>
    <t>2021-06 Follow-on ~$157M–$169.5M</t>
  </si>
  <si>
    <t>≈$157–170M (Jun 2021 FO)</t>
  </si>
  <si>
    <t>≈$182–210M gross proceeds raised</t>
  </si>
  <si>
    <t>2020-10-02</t>
  </si>
  <si>
    <t>CCCC</t>
  </si>
  <si>
    <t>C4 Therapeutics</t>
  </si>
  <si>
    <t>https://www.fda.gov/vaccines-blood-biologics/zynteglo; https://www.fda.gov/vaccines-blood-biologics/skysona; https://www.fda.gov/vaccines-blood-biologics/lyfgenia</t>
  </si>
  <si>
    <t>https://www.sec.gov/Archives/edgar/data/816284/000144530513002562/R21.htm; https://investor.bluebirdbio.com/news-releases/news-release-details/bluebird-bio-and-celgene-corporation-enter-agreement-co-develop</t>
  </si>
  <si>
    <t>https://www.fda.gov/vaccines-blood-biologics/zynteglo; https://www.fda.gov/vaccines-blood-biologics/skysona; https://www.fda.gov/news-events/press-announcements/fda-approves-first-gene-therapies-treat-patients-sickle-cell-disease; https://news.bms.com/news/details/2021/U.S.-Food-and-Drug-Administration-Approves-Bristol-Myers-Squibbs-and-bluebird-bios-Abecma-idecabtagene-vicleucel-the-First-Anti-BCMA-CAR-T-Cell-Therapy-for-Relapsed-or-Refractory-Multiple-Myeloma/default.aspx</t>
  </si>
  <si>
    <t>https://investor.bluebirdbio.com/news-releases/news-release-details/bluebird-bio-announces-pricing-public-offering-common-stock-1; https://www.goodwinlaw.com/en/news-and-events/news/2020/05/05_21-bluebird-bio-raises-500m-in-public-offering; https://investor.bluebirdbio.com/news-releases/news-release-details/bluebird-bio-inc-announces-pricing-120-million-public-offering; https://investor.bluebirdbio.com/static-files/2153f294-d446-46d6-9038-81ba4a1a0bf8</t>
  </si>
  <si>
    <t>https://investor.bluebirdbio.com/news-releases/news-release-details/bluebird-bio-secures-60-million-oversubscribed-financing; https://investor.bluebirdbio.com/news-releases/news-release-details/bluebird-bio-secures-additional-30-million-financing-arch; https://investor.bluebirdbio.com/news-releases/news-release-details/bluebird-bio-secures-35m-series-b-funding</t>
  </si>
  <si>
    <t>https://investor.bluebirdbio.com/news-releases/news-release-details/bluebird-bio-announces-pricing-initial-public-offering</t>
  </si>
  <si>
    <t>IPO pricing range reported; exact pricing not confirmed in linked BioWorld excerpt.</t>
  </si>
  <si>
    <t>Reuters est. ~$29M at $3; ~$49M at $5; WSJ headline value up to $96M incl. CVR</t>
  </si>
  <si>
    <t>$3.00 cash + CVR up to $6.84 OR $5.00 cash (shareholder election)</t>
  </si>
  <si>
    <t>2025-06-02 (deal closed)</t>
  </si>
  <si>
    <t>Commercial rights retained to ZYNTEGLO, SKYSONA, LYFGENIA at time of going-private deal</t>
  </si>
  <si>
    <t>2013: Celgene—CAR‑T collaboration with 50/50 US cost/profit share; up to $225M per product in option fees + clinical/regulatory milestones</t>
  </si>
  <si>
    <t>1 (major, known)</t>
  </si>
  <si>
    <t>2015-06-23: Follow-on (gross not stated in PR); 2020-05-21: Follow-on 9,090,910 sh @ $55 (~$500M gross); 2023-01-19: Follow-on 20,000,000 sh @ $6 ($120M gross); 2023-12-20: Follow-on 83.33M sh @ $1.50 ($125M gross)</t>
  </si>
  <si>
    <t>≥$745M gross (known follow-ons; excl. IPO)</t>
  </si>
  <si>
    <t>2004-09-21: $60M private financing; 2007-01-08: +$30M additional financing; 2010-05-05: $35M Series B (as Genetix)</t>
  </si>
  <si>
    <t>≥$125M (known)</t>
  </si>
  <si>
    <t>2013-06-19</t>
  </si>
  <si>
    <t>BLUE</t>
  </si>
  <si>
    <t>Acquired (taken private)</t>
  </si>
  <si>
    <t>bluebird bio</t>
  </si>
  <si>
    <t>https://www.latimes.com/archives/la-xpm-1991-09-20-fi-2571-story.html; https://en.wikipedia.org/wiki/Wyeth</t>
  </si>
  <si>
    <t>https://www.fiercebiotech.com/biotech/servier-pays-70m-polish-black-diamonds-deprioritized-solid-tumor-prospect</t>
  </si>
  <si>
    <t>https://www.globenewswire.com/news-release/2020/01/30/1977162/0/en/Black-Diamond-Therapeutics-Announces-Pricing-of-Initial-Public-Offering.html</t>
  </si>
  <si>
    <t>https://investors.blackdiamondtherapeutics.com/news-releases/news-release-details/black-diamond-therapeutics-announces-pricing-initial-public</t>
  </si>
  <si>
    <t>Ultimately absorbed into Wyeth (later Pfizer).</t>
  </si>
  <si>
    <t>Servier – 2025 – $70M upfront; up to $710M milestones; royalties – upfront received</t>
  </si>
  <si>
    <t>2020-01-30 – IPO – $19/share; gross proceeds ~$201M</t>
  </si>
  <si>
    <t>2020-01-30</t>
  </si>
  <si>
    <t>BDTX</t>
  </si>
  <si>
    <t>Black Diamond Therapeutics</t>
  </si>
  <si>
    <t>https://en.wikipedia.org/wiki/BioNTech</t>
  </si>
  <si>
    <t>Pfizer, Genentech/Roche, Sanofi, Regeneron (various R&amp;D)</t>
  </si>
  <si>
    <t>Comirnaty (COVID-19 mRNA vaccine; with Pfizer).</t>
  </si>
  <si>
    <t>2019-10-10</t>
  </si>
  <si>
    <t>BNTX</t>
  </si>
  <si>
    <t>BioNTech</t>
  </si>
  <si>
    <t>147.89 (as of 2025-09-11)</t>
  </si>
  <si>
    <t>Multiple (incl. Eisai, Ionis, etc.)</t>
  </si>
  <si>
    <t>Examples: Avonex, Tysabri, Tecfidera, Spinraza, Plegridy, Vumerity, Fampyra (not exhaustive).</t>
  </si>
  <si>
    <t>Numerous</t>
  </si>
  <si>
    <t>1983</t>
  </si>
  <si>
    <t>BIIB</t>
  </si>
  <si>
    <t>Biogen</t>
  </si>
  <si>
    <t>https://www.sec.gov/Archives/edgar/data/1335102/000119312509117781/dex991.htm; https://www.pharmatimes.com/news/j_and_j_to_acquire_cougar_biotechnology_for_970_million_984840/</t>
  </si>
  <si>
    <t>https://www.astrazeneca.com/media-centre/press-releases/2016/astrazeneca-and-bicycle-therapeutics-enter-into-collaborative-research-agreement-05052016.html; https://ir.bicycletherapeutics.com/news-releases/news-release-details/bicycle-therapeutics-and-genentech-enter-multi-year-collaboration; https://ir.bicycletherapeutics.com/news-releases/news-release-details/bicycle-therapeutics-achieves-second-collaboration-milestone-genentech</t>
  </si>
  <si>
    <t>https://ir.bicycletherapeutics.com/static-files/3d81ae8c-45e5-407f-8d05-3cab04f86d6e</t>
  </si>
  <si>
    <t>https://ir.bicycletherapeutics.com/news-releases/news-release-details/bicycle-therapeutics-plc-announces-pricing-initial-public-offering; https://ir.bicycletherapeutics.com/news-releases/news-release-details/bicycle-therapeutics-plc-announces-pricing-public-offering-ordinary</t>
  </si>
  <si>
    <t>https://ir.bicycletherapeutics.com/news-releases/news-release-details/bicycle-therapeutics-announces-52-million-series-b-financing</t>
  </si>
  <si>
    <t>https://ir.bicycletherapeutics.com/news-releases/news-release-details/bicycle-therapeutics-plc-announces-pricing-initial-public-offering</t>
  </si>
  <si>
    <t>Cougar went public via reverse merger; subsequent listings and financings were PIPEs and private placements.</t>
  </si>
  <si>
    <t>$7.01 (2025-09-11)</t>
  </si>
  <si>
    <t>2016: AstraZeneca—oncology collaboration (up to ~$1B potential; PoC reached 2023); 2023: Genentech—IO collaboration ($10M upfront; up to $1.7B milestones)</t>
  </si>
  <si>
    <t>2019-05-23: IPO ADS @ $14; 2020-05-21: Follow-on equity offering (see PR)</t>
  </si>
  <si>
    <t>≥$100M (known follow-on) + IPO proceeds</t>
  </si>
  <si>
    <t>2017-06-12: Series B $52M (Vertex Ventures, etc.)</t>
  </si>
  <si>
    <t>≥$52M (known)</t>
  </si>
  <si>
    <t>2019-05-23 (Nasdaq)</t>
  </si>
  <si>
    <t>BCYC</t>
  </si>
  <si>
    <t>Bicycle Therapeutics</t>
  </si>
  <si>
    <t>https://www.latimes.com/archives/la-xpm-1991-09-20-fi-2571-story.html; https://www.thepharmaletter.com/ahp-takes-on-remainder-of-genetics-institute</t>
  </si>
  <si>
    <t>https://www.pfizer.com/news/press-release/press-release-detail/pfizer-and-beam-therapeutics-announce-exclusive-worldwide</t>
  </si>
  <si>
    <t>https://investors.beamtx.com/static-files/b5ea3899-c4b2-4598-b4d3-b6fc5c6b7335; https://www.wilmerhale.com/en/insights/news/20250314-wilmerhale-advises-beam-therapeutics-on-500-million-underwritten-offering; https://investors.beamtx.com/news-releases/news-release-details/beam-therapeutics-inc-announces-260-million-common-stock</t>
  </si>
  <si>
    <t>https://investors.beamtx.com/news-releases/news-release-details/beam-therapeutics-secures-135-million-series-b-financing-advance</t>
  </si>
  <si>
    <t>https://www.nasdaq.com/articles/gene-editing-drug-developer-beam-therapeutics-prices-ipo-at-%2417-2020-02-06</t>
  </si>
  <si>
    <t>GI products later marketed within Wyeth; IPO details not confirmed here.</t>
  </si>
  <si>
    <t>Pfizer – 2022 – $300M upfront; up to $1.35B milestones; US co-dev/profit share – upfront received</t>
  </si>
  <si>
    <t>2025-03-10 – Follow-on – ~$500,000,000; 16.15M shares (424B5); 2021-01-19 – Private placement – $260,000,000</t>
  </si>
  <si>
    <t>2019-03-06 – Series B – $135,000,000</t>
  </si>
  <si>
    <t>2020-02-06</t>
  </si>
  <si>
    <t>BEAM</t>
  </si>
  <si>
    <t>Beam Therapeutics</t>
  </si>
  <si>
    <t>RNA</t>
  </si>
  <si>
    <t>Antibody Oligonucleotide Conjugates</t>
  </si>
  <si>
    <t>Avidity Biosciences</t>
  </si>
  <si>
    <t>Company filings (2023–2025)</t>
  </si>
  <si>
    <t>https://ir.arvinas.com/news-releases/news-release-details/arvinas-and-pfizer-announce-global-collaboration-develop-and ; https://www.fiercebiotech.com/biotech/bayer-inks-arvinas-deal-to-develop-protein-degraders ; https://insights.citeline.com/SC099888/Deal-Watch-Genentech-Expands-Upon-Arvinas-PROTAC-Collaboration/</t>
  </si>
  <si>
    <t>https://ir.arvinas.com/news-releases/news-release-details/arvinas-inc-announces-pricing-400-million-public-offering-common ; https://www.sec.gov/Archives/edgar/data/1655759/000156459021041688/arvn-10q_20210630.htm</t>
  </si>
  <si>
    <t>https://ir.arvinas.com/news-releases/news-release-details/arvinas-announces-pricing-initial-public-offering ; https://www.renaissancecapital.com/Profile/ARVN/Arvinas/IPO</t>
  </si>
  <si>
    <t>≈$0.57B</t>
  </si>
  <si>
    <t>7.83</t>
  </si>
  <si>
    <t>Multiple internal degraders; ARV-471 partnered with Pfizer</t>
  </si>
  <si>
    <t>Pfizer 2021: $650M upfront + $350M equity; profit-share U.S.; milestones up to ~$1.4B; Bayer 2019: $17.5M upfront + $32.5M equity; Genentech expanded 2017 (&gt;$650M milestones)</t>
  </si>
  <si>
    <t>≥3 (Pfizer (ARV-471), Genentech, Bayer)</t>
  </si>
  <si>
    <t>2020-12 Follow-on $400M gross ($70/share); 2020 ATM $64.1M</t>
  </si>
  <si>
    <t>≥$460M (Dec 2020 FO) + ATM $64M</t>
  </si>
  <si>
    <t>≈$500–$600M (range, not confirmed)</t>
  </si>
  <si>
    <t>2018-09-26</t>
  </si>
  <si>
    <t>ARVN</t>
  </si>
  <si>
    <t>PROTACs</t>
  </si>
  <si>
    <t>Targeted Protein Degraders</t>
  </si>
  <si>
    <t>Arvinas</t>
  </si>
  <si>
    <t>transgenic llama–based antibody discovery technology</t>
  </si>
  <si>
    <t>Antibody</t>
  </si>
  <si>
    <t>argenx</t>
  </si>
  <si>
    <t>https://www.anaptysbio.com/about/</t>
  </si>
  <si>
    <t>https://www.fiercebiotech.com/biotech/tesaro-and-anaptysbio-announce-collaboration-and-exclusive-worldwide-license-agreement-for; https://ir.anaptysbio.com/news-releases/news-release-details/fda-grants-accelerated-approval-jemperli-dostarlimab-gxly-dmmr; https://www.pharmacytimes.com/view/anaptysbio-announces-strategic-antibody-discovery-partnership-with-celgene-corporation</t>
  </si>
  <si>
    <t>https://ir.anaptysbio.com/news-releases/news-release-details/fda-approves-jemperli-dostarlimab-gxly-dmmr-endometrial-cancer</t>
  </si>
  <si>
    <t>https://www.sdbj.com/uncategorized/anaptysbios-ipo-first-biotech-ipo-2017/; https://ir.anaptysbio.com/news-releases/news-release-details/anaptys-announces-pricing-100-million-underwritten-registered</t>
  </si>
  <si>
    <t>https://ir.anaptysbio.com/news-releases/news-release-details/anaptysbio-secures-40-million-series-d-financing; https://dcfmodeling.com/blogs/history/anab-history-mission-ownership</t>
  </si>
  <si>
    <t>https://ir.anaptysbio.com/news-releases/news-release-details/anaptysbio-announces-closing-initial-public-offering-and-full; https://www.sdbj.com/uncategorized/anaptysbios-ipo-first-biotech-ipo-2017/; https://www.sec.gov/Archives/edgar/data/1370053/000119312517010405/d320192ds1a.htm</t>
  </si>
  <si>
    <t>Anaptys monetized a portion of Jemperli royalties ($250M upfront in 2021) and an additional $50M tranche in 2024.</t>
  </si>
  <si>
    <t>Rosnilimab (ANB030); ANB033 (CD122 antagonist); ANB101 (BDCA2 modulator)</t>
  </si>
  <si>
    <t>Tesaro (2014): $17M upfront + up to $108M milestones per program; royalties 8–25%. Celgene (2012): upfront + milestones/royalties (undisclosed).</t>
  </si>
  <si>
    <t>≥2 (Tesaro/GSK; Celgene/BMS)</t>
  </si>
  <si>
    <t>JEMPERLI (dostarlimab‑gxly) – 2021</t>
  </si>
  <si>
    <t>Jan 2017; IPO; $75M; n/a | Aug 2024; Follow-on; $100M; $ ?</t>
  </si>
  <si>
    <t>$75M (2017 IPO) + $100M (Aug 2024 follow-on)</t>
  </si>
  <si>
    <t>Jul 2015; $40M; Series D | 2006–2009; ≥$70M across early rounds (est.)</t>
  </si>
  <si>
    <t>≥$110M (incl. $40M Series D, plus earlier ≥$70M)</t>
  </si>
  <si>
    <t>ANAB</t>
  </si>
  <si>
    <t>AnaptysBio</t>
  </si>
  <si>
    <t>https://www.geekwire.com/2018/juno-therapeutics-acquired-celgene-9b-dramatic-deal-rising-biotech-star/; https://www.proskauer.com/release/proskauer-advises-celgene-corporation-in-its-acquisition-of-juno-therapeutics</t>
  </si>
  <si>
    <t>https://www.statmuse.com/money/ask/amgen-ipo-date</t>
  </si>
  <si>
    <t>BMS subsidiary via Celgene.</t>
  </si>
  <si>
    <t>281.98 (as of 2025-09-11)</t>
  </si>
  <si>
    <t>Examples: Epogen, Neupogen, Neulasta, Enbrel (via Immunex), Prolia/Xgeva, Repatha (not exhaustive).</t>
  </si>
  <si>
    <t>(split‑adjusted) ~$0.24 (per StatMuse Money; raw 1983 price not confirmed here)</t>
  </si>
  <si>
    <t>1983-06-17</t>
  </si>
  <si>
    <t>AMGN</t>
  </si>
  <si>
    <t>Amgen</t>
  </si>
  <si>
    <t>https://www.reuters.com/article/decodegenetics/decode-genetics-files-for-chapter-11-idUSBNG32357920091117/</t>
  </si>
  <si>
    <t>https://www.amgen.com/newsroom/press-releases/2012/12/amgen-to-acquire-decode-genetics-a-global-leader-in-human-genetics</t>
  </si>
  <si>
    <t>https://www.alnylam.com/our-products</t>
  </si>
  <si>
    <t>https://www.alnylam.com/alnylam-rnai-pipeline ; company PRs</t>
  </si>
  <si>
    <t>https://www.alnylam.com/our-products ; https://investors.alnylam.com/press-release?id=28956 ; https://investors.alnylam.com/press-release?id=28611</t>
  </si>
  <si>
    <t>https://investors.alnylam.com/press-release?id=28336 ; https://investors.alnylam.com/press-release?id=28350 ; https://investors.alnylam.com/press-release?id=28271</t>
  </si>
  <si>
    <t>https://www.sec.gov/Archives/edgar/data/1178670/000104746903037687/a2125717z424b1.htm</t>
  </si>
  <si>
    <t>https://en.wikipedia.org/wiki/Alnylam_Pharmaceuticals</t>
  </si>
  <si>
    <t>deCODE is now a wholly owned subsidiary of Amgen; equity metrics refer to legacy DCGN.</t>
  </si>
  <si>
    <t>2009-11-17 (Chapter 11)</t>
  </si>
  <si>
    <t>467.18</t>
  </si>
  <si>
    <t>4 marketed (ONPATTRO, GIVLAARI, OXLUMO, AMVUTTRA)</t>
  </si>
  <si>
    <t>2014 Sanofi Genzyme strategic alliance; 2018 Regeneron collaboration; inclisiran licensed (via MDCO→Novartis)</t>
  </si>
  <si>
    <t>Multiple (Sanofi Genzyme, Regeneron, Novartis [via The Medicines Company], Vir)</t>
  </si>
  <si>
    <t>ONPATTRO (2018); GIVLAARI (2019); OXLUMO (2020); AMVUTTRA (2022); LEQVIO (inclisiran, Novartis-licensed)</t>
  </si>
  <si>
    <t>5</t>
  </si>
  <si>
    <t>2013-01 Follow-on $174M; 2014-01 Follow-on $450M; 2020-11 Follow-on $600M</t>
  </si>
  <si>
    <t>≥$2B (selected follow-ons)</t>
  </si>
  <si>
    <t>2002 Series A ~$17M (Atlas, ARCH, etc.)</t>
  </si>
  <si>
    <t>≥$17M (early venture)</t>
  </si>
  <si>
    <t>N/A (verify)</t>
  </si>
  <si>
    <t>2004-05-27</t>
  </si>
  <si>
    <t>ALNY</t>
  </si>
  <si>
    <t>Alnylam Pharmaceuticals</t>
  </si>
  <si>
    <t>https://www.annualreports.com/HostedData/AnnualReportArchive/a/NASDAQ_ALLO_2023.pdf</t>
  </si>
  <si>
    <t>https://www.annualreports.com/HostedData/AnnualReportArchive/a/NASDAQ_ALLO_2023.pdf; https://ir.allogene.com/news-releases/news-release-details/allogene-therapeutics-and-springworks-therapeutics-announce-0</t>
  </si>
  <si>
    <t>https://allogene.com/pipeline/</t>
  </si>
  <si>
    <t>https://www.globenewswire.com/news-release/2019/03/08/1750566/0/en/Allogene-Therapeutics-Reports-Fourth-Quarter-and-Full-Year-2018-Financial-Results.html; https://ir.allogene.com/news-releases/news-release-details/allogene-therapeutics-announces-pricing-public-offering-common; https://ir.allogene.com/news-releases/news-release-details/allogene-therapeutics-announces-pricing-110-million-offering; https://ir.allogene.com/static-files/41deb947-0c6e-44c4-b7e7-e4eaed358505</t>
  </si>
  <si>
    <t>https://www.sec.gov/Archives/edgar/data/1737287/000119312518273504/d548088ds1.htm; https://ir.allogene.com/news-releases/news-release-details/allogene-therapeutics-completes-120-million-private-financing</t>
  </si>
  <si>
    <t>https://ir.allogene.com/news-releases/news-release-details/allogene-therapeutics-announces-pricing-initial-public-offering; https://www.sec.gov/Archives/edgar/data/1737287/000156459018030022/allo-10q_20180930.htm</t>
  </si>
  <si>
    <t>E3 ligase-focused degrader company; multiple big pharma partnerships.</t>
  </si>
  <si>
    <t>Majority of AlloCAR T programs are wholly owned; certain rights to CD19 programs involve Servier per legacy agreements.</t>
  </si>
  <si>
    <t>Most programs (exceptions for certain licensed CD19 assets)</t>
  </si>
  <si>
    <t>Legacy CD19 license (Servier/Pfizer chain); 2024: Amended Notch collab (terms not disclosed in summary); 2020: SpringWorks clinical combo on ALLO-715.</t>
  </si>
  <si>
    <t>~3 (Cellectis/Servier; Notch; SpringWorks)</t>
  </si>
  <si>
    <t>None as of 2025-09-11; company remains clinical-stage (see pipeline).</t>
  </si>
  <si>
    <t>Oct 2018: IPO (gross proceeds ~$372.6M per FY2018 PR); Jun 1, 2020: Follow-on 11.7M sh @ $47 (gross ~$550M); May 13, 2024: Follow-on 37.93M sh @ $2.90 (gross ~$110M); 2024 Q2: ATM net ~$87.9M (per 10-Q).</t>
  </si>
  <si>
    <t>Apr–Aug 2018: Series A &amp; A-1, $300M; Sep 6, 2018: $120.2M convertible notes (to convert at 85% of IPO price)</t>
  </si>
  <si>
    <t>Oct 11, 2018 (priced/traded)</t>
  </si>
  <si>
    <t>ALLO</t>
  </si>
  <si>
    <t>Allogene Therapeutics</t>
  </si>
  <si>
    <t>https://www.bms.com/about-us/our-company/history-timeline.html</t>
  </si>
  <si>
    <t>https://www.fiercepharma.com/pharma/agios-pharmaceuticals-announces-pricing-of-220-million-public-offering-of-common-stock</t>
  </si>
  <si>
    <t>Celgene–Agios 2010 discovery collaboration; terms undisclosed here.</t>
  </si>
  <si>
    <t>Multiple (notably Celgene 2010)</t>
  </si>
  <si>
    <t>Idhifa (enasidenib, w/ Celgene), Tibsovo (ivosidenib), Pyrukynd (mitapivat).</t>
  </si>
  <si>
    <t>2014-12-10 Follow-on: ~1.99M shares @ $110.75 (~$220M gross).</t>
  </si>
  <si>
    <t>2013-07-24</t>
  </si>
  <si>
    <t>AGIO</t>
  </si>
  <si>
    <t>Agios Pharmaceuticals</t>
  </si>
  <si>
    <t>TCR T-cell</t>
  </si>
  <si>
    <t>Adaptimmune</t>
  </si>
  <si>
    <t>https://www.reuters.com/article/us-sanofi-ablynx/acquired</t>
  </si>
  <si>
    <t>https://web.archive.org/web/20170612164127/https://www.ablynx.com/uploads/Investors/Corporate%20presentations/170523_Corporate_presentation.pdf</t>
  </si>
  <si>
    <t>https://www.sanofi.com/en/media-room/press-releases/2018/2018-09-03-07-00-00; https://www.fda.gov/news-events/press-announcements/fda-approves-first-therapy-adults-rare-blood-clotting-disorder</t>
  </si>
  <si>
    <t>https://www.bloomberg.com/press-releases/2007-11-07/ablynx-successfully-completes-e85-4-million-initial-public-offering-and-lists-on-</t>
  </si>
  <si>
    <t>https://www.newsfilecorp.com/release/59349</t>
  </si>
  <si>
    <t>Ablynx’s Nanobody platform led to Cablivi approval; company acquired by Sanofi in 2018/2019 for €3.9B.</t>
  </si>
  <si>
    <t>€3.9B (~$4.8B)</t>
  </si>
  <si>
    <t>€45.00</t>
  </si>
  <si>
    <t>2019 (tender completed)</t>
  </si>
  <si>
    <t>Multiple alliances incl. AbbVie, Boehringer Ingelheim, Merck Serono, Novartis; terms vary (upfront + milestones + royalties).</t>
  </si>
  <si>
    <t>≥9 (as of 2017)</t>
  </si>
  <si>
    <t>Cablivi (caplacizumab) – 2018 EU; 2019 US</t>
  </si>
  <si>
    <t>Nov 2007; IPO; €85.4M; n/a</t>
  </si>
  <si>
    <t>€85.4M (IPO)</t>
  </si>
  <si>
    <t>Multiple 2001–2007 VC rounds (not itemized here)</t>
  </si>
  <si>
    <t>€85M+ across pre‑IPO rounds (est.)</t>
  </si>
  <si>
    <t>€85.4M gross proceeds</t>
  </si>
  <si>
    <t>ABLX</t>
  </si>
  <si>
    <t xml:space="preserve">Ablynx </t>
  </si>
  <si>
    <t>https://www.sec.gov/Archives/edgar/data/1052837/000110465905060880/a05-21777_1ex99d1.htm</t>
  </si>
  <si>
    <t>https://www.accessdata.fda.gov/drugsatfda_docs/label/2011/125147s0556lbl.pdf; https://www.amgen.com/newsroom/press-releases/2005/12/amgen-to-acquire-abgenix-for-2250-per-share-provides-amgen-with-full-ownership-of-panitumumab-and-eliminates-a-denosumab-royalty; https://pmc.ncbi.nlm.nih.gov/articles/PMC2727882/</t>
  </si>
  <si>
    <t>https://www.nasdaq.com/market-activity/stocks/abgx/historical</t>
  </si>
  <si>
    <t>$2.2B (equity value)</t>
  </si>
  <si>
    <t>2006-04-01 (deal closed)</t>
  </si>
  <si>
    <t>Co-dev with Amgen on panitumumab; broad XenoMouse licensing; Amgen acquisition eliminated denosumab royalty</t>
  </si>
  <si>
    <t>Multiple licensees</t>
  </si>
  <si>
    <t>1998-07: IPO @ $8 (gross n/a)</t>
  </si>
  <si>
    <t>1998-07</t>
  </si>
  <si>
    <t>ABGX</t>
  </si>
  <si>
    <t>Abgenix</t>
  </si>
  <si>
    <t>Absci</t>
  </si>
  <si>
    <t>https://www.abcellera.com/pipeline</t>
  </si>
  <si>
    <t>https://www.mlq.ai/research/abcellera-biologics-abcl-deep-dive/</t>
  </si>
  <si>
    <t>https://en.wikipedia.org/wiki/AbCellera</t>
  </si>
  <si>
    <t>https://www.fiercebiotech.com/special-report/top-10-biotech-ipos-2020</t>
  </si>
  <si>
    <t>FDA approvals credited where XenoMouse used; totals may be higher depending on inclusion criteria.</t>
  </si>
  <si>
    <t>4.615</t>
  </si>
  <si>
    <t>2 (early clinical: ABCL575, ABCL635)</t>
  </si>
  <si>
    <t>Multiple discovery deals; counts vary by period</t>
  </si>
  <si>
    <t>40+ (programs with 35–40+ partners reported historically)</t>
  </si>
  <si>
    <t>Bamlanivimab (EUA 2020; revoked 2021); Bebtelovimab (EUA 2022; paused 2022)</t>
  </si>
  <si>
    <t>0 (COVID-19 mAbs were EUA only)</t>
  </si>
  <si>
    <t>No major follow-ons located</t>
  </si>
  <si>
    <t>N/A (not readily disclosed pre-IPO)</t>
  </si>
  <si>
    <t>≈5,000,000,000</t>
  </si>
  <si>
    <t>2020-12-11</t>
  </si>
  <si>
    <t>ABCL</t>
  </si>
  <si>
    <t>AbCellera</t>
  </si>
  <si>
    <t>https://www.astellas.com/en/news/27731</t>
  </si>
  <si>
    <t>https://ir.4dmoleculartherapeutics.com/news-releases/news-release-details/4d-molecular-therapeutics-announces-upsized-pricing-initial; https://ir.4dmoleculartherapeutics.com/news-releases/news-release-details/4d-molecular-therapeutics-announces-pricing-upsized-public-1</t>
  </si>
  <si>
    <t>https://www.pfizer.com/news/press-release/press-release-detail/4d-molecular-therapeutics-raises-90-million-series-b; https://4dmt.gcs-web.com/news-releases/news-release-details/4d-molecular-therapeutics-raises-75-million-series-c-financing</t>
  </si>
  <si>
    <t>https://ir.4dmoleculartherapeutics.com/news-releases/news-release-details/4d-molecular-therapeutics-announces-upsized-pricing-initial</t>
  </si>
  <si>
    <t>Follow‑on in Mar 2024 raised ~$337M gross.</t>
  </si>
  <si>
    <t>Astellas collaboration/licence in ophthalmology; terms undisclosed publicly.</t>
  </si>
  <si>
    <t>≥1 (Astellas)</t>
  </si>
  <si>
    <t>Dec 2020; IPO; ~$222M; $23.00 | Mar 2024; Follow‑on; ~$337M; $ ?</t>
  </si>
  <si>
    <t>~$222M (IPO) + $337M (Mar 2024 follow‑on)</t>
  </si>
  <si>
    <t>Sep 2018; $90M; Series B | Jun 2020; $75M; Series C</t>
  </si>
  <si>
    <t>$90M Series B + $75M Series C</t>
  </si>
  <si>
    <t>~$220M gross proceeds (offer size)</t>
  </si>
  <si>
    <t>FDMT</t>
  </si>
  <si>
    <t>4D Molecular Therapeutics</t>
  </si>
  <si>
    <t>https://investors.23andme.com/news-releases/news-release-details/23andme-announces-collaboration-extension-new-data-licensing</t>
  </si>
  <si>
    <t>https://www.gsk.com/en-gb/media/press-releases/gsk-and-23andme-sign-agreement-to-leverage-genetic-insights-for-the-development-of-novel-medicines/; https://investors.23andme.com/news-releases/news-release-details/23andme-announces-extension-gsk-collaboration-and-update-joint</t>
  </si>
  <si>
    <t>https://investors.23andme.com/news-releases/news-release-details/23andme-successfully-closes-its-business-combination-vg; https://www.globenewswire.com/news-release/2021/06/16/2248567/0/en/23andMe-Successfully-Closes-its-Business-Combination-with-VG-Acquisition-Corp.html</t>
  </si>
  <si>
    <t>Company filed Chapter 11 in March 2025; court approved asset sale to nonprofit in June 2025.</t>
  </si>
  <si>
    <t>$305M asset sale approved by court</t>
  </si>
  <si>
    <t>TTAM Research Institute (nonprofit led by Anne Wojcicki)</t>
  </si>
  <si>
    <t>2025-06-30 (court approval)</t>
  </si>
  <si>
    <t>GSK equity investment $300M (2018); extension payment $50M (2022); later new non-exclusive data license (2023).</t>
  </si>
  <si>
    <t>1 major (GSK; exclusive 2018–2023; later non-exclusive data license)</t>
  </si>
  <si>
    <t>Includes $300M GSK equity as part of 2018 collaboration.</t>
  </si>
  <si>
    <t>2021-06-17 (SPAC close)</t>
  </si>
  <si>
    <t>ME (delisted/OTC MEHCQ during Ch.11)</t>
  </si>
  <si>
    <t>Bankruptcy (Chapter 11); assets sold</t>
  </si>
  <si>
    <t>23andMe</t>
  </si>
  <si>
    <t>Bankruptcy Source URL</t>
  </si>
  <si>
    <t>Acquisition Source URL</t>
  </si>
  <si>
    <t>Assets – Source URL(s)</t>
  </si>
  <si>
    <t>Partnerships – Source URL(s)</t>
  </si>
  <si>
    <t>Approved – Source URL(s)</t>
  </si>
  <si>
    <t>Public – Source URL(s)</t>
  </si>
  <si>
    <t>Private – Source URL(s)</t>
  </si>
  <si>
    <t>IPO – Source URL</t>
  </si>
  <si>
    <t>Notes</t>
  </si>
  <si>
    <t>Bankruptcy Date</t>
  </si>
  <si>
    <t>Acquisition Market Cap/Value (USD)</t>
  </si>
  <si>
    <t>Acquisition Share Price (USD)</t>
  </si>
  <si>
    <t>Acquisition Close Date</t>
  </si>
  <si>
    <t>Current Market Cap (USD)</t>
  </si>
  <si>
    <t>Current Share Price (USD)</t>
  </si>
  <si>
    <t>Assets – Notes</t>
  </si>
  <si>
    <t># Assets with All Rights Retained (approx)</t>
  </si>
  <si>
    <t>Notable Partnership Terms (upfront; milestones; realized)</t>
  </si>
  <si>
    <t># Partnerships w/ Pharmas (approx)</t>
  </si>
  <si>
    <t>Approved Drugs – Notes / Names</t>
  </si>
  <si>
    <t># Approved Drugs from Platform</t>
  </si>
  <si>
    <t>Public Rounds (date; type; amount; notes)</t>
  </si>
  <si>
    <t>Public Equity Raised – Total (USD)</t>
  </si>
  <si>
    <t>Private Rounds (date; type; amount)</t>
  </si>
  <si>
    <t>Private Equity Raised – Total (USD)</t>
  </si>
  <si>
    <t>IPO Market Cap (USD)</t>
  </si>
  <si>
    <t>IPO Share Price (USD)</t>
  </si>
  <si>
    <t>IPO Date</t>
  </si>
  <si>
    <t>Founded (Date)</t>
  </si>
  <si>
    <t>Ticker</t>
  </si>
  <si>
    <t>Status</t>
  </si>
  <si>
    <t>Core Tech / Approach</t>
  </si>
  <si>
    <t>Category</t>
  </si>
  <si>
    <t>Company</t>
  </si>
  <si>
    <t>Period Ending:</t>
  </si>
  <si>
    <t>31/12</t>
  </si>
  <si>
    <t>Total Revenues</t>
  </si>
  <si>
    <t>Total Revenues Growth</t>
  </si>
  <si>
    <t>Cost Of Revenues</t>
  </si>
  <si>
    <t>Gross Profit</t>
  </si>
  <si>
    <t>Gross Profit Growth</t>
  </si>
  <si>
    <t>Gross Profit Margin %</t>
  </si>
  <si>
    <t>Other Operating Expenses, Total</t>
  </si>
  <si>
    <t>Other Operating Expenses, Total Growth</t>
  </si>
  <si>
    <t>R&amp;D Expenses</t>
  </si>
  <si>
    <t>Selling General &amp; Admin Expenses</t>
  </si>
  <si>
    <t>Other Operating Expenses</t>
  </si>
  <si>
    <t>-</t>
  </si>
  <si>
    <t>Operating Income</t>
  </si>
  <si>
    <t>Operating Income Growth</t>
  </si>
  <si>
    <t>EBIT Margin %</t>
  </si>
  <si>
    <t>Net Interest Expenses</t>
  </si>
  <si>
    <t>Net Interest Expenses Growth</t>
  </si>
  <si>
    <t>Interest Expense, Total</t>
  </si>
  <si>
    <t>Interest And Investment Income</t>
  </si>
  <si>
    <t>Other Non Operating Expenses, Total</t>
  </si>
  <si>
    <t>EBT, Excl. Unusual Items</t>
  </si>
  <si>
    <t>Gain (Loss) On Sale Of Assets</t>
  </si>
  <si>
    <t>Other Unusual Items, Total</t>
  </si>
  <si>
    <t>EBT, Incl. Unusual Items</t>
  </si>
  <si>
    <t>EBT, Incl. Unusual Items Growth</t>
  </si>
  <si>
    <t>EBT, Incl. Unusual Items Margin</t>
  </si>
  <si>
    <t>Income Tax Expense</t>
  </si>
  <si>
    <t>Net Income to Company</t>
  </si>
  <si>
    <t>Minority Interest</t>
  </si>
  <si>
    <t>Net Income</t>
  </si>
  <si>
    <t>Net Income Growth</t>
  </si>
  <si>
    <t>Net Income Margin %</t>
  </si>
  <si>
    <t>Preferred Dividend and Other Adjustments</t>
  </si>
  <si>
    <t>Net Income to Common Excl. Extra Items</t>
  </si>
  <si>
    <t>Basic EPS - Continuing Operations</t>
  </si>
  <si>
    <t>Basic EPS - Continuing Operations Growth</t>
  </si>
  <si>
    <t>Diluted EPS - Continuing Operations</t>
  </si>
  <si>
    <t>Diluted EPS - Continuing Operations Growth</t>
  </si>
  <si>
    <t>Basic Weighted Average Shares Outstanding</t>
  </si>
  <si>
    <t>Diluted Weighted Average Shares Outstanding</t>
  </si>
  <si>
    <t>Dividend Per Share</t>
  </si>
  <si>
    <t>Dividend Per Share Growth</t>
  </si>
  <si>
    <t>EBITDA</t>
  </si>
  <si>
    <t>EBITDA Growth</t>
  </si>
  <si>
    <t>EBITDA Margin %</t>
  </si>
  <si>
    <t>EBIT</t>
  </si>
  <si>
    <t>Cash from Financing</t>
  </si>
  <si>
    <t>name</t>
  </si>
  <si>
    <t>ttm</t>
  </si>
  <si>
    <t>TotalRevenue</t>
  </si>
  <si>
    <t>OperatingRevenue</t>
  </si>
  <si>
    <t>OperatingExpense</t>
  </si>
  <si>
    <t>SellingGeneralAndAdministration</t>
  </si>
  <si>
    <t>GeneralAndAdministrativeExpense</t>
  </si>
  <si>
    <t>SalariesAndWages</t>
  </si>
  <si>
    <t>OtherGandA</t>
  </si>
  <si>
    <t>ResearchAndDevelopment</t>
  </si>
  <si>
    <t>OperatingIncome</t>
  </si>
  <si>
    <t>##########</t>
  </si>
  <si>
    <t>NetNonOperatingInterestIncomeExpense</t>
  </si>
  <si>
    <t>InterestIncomeNonOperating</t>
  </si>
  <si>
    <t>InterestExpenseNonOperating</t>
  </si>
  <si>
    <t>OtherIncomeExpense</t>
  </si>
  <si>
    <t>GainOnSaleOfSecurity</t>
  </si>
  <si>
    <t>SpecialIncomeCharges</t>
  </si>
  <si>
    <t>RestructuringAndMergernAcquisition</t>
  </si>
  <si>
    <t>OtherSpecialCharges</t>
  </si>
  <si>
    <t>OtherNonOperatingIncomeExpenses</t>
  </si>
  <si>
    <t>PretaxIncome</t>
  </si>
  <si>
    <t>TaxProvision</t>
  </si>
  <si>
    <t>NetIncomeCommonStockholders</t>
  </si>
  <si>
    <t>NetIncome</t>
  </si>
  <si>
    <t>NetIncomeIncludingNoncontrollingInterests</t>
  </si>
  <si>
    <t>NetIncomeContinuousOperations</t>
  </si>
  <si>
    <t>PreferredStockDividends</t>
  </si>
  <si>
    <t>OtherunderPreferredStockDividend</t>
  </si>
  <si>
    <t>DilutedNIAvailtoComStockholders</t>
  </si>
  <si>
    <t>BasicEPS</t>
  </si>
  <si>
    <t>DilutedEPS</t>
  </si>
  <si>
    <t>BasicAverageShares</t>
  </si>
  <si>
    <t>DilutedAverageShares</t>
  </si>
  <si>
    <t>TotalOperatingIncomeAsReported</t>
  </si>
  <si>
    <t>TotalExpenses</t>
  </si>
  <si>
    <t>NetIncomeFromContinuingAndDiscontinuedOperation</t>
  </si>
  <si>
    <t>NormalizedIncome</t>
  </si>
  <si>
    <t>InterestIncome</t>
  </si>
  <si>
    <t>InterestExpense</t>
  </si>
  <si>
    <t>NetInterestIncome</t>
  </si>
  <si>
    <t>ReconciledDepreciation</t>
  </si>
  <si>
    <t>NetIncomeFromContinuingOperationNetMinorityInterest</t>
  </si>
  <si>
    <t>TotalUnusualItemsExcludingGoodwill</t>
  </si>
  <si>
    <t>TotalUnusualItems</t>
  </si>
  <si>
    <t>NormalizedEBITDA</t>
  </si>
  <si>
    <t>TaxRateForCalcs</t>
  </si>
  <si>
    <t>TaxEffectOfUnusualItems</t>
  </si>
  <si>
    <t>Financing Cash Flow</t>
  </si>
  <si>
    <t xml:space="preserve">	OperatingRevenue</t>
  </si>
  <si>
    <t xml:space="preserve">	SellingGeneralAndAdministration</t>
  </si>
  <si>
    <t xml:space="preserve">		GeneralAndAdministrativeExpense</t>
  </si>
  <si>
    <t xml:space="preserve">			OtherGandA</t>
  </si>
  <si>
    <t xml:space="preserve">	ResearchAndDevelopment</t>
  </si>
  <si>
    <t xml:space="preserve">	InterestIncomeNonOperating</t>
  </si>
  <si>
    <t xml:space="preserve">	InterestExpenseNonOperating</t>
  </si>
  <si>
    <t xml:space="preserve">	GainOnSaleOfSecurity</t>
  </si>
  <si>
    <t xml:space="preserve">	EarningsFromEquityInterest</t>
  </si>
  <si>
    <t xml:space="preserve">	SpecialIncomeCharges</t>
  </si>
  <si>
    <t xml:space="preserve">		OtherSpecialCharges</t>
  </si>
  <si>
    <t xml:space="preserve">		GainOnSaleOfPPE</t>
  </si>
  <si>
    <t xml:space="preserve">	OtherNonOperatingIncomeExpenses</t>
  </si>
  <si>
    <t xml:space="preserve">	NetIncome</t>
  </si>
  <si>
    <t xml:space="preserve">		NetIncomeIncludingNoncontrollingInterests</t>
  </si>
  <si>
    <t xml:space="preserve">			NetIncomeContinuousOperations</t>
  </si>
  <si>
    <t xml:space="preserve">	OtherunderPreferredStockDividend</t>
  </si>
  <si>
    <t>CostOfRevenue</t>
  </si>
  <si>
    <t>GrossProfit</t>
  </si>
  <si>
    <t xml:space="preserve">			SalariesAndWages</t>
  </si>
  <si>
    <t xml:space="preserve">			RentAndLandingFees</t>
  </si>
  <si>
    <t xml:space="preserve">			InsuranceAndClaims</t>
  </si>
  <si>
    <t xml:space="preserve">		SellingAndMarketingExpense</t>
  </si>
  <si>
    <t xml:space="preserve">	DepreciationAmortizationDepletionIncomeStatement</t>
  </si>
  <si>
    <t xml:space="preserve">		DepreciationAndAmortizationInIncomeStatement</t>
  </si>
  <si>
    <t xml:space="preserve">			DepreciationIncomeStatement</t>
  </si>
  <si>
    <t xml:space="preserve">	OtherOperatingExpenses</t>
  </si>
  <si>
    <t xml:space="preserve">	TotalOtherFinanceCost</t>
  </si>
  <si>
    <t xml:space="preserve">		RestructuringAndMergernAcquisition</t>
  </si>
  <si>
    <t xml:space="preserve">		ImpairmentOfCapitalAssets</t>
  </si>
  <si>
    <t xml:space="preserve">		MinorityInterests</t>
  </si>
  <si>
    <t>RentExpenseSupplemental</t>
  </si>
  <si>
    <t>ReconciledCostOfRevenue</t>
  </si>
  <si>
    <t xml:space="preserve">			Amortization</t>
  </si>
  <si>
    <t xml:space="preserve">				AmortizationOfIntangiblesIncomeStatement</t>
  </si>
  <si>
    <t xml:space="preserve">		WriteOff</t>
  </si>
  <si>
    <t xml:space="preserve">		GainOnSaleOfBusiness</t>
  </si>
  <si>
    <t>EarningsFromEquityInterestNetOfTax</t>
  </si>
  <si>
    <t xml:space="preserve">			NetIncomeDiscontinuousOperations</t>
  </si>
  <si>
    <t xml:space="preserve">			NetIncomeExtraordinary</t>
  </si>
  <si>
    <t xml:space="preserve">	PreferredStockDividends</t>
  </si>
  <si>
    <t>SellingAndMarketingExpense</t>
  </si>
  <si>
    <t>DepreciationAmortizationDepletionIncomeStatement</t>
  </si>
  <si>
    <t>DepreciationAndAmortizationInIncomeStatement</t>
  </si>
  <si>
    <t>TotalOtherFinanceCost</t>
  </si>
  <si>
    <t>ImpairmentOfCapitalAssets</t>
  </si>
  <si>
    <t>NetIncomeDiscontinuousOperations</t>
  </si>
  <si>
    <t>AverageDilutionEarnings</t>
  </si>
  <si>
    <t xml:space="preserve">			NetIncomeFromTaxLossCarryforward</t>
  </si>
  <si>
    <t>RentAndLandingFees</t>
  </si>
  <si>
    <t>InsuranceAndClaims</t>
  </si>
  <si>
    <t>EarningsFromEquityInterest</t>
  </si>
  <si>
    <t>Amortization</t>
  </si>
  <si>
    <t>AmortizationOfIntangiblesIncomeStatement</t>
  </si>
  <si>
    <t>OtherOperatingExpenses</t>
  </si>
  <si>
    <t>WriteOff</t>
  </si>
  <si>
    <t>NetIncomeExtraordinary</t>
  </si>
  <si>
    <t xml:space="preserve">	OtherTaxes</t>
  </si>
  <si>
    <t xml:space="preserve">	ProvisionForDoubtfulAccounts</t>
  </si>
  <si>
    <t xml:space="preserve">  </t>
  </si>
  <si>
    <t>MinorityInterests</t>
  </si>
  <si>
    <t>GainOnSaleOfBusiness</t>
  </si>
  <si>
    <t>GainOnSaleOfPPE</t>
  </si>
  <si>
    <t>Revenue</t>
  </si>
  <si>
    <t>R&amp;D expense</t>
  </si>
  <si>
    <t>SG&amp;A</t>
  </si>
  <si>
    <t>Operating Expense</t>
  </si>
  <si>
    <t>Net income</t>
  </si>
  <si>
    <t>Cash Flow from Financing</t>
  </si>
  <si>
    <t xml:space="preserve">	SecuritiesAmortization</t>
  </si>
  <si>
    <t>Capital Expenditure</t>
  </si>
  <si>
    <t>--</t>
  </si>
  <si>
    <t>Capital expenditure</t>
  </si>
  <si>
    <t>Genetics</t>
  </si>
  <si>
    <t>ABSI</t>
  </si>
  <si>
    <t xml:space="preserve">Rev INFLATION ADJ </t>
  </si>
  <si>
    <t>% SG&amp;A</t>
  </si>
  <si>
    <t>% Salaries</t>
  </si>
  <si>
    <t>% R&amp;D</t>
  </si>
  <si>
    <t>% Net Income</t>
  </si>
  <si>
    <t>% CF from Financing</t>
  </si>
  <si>
    <t>% Op Margin</t>
  </si>
  <si>
    <t>% Salarires</t>
  </si>
  <si>
    <t>IPO</t>
  </si>
  <si>
    <t>Average</t>
  </si>
  <si>
    <t>Median</t>
  </si>
  <si>
    <t>Revenue (USD mm)</t>
  </si>
  <si>
    <t>R&amp;D expense (USD mm)</t>
  </si>
  <si>
    <t>SG&amp;A (USD mm)</t>
  </si>
  <si>
    <t>Operating Expense (USD mm)</t>
  </si>
  <si>
    <t>Net income (USD mm)</t>
  </si>
  <si>
    <t>Cash Flow from Financing (USD mm)</t>
  </si>
  <si>
    <t>Capital Expenditure (USD mm)</t>
  </si>
  <si>
    <t>IPO:</t>
  </si>
  <si>
    <t>Metric</t>
  </si>
  <si>
    <t>R&amp;D Expense</t>
  </si>
  <si>
    <t>https://insights.citeline.com/PS019368/VERTEX-PHARMACEUTICALS-ORALLY-ACTIVE-HIV-PROTEASE-INHIBITOR/</t>
  </si>
  <si>
    <t>1st Partnership Date</t>
  </si>
  <si>
    <t>Upront</t>
  </si>
  <si>
    <t>Milestones / biobucks</t>
  </si>
  <si>
    <t>Other notes</t>
  </si>
  <si>
    <t>2nd Partnership Date</t>
  </si>
  <si>
    <t>Upront.1</t>
  </si>
  <si>
    <t>Milestones / biobucks.1</t>
  </si>
  <si>
    <t>Other notes.1</t>
  </si>
  <si>
    <t>3rd Partnership Date</t>
  </si>
  <si>
    <t>Upront.2</t>
  </si>
  <si>
    <t>Milestones / biobucks.2</t>
  </si>
  <si>
    <t>Other notes.2</t>
  </si>
  <si>
    <t>4th Partnership Date</t>
  </si>
  <si>
    <t>Upront.3</t>
  </si>
  <si>
    <t>Milestones / biobucks.3</t>
  </si>
  <si>
    <t>Other notes.3</t>
  </si>
  <si>
    <t>5th Partnership Date</t>
  </si>
  <si>
    <t>Upront.4</t>
  </si>
  <si>
    <t>Milestones / biobucks.4</t>
  </si>
  <si>
    <t>Other notes.4</t>
  </si>
  <si>
    <t>6th Partnership Date</t>
  </si>
  <si>
    <t>Upront.5</t>
  </si>
  <si>
    <t>Milestones / biobucks.5</t>
  </si>
  <si>
    <t>Other notes.5</t>
  </si>
  <si>
    <t>7th Partnership Date</t>
  </si>
  <si>
    <t>Upront.6</t>
  </si>
  <si>
    <t>Milestones / biobucks.6</t>
  </si>
  <si>
    <t>Other notes.6</t>
  </si>
  <si>
    <t>8th Partnership Date</t>
  </si>
  <si>
    <t>Upront.7</t>
  </si>
  <si>
    <t>Milestones / biobucks.7</t>
  </si>
  <si>
    <t>Other notes.7</t>
  </si>
  <si>
    <t>9th Partnership Date</t>
  </si>
  <si>
    <t>Upront.8</t>
  </si>
  <si>
    <t>Milestones / biobucks.8</t>
  </si>
  <si>
    <t>Other notes.8</t>
  </si>
  <si>
    <t>10th Partnership Date</t>
  </si>
  <si>
    <t>Upront.9</t>
  </si>
  <si>
    <t>Milestones / biobucks.9</t>
  </si>
  <si>
    <t>Other notes.9</t>
  </si>
  <si>
    <t>Partner: Biogen — Collaboration to co-develop/co-commercialize LRRK2 inhibitor DNL151 (BIIB122); plus $465M equity; option to access BBB platform.</t>
  </si>
  <si>
    <t>Partner: Sanofi — Collaboration on RIPK1 inhibitors incl. DNL747/DNL758; plus $100M equity; global rights outside China for select indications.</t>
  </si>
  <si>
    <t>Partner: Takeda — Strategic collaboration for BBB transport platform across multiple neurodegenerative targets; plus $130M equity.</t>
  </si>
  <si>
    <t>Partner: Allergan (later AbbVie) — Alliance for up to 5 CRISPR/Cas9 ocular programs incl. EDIT-101; Allergan paid $90M upfront; deal later transferred to AbbVie post-2019.</t>
  </si>
  <si>
    <t>Partner: Juno Therapeutics (later BMS) — Research collaboration to develop engineered T cells; $25M upfront + up to $170M per program in milestones.</t>
  </si>
  <si>
    <t>Partner: Ipsen — Exclusive ex‑US (ex‑Japan) license for cabozantinib; tiered royalties up to 26%.</t>
  </si>
  <si>
    <t>Partner: Takeda — Exclusive Japan license for cabozantinib; royalties on sales.</t>
  </si>
  <si>
    <t>Partner: Novartis — 2009 worldwide agreement incl. c‑MET (capmatinib) and JAK outside US; $150M upfront + $60M immediate milestone; &gt;$1B potential.</t>
  </si>
  <si>
    <t>Partner: Eli Lilly — Global license for baricitinib (JAK1/2) in inflammatory diseases; tiered royalties up to the high‑20s effective rate per Lilly disclosure.</t>
  </si>
  <si>
    <t>Partner: GSK — Long‑running alliance culminating in Benlysta co‑development and co‑promotion; HGS acquired by GSK in 2012 for ~$3.6B.</t>
  </si>
  <si>
    <t>Partner: Pfizer — Non‑exclusive CTCSA for clinical supply/Study collaboration (no upfront); focus on IDE196 + binimetinib/MEK; no explicit biobucks.</t>
  </si>
  <si>
    <t>Partner: GSK — Global strategic partnership for IDE397 (MAT2A) and IDE161 (PARG) programs; also $20M equity; milestones undisclosed here.</t>
  </si>
  <si>
    <t>Partner: Sanofi — Multi‑program collaboration for IgM agonists incl. oncology/immunology; $150M upfront; up to ~$6B milestones; includes equity.</t>
  </si>
  <si>
    <t>Partner: Servier — Ex‑US partnership for ITCA 650 (exenatide implant) in T2D; $171M upfront + $230M near‑term regulatory + $650M additional milestones.</t>
  </si>
  <si>
    <t>Partner: Roche — 5‑year human genomics alliance valued at &gt;$200M incl. equity, research funding, milestones; multiple disease genetics programs.</t>
  </si>
  <si>
    <t>Partner: Roche — New deal focused on translating earlier gene discoveries into therapeutics/diagnostics; prior deal paid ~$70M R&amp;D fees + $65M milestones.</t>
  </si>
  <si>
    <t>Partner: Amgen (Acquisition) — Amgen acquired deCODE for $415M cash.</t>
  </si>
  <si>
    <t>Fate Therapeutics</t>
  </si>
  <si>
    <t>Human Genome Sciences</t>
  </si>
  <si>
    <t>1st Drug Name</t>
  </si>
  <si>
    <t>Approval Date</t>
  </si>
  <si>
    <t>Partnered / Rights Sold? (Y/N)</t>
  </si>
  <si>
    <t>Perecent of economics retained</t>
  </si>
  <si>
    <t>2nd Drug Name</t>
  </si>
  <si>
    <t>Approval Date.1</t>
  </si>
  <si>
    <t>Partnered / Rights Sold?</t>
  </si>
  <si>
    <t>Economics retained</t>
  </si>
  <si>
    <t>Notes.1</t>
  </si>
  <si>
    <t>3rd Drug Name</t>
  </si>
  <si>
    <t>Approval Date.2</t>
  </si>
  <si>
    <t>Partnered / Rights Sold?.1</t>
  </si>
  <si>
    <t>Economics retained.1</t>
  </si>
  <si>
    <t>Notes.2</t>
  </si>
  <si>
    <t>4th Drug Name</t>
  </si>
  <si>
    <t>Approval Date.3</t>
  </si>
  <si>
    <t>Partnered / Rights Sold?.2</t>
  </si>
  <si>
    <t>Economics retained.2</t>
  </si>
  <si>
    <t>Notes.3</t>
  </si>
  <si>
    <t>5th Drug Name</t>
  </si>
  <si>
    <t>Approval Date.4</t>
  </si>
  <si>
    <t>Partnered / Rights Sold?.3</t>
  </si>
  <si>
    <t>Economics retained.3</t>
  </si>
  <si>
    <t>Notes.4</t>
  </si>
  <si>
    <t>6th Drug Name</t>
  </si>
  <si>
    <t>Approval Date.5</t>
  </si>
  <si>
    <t>Partnered / Rights Sold?.4</t>
  </si>
  <si>
    <t>Economics retained.4</t>
  </si>
  <si>
    <t>Notes.5</t>
  </si>
  <si>
    <t>7th Drug Name</t>
  </si>
  <si>
    <t>Approval Date.6</t>
  </si>
  <si>
    <t>Partnered / Rights Sold?.5</t>
  </si>
  <si>
    <t>Economics retained.5</t>
  </si>
  <si>
    <t>Notes.6</t>
  </si>
  <si>
    <t>8th Drug Name</t>
  </si>
  <si>
    <t>Approval Date.7</t>
  </si>
  <si>
    <t>Partnered / Rights Sold?.6</t>
  </si>
  <si>
    <t>Economics retained.6</t>
  </si>
  <si>
    <t>Notes.7</t>
  </si>
  <si>
    <t>9th Drug Name</t>
  </si>
  <si>
    <t>Approval Date.8</t>
  </si>
  <si>
    <t>Partnered / Rights Sold?.7</t>
  </si>
  <si>
    <t>Economics retained.7</t>
  </si>
  <si>
    <t>Notes.8</t>
  </si>
  <si>
    <t>10th Drug Name</t>
  </si>
  <si>
    <t>Approval Date.9</t>
  </si>
  <si>
    <t>Partnered / Rights Sold?.8</t>
  </si>
  <si>
    <t>Economics retained.8</t>
  </si>
  <si>
    <t>Notes.9</t>
  </si>
  <si>
    <t>Cabozantinib (COMETRIQ/CABOMETYX)</t>
  </si>
  <si>
    <t>Y</t>
  </si>
  <si>
    <t>First approval: US (MTC). Rights: Exelixis US; Ipsen ex‑US (ex‑Japan); Takeda Japan.</t>
  </si>
  <si>
    <t>Cobimetinib (COTELLIC)</t>
  </si>
  <si>
    <t>First approval: Switzerland (Swissmedic) with vemurafenib in BRAF V600+ melanoma. Discovered by Exelixis; developed/commercialized by Genentech/Roche.</t>
  </si>
  <si>
    <t>Ruxolitinib (JAKAFI/JAKAVI)</t>
  </si>
  <si>
    <t>First approval: US for myelofibrosis (Incyte). Ex‑US rights licensed to Novartis (as Jakavi); Incyte receives tiered double‑digit royalties.</t>
  </si>
  <si>
    <t>Pemigatinib (PEMAZYRE)</t>
  </si>
  <si>
    <t>N</t>
  </si>
  <si>
    <t>First approval: US for cholangiocarcinoma with FGFR2 fusions/rearrangements.</t>
  </si>
  <si>
    <t>Ruxolitinib cream (OPZELURA)</t>
  </si>
  <si>
    <t>First approval: US for atopic dermatitis; later vitiligo (2022).</t>
  </si>
  <si>
    <t>Retifanlimab (ZYNYZ)</t>
  </si>
  <si>
    <t>First approval: US; PD‑1 inhibitor for MCC (initial) and later for SCAC (2025).</t>
  </si>
  <si>
    <t>Baricitinib (OLUMIANT)</t>
  </si>
  <si>
    <t>First approval: EU for RA (Lilly). Discovered by Incyte; licensed to Lilly. Incyte receives tiered double‑digit royalties (up to ~20%).</t>
  </si>
  <si>
    <t>Capmatinib (TABRECTA)</t>
  </si>
  <si>
    <t>First approval: US (Novartis). Originated from Incyte discovery program licensed to Novartis; Incyte receives royalties.</t>
  </si>
  <si>
    <t>Spinraza (nusinersen)</t>
  </si>
  <si>
    <t>First approval: US (Biogen). Ionis receives royalties on sales.</t>
  </si>
  <si>
    <t>Tegsedi (inotersen)</t>
  </si>
  <si>
    <t>First approval: EU; US approval Oct 5, 2018 for hATTR polyneuropathy (Akcea/Ionis).</t>
  </si>
  <si>
    <t>Waylivra (volanesorsen)</t>
  </si>
  <si>
    <t>First approval: EU (conditional) for FCS (Akcea/Ionis).</t>
  </si>
  <si>
    <t>Qalsody (tofersen)</t>
  </si>
  <si>
    <t>First approval: US (accelerated) for SOD1‑ALS (Biogen).</t>
  </si>
  <si>
    <t>Wainua (eplontersen)</t>
  </si>
  <si>
    <t>First approval: US for ATTRv‑PN (AstraZeneca co‑development/commercialization). EU approval Mar 10, 2025 (WAINZUA).</t>
  </si>
  <si>
    <t>Benlysta (belimumab)</t>
  </si>
  <si>
    <t>First approval: US; co‑developed/co‑promoted with GSK.</t>
  </si>
  <si>
    <t>Raxibacumab</t>
  </si>
  <si>
    <t>First approval: US for inhalational anthrax under Project BioShield; BARDA‑funded development.</t>
  </si>
  <si>
    <t>Hylenex recombinant (hyaluronidase human)</t>
  </si>
  <si>
    <t>First approval: US; partnered for commercialization historically with Baxter; separate ENHANZE tech enables many partner products (royalties).</t>
  </si>
  <si>
    <t>Pfizer asset contribution agreement: Pfizer contributed allogeneic CAR-T portfolio (including UCART19 U.S. rights) to newly formed Allogene; Pfizer received 25% stake. No traditional cash upfront.</t>
  </si>
  <si>
    <t>TESARO (later GSK): $17M upfront; up to ~$340M milestones across programs; royalties to ANAB.</t>
  </si>
  <si>
    <t>Pfizer: global co-dev/co-com of vepdegestrant (ARV-471); 50/50 U.S. profit share, 50/50 ex-U.S. economics; $350M equity also.</t>
  </si>
  <si>
    <t>Bristol Myers Squibb expansion: $60M cash + $40M equity; up to ~$2.175B total milestones; royalties up to low double-digits.</t>
  </si>
  <si>
    <t>Servier: upfront $10M; up to $140M per product (UCART19 &amp; five solid tumor targets); royalties.</t>
  </si>
  <si>
    <t>Vertex amendment: $900M upfront + up to $200M milestones; CRISPR retains 40% of global economics on exa-cel.</t>
  </si>
  <si>
    <t>Ablynx</t>
  </si>
  <si>
    <t>Vectibix (panitumumab)</t>
  </si>
  <si>
    <t>Cablivi (caplacizumab)</t>
  </si>
  <si>
    <t>Tecelra (afamitresgene autoleucel)</t>
  </si>
  <si>
    <t>IDHIFA (enasidenib)</t>
  </si>
  <si>
    <t>TIBSOVO (ivosidenib)</t>
  </si>
  <si>
    <t>PYRUKYND (mitapivat)</t>
  </si>
  <si>
    <t>ONPATTRO (patisiran)</t>
  </si>
  <si>
    <t>GIVLAARI (givosiran)</t>
  </si>
  <si>
    <t>OXLUMO (lumasiran)</t>
  </si>
  <si>
    <t>AMVUTTRA (vutrisiran)</t>
  </si>
  <si>
    <t>JEMPERLI (dostarlimab)</t>
  </si>
  <si>
    <t>Discovered by Anaptys; licensed to TESARO (GSK). Tiered royalties (8–25%).</t>
  </si>
  <si>
    <t>COMIRNATY (tozinameran, BNT162b2)</t>
  </si>
  <si>
    <t>Jointly developed/commercialized in U.S. with BMS (Celgene); 50/50 U.S. profit split; BMS bought out ex-U.S. milestones &amp; royalties for $200M in 2020.</t>
  </si>
  <si>
    <t>ReoPro (abciximab)</t>
  </si>
  <si>
    <t>Remicade (infliximab)</t>
  </si>
  <si>
    <t>CASGEVY (exagamglogene autotemcel)</t>
  </si>
  <si>
    <t>First approval UK (MHRA). Vertex/CRISPR 60/40 global profit split; U.S. approval 2023-12-08.</t>
  </si>
  <si>
    <t>Boehringer Ingelheim: US sales force arrangement for Activase; BI ex-US alteplase rights licensed earlier.</t>
  </si>
  <si>
    <t>IDEC Pharmaceuticals: rituximab (C2B8/Rituxan) collaboration; BioWorld reports $4M upfront license + $5M equity; deal 'potential $57M' total.</t>
  </si>
  <si>
    <t>Tanox &amp; Ciba-Geigy/Novartis: anti-IgE collaboration (led to Xolair).</t>
  </si>
  <si>
    <t>Alkermes: license/collaboration for Nutropin Depot using ProLease technology (amended 1999).</t>
  </si>
  <si>
    <t>Gilead</t>
  </si>
  <si>
    <t>Vistide (cidofovir)</t>
  </si>
  <si>
    <t>US first approval 06/26/1996; ex-US rights licensed to Pharmacia &amp; Upjohn.</t>
  </si>
  <si>
    <t>Tamiflu (oseltamivir)</t>
  </si>
  <si>
    <t>Invented by Gilead; worldwide rights licensed to Roche (tiered 14–22% royalties after 2005).</t>
  </si>
  <si>
    <t>Viread (tenofovir DF)</t>
  </si>
  <si>
    <t>US first approval 10/26/2001; in-house.</t>
  </si>
  <si>
    <t>Hepsera (adefovir dipivoxil)</t>
  </si>
  <si>
    <t>US first approval 09/20/2002; in-house.</t>
  </si>
  <si>
    <t>Emtriva (emtricitabine)</t>
  </si>
  <si>
    <t>US first approval 07/02/2003; sponsored by Gilead.</t>
  </si>
  <si>
    <t>Truvada (emtricitabine/tenofovir DF)</t>
  </si>
  <si>
    <t>US first approval 08/02/2004; in-house.</t>
  </si>
  <si>
    <t>Atripla (efavirenz/FTC/TDF)</t>
  </si>
  <si>
    <t>US first approval 07/12/2006; US/CA JV with BMS; global collabs.</t>
  </si>
  <si>
    <t>Letairis (ambrisentan)</t>
  </si>
  <si>
    <t>US first approval 06/15/2007; in-house.</t>
  </si>
  <si>
    <t>Complera (FTC/RPV/TDF)</t>
  </si>
  <si>
    <t>US first approval 08/10/2011; collaboration with Janssen (rilpivirine).</t>
  </si>
  <si>
    <t>Stribild (EVG/COBI/FTC/TDF)</t>
  </si>
  <si>
    <t>US first approval 08/27/2012; in-house single-tablet regimen.</t>
  </si>
  <si>
    <t>Protropin (somatrem)</t>
  </si>
  <si>
    <t>First rDNA hGH; FDA approval 10/17/1985 (US first).</t>
  </si>
  <si>
    <t>Activase (alteplase)</t>
  </si>
  <si>
    <t>US in-house; ex-US licensing with Boehringer Ingelheim.</t>
  </si>
  <si>
    <t>ACTIMMUNE (interferon gamma-1b)</t>
  </si>
  <si>
    <t>Initial US approval for CGD; later rights licensed to Connetics/InterMune (not big pharma).</t>
  </si>
  <si>
    <t>Pulmozyme (dornase alfa)</t>
  </si>
  <si>
    <t>US first approval for cystic fibrosis (DNase).</t>
  </si>
  <si>
    <t>Nutropin (somatropin)</t>
  </si>
  <si>
    <t>Initial US approval 03/08/1994 (adult/pediatric GHD/CKD over time).</t>
  </si>
  <si>
    <t>Rituxan (rituximab)</t>
  </si>
  <si>
    <t>Co-developed/co-promoted with IDEC (Biogen). US first approval 11/26/1997.</t>
  </si>
  <si>
    <t>Herceptin (trastuzumab)</t>
  </si>
  <si>
    <t>US first approval 09/25/1998 for HER2+ breast cancer.</t>
  </si>
  <si>
    <t>TNKase (tenecteplase)</t>
  </si>
  <si>
    <t>US approval 2000; ex-US rights via Boehringer Ingelheim.</t>
  </si>
  <si>
    <t>Xolair (omalizumab)</t>
  </si>
  <si>
    <t>Tripartite collaboration (Novartis/Genentech/Tanox); US first approval 06/20/2003.</t>
  </si>
  <si>
    <t>Raptiva (efalizumab)</t>
  </si>
  <si>
    <t>Co-developed with XOMA (biotech); US first approval 10/27/2003; withdrawn 2009.</t>
  </si>
  <si>
    <t>Celgene strategic collaboration: $150M upfront + $1B equity; Celgene received broad ex-US options.</t>
  </si>
  <si>
    <t>Janssen global collaboration for LCAR‑B38M/cilta‑cel with 50/50 profit‑share ex‑China; 70/30 in Greater China (to Legend).</t>
  </si>
  <si>
    <t>BMS–Medarex 2004 collaboration on ipilimumab (MDX‑010): $50M initial (incl. $25M equity) + up to $205M regulatory and $275M sales milestones; US profit‑share option for Medarex.</t>
  </si>
  <si>
    <t>Astellas–Medivation global development &amp; commercialization agreement for enzalutamide (MDV3100): joint US commercialization; ex‑US Astellas exclusive with royalties.</t>
  </si>
  <si>
    <t>Exclusive global license to Alcon for topical otic formulations of finafloxacin.</t>
  </si>
  <si>
    <t>Incyte–MorphoSys global collaboration on tafasitamab (MOR208): U.S. co‑commercialization; ex‑U.S. royalties to MorphoSys.</t>
  </si>
  <si>
    <t>AstraZeneca–Nektar license for NKTR‑118/119: $125M upfront; up to $235M regulatory and $375M sales milestones; royalties to Nektar.</t>
  </si>
  <si>
    <t>Gilead acquisition of Nimbus Apollo (ACC inhibitor program; NDI‑010976/GS‑0976) for $400M upfront + up to $800M milestones.</t>
  </si>
  <si>
    <t>Takeda acquisition of Nimbus Lakshmi (TYK2 inhibitor NDI‑034858/TAK‑279): $4B upfront + up to $2B in commercial milestones.</t>
  </si>
  <si>
    <t>Gilead–Nurix strategic collaboration on targeted protein degradation across multiple E3 ligase programs; optioned programs incl. IRAK4 degrader.</t>
  </si>
  <si>
    <t>PCI‑32765 (ibrutinib) collaboration with Janssen: $150M upfront; up to $825M in dev./reg. milestones; 50/50 global profit split.</t>
  </si>
  <si>
    <t>Roche license to PSI‑6130/mericitabine: $8M upfront + up to $105M milestones; additional R&amp;D support; collaboration initiated 2004.</t>
  </si>
  <si>
    <t>Eli Lilly genome editing collaboration using ARCUS: $100M upfront + $35M equity; up to $420M milestones per product.</t>
  </si>
  <si>
    <t>Kite Pharma</t>
  </si>
  <si>
    <t>Myriad Genetics</t>
  </si>
  <si>
    <t>Breyanzi (lisocabtagene maraleucel)</t>
  </si>
  <si>
    <t>Originally JCAR017. FDA approval (US) Feb 5, 2021. Juno was acquired by Celgene in Jan 2018; economics thereafter reside with Celgene/BMS.</t>
  </si>
  <si>
    <t>Yescarta (axicabtagene ciloleucel)</t>
  </si>
  <si>
    <t>FDA approval (US) Oct 18, 2017. Gilead acquired Kite for $11.9B (Oct 3, 2017).</t>
  </si>
  <si>
    <t>Tecartus (brexucabtagene autoleucel)</t>
  </si>
  <si>
    <t>FDA approval (US) July 24, 2020. Under Gilead ownership.</t>
  </si>
  <si>
    <t>Carvykti (ciltacabtagene autoleucel)</t>
  </si>
  <si>
    <t>50/50 cost &amp; profit split ex‑Greater China; in Greater China ~70% Legend / 30% Janssen. EC conditional approval May 2022.</t>
  </si>
  <si>
    <t>Promacta / Revolade (eltrombopag)</t>
  </si>
  <si>
    <t>Discovered by Ligand; licensed to GSK (later Novartis). Royalties undisclosed.</t>
  </si>
  <si>
    <t>Kyprolis (carfilzomib) – Captisol supply royalty</t>
  </si>
  <si>
    <t>Tiered royalties on Kyprolis with highest tier 3% (SEC filings).</t>
  </si>
  <si>
    <t>Evomela (Captisol-enabled melphalan HCl)</t>
  </si>
  <si>
    <t>Fixed 20% royalty per SEC filings; NDA sponsor Spectrum Pharmaceuticals.</t>
  </si>
  <si>
    <t>Yervoy (ipilimumab)</t>
  </si>
  <si>
    <t>2004/2005 BMS alliance on ipilimumab with US co‑promotion option; Medarex later acquired by BMS (2009).</t>
  </si>
  <si>
    <t>Opdivo (nivolumab)</t>
  </si>
  <si>
    <t>First approval Japan (Ono/BMS) 2014; US approval Dec 22, 2014. Developed under BMS‑Medarex alliance; post‑2009 economics to BMS.</t>
  </si>
  <si>
    <t>Xtandi (enzalutamide)</t>
  </si>
  <si>
    <t>US: 50/50 profit split with Astellas (Astellas books sales); ex‑US: Astellas commercialization with tiered royalties to Medivation. Pfizer acquired Medivation in 2016.</t>
  </si>
  <si>
    <t>Xtoro (finafloxacin otic suspension 0.3%)</t>
  </si>
  <si>
    <t>MerLion discovered finafloxacin; out‑licensed otic rights to Alcon (2010). FDA approval for Xtoro granted Dec 17, 2014 (Alcon).</t>
  </si>
  <si>
    <t>Velcade (bortezomib)</t>
  </si>
  <si>
    <t>Millennium retained US rights; ex‑US rights licensed to J&amp;J’s Ortho Biotech with royalties to Millennium. Millennium acquired by Takeda in 2008.</t>
  </si>
  <si>
    <t>Spikevax (mRNA-1273) – COVID‑19 vaccine</t>
  </si>
  <si>
    <t>EC conditional marketing authorization Jan 6, 2021; US BLA approval Jan 31, 2022.</t>
  </si>
  <si>
    <t>mRESVIA (mRNA‑1345) – RSV vaccine (60+)</t>
  </si>
  <si>
    <t>FDA approval (US) May 31, 2024.</t>
  </si>
  <si>
    <t>Monjuvi / Minjuvi (tafasitamab‑cxix)</t>
  </si>
  <si>
    <t>Incyte collaboration: U.S. co‑commercialization with 50/50 profit split; ex‑U.S. Incyte commercializes with tiered royalties to MorphoSys.</t>
  </si>
  <si>
    <t>Movantik / Moventig (naloxegol; NKTR‑118)</t>
  </si>
  <si>
    <t>AstraZeneca‑partnered peripherally acting opioid antagonist for OIC; Nektar eligible for milestones and tiered double‑digit royalties.</t>
  </si>
  <si>
    <t>Adynovate / Adynovi (antihemophilic factor [recombinant], PEGylated)</t>
  </si>
  <si>
    <t>PEGylated hemophilia A therapy developed by Baxalta/Shire/Takeda using Nektar PEG technology; Nektar receives royalties.</t>
  </si>
  <si>
    <t>Imbruvica (ibrutinib; PCI‑32765)</t>
  </si>
  <si>
    <t>Global collaboration with Janssen; profits shared 50/50 worldwide; Pharmacyclics (AbbVie) books US sales; Janssen ex‑US.</t>
  </si>
  <si>
    <t>Sovaldi (sofosbuvir; PSI‑7977)</t>
  </si>
  <si>
    <t>Pharmasset acquired by Gilead (2012) prior to sofosbuvir approval; approval under Gilead.</t>
  </si>
  <si>
    <t>ZULRESSO (brexanolone)</t>
  </si>
  <si>
    <t>In-house commercialization in the U.S.</t>
  </si>
  <si>
    <t>ZURZUVAE (zuranolone)</t>
  </si>
  <si>
    <t>Biogen collaboration: 50/50 profit share in U.S.; ex-U.S. Biogen commercialization with high-teens to low-20s royalties to Sage.</t>
  </si>
  <si>
    <t>Biogen collaboration for zuranolone and SAGE-324: $875M upfront cash + $650M equity (equity not counted here); up to $1.6B milestones; 50/50 U.S. profit share for zuranolone and SAGE-324.</t>
  </si>
  <si>
    <t>Sangamo Therapeutics</t>
  </si>
  <si>
    <t>ADCETRIS (brentuximab vedotin)</t>
  </si>
  <si>
    <t>US &amp; Canada in-house; ex-US commercialized by Takeda; Seagen receives tiered royalties mid-teens to mid-20s on ex-US sales.</t>
  </si>
  <si>
    <t>PADCEV (enfortumab vedotin-ejfv)</t>
  </si>
  <si>
    <t>Global 50:50 cost and profit share with Astellas.</t>
  </si>
  <si>
    <t>TUKYSA (tucatinib)</t>
  </si>
  <si>
    <t>Seagen in-house in US/Canada/Europe; Merck has license in Asia, Middle East, LATAM, etc.; Seagen receives tiered royalties in Merck territories.</t>
  </si>
  <si>
    <t>TIVDAK (tisotumab vedotin-tftv)</t>
  </si>
  <si>
    <t>50:50 co-development and profit share worldwide with Genmab; full approval in US on 2024-04-29.</t>
  </si>
  <si>
    <t>Takeda/Millennium global collaboration for brentuximab vedotin (ADCETRIS): Seagen retains US/Canada; Takeda ex-US; tiered double-digit royalties ex-US.</t>
  </si>
  <si>
    <t>Astellas (Agensys) ADC collaboration leading to PADCEV; globally 50:50 cost and profit share. (Initial financial terms not publicly detailed in press; later expansions noted).</t>
  </si>
  <si>
    <t>Merck global co-dev/co-com for ladiratuzumab vedotin; separate exclusive license for TUKYSA in regions outside US/Canada/Europe with $125M upfront and up to $65M milestones.</t>
  </si>
  <si>
    <t>LUXTURNA (voretigene neparvovec)</t>
  </si>
  <si>
    <t>US rights retained; ex-US licensed to Novartis with undisclosed upfront/milestones/royalties.</t>
  </si>
  <si>
    <t>Glybera (alipogene tiparvovec)</t>
  </si>
  <si>
    <t>EU-only approval (withdrawn 2017). EU commercialization by Chiesi; uniQure received 20–30% royalties.</t>
  </si>
  <si>
    <t>HEMGENIX (etranacogene dezaparvovec)</t>
  </si>
  <si>
    <t>Global rights licensed to CSL Behring (2020). uniQure eligible for tiered royalties up to low-20s%.</t>
  </si>
  <si>
    <t>LEXIVA (fosamprenavir)</t>
  </si>
  <si>
    <t>Discovered with GSK; marketed by GSK (Vertex received royalties).</t>
  </si>
  <si>
    <t>INCIVEK (telaprevir)</t>
  </si>
  <si>
    <t>Partnered ex-North America with J&amp;J (Janssen) and in Japan with Mitsubishi Tanabe; Vertex held North America rights.</t>
  </si>
  <si>
    <t>KALYDECO (ivacaftor)</t>
  </si>
  <si>
    <t>In-house globally.</t>
  </si>
  <si>
    <t>ORKAMBI (lumacaftor/ivacaftor)</t>
  </si>
  <si>
    <t>SYMDEKO (tezacaftor/ivacaftor)</t>
  </si>
  <si>
    <t>TRIKAFTA (elexacaftor/tezacaftor/ivacaftor)</t>
  </si>
  <si>
    <t>Co-developed with CRISPR Therapeutics; Vertex retains 60% of program economics; first approval by UK MHRA on 2023-11-16.</t>
  </si>
  <si>
    <t>ALYFTREK (vanzacaftor/tezacaftor/deutivacaftor)</t>
  </si>
  <si>
    <t>Next-generation once-daily CFTR modulator; in-house.</t>
  </si>
  <si>
    <t>XEVUDY (sotrovimab)</t>
  </si>
  <si>
    <t>Global collaboration with GSK; Vir recognizes 72.5% contractual profit share on sotrovimab.</t>
  </si>
  <si>
    <t>GSK-Vir broad collaboration for COVID-19 antibodies, vaccines, and antivirals; included $250M equity investment by GSK; profit-share on antibodies (Vir 72.5%). (Upfront cash undisclosed).</t>
  </si>
  <si>
    <t>Merck exclusive license to commercialize TUKYSA in Asia, Middle East, and LATAM; Seagen receives tiered royalties.</t>
  </si>
  <si>
    <t>Genmab-Seagen agreement to co-develop/co-commercialize tisotumab vedotin with 50:50 profit split.</t>
  </si>
  <si>
    <t>Epogen (epoetin alfa)</t>
  </si>
  <si>
    <t>Initial US approval; long-standing territorial/license arrangements with J&amp;J/Ortho Biotech.</t>
  </si>
  <si>
    <t>Neupogen (filgrastim)</t>
  </si>
  <si>
    <t>US by Amgen; ex-US rights historically with Roche.</t>
  </si>
  <si>
    <t>Enbrel (etanercept)</t>
  </si>
  <si>
    <t>Originally Immunex; ex-US rights with Wyeth (now Pfizer). Amgen acquired Immunex in 2002 and retained US/Canada.</t>
  </si>
  <si>
    <t>Aranesp (darbepoetin alfa)</t>
  </si>
  <si>
    <t>In-house ESA follow-on to epoetin alfa.</t>
  </si>
  <si>
    <t>Kineret (anakinra)</t>
  </si>
  <si>
    <t>In-house at approval; later divested to Sobi.</t>
  </si>
  <si>
    <t>Neulasta (pegfilgrastim)</t>
  </si>
  <si>
    <t>Pegylated G-CSF; follow-on to Neupogen.</t>
  </si>
  <si>
    <t>Sensipar (cinacalcet)</t>
  </si>
  <si>
    <t>In-house; later genericized (Mimpara in EU).</t>
  </si>
  <si>
    <t>Kepivance (palifermin)</t>
  </si>
  <si>
    <t>Keratinocyte growth factor for mucositis.</t>
  </si>
  <si>
    <t>Nplate (romiplostim)</t>
  </si>
  <si>
    <t>In-house thrombopoietin receptor agonist.</t>
  </si>
  <si>
    <t>Acquired via Abgenix acquisition; US approval under Amgen.</t>
  </si>
  <si>
    <t>Fumaderm (fumaric acid esters)</t>
  </si>
  <si>
    <t>First approved in Germany; Biogen acquired Fumapharm in 2006; ex-US rights varied.</t>
  </si>
  <si>
    <t>Avonex (interferon beta-1a)</t>
  </si>
  <si>
    <t>In-house; one of the earliest MS DMTs.</t>
  </si>
  <si>
    <t>Developed by IDEC with Genentech; U.S. profit-share; ex-US Roche.</t>
  </si>
  <si>
    <t>Zevalin (ibritumomab tiuxetan)</t>
  </si>
  <si>
    <t>IDEC product; partnered with Schering AG ex-U.S.</t>
  </si>
  <si>
    <t>Amevive (alefacept)</t>
  </si>
  <si>
    <t>In-house; later withdrawn.</t>
  </si>
  <si>
    <t>Tysabri (natalizumab)</t>
  </si>
  <si>
    <t>Co-developed/marketed with Elan under 50/50 economics initially.</t>
  </si>
  <si>
    <t>Alprolix (eftrenonacog alfa)</t>
  </si>
  <si>
    <t>Co-developed with Sobi; economics undisclosed.</t>
  </si>
  <si>
    <t>Eloctate (efmoroctocog alfa)</t>
  </si>
  <si>
    <t>Plegridy (peginterferon beta-1a)</t>
  </si>
  <si>
    <t>EU first approval 2014-07-18; US followed 2014-08-15.</t>
  </si>
  <si>
    <t>Zinbryta (daclizumab)</t>
  </si>
  <si>
    <t>Co-developed with AbbVie; later withdrawn globally in 2018.</t>
  </si>
  <si>
    <t>Thalomid (thalidomide)</t>
  </si>
  <si>
    <t>Vidaza (azacitidine)</t>
  </si>
  <si>
    <t>Abraxane (paclitaxel protein-bound)</t>
  </si>
  <si>
    <t>Revlimid (lenalidomide)</t>
  </si>
  <si>
    <t>Istodax (romidepsin)</t>
  </si>
  <si>
    <t>Pomalyst (pomalidomide)</t>
  </si>
  <si>
    <t>Otezla (apremilast)</t>
  </si>
  <si>
    <t>Provigil (modafinil)</t>
  </si>
  <si>
    <t>Fentora (fentanyl buccal tablet)</t>
  </si>
  <si>
    <t>Nuvigil (armodafinil)</t>
  </si>
  <si>
    <t>Amrix (cyclobenzaprine ER)</t>
  </si>
  <si>
    <t>Treanda (bendamustine HCl)</t>
  </si>
  <si>
    <t>ARCALYST (rilonacept)</t>
  </si>
  <si>
    <t>First approval (US) for CAPS.</t>
  </si>
  <si>
    <t>EYLEA (aflibercept) 2 mg</t>
  </si>
  <si>
    <t>US rights Regeneron; ex-US with Bayer (50/50 profit share ex-US; Japan: royalty).</t>
  </si>
  <si>
    <t>EYLEA HD (aflibercept) 8 mg</t>
  </si>
  <si>
    <t>Higher-dose aflibercept; same Bayer structure ex-US.</t>
  </si>
  <si>
    <t>PRALUENT (alirocumab)</t>
  </si>
  <si>
    <t>Sanofi partner; economics restructured in 2020 (ex-US to Sanofi, royalties to Regeneron).</t>
  </si>
  <si>
    <t>DUPIXENT (dupilumab)</t>
  </si>
  <si>
    <t>Sanofi-Regeneron antibody collaboration; 50/50 global profit share.</t>
  </si>
  <si>
    <t>KEVZARA (sarilumab)</t>
  </si>
  <si>
    <t>Sanofi-Regeneron antibody collaboration.</t>
  </si>
  <si>
    <t>LIBTAYO (cemiplimab-rwlc)</t>
  </si>
  <si>
    <t>Regained worldwide rights in 2022; Sanofi receives 11% royalty; up to $200M milestones.</t>
  </si>
  <si>
    <t>INMAZEB (atoltivimab/maftivimab/odesivimab)</t>
  </si>
  <si>
    <t>First FDA-approved Ebola treatment.</t>
  </si>
  <si>
    <t>EVKEEZA (evinacumab)</t>
  </si>
  <si>
    <t>In-house discovery for HoFH.</t>
  </si>
  <si>
    <t>ZALTRAP (ziv-aflibercept)</t>
  </si>
  <si>
    <t>Zanidatamab</t>
  </si>
  <si>
    <t>First approval in China (NMPA) via BeiGene for HER2+ biliary tract cancer. Jazz holds US/EU/JP rights.</t>
  </si>
  <si>
    <t>Elevar Therapeutics global license for RLY-4008 (lirafugratinib; FGFR2); agreement provides up to $75M combined upfront+regulatory milestones and up to $425M commercial milestones; tiered royalties up to low-teens.</t>
  </si>
  <si>
    <t>Bristol Myers Squibb multi-target discovery using SNIPRx platform; $65M upfront (includes $15M equity); additional milestones/royalties not fully disclosed.</t>
  </si>
  <si>
    <t>Roche worldwide license &amp; collaboration for camonsertib (ATR inhibitor RP-3500); $125M upfront; up to $1.2B milestones; royalties high-single-digit to high-teens; U.S. 50/50 co-dev/profit-share option; Roche terminated effective 2024-05-07; rights reverted to Repare.</t>
  </si>
  <si>
    <t>Sanofi exclusive global partnership for SHP2 inhibitors incl. RMC-4630; $50M upfront; up to $500M milestones; 50/50 U.S. profit/loss share and ex-U.S. tiered royalties; Sanofi terminated in Dec 2022; Revolution regained global rights.</t>
  </si>
  <si>
    <t>Parke-Davis (Warner-Lambert) genetics alliance.</t>
  </si>
  <si>
    <t>Initial Gilead collaboration (5 targets).</t>
  </si>
  <si>
    <t>Expanded Gilead collaboration up to 15 programs; $20M equity; up to $410M/program potential.</t>
  </si>
  <si>
    <t>Vertex collaboration (plus $35M equity). Terminated in 2025; rights returned to Verve.</t>
  </si>
  <si>
    <t>Eli Lilly collaboration on Lp(a) base editing; upfront includes equity.</t>
  </si>
  <si>
    <t>Novartis bispecific antibodies collaboration (XmAb14045 CD123xCD3; XmAb13676 CD20xCD3); $150M upfront; up to $2,410M milestones; Xencor retains U.S. commercialization rights on the two lead programs; royalties ex-U.S.</t>
  </si>
  <si>
    <t>Genentech IL‑15 cytokine therapeutics (incl. XmAb24306): $120M upfront; up to $160M development milestones for XmAb24306; up to $180M development milestones for each additional IL‑15 candidate; co-development and profit share; tiered royalties.</t>
  </si>
  <si>
    <t>Janssen (J&amp;J) CD28 bispecific antibody discovery for prostate cancer; $50M upfront; additional milestones &amp; royalties undisclosed in PR.</t>
  </si>
  <si>
    <t>Janssen global license for plamotamab and CD28 combinations: $100M upfront + $25M JJDC equity; up to $1,188M milestones; June 2024 Janssen terminated plamotamab rights; Xencor regained full rights; separate CD28 collaborations continue.</t>
  </si>
  <si>
    <t>Jazz exclusive license (US/EU/JP) for zanidatamab; $525M regulatory + $862.5M commercial milestones.</t>
  </si>
  <si>
    <t>BeiGene Asia-Pacific license for zanidatamab and ZW49; milestones/royalties not specified here.</t>
  </si>
  <si>
    <t>GSK bispecifics collaboration (2016), later expanded in 2019.</t>
  </si>
  <si>
    <t>Idhifa (enasidenib)</t>
  </si>
  <si>
    <t>Inrebic (fedratinib)</t>
  </si>
  <si>
    <t>Actiq (fentanyl citrate, OTFC)</t>
  </si>
  <si>
    <t>Via Anesta acquisition (2000). FDA 11/4/1998.</t>
  </si>
  <si>
    <t>In‑house license via Lafon; FDA 12/24/1998.</t>
  </si>
  <si>
    <t>Trisenox (arsenic trioxide)</t>
  </si>
  <si>
    <t>Acquired from Cell Therapeutics (2005). FDA 9/25/2000.</t>
  </si>
  <si>
    <t>In‑house next‑gen OTFC. FDA 9/25/2006.</t>
  </si>
  <si>
    <t>In‑house (isomer of modafinil). FDA 6/15/2007.</t>
  </si>
  <si>
    <t>Licensed from Eurand; FDA 2/1/2007.</t>
  </si>
  <si>
    <t>Licensed from/through Astellas; Salmedix acquired 2005. FDA 3/20/2008.</t>
  </si>
  <si>
    <t>Effentora (fentanyl buccal tablet) – EU</t>
  </si>
  <si>
    <t>EU brand of Fentora; EC 2008.</t>
  </si>
  <si>
    <t>Myocet (liposomal doxorubicin) – EU</t>
  </si>
  <si>
    <t>Rights via Zeneus acquisition; EU authorization 2000.</t>
  </si>
  <si>
    <t>Zolinza? (Vorinostat) – NOT Cephalon</t>
  </si>
  <si>
    <t>(placeholder left blank intentionally)</t>
  </si>
  <si>
    <t>Formation of 50/50 Kirin‑Amgen JV (Kirin Brewery; later Kyowa Kirin) covering EPO and later other biologics.</t>
  </si>
  <si>
    <t>IDEC–Genentech collaboration (rituximab/Rituxan) U.S. co‑promotion; ex‑U.S. Roche.</t>
  </si>
  <si>
    <t>Biogen–Elan collaboration on natalizumab (Antegren/Tysabri).</t>
  </si>
  <si>
    <t>Biogen Idec–PDL BioPharma: daclizumab collaboration; $40M upfront + milestones.</t>
  </si>
  <si>
    <t>Biogen Idec–Genentech: ocrelizumab clinical collaboration; $31.5M upfront.</t>
  </si>
  <si>
    <t>Samsung Bioepis joint venture formation (biosimilars).</t>
  </si>
  <si>
    <t>Biogen–Eisai strategic collaboration covering aducanumab and Eisai assets.</t>
  </si>
  <si>
    <t>Biogen Idec–Abbott (later AbbVie) daclizumab collaboration; first patient enrolled triggers $30M milestone on 2010‑05‑24; later co‑dev/co‑promo to approval (2016).</t>
  </si>
  <si>
    <t>Biogen–Ionis expansion: $375M upfront + $625M equity; multi‑year neurology collaboration.</t>
  </si>
  <si>
    <t>Biogen–Sage Therapeutics collaboration expansion (zuranzolone/other GABA assets).</t>
  </si>
  <si>
    <t>Biogen sells remaining stake in Samsung Bioepis to Samsung for ~$2.3B (transaction; included for chronology).</t>
  </si>
  <si>
    <t>Co‑marketing agreement with Abbott for Gabitril (later U.S. rights transfer).</t>
  </si>
  <si>
    <t>Cephalon–Alkermes: Vivitrol U.S. commercialization ($160M upfront, $110M FDA approval milestone; additional sales milestones).</t>
  </si>
  <si>
    <t>Cephalon &amp; Sanofi‑Synthélabo collaboration to co‑develop/market angiogenesis inhibitors in oncology; deal value up to $32M for first product.</t>
  </si>
  <si>
    <t>50:50 profit share with Pfizer in most markets; BioNTech 100% economics in Germany/Turkey; China licensed to Fosun.</t>
  </si>
  <si>
    <t>50/50 profit share with Amgen in N. America pre-2006 acquisition. Amgen acquired Abgenix in 2006.</t>
  </si>
  <si>
    <t>First approval in EU; company acquired by Sanofi in 2018 (pre-US approval).</t>
  </si>
  <si>
    <t>First FDA-approved engineered TCR therapy for solid tumors (synovial sarcoma). Later agreement to sell TECELRA and others to US WorldMeds (2025).</t>
  </si>
  <si>
    <t>Celgene/BMS holds rights; Agios sold IDHIFA royalty to Royalty Pharma (2020).</t>
  </si>
  <si>
    <t>Oncology portfolio sold to Servier (2021); 5% U.S. royalty later sold to Sagard (2022).</t>
  </si>
  <si>
    <t>Agios-retained rare disease franchise; in-house commercialization.</t>
  </si>
  <si>
    <t>In-house commercialization post-2018 Sanofi alliance restructure.</t>
  </si>
  <si>
    <t>In-house commercialization.</t>
  </si>
  <si>
    <t>EU first approval; global in-house.</t>
  </si>
  <si>
    <t>LEQVIO (inclisiran)</t>
  </si>
  <si>
    <t>Licensed to The Medicines Company (acquired by Novartis). Alnylam receives tiered 10–20% royalty.</t>
  </si>
  <si>
    <t>Out-licensed to TESARO (GSK); tiered royalties: 8% up to $1B, 12–25% above $1B (midpoint used only if needed).</t>
  </si>
  <si>
    <t>VYVGART (efgartigimod, IV)</t>
  </si>
  <si>
    <t>U.S. first approval for gMG; regional partners (e.g., Zai Lab) but no big-pharma rights sale.</t>
  </si>
  <si>
    <t>VYVGART HYTRULO (efgartigimod SC)</t>
  </si>
  <si>
    <t>U.S. first approval; CIDP indication followed.</t>
  </si>
  <si>
    <t>Probability Partner Externally</t>
  </si>
  <si>
    <t xml:space="preserve">Drug </t>
  </si>
  <si>
    <t>Ownership Retained</t>
  </si>
  <si>
    <t>Drug 1</t>
  </si>
  <si>
    <t>Drug 5</t>
  </si>
  <si>
    <t>Zynteglo (betibeglogene autotemcel)</t>
  </si>
  <si>
    <t>EU conditional MA (first approval). US approval 2022-08-17.</t>
  </si>
  <si>
    <t>Abecma (idecabtagene vicleucel)</t>
  </si>
  <si>
    <t>U.S. 50/50 profit share with Celgene/BMS; ex-U.S. BMS holds rights; bluebird received upfront &amp; milestones under 2013 Celgene deal.</t>
  </si>
  <si>
    <t>Skysona (elivaldogene autotemcel)</t>
  </si>
  <si>
    <t>EU approval (first). US accelerated approval 2022-09-16.</t>
  </si>
  <si>
    <t>Lyfgenia (lovotibeglogene marcelpival)</t>
  </si>
  <si>
    <t>US approval (first).</t>
  </si>
  <si>
    <t>US approval by Pharmion (first); Celgene acquired Pharmion in 2008.</t>
  </si>
  <si>
    <t>US approval by Abraxis (first); Celgene acquired Abraxis in 2010.</t>
  </si>
  <si>
    <t>US approval (first); Celgene acquired Gloucester in 2010.</t>
  </si>
  <si>
    <t>US first approval; Celgene divested global rights to Amgen in 2019 for $13.4B (asset sale).</t>
  </si>
  <si>
    <t>US approval (first); co-developed with Agios (smaller biotech).</t>
  </si>
  <si>
    <t>Reblozyl (luspatercept-aamt)</t>
  </si>
  <si>
    <t>US approval (first); co-developed with Acceleron (smaller biotech).</t>
  </si>
  <si>
    <t>US first approval; co-promote/distribution with Eli Lilly (50/50 profits).</t>
  </si>
  <si>
    <t>US first approval; ex-US distribution with Schering‚ÄëPlough/Merck; from 2011, 50/50 profit share in retained territories; J&amp;J regained other ex-US territories.</t>
  </si>
  <si>
    <t>Stelara (ustekinumab)</t>
  </si>
  <si>
    <t>Canada first approval; in-house Janssen.</t>
  </si>
  <si>
    <t>Simponi (golimumab)</t>
  </si>
  <si>
    <t>Canada first approval; partnered with Schering‚ÄëPlough/Merck similar to Remicade (50/50 profits in retained territories post‚Äë2011).</t>
  </si>
  <si>
    <t>Zytiga (abiraterone acetate)</t>
  </si>
  <si>
    <t>US first approval; originator Cougar acquired by J&amp;J in 2009.</t>
  </si>
  <si>
    <t>Sylvant (siltuximab)</t>
  </si>
  <si>
    <t>US first approval; in-house Janssen.</t>
  </si>
  <si>
    <t>Darzalex (daratumumab)</t>
  </si>
  <si>
    <t>US first approval; in-licensed from Genmab (biotech).</t>
  </si>
  <si>
    <t>Tremfya (guselkumab)</t>
  </si>
  <si>
    <t>Erleada (apalutamide)</t>
  </si>
  <si>
    <t>Rybrevant (amivantamab-vmjw)</t>
  </si>
  <si>
    <t>US first approval; Cougar acquired by J&amp;J in 2009; post‚Äëacquisition Cougar retained 0% economics.</t>
  </si>
  <si>
    <t>Eli Lilly alliance for ReoPro; Lilly invested $100M and became exclusive distributor; 50/50 profit split on sales.</t>
  </si>
  <si>
    <t>Distribution &amp; license agreement with Schering‚ÄëPlough for Remicade ex‚ÄëUS; amended 2007; 2011 settlement with Merck: J&amp;J regained some territories and received $500M; 50/50 profit share in retained territories.</t>
  </si>
  <si>
    <t>Johnson &amp; Johnson acquisition of Cougar Biotech (~$970M cash). All rights to abiraterone transferred to J&amp;J.</t>
  </si>
  <si>
    <t>% that get this far</t>
  </si>
  <si>
    <t>Drug 6</t>
  </si>
  <si>
    <t>Percentage of Top 100 Platforms that Get Their nth Candidate Approved</t>
  </si>
  <si>
    <t>Partner: Genentech – Parkinson’s research using 23andMe data. $10M upfront; up to $50M in milestones.</t>
  </si>
  <si>
    <t>Partner: Pfizer – IBD research collaboration using 23andMe genetics data; financial terms undisclosed.</t>
  </si>
  <si>
    <t>Partner: GSK – 4‑year exclusive drug discovery collaboration; GSK made a $300M equity investment (not an upfront licensing fee).</t>
  </si>
  <si>
    <t>Partner: Almirall – License to bispecific antibody program for dermatology; terms undisclosed.</t>
  </si>
  <si>
    <t>Partner: GSK – Extended exclusive collaboration by one year with a $50M payment.</t>
  </si>
  <si>
    <t>Partner: GSK – Data license for new programs; $20M upfront payment.</t>
  </si>
  <si>
    <t>Partner: Roche – Initial collaboration &amp; license for AAV vector discovery; financial terms undisclosed.</t>
  </si>
  <si>
    <t>Partner: Pfizer – Cardiac gene therapy vector discovery; included equity investment; upfront license payment $5M disclosed in S‑1.</t>
  </si>
  <si>
    <t>Partner: Roche – Ophthalmology collaboration; $21M upfront; up to $223M (development) + $123M (sales-based) milestones (excludes royalties).</t>
  </si>
  <si>
    <t>Partner: MedImmune (AstraZeneca) – Respiratory gene therapy collaboration; $1.5M upfront; up to $45M milestones; $2M option fee possible.</t>
  </si>
  <si>
    <t>Partner: Astellas – License for R100 vector in rare ophthalmic targets; $20M upfront; up to $942.5M in option fees &amp; milestones.</t>
  </si>
  <si>
    <t>Partner: Teva – Antibody discovery agreement; upfront &amp; milestones undisclosed.</t>
  </si>
  <si>
    <t>Partner: Pfizer – Multi‑target antibody discovery; financial terms undisclosed in press release.</t>
  </si>
  <si>
    <t>Partner: Sanofi Pasteur – Influenza vaccine research program; terms undisclosed.</t>
  </si>
  <si>
    <t>Partner: Novartis – Multi‑target discovery partnership with a Top‑5 pharma; terms undisclosed.</t>
  </si>
  <si>
    <t>Partner: Gilead – Infectious disease antibody discovery; undisclosed upfront &amp; milestones.</t>
  </si>
  <si>
    <t>Partner: Eli Lilly – Multi‑year discovery for up to nine targets (non‑COVID); SEC filings show ~$26.7M upfront and up to $29M milestones + royalties.</t>
  </si>
  <si>
    <t>Partner: Eli Lilly – COVID‑19 neutralizing antibody discovery (bamlanivimab); commercial terms not fully disclosed in filings (royalties referenced).</t>
  </si>
  <si>
    <t>Partner: Regeneron – Expanded multi‑target collaboration (up to eight targets); financial terms undisclosed.</t>
  </si>
  <si>
    <t>Partner: Eli Lilly – Expanded discovery collaboration; received an upfront payment (amount undisclosed), eligible for milestones and royalties.</t>
  </si>
  <si>
    <t>Partner: Boehringer Ingelheim – Alzheimer’s Nanobody deal; potential value up to $265M (split of upfront vs milestones undisclosed).</t>
  </si>
  <si>
    <t>Partner: Boehringer Ingelheim – Strategic alliance for up to 10 Nanobody therapeutics; expected €75M research funding; up to €125M milestones per program.</t>
  </si>
  <si>
    <t>Partner: Merck Serono (Merck KGaA) – Two‑target oncology/immunology Nanobody deal; $14.4M upfront; up to $469M milestones; profit‑share option.</t>
  </si>
  <si>
    <t>Partner: Merck Serono – Second agreement (inflammation target) with €10M upfront and €15M IND success fee; USD conversion not stated in sources used.</t>
  </si>
  <si>
    <t>Partner: AbbVie – Global license for anti‑IL‑6R Nanobody (vobarilizumab); $175M upfront; up to $665M milestones.</t>
  </si>
  <si>
    <t>Partner: Merck &amp; Co. (MSD) – Immuno‑oncology Nanobody collaboration; ~€20M upfront (~$21.8M) + up to €1.7B (~$1.85B) milestones; research funding of €10.7M.</t>
  </si>
  <si>
    <t>Partner: Merck &amp; Co. (MSD) – Expansion of immuno‑oncology collaboration; ~€13M (~$20.2M) upfront exclusivity/FTE payments; added up to 12 programs.</t>
  </si>
  <si>
    <t>Partner: Genzyme (Sanofi) – MS research collaboration; financial terms undisclosed.</t>
  </si>
  <si>
    <t>Partner: Sanofi – Broad R&amp;D Nanobody deal valued up to €2.4B; detailed split undisclosed.</t>
  </si>
  <si>
    <t>Partner: EQRx – Multi‑program protein drug discovery partnership; not a large pharma; included for completeness (terms undisclosed).</t>
  </si>
  <si>
    <t>Partner: Merck – Up to three targets; deal worth up to $610M in upfront + milestones (split undisclosed).</t>
  </si>
  <si>
    <t>Partner: Almirall – AI drug discovery in dermatology; initial financial terms undisclosed (later expanded in 2025 up to ~$650M).</t>
  </si>
  <si>
    <t>Partner: AstraZeneca – AI‑designed oncology antibody; deal value up to $247M (split undisclosed).</t>
  </si>
  <si>
    <t>Partner: GSK – Strategic collaboration (NY‑ESO and up to four more targets); ~$42.1M upfront; potential &gt;$350M milestones over initial 7 years.</t>
  </si>
  <si>
    <t>Partner: GSK – Expansion of the 2014 collaboration; media reported potential to &gt;$500M milestones; no new upfront disclosed.</t>
  </si>
  <si>
    <t>Partner: GSK – Option exercise/transition fee for NY‑ESO program ~£30M (~$38M) payable upon transition.</t>
  </si>
  <si>
    <t>Partner: GSK – Transition of NY‑ESO SPEAR T‑cell (GSK3377794) program to GSK; further terms not disclosed here.</t>
  </si>
  <si>
    <t>Partner: Astellas – Co‑develop allogeneic T‑cell therapies; press release did not disclose a split of upfront vs milestones in the sources used.</t>
  </si>
  <si>
    <t>Partner: Genentech (Roche) – Allogeneic T‑cell therapies; $150M upfront; up to ~$3B in milestones.</t>
  </si>
  <si>
    <t>Partner: GSK – Termination/transfer agreement; ~£30M (~$37.3M) paid to Adaptimmune related to program transfers.</t>
  </si>
  <si>
    <t>AstraZeneca: multi-target collaboration on bicyclic peptides for respiratory, CV and other diseases; financial terms undisclosed.</t>
  </si>
  <si>
    <t>Genentech (Roche): IO collaboration; $30M upfront; up to $1.7B in milestones.</t>
  </si>
  <si>
    <t>Novartis: develop radioconjugates; $50M upfront; up to $1.7B in milestones.</t>
  </si>
  <si>
    <t>Sanofi: up to 5 immunotherapy candidates; € amounts in PR; entered here as ~USD-equivalent millions placeholder.</t>
  </si>
  <si>
    <t>Genentech (Roche): iNeST personalized cancer vaccines; PR cites $310M upfront+near-term R&amp;D funding; no milestone figure disclosed in PR.</t>
  </si>
  <si>
    <t>Pfizer: mRNA influenza vaccines; $120M upfront; up to $305M milestones.</t>
  </si>
  <si>
    <t>Fosun Pharma: COVID-19 vaccine rights for Mainland China, Hong Kong, Macao &amp; Taiwan; PR cites $85M upfront + $50M equity (total $135M).</t>
  </si>
  <si>
    <t>Servier: global license for BDTX-4933 (BRAF mutant cancers); $70M upfront; up to $710M milestones.</t>
  </si>
  <si>
    <t>Celgene: initial CAR‑T collaboration; per later filings, up to ~$225M per product milestones; upfront not disclosed.</t>
  </si>
  <si>
    <t>Celgene: amended collaboration focused on anti‑BCMA CAR‑T (bb2121); $25M cash.</t>
  </si>
  <si>
    <t>Celgene: co‑development &amp; co‑promotion agreement for bb2121; cost/profit share; no upfront disclosed.</t>
  </si>
  <si>
    <t>Regeneron: 5‑year cell therapy collaboration; $100M equity investment counted here as upfront for normalization; additional discovery funding undisclosed.</t>
  </si>
  <si>
    <t>Bristol Myers Squibb: restructured ide-cel (Abecma) agreement; $200M payment to bluebird upon closing of amended deal.</t>
  </si>
  <si>
    <t>Roche: multi-target protein degradation collaboration; &gt;$750M total potential; upfront disclosed as $40M.</t>
  </si>
  <si>
    <t>Biogen: neuroscience protein degradation collaboration; up to $415M incl. upfront + milestones; upfront not disclosed.</t>
  </si>
  <si>
    <t>Merck &amp; Co. (MSD): degrader‑antibody conjugates; $10M upfront; up to ~$600M milestones.</t>
  </si>
  <si>
    <t>Merck KGaA Darmstadt: discovery collaboration on two degraders; $16M upfront; up to ~$740M milestones.</t>
  </si>
  <si>
    <t>Warner‑Lambert (later Pfizer): Pramiracetam licensing for U.S., Japan and selected territories; terms undisclosed.</t>
  </si>
  <si>
    <t>Boehringer Ingelheim: Cerestat (aptiganel) stroke program support; headline cites $43M R&amp;D support.</t>
  </si>
  <si>
    <t>Novartis: non‑exclusive platform + research collaboration for CRISPR as discovery tool; terms undisclosed.</t>
  </si>
  <si>
    <t>AbbVie: collaboration on two genome‑edited CAR‑T programs; $40M upfront (cash+equity); up to $300M milestones (+ add'l commercial milestones, royalties).</t>
  </si>
  <si>
    <t>Pfizer: $25M equity investment; strategic relationship established by investment (treated here as upfront for normalization).</t>
  </si>
  <si>
    <t>Pfizer: five‑year comprehensive subscription to Celera’s databases + collaborative gene discovery; analyst estimated deal &gt;$50M; no official upfront disclosed.</t>
  </si>
  <si>
    <t>Novartis: five‑year database subscription pact for Human Gene Index, Drosophila and Human Genome DBs; terms undisclosed.</t>
  </si>
  <si>
    <t>Merck: two‑year exclusive license for up to 10 cancer targets for RNAi therapies; financial terms undisclosed.</t>
  </si>
  <si>
    <t>Novartis: global alliance for oncolytic virus therapies; terms undisclosed.</t>
  </si>
  <si>
    <t>Takeda: GVAX prostate cancer immunotherapy; $50M upfront; up to $270M milestones; double‑digit royalties.</t>
  </si>
  <si>
    <t>Pfizer: allogeneic CAR‑T alliance; $80M upfront; up to $185M per product milestones (+ equity investment).</t>
  </si>
  <si>
    <t>Schering‑Plough: revised agreement including autoinjector rights for golimumab; $20.5M upfront.</t>
  </si>
  <si>
    <t>Bayer: joint venture Casebia Therapeutics for in vivo gene editing; up to $335M Bayer funding commitment; structured as JV (no classic upfront).</t>
  </si>
  <si>
    <t>Pfizer collaboration to explore genetics of inflammatory bowel disease; terms undisclosed.</t>
  </si>
  <si>
    <t>Vertex: gene-editing partnership incl. ex vivo hemoglobinopathies; $105M upfront (cash+equity); up to $420M milestones + royalties.</t>
  </si>
  <si>
    <t>Vertex non-exclusive tech license for hypoimmune cell therapies (T1D)</t>
  </si>
  <si>
    <t>Exclusive 5‑year research collaboration (extendable up to 2 years) on up to six programs targeting complement (C3 and others) in eye, liver, brain. Apellis gets exclusive license options per program; Beam may opt into 50/50 U.S. co‑dev/co‑com on one program. Additional development/regulatory/sales milestones were undisclosed, plus royalties</t>
  </si>
  <si>
    <t>Pfizer: in vivo base editing across up to 3 targets; Beam eligible for opt-in to co-develop (PR 2022-01-10). Exclusive 4‑year multi‑target in vivo base editing collaboration (three undisclosed targets in liver, muscle, CNS). Beam runs research through development‑candidate selection; Pfizer has opt‑in license rights; Beam can opt into global co‑dev/co‑com for one program; royalties on net sales.</t>
  </si>
  <si>
    <t>Eli Lilly: option to license/select up to three cardiometabolic base editing programs. Lilly acquired Beam’s opt‑in rights under Beam’s amended Verve collaboration (programs include PCSK9, ANGPTL3, and an undisclosed liver‑mediated CV target). Deal also included $50M equity; total potential value up to $600M. Lilly also acquired the right to receive any future milestone/royalty payments that would have been payable to Beam under the Verve agreement.</t>
  </si>
  <si>
    <t>Partner: Kabi (Kabi Vitrum AB). Program: recombinant human growth hormone (hGH). Exclusive foreign marketing rights; month known (Aug 1978), exact day not disclosed in sources.</t>
  </si>
  <si>
    <t>Partner: Institut Mérieux (Pasteur-Mérieux). Program: recombinant hepatitis B vaccine R&amp;D collaboration. Q2 1979 start; exact date and financial terms not disclosed.</t>
  </si>
  <si>
    <t>Partner: F. Hoffmann-La Roche. Program: interferon (leukocyte &amp; fibroblast) R&amp;D/commercialization agreement; formal signing Jan 6, 1980. Sources note milestone payments, but amounts undisclosed.</t>
  </si>
  <si>
    <t>Partner: Kyowa Hakko Kogyo (Japan). Program: tPA (Activase/Activacin) Japan marketing license. Exact signing date and financial terms not disclosed; license referenced in SEC filings.</t>
  </si>
  <si>
    <t>Partner: Hoffmann-La Roche. Agreement (July 1998): ex-U.S. marketing rights for Herceptin; $40M upfront plus additional cash milestones (amounts undisclosed) and cost-sharing.</t>
  </si>
  <si>
    <t>Merck &amp; Co. — Multi-year strategic alliance; $2M cash upfront + $5M equity at signing; additional $1M (Sep 2004) and $2M (Dec 2004) cash + $5M equity in 2004; alliance terminated in 2007.</t>
  </si>
  <si>
    <t>Merck &amp; Co. — Ocular diseases (AMD); $2M license fee upfront + $1M reimbursement; terminated July 3, 2006.</t>
  </si>
  <si>
    <t>Novartis — 3-year RNAi discovery alliance; $10M upfront; ~$58.5M equity purchase; potential payments &gt;$700M.</t>
  </si>
  <si>
    <t>Novartis — Pandemic flu RNAi collaboration; terms undisclosed; program stopped in 2008.</t>
  </si>
  <si>
    <t>Biogen Idec — PML program; $5M upfront; milestones/royalties undisclosed.</t>
  </si>
  <si>
    <t>Roche — Non-exclusive platform license/tech transfer; $331M upfront (cash + equity purchase).</t>
  </si>
  <si>
    <t>Takeda — Strategic worldwide platform alliance; $100M upfront + $50M near-term transfer; potential milestones &gt;$1B; $50M per field to expand.</t>
  </si>
  <si>
    <t>Kyowa Hakko (Kyowa Kirin) — ALN‑RSV01 for Asia; $15M upfront; up to $78M milestones; double-digit royalties.</t>
  </si>
  <si>
    <t>GlaxoSmithKline (GSK) — VaxiRNA collaboration to enhance vaccine production; research funding and potential milestones; terms undisclosed.</t>
  </si>
  <si>
    <t>Genzyme (Sanofi) — ATTR/patisiran alliance for Japan &amp; APAC; $22.5M upfront plus milestones/royalties; expanded 2014 with $700M Genzyme equity.</t>
  </si>
  <si>
    <t>Celgene – global strategic collaboration in cancer metabolism; milestones per program; Celgene option rights; royalties.</t>
  </si>
  <si>
    <t>Celgene – extended initial exclusivity from 3 to 4 years (payment to extend).</t>
  </si>
  <si>
    <t>Celgene – extended collaboration exclusivity period; additional payment.</t>
  </si>
  <si>
    <t>Celgene – exercised option to worldwide license AG-221 (enasidenib); up to $120M milestones; royalties.</t>
  </si>
  <si>
    <t>Celgene – extended discovery term of 2010 collaboration to Apr 14, 2016 (payment to extend).</t>
  </si>
  <si>
    <t>Celgene – exercised option to license AG-120 ex-U.S.; up to $120M milestones under 2010 agreement; later returned rights in 2016.</t>
  </si>
  <si>
    <t>Celgene – AG-881 (vorasidenib) joint worldwide development &amp; 50/50 profit share; $10M upfront; up to $70M regulatory milestones.</t>
  </si>
  <si>
    <t>Celgene – new global metabolic immuno-oncology (MIO) collaboration; $200M upfront; up to $169M milestones per program (one program up to $209M); option fees.</t>
  </si>
  <si>
    <t>Abbott – collaborations for companion diagnostics to identify IDH1/IDH2 mutations in AML; financial terms undisclosed.</t>
  </si>
  <si>
    <t>CStone Pharmaceuticals – exclusive license for ivosidenib in Greater China; $12M upfront; up to $412M milestones; tiered royalties.</t>
  </si>
  <si>
    <t>Glaxo (then Glaxo; later Glaxo Wellcome/GSK) — genetic code blocker/antisense R&amp;D collaboration; $8M was structured as an equity investment at signing; research funding continued; milestone terms existed but amounts not disclosed in filings (date in July 1990; day not disclosed).</t>
  </si>
  <si>
    <t>Schering A.G. — SELEX aptamer collaboration &amp; license for in vivo diagnostics/radiotherapeutics; research funding and milestones/royalties contemplated but aggregate milestone cap not publicly specified (year only).</t>
  </si>
  <si>
    <t>Pharmacia &amp; Upjohn — Vistide (cidofovir) ex‑U.S. license; $10M upfront; $10M milestone on EU approval; plus $40M equity (preferred stock) upon EU approval; royalties and supply obligations.</t>
  </si>
  <si>
    <t>Sumitomo Pharmaceuticals (now Dainippon Sumitomo) — AmBisome in Japan; $7M upfront at signing; $3M on regulatory filing (1998); $4M on approval; royalties and supply obligations (month disclosed; day not).</t>
  </si>
  <si>
    <t>F. Hoffmann‑La Roche — neuraminidase inhibitors (Tamiflu/GS‑4104) development &amp; license; Gilead recorded ~$10.3M upfront in 10‑K; up to $40M in dev/reg milestones; Roche funded R&amp;D; royalties to Gilead.</t>
  </si>
  <si>
    <t>Roche — U.S. co‑promotion of Roferon‑A (interferon alfa‑2a) for hepatitis C; one‑time fee of ~$0.2M and royalties on net sales (press release same day as influenza collaboration).</t>
  </si>
  <si>
    <t>Glaxo Wellcome (later GSK) — three‑part collaboration: (a) non‑exclusive SELEX rights (aptamers), (b) NX‑211 (lurtotecan) liposomal development rights to Gilead, (c) $10M Glaxo equity purchase; milestone amounts for SELEX not disclosed; date inferred from 5‑year term ending 05/27/2003.</t>
  </si>
  <si>
    <t>GSK — GS‑7904L oncology license; Gilead received exclusive worldwide rights (ex‑malaria); Gilead paid an upfront fee (undisclosed) and owes milestones/royalties to GSK (press release specifies date; SEC filings confirm undisclosed upfront).</t>
  </si>
  <si>
    <t>4‑year strategic research collaboration to identify small‑molecule modulators to enhance CAR/TCR T‑cell therapies; Juno funded research; option to extend 2 years; Juno bought 1M FATE shares at $8; bonus milestones for 3rd/5th therapies; low single‑digit royalties.</t>
  </si>
  <si>
    <t>Partner: Ono Pharmaceutical — Collaboration for off‑the‑shelf iPSC‑derived cell therapies; $10M upfront + milestones/royalties. Collaboration &amp; Option to jointly develop off‑the‑shelf iPSC‑derived CAR‑T for solid tumors; option‑period payments up to ~$70M (incl. $10M upfront); ONO exercised HER2 option in 2022 (FT825/ONO‑8250); 2022 expansion added CAR NK and a second solid tumor antigen; per‑candidate clinical/regulatory/commercial milestones up to ~$843M; tiered royalties.</t>
  </si>
  <si>
    <t>Worldwide collaboration for iPSC‑derived CAR NK and CAR T against up to four targets; $50M equity from JJDC separate from cash upfront; Janssen fully funded pre‑IND R&amp;D; double‑digit royalties; agreement terminated Jan 2023.</t>
  </si>
  <si>
    <t>Baxter – Exclusive Distribution Agreement to market and sell HYLENEX® (US &amp; Puerto Rico). Follow-on Development &amp; Supply Agreement executed Mar 24</t>
  </si>
  <si>
    <t>Roche – ENHANZE® license: $20M upfront; milestones up to ~$581M total (first 3 targets up to $111M; option for 10 additional targets up to $47M each).</t>
  </si>
  <si>
    <t>Baxter – Amended HYLENEX® agreements + new kits/co-formulations license (rHuPH20) (‘Baxter Agreements’).</t>
  </si>
  <si>
    <t>Baxter – ENHANZE® license for subcutaneous GAMMAGARD LIQUID™ (a.k.a. HYQVIA/HyQ) – worldwide exclusive; Halozyme supplies rHuPH20.</t>
  </si>
  <si>
    <t>ViroPharma – Global license to use ENHANZE® with C1 esterase inhibitor (Cinryze) for HAE and 3 additional orphan indications.</t>
  </si>
  <si>
    <t>Pfizer – Global ENHANZE® collaboration for up to 6 targets (2 exclusive at signing); total milestones up to $507M; royalties.</t>
  </si>
  <si>
    <t>Janssen Biotech (J&amp;J) – Global ENHANZE® license for up to 5 targets including CD38; royalties; total milestones up to $566M.</t>
  </si>
  <si>
    <t>AbbVie – Global ENHANZE® license for up to 9 targets; $23M upfront; up to $130M milestones per target (aggregate up to ~$1.17B).</t>
  </si>
  <si>
    <t>Eli Lilly – Global ENHANZE® license for up to 5 targets; $25M upfront; up to $160M milestones per target (aggregate up to $800M).</t>
  </si>
  <si>
    <t>Bristol Myers Squibb – Global ENHANZE® license for up to 11 immuno-oncology targets (incl. PD‑1); $105M upfront; milestones up to $160M per target.</t>
  </si>
  <si>
    <r>
      <t xml:space="preserve">Discovery collaboration on a limited number of protein‑degradation targets and E3 ligase exploration. The 2020 amendment explicitly states </t>
    </r>
    <r>
      <rPr>
        <b/>
        <sz val="12"/>
        <color theme="1"/>
        <rFont val="Aptos Narrow"/>
        <family val="2"/>
        <scheme val="minor"/>
      </rPr>
      <t>no financial consideration</t>
    </r>
    <r>
      <rPr>
        <sz val="12"/>
        <color theme="1"/>
        <rFont val="Aptos Narrow"/>
        <family val="2"/>
        <scheme val="minor"/>
      </rPr>
      <t xml:space="preserve"> for the added E3‑ligase binder work; overall deal financials were </t>
    </r>
    <r>
      <rPr>
        <b/>
        <sz val="12"/>
        <color theme="1"/>
        <rFont val="Aptos Narrow"/>
        <family val="2"/>
        <scheme val="minor"/>
      </rPr>
      <t>undisclosed</t>
    </r>
    <r>
      <rPr>
        <sz val="12"/>
        <color theme="1"/>
        <rFont val="Aptos Narrow"/>
        <family val="2"/>
        <scheme val="minor"/>
      </rPr>
      <t xml:space="preserve">. Accordingly, I left the </t>
    </r>
    <r>
      <rPr>
        <b/>
        <sz val="12"/>
        <color theme="1"/>
        <rFont val="Aptos Narrow"/>
        <family val="2"/>
        <scheme val="minor"/>
      </rPr>
      <t>Upfront</t>
    </r>
    <r>
      <rPr>
        <sz val="12"/>
        <color theme="1"/>
        <rFont val="Aptos Narrow"/>
        <family val="2"/>
        <scheme val="minor"/>
      </rPr>
      <t xml:space="preserve"> and </t>
    </r>
    <r>
      <rPr>
        <b/>
        <sz val="12"/>
        <color theme="1"/>
        <rFont val="Aptos Narrow"/>
        <family val="2"/>
        <scheme val="minor"/>
      </rPr>
      <t>Milestones</t>
    </r>
    <r>
      <rPr>
        <sz val="12"/>
        <color theme="1"/>
        <rFont val="Aptos Narrow"/>
        <family val="2"/>
        <scheme val="minor"/>
      </rPr>
      <t xml:space="preserve"> cells </t>
    </r>
    <r>
      <rPr>
        <b/>
        <sz val="12"/>
        <color theme="1"/>
        <rFont val="Aptos Narrow"/>
        <family val="2"/>
        <scheme val="minor"/>
      </rPr>
      <t>blank</t>
    </r>
    <r>
      <rPr>
        <sz val="12"/>
        <color theme="1"/>
        <rFont val="Aptos Narrow"/>
        <family val="2"/>
        <scheme val="minor"/>
      </rPr>
      <t xml:space="preserve"> (not zero) and noted the disclosure status in “Other notes”.</t>
    </r>
  </si>
  <si>
    <t>Vertex 4‑year strategic R&amp;D collaboration (up to six targets)</t>
  </si>
  <si>
    <t>Sanofi (Genzyme) — Strategic partnership (IRAK4 + one undisclosed target; non‑oncology fields)</t>
  </si>
  <si>
    <t>Gilead Sciences — Exclusive option &amp; license for CDK2 molecular glue degraders (oncology)</t>
  </si>
  <si>
    <t>Partner: F. Hoffmann‑La Roche. Agreement on G‑CSF in the EU (NEUPOGEN) for commercialization &amp; development in EU.</t>
  </si>
  <si>
    <t>Partner: F. Hoffmann‑La Roche. Agreement on G‑CSF in certain European countries outside the EU (NEUPOGEN).</t>
  </si>
  <si>
    <t>Partner: UCB (Celltech R&amp;D Ltd.). Collaboration &amp; License (project code: BEER) to co‑develop antibody program(s) for osteoporosis/other indications.</t>
  </si>
  <si>
    <t>Partner: F. Hoffmann‑La Roche. Amgen acquired EU/CH/NO rights to filgrastim &amp; pegfilgrastim (NEUPOGEN/NEULASTA). Purchase price $137.5M.</t>
  </si>
  <si>
    <t>Partner: Daiichi Sankyo. Japan rights to denosumab (osteoporosis &amp; oncology). DS funds JP dev and ~$150M of global dev costs.</t>
  </si>
  <si>
    <t>Partner: Takeda. Multi‑product Japan license covering up to 13 Amgen clinical candidates; supply &amp; other agreements included.</t>
  </si>
  <si>
    <t>Partner: Takeda. Global collaboration for motesanib (AMG 706) with Takeda as worldwide partner (ex‑Japan prior license).</t>
  </si>
  <si>
    <t>Partner: Johnson &amp; Johnson (Ortho‑McNeil‑Janssen). Global license (ex‑Japan) to anti‑NGF pain candidate; OMJPI to develop &amp; commercialize.</t>
  </si>
  <si>
    <t>Partner: GlaxoSmithKline. Denosumab commercialization collaboration in Europe &amp; certain emerging markets; initial + near‑term commercial milestones totaling $120M (upfront not separately disclosed).</t>
  </si>
  <si>
    <t>Roche – Collaboration &amp; License Oncology &amp; neuroscience MGDs; Monte Rosa leads discovery/early preclinical; Roche leads later development; tiered royalties. 10‑K also notes $9M milestones already received to date under this agreement</t>
  </si>
  <si>
    <t>Novartis – Global Exclusive License (VAV1 / MRT‑6160)</t>
  </si>
  <si>
    <t>Novartis – Collaboration (Immunology portfolio; options on programs)</t>
  </si>
  <si>
    <t>AbbVie collaboration targeting fibrotic diseases; $100M upfront for exclusive license options. 5‑year R&amp;D collaboration to advance oral integrin therapeutics for fibrosis; exclusive license options across multiple targets (including αvβ6). AbbVie exercised an option on 8/25/2020 and paid a $20M license fee; AbbVie later terminated the program in 2022.</t>
  </si>
  <si>
    <t>Janssen (Johnson &amp; Johnson) — Research Collaboration &amp; Option Agreement Collaboration focused on three integrin targets (inhibitors and activators). Additional terms per 10‑K: $6M option fee per program; $5M paid in Feb 2021 to commence the third program. The agreement was later terminated by Janssen (announced Jan 23, 2023). Press frequently framed the deal as “up to ~$725M,” but the SEC‑disclosed per‑program milestone schedule gives the precise breakdown used for the biobucks entry</t>
  </si>
  <si>
    <t>Amgen – Strategic research collaboration &amp; license (CAR‑T). Upfront 60; up to 525 milestones per Amgen program.</t>
  </si>
  <si>
    <t>Genentech (Roche) – Clinical trial collaboration (ZUMA‑6) to evaluate KTE‑C19 + atezolizumab; financial terms undisclosed.</t>
  </si>
  <si>
    <t>Daiichi Sankyo – Japan license for axicabtagene ciloleucel (Yescarta).</t>
  </si>
  <si>
    <t>Fosun Pharma – China JV for CAR‑T (incl. KTE‑C19).</t>
  </si>
  <si>
    <t>Pfizer – Clinical trial collaboration to evaluate Yescarta + utomilumab (4‑1BB agonist); financial terms undisclosed.</t>
  </si>
  <si>
    <t xml:space="preserve">Fujisawa USA (now Astellas) — AmBisome U.S./Canada marketing rights; co-promote in U.S.; Gilead receives ~20% of gross profit (~17% of net sales) as effective royalty; supply at cost; no upfront or milestone totals disclosed (year only). Short answer: Gilead’s 20% cut (paid as ~17% of U.S. net sales) on AmBisome under the 1991 Fujisawa/Astellas agreement added up to about $111 million of U.S. royalties from 1997–2006, implying ~$652 million of U.S. net sales over that period. The “20%” applied to U.S. sales only; in Canada, Astellas purchased at manufacturing cost plus a specified percentage (so there is no 20% figure to compute for Canada). </t>
  </si>
  <si>
    <t>Bristol Myers Squibb (via Juno Therapeutics) Strategic research collaboration &amp; license (ex vivo T‑cell therapies; includes PASSIGE)</t>
  </si>
  <si>
    <t>Genentech global license for SHP2 inhibitor RLY-1971 (migoprotafib/GDC-1971); $75M upfront; eligible for up to $695M milestones (+$25M near-term payments); optional 50/50 U.S. profit share. Genentech terminated the collaboration in 2024; public reporting indicates Relay had received ~$121.8M total from the alliance by that point (comprised of the $75M upfront and ~$45M in milestones, plus certain reimbursements)</t>
  </si>
  <si>
    <t>Pfizer Deal type: Clinical trial collaboration to evaluate triplet RLY‑2608 (PI3Kα mutant‑selective) + atirmociclib (Pfizer selective CDK4 inhibitor) + fulvestrant in PI3Kα‑mutated HR+/HER2‑ metastatic breast cancer. Pfizer supplies atirmociclib; Relay sponsors and runs the study.</t>
  </si>
  <si>
    <t>Pfizer Inc. Deal: Global collaboration &amp; exclusive license covering Spark’s SPK‑FIX hemophilia B gene therapies (including SPK‑9001 / fidanacogene elaparvovec). Spark runs Phase 1/2; Pfizer leads pivotal, regulatory, and global commercialization.</t>
  </si>
  <si>
    <t>Novartis License &amp; supply agreement granting Novartis ex‑U.S. development, registration, and commercialization rights to voretigene neparvovec (Luxturna); includes supply and EU/EEA marketing authorization transfer provisions</t>
  </si>
  <si>
    <t>Partner: AstraZeneca — Multi-year exclusive platform collaboration in cardiometabolic + selected oncology; AZ optioned up to 40 products; per‑product milestones &amp; royalties undisclosed. Source: AZ press 2013‑03‑21 https://www.astrazeneca.com/media-centre/press-releases/2013/astrazeneca-moderna-therapeutics-cardiometabolic-diseases-cancer-treatment-21032013.html</t>
  </si>
  <si>
    <t>Partner: Alexion — Rare-disease alliance; $100M upfront for 10 product options + $25M preferred equity; milestones/royalties undisclosed in press. Source: Alexion press PDF 2014‑01‑13 https://s29.q4cdn.com/435878511/files/doc_news/2014/01/13/alexion-pharmaceuticals-and-moderna-therapeutics-announce.pdf</t>
  </si>
  <si>
    <t>Partner: Merck (MSD) — Antiviral vaccines &amp; passive immunity (four viruses); Merck also invested $50M equity; milestones undisclosed. Source: PR Newswire 2015‑01‑13 https://www.prnewswire.com/news-releases/moderna-announces-license-and-collaboration-agreement-with-merck-to-develop-messenger-rna-based-antiviral-vaccines-and-passive-immunity-therapies-300019513.html</t>
  </si>
  <si>
    <t>Partner: AstraZeneca/MedImmune — Immuno‑oncology mRNA collaboration; Moderna leads preclinical; AZ leads early clinical; 50:50 U.S. profit share, ex‑U.S. AZ leads with tiered royalties to Moderna; no cash terms disclosed. Source: AZ press 2016‑01‑11 https://www.astrazeneca.com/media-centre/press-releases/2016/AstraZeneca-and-Moderna-Therapeutics-announce-new-collaboration-to-co-develop-and-co-commercialise-immuno-oncology-mRNA-therapeutics-11012016.html</t>
  </si>
  <si>
    <t>Partner: Merck — Personalized cancer vaccines (PCV) with Keytruda; $200M upfront; additional payment upon human PoC (undisclosed); worldwide cost/profit share if Merck opts in. Sources: Merck press 2016‑06‑29 https://www.merck.com/news/merck-and-moderna-announce-strategic-collaboration-to-advance-novel-mrna-based-personalized-cancer-vaccines-with-keytruda-pembrolizumab-for-the-treatment-of-multiple-types-of-cancer/</t>
  </si>
  <si>
    <t>Partner: Vertex — CF mRNA therapy; $20M upfront cash + $20M convertible note; up to $275M dev/reg milestones; royalties. Sources: Vertex press 2016‑07‑06 https://investors.vrtx.com/news-releases/news-release-details/vertex-and-moderna-establish-exclusive-collaboration-discover</t>
  </si>
  <si>
    <t>Partner: AstraZeneca — Relaxin mRNA (AZD7970) for heart failure; 50:50 U.S. profit‑share; ex‑U.S. royalties; cash terms undisclosed. Source: Moderna news 2017‑11‑01 https://news.modernatx.com/news/news-details/2017/moderna-announces-new-collaboration-with-astrazeneca-to-co-develop-and-co-commercialize-relaxin-mrna-therapeutic-for-heart-failure</t>
  </si>
  <si>
    <t>Partner: Merck — Expansion to include KRAS vaccine mRNA‑5671 and other shared‑antigen programs; Merck made $125M equity investment; financial terms otherwise undisclosed. Source: Moderna news 2018‑05‑03 https://news.modernatx.com/news/news-details/2018/moderna-and-merck-expand-mrna-cancer-vaccines-collaboration</t>
  </si>
  <si>
    <t>Partner: Vertex — New collaboration for gene‑editing delivery in CF; $75M upfront; up to $380M milestones; royalties. Sources: Vertex press 2020‑09‑16 https://investors.vrtx.com/news-releases/news-release-details/moderna-and-vertex-establish-new-collaboration-treat-cystic</t>
  </si>
  <si>
    <t>Partner: Chiesi — Discovery collaboration for PAH; $25M upfront; eligible for &gt;$400M in milestones; tiered double‑digit royalties; Chiesi funds development/commercialization. Sources: BioPharm Int’l 2020‑09‑22; Chiesi press 2020‑09‑16 https://www.chiesi.com/en/moderna-and-chiesi-group-establish-collaboration-to-discover-and-develop-mrna-therapeutics-for-pulmonary-arterial-hypertension-pah/</t>
  </si>
  <si>
    <t>Millennium Pharmaceuticals, Inc.</t>
  </si>
  <si>
    <t>Hoffmann‑La Roche (obesity/type 2 diabetes). Up‑front + research funding up to $44.5M; further milestones not disclosed; widely reported as ~$70M total.</t>
  </si>
  <si>
    <t>Eli Lilly (atherosclerosis). Up to $33.0M in up‑front + research payments; additional milestones; $8M equity.</t>
  </si>
  <si>
    <t>Astra AB (inflammatory respiratory). Up to ~$53.3M in up‑front/follow‑on/research; milestones not disclosed.</t>
  </si>
  <si>
    <t>Eli Lilly (oncology). Option effective Mar 1996; $2.8M previously deferred revenue recognized; combined Lilly funding up to ~$61.0M across two alliances.</t>
  </si>
  <si>
    <t>AHP/Wyeth‑Ayerst (CNS). Five‑year alliance including license &amp; tech transfer; up‑front fee present but undisclosed; research funding; early termination rights.</t>
  </si>
  <si>
    <t>Wyeth‑Ayerst (antibacterial) via ChemGenics. Strategic discovery alliance; amended 1997; research funding; milestones undisclosed.</t>
  </si>
  <si>
    <t>Eli Lilly (MBio therapeutic proteins). Lilly funding ~$8–10M per year; milestones/royalties typical but not quantified.</t>
  </si>
  <si>
    <t>Monsanto (Cereon Genomics). $38M license fee recognized in 1997; ~$118M licensing/tech transfer fees over five years; up to $100M contingent performance payments.</t>
  </si>
  <si>
    <t>Pfizer (antifungal discovery). Collaboration expanded Dec 1997; funded discovery program to Dec 2000; upfront/milestones not disclosed.</t>
  </si>
  <si>
    <t>Bayer AG. $33.4M up‑front license; $219M research funding; up to $116M performance payments; $96.6M equity; five‑year term.</t>
  </si>
  <si>
    <r>
      <t xml:space="preserve">Chiesi (Glybera® EU commercialization) &amp; Chiesi (Hemophilia B AMT‑060 co‑development &amp; EU commercialization) Two April 2013 agreements with Chiesi became effective </t>
    </r>
    <r>
      <rPr>
        <b/>
        <sz val="12"/>
        <color theme="1"/>
        <rFont val="Aptos Narrow"/>
        <family val="2"/>
        <scheme val="minor"/>
      </rPr>
      <t>June 30, 2013</t>
    </r>
    <r>
      <rPr>
        <sz val="12"/>
        <color theme="1"/>
        <rFont val="Aptos Narrow"/>
        <family val="2"/>
        <scheme val="minor"/>
      </rPr>
      <t xml:space="preserve">; press announced </t>
    </r>
    <r>
      <rPr>
        <b/>
        <sz val="12"/>
        <color theme="1"/>
        <rFont val="Aptos Narrow"/>
        <family val="2"/>
        <scheme val="minor"/>
      </rPr>
      <t>July 9, 2013</t>
    </r>
    <r>
      <rPr>
        <sz val="12"/>
        <color theme="1"/>
        <rFont val="Aptos Narrow"/>
        <family val="2"/>
        <scheme val="minor"/>
      </rPr>
      <t>. Glybera EU commercialization + separate Hem B co‑dev (next item).</t>
    </r>
  </si>
  <si>
    <t>BMS (cardiovascular AAV gene therapies, incl. S100A1)</t>
  </si>
  <si>
    <t>CSL Behring (global license/commercialization of AMT‑061 / etranacogene dezaparvovec; HEMGENIX®)</t>
  </si>
  <si>
    <t>Sanofi Genzyme — research agreement on repurposing Sanofi molecules across rare genetic diseases; Sanofi options to develop identified indications.</t>
  </si>
  <si>
    <t>Takeda — rare disease discovery collaboration using Recursion OS; milestones reported as &gt;$90M; upfront undisclosed.</t>
  </si>
  <si>
    <t>Takeda — options exercised for two rare-disease programs; collaboration extended after initial success.</t>
  </si>
  <si>
    <t>Takeda — global exclusive license to TAK-733 (MEK1/2; REC-4881). Development &amp; regulatory milestones up to $39.5M; royalties low- to mid-single digits.</t>
  </si>
  <si>
    <t>Bayer — five-year strategic collaboration in fibrosis (10+ programs). Upfront $30M + $50M equity (equity excluded from numeric columns). Milestones &gt;$100M per program.</t>
  </si>
  <si>
    <t>Bayer — expansion of fibrosis collaboration to &gt;12 programs; added inferential search; no new cash terms disclosed.</t>
  </si>
  <si>
    <t>Roche &amp; Genentech — multi-program collaboration in neuroscience &amp; oncology (up to 40 programs). Up to $300M milestones per program; separate research/map milestones excluded.</t>
  </si>
  <si>
    <t>Bayer — collaboration refocused on precision oncology (up to seven programs); total potential milestones up to $1.5B; fibrosis wound down.</t>
  </si>
  <si>
    <t>Partner: Beam Therapeutics. Collaboration &amp; Exclusive License for prime editing (exclusive for single-base transition mutations + sickle cell) with cross-licenses on CRISPR/delivery. Agreement effective date Sept 26, 2019; press release Oct 31, 2019. Financial terms not disclosed in filings/press.</t>
  </si>
  <si>
    <t>Partner: Cimeio Therapeutics. Research collaboration to combine Prime Editing with SCIP™ (CD117 shielded HSCs); mutual exclusive license options. PR Jun 22, 2023. Financial terms not disclosed; parties would receive economics on net sales if options exercised.</t>
  </si>
  <si>
    <t>Sana non‑exclusive Cas12b gene editing license</t>
  </si>
  <si>
    <t>Serono S.A.: 3-year collaborative research/development &amp; license (NF-κB modulators); quarterly research funding; milestones undisclosed; extended 1 year; expired Nov 2001.</t>
  </si>
  <si>
    <t>DuPont Pharmaceuticals: 3-year collaborative research &amp; license (HIV/HCV); $1M initial nonrefundable license fee; milestones undisclosed; expired Dec 2000.</t>
  </si>
  <si>
    <t>Nippon Kayaku: 2-year collaborative research &amp; license (CNS/PNS); research funding; concluded Jul 2000; NK granted worldwide royalty-free license to certain compounds.</t>
  </si>
  <si>
    <t>Novartis Pharma AG: Development &amp; License Agreement for d-MPH (Focalin). $10M upfront; up to $100M licensee fee payments including milestones (thus $90M in milestones net of upfront).</t>
  </si>
  <si>
    <t>Novartis Pharma AG: Collaborative Research &amp; License Agreement for SERMs (osteoporosis). $10M upfront; milestones undisclosed; later extended 6 months (Dec 2002).</t>
  </si>
  <si>
    <t>Pharmacia: Agreement to conduct collaborative study of THALOMID + CAMPTOSAR (irinotecan) + 5-FU/LV in metastatic colorectal cancer; no upfront/milestones disclosed.</t>
  </si>
  <si>
    <t>Bristol-Myers Squibb: Clinical trial collaboration to evaluate OPDIVO (nivolumab) with ABRAXANE in Phase 1 across multiple cancers; no financial terms disclosed.</t>
  </si>
  <si>
    <t>AstraZeneca / MedImmune: Strategic collaboration for durvalumab (MEDI4736) in hematologic malignancies; $450M upfront to AstraZeneca; no milestone sum disclosed.</t>
  </si>
  <si>
    <t>Pfizer collaboration in metabolic hepatic diseases (up to five programs; rights include Pfizer hepatic targeting tech; royalties tiered up to low double-digits). Upfront included $30M equity at $16/share; research funding excluded from upfront.</t>
  </si>
  <si>
    <t>Takeda global CNS collaboration (HD, ALS/FTD, SCA3 + up to six preclinical CNS targets). 50:50 profit split on Category 1 programs. Potential milestones described as &gt;$2B total (&gt; $1B precommercial). At least $60M research funding excluded from upfront; $60M equity included.</t>
  </si>
  <si>
    <t>GSK strategic collaboration + exclusive global license to WVE-006 (AATD RNA editing) and discovery collaboration (up to 8 GSK programs + 3 Wave programs). Milestone framework (per SEC/press): WVE-006 up to $225M (dev/launch) + $300M (sales); each GSK program up to $130–175M (dev/launch) + $200M (sales). Tiered royalties.</t>
  </si>
  <si>
    <t>Partner: Shire (now part of Takeda). Scope: ZFP therapeutics for hemophilia A/B (Factors VII, VIII, IX, X) plus 3 additional monogenic targets incl. Huntington's disease. Upfront $13M; milestones disclosed per target ($213.5M) x up to 7 targets; total shown reflects maximum across all 7 potential targets. Sources: PR (2012-02-01), 2012 10-Q.</t>
  </si>
  <si>
    <t>Partner: Biogen Idec (later assigned to Bioverativ/Sanofi). Scope: Hemoglobinopathies (sickle cell disease &amp; beta-thalassemia) using ZFN gene editing. Upfront $20M; up to ~$300M in milestones + royalties. Sources: Biogen PR (2014-01-09), Reuters, Sangamo filings.</t>
  </si>
  <si>
    <t>Partner: Pfizer. Scope: Hemophilia A gene therapy (SB-525; later giroctocogene fitelparvovec). Upfront $70M; up to $475M in milestones. Sources: Pfizer/Sangamo PR (2017-05-10), SEC exhibit.</t>
  </si>
  <si>
    <t>Partner: Pfizer. Scope: ALS/FTLD (C9ORF72) ZFP-TF gene regulation. Upfront $12M; up to $150M in milestones. Source: PR (2018-01-03).</t>
  </si>
  <si>
    <t>Partner: Kite (Gilead). Scope: Oncology – ex vivo engineered cell therapies (ZFN) for autologous &amp; allogeneic CAR-T. Upfront $150M; up to $3.01B in milestones across 10 targets. Source: Press release (2018-02-22) &amp; 10-K.</t>
  </si>
  <si>
    <t>Partner: Biogen. Scope: CNS gene regulation (ZFP-TF) for up to 12 targets incl. Alzheimer's (tau), Parkinson's (alpha-syn), DM1. Upfront $350M total (=$125M license fee + $225M equity); up to $2.37B milestones. Sources: Biogen &amp; Sangamo PRs; STAT/MedCity coverage.</t>
  </si>
  <si>
    <t>Partner: Novartis. Scope: Gene regulation (ZFP-TF) for three neurodevelopmental targets incl. autism spectrum disorder. Upfront $75M; up to $720M milestones. Sources: Sangamo PR (2020-07-30); third-party reports.</t>
  </si>
  <si>
    <t>Partner: Genentech (Roche). Scope: Global epigenetic regulation &amp; capsid delivery license for tau and one undisclosed neurology target (IV-administered). Sangamo expected to receive $50M in near-term upfront license fees + milestone payments (PR did not separate); up to $1.9B milestones. Sources: Sangamo PR (2024-08-06), Nasdaq/industry coverage.</t>
  </si>
  <si>
    <t>Partner: Astellas. Scope: STAC-BBB AAV capsid license for up to 5 neurology targets (IV delivery). Upfront $20M; up to $1.3B in additional licensed target fees &amp; milestones. Sources: PR (2024-12-19), Nasdaq/RTTNews coverage.</t>
  </si>
  <si>
    <t>Partner: Eli Lilly. Scope: STAC-BBB AAV capsid license for up to 5 CNS targets (IV delivery). Upfront $18M; up to $1.4B in additional licensed target fees &amp; milestones. Sources: Business Wire/Nasdaq (2025-04-03), FierceBiotech.</t>
  </si>
  <si>
    <t>ESTEVE (Spain): Non-exclusive worldwide license to NAV AAV9 for MPS IIIA (Sanfilippo type A). Financial terms undisclosed.</t>
  </si>
  <si>
    <t>Biogen: Exclusive worldwide research license to NAV AAV8/AAV9 for two rare genetic vision disorders; converts to commercial license upon vector selection. Financial terms undisclosed.</t>
  </si>
  <si>
    <t>Pfizer: Non-exclusive worldwide license to NAV AAV9 for gene therapy targeting Friedreich's ataxia. Financial terms undisclosed.</t>
  </si>
  <si>
    <t>AbbVie: Global collaboration and license to develop and commercialize RGX-314 for wet AMD/DR and other retinal diseases; cost-sharing on pivotal trials; REGENXBIO retains U.S. co-commercial rights option per agreement.</t>
  </si>
  <si>
    <t>Nippon Shinyaku (incl. NS Pharma in U.S.): Exclusive partnership for RGX-121 (MPS II) and RGX-111 (MPS I): NS gets U.S. commercialization rights and Asia dev/commercial rights; REGENXBIO leads mfg; double-digit royalties.</t>
  </si>
  <si>
    <t>EQRx Worldwide strategic collaboration to discover, develop &amp; commercialize novel oncology medicines (Relay through IND; EQRx leads clinical, regulatory, and commercialization). The deal is cost‑share/profit‑share—no disclosed upfront or milestone structure</t>
  </si>
  <si>
    <t>Baxter Healthcare × Somatix (Oncology “T‑body”/chimeric receptor platform) $0.4M technology license fee; $1.6M equity at $6.88/share; Baxter to purchase an additional $1.0M in stock; $1.0M milestone upon dosing first Phase I patient; option to form a JV before Phase III; global commercialization by Baxter</t>
  </si>
  <si>
    <t>Baxter Healthcare (Hemophilia A/B gene therapy) Ex vivo gene therapy using Baxter’s implantable membrane device; Somatix to supply genetically modified cell lines; Baxter responsible for preclinical/clinical, regulatory, manufacturing of device, and global marketing; royalties to Somatix; right of first negotiation on other hemophilia approaches.</t>
  </si>
  <si>
    <t xml:space="preserve">Amgen to conduct the Phase 1b CodeBreaK 101c arm; RevMed provided RMC‑4630 supply. </t>
  </si>
  <si>
    <t>Ionis Pharmaceuticals (f/k/a Isis Pharmaceuticals)</t>
  </si>
  <si>
    <t>Ciba‑Geigy (now Novartis). Antisense discovery collaboration; &gt;$30M Ciba‑Geigy investment over 5 yrs; broadened 1996 to include ISIS‑3521 &amp; ISIS‑5132. Upfront/milestones undisclosed.</t>
  </si>
  <si>
    <t>Eisai. CMV antisense collaboration from 1990 with option to license; rights returned 1996. Terms undisclosed.</t>
  </si>
  <si>
    <t>Boehringer Ingelheim. Cell adhesion (incl. alicaforsen/ICAM‑1). $28.5M equity; equal R&amp;D co‑funding; first $10M milestone in 1996; overall deal reported ~$100M potential.</t>
  </si>
  <si>
    <t>Merck &amp; Co. HCV small‑molecule discovery collaboration; annual research support + access fee + milestones/royalties; at least $1.5M milestone in 2001; other terms undisclosed.</t>
  </si>
  <si>
    <t>Abbott Laboratories. Target validation (GeneTrove); upfront + research fees + milestones + royalties; amounts undisclosed; extended in 2000.</t>
  </si>
  <si>
    <t>AstraZeneca. Antisense cancer discovery collaboration; technology access fee + research funding; terminated Dec 2000; ~US$3.42M revenue recognized in 1999 &amp; 2000 each.</t>
  </si>
  <si>
    <t>Aventis (now Sanofi). Target validation collaboration; research fees + milestones; 3‑year term; financials undisclosed.</t>
  </si>
  <si>
    <t>Pfizer/Agouron (Ibis). Small‑molecule discovery against RNA targets; up to $37M (access fee + milestones) plus royalties.</t>
  </si>
  <si>
    <t>R.W. Johnson Pharmaceutical Research Institute (J&amp;J). One‑year target validation collaboration; terms undisclosed.</t>
  </si>
  <si>
    <t>Eli Lilly. Strategic alliance incl. license to ISIS‑3521 (Affinitak). $25M upfront for ISIS‑3521; $75M equity; $100M interest‑free loan; reimbursement of dev costs; reported &gt;$400M potential.</t>
  </si>
  <si>
    <t>Partner: Sanofi Genzyme (Genzyme, a Sanofi company). Strategic collaboration on AAV gene therapies for CNS (e.g., Parkinson’s, Friedreich’s ataxia). Upfront ~$100M (cash + equity); milestones up to $745M; royalties excluded.</t>
  </si>
  <si>
    <t>Partner: AbbVie (tau). Vectorized anti‑tau antibodies for Alzheimer’s/tauopathies. $69M upfront; up to $155M in option payments and up to $895M dev/reg milestones per compound; royalties excluded.</t>
  </si>
  <si>
    <t>Partner: Neurocrine Biosciences. VY‑AADC (PD), VY‑FXN01 (FA), + two additional programs. $165M upfront ($115M cash + $50M equity); up to ~$1.7B milestones; cost/profit‑share options.</t>
  </si>
  <si>
    <t>Partner: AbbVie (alpha‑synuclein). Vectorized anti‑alpha‑synuclein antibodies for PD/synucleinopathies. $65M upfront; up to $245M option payments; up to $728M dev/reg milestones per compound; up to $500M commercial milestones; royalties excluded.</t>
  </si>
  <si>
    <t>Partner: Pfizer. License‑option for TRACER AAV capsids (1 CNS + 1 cardiovascular target). $30M upfront; up to $20M option fees and up to $580M milestones. 2023: licensed rare neuro program assigned to Alexion/AZ Rare Disease; terms unchanged.</t>
  </si>
  <si>
    <t>Partner: Novartis. License‑option for TRACER capsids for 3 CNS targets (+ options for 2 more). $54M upfront; up to ~$1.7B in option + development/regulatory/commercial milestones; royalties excluded.</t>
  </si>
  <si>
    <t>Partner: Pfizer (option exercise under 2021 deal). Licensed TRACER capsid for rare neurologic disease target. $10M option exercise payment; up to $290M milestones. Program later assigned to Alexion.</t>
  </si>
  <si>
    <t>Partner: Neurocrine Biosciences (new collaboration). GBA1 PD + three rare CNS programs using TRACER capsids. $175M upfront (~$136M cash + ~$39M equity). Up to ~$1.5B development and up to ~$2.7B commercial milestones (aggregate up to ~$4.2B); optional 50/50 U.S. profit‑share on GBA1 after Ph1.</t>
  </si>
  <si>
    <t>Partner: Novartis (option exercises under 2022 deal). Exercised options for two initial CNS targets; $25M option fee; up to $125M milestones for the first licensed product per target (~$250M total shown here).</t>
  </si>
  <si>
    <t>Partner: Novartis. Strategic collaboration &amp; capsid license for Huntington’s disease + SMA capsid access. $100M upfront (incl. ~$20M equity); up to ~$1.2B milestones; royalties excluded.</t>
  </si>
  <si>
    <t>Summit Therapeutics</t>
  </si>
  <si>
    <t>Partner: (undisclosed) Top-5 global pharma — zebrafish screening agreement; service collaboration; $0.45M contract value. No milestones disclosed.</t>
  </si>
  <si>
    <t>Partner: BioMarin — exclusive worldwide license to SMT C1100 (DMD utrophin modulator). Upfront via equity; total deal up to $143M incl. sales milestones; royalties.</t>
  </si>
  <si>
    <t>Partner: Orient Pharma — co-development for SMT D001 (sialorrhoea). Orient funds; Asia-Pacific/Australasia rights to Orient; Summit retains major territories; terms undisclosed.</t>
  </si>
  <si>
    <t>Partner: Lilly TB Drug Discovery Initiative — co-development of TB compounds; Initiative funds R&amp;D; rights split; announced Oct 2008; terms undisclosed; exact day not stated.</t>
  </si>
  <si>
    <t>Partner: Johnson &amp; Johnson PTE — three-year research collaboration to develop zebrafish safety screening assays; terms undisclosed; announced Oct 2008; exact day not stated.</t>
  </si>
  <si>
    <t>Partner: Evolva — exclusive worldwide license for SMT14400/15000 (iminosugars; infectious diseases/bioterrorism). Upfront undisclosed; further development/regulatory milestones and royalties.</t>
  </si>
  <si>
    <t>Partner: Orient Pharma — co-development for SMT D002 (acne/seborrhoea); Orient holds Asia-Pacific/Australasia rights; Summit retains NA/EU/ROW; terms undisclosed.</t>
  </si>
  <si>
    <t>Partner: Orient Pharma — co-development for SMT D003 (glaucoma); territory split as above; terms undisclosed.</t>
  </si>
  <si>
    <t>Partner: Orient Pharma — co-development for SMT D004 (wet AMD); territory split as above; terms undisclosed.</t>
  </si>
  <si>
    <t>Partner: Sarepta Therapeutics — exclusive license &amp; collaboration for European/Turkey/CIS rights to utrophin modulator pipeline (incl. ezutromid); $40M upfront; up to $522M in milestones; royalties.</t>
  </si>
  <si>
    <t>Kissei (Japan) — HIV protease inhibitor amprenavir; up to $20m total: $9.8m research, $7m milestones, $3.2m equity; Kissei Japan rights; Vertex supplies bulk drug.</t>
  </si>
  <si>
    <t>Roussel Uclaf (later HMR/Aventis) — IL-1β converting enzyme (ICE/caspase‑1) inhibitors; up to $30.5m total: $18.5m research over 5 years, $12m milestones.</t>
  </si>
  <si>
    <t>Burroughs Wellcome (later Glaxo Wellcome/GSK) — HIV protease inhibitors (Agenerase and prodrug GW433908); +$14m research over 5 years; royalties.</t>
  </si>
  <si>
    <t>BioChem Pharma (Canada) — development &amp; commercialization in Canada of Incel (VX‑710) for MDR in cancer; amounts not disclosed in filings; Vertex recognized ~$0.8m revenue through 1998.</t>
  </si>
  <si>
    <t>Eli Lilly — HCV protease inhibitors; $33m research over 6 years; Vertex supply option &amp; royalties.</t>
  </si>
  <si>
    <t>Kissei — p38 MAP kinase inhibitors (e.g., VX‑745/VX‑702); $11m research; dev. cost-sharing; Far East rights to Kissei.</t>
  </si>
  <si>
    <t>Schering AG (Germany) — neurophilin ligand program for nerve regeneration; $22m research/5 yrs; NA profit-share; EMEA royalties.</t>
  </si>
  <si>
    <t>Aventis (ex-HMR) — expanded VX‑740 deal; $20m for prior research; $62m milestones for RA + up to $144m pre‑commercial if two additional indications pursued.</t>
  </si>
  <si>
    <t>Taisho (Japan) — caspase inhibitors; up to $43m pre‑commercial incl. $4.5m prior research; milestone portion not itemized.</t>
  </si>
  <si>
    <t>Novartis — broad kinase discovery/early development; up to $200m research/6 yrs; ~$400m license fees/milestones/cost reimbursements; $200m loan facility for later-stage clinical work.</t>
  </si>
  <si>
    <t>Regeneron Pharmaceuticals</t>
  </si>
  <si>
    <t>Procter &amp; Gamble — multi‑program collaboration; up to $60 equity + up to ~$95 research funding over 5 yrs.</t>
  </si>
  <si>
    <t>Sanofi (then Aventis) — global collaboration to develop ZALTRAP (aflibercept) in oncology; later $25M milestone + $25M payment in Jan 2005.</t>
  </si>
  <si>
    <t>Bayer — license/collaboration for VEGF Trap‑Eye (EYLEA).</t>
  </si>
  <si>
    <t>Sanofi‑aventis — strategic antibody discovery/development alliance; +$475 research funding over 5 yrs; sales milestones up to $250.</t>
  </si>
  <si>
    <t>Sanofi — Immuno‑Oncology Discovery &amp; LCA (includes Libtayo); ~$1.64B total dev. funding split 50/50.</t>
  </si>
  <si>
    <t>Bayer — jointly develop novel combination therapy for eye diseases with EYLEA; $50 upfront.</t>
  </si>
  <si>
    <t>Intellia Therapeutics — CRISPR/Cas9 collaboration; plus up to $50 equity commitment.</t>
  </si>
  <si>
    <t>Alnylam — NASH (HSD17B13) discovery collaboration; 50/50 co‑dev contemplated.</t>
  </si>
  <si>
    <t>Alnylam — broad ocular/CNS + select liver targets collab; $400 cash upfront + $400 equity; up to $200 near‑term milestones.</t>
  </si>
  <si>
    <t>Sanofi — computational drug design support across up to 10 discovery programs; milestones up to $120M; upfront undisclosed.</t>
  </si>
  <si>
    <t>Pfizer — research collaboration to build computational model predicting key properties of biotherapeutic candidates; no terms disclosed.</t>
  </si>
  <si>
    <t>Takeda — multi-target discovery collaboration; Takeda option to license programs (milestones up to $170M per program), royalties eligible.</t>
  </si>
  <si>
    <t>Ono Pharmaceutical — small-molecule discovery collaboration leveraging Schrödinger’s platform; research funding + milestones; no amounts disclosed.</t>
  </si>
  <si>
    <t>AstraZeneca — deploy Schrödinger’s platform to accelerate small‑molecule drug discovery; no terms disclosed.</t>
  </si>
  <si>
    <t>Bayer — five‑year technology alliance to co‑develop de novo design technology to accelerate drug discovery; no terms disclosed.</t>
  </si>
  <si>
    <t>Bristol Myers Squibb — multi‑target discovery, development &amp; commercialization; includes two Schrödinger programs; royalties eligible.</t>
  </si>
  <si>
    <t>Eli Lilly — discovery/optimization for undisclosed target; milestones up to $425M; royalties eligible.</t>
  </si>
  <si>
    <t>Otsuka — single‑target neurology collaboration; Schrödinger through lead optimization, Otsuka handles later stages; no terms disclosed.</t>
  </si>
  <si>
    <t>Novartis — multi‑target research collaboration &amp; license to advance multiple development candidates; expanded 3‑year software agreement; royalties eligible.</t>
  </si>
  <si>
    <t>Novartis: 5-yr ex vivo CART/HSC collab; +tech access &amp; research funding (up to $40M); per-product milestones total $230.3M; mid-single-digit royalties.</t>
  </si>
  <si>
    <t>Regeneron: license &amp; collab (up to 10 in vivo targets). $75M upfront + up to $50M equity; milestones $320M/target; high single-digit to low double-digit royalties.</t>
  </si>
  <si>
    <t>Novartis expansion: include ocular stem cells; one-time $10M; milestones/royalties follow original HSC terms.</t>
  </si>
  <si>
    <t>Regeneron expansion: co-develop hemophilia A/B; $70M upfront + $30M equity; extended tech collaboration; grant certain ex vivo rights.</t>
  </si>
  <si>
    <t>Regeneron expansion: add neurological &amp; muscular in vivo targets (2 initial non-liver targets). Financial terms undisclosed.</t>
  </si>
  <si>
    <t>Regeneron exercised option to extend technology collaboration to Apr 2026; Intellia received a $30M payment in Apr 2024.</t>
  </si>
  <si>
    <t xml:space="preserve">Eli Lilly: license for recombinant human insulin (Humulin). Public sources cite 6% royalty on Humulin sales. Using Lilly’s reported worldwide Humulin sales (e.g., $936.0M in 1997 and $884M in 1998) and earlier-period disclosures to reconstruct the 1982–1998 sales ramp, the 6% share sums to ≈$0.50 B; adding the fixed $30M × 4 years = $0.12 B yields ≈$0.62 B total Humulin-linked royalties to Genentech. (Exact cumulative figures aren’t published; this is a best-supported estimate.) </t>
  </si>
  <si>
    <t>Median Upfront</t>
  </si>
  <si>
    <t>Median Milestones</t>
  </si>
  <si>
    <t>Avg Upfront</t>
  </si>
  <si>
    <t>Avg Milestones</t>
  </si>
  <si>
    <t>1st Partnership</t>
  </si>
  <si>
    <t>2nd</t>
  </si>
  <si>
    <t>3rd</t>
  </si>
  <si>
    <t>4th</t>
  </si>
  <si>
    <t>6th</t>
  </si>
  <si>
    <t>5th</t>
  </si>
  <si>
    <t>7th</t>
  </si>
  <si>
    <t>Trial Phase of Lead Candidate at IPO</t>
  </si>
  <si>
    <t>Details</t>
  </si>
  <si>
    <t>Approved (Y/N)</t>
  </si>
  <si>
    <t>Lead: CB‑010 (allogeneic anti‑CD19 CAR‑T) in Phase 1 ANTLER trial at IPO (July 2021) for r/r B‑cell NHL; CRISPR chRDNA-edited to knock out PD‑1 and TRAC to improve persistence and reduce GvHD.</t>
  </si>
  <si>
    <t>Genomics/proteomics company (human genome sequencing &amp; discovery tools) with no therapeutic lead at IPO (1999); business centered on data, diagnostics and partnerships rather than drugs.</t>
  </si>
  <si>
    <t>At 1987 IPO Celgene focused on chiral chemistry/bioproducts and bioremediation; drug pivot (e.g., thalidomide/IMiDs) came years later; no defined therapeutic lead at IPO.</t>
  </si>
  <si>
    <t>Gene therapy/cancer immunotherapy company; at 1993 IPO lead GVAX tumor‑cell vaccines were still preclinical; multiple oncology programs entered the clinic later; none ultimately approved.</t>
  </si>
  <si>
    <t>Lead at NASDAQ IPO (Mar 2015) was UCART19 (allogeneic CD19 CAR‑T) planned for first‑in‑human in 2015; IND/CTA filings pending at IPO; allogeneic TALEN‑edited CAR‑Ts aimed to enable off‑the‑shelf access.</t>
  </si>
  <si>
    <t>At 1982 IPO Centocor’s business centered on monoclonal antibody diagnostics; Centoxin (HA‑1A) septic shock antibody came years later (EU approval 1992 then withdrawn; never US‑approved).</t>
  </si>
  <si>
    <t>Lead around the 1991 IPO: Myotrophin (IGF‑1–based neurotrophic approach) for ALS; gained orphan designation in 1991 but clinical trials and NDAs in mid‑to‑late 1990s failed to secure approval.</t>
  </si>
  <si>
    <t>Lead: abiraterone acetate (CB7630) for metastatic castration‑resistant prostate cancer; Phase 1 began May 2006 and multiple Phase 2s were underway by Dec 2006; later approved by FDA in 2011 as Zytiga.</t>
  </si>
  <si>
    <t>Lead at IPO (Oct 2016) was CTX001 (exa‑cel) for sickle cell disease / β‑thalassemia; preclinical at IPO. Subsequently approved (as Casgevy) in 2023–2024 for SCD and TDT in multiple regions.</t>
  </si>
  <si>
    <t>Population genomics company (IPO July 2000) focused on gene discovery and diagnostics partnerships; no therapeutic lead at IPO.</t>
  </si>
  <si>
    <t>At IPO (Dec 2017) Denali’s lead LRRK2 inhibitors for Parkinson’s (DNL201 and DNL151) were in first‑in‑human Phase 1; strategy leverages BBB crossing and biomarker‑driven neuro targets.</t>
  </si>
  <si>
    <t>Lead at IPO (Feb 2016) was EDIT‑101 (in vivo CRISPR for LCA10); preclinical at IPO; later entered Phase 1/2 but the program was discontinued—no approvals.</t>
  </si>
  <si>
    <t>At 1992 IPO Gilead’s lead antiviral was cidofovir (GS‑504) for CMV retinitis; company indicated plans to file to begin trials that year; Vistide received FDA approval in 1996.</t>
  </si>
  <si>
    <t>At April 2000 IPO Exelixis was a target‑discovery/preclinical oncology company (model organism genetics); its first clinical lead (XL119/becatecarin) entered late‑stage studies years later; no approval.</t>
  </si>
  <si>
    <t>At IPO (~1991–1992), Medarex was an antibody platform company without a designated clinical lead; its first company-sponsored trial (MDX‑240 bispecific for HIV) started in 1994; ipilimumab entered the clinic in 2000.</t>
  </si>
  <si>
    <t>Lead at IPO (Dec 2004) was Dimebon (latrepirdine) for Alzheimer’s disease, scheduled to enter Phase 2 in 1H05, targeting a major unmet need; repurposed with prior human exposure.</t>
  </si>
  <si>
    <t>At IPO (Apr 1996), Millennium reported it had not identified any lead drug compounds; focus was genomics target discovery; later advanced bortezomib (Velcade) post‑IPO.</t>
  </si>
  <si>
    <t>Lead at IPO (Dec 7, 2018) was mRNA‑1647 (CMV vaccine) in an ongoing Phase 1 study addressing the lack of approved CMV vaccines; enabled by mRNA platform.</t>
  </si>
  <si>
    <t>At IPO (Jun 24, 2021), MRT‑2359 (GSPT1 molecular glue degrader) was in IND‑enabling with plans for a Phase 1/2 trial in MYC‑driven tumors.</t>
  </si>
  <si>
    <t>At IPO (Jun 27, 2019), most advanced program MORF‑720 (oral αvβ6 inhibitor) for IPF was being progressed towards first‑in‑human; MORF‑057 (α4β7) for IBD was pre‑IND.</t>
  </si>
  <si>
    <t>At 1999 Frankfurt IPO, MorphoSys was a HuCAL antibody discovery platform with no proprietary clinical lead; first proprietary clinical program began in 2008; tafasitamab approval came in 2020.</t>
  </si>
  <si>
    <t>On Nasdaq listing (Aug 22, 2017), Mustang’s lead programs MB‑101 (GBM) and MB‑102 (AML/BPDCN) were already in Phase 1 trials at City of Hope.</t>
  </si>
  <si>
    <t>At 1995 IPO, Myriad was a molecular diagnostics company and not a drug developer; launched BRACAnalysis in 1996.</t>
  </si>
  <si>
    <t>At 1994 IPO (as Inhale Therapeutic Systems), the lead program—pulmonary insulin (Exubera) with Pfizer—was still pre‑clinical/early stage; Phase 3 began by 1997; Exubera was approved in 2006.</t>
  </si>
  <si>
    <t>At IPO (Jul 24, 2020), lead NX‑2127 (BTK degrader) had not yet entered human testing; IND and Phase 1 were planned.</t>
  </si>
  <si>
    <t>Lead: SAGE‑547 (brexanolone) for super‑refractory status epilepticus (SRSE). Open‑label Phase 1/2 study had begun in Jan 2014; SAGE‑547 is an IV neuroactive steroid (allopregnanolone) positive allosteric modulator of GABA_A chosen for severe unmet need in SRSE; later pivoted to postpartum depression (PPD).</t>
  </si>
  <si>
    <t>At its April 2000 IPO, Sangamo’s lead ZFP‑TF therapeutic programs (e.g., VEGF‑A up‑regulation for vascular/neuropathy) were preclinical; first human testing of ZFP‑based therapeutics began years later (2004–2005).</t>
  </si>
  <si>
    <t>Software‑driven drug discovery company; at the Feb 2020 IPO it had discovery partnerships and internal programs in preclinical research; no clinical‑stage lead candidate yet.</t>
  </si>
  <si>
    <t>Lead at IPO: SGN‑15 (BR96‑doxorubicin) ADC targeting Lewis‑Y antigen for solid tumors (e.g., breast, lung). Company disclosed three Phase 2 studies of SGN‑15 and Phase 1 studies of SGN‑10; CD30 programs (e.g., SGN‑30, SGN‑35) were preclinical then.</t>
  </si>
  <si>
    <t>Genomics gene‑discovery company that IPO’d in 1995; focused on discovering disease genes and partnering—no drug lead in human trials at IPO.</t>
  </si>
  <si>
    <t>Gene therapy company IPO’d Feb 20, 1992. Its lead cancer vaccine platform (GVAX) was still preclinical at IPO; first Phase 1 trials began later (by 1994).</t>
  </si>
  <si>
    <t>Lead: SPK‑RPE65 (voretigene neparvovec) for RPE65‑mediated inherited retinal dystrophy. At the Jan 2015 IPO it was in a pivotal Phase 3 trial; gene‑replacement AAV approach addressed an untreatable blinding disease.</t>
  </si>
  <si>
    <t>Lead: ezutromid (SMT‑C1100), an oral utrophin modulator for Duchenne muscular dystrophy. At the March 2015 U.S. IPO, ezutromid was in Phase 1b; goal was to upregulate utrophin as a dystrophin‑independent strategy.</t>
  </si>
  <si>
    <t>Went public via SPAC merger closing Aug 10, 2021. Lead: TNG908, an MTA‑cooperative PRMT5 inhibitor for MTAP‑deleted cancers; IND planned for Q4 2021 with first‑in‑human study to start thereafter (i.e., pre‑IND/pre‑Phase 1 at listing).</t>
  </si>
  <si>
    <t>Lead: 23ME-00610 (anti‑CD200R1) immuno‑oncology antibody; at IPO (Jun 2021) not yet in clinic; first-in-human Phase 1/2a started 2022.</t>
  </si>
  <si>
    <t>Lead: 4D‑310 (AAV for Fabry cardiomyopathy); at IPO (Dec 2020) Phase 1/2 ongoing; platform uses directed evolution AAV capsids.</t>
  </si>
  <si>
    <t>Lead: ABX‑CBL (anti‑CD147) immunosuppressive mAb in Phase 2 at 1998 IPO; not approved. Later panitumumab approved post‑acquisition (different asset).</t>
  </si>
  <si>
    <t>Lead: ALX‑0081 (caplacizumab) anti‑vWF Nanobody for aTTP; Phase 1 at 2007 IPO; later approved (EU 2018; US 2019).</t>
  </si>
  <si>
    <t>Lead: NY‑ESO SPEAR T cells (lete‑cel) for synovial sarcoma/myeloma; Phase 1/2 at IPO (Apr 2015). Not approved.</t>
  </si>
  <si>
    <t>Lead: AG‑221 (enasidenib) IDH2 inhibitor for R/R AML; entering Phase 1 at IPO (Jul 2013); later FDA approved 2017.</t>
  </si>
  <si>
    <t>Lead: ALLO‑501 (allogeneic anti‑CD19 CAR‑T) for NHL; preclinical/IND‑enabling at IPO (Oct 2018). Not approved.</t>
  </si>
  <si>
    <t>Lead: ALN‑RSV01 (RNAi vs RSV); preclinical at IPO (May 2004); first clinical 2006; discontinued; not approved.</t>
  </si>
  <si>
    <t>At 1983 IPO, no approved products; early pipeline recombinant proteins (EPO, G‑CSF). First approvals came later (e.g., Neupogen 1991).</t>
  </si>
  <si>
    <t>Lead: ANB020 (etokimab) anti‑IL‑33; Phase 1 complete by late 2016; at IPO (Jan 2017) moving into Phase 2a; never approved.</t>
  </si>
  <si>
    <t>Lead: ARGX‑110 (cusatuzumab) anti‑CD70 for hematologic malignancies; Phase 1/1b at 2014 IPO; not approved (other asset efgartigimod approved later).</t>
  </si>
  <si>
    <t>Lead: ARV‑110 (AR degrader) for mCRPC; preclinical/IND‑ready at IPO (Sep 2018); Phase 1 began 2019; not approved.</t>
  </si>
  <si>
    <t>Lead: AOC 1001 (del‑desiran) for DM1; pre‑IND at IPO (Jun 2020); Ph1/2 MARINA began 2021; as of 2025 Ph3 ongoing; not approved.</t>
  </si>
  <si>
    <t>No clinical-stage product at IPO (Feb 2020); BEAM‑101 for SCD preclinical; not approved.</t>
  </si>
  <si>
    <t>Lead: BT1718 (MT1‑MMP Bicycle toxin conjugate); CRUK‑sponsored Phase I/IIa at IPO (May 2019); not approved.</t>
  </si>
  <si>
    <t>Lead: BNT122 (autogene cevumeran), individualized neoantigen mRNA (iNeST); Phase 1 at IPO (Oct 2019); not approved.</t>
  </si>
  <si>
    <t>Lead: BDTX‑189 (pan‑ErbB inhibitor); IND allowed Dec 2019; at IPO (Jan 2020) Ph1/2 planned; not approved.</t>
  </si>
  <si>
    <t>Lead: Lenti‑D (eli‑cel) for CALD; Phase 2/3 (Starbeam) around 2013 IPO; later approved (EU 2021; US 2022 as Skysona).</t>
  </si>
  <si>
    <t>Lead candidate: Clevudine (HBV). US/EU Phase 3 program planned and underway around IPO timing; S-1 emphasized global HBV burden and clevudine’s long half-life and polymerase inhibition. Also: Racivir (HIV, Phase 2) and R-4048 (HCV).</t>
  </si>
  <si>
    <t>Lead candidate: PBCAR0191 (allogeneic anti-CD19 CAR-T) for R/R NHL and B-ALL. IND accepted Nov 2018; Phase 1/2a planned for 1H 2019; first patient dosed Apr 17, 2019. ARCUS genome editing platform used to engineer donor T cells.</t>
  </si>
  <si>
    <t>Platform company (Prime Editing). At IPO, all programs were preclinical; no IND-enabling completed. Initial focus: ex vivo blood; in vivo liver, eye, and ear indications.</t>
  </si>
  <si>
    <t>Lead program: REC-994 for cerebral cavernous malformation (CCM). Completed Phase 1 SAD/MAD; Phase 2 planned within 4–5 quarters per S-1. Phenotypic screening/ML platform; CCM has no approved drugs.</t>
  </si>
  <si>
    <t>At 1991 IPO, lead therapeutic concept was neurotrophic factors; lead CNTF for ALS had not yet entered human trials (Regeneron filed to begin Phase 1 in 1992; Phase 2 completed and Phase 3 started in 1993). Modified CNTF (Axokine) for obesity later failed to reach approval.</t>
  </si>
  <si>
    <t>Lead internal program: RGX-314 (AAV8 anti-VEGF gene therapy) for wet AMD. At IPO (Sept 2015) pre-IND; company planned an IND in 2016. Pipeline also included RGX-111 (MPS I) and RGX-121 (MPS II).</t>
  </si>
  <si>
    <t>Lead candidate: RLY-1971 (SHP2 inhibitor) in Phase 1 for advanced solid tumors (trial initiated Q1 2020). RLY-4008 (FGFR2) also entering Phase 1 in 2020; computational discovery platform guides design.</t>
  </si>
  <si>
    <t>Lead candidate: RP-3500 (ATR inhibitor) from SNIPRx synthetic-lethality platform. At IPO (June 2020), IND planned for Q2 2020; Phase 1/2 start planned for Q3 2020 (pre–first-in-human at IPO).</t>
  </si>
  <si>
    <t>Lead candidate: RMC-4630 (SHP2 inhibitor) for RAS-driven cancers; being evaluated in a multi-cohort Phase 1/2 program with Sanofi at IPO (Feb 2020).</t>
  </si>
  <si>
    <t>Lead development candidate: AMT-060 (AAV5-hFIX) gene therapy for hemophilia B; at IPO on Feb 5, 2014, program was preclinical with plans to initiate a Phase I/II study in 2H 2014. EU gene therapy Glybera (alipogene tiparvovec) had just launched via partner Chiesi, but U.S. lead program was AMT-060. Program later pivoted to AMT-061 (etranacogene dezaparvovec, CSL222), culminating in FDA approval of HEMGENIX in 2022; AMT-060 itself was not approved.</t>
  </si>
  <si>
    <t>At its 1991 IPO, Vertex’s lead effort was a structure‑based HIV protease inhibitor program; compounds were still preclinical with first human trials projected for late 1992. The program ultimately yielded amprenavir (Agenerase; VX‑478), approved in 1999 in partnership with Glaxo Wellcome (later GSK).</t>
  </si>
  <si>
    <t>Lead candidate at IPO (June 2021): VERVE‑101, an in vivo base‑editing therapy targeting PCSK9 for heterozygous familial hypercholesterolemia and ASCVD; the company had not yet evaluated any product candidate in human clinical trials. First‑in‑human (heart‑1) Phase 1b initiated in 2022; no approvals.</t>
  </si>
  <si>
    <t>Lead candidate: VIR‑2482, an intramuscular mAb for universal prophylaxis of influenza A (binds conserved HA stem). Dosing in a Phase 1/2 trial began in Aug 2019; at the Oct 2019 IPO the trial’s Phase 1 portion was underway. Program later failed and was discontinued; no approval.</t>
  </si>
  <si>
    <t>Lead candidate: VY‑AADC01 (AAV2‑AADC) for advanced Parkinson’s disease; at the Nov 2015 IPO it was in an open‑label Phase 1b trial aiming to restore L‑Dopa responsiveness. Subsequently partnered with Neurocrine; the Phase 2 RESTORE‑1 trial was placed on FDA clinical hold and the program was terminated in 2021; no approval.</t>
  </si>
  <si>
    <t>At the Nov 2015 IPO all programs were preclinical. Lead efforts included stereopure oligonucleotides for Huntington’s disease (allele‑selective WVE‑120101/120102) and Duchenne muscular dystrophy (exon 51; suvodirsen). Clinical development began later; no approvals from these initial leads.</t>
  </si>
  <si>
    <t>Lead candidate: XmAb5871 (later obexelimab), a CD19×FcγRIIb antibody that co‑engages B‑cell inhibitory receptor to suppress activation. At the Dec 2013 IPO, the program had progressed from Phase 1a into a Phase 1b/2a study in rheumatoid arthritis; the 2a portion had been initiated by Oct 2013. The asset was later acquired by Zenas BioPharma and remains in Phase 2/3; no approval.</t>
  </si>
  <si>
    <t>Lead candidate: ZW25 (zanidatamab), a biparatopic HER2‑targeted bispecific antibody. At the Apr/May 2017 IPO it was in a first‑in‑human Phase 1 trial across HER2‑expressing tumors. Zanidatamab later received FDA accelerated approval (Nov 20, 2024) as Ziihera for previously treated HER2‑positive (IHC 3+) biliary tract cancer.</t>
  </si>
  <si>
    <t>Lead: ProHema (FT1050‑modulated cord blood) for hematologic malignancies; IPO Oct 2013 with adult Phase 2 ongoing to improve engraftment by ex vivo modulation of donor cells.</t>
  </si>
  <si>
    <t>IPO Dec 1993 as a gene‑discovery company; no clinical lead at IPO. (Later: belimumab for SLE, approved 2011, developed with GSK.)</t>
  </si>
  <si>
    <t>Lead: IDE196 (darovasertib), a PKC inhibitor for metastatic uveal melanoma (GNAQ/11); at IPO in May 2019 the program was in a Novartis‑run Phase 1 with IDEAYA planning a Phase 1/2.</t>
  </si>
  <si>
    <t>Lead: IGM‑2323 (CD20×CD3 IgM bispecific) for relapsed/refractory NHL; at Sept 2019 IPO company said first‑in‑human Phase 1 would begin in 2019 (first patient dosed Oct 2, 2019).</t>
  </si>
  <si>
    <t>IPO 1993 as Incyte Genomics/data company; no drug development lead at IPO (drug discovery pivot began years later; later approvals e.g., ruxolitinib in 2011).</t>
  </si>
  <si>
    <t>IPO May 2016 as a preclinical CRISPR company; all lead programs (incl. in‑vivo ATTR, later NTLA‑2001) were pre‑IND/discovery—no human trials at IPO.</t>
  </si>
  <si>
    <t>IPO 1991 (as Isis). Lead program: ISIS‑2922 (fomivirsen) for CMV retinitis; Phase 1/2 began 1993–94, so preclinical at IPO. Fomivirsen was later FDA‑approved in 1998.</t>
  </si>
  <si>
    <t>Lead: JCAR015 (CD19 CAR‑T) for adult r/r ALL; at Dec 2014 IPO it was in Phase 1 (BTD 11/2014); program later discontinued and did not reach approval.</t>
  </si>
  <si>
    <t>Lead: KTE‑C19 (axicabtagene ciloleucel, CD19 CAR‑T) for aggressive B‑cell lymphomas; at June 2014 IPO there was an ongoing NCI‑run Phase 1/2a; ultimately approved by FDA as Yescarta in 2017.</t>
  </si>
  <si>
    <t>Lead: KT‑474 (IRAK4 degrader) for HS/AD; at Aug 2020 IPO, preclinical with IND planned for 1H 2021; not approved as of today.</t>
  </si>
  <si>
    <t>Lead: LCAR‑B38M/JNJ‑4528 (ciltacabtagene autoleucel; BCMA CAR‑T) for multiple myeloma; at June 2020 IPO, registrational Phase 1b/2 (CARTITUDE‑1) ongoing; FDA approval (Carvykti) granted in 2022.</t>
  </si>
  <si>
    <t>IPO 1992; lead discovery program was RXR agonist LGD‑1069 (bexarotene) for CTCL/oncology; clinical entry occurred later (mid‑ to late‑1990s); ultimately approved 1999/2000 (capsules/gel).</t>
  </si>
  <si>
    <t>Founded</t>
  </si>
  <si>
    <t>Approved</t>
  </si>
  <si>
    <t>At IPO already earned royalties from interferon-α-2b (Intron A), which Schering-Plough had in U.S. clinical development and won FDA approval in 1986 (Biogen licensed the IP to Schering years earlier). Biogen’s interferon-β-1a MS program reached pivotal trials mid-1990s and approval in 1996</t>
  </si>
  <si>
    <t>Ongoing</t>
  </si>
  <si>
    <t>Recombinant human insulin (partner: Eli Lilly)
• Status at IPO (Oct 1980): already in human clinical trials run by Lilly (trials began July 1980; early volunteer and patient studies). 
BioSpace
+2
PMC
+2
• First approval later: FDA approval as Humulin on Oct 28, 1982 (Lilly). 
U.S. Food and Drug Administration
+1
Recombinant human growth hormone (rhGH; Genentech-developed)
• Status at IPO: Pre-clinical (Genentech’s clinical trials began in 1981). 
PMC
+1
• First approval later: Protropin approved Oct 18, 1985 (Genentech’s first FDA-approved product). 
Gene
+1
Tissue-type plasminogen activator (tPA/alteplase; Genentech-developed)
• Status at IPO: Research/pre-clinical (major clinical trials occurred mid-1980s). 
AHA Journals
• First approvals later: Late-1980s AMI indications; stroke benefit shown in landmark NEJM trial in 1995. 
New England Journal of Medicine
Interferons (α with Roche; γ with Genentech)
• Status at IPO: Research stage (widespread interferon clinical work was ramping up industry-wide; Genentech’s large γ-interferon trials are reported by 1985; Roche’s α-interferon, Roferon-A, launched 1986). 
Journal of Nuclear Medicine
+2
Insights
+2
IPO timing &amp; context
• Genentech went public Oct 14, 1980 in the first great biotech IPO, with investor excitement centered on the insulin and hGH programs. 
Gene
+2
LifeScienceHistory.com
+2</t>
  </si>
  <si>
    <t>The S-1 states they expected their first IND (CFT7455) in Q4 2020 with first-patient-in 1H 2021; CFT8634 by year-end 2021; BRAF V600E and RET programs to follow in 2022. 
Securities and Exchange Commission
Pipeline (targets &amp; intended indications):
CFT7455 — an IKZF1/3 degrader for multiple myeloma and non-Hodgkin lymphomas (e.g., PTCL, MCL). Preclinical at IPO. 
Securities and Exchange Commission
CFT8634 — a BRD9 degrader for synovial sarcoma and SMARCB1-deleted solid tumors. Preclinical at IPO. 
Securities and Exchange Commission
BRAF V600E program (in collaboration) — for melanoma, NSCLC, colorectal cancer, and other BRAF-mutant tumors. Preclinical at IPO. 
Securities and Exchange Commission
RET program — for RET-altered lung cancers and sporadic medullary thyroid cancers. Preclinical at IPO. 
Securities and Exchange Commission
Partnered programs &amp; clinical status at IPO:
C4T had three strategic collaborations—Roche, Biogen, and Calico—providing an aggregate $150M in upfront/milestones by the time of the filing. These were early-stage discovery collaborations at IPO; none had entered the clinic yet. (The BRAF V600E effort with Roche was cited as a late-stage discovery program.)</t>
  </si>
  <si>
    <t>Lead: HYLENEX (recombinant human hyaluronidase, rHuPH20) to enable/expand subcutaneous delivery; public listing via reverse merger Mar 2004; NDA filed 2005 and U.S. approval granted later that year. Pipeline focus (all built on rHuPH20 hyaluronidase):
Hylenex (recombinant human hyaluronidase; rHuPH20) — adjuvant to aid dispersion/absorption of subcutaneous fluids and injected drugs; pre-approval at IPO (NDA was filed March 2005; FDA approval came Dec 2, 2005). 
Securities and Exchange Commission
+1
Cumulase™ (IVF) — rHuPH20 for enzymatic removal of cumulus cells in assisted reproduction; manufacturing/tech transfer docs and distribution agreements appear in the SB-2 exhibits, indicating an active pre-commercial program. 
EDGAR Online
Ophthalmic anesthesia / drug-delivery (“ENHANZE” technology) — rHuPH20 co-formulation for ophthalmic procedures; also pre-commercial in the IPO filing materials. 
EDGAR Online</t>
  </si>
  <si>
    <t>What the pipeline was: A texaphyrin small-molecule platform with two visible leads:
Xcytrin® (motexafin gadolinium, “Gd-Tex”) as a tumor-selective radiation enhancer, and
Antrin® (motexafin lutetium, “Lu-Tex”) for photodynamic therapy (oncology/cardiovascular). 
PubMed
+1
Clinical stage at the IPO: Preclinical. Human studies for Xcytrin began after the IPO (Phase I results appear in 1999; the pivotal Phase III in brain metastases started Sept 1998). That timeline implies no human trials were underway in 1995</t>
  </si>
  <si>
    <t>Preclinical at IPO. Lead programs included ex vivo hypoimmune allogeneic CAR‑T (e.g., CD19) and in vivo cell engineering; INDs were planned for 2022. In vivo “fusosome” delivery (gene delivery to specific cells): first targets were in-vivo CAR-T against CD19 (SG242, SG295) and work toward BCMA (SG221, SG239). 
SEC
Ex vivo “hypoimmune” cell therapies (allogeneic, immune-evasive): lead was an allogeneic CD19 CAR-T (SC291); plus iPSC-derived beta cells for type 1 diabetes (and broader iPSC cell-replacement ambitions).</t>
  </si>
  <si>
    <t>Pre-Clinical</t>
  </si>
  <si>
    <t>Phase 1 Already Underway</t>
  </si>
  <si>
    <t>Phase 2 Already Underway</t>
  </si>
  <si>
    <t>Phase 3 Already Underway</t>
  </si>
  <si>
    <t>Business Model Not Drug Development</t>
  </si>
  <si>
    <t xml:space="preserve">The S-1 shows nine Active Programs across seven partners’ pipelines: eight were cell-line development (CLD) projects — 5 preclinical, 1 Phase 1, 1 Phase 3, and 1 animal-health — plus one discovery/lead-optimization program (with Astellas/Xyphos). Partners named include Merck, Astellas/Xyphos, and Alpha Cancer Technologies (others undisclosed). </t>
  </si>
  <si>
    <t xml:space="preserve">AbCellera ran a partnered-discovery platform (not its own clinical pipeline). By Sept 30, 2020 (the S-1 cutoff), it had 94 discovery programs across 26 partners; 71 of those carried downstream milestone/royalty rights. The S-1 also shows “Programs in the clinic: 1”—the Lilly COVID-19 antibody discovered via AbCellera (LY-CoV555). </t>
  </si>
  <si>
    <t>IND-Enabling with Phase 1 Starting within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</si>
</sst>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yyyy\-mm\-dd\ hh:mm:ss"/>
    <numFmt numFmtId="166" formatCode="mm/dd/yy"/>
    <numFmt numFmtId="167" formatCode="yyyy\-mm\-dd"/>
    <numFmt numFmtId="168" formatCode="m/d/yyyy"/>
    <numFmt numFmtId="169" formatCode="0.0############"/>
  </numFmts>
  <fonts count="21" x14ac:knownFonts="1">
    <font>
      <sz val="12"/>
      <color theme="1"/>
      <name val="Aptos Narrow"/>
      <family val="2"/>
      <scheme val="minor"/>
    </font>
    <font>
      <sz val="12"/>
      <color theme="1"/>
      <name val="Aptos Narrow"/>
      <family val="2"/>
      <scheme val="minor"/>
    </font>
    <font>
      <sz val="11"/>
      <color theme="1"/>
      <name val="Aptos Narrow"/>
      <family val="2"/>
      <scheme val="minor"/>
    </font>
    <font>
      <u/>
      <sz val="11"/>
      <color theme="10"/>
      <name val="Calibri"/>
      <family val="2"/>
    </font>
    <font>
      <b/>
      <sz val="11"/>
      <color theme="1"/>
      <name val="Aptos Narrow"/>
      <family val="2"/>
      <scheme val="minor"/>
    </font>
    <font>
      <u/>
      <sz val="12"/>
      <color theme="10"/>
      <name val="Aptos Narrow"/>
      <family val="2"/>
      <scheme val="minor"/>
    </font>
    <font>
      <sz val="12"/>
      <color rgb="FF5B616E"/>
      <name val="Helvetica"/>
      <family val="2"/>
    </font>
    <font>
      <sz val="12"/>
      <color rgb="FF232526"/>
      <name val="Helvetica"/>
      <family val="2"/>
    </font>
    <font>
      <sz val="12"/>
      <color rgb="FF232526"/>
      <name val="Helvetica"/>
      <family val="2"/>
    </font>
    <font>
      <sz val="12"/>
      <color rgb="FF007C32"/>
      <name val="Helvetica"/>
      <family val="2"/>
    </font>
    <font>
      <sz val="12"/>
      <color rgb="FFD91400"/>
      <name val="Helvetica"/>
      <family val="2"/>
    </font>
    <font>
      <sz val="12"/>
      <color theme="1"/>
      <name val="Helvetica"/>
      <family val="2"/>
    </font>
    <font>
      <sz val="12"/>
      <color rgb="FF000000"/>
      <name val="Aptos Narrow"/>
      <family val="2"/>
      <scheme val="minor"/>
    </font>
    <font>
      <sz val="14"/>
      <color rgb="FFE3E3E3"/>
      <name val="Arial"/>
      <family val="2"/>
    </font>
    <font>
      <sz val="12"/>
      <color theme="1"/>
      <name val="Aptos Narrow"/>
      <scheme val="minor"/>
    </font>
    <font>
      <sz val="12"/>
      <color theme="1"/>
      <name val="Helvetica"/>
      <family val="2"/>
    </font>
    <font>
      <sz val="14"/>
      <color rgb="FF232526"/>
      <name val="Helvetica"/>
      <family val="2"/>
    </font>
    <font>
      <b/>
      <i/>
      <sz val="12"/>
      <color theme="1"/>
      <name val="Aptos Narrow"/>
      <scheme val="minor"/>
    </font>
    <font>
      <b/>
      <i/>
      <sz val="12"/>
      <color rgb="FF000000"/>
      <name val="Aptos Narrow"/>
      <scheme val="minor"/>
    </font>
    <font>
      <b/>
      <sz val="12"/>
      <color theme="1"/>
      <name val="Aptos Narrow"/>
      <family val="2"/>
      <scheme val="minor"/>
    </font>
    <font>
      <sz val="11"/>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0" fontId="5" fillId="0" borderId="0" applyNumberFormat="0" applyFill="0" applyBorder="0" applyAlignment="0" applyProtection="0"/>
  </cellStyleXfs>
  <cellXfs count="73">
    <xf numFmtId="0" fontId="0" fillId="0" borderId="0" xfId="0"/>
    <xf numFmtId="0" fontId="2" fillId="0" borderId="0" xfId="2"/>
    <xf numFmtId="0" fontId="3" fillId="0" borderId="0" xfId="3" applyAlignment="1" applyProtection="1"/>
    <xf numFmtId="0" fontId="4" fillId="0" borderId="1" xfId="2" applyFont="1" applyBorder="1" applyAlignment="1">
      <alignment horizontal="center" vertical="top" wrapText="1"/>
    </xf>
    <xf numFmtId="0" fontId="6" fillId="0" borderId="0" xfId="0" applyFont="1"/>
    <xf numFmtId="0" fontId="8" fillId="0" borderId="0" xfId="0" applyFont="1"/>
    <xf numFmtId="0" fontId="7" fillId="0" borderId="0" xfId="0" applyFont="1"/>
    <xf numFmtId="10" fontId="0" fillId="0" borderId="0" xfId="0" applyNumberFormat="1"/>
    <xf numFmtId="10" fontId="9" fillId="0" borderId="0" xfId="0" applyNumberFormat="1" applyFont="1"/>
    <xf numFmtId="10" fontId="10" fillId="0" borderId="0" xfId="0" applyNumberFormat="1" applyFont="1"/>
    <xf numFmtId="10" fontId="7" fillId="0" borderId="0" xfId="0" applyNumberFormat="1" applyFont="1"/>
    <xf numFmtId="0" fontId="11" fillId="0" borderId="0" xfId="0" applyFont="1"/>
    <xf numFmtId="9" fontId="10" fillId="0" borderId="0" xfId="0" applyNumberFormat="1" applyFont="1"/>
    <xf numFmtId="9" fontId="9" fillId="0" borderId="0" xfId="0" applyNumberFormat="1" applyFont="1"/>
    <xf numFmtId="4" fontId="0" fillId="0" borderId="0" xfId="0" applyNumberFormat="1"/>
    <xf numFmtId="4" fontId="8" fillId="0" borderId="0" xfId="0" applyNumberFormat="1" applyFont="1"/>
    <xf numFmtId="0" fontId="12" fillId="0" borderId="0" xfId="0" applyFont="1"/>
    <xf numFmtId="14" fontId="0" fillId="0" borderId="0" xfId="0" applyNumberFormat="1"/>
    <xf numFmtId="14" fontId="12" fillId="0" borderId="0" xfId="0" applyNumberFormat="1" applyFont="1"/>
    <xf numFmtId="3" fontId="0" fillId="0" borderId="0" xfId="0" applyNumberFormat="1"/>
    <xf numFmtId="3" fontId="12" fillId="0" borderId="0" xfId="0" applyNumberFormat="1" applyFont="1"/>
    <xf numFmtId="4" fontId="12" fillId="0" borderId="0" xfId="0" applyNumberFormat="1" applyFont="1"/>
    <xf numFmtId="0" fontId="13" fillId="0" borderId="0" xfId="0" applyFont="1"/>
    <xf numFmtId="3" fontId="13" fillId="0" borderId="0" xfId="0" applyNumberFormat="1" applyFont="1"/>
    <xf numFmtId="4" fontId="13" fillId="0" borderId="0" xfId="0" applyNumberFormat="1" applyFont="1"/>
    <xf numFmtId="0" fontId="14" fillId="0" borderId="0" xfId="0" applyFont="1"/>
    <xf numFmtId="14" fontId="14" fillId="0" borderId="0" xfId="0" applyNumberFormat="1" applyFont="1"/>
    <xf numFmtId="3" fontId="14" fillId="0" borderId="0" xfId="0" applyNumberFormat="1" applyFont="1"/>
    <xf numFmtId="3" fontId="8" fillId="0" borderId="0" xfId="0" applyNumberFormat="1" applyFont="1"/>
    <xf numFmtId="3" fontId="7" fillId="0" borderId="0" xfId="0" applyNumberFormat="1" applyFont="1"/>
    <xf numFmtId="4" fontId="11" fillId="0" borderId="0" xfId="0" applyNumberFormat="1" applyFont="1"/>
    <xf numFmtId="3" fontId="11" fillId="0" borderId="0" xfId="0" applyNumberFormat="1" applyFont="1"/>
    <xf numFmtId="4" fontId="7" fillId="0" borderId="0" xfId="0" applyNumberFormat="1" applyFont="1"/>
    <xf numFmtId="9" fontId="7" fillId="0" borderId="0" xfId="0" applyNumberFormat="1" applyFont="1"/>
    <xf numFmtId="0" fontId="5" fillId="0" borderId="0" xfId="4"/>
    <xf numFmtId="9" fontId="8" fillId="0" borderId="0" xfId="0" applyNumberFormat="1" applyFont="1"/>
    <xf numFmtId="4" fontId="14" fillId="0" borderId="0" xfId="0" applyNumberFormat="1" applyFont="1"/>
    <xf numFmtId="0" fontId="15" fillId="0" borderId="0" xfId="0" applyFont="1"/>
    <xf numFmtId="0" fontId="4" fillId="0" borderId="1" xfId="0" applyFont="1" applyBorder="1" applyAlignment="1">
      <alignment horizontal="center" vertical="top"/>
    </xf>
    <xf numFmtId="0" fontId="16" fillId="0" borderId="0" xfId="0" applyFont="1"/>
    <xf numFmtId="15" fontId="0" fillId="0" borderId="0" xfId="0" applyNumberFormat="1"/>
    <xf numFmtId="2" fontId="0" fillId="0" borderId="0" xfId="0" applyNumberFormat="1"/>
    <xf numFmtId="9" fontId="0" fillId="0" borderId="0" xfId="1" applyFont="1"/>
    <xf numFmtId="10" fontId="0" fillId="0" borderId="0" xfId="1" applyNumberFormat="1" applyFont="1"/>
    <xf numFmtId="1" fontId="0" fillId="0" borderId="0" xfId="0" applyNumberFormat="1"/>
    <xf numFmtId="1" fontId="14" fillId="0" borderId="0" xfId="0" applyNumberFormat="1" applyFont="1"/>
    <xf numFmtId="0" fontId="17" fillId="0" borderId="0" xfId="0" applyFont="1" applyAlignment="1">
      <alignment horizontal="left" indent="1"/>
    </xf>
    <xf numFmtId="0" fontId="18" fillId="0" borderId="0" xfId="0" applyFont="1" applyAlignment="1">
      <alignment horizontal="left" indent="1"/>
    </xf>
    <xf numFmtId="9" fontId="17" fillId="0" borderId="0" xfId="1" applyFont="1"/>
    <xf numFmtId="9" fontId="18" fillId="0" borderId="0" xfId="1" applyFont="1"/>
    <xf numFmtId="0" fontId="0" fillId="0" borderId="2" xfId="0" applyBorder="1"/>
    <xf numFmtId="0" fontId="4" fillId="0" borderId="0" xfId="0" applyFont="1" applyAlignment="1">
      <alignment horizontal="center" vertical="top"/>
    </xf>
    <xf numFmtId="3" fontId="5" fillId="0" borderId="0" xfId="4" applyNumberFormat="1"/>
    <xf numFmtId="3" fontId="0" fillId="0" borderId="2" xfId="0" applyNumberFormat="1" applyBorder="1"/>
    <xf numFmtId="164" fontId="0" fillId="0" borderId="0" xfId="0" applyNumberFormat="1"/>
    <xf numFmtId="0" fontId="4" fillId="0" borderId="1" xfId="0" applyFont="1" applyBorder="1" applyAlignment="1">
      <alignment horizontal="center" vertical="top" wrapText="1"/>
    </xf>
    <xf numFmtId="9" fontId="0" fillId="0" borderId="0" xfId="0" applyNumberFormat="1"/>
    <xf numFmtId="165" fontId="0" fillId="0" borderId="0" xfId="0" applyNumberFormat="1"/>
    <xf numFmtId="14" fontId="0" fillId="0" borderId="2" xfId="0" applyNumberFormat="1" applyBorder="1"/>
    <xf numFmtId="166" fontId="0" fillId="0" borderId="0" xfId="0" applyNumberFormat="1"/>
    <xf numFmtId="165" fontId="0" fillId="0" borderId="2" xfId="0" applyNumberFormat="1" applyBorder="1"/>
    <xf numFmtId="167" fontId="0" fillId="0" borderId="0" xfId="0" applyNumberFormat="1"/>
    <xf numFmtId="168" fontId="0" fillId="0" borderId="0" xfId="0" applyNumberFormat="1"/>
    <xf numFmtId="169" fontId="0" fillId="0" borderId="0" xfId="0" applyNumberFormat="1"/>
    <xf numFmtId="0" fontId="17" fillId="0" borderId="0" xfId="0" applyFont="1"/>
    <xf numFmtId="14" fontId="17" fillId="0" borderId="0" xfId="0" applyNumberFormat="1" applyFont="1"/>
    <xf numFmtId="1" fontId="17" fillId="0" borderId="0" xfId="0" applyNumberFormat="1" applyFont="1"/>
    <xf numFmtId="0" fontId="4" fillId="0" borderId="1" xfId="0" applyFont="1" applyBorder="1" applyAlignment="1">
      <alignment horizontal="center" vertical="center" wrapText="1"/>
    </xf>
    <xf numFmtId="0" fontId="20" fillId="0" borderId="0" xfId="0" applyFont="1"/>
    <xf numFmtId="14" fontId="20" fillId="0" borderId="0" xfId="0" applyNumberFormat="1" applyFont="1"/>
    <xf numFmtId="0" fontId="6" fillId="0" borderId="0" xfId="0" applyFont="1"/>
    <xf numFmtId="0" fontId="7" fillId="0" borderId="0" xfId="0" applyFont="1"/>
    <xf numFmtId="0" fontId="0" fillId="0" borderId="0" xfId="0"/>
  </cellXfs>
  <cellStyles count="5">
    <cellStyle name="Hyperlink" xfId="4" builtinId="8"/>
    <cellStyle name="Hyperlink 2" xfId="3" xr:uid="{0A1183CA-4DAE-8341-A59C-1A164B09DBBE}"/>
    <cellStyle name="Normal" xfId="0" builtinId="0"/>
    <cellStyle name="Normal 2" xfId="2" xr:uid="{C18AEB23-5598-B345-A6E8-17FA200E289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r>
              <a:rPr lang="en-US"/>
              <a:t>Upfronts &amp; Milestones for Partnerships of Top 100 Platforms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endParaRPr lang="en-US"/>
        </a:p>
      </c:txPr>
    </c:title>
    <c:autoTitleDeleted val="0"/>
    <c:plotArea>
      <c:layout/>
      <c:lineChart>
        <c:grouping val="standard"/>
        <c:varyColors val="0"/>
        <c:ser>
          <c:idx val="0"/>
          <c:order val="0"/>
          <c:tx>
            <c:strRef>
              <c:f>Partnerships!$C$101</c:f>
              <c:strCache>
                <c:ptCount val="1"/>
                <c:pt idx="0">
                  <c:v>Median Upfront</c:v>
                </c:pt>
              </c:strCache>
            </c:strRef>
          </c:tx>
          <c:spPr>
            <a:ln w="28575" cap="rnd">
              <a:solidFill>
                <a:schemeClr val="accent1"/>
              </a:solidFill>
              <a:round/>
            </a:ln>
            <a:effectLst/>
          </c:spPr>
          <c:marker>
            <c:symbol val="none"/>
          </c:marker>
          <c:cat>
            <c:strRef>
              <c:f>Partnerships!$B$102:$B$108</c:f>
              <c:strCache>
                <c:ptCount val="7"/>
                <c:pt idx="0">
                  <c:v>1st Partnership</c:v>
                </c:pt>
                <c:pt idx="1">
                  <c:v>2nd</c:v>
                </c:pt>
                <c:pt idx="2">
                  <c:v>3rd</c:v>
                </c:pt>
                <c:pt idx="3">
                  <c:v>4th</c:v>
                </c:pt>
                <c:pt idx="4">
                  <c:v>5th</c:v>
                </c:pt>
                <c:pt idx="5">
                  <c:v>6th</c:v>
                </c:pt>
                <c:pt idx="6">
                  <c:v>7th</c:v>
                </c:pt>
              </c:strCache>
            </c:strRef>
          </c:cat>
          <c:val>
            <c:numRef>
              <c:f>Partnerships!$C$102:$C$108</c:f>
              <c:numCache>
                <c:formatCode>General</c:formatCode>
                <c:ptCount val="7"/>
                <c:pt idx="0">
                  <c:v>60</c:v>
                </c:pt>
                <c:pt idx="1">
                  <c:v>50</c:v>
                </c:pt>
                <c:pt idx="2">
                  <c:v>50</c:v>
                </c:pt>
                <c:pt idx="3">
                  <c:v>60</c:v>
                </c:pt>
                <c:pt idx="4">
                  <c:v>33</c:v>
                </c:pt>
                <c:pt idx="5">
                  <c:v>30</c:v>
                </c:pt>
                <c:pt idx="6">
                  <c:v>20.2</c:v>
                </c:pt>
              </c:numCache>
            </c:numRef>
          </c:val>
          <c:smooth val="0"/>
          <c:extLst>
            <c:ext xmlns:c16="http://schemas.microsoft.com/office/drawing/2014/chart" uri="{C3380CC4-5D6E-409C-BE32-E72D297353CC}">
              <c16:uniqueId val="{00000000-FC4D-6B45-A424-E089B7A04B03}"/>
            </c:ext>
          </c:extLst>
        </c:ser>
        <c:ser>
          <c:idx val="1"/>
          <c:order val="1"/>
          <c:tx>
            <c:strRef>
              <c:f>Partnerships!$D$101</c:f>
              <c:strCache>
                <c:ptCount val="1"/>
                <c:pt idx="0">
                  <c:v>Avg Upfront</c:v>
                </c:pt>
              </c:strCache>
            </c:strRef>
          </c:tx>
          <c:spPr>
            <a:ln w="28575" cap="rnd">
              <a:solidFill>
                <a:schemeClr val="accent1">
                  <a:lumMod val="40000"/>
                  <a:lumOff val="60000"/>
                </a:schemeClr>
              </a:solidFill>
              <a:round/>
            </a:ln>
            <a:effectLst/>
          </c:spPr>
          <c:marker>
            <c:symbol val="none"/>
          </c:marker>
          <c:cat>
            <c:strRef>
              <c:f>Partnerships!$B$102:$B$108</c:f>
              <c:strCache>
                <c:ptCount val="7"/>
                <c:pt idx="0">
                  <c:v>1st Partnership</c:v>
                </c:pt>
                <c:pt idx="1">
                  <c:v>2nd</c:v>
                </c:pt>
                <c:pt idx="2">
                  <c:v>3rd</c:v>
                </c:pt>
                <c:pt idx="3">
                  <c:v>4th</c:v>
                </c:pt>
                <c:pt idx="4">
                  <c:v>5th</c:v>
                </c:pt>
                <c:pt idx="5">
                  <c:v>6th</c:v>
                </c:pt>
                <c:pt idx="6">
                  <c:v>7th</c:v>
                </c:pt>
              </c:strCache>
            </c:strRef>
          </c:cat>
          <c:val>
            <c:numRef>
              <c:f>Partnerships!$D$102:$D$108</c:f>
              <c:numCache>
                <c:formatCode>0</c:formatCode>
                <c:ptCount val="7"/>
                <c:pt idx="0">
                  <c:v>145.44999999999999</c:v>
                </c:pt>
                <c:pt idx="1">
                  <c:v>165.375</c:v>
                </c:pt>
                <c:pt idx="2">
                  <c:v>145.90882352941176</c:v>
                </c:pt>
                <c:pt idx="3">
                  <c:v>90.692000000000007</c:v>
                </c:pt>
                <c:pt idx="4">
                  <c:v>102.55263157894737</c:v>
                </c:pt>
                <c:pt idx="5">
                  <c:v>143.69411764705885</c:v>
                </c:pt>
                <c:pt idx="6">
                  <c:v>78.405263157894737</c:v>
                </c:pt>
              </c:numCache>
            </c:numRef>
          </c:val>
          <c:smooth val="0"/>
          <c:extLst>
            <c:ext xmlns:c16="http://schemas.microsoft.com/office/drawing/2014/chart" uri="{C3380CC4-5D6E-409C-BE32-E72D297353CC}">
              <c16:uniqueId val="{00000001-FC4D-6B45-A424-E089B7A04B03}"/>
            </c:ext>
          </c:extLst>
        </c:ser>
        <c:ser>
          <c:idx val="2"/>
          <c:order val="2"/>
          <c:tx>
            <c:strRef>
              <c:f>Partnerships!$E$101</c:f>
              <c:strCache>
                <c:ptCount val="1"/>
                <c:pt idx="0">
                  <c:v>Median Milestones</c:v>
                </c:pt>
              </c:strCache>
            </c:strRef>
          </c:tx>
          <c:spPr>
            <a:ln w="28575" cap="rnd">
              <a:solidFill>
                <a:schemeClr val="accent6">
                  <a:lumMod val="60000"/>
                  <a:lumOff val="40000"/>
                </a:schemeClr>
              </a:solidFill>
              <a:round/>
            </a:ln>
            <a:effectLst/>
          </c:spPr>
          <c:marker>
            <c:symbol val="none"/>
          </c:marker>
          <c:cat>
            <c:strRef>
              <c:f>Partnerships!$B$102:$B$108</c:f>
              <c:strCache>
                <c:ptCount val="7"/>
                <c:pt idx="0">
                  <c:v>1st Partnership</c:v>
                </c:pt>
                <c:pt idx="1">
                  <c:v>2nd</c:v>
                </c:pt>
                <c:pt idx="2">
                  <c:v>3rd</c:v>
                </c:pt>
                <c:pt idx="3">
                  <c:v>4th</c:v>
                </c:pt>
                <c:pt idx="4">
                  <c:v>5th</c:v>
                </c:pt>
                <c:pt idx="5">
                  <c:v>6th</c:v>
                </c:pt>
                <c:pt idx="6">
                  <c:v>7th</c:v>
                </c:pt>
              </c:strCache>
            </c:strRef>
          </c:cat>
          <c:val>
            <c:numRef>
              <c:f>Partnerships!$E$102:$E$108</c:f>
              <c:numCache>
                <c:formatCode>General</c:formatCode>
                <c:ptCount val="7"/>
                <c:pt idx="0">
                  <c:v>420</c:v>
                </c:pt>
                <c:pt idx="1">
                  <c:v>415</c:v>
                </c:pt>
                <c:pt idx="2">
                  <c:v>600</c:v>
                </c:pt>
                <c:pt idx="3">
                  <c:v>245</c:v>
                </c:pt>
                <c:pt idx="4">
                  <c:v>665</c:v>
                </c:pt>
                <c:pt idx="5">
                  <c:v>441</c:v>
                </c:pt>
                <c:pt idx="6">
                  <c:v>464</c:v>
                </c:pt>
              </c:numCache>
            </c:numRef>
          </c:val>
          <c:smooth val="0"/>
          <c:extLst>
            <c:ext xmlns:c16="http://schemas.microsoft.com/office/drawing/2014/chart" uri="{C3380CC4-5D6E-409C-BE32-E72D297353CC}">
              <c16:uniqueId val="{00000002-FC4D-6B45-A424-E089B7A04B03}"/>
            </c:ext>
          </c:extLst>
        </c:ser>
        <c:ser>
          <c:idx val="3"/>
          <c:order val="3"/>
          <c:tx>
            <c:strRef>
              <c:f>Partnerships!$F$101</c:f>
              <c:strCache>
                <c:ptCount val="1"/>
                <c:pt idx="0">
                  <c:v>Avg Milestones</c:v>
                </c:pt>
              </c:strCache>
            </c:strRef>
          </c:tx>
          <c:spPr>
            <a:ln w="28575" cap="rnd">
              <a:solidFill>
                <a:srgbClr val="00B050"/>
              </a:solidFill>
              <a:round/>
            </a:ln>
            <a:effectLst/>
          </c:spPr>
          <c:marker>
            <c:symbol val="none"/>
          </c:marker>
          <c:cat>
            <c:strRef>
              <c:f>Partnerships!$B$102:$B$108</c:f>
              <c:strCache>
                <c:ptCount val="7"/>
                <c:pt idx="0">
                  <c:v>1st Partnership</c:v>
                </c:pt>
                <c:pt idx="1">
                  <c:v>2nd</c:v>
                </c:pt>
                <c:pt idx="2">
                  <c:v>3rd</c:v>
                </c:pt>
                <c:pt idx="3">
                  <c:v>4th</c:v>
                </c:pt>
                <c:pt idx="4">
                  <c:v>5th</c:v>
                </c:pt>
                <c:pt idx="5">
                  <c:v>6th</c:v>
                </c:pt>
                <c:pt idx="6">
                  <c:v>7th</c:v>
                </c:pt>
              </c:strCache>
            </c:strRef>
          </c:cat>
          <c:val>
            <c:numRef>
              <c:f>Partnerships!$F$102:$F$108</c:f>
              <c:numCache>
                <c:formatCode>0</c:formatCode>
                <c:ptCount val="7"/>
                <c:pt idx="0">
                  <c:v>715.44468085106371</c:v>
                </c:pt>
                <c:pt idx="1">
                  <c:v>713.29729729729729</c:v>
                </c:pt>
                <c:pt idx="2">
                  <c:v>1191.4344827586206</c:v>
                </c:pt>
                <c:pt idx="3">
                  <c:v>502.41304347826087</c:v>
                </c:pt>
                <c:pt idx="4">
                  <c:v>859.88461538461536</c:v>
                </c:pt>
                <c:pt idx="5">
                  <c:v>1002.7142857142857</c:v>
                </c:pt>
                <c:pt idx="6">
                  <c:v>1554.7142857142858</c:v>
                </c:pt>
              </c:numCache>
            </c:numRef>
          </c:val>
          <c:smooth val="0"/>
          <c:extLst>
            <c:ext xmlns:c16="http://schemas.microsoft.com/office/drawing/2014/chart" uri="{C3380CC4-5D6E-409C-BE32-E72D297353CC}">
              <c16:uniqueId val="{00000003-FC4D-6B45-A424-E089B7A04B03}"/>
            </c:ext>
          </c:extLst>
        </c:ser>
        <c:dLbls>
          <c:showLegendKey val="0"/>
          <c:showVal val="0"/>
          <c:showCatName val="0"/>
          <c:showSerName val="0"/>
          <c:showPercent val="0"/>
          <c:showBubbleSize val="0"/>
        </c:dLbls>
        <c:smooth val="0"/>
        <c:axId val="1151926239"/>
        <c:axId val="1152159039"/>
      </c:lineChart>
      <c:catAx>
        <c:axId val="11519262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1152159039"/>
        <c:crosses val="autoZero"/>
        <c:auto val="1"/>
        <c:lblAlgn val="ctr"/>
        <c:lblOffset val="100"/>
        <c:noMultiLvlLbl val="0"/>
      </c:catAx>
      <c:valAx>
        <c:axId val="11521590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1151926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Stage of Lead Asset at Time of 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'Initial Candidate'!$C$93:$C$99</c:f>
              <c:strCache>
                <c:ptCount val="7"/>
                <c:pt idx="0">
                  <c:v>Business Model Not Drug Development</c:v>
                </c:pt>
                <c:pt idx="1">
                  <c:v>Pre-Clinical</c:v>
                </c:pt>
                <c:pt idx="2">
                  <c:v>IND-Enabling with Phase 1 Starting within 1 Year</c:v>
                </c:pt>
                <c:pt idx="3">
                  <c:v>Phase 1 Already Underway</c:v>
                </c:pt>
                <c:pt idx="4">
                  <c:v>Phase 2 Already Underway</c:v>
                </c:pt>
                <c:pt idx="5">
                  <c:v>Phase 3 Already Underway</c:v>
                </c:pt>
                <c:pt idx="6">
                  <c:v>Approved</c:v>
                </c:pt>
              </c:strCache>
            </c:strRef>
          </c:cat>
          <c:val>
            <c:numRef>
              <c:f>'Initial Candidate'!$D$93:$D$99</c:f>
              <c:numCache>
                <c:formatCode>General</c:formatCode>
                <c:ptCount val="7"/>
                <c:pt idx="0">
                  <c:v>8</c:v>
                </c:pt>
                <c:pt idx="1">
                  <c:v>22</c:v>
                </c:pt>
                <c:pt idx="2">
                  <c:v>19</c:v>
                </c:pt>
                <c:pt idx="3">
                  <c:v>25</c:v>
                </c:pt>
                <c:pt idx="4">
                  <c:v>9</c:v>
                </c:pt>
                <c:pt idx="5">
                  <c:v>3</c:v>
                </c:pt>
                <c:pt idx="6">
                  <c:v>1</c:v>
                </c:pt>
              </c:numCache>
            </c:numRef>
          </c:val>
          <c:extLst>
            <c:ext xmlns:c16="http://schemas.microsoft.com/office/drawing/2014/chart" uri="{C3380CC4-5D6E-409C-BE32-E72D297353CC}">
              <c16:uniqueId val="{00000000-5AE4-8645-BE64-F47DD7E964EA}"/>
            </c:ext>
          </c:extLst>
        </c:ser>
        <c:dLbls>
          <c:showLegendKey val="0"/>
          <c:showVal val="0"/>
          <c:showCatName val="0"/>
          <c:showSerName val="0"/>
          <c:showPercent val="0"/>
          <c:showBubbleSize val="0"/>
        </c:dLbls>
        <c:gapWidth val="219"/>
        <c:overlap val="-27"/>
        <c:axId val="1565150864"/>
        <c:axId val="1565121904"/>
      </c:barChart>
      <c:catAx>
        <c:axId val="156515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1565121904"/>
        <c:crosses val="autoZero"/>
        <c:auto val="1"/>
        <c:lblAlgn val="ctr"/>
        <c:lblOffset val="100"/>
        <c:noMultiLvlLbl val="0"/>
      </c:catAx>
      <c:valAx>
        <c:axId val="156512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156515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1"/>
          <c:order val="0"/>
          <c:tx>
            <c:strRef>
              <c:f>Approvals!$E$100</c:f>
              <c:strCache>
                <c:ptCount val="1"/>
                <c:pt idx="0">
                  <c:v>Ownership Retained</c:v>
                </c:pt>
              </c:strCache>
            </c:strRef>
          </c:tx>
          <c:spPr>
            <a:ln w="28575" cap="rnd">
              <a:solidFill>
                <a:schemeClr val="accent1"/>
              </a:solidFill>
              <a:round/>
            </a:ln>
            <a:effectLst/>
          </c:spPr>
          <c:marker>
            <c:symbol val="none"/>
          </c:marker>
          <c:cat>
            <c:strRef>
              <c:f>Approvals!$D$101:$D$105</c:f>
              <c:strCache>
                <c:ptCount val="5"/>
                <c:pt idx="0">
                  <c:v>Drug 1</c:v>
                </c:pt>
                <c:pt idx="1">
                  <c:v>2</c:v>
                </c:pt>
                <c:pt idx="2">
                  <c:v>3</c:v>
                </c:pt>
                <c:pt idx="3">
                  <c:v>4</c:v>
                </c:pt>
                <c:pt idx="4">
                  <c:v>Drug 5</c:v>
                </c:pt>
              </c:strCache>
            </c:strRef>
          </c:cat>
          <c:val>
            <c:numRef>
              <c:f>Approvals!$E$101:$E$105</c:f>
              <c:numCache>
                <c:formatCode>0%</c:formatCode>
                <c:ptCount val="5"/>
                <c:pt idx="0">
                  <c:v>0.66978260869565209</c:v>
                </c:pt>
                <c:pt idx="1">
                  <c:v>0.63307692307692309</c:v>
                </c:pt>
                <c:pt idx="2">
                  <c:v>0.85555555555555562</c:v>
                </c:pt>
                <c:pt idx="3">
                  <c:v>0.875</c:v>
                </c:pt>
                <c:pt idx="4">
                  <c:v>0.83125000000000004</c:v>
                </c:pt>
              </c:numCache>
            </c:numRef>
          </c:val>
          <c:smooth val="0"/>
          <c:extLst>
            <c:ext xmlns:c16="http://schemas.microsoft.com/office/drawing/2014/chart" uri="{C3380CC4-5D6E-409C-BE32-E72D297353CC}">
              <c16:uniqueId val="{00000000-1728-7B49-A69F-A6B1469BA1BA}"/>
            </c:ext>
          </c:extLst>
        </c:ser>
        <c:dLbls>
          <c:showLegendKey val="0"/>
          <c:showVal val="0"/>
          <c:showCatName val="0"/>
          <c:showSerName val="0"/>
          <c:showPercent val="0"/>
          <c:showBubbleSize val="0"/>
        </c:dLbls>
        <c:smooth val="0"/>
        <c:axId val="595563872"/>
        <c:axId val="591994736"/>
      </c:lineChart>
      <c:catAx>
        <c:axId val="5955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591994736"/>
        <c:crosses val="autoZero"/>
        <c:auto val="1"/>
        <c:lblAlgn val="ctr"/>
        <c:lblOffset val="100"/>
        <c:noMultiLvlLbl val="0"/>
      </c:catAx>
      <c:valAx>
        <c:axId val="591994736"/>
        <c:scaling>
          <c:orientation val="minMax"/>
          <c:max val="1"/>
          <c:min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595563872"/>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Percentage of Top 100 Platforms that Get X Drugs Approved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1"/>
          <c:order val="0"/>
          <c:tx>
            <c:strRef>
              <c:f>Approvals!$G$100</c:f>
              <c:strCache>
                <c:ptCount val="1"/>
                <c:pt idx="0">
                  <c:v>Percentage of Top 100 Platforms that Get Their nth Candidate Approved</c:v>
                </c:pt>
              </c:strCache>
            </c:strRef>
          </c:tx>
          <c:spPr>
            <a:ln w="28575" cap="rnd">
              <a:solidFill>
                <a:schemeClr val="accent1"/>
              </a:solidFill>
              <a:round/>
            </a:ln>
            <a:effectLst/>
          </c:spPr>
          <c:marker>
            <c:symbol val="none"/>
          </c:marker>
          <c:cat>
            <c:strRef>
              <c:f>Approvals!$G$101:$G$106</c:f>
              <c:strCache>
                <c:ptCount val="6"/>
                <c:pt idx="0">
                  <c:v>Drug 1</c:v>
                </c:pt>
                <c:pt idx="1">
                  <c:v>2</c:v>
                </c:pt>
                <c:pt idx="2">
                  <c:v>3</c:v>
                </c:pt>
                <c:pt idx="3">
                  <c:v>4</c:v>
                </c:pt>
                <c:pt idx="4">
                  <c:v>5</c:v>
                </c:pt>
                <c:pt idx="5">
                  <c:v>Drug 6</c:v>
                </c:pt>
              </c:strCache>
            </c:strRef>
          </c:cat>
          <c:val>
            <c:numRef>
              <c:f>Approvals!$H$101:$H$106</c:f>
              <c:numCache>
                <c:formatCode>0%</c:formatCode>
                <c:ptCount val="6"/>
                <c:pt idx="0">
                  <c:v>0.4731182795698925</c:v>
                </c:pt>
                <c:pt idx="1">
                  <c:v>0.26881720430107525</c:v>
                </c:pt>
                <c:pt idx="2">
                  <c:v>0.17204301075268819</c:v>
                </c:pt>
                <c:pt idx="3">
                  <c:v>0.15053763440860216</c:v>
                </c:pt>
                <c:pt idx="4">
                  <c:v>0.12903225806451613</c:v>
                </c:pt>
                <c:pt idx="5">
                  <c:v>0.10752688172043011</c:v>
                </c:pt>
              </c:numCache>
            </c:numRef>
          </c:val>
          <c:smooth val="0"/>
          <c:extLst>
            <c:ext xmlns:c16="http://schemas.microsoft.com/office/drawing/2014/chart" uri="{C3380CC4-5D6E-409C-BE32-E72D297353CC}">
              <c16:uniqueId val="{00000000-0753-5447-AEBE-79AD9AC64F9D}"/>
            </c:ext>
          </c:extLst>
        </c:ser>
        <c:dLbls>
          <c:showLegendKey val="0"/>
          <c:showVal val="0"/>
          <c:showCatName val="0"/>
          <c:showSerName val="0"/>
          <c:showPercent val="0"/>
          <c:showBubbleSize val="0"/>
        </c:dLbls>
        <c:smooth val="0"/>
        <c:axId val="595563872"/>
        <c:axId val="591994736"/>
      </c:lineChart>
      <c:catAx>
        <c:axId val="5955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591994736"/>
        <c:crosses val="autoZero"/>
        <c:auto val="1"/>
        <c:lblAlgn val="ctr"/>
        <c:lblOffset val="100"/>
        <c:noMultiLvlLbl val="0"/>
      </c:catAx>
      <c:valAx>
        <c:axId val="591994736"/>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595563872"/>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r>
              <a:rPr lang="en-US"/>
              <a:t>Avg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Revenue!$B$82:$AO$82</c:f>
              <c:numCache>
                <c:formatCode>#,##0</c:formatCode>
                <c:ptCount val="40"/>
                <c:pt idx="0">
                  <c:v>19185147.934300978</c:v>
                </c:pt>
                <c:pt idx="1">
                  <c:v>26237804.8318871</c:v>
                </c:pt>
                <c:pt idx="2">
                  <c:v>36467107.48669295</c:v>
                </c:pt>
                <c:pt idx="3">
                  <c:v>64848449.339685172</c:v>
                </c:pt>
                <c:pt idx="4">
                  <c:v>380449250.77911013</c:v>
                </c:pt>
                <c:pt idx="5">
                  <c:v>677813469.91539335</c:v>
                </c:pt>
                <c:pt idx="6">
                  <c:v>494442651.47024107</c:v>
                </c:pt>
                <c:pt idx="7">
                  <c:v>340869618.79793555</c:v>
                </c:pt>
                <c:pt idx="8">
                  <c:v>313662750.56045473</c:v>
                </c:pt>
                <c:pt idx="9">
                  <c:v>262426984.2609359</c:v>
                </c:pt>
                <c:pt idx="10">
                  <c:v>347129010.83141947</c:v>
                </c:pt>
                <c:pt idx="11">
                  <c:v>383033896.31736189</c:v>
                </c:pt>
                <c:pt idx="12">
                  <c:v>509970843.99593252</c:v>
                </c:pt>
                <c:pt idx="13">
                  <c:v>661611658.44907451</c:v>
                </c:pt>
                <c:pt idx="14">
                  <c:v>805824383.04692531</c:v>
                </c:pt>
                <c:pt idx="15">
                  <c:v>932236327.34810877</c:v>
                </c:pt>
                <c:pt idx="16">
                  <c:v>1201595422.273823</c:v>
                </c:pt>
                <c:pt idx="17">
                  <c:v>1557866858.9194927</c:v>
                </c:pt>
                <c:pt idx="18">
                  <c:v>2000334855.4892232</c:v>
                </c:pt>
                <c:pt idx="19">
                  <c:v>2634932042.7243423</c:v>
                </c:pt>
                <c:pt idx="20">
                  <c:v>3126305586.559072</c:v>
                </c:pt>
                <c:pt idx="21">
                  <c:v>3474074051.4432793</c:v>
                </c:pt>
                <c:pt idx="22">
                  <c:v>3972311625.3012428</c:v>
                </c:pt>
                <c:pt idx="23">
                  <c:v>4311668064.1701555</c:v>
                </c:pt>
                <c:pt idx="24">
                  <c:v>6355405469.7919302</c:v>
                </c:pt>
                <c:pt idx="25">
                  <c:v>7556651443.9345665</c:v>
                </c:pt>
                <c:pt idx="26">
                  <c:v>7956403230.5750017</c:v>
                </c:pt>
                <c:pt idx="27">
                  <c:v>8570614500.8301506</c:v>
                </c:pt>
                <c:pt idx="28">
                  <c:v>8503220579.9362497</c:v>
                </c:pt>
                <c:pt idx="29">
                  <c:v>10002280022.420853</c:v>
                </c:pt>
                <c:pt idx="30">
                  <c:v>11053731827.899113</c:v>
                </c:pt>
                <c:pt idx="31">
                  <c:v>16173756163.299757</c:v>
                </c:pt>
                <c:pt idx="32">
                  <c:v>17075697395.358431</c:v>
                </c:pt>
                <c:pt idx="33">
                  <c:v>16869848174.766806</c:v>
                </c:pt>
                <c:pt idx="34">
                  <c:v>17759097659.771599</c:v>
                </c:pt>
                <c:pt idx="35">
                  <c:v>24273391131.030396</c:v>
                </c:pt>
                <c:pt idx="36">
                  <c:v>22651523720.48951</c:v>
                </c:pt>
                <c:pt idx="37">
                  <c:v>21673412026.097691</c:v>
                </c:pt>
                <c:pt idx="38">
                  <c:v>22967352820.599998</c:v>
                </c:pt>
                <c:pt idx="39">
                  <c:v>22965588500</c:v>
                </c:pt>
              </c:numCache>
            </c:numRef>
          </c:val>
          <c:smooth val="0"/>
          <c:extLst>
            <c:ext xmlns:c16="http://schemas.microsoft.com/office/drawing/2014/chart" uri="{C3380CC4-5D6E-409C-BE32-E72D297353CC}">
              <c16:uniqueId val="{00000000-2C34-C54E-ABF0-76BA498C06BB}"/>
            </c:ext>
          </c:extLst>
        </c:ser>
        <c:dLbls>
          <c:showLegendKey val="0"/>
          <c:showVal val="0"/>
          <c:showCatName val="0"/>
          <c:showSerName val="0"/>
          <c:showPercent val="0"/>
          <c:showBubbleSize val="0"/>
        </c:dLbls>
        <c:smooth val="0"/>
        <c:axId val="621669135"/>
        <c:axId val="621278447"/>
      </c:lineChart>
      <c:catAx>
        <c:axId val="6216691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278447"/>
        <c:crosses val="autoZero"/>
        <c:auto val="1"/>
        <c:lblAlgn val="ctr"/>
        <c:lblOffset val="100"/>
        <c:noMultiLvlLbl val="0"/>
      </c:catAx>
      <c:valAx>
        <c:axId val="621278447"/>
        <c:scaling>
          <c:orientation val="minMax"/>
          <c:max val="25000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66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r>
              <a:rPr lang="en-US"/>
              <a:t>Avg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Revenue!$B$82:$AO$82</c:f>
              <c:numCache>
                <c:formatCode>#,##0</c:formatCode>
                <c:ptCount val="40"/>
                <c:pt idx="0">
                  <c:v>19185147.934300978</c:v>
                </c:pt>
                <c:pt idx="1">
                  <c:v>26237804.8318871</c:v>
                </c:pt>
                <c:pt idx="2">
                  <c:v>36467107.48669295</c:v>
                </c:pt>
                <c:pt idx="3">
                  <c:v>64848449.339685172</c:v>
                </c:pt>
                <c:pt idx="4">
                  <c:v>380449250.77911013</c:v>
                </c:pt>
                <c:pt idx="5">
                  <c:v>677813469.91539335</c:v>
                </c:pt>
                <c:pt idx="6">
                  <c:v>494442651.47024107</c:v>
                </c:pt>
                <c:pt idx="7">
                  <c:v>340869618.79793555</c:v>
                </c:pt>
                <c:pt idx="8">
                  <c:v>313662750.56045473</c:v>
                </c:pt>
                <c:pt idx="9">
                  <c:v>262426984.2609359</c:v>
                </c:pt>
                <c:pt idx="10">
                  <c:v>347129010.83141947</c:v>
                </c:pt>
                <c:pt idx="11">
                  <c:v>383033896.31736189</c:v>
                </c:pt>
                <c:pt idx="12">
                  <c:v>509970843.99593252</c:v>
                </c:pt>
                <c:pt idx="13">
                  <c:v>661611658.44907451</c:v>
                </c:pt>
                <c:pt idx="14">
                  <c:v>805824383.04692531</c:v>
                </c:pt>
                <c:pt idx="15">
                  <c:v>932236327.34810877</c:v>
                </c:pt>
                <c:pt idx="16">
                  <c:v>1201595422.273823</c:v>
                </c:pt>
                <c:pt idx="17">
                  <c:v>1557866858.9194927</c:v>
                </c:pt>
                <c:pt idx="18">
                  <c:v>2000334855.4892232</c:v>
                </c:pt>
                <c:pt idx="19">
                  <c:v>2634932042.7243423</c:v>
                </c:pt>
                <c:pt idx="20">
                  <c:v>3126305586.559072</c:v>
                </c:pt>
                <c:pt idx="21">
                  <c:v>3474074051.4432793</c:v>
                </c:pt>
                <c:pt idx="22">
                  <c:v>3972311625.3012428</c:v>
                </c:pt>
                <c:pt idx="23">
                  <c:v>4311668064.1701555</c:v>
                </c:pt>
                <c:pt idx="24">
                  <c:v>6355405469.7919302</c:v>
                </c:pt>
                <c:pt idx="25">
                  <c:v>7556651443.9345665</c:v>
                </c:pt>
                <c:pt idx="26">
                  <c:v>7956403230.5750017</c:v>
                </c:pt>
                <c:pt idx="27">
                  <c:v>8570614500.8301506</c:v>
                </c:pt>
                <c:pt idx="28">
                  <c:v>8503220579.9362497</c:v>
                </c:pt>
                <c:pt idx="29">
                  <c:v>10002280022.420853</c:v>
                </c:pt>
                <c:pt idx="30">
                  <c:v>11053731827.899113</c:v>
                </c:pt>
                <c:pt idx="31">
                  <c:v>16173756163.299757</c:v>
                </c:pt>
                <c:pt idx="32">
                  <c:v>17075697395.358431</c:v>
                </c:pt>
                <c:pt idx="33">
                  <c:v>16869848174.766806</c:v>
                </c:pt>
                <c:pt idx="34">
                  <c:v>17759097659.771599</c:v>
                </c:pt>
                <c:pt idx="35">
                  <c:v>24273391131.030396</c:v>
                </c:pt>
                <c:pt idx="36">
                  <c:v>22651523720.48951</c:v>
                </c:pt>
                <c:pt idx="37">
                  <c:v>21673412026.097691</c:v>
                </c:pt>
                <c:pt idx="38">
                  <c:v>22967352820.599998</c:v>
                </c:pt>
                <c:pt idx="39">
                  <c:v>22965588500</c:v>
                </c:pt>
              </c:numCache>
            </c:numRef>
          </c:val>
          <c:smooth val="0"/>
          <c:extLst>
            <c:ext xmlns:c16="http://schemas.microsoft.com/office/drawing/2014/chart" uri="{C3380CC4-5D6E-409C-BE32-E72D297353CC}">
              <c16:uniqueId val="{00000000-7D99-E04E-90C2-1F9BFE1E0562}"/>
            </c:ext>
          </c:extLst>
        </c:ser>
        <c:dLbls>
          <c:showLegendKey val="0"/>
          <c:showVal val="0"/>
          <c:showCatName val="0"/>
          <c:showSerName val="0"/>
          <c:showPercent val="0"/>
          <c:showBubbleSize val="0"/>
        </c:dLbls>
        <c:smooth val="0"/>
        <c:axId val="621669135"/>
        <c:axId val="621278447"/>
      </c:lineChart>
      <c:catAx>
        <c:axId val="6216691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278447"/>
        <c:crosses val="autoZero"/>
        <c:auto val="1"/>
        <c:lblAlgn val="ctr"/>
        <c:lblOffset val="100"/>
        <c:noMultiLvlLbl val="0"/>
      </c:catAx>
      <c:valAx>
        <c:axId val="621278447"/>
        <c:scaling>
          <c:logBase val="10"/>
          <c:orientation val="minMax"/>
          <c:max val="25000000000"/>
          <c:min val="10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66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Median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Revenue!$B$83:$AO$83</c:f>
              <c:numCache>
                <c:formatCode>#,##0</c:formatCode>
                <c:ptCount val="40"/>
                <c:pt idx="0">
                  <c:v>2599863.4213881688</c:v>
                </c:pt>
                <c:pt idx="1">
                  <c:v>7199686.7552525196</c:v>
                </c:pt>
                <c:pt idx="2">
                  <c:v>14222845.325909261</c:v>
                </c:pt>
                <c:pt idx="3">
                  <c:v>27058666.079051089</c:v>
                </c:pt>
                <c:pt idx="4">
                  <c:v>33669493.37659882</c:v>
                </c:pt>
                <c:pt idx="5">
                  <c:v>53606928.752431259</c:v>
                </c:pt>
                <c:pt idx="6">
                  <c:v>45628799.416701049</c:v>
                </c:pt>
                <c:pt idx="7">
                  <c:v>61402987.698686108</c:v>
                </c:pt>
                <c:pt idx="8">
                  <c:v>77764992.661775947</c:v>
                </c:pt>
                <c:pt idx="9">
                  <c:v>80711593.923999995</c:v>
                </c:pt>
                <c:pt idx="10">
                  <c:v>103794067.95096351</c:v>
                </c:pt>
                <c:pt idx="11">
                  <c:v>115932574.32883404</c:v>
                </c:pt>
                <c:pt idx="12">
                  <c:v>144101007.46293056</c:v>
                </c:pt>
                <c:pt idx="13">
                  <c:v>102488794.47819918</c:v>
                </c:pt>
                <c:pt idx="14">
                  <c:v>156246761.18160942</c:v>
                </c:pt>
                <c:pt idx="15">
                  <c:v>109445462.81937858</c:v>
                </c:pt>
                <c:pt idx="16">
                  <c:v>255453555.14099437</c:v>
                </c:pt>
                <c:pt idx="17">
                  <c:v>223025604.28463572</c:v>
                </c:pt>
                <c:pt idx="18">
                  <c:v>264606215.31396419</c:v>
                </c:pt>
                <c:pt idx="19">
                  <c:v>571648350.4539336</c:v>
                </c:pt>
                <c:pt idx="20">
                  <c:v>833557298.54309654</c:v>
                </c:pt>
                <c:pt idx="21">
                  <c:v>1087328348.5181901</c:v>
                </c:pt>
                <c:pt idx="22">
                  <c:v>1120293396.5279953</c:v>
                </c:pt>
                <c:pt idx="23">
                  <c:v>1578757045.5217717</c:v>
                </c:pt>
                <c:pt idx="24">
                  <c:v>1820323021.5245633</c:v>
                </c:pt>
                <c:pt idx="25">
                  <c:v>1943364270.0159998</c:v>
                </c:pt>
                <c:pt idx="26">
                  <c:v>2282390438.5748734</c:v>
                </c:pt>
                <c:pt idx="27">
                  <c:v>3269677857.9860215</c:v>
                </c:pt>
                <c:pt idx="28">
                  <c:v>3766218582.222434</c:v>
                </c:pt>
                <c:pt idx="29">
                  <c:v>5253743422.5993538</c:v>
                </c:pt>
                <c:pt idx="30">
                  <c:v>7641745978.5840158</c:v>
                </c:pt>
                <c:pt idx="31">
                  <c:v>15351301100.388508</c:v>
                </c:pt>
                <c:pt idx="32">
                  <c:v>14905141242.93194</c:v>
                </c:pt>
                <c:pt idx="33">
                  <c:v>15584930118.565918</c:v>
                </c:pt>
                <c:pt idx="34">
                  <c:v>16386985409.314795</c:v>
                </c:pt>
                <c:pt idx="35">
                  <c:v>24273391131.030396</c:v>
                </c:pt>
                <c:pt idx="36">
                  <c:v>22651523720.48951</c:v>
                </c:pt>
                <c:pt idx="37">
                  <c:v>21673412026.097687</c:v>
                </c:pt>
                <c:pt idx="38">
                  <c:v>22967352820.599998</c:v>
                </c:pt>
                <c:pt idx="39">
                  <c:v>22965588500</c:v>
                </c:pt>
              </c:numCache>
            </c:numRef>
          </c:val>
          <c:smooth val="0"/>
          <c:extLst>
            <c:ext xmlns:c16="http://schemas.microsoft.com/office/drawing/2014/chart" uri="{C3380CC4-5D6E-409C-BE32-E72D297353CC}">
              <c16:uniqueId val="{00000000-40AB-A94E-948C-54ACEBB7088E}"/>
            </c:ext>
          </c:extLst>
        </c:ser>
        <c:dLbls>
          <c:showLegendKey val="0"/>
          <c:showVal val="0"/>
          <c:showCatName val="0"/>
          <c:showSerName val="0"/>
          <c:showPercent val="0"/>
          <c:showBubbleSize val="0"/>
        </c:dLbls>
        <c:smooth val="0"/>
        <c:axId val="621669135"/>
        <c:axId val="621278447"/>
      </c:lineChart>
      <c:catAx>
        <c:axId val="6216691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621278447"/>
        <c:crosses val="autoZero"/>
        <c:auto val="1"/>
        <c:lblAlgn val="ctr"/>
        <c:lblOffset val="100"/>
        <c:tickLblSkip val="2"/>
        <c:noMultiLvlLbl val="0"/>
      </c:catAx>
      <c:valAx>
        <c:axId val="621278447"/>
        <c:scaling>
          <c:orientation val="minMax"/>
          <c:max val="25000000000"/>
        </c:scaling>
        <c:delete val="0"/>
        <c:axPos val="l"/>
        <c:majorGridlines>
          <c:spPr>
            <a:ln w="9525" cap="flat" cmpd="sng" algn="ctr">
              <a:solidFill>
                <a:schemeClr val="tx1">
                  <a:lumMod val="15000"/>
                  <a:lumOff val="85000"/>
                </a:schemeClr>
              </a:solidFill>
              <a:round/>
            </a:ln>
            <a:effectLst/>
          </c:spPr>
        </c:majorGridlines>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62166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Median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Revenue!$B$83:$AO$83</c:f>
              <c:numCache>
                <c:formatCode>#,##0</c:formatCode>
                <c:ptCount val="40"/>
                <c:pt idx="0">
                  <c:v>2599863.4213881688</c:v>
                </c:pt>
                <c:pt idx="1">
                  <c:v>7199686.7552525196</c:v>
                </c:pt>
                <c:pt idx="2">
                  <c:v>14222845.325909261</c:v>
                </c:pt>
                <c:pt idx="3">
                  <c:v>27058666.079051089</c:v>
                </c:pt>
                <c:pt idx="4">
                  <c:v>33669493.37659882</c:v>
                </c:pt>
                <c:pt idx="5">
                  <c:v>53606928.752431259</c:v>
                </c:pt>
                <c:pt idx="6">
                  <c:v>45628799.416701049</c:v>
                </c:pt>
                <c:pt idx="7">
                  <c:v>61402987.698686108</c:v>
                </c:pt>
                <c:pt idx="8">
                  <c:v>77764992.661775947</c:v>
                </c:pt>
                <c:pt idx="9">
                  <c:v>80711593.923999995</c:v>
                </c:pt>
                <c:pt idx="10">
                  <c:v>103794067.95096351</c:v>
                </c:pt>
                <c:pt idx="11">
                  <c:v>115932574.32883404</c:v>
                </c:pt>
                <c:pt idx="12">
                  <c:v>144101007.46293056</c:v>
                </c:pt>
                <c:pt idx="13">
                  <c:v>102488794.47819918</c:v>
                </c:pt>
                <c:pt idx="14">
                  <c:v>156246761.18160942</c:v>
                </c:pt>
                <c:pt idx="15">
                  <c:v>109445462.81937858</c:v>
                </c:pt>
                <c:pt idx="16">
                  <c:v>255453555.14099437</c:v>
                </c:pt>
                <c:pt idx="17">
                  <c:v>223025604.28463572</c:v>
                </c:pt>
                <c:pt idx="18">
                  <c:v>264606215.31396419</c:v>
                </c:pt>
                <c:pt idx="19">
                  <c:v>571648350.4539336</c:v>
                </c:pt>
                <c:pt idx="20">
                  <c:v>833557298.54309654</c:v>
                </c:pt>
                <c:pt idx="21">
                  <c:v>1087328348.5181901</c:v>
                </c:pt>
                <c:pt idx="22">
                  <c:v>1120293396.5279953</c:v>
                </c:pt>
                <c:pt idx="23">
                  <c:v>1578757045.5217717</c:v>
                </c:pt>
                <c:pt idx="24">
                  <c:v>1820323021.5245633</c:v>
                </c:pt>
                <c:pt idx="25">
                  <c:v>1943364270.0159998</c:v>
                </c:pt>
                <c:pt idx="26">
                  <c:v>2282390438.5748734</c:v>
                </c:pt>
                <c:pt idx="27">
                  <c:v>3269677857.9860215</c:v>
                </c:pt>
                <c:pt idx="28">
                  <c:v>3766218582.222434</c:v>
                </c:pt>
                <c:pt idx="29">
                  <c:v>5253743422.5993538</c:v>
                </c:pt>
                <c:pt idx="30">
                  <c:v>7641745978.5840158</c:v>
                </c:pt>
                <c:pt idx="31">
                  <c:v>15351301100.388508</c:v>
                </c:pt>
                <c:pt idx="32">
                  <c:v>14905141242.93194</c:v>
                </c:pt>
                <c:pt idx="33">
                  <c:v>15584930118.565918</c:v>
                </c:pt>
                <c:pt idx="34">
                  <c:v>16386985409.314795</c:v>
                </c:pt>
                <c:pt idx="35">
                  <c:v>24273391131.030396</c:v>
                </c:pt>
                <c:pt idx="36">
                  <c:v>22651523720.48951</c:v>
                </c:pt>
                <c:pt idx="37">
                  <c:v>21673412026.097687</c:v>
                </c:pt>
                <c:pt idx="38">
                  <c:v>22967352820.599998</c:v>
                </c:pt>
                <c:pt idx="39">
                  <c:v>22965588500</c:v>
                </c:pt>
              </c:numCache>
            </c:numRef>
          </c:val>
          <c:smooth val="0"/>
          <c:extLst>
            <c:ext xmlns:c16="http://schemas.microsoft.com/office/drawing/2014/chart" uri="{C3380CC4-5D6E-409C-BE32-E72D297353CC}">
              <c16:uniqueId val="{00000000-D7BE-AF49-93C5-9DC65D9E3A01}"/>
            </c:ext>
          </c:extLst>
        </c:ser>
        <c:dLbls>
          <c:showLegendKey val="0"/>
          <c:showVal val="0"/>
          <c:showCatName val="0"/>
          <c:showSerName val="0"/>
          <c:showPercent val="0"/>
          <c:showBubbleSize val="0"/>
        </c:dLbls>
        <c:smooth val="0"/>
        <c:axId val="621669135"/>
        <c:axId val="621278447"/>
      </c:lineChart>
      <c:catAx>
        <c:axId val="6216691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621278447"/>
        <c:crosses val="autoZero"/>
        <c:auto val="1"/>
        <c:lblAlgn val="ctr"/>
        <c:lblOffset val="100"/>
        <c:noMultiLvlLbl val="0"/>
      </c:catAx>
      <c:valAx>
        <c:axId val="621278447"/>
        <c:scaling>
          <c:logBase val="10"/>
          <c:orientation val="minMax"/>
          <c:max val="25000000000"/>
          <c:min val="2000000"/>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62166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r>
              <a:rPr lang="en-US"/>
              <a:t>Median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Revenue!$B$83:$K$83</c:f>
              <c:numCache>
                <c:formatCode>#,##0</c:formatCode>
                <c:ptCount val="10"/>
                <c:pt idx="0">
                  <c:v>2599863.4213881688</c:v>
                </c:pt>
                <c:pt idx="1">
                  <c:v>7199686.7552525196</c:v>
                </c:pt>
                <c:pt idx="2">
                  <c:v>14222845.325909261</c:v>
                </c:pt>
                <c:pt idx="3">
                  <c:v>27058666.079051089</c:v>
                </c:pt>
                <c:pt idx="4">
                  <c:v>33669493.37659882</c:v>
                </c:pt>
                <c:pt idx="5">
                  <c:v>53606928.752431259</c:v>
                </c:pt>
                <c:pt idx="6">
                  <c:v>45628799.416701049</c:v>
                </c:pt>
                <c:pt idx="7">
                  <c:v>61402987.698686108</c:v>
                </c:pt>
                <c:pt idx="8">
                  <c:v>77764992.661775947</c:v>
                </c:pt>
                <c:pt idx="9">
                  <c:v>80711593.923999995</c:v>
                </c:pt>
              </c:numCache>
            </c:numRef>
          </c:val>
          <c:smooth val="0"/>
          <c:extLst>
            <c:ext xmlns:c16="http://schemas.microsoft.com/office/drawing/2014/chart" uri="{C3380CC4-5D6E-409C-BE32-E72D297353CC}">
              <c16:uniqueId val="{00000000-557C-9F44-8077-0386D0276DF8}"/>
            </c:ext>
          </c:extLst>
        </c:ser>
        <c:dLbls>
          <c:showLegendKey val="0"/>
          <c:showVal val="0"/>
          <c:showCatName val="0"/>
          <c:showSerName val="0"/>
          <c:showPercent val="0"/>
          <c:showBubbleSize val="0"/>
        </c:dLbls>
        <c:smooth val="0"/>
        <c:axId val="621669135"/>
        <c:axId val="621278447"/>
      </c:lineChart>
      <c:catAx>
        <c:axId val="6216691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278447"/>
        <c:crosses val="autoZero"/>
        <c:auto val="1"/>
        <c:lblAlgn val="ctr"/>
        <c:lblOffset val="100"/>
        <c:noMultiLvlLbl val="0"/>
      </c:catAx>
      <c:valAx>
        <c:axId val="621278447"/>
        <c:scaling>
          <c:orientation val="minMax"/>
          <c:max val="100000000"/>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62166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r>
              <a:rPr lang="en-US"/>
              <a:t>Revenue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a:ea typeface="EB Garamond"/>
              <a:cs typeface="EB Garamond"/>
            </a:defRPr>
          </a:pPr>
          <a:endParaRPr lang="en-US"/>
        </a:p>
      </c:txPr>
    </c:title>
    <c:autoTitleDeleted val="0"/>
    <c:plotArea>
      <c:layout>
        <c:manualLayout>
          <c:layoutTarget val="inner"/>
          <c:xMode val="edge"/>
          <c:yMode val="edge"/>
          <c:x val="8.2085671446143343E-2"/>
          <c:y val="6.7552230128537297E-2"/>
          <c:w val="0.90537156914678707"/>
          <c:h val="0.90336547819163049"/>
        </c:manualLayout>
      </c:layout>
      <c:lineChart>
        <c:grouping val="standard"/>
        <c:varyColors val="0"/>
        <c:ser>
          <c:idx val="0"/>
          <c:order val="0"/>
          <c:spPr>
            <a:ln w="28575" cap="rnd">
              <a:solidFill>
                <a:schemeClr val="accent1"/>
              </a:solidFill>
              <a:round/>
            </a:ln>
            <a:effectLst/>
          </c:spPr>
          <c:marker>
            <c:symbol val="none"/>
          </c:marker>
          <c:val>
            <c:numRef>
              <c:f>Revenue!$B$2:$AO$2</c:f>
              <c:numCache>
                <c:formatCode>#,##0</c:formatCode>
                <c:ptCount val="40"/>
                <c:pt idx="0">
                  <c:v>376149451.6100052</c:v>
                </c:pt>
                <c:pt idx="1">
                  <c:v>296217884.9279294</c:v>
                </c:pt>
                <c:pt idx="2">
                  <c:v>307209211.86855507</c:v>
                </c:pt>
                <c:pt idx="3">
                  <c:v>318005506.40299994</c:v>
                </c:pt>
                <c:pt idx="4">
                  <c:v>226227140</c:v>
                </c:pt>
                <c:pt idx="5">
                  <c:v>189896000</c:v>
                </c:pt>
              </c:numCache>
            </c:numRef>
          </c:val>
          <c:smooth val="0"/>
          <c:extLst>
            <c:ext xmlns:c16="http://schemas.microsoft.com/office/drawing/2014/chart" uri="{C3380CC4-5D6E-409C-BE32-E72D297353CC}">
              <c16:uniqueId val="{00000000-DA15-5246-8E87-808BA1466ABE}"/>
            </c:ext>
          </c:extLst>
        </c:ser>
        <c:ser>
          <c:idx val="1"/>
          <c:order val="1"/>
          <c:spPr>
            <a:ln w="28575" cap="rnd">
              <a:solidFill>
                <a:schemeClr val="accent2"/>
              </a:solidFill>
              <a:round/>
            </a:ln>
            <a:effectLst/>
          </c:spPr>
          <c:marker>
            <c:symbol val="none"/>
          </c:marker>
          <c:val>
            <c:numRef>
              <c:f>Revenue!$B$3:$AO$3</c:f>
              <c:numCache>
                <c:formatCode>#,##0</c:formatCode>
                <c:ptCount val="40"/>
                <c:pt idx="0">
                  <c:v>7574254.9540818399</c:v>
                </c:pt>
                <c:pt idx="1">
                  <c:v>18109455.937597163</c:v>
                </c:pt>
                <c:pt idx="2">
                  <c:v>8816818.3795231786</c:v>
                </c:pt>
                <c:pt idx="3">
                  <c:v>16761919.889857005</c:v>
                </c:pt>
                <c:pt idx="4">
                  <c:v>21905453.461503733</c:v>
                </c:pt>
                <c:pt idx="5">
                  <c:v>3535426.1563802995</c:v>
                </c:pt>
                <c:pt idx="6">
                  <c:v>22004240.920999996</c:v>
                </c:pt>
                <c:pt idx="7">
                  <c:v>38110</c:v>
                </c:pt>
              </c:numCache>
            </c:numRef>
          </c:val>
          <c:smooth val="0"/>
          <c:extLst>
            <c:ext xmlns:c16="http://schemas.microsoft.com/office/drawing/2014/chart" uri="{C3380CC4-5D6E-409C-BE32-E72D297353CC}">
              <c16:uniqueId val="{00000001-DA15-5246-8E87-808BA1466ABE}"/>
            </c:ext>
          </c:extLst>
        </c:ser>
        <c:ser>
          <c:idx val="2"/>
          <c:order val="2"/>
          <c:spPr>
            <a:ln w="28575" cap="rnd">
              <a:solidFill>
                <a:schemeClr val="accent3"/>
              </a:solidFill>
              <a:round/>
            </a:ln>
            <a:effectLst/>
          </c:spPr>
          <c:marker>
            <c:symbol val="none"/>
          </c:marker>
          <c:val>
            <c:numRef>
              <c:f>Revenue!$B$4:$AO$4</c:f>
              <c:numCache>
                <c:formatCode>#,##0</c:formatCode>
                <c:ptCount val="40"/>
                <c:pt idx="0">
                  <c:v>11318089.553072933</c:v>
                </c:pt>
                <c:pt idx="1">
                  <c:v>14655152.451048259</c:v>
                </c:pt>
                <c:pt idx="2">
                  <c:v>287108832.78868717</c:v>
                </c:pt>
                <c:pt idx="3">
                  <c:v>455648733.51350397</c:v>
                </c:pt>
                <c:pt idx="4">
                  <c:v>548475777.09643674</c:v>
                </c:pt>
                <c:pt idx="5">
                  <c:v>40375971.674999997</c:v>
                </c:pt>
                <c:pt idx="6">
                  <c:v>29697990</c:v>
                </c:pt>
              </c:numCache>
            </c:numRef>
          </c:val>
          <c:smooth val="0"/>
          <c:extLst>
            <c:ext xmlns:c16="http://schemas.microsoft.com/office/drawing/2014/chart" uri="{C3380CC4-5D6E-409C-BE32-E72D297353CC}">
              <c16:uniqueId val="{00000002-DA15-5246-8E87-808BA1466ABE}"/>
            </c:ext>
          </c:extLst>
        </c:ser>
        <c:ser>
          <c:idx val="3"/>
          <c:order val="3"/>
          <c:spPr>
            <a:ln w="28575" cap="rnd">
              <a:solidFill>
                <a:schemeClr val="accent4"/>
              </a:solidFill>
              <a:round/>
            </a:ln>
            <a:effectLst/>
          </c:spPr>
          <c:marker>
            <c:symbol val="none"/>
          </c:marker>
          <c:val>
            <c:numRef>
              <c:f>Revenue!$B$5:$AO$5</c:f>
              <c:numCache>
                <c:formatCode>#,##0</c:formatCode>
                <c:ptCount val="40"/>
                <c:pt idx="0">
                  <c:v>2599863.4213881688</c:v>
                </c:pt>
                <c:pt idx="1">
                  <c:v>5886128.201110526</c:v>
                </c:pt>
                <c:pt idx="2">
                  <c:v>5807288.9706680812</c:v>
                </c:pt>
                <c:pt idx="3">
                  <c:v>6493478.4661928993</c:v>
                </c:pt>
                <c:pt idx="4">
                  <c:v>6071526.7859999994</c:v>
                </c:pt>
                <c:pt idx="5">
                  <c:v>4670020</c:v>
                </c:pt>
              </c:numCache>
            </c:numRef>
          </c:val>
          <c:smooth val="0"/>
          <c:extLst>
            <c:ext xmlns:c16="http://schemas.microsoft.com/office/drawing/2014/chart" uri="{C3380CC4-5D6E-409C-BE32-E72D297353CC}">
              <c16:uniqueId val="{00000003-DA15-5246-8E87-808BA1466ABE}"/>
            </c:ext>
          </c:extLst>
        </c:ser>
        <c:ser>
          <c:idx val="4"/>
          <c:order val="4"/>
          <c:spPr>
            <a:ln w="28575" cap="rnd">
              <a:solidFill>
                <a:schemeClr val="accent5"/>
              </a:solidFill>
              <a:round/>
            </a:ln>
            <a:effectLst/>
          </c:spPr>
          <c:marker>
            <c:symbol val="none"/>
          </c:marker>
          <c:val>
            <c:numRef>
              <c:f>Revenue!$B$6:$AO$6</c:f>
              <c:numCache>
                <c:formatCode>#,##0</c:formatCode>
                <c:ptCount val="40"/>
                <c:pt idx="0">
                  <c:v>25268940.700280562</c:v>
                </c:pt>
                <c:pt idx="1">
                  <c:v>44734918.42568513</c:v>
                </c:pt>
                <c:pt idx="2">
                  <c:v>46158618.827507824</c:v>
                </c:pt>
                <c:pt idx="3">
                  <c:v>31603507.240431372</c:v>
                </c:pt>
                <c:pt idx="4">
                  <c:v>37526968.667459555</c:v>
                </c:pt>
                <c:pt idx="5">
                  <c:v>49667424.276800826</c:v>
                </c:pt>
                <c:pt idx="6">
                  <c:v>67070613.106634721</c:v>
                </c:pt>
                <c:pt idx="7">
                  <c:v>105395110.73479015</c:v>
                </c:pt>
                <c:pt idx="8">
                  <c:v>114228333.16523103</c:v>
                </c:pt>
                <c:pt idx="9">
                  <c:v>72642206.839406654</c:v>
                </c:pt>
              </c:numCache>
            </c:numRef>
          </c:val>
          <c:smooth val="0"/>
          <c:extLst>
            <c:ext xmlns:c16="http://schemas.microsoft.com/office/drawing/2014/chart" uri="{C3380CC4-5D6E-409C-BE32-E72D297353CC}">
              <c16:uniqueId val="{00000004-DA15-5246-8E87-808BA1466ABE}"/>
            </c:ext>
          </c:extLst>
        </c:ser>
        <c:ser>
          <c:idx val="5"/>
          <c:order val="5"/>
          <c:spPr>
            <a:ln w="28575" cap="rnd">
              <a:solidFill>
                <a:schemeClr val="accent6"/>
              </a:solidFill>
              <a:round/>
            </a:ln>
            <a:effectLst/>
          </c:spPr>
          <c:marker>
            <c:symbol val="none"/>
          </c:marker>
          <c:val>
            <c:numRef>
              <c:f>Revenue!$B$7:$AO$7</c:f>
              <c:numCache>
                <c:formatCode>#,##0</c:formatCode>
                <c:ptCount val="40"/>
                <c:pt idx="0">
                  <c:v>0</c:v>
                </c:pt>
                <c:pt idx="1">
                  <c:v>1122378.4140562606</c:v>
                </c:pt>
                <c:pt idx="2">
                  <c:v>13417012.355727542</c:v>
                </c:pt>
                <c:pt idx="3">
                  <c:v>19037608.572367065</c:v>
                </c:pt>
                <c:pt idx="4">
                  <c:v>49491673.174054965</c:v>
                </c:pt>
                <c:pt idx="5">
                  <c:v>76263494.378394842</c:v>
                </c:pt>
                <c:pt idx="6">
                  <c:v>1416042.1159211288</c:v>
                </c:pt>
                <c:pt idx="7">
                  <c:v>4873911.1757312687</c:v>
                </c:pt>
                <c:pt idx="8">
                  <c:v>7467381.8236382334</c:v>
                </c:pt>
                <c:pt idx="9">
                  <c:v>30674256.725283597</c:v>
                </c:pt>
                <c:pt idx="10">
                  <c:v>64007993.386999995</c:v>
                </c:pt>
                <c:pt idx="11">
                  <c:v>183372960</c:v>
                </c:pt>
              </c:numCache>
            </c:numRef>
          </c:val>
          <c:smooth val="0"/>
          <c:extLst>
            <c:ext xmlns:c16="http://schemas.microsoft.com/office/drawing/2014/chart" uri="{C3380CC4-5D6E-409C-BE32-E72D297353CC}">
              <c16:uniqueId val="{00000005-DA15-5246-8E87-808BA1466ABE}"/>
            </c:ext>
          </c:extLst>
        </c:ser>
        <c:ser>
          <c:idx val="6"/>
          <c:order val="6"/>
          <c:spPr>
            <a:ln w="28575" cap="rnd">
              <a:solidFill>
                <a:schemeClr val="accent1">
                  <a:lumMod val="60000"/>
                </a:schemeClr>
              </a:solidFill>
              <a:round/>
            </a:ln>
            <a:effectLst/>
          </c:spPr>
          <c:marker>
            <c:symbol val="none"/>
          </c:marker>
          <c:val>
            <c:numRef>
              <c:f>Revenue!$B$8:$AO$8</c:f>
              <c:numCache>
                <c:formatCode>#,##0</c:formatCode>
                <c:ptCount val="40"/>
                <c:pt idx="0">
                  <c:v>31555820.192469131</c:v>
                </c:pt>
                <c:pt idx="1">
                  <c:v>35246991.222044125</c:v>
                </c:pt>
                <c:pt idx="2">
                  <c:v>35306159.026814342</c:v>
                </c:pt>
                <c:pt idx="3">
                  <c:v>88916858.649562523</c:v>
                </c:pt>
                <c:pt idx="4">
                  <c:v>80356635.949575171</c:v>
                </c:pt>
                <c:pt idx="5">
                  <c:v>93715772.527107969</c:v>
                </c:pt>
                <c:pt idx="6">
                  <c:v>56265333.303974785</c:v>
                </c:pt>
                <c:pt idx="7">
                  <c:v>120969371.3787674</c:v>
                </c:pt>
                <c:pt idx="8">
                  <c:v>0</c:v>
                </c:pt>
                <c:pt idx="9">
                  <c:v>0</c:v>
                </c:pt>
                <c:pt idx="10">
                  <c:v>0</c:v>
                </c:pt>
                <c:pt idx="11">
                  <c:v>16089635.176367998</c:v>
                </c:pt>
                <c:pt idx="12">
                  <c:v>28481385.620999996</c:v>
                </c:pt>
                <c:pt idx="13">
                  <c:v>37592940</c:v>
                </c:pt>
              </c:numCache>
            </c:numRef>
          </c:val>
          <c:smooth val="0"/>
          <c:extLst>
            <c:ext xmlns:c16="http://schemas.microsoft.com/office/drawing/2014/chart" uri="{C3380CC4-5D6E-409C-BE32-E72D297353CC}">
              <c16:uniqueId val="{00000006-DA15-5246-8E87-808BA1466ABE}"/>
            </c:ext>
          </c:extLst>
        </c:ser>
        <c:ser>
          <c:idx val="7"/>
          <c:order val="7"/>
          <c:spPr>
            <a:ln w="28575" cap="rnd">
              <a:solidFill>
                <a:schemeClr val="accent2">
                  <a:lumMod val="60000"/>
                </a:schemeClr>
              </a:solidFill>
              <a:round/>
            </a:ln>
            <a:effectLst/>
          </c:spPr>
          <c:marker>
            <c:symbol val="none"/>
          </c:marker>
          <c:val>
            <c:numRef>
              <c:f>Revenue!$B$9:$AO$9</c:f>
              <c:numCache>
                <c:formatCode>#,##0</c:formatCode>
                <c:ptCount val="40"/>
                <c:pt idx="0">
                  <c:v>0</c:v>
                </c:pt>
                <c:pt idx="1">
                  <c:v>0</c:v>
                </c:pt>
                <c:pt idx="2">
                  <c:v>0</c:v>
                </c:pt>
                <c:pt idx="3">
                  <c:v>138550354</c:v>
                </c:pt>
                <c:pt idx="4">
                  <c:v>176262.85699999999</c:v>
                </c:pt>
                <c:pt idx="5">
                  <c:v>100873.565</c:v>
                </c:pt>
                <c:pt idx="6">
                  <c:v>22660</c:v>
                </c:pt>
              </c:numCache>
            </c:numRef>
          </c:val>
          <c:smooth val="0"/>
          <c:extLst>
            <c:ext xmlns:c16="http://schemas.microsoft.com/office/drawing/2014/chart" uri="{C3380CC4-5D6E-409C-BE32-E72D297353CC}">
              <c16:uniqueId val="{00000007-DA15-5246-8E87-808BA1466ABE}"/>
            </c:ext>
          </c:extLst>
        </c:ser>
        <c:ser>
          <c:idx val="8"/>
          <c:order val="8"/>
          <c:spPr>
            <a:ln w="28575" cap="rnd">
              <a:solidFill>
                <a:schemeClr val="accent3">
                  <a:lumMod val="60000"/>
                </a:schemeClr>
              </a:solidFill>
              <a:round/>
            </a:ln>
            <a:effectLst/>
          </c:spPr>
          <c:marker>
            <c:symbol val="none"/>
          </c:marker>
          <c:val>
            <c:numRef>
              <c:f>Revenue!$B$10:$AO$10</c:f>
              <c:numCache>
                <c:formatCode>#,##0</c:formatCode>
                <c:ptCount val="40"/>
                <c:pt idx="0">
                  <c:v>308298.69669387379</c:v>
                </c:pt>
                <c:pt idx="1">
                  <c:v>7351869.2889527129</c:v>
                </c:pt>
                <c:pt idx="2">
                  <c:v>9539783.1790977903</c:v>
                </c:pt>
                <c:pt idx="3">
                  <c:v>43220626.635639571</c:v>
                </c:pt>
                <c:pt idx="4">
                  <c:v>80021415.452539921</c:v>
                </c:pt>
                <c:pt idx="5">
                  <c:v>144984316.50125775</c:v>
                </c:pt>
                <c:pt idx="6">
                  <c:v>151527478.23751357</c:v>
                </c:pt>
                <c:pt idx="7">
                  <c:v>146921870.38252339</c:v>
                </c:pt>
                <c:pt idx="8">
                  <c:v>119589000.85488702</c:v>
                </c:pt>
                <c:pt idx="9">
                  <c:v>93677028.968808025</c:v>
                </c:pt>
                <c:pt idx="10">
                  <c:v>65182621.059094727</c:v>
                </c:pt>
                <c:pt idx="11">
                  <c:v>68786151.506786168</c:v>
                </c:pt>
                <c:pt idx="12">
                  <c:v>55860496.077736273</c:v>
                </c:pt>
                <c:pt idx="13">
                  <c:v>63233876.789988615</c:v>
                </c:pt>
                <c:pt idx="14">
                  <c:v>117619414.75499246</c:v>
                </c:pt>
                <c:pt idx="15">
                  <c:v>96004467.471587285</c:v>
                </c:pt>
                <c:pt idx="16">
                  <c:v>277339799.44177186</c:v>
                </c:pt>
                <c:pt idx="17">
                  <c:v>606902916.79956615</c:v>
                </c:pt>
                <c:pt idx="18">
                  <c:v>1025307106.4781351</c:v>
                </c:pt>
                <c:pt idx="19">
                  <c:v>1172168338.8621726</c:v>
                </c:pt>
                <c:pt idx="20">
                  <c:v>1941329809.4839997</c:v>
                </c:pt>
                <c:pt idx="21">
                  <c:v>2315690290</c:v>
                </c:pt>
              </c:numCache>
            </c:numRef>
          </c:val>
          <c:smooth val="0"/>
          <c:extLst>
            <c:ext xmlns:c16="http://schemas.microsoft.com/office/drawing/2014/chart" uri="{C3380CC4-5D6E-409C-BE32-E72D297353CC}">
              <c16:uniqueId val="{00000008-DA15-5246-8E87-808BA1466ABE}"/>
            </c:ext>
          </c:extLst>
        </c:ser>
        <c:ser>
          <c:idx val="9"/>
          <c:order val="9"/>
          <c:spPr>
            <a:ln w="28575" cap="rnd">
              <a:solidFill>
                <a:schemeClr val="accent4">
                  <a:lumMod val="60000"/>
                </a:schemeClr>
              </a:solidFill>
              <a:round/>
            </a:ln>
            <a:effectLst/>
          </c:spPr>
          <c:marker>
            <c:symbol val="none"/>
          </c:marker>
          <c:val>
            <c:numRef>
              <c:f>Revenue!$B$11:$AO$11</c:f>
              <c:numCache>
                <c:formatCode>#,##0</c:formatCode>
                <c:ptCount val="40"/>
                <c:pt idx="0">
                  <c:v>89898055.200000003</c:v>
                </c:pt>
                <c:pt idx="1">
                  <c:v>128636439.90000001</c:v>
                </c:pt>
                <c:pt idx="2">
                  <c:v>200910456.40000001</c:v>
                </c:pt>
                <c:pt idx="3">
                  <c:v>523709301.69999999</c:v>
                </c:pt>
                <c:pt idx="4">
                  <c:v>1001737683</c:v>
                </c:pt>
                <c:pt idx="5">
                  <c:v>1698112816</c:v>
                </c:pt>
                <c:pt idx="6">
                  <c:v>2554231486</c:v>
                </c:pt>
                <c:pt idx="7">
                  <c:v>3122308132</c:v>
                </c:pt>
                <c:pt idx="8">
                  <c:v>3615358855</c:v>
                </c:pt>
                <c:pt idx="9">
                  <c:v>4144280302</c:v>
                </c:pt>
                <c:pt idx="10">
                  <c:v>4654597487</c:v>
                </c:pt>
                <c:pt idx="11">
                  <c:v>4835149026</c:v>
                </c:pt>
                <c:pt idx="12">
                  <c:v>5285835838</c:v>
                </c:pt>
                <c:pt idx="13">
                  <c:v>6310818790</c:v>
                </c:pt>
                <c:pt idx="14">
                  <c:v>6680222175</c:v>
                </c:pt>
                <c:pt idx="15">
                  <c:v>7571727393</c:v>
                </c:pt>
                <c:pt idx="16">
                  <c:v>10039321776</c:v>
                </c:pt>
                <c:pt idx="17">
                  <c:v>15017748018</c:v>
                </c:pt>
                <c:pt idx="18">
                  <c:v>18480404830</c:v>
                </c:pt>
                <c:pt idx="19">
                  <c:v>21361321941</c:v>
                </c:pt>
                <c:pt idx="20">
                  <c:v>23812740798</c:v>
                </c:pt>
                <c:pt idx="21">
                  <c:v>23706345193</c:v>
                </c:pt>
                <c:pt idx="22">
                  <c:v>23588056193</c:v>
                </c:pt>
                <c:pt idx="23">
                  <c:v>22075646165</c:v>
                </c:pt>
                <c:pt idx="24">
                  <c:v>22689000000</c:v>
                </c:pt>
                <c:pt idx="25">
                  <c:v>22884000000</c:v>
                </c:pt>
                <c:pt idx="26">
                  <c:v>24949000000</c:v>
                </c:pt>
                <c:pt idx="27">
                  <c:v>26220000000</c:v>
                </c:pt>
                <c:pt idx="28">
                  <c:v>27726000000</c:v>
                </c:pt>
                <c:pt idx="29">
                  <c:v>29470000000</c:v>
                </c:pt>
                <c:pt idx="30">
                  <c:v>31250000000</c:v>
                </c:pt>
                <c:pt idx="31">
                  <c:v>30637000000</c:v>
                </c:pt>
                <c:pt idx="32">
                  <c:v>31065000000</c:v>
                </c:pt>
                <c:pt idx="33">
                  <c:v>29941000000</c:v>
                </c:pt>
                <c:pt idx="34">
                  <c:v>32087000000</c:v>
                </c:pt>
                <c:pt idx="35">
                  <c:v>31991000000</c:v>
                </c:pt>
                <c:pt idx="36">
                  <c:v>31966806268</c:v>
                </c:pt>
                <c:pt idx="37">
                  <c:v>31852000000</c:v>
                </c:pt>
                <c:pt idx="38">
                  <c:v>35491000000</c:v>
                </c:pt>
                <c:pt idx="39">
                  <c:v>35965000000</c:v>
                </c:pt>
              </c:numCache>
            </c:numRef>
          </c:val>
          <c:smooth val="0"/>
          <c:extLst>
            <c:ext xmlns:c16="http://schemas.microsoft.com/office/drawing/2014/chart" uri="{C3380CC4-5D6E-409C-BE32-E72D297353CC}">
              <c16:uniqueId val="{00000009-DA15-5246-8E87-808BA1466ABE}"/>
            </c:ext>
          </c:extLst>
        </c:ser>
        <c:ser>
          <c:idx val="10"/>
          <c:order val="10"/>
          <c:spPr>
            <a:ln w="28575" cap="rnd">
              <a:solidFill>
                <a:schemeClr val="accent5">
                  <a:lumMod val="60000"/>
                </a:schemeClr>
              </a:solidFill>
              <a:round/>
            </a:ln>
            <a:effectLst/>
          </c:spPr>
          <c:marker>
            <c:symbol val="none"/>
          </c:marker>
          <c:val>
            <c:numRef>
              <c:f>Revenue!$B$12:$AO$12</c:f>
              <c:numCache>
                <c:formatCode>#,##0</c:formatCode>
                <c:ptCount val="40"/>
                <c:pt idx="0">
                  <c:v>7577253.4031635765</c:v>
                </c:pt>
                <c:pt idx="1">
                  <c:v>21546944.632512793</c:v>
                </c:pt>
                <c:pt idx="2">
                  <c:v>23883124.719125584</c:v>
                </c:pt>
                <c:pt idx="3">
                  <c:v>22371000.240975637</c:v>
                </c:pt>
                <c:pt idx="4">
                  <c:v>13081614.773889188</c:v>
                </c:pt>
                <c:pt idx="5">
                  <c:v>6408158.5058730226</c:v>
                </c:pt>
                <c:pt idx="6">
                  <c:v>10096556.976264732</c:v>
                </c:pt>
                <c:pt idx="7">
                  <c:v>92355568.009056374</c:v>
                </c:pt>
                <c:pt idx="8">
                  <c:v>76720092.162684232</c:v>
                </c:pt>
                <c:pt idx="9">
                  <c:v>11623179.568770899</c:v>
                </c:pt>
                <c:pt idx="10">
                  <c:v>18217765.838999998</c:v>
                </c:pt>
                <c:pt idx="11">
                  <c:v>94018400</c:v>
                </c:pt>
              </c:numCache>
            </c:numRef>
          </c:val>
          <c:smooth val="0"/>
          <c:extLst>
            <c:ext xmlns:c16="http://schemas.microsoft.com/office/drawing/2014/chart" uri="{C3380CC4-5D6E-409C-BE32-E72D297353CC}">
              <c16:uniqueId val="{0000000A-DA15-5246-8E87-808BA1466ABE}"/>
            </c:ext>
          </c:extLst>
        </c:ser>
        <c:ser>
          <c:idx val="11"/>
          <c:order val="11"/>
          <c:spPr>
            <a:ln w="28575" cap="rnd">
              <a:solidFill>
                <a:schemeClr val="accent6">
                  <a:lumMod val="60000"/>
                </a:schemeClr>
              </a:solidFill>
              <a:round/>
            </a:ln>
            <a:effectLst/>
          </c:spPr>
          <c:marker>
            <c:symbol val="none"/>
          </c:marker>
          <c:val>
            <c:numRef>
              <c:f>Revenue!$B$13:$AO$13</c:f>
              <c:numCache>
                <c:formatCode>#,##0</c:formatCode>
                <c:ptCount val="40"/>
                <c:pt idx="0">
                  <c:v>2107050.5047032521</c:v>
                </c:pt>
                <c:pt idx="1">
                  <c:v>3065415.7624444845</c:v>
                </c:pt>
                <c:pt idx="2">
                  <c:v>5108523.6719901375</c:v>
                </c:pt>
                <c:pt idx="3">
                  <c:v>6213681.13290173</c:v>
                </c:pt>
                <c:pt idx="4">
                  <c:v>10185423.260403981</c:v>
                </c:pt>
                <c:pt idx="5">
                  <c:v>20748132.506740376</c:v>
                </c:pt>
                <c:pt idx="6">
                  <c:v>57149867.0719916</c:v>
                </c:pt>
                <c:pt idx="7">
                  <c:v>31493951.274891708</c:v>
                </c:pt>
                <c:pt idx="8">
                  <c:v>99024506.683960438</c:v>
                </c:pt>
                <c:pt idx="9">
                  <c:v>50786942.551966831</c:v>
                </c:pt>
                <c:pt idx="10">
                  <c:v>603896118.24904048</c:v>
                </c:pt>
                <c:pt idx="11">
                  <c:v>464097843.40958214</c:v>
                </c:pt>
                <c:pt idx="12">
                  <c:v>1302135439.3319998</c:v>
                </c:pt>
                <c:pt idx="13">
                  <c:v>2255937930</c:v>
                </c:pt>
              </c:numCache>
            </c:numRef>
          </c:val>
          <c:smooth val="0"/>
          <c:extLst>
            <c:ext xmlns:c16="http://schemas.microsoft.com/office/drawing/2014/chart" uri="{C3380CC4-5D6E-409C-BE32-E72D297353CC}">
              <c16:uniqueId val="{0000000B-DA15-5246-8E87-808BA1466ABE}"/>
            </c:ext>
          </c:extLst>
        </c:ser>
        <c:ser>
          <c:idx val="12"/>
          <c:order val="12"/>
          <c:spPr>
            <a:ln w="28575" cap="rnd">
              <a:solidFill>
                <a:schemeClr val="accent1">
                  <a:lumMod val="80000"/>
                  <a:lumOff val="20000"/>
                </a:schemeClr>
              </a:solidFill>
              <a:round/>
            </a:ln>
            <a:effectLst/>
          </c:spPr>
          <c:marker>
            <c:symbol val="none"/>
          </c:marker>
          <c:val>
            <c:numRef>
              <c:f>Revenue!$B$14:$AO$14</c:f>
              <c:numCache>
                <c:formatCode>#,##0</c:formatCode>
                <c:ptCount val="40"/>
                <c:pt idx="0">
                  <c:v>8942264.2957967091</c:v>
                </c:pt>
                <c:pt idx="1">
                  <c:v>9914393.6251074187</c:v>
                </c:pt>
                <c:pt idx="2">
                  <c:v>18357989.957088944</c:v>
                </c:pt>
                <c:pt idx="3">
                  <c:v>54268993.747422941</c:v>
                </c:pt>
                <c:pt idx="4">
                  <c:v>31893456.152460802</c:v>
                </c:pt>
                <c:pt idx="5">
                  <c:v>65092155.756547287</c:v>
                </c:pt>
                <c:pt idx="6">
                  <c:v>148467560.54597998</c:v>
                </c:pt>
                <c:pt idx="7">
                  <c:v>83353419.499999985</c:v>
                </c:pt>
                <c:pt idx="8">
                  <c:v>271302000</c:v>
                </c:pt>
              </c:numCache>
            </c:numRef>
          </c:val>
          <c:smooth val="0"/>
          <c:extLst>
            <c:ext xmlns:c16="http://schemas.microsoft.com/office/drawing/2014/chart" uri="{C3380CC4-5D6E-409C-BE32-E72D297353CC}">
              <c16:uniqueId val="{0000000C-DA15-5246-8E87-808BA1466ABE}"/>
            </c:ext>
          </c:extLst>
        </c:ser>
        <c:ser>
          <c:idx val="13"/>
          <c:order val="13"/>
          <c:spPr>
            <a:ln w="28575" cap="rnd">
              <a:solidFill>
                <a:schemeClr val="accent2">
                  <a:lumMod val="80000"/>
                  <a:lumOff val="20000"/>
                </a:schemeClr>
              </a:solidFill>
              <a:round/>
            </a:ln>
            <a:effectLst/>
          </c:spPr>
          <c:marker>
            <c:symbol val="none"/>
          </c:marker>
          <c:val>
            <c:numRef>
              <c:f>Revenue!$B$15:$AO$15</c:f>
              <c:numCache>
                <c:formatCode>#,##0</c:formatCode>
                <c:ptCount val="40"/>
                <c:pt idx="0">
                  <c:v>485738.41474517511</c:v>
                </c:pt>
                <c:pt idx="1">
                  <c:v>2926739.4534947393</c:v>
                </c:pt>
                <c:pt idx="2">
                  <c:v>8357563.2010328751</c:v>
                </c:pt>
                <c:pt idx="3">
                  <c:v>11325549.339282837</c:v>
                </c:pt>
                <c:pt idx="4">
                  <c:v>10422106.381096799</c:v>
                </c:pt>
                <c:pt idx="5">
                  <c:v>10151066.119999999</c:v>
                </c:pt>
                <c:pt idx="6">
                  <c:v>11223910</c:v>
                </c:pt>
              </c:numCache>
            </c:numRef>
          </c:val>
          <c:smooth val="0"/>
          <c:extLst>
            <c:ext xmlns:c16="http://schemas.microsoft.com/office/drawing/2014/chart" uri="{C3380CC4-5D6E-409C-BE32-E72D297353CC}">
              <c16:uniqueId val="{0000000D-DA15-5246-8E87-808BA1466ABE}"/>
            </c:ext>
          </c:extLst>
        </c:ser>
        <c:ser>
          <c:idx val="14"/>
          <c:order val="14"/>
          <c:spPr>
            <a:ln w="28575" cap="rnd">
              <a:solidFill>
                <a:schemeClr val="accent3">
                  <a:lumMod val="80000"/>
                  <a:lumOff val="20000"/>
                </a:schemeClr>
              </a:solidFill>
              <a:round/>
            </a:ln>
            <a:effectLst/>
          </c:spPr>
          <c:marker>
            <c:symbol val="none"/>
          </c:marker>
          <c:val>
            <c:numRef>
              <c:f>Revenue!$B$16:$AO$16</c:f>
              <c:numCache>
                <c:formatCode>#,##0</c:formatCode>
                <c:ptCount val="40"/>
                <c:pt idx="0">
                  <c:v>0</c:v>
                </c:pt>
                <c:pt idx="1">
                  <c:v>0</c:v>
                </c:pt>
                <c:pt idx="2">
                  <c:v>22717.253199999999</c:v>
                </c:pt>
                <c:pt idx="3">
                  <c:v>29553.781800000001</c:v>
                </c:pt>
                <c:pt idx="4">
                  <c:v>62959659</c:v>
                </c:pt>
                <c:pt idx="5">
                  <c:v>68832905.5</c:v>
                </c:pt>
                <c:pt idx="6">
                  <c:v>401061614</c:v>
                </c:pt>
                <c:pt idx="7">
                  <c:v>65423540</c:v>
                </c:pt>
              </c:numCache>
            </c:numRef>
          </c:val>
          <c:smooth val="0"/>
          <c:extLst>
            <c:ext xmlns:c16="http://schemas.microsoft.com/office/drawing/2014/chart" uri="{C3380CC4-5D6E-409C-BE32-E72D297353CC}">
              <c16:uniqueId val="{0000000E-DA15-5246-8E87-808BA1466ABE}"/>
            </c:ext>
          </c:extLst>
        </c:ser>
        <c:ser>
          <c:idx val="15"/>
          <c:order val="15"/>
          <c:spPr>
            <a:ln w="28575" cap="rnd">
              <a:solidFill>
                <a:schemeClr val="accent4">
                  <a:lumMod val="80000"/>
                  <a:lumOff val="20000"/>
                </a:schemeClr>
              </a:solidFill>
              <a:round/>
            </a:ln>
            <a:effectLst/>
          </c:spPr>
          <c:marker>
            <c:symbol val="none"/>
          </c:marker>
          <c:val>
            <c:numRef>
              <c:f>Revenue!$B$17:$AO$17</c:f>
              <c:numCache>
                <c:formatCode>#,##0</c:formatCode>
                <c:ptCount val="40"/>
                <c:pt idx="0">
                  <c:v>2694812.6434211726</c:v>
                </c:pt>
                <c:pt idx="1">
                  <c:v>9145723.819581978</c:v>
                </c:pt>
                <c:pt idx="2">
                  <c:v>17417822.853678696</c:v>
                </c:pt>
                <c:pt idx="3">
                  <c:v>12794324.688187944</c:v>
                </c:pt>
                <c:pt idx="4">
                  <c:v>14204905.70679727</c:v>
                </c:pt>
                <c:pt idx="5">
                  <c:v>16341600.671054099</c:v>
                </c:pt>
                <c:pt idx="6">
                  <c:v>28643845.151999995</c:v>
                </c:pt>
                <c:pt idx="7">
                  <c:v>36333250</c:v>
                </c:pt>
              </c:numCache>
            </c:numRef>
          </c:val>
          <c:smooth val="0"/>
          <c:extLst>
            <c:ext xmlns:c16="http://schemas.microsoft.com/office/drawing/2014/chart" uri="{C3380CC4-5D6E-409C-BE32-E72D297353CC}">
              <c16:uniqueId val="{0000000F-DA15-5246-8E87-808BA1466ABE}"/>
            </c:ext>
          </c:extLst>
        </c:ser>
        <c:ser>
          <c:idx val="16"/>
          <c:order val="16"/>
          <c:spPr>
            <a:ln w="28575" cap="rnd">
              <a:solidFill>
                <a:schemeClr val="accent5">
                  <a:lumMod val="80000"/>
                  <a:lumOff val="20000"/>
                </a:schemeClr>
              </a:solidFill>
              <a:round/>
            </a:ln>
            <a:effectLst/>
          </c:spPr>
          <c:marker>
            <c:symbol val="none"/>
          </c:marker>
          <c:val>
            <c:numRef>
              <c:f>Revenue!$B$18:$AO$18</c:f>
              <c:numCache>
                <c:formatCode>#,##0</c:formatCode>
                <c:ptCount val="40"/>
                <c:pt idx="0">
                  <c:v>45552370.231808685</c:v>
                </c:pt>
                <c:pt idx="1">
                  <c:v>18584045.496642563</c:v>
                </c:pt>
                <c:pt idx="2">
                  <c:v>24612961.892483193</c:v>
                </c:pt>
                <c:pt idx="3">
                  <c:v>56661825.708252273</c:v>
                </c:pt>
                <c:pt idx="4">
                  <c:v>74893819.44201842</c:v>
                </c:pt>
                <c:pt idx="5">
                  <c:v>125147767.12844782</c:v>
                </c:pt>
                <c:pt idx="6">
                  <c:v>145172464.37908274</c:v>
                </c:pt>
                <c:pt idx="7">
                  <c:v>285061270.86139107</c:v>
                </c:pt>
                <c:pt idx="8">
                  <c:v>304404288.78303558</c:v>
                </c:pt>
                <c:pt idx="9">
                  <c:v>340336883.88028514</c:v>
                </c:pt>
                <c:pt idx="10">
                  <c:v>321214024.58559114</c:v>
                </c:pt>
                <c:pt idx="11">
                  <c:v>571160610.34147787</c:v>
                </c:pt>
                <c:pt idx="12">
                  <c:v>868291007.94386303</c:v>
                </c:pt>
                <c:pt idx="13">
                  <c:v>1098193158.0082312</c:v>
                </c:pt>
                <c:pt idx="14">
                  <c:v>1538975264.9269452</c:v>
                </c:pt>
                <c:pt idx="15">
                  <c:v>1745370181.3539743</c:v>
                </c:pt>
                <c:pt idx="16">
                  <c:v>1894641600.376858</c:v>
                </c:pt>
                <c:pt idx="17">
                  <c:v>726484459.00648201</c:v>
                </c:pt>
                <c:pt idx="18">
                  <c:v>326050395.51373583</c:v>
                </c:pt>
                <c:pt idx="19">
                  <c:v>2742462060.9694319</c:v>
                </c:pt>
                <c:pt idx="20">
                  <c:v>2859963910.3538098</c:v>
                </c:pt>
                <c:pt idx="21">
                  <c:v>4306092056.2245121</c:v>
                </c:pt>
                <c:pt idx="22">
                  <c:v>4986488036.8850479</c:v>
                </c:pt>
                <c:pt idx="23">
                  <c:v>6177784093.1971664</c:v>
                </c:pt>
                <c:pt idx="24">
                  <c:v>6597719194.7721014</c:v>
                </c:pt>
                <c:pt idx="25">
                  <c:v>6926616973.7922668</c:v>
                </c:pt>
                <c:pt idx="26">
                  <c:v>7295589445.5092821</c:v>
                </c:pt>
                <c:pt idx="27">
                  <c:v>7744708533.5676241</c:v>
                </c:pt>
                <c:pt idx="28">
                  <c:v>9579981039.8341312</c:v>
                </c:pt>
                <c:pt idx="29">
                  <c:v>13200938745.590441</c:v>
                </c:pt>
                <c:pt idx="30">
                  <c:v>14630537695.732965</c:v>
                </c:pt>
                <c:pt idx="31">
                  <c:v>15351301100.388508</c:v>
                </c:pt>
                <c:pt idx="32">
                  <c:v>16056243157.323851</c:v>
                </c:pt>
                <c:pt idx="33">
                  <c:v>17241663112.731838</c:v>
                </c:pt>
                <c:pt idx="34">
                  <c:v>18145910818.629589</c:v>
                </c:pt>
                <c:pt idx="35">
                  <c:v>16555782262.060791</c:v>
                </c:pt>
                <c:pt idx="36">
                  <c:v>13336241172.979019</c:v>
                </c:pt>
                <c:pt idx="37">
                  <c:v>11494824052.195379</c:v>
                </c:pt>
                <c:pt idx="38">
                  <c:v>10443705641.199999</c:v>
                </c:pt>
                <c:pt idx="39">
                  <c:v>9966177000</c:v>
                </c:pt>
              </c:numCache>
            </c:numRef>
          </c:val>
          <c:smooth val="0"/>
          <c:extLst>
            <c:ext xmlns:c16="http://schemas.microsoft.com/office/drawing/2014/chart" uri="{C3380CC4-5D6E-409C-BE32-E72D297353CC}">
              <c16:uniqueId val="{00000010-DA15-5246-8E87-808BA1466ABE}"/>
            </c:ext>
          </c:extLst>
        </c:ser>
        <c:ser>
          <c:idx val="17"/>
          <c:order val="17"/>
          <c:spPr>
            <a:ln w="28575" cap="rnd">
              <a:solidFill>
                <a:schemeClr val="accent6">
                  <a:lumMod val="80000"/>
                  <a:lumOff val="20000"/>
                </a:schemeClr>
              </a:solidFill>
              <a:round/>
            </a:ln>
            <a:effectLst/>
          </c:spPr>
          <c:marker>
            <c:symbol val="none"/>
          </c:marker>
          <c:val>
            <c:numRef>
              <c:f>Revenue!$B$19:$AO$19</c:f>
              <c:numCache>
                <c:formatCode>#,##0</c:formatCode>
                <c:ptCount val="40"/>
                <c:pt idx="0">
                  <c:v>80580130.684202611</c:v>
                </c:pt>
                <c:pt idx="1">
                  <c:v>163504164.27735019</c:v>
                </c:pt>
                <c:pt idx="2">
                  <c:v>137060760.95279375</c:v>
                </c:pt>
                <c:pt idx="3">
                  <c:v>593907872.67690516</c:v>
                </c:pt>
                <c:pt idx="4">
                  <c:v>23045416271.366997</c:v>
                </c:pt>
                <c:pt idx="5">
                  <c:v>19559075750.283417</c:v>
                </c:pt>
                <c:pt idx="6">
                  <c:v>4055117312.9999995</c:v>
                </c:pt>
                <c:pt idx="7">
                  <c:v>2833633000</c:v>
                </c:pt>
              </c:numCache>
            </c:numRef>
          </c:val>
          <c:smooth val="0"/>
          <c:extLst>
            <c:ext xmlns:c16="http://schemas.microsoft.com/office/drawing/2014/chart" uri="{C3380CC4-5D6E-409C-BE32-E72D297353CC}">
              <c16:uniqueId val="{00000011-DA15-5246-8E87-808BA1466ABE}"/>
            </c:ext>
          </c:extLst>
        </c:ser>
        <c:ser>
          <c:idx val="18"/>
          <c:order val="18"/>
          <c:spPr>
            <a:ln w="28575" cap="rnd">
              <a:solidFill>
                <a:schemeClr val="accent1">
                  <a:lumMod val="80000"/>
                </a:schemeClr>
              </a:solidFill>
              <a:round/>
            </a:ln>
            <a:effectLst/>
          </c:spPr>
          <c:marker>
            <c:symbol val="none"/>
          </c:marker>
          <c:val>
            <c:numRef>
              <c:f>Revenue!$B$20:$AO$20</c:f>
              <c:numCache>
                <c:formatCode>#,##0</c:formatCode>
                <c:ptCount val="40"/>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12-DA15-5246-8E87-808BA1466ABE}"/>
            </c:ext>
          </c:extLst>
        </c:ser>
        <c:ser>
          <c:idx val="19"/>
          <c:order val="19"/>
          <c:spPr>
            <a:ln w="28575" cap="rnd">
              <a:solidFill>
                <a:schemeClr val="accent2">
                  <a:lumMod val="80000"/>
                </a:schemeClr>
              </a:solidFill>
              <a:round/>
            </a:ln>
            <a:effectLst/>
          </c:spPr>
          <c:marker>
            <c:symbol val="none"/>
          </c:marker>
          <c:val>
            <c:numRef>
              <c:f>Revenue!$B$21:$AO$21</c:f>
              <c:numCache>
                <c:formatCode>#,##0</c:formatCode>
                <c:ptCount val="40"/>
                <c:pt idx="0">
                  <c:v>19138034.035927847</c:v>
                </c:pt>
                <c:pt idx="1">
                  <c:v>8259731.5682336334</c:v>
                </c:pt>
                <c:pt idx="2">
                  <c:v>46348161.14388939</c:v>
                </c:pt>
                <c:pt idx="3">
                  <c:v>69951458.250109911</c:v>
                </c:pt>
                <c:pt idx="4">
                  <c:v>0</c:v>
                </c:pt>
                <c:pt idx="5">
                  <c:v>0</c:v>
                </c:pt>
                <c:pt idx="6">
                  <c:v>4444725.560988117</c:v>
                </c:pt>
                <c:pt idx="7">
                  <c:v>4067604.3985199993</c:v>
                </c:pt>
                <c:pt idx="8">
                  <c:v>31323896.499999996</c:v>
                </c:pt>
                <c:pt idx="9">
                  <c:v>86324300.000000015</c:v>
                </c:pt>
              </c:numCache>
            </c:numRef>
          </c:val>
          <c:smooth val="0"/>
          <c:extLst>
            <c:ext xmlns:c16="http://schemas.microsoft.com/office/drawing/2014/chart" uri="{C3380CC4-5D6E-409C-BE32-E72D297353CC}">
              <c16:uniqueId val="{00000013-DA15-5246-8E87-808BA1466ABE}"/>
            </c:ext>
          </c:extLst>
        </c:ser>
        <c:ser>
          <c:idx val="20"/>
          <c:order val="20"/>
          <c:spPr>
            <a:ln w="28575" cap="rnd">
              <a:solidFill>
                <a:schemeClr val="accent3">
                  <a:lumMod val="80000"/>
                </a:schemeClr>
              </a:solidFill>
              <a:round/>
            </a:ln>
            <a:effectLst/>
          </c:spPr>
          <c:marker>
            <c:symbol val="none"/>
          </c:marker>
          <c:val>
            <c:numRef>
              <c:f>Revenue!$B$22:$AO$22</c:f>
              <c:numCache>
                <c:formatCode>#,##0</c:formatCode>
                <c:ptCount val="40"/>
                <c:pt idx="0">
                  <c:v>24817516.261545043</c:v>
                </c:pt>
                <c:pt idx="1">
                  <c:v>26984310.588689532</c:v>
                </c:pt>
                <c:pt idx="2">
                  <c:v>40876574.400808349</c:v>
                </c:pt>
                <c:pt idx="3">
                  <c:v>55601573.718535781</c:v>
                </c:pt>
                <c:pt idx="4">
                  <c:v>35135062.882327199</c:v>
                </c:pt>
                <c:pt idx="5">
                  <c:v>22039281.211999997</c:v>
                </c:pt>
                <c:pt idx="6">
                  <c:v>36651520</c:v>
                </c:pt>
              </c:numCache>
            </c:numRef>
          </c:val>
          <c:smooth val="0"/>
          <c:extLst>
            <c:ext xmlns:c16="http://schemas.microsoft.com/office/drawing/2014/chart" uri="{C3380CC4-5D6E-409C-BE32-E72D297353CC}">
              <c16:uniqueId val="{00000014-DA15-5246-8E87-808BA1466ABE}"/>
            </c:ext>
          </c:extLst>
        </c:ser>
        <c:ser>
          <c:idx val="21"/>
          <c:order val="21"/>
          <c:spPr>
            <a:ln w="28575" cap="rnd">
              <a:solidFill>
                <a:schemeClr val="accent4">
                  <a:lumMod val="80000"/>
                </a:schemeClr>
              </a:solidFill>
              <a:round/>
            </a:ln>
            <a:effectLst/>
          </c:spPr>
          <c:marker>
            <c:symbol val="none"/>
          </c:marker>
          <c:val>
            <c:numRef>
              <c:f>Revenue!$B$23:$AO$23</c:f>
              <c:numCache>
                <c:formatCode>#,##0</c:formatCode>
                <c:ptCount val="40"/>
                <c:pt idx="0">
                  <c:v>7304858.9723275341</c:v>
                </c:pt>
                <c:pt idx="1">
                  <c:v>15221429.015465945</c:v>
                </c:pt>
                <c:pt idx="2">
                  <c:v>11655867.741629494</c:v>
                </c:pt>
                <c:pt idx="3">
                  <c:v>15650107.923305698</c:v>
                </c:pt>
                <c:pt idx="4">
                  <c:v>36608609.478999995</c:v>
                </c:pt>
                <c:pt idx="5">
                  <c:v>10293820</c:v>
                </c:pt>
              </c:numCache>
            </c:numRef>
          </c:val>
          <c:smooth val="0"/>
          <c:extLst>
            <c:ext xmlns:c16="http://schemas.microsoft.com/office/drawing/2014/chart" uri="{C3380CC4-5D6E-409C-BE32-E72D297353CC}">
              <c16:uniqueId val="{00000015-DA15-5246-8E87-808BA1466ABE}"/>
            </c:ext>
          </c:extLst>
        </c:ser>
        <c:ser>
          <c:idx val="22"/>
          <c:order val="22"/>
          <c:spPr>
            <a:ln w="28575" cap="rnd">
              <a:solidFill>
                <a:schemeClr val="accent5">
                  <a:lumMod val="80000"/>
                </a:schemeClr>
              </a:solidFill>
              <a:round/>
            </a:ln>
            <a:effectLst/>
          </c:spPr>
          <c:marker>
            <c:symbol val="none"/>
          </c:marker>
          <c:val>
            <c:numRef>
              <c:f>Revenue!$B$24:$AO$24</c:f>
              <c:numCache>
                <c:formatCode>#,##0</c:formatCode>
                <c:ptCount val="40"/>
                <c:pt idx="0">
                  <c:v>6448251.5230209325</c:v>
                </c:pt>
                <c:pt idx="1">
                  <c:v>22268879.000373531</c:v>
                </c:pt>
                <c:pt idx="2">
                  <c:v>21897280.123660889</c:v>
                </c:pt>
                <c:pt idx="3">
                  <c:v>30608711.643952947</c:v>
                </c:pt>
                <c:pt idx="4">
                  <c:v>29953829.974179361</c:v>
                </c:pt>
                <c:pt idx="5">
                  <c:v>20982594.504474223</c:v>
                </c:pt>
                <c:pt idx="6">
                  <c:v>10232313.758652018</c:v>
                </c:pt>
                <c:pt idx="7">
                  <c:v>35778296.552376896</c:v>
                </c:pt>
                <c:pt idx="8">
                  <c:v>75932324.814138725</c:v>
                </c:pt>
                <c:pt idx="9">
                  <c:v>60081501.965813734</c:v>
                </c:pt>
                <c:pt idx="10">
                  <c:v>32949971.292472087</c:v>
                </c:pt>
                <c:pt idx="11">
                  <c:v>16316453.18765389</c:v>
                </c:pt>
                <c:pt idx="12">
                  <c:v>19170837.558682662</c:v>
                </c:pt>
                <c:pt idx="13">
                  <c:v>62871976.477845222</c:v>
                </c:pt>
                <c:pt idx="14">
                  <c:v>36852361.167690001</c:v>
                </c:pt>
                <c:pt idx="15">
                  <c:v>21661123.312229697</c:v>
                </c:pt>
                <c:pt idx="16">
                  <c:v>801679.38499999989</c:v>
                </c:pt>
                <c:pt idx="17">
                  <c:v>42751180</c:v>
                </c:pt>
              </c:numCache>
            </c:numRef>
          </c:val>
          <c:smooth val="0"/>
          <c:extLst>
            <c:ext xmlns:c16="http://schemas.microsoft.com/office/drawing/2014/chart" uri="{C3380CC4-5D6E-409C-BE32-E72D297353CC}">
              <c16:uniqueId val="{00000016-DA15-5246-8E87-808BA1466ABE}"/>
            </c:ext>
          </c:extLst>
        </c:ser>
        <c:ser>
          <c:idx val="23"/>
          <c:order val="23"/>
          <c:spPr>
            <a:ln w="28575" cap="rnd">
              <a:solidFill>
                <a:schemeClr val="accent6">
                  <a:lumMod val="80000"/>
                </a:schemeClr>
              </a:solidFill>
              <a:round/>
            </a:ln>
            <a:effectLst/>
          </c:spPr>
          <c:marker>
            <c:symbol val="none"/>
          </c:marker>
          <c:val>
            <c:numRef>
              <c:f>Revenue!$B$25:$AO$25</c:f>
              <c:numCache>
                <c:formatCode>#,##0</c:formatCode>
                <c:ptCount val="40"/>
              </c:numCache>
            </c:numRef>
          </c:val>
          <c:smooth val="0"/>
          <c:extLst>
            <c:ext xmlns:c16="http://schemas.microsoft.com/office/drawing/2014/chart" uri="{C3380CC4-5D6E-409C-BE32-E72D297353CC}">
              <c16:uniqueId val="{00000017-DA15-5246-8E87-808BA1466ABE}"/>
            </c:ext>
          </c:extLst>
        </c:ser>
        <c:ser>
          <c:idx val="24"/>
          <c:order val="24"/>
          <c:spPr>
            <a:ln w="28575" cap="rnd">
              <a:solidFill>
                <a:schemeClr val="accent1">
                  <a:lumMod val="60000"/>
                  <a:lumOff val="40000"/>
                </a:schemeClr>
              </a:solidFill>
              <a:round/>
            </a:ln>
            <a:effectLst/>
          </c:spPr>
          <c:marker>
            <c:symbol val="none"/>
          </c:marker>
          <c:val>
            <c:numRef>
              <c:f>Revenue!$B$26:$AO$26</c:f>
              <c:numCache>
                <c:formatCode>#,##0</c:formatCode>
                <c:ptCount val="40"/>
                <c:pt idx="0">
                  <c:v>0</c:v>
                </c:pt>
                <c:pt idx="1">
                  <c:v>335731.13685185928</c:v>
                </c:pt>
                <c:pt idx="2">
                  <c:v>6924229.5159672853</c:v>
                </c:pt>
                <c:pt idx="3">
                  <c:v>53630696.088513501</c:v>
                </c:pt>
                <c:pt idx="4">
                  <c:v>4003817.4344694647</c:v>
                </c:pt>
                <c:pt idx="5">
                  <c:v>365482741.84456301</c:v>
                </c:pt>
                <c:pt idx="6">
                  <c:v>668654.31238556816</c:v>
                </c:pt>
                <c:pt idx="7">
                  <c:v>1108850945.3422379</c:v>
                </c:pt>
                <c:pt idx="8">
                  <c:v>492632.08826519997</c:v>
                </c:pt>
                <c:pt idx="9">
                  <c:v>392875989.99999994</c:v>
                </c:pt>
                <c:pt idx="10">
                  <c:v>36050000</c:v>
                </c:pt>
              </c:numCache>
            </c:numRef>
          </c:val>
          <c:smooth val="0"/>
          <c:extLst>
            <c:ext xmlns:c16="http://schemas.microsoft.com/office/drawing/2014/chart" uri="{C3380CC4-5D6E-409C-BE32-E72D297353CC}">
              <c16:uniqueId val="{00000018-DA15-5246-8E87-808BA1466ABE}"/>
            </c:ext>
          </c:extLst>
        </c:ser>
        <c:ser>
          <c:idx val="25"/>
          <c:order val="25"/>
          <c:spPr>
            <a:ln w="28575" cap="rnd">
              <a:solidFill>
                <a:schemeClr val="accent2">
                  <a:lumMod val="60000"/>
                  <a:lumOff val="40000"/>
                </a:schemeClr>
              </a:solidFill>
              <a:round/>
            </a:ln>
            <a:effectLst/>
          </c:spPr>
          <c:marker>
            <c:symbol val="none"/>
          </c:marker>
          <c:val>
            <c:numRef>
              <c:f>Revenue!$B$27:$AO$27</c:f>
              <c:numCache>
                <c:formatCode>#,##0</c:formatCode>
                <c:ptCount val="40"/>
                <c:pt idx="0">
                  <c:v>0</c:v>
                </c:pt>
                <c:pt idx="1">
                  <c:v>0</c:v>
                </c:pt>
                <c:pt idx="2">
                  <c:v>0</c:v>
                </c:pt>
                <c:pt idx="3">
                  <c:v>165535550.52371192</c:v>
                </c:pt>
                <c:pt idx="4">
                  <c:v>33669493.37659882</c:v>
                </c:pt>
                <c:pt idx="5">
                  <c:v>413333034.69802475</c:v>
                </c:pt>
                <c:pt idx="6">
                  <c:v>59094205.060995296</c:v>
                </c:pt>
                <c:pt idx="7">
                  <c:v>122551271.07685409</c:v>
                </c:pt>
                <c:pt idx="8">
                  <c:v>350966740.13699996</c:v>
                </c:pt>
                <c:pt idx="9">
                  <c:v>0</c:v>
                </c:pt>
              </c:numCache>
            </c:numRef>
          </c:val>
          <c:smooth val="0"/>
          <c:extLst>
            <c:ext xmlns:c16="http://schemas.microsoft.com/office/drawing/2014/chart" uri="{C3380CC4-5D6E-409C-BE32-E72D297353CC}">
              <c16:uniqueId val="{00000019-DA15-5246-8E87-808BA1466ABE}"/>
            </c:ext>
          </c:extLst>
        </c:ser>
        <c:ser>
          <c:idx val="26"/>
          <c:order val="26"/>
          <c:spPr>
            <a:ln w="28575" cap="rnd">
              <a:solidFill>
                <a:schemeClr val="accent3">
                  <a:lumMod val="60000"/>
                  <a:lumOff val="40000"/>
                </a:schemeClr>
              </a:solidFill>
              <a:round/>
            </a:ln>
            <a:effectLst/>
          </c:spPr>
          <c:marker>
            <c:symbol val="none"/>
          </c:marker>
          <c:val>
            <c:numRef>
              <c:f>Revenue!$B$28:$AO$28</c:f>
              <c:numCache>
                <c:formatCode>#,##0</c:formatCode>
                <c:ptCount val="40"/>
                <c:pt idx="0">
                  <c:v>0</c:v>
                </c:pt>
                <c:pt idx="1">
                  <c:v>2214194.4207760273</c:v>
                </c:pt>
                <c:pt idx="2">
                  <c:v>8116258.9582010033</c:v>
                </c:pt>
                <c:pt idx="3">
                  <c:v>17958440.761595078</c:v>
                </c:pt>
                <c:pt idx="4">
                  <c:v>40931471.640413344</c:v>
                </c:pt>
                <c:pt idx="5">
                  <c:v>25911551.409961402</c:v>
                </c:pt>
                <c:pt idx="6">
                  <c:v>111728071.95463604</c:v>
                </c:pt>
                <c:pt idx="7">
                  <c:v>31020784.079202313</c:v>
                </c:pt>
                <c:pt idx="8">
                  <c:v>22272393.862118397</c:v>
                </c:pt>
                <c:pt idx="9">
                  <c:v>82953110.720999986</c:v>
                </c:pt>
                <c:pt idx="10">
                  <c:v>33283420</c:v>
                </c:pt>
              </c:numCache>
            </c:numRef>
          </c:val>
          <c:smooth val="0"/>
          <c:extLst>
            <c:ext xmlns:c16="http://schemas.microsoft.com/office/drawing/2014/chart" uri="{C3380CC4-5D6E-409C-BE32-E72D297353CC}">
              <c16:uniqueId val="{0000001A-DA15-5246-8E87-808BA1466ABE}"/>
            </c:ext>
          </c:extLst>
        </c:ser>
        <c:ser>
          <c:idx val="27"/>
          <c:order val="27"/>
          <c:spPr>
            <a:ln w="28575" cap="rnd">
              <a:solidFill>
                <a:schemeClr val="accent4">
                  <a:lumMod val="60000"/>
                  <a:lumOff val="40000"/>
                </a:schemeClr>
              </a:solidFill>
              <a:round/>
            </a:ln>
            <a:effectLst/>
          </c:spPr>
          <c:marker>
            <c:symbol val="none"/>
          </c:marker>
          <c:val>
            <c:numRef>
              <c:f>Revenue!$B$29:$AO$29</c:f>
              <c:numCache>
                <c:formatCode>#,##0</c:formatCode>
                <c:ptCount val="40"/>
                <c:pt idx="0">
                  <c:v>4474808.1554891011</c:v>
                </c:pt>
                <c:pt idx="1">
                  <c:v>20340544.26319702</c:v>
                </c:pt>
                <c:pt idx="2">
                  <c:v>46683865.45904085</c:v>
                </c:pt>
                <c:pt idx="3">
                  <c:v>74537828.850721702</c:v>
                </c:pt>
                <c:pt idx="4">
                  <c:v>79657327.389615849</c:v>
                </c:pt>
                <c:pt idx="5">
                  <c:v>90282470.611376464</c:v>
                </c:pt>
                <c:pt idx="6">
                  <c:v>90836314.868203267</c:v>
                </c:pt>
                <c:pt idx="7">
                  <c:v>126775974.46946244</c:v>
                </c:pt>
                <c:pt idx="8">
                  <c:v>158357936.5071874</c:v>
                </c:pt>
                <c:pt idx="9">
                  <c:v>178400102.39109781</c:v>
                </c:pt>
                <c:pt idx="10">
                  <c:v>177695231.62257558</c:v>
                </c:pt>
                <c:pt idx="11">
                  <c:v>228737415.27505222</c:v>
                </c:pt>
                <c:pt idx="12">
                  <c:v>271760153.38645196</c:v>
                </c:pt>
                <c:pt idx="13">
                  <c:v>418541994.65430182</c:v>
                </c:pt>
                <c:pt idx="14">
                  <c:v>66616336.074483939</c:v>
                </c:pt>
                <c:pt idx="15">
                  <c:v>43307672.286766395</c:v>
                </c:pt>
                <c:pt idx="16">
                  <c:v>34162478.006505162</c:v>
                </c:pt>
                <c:pt idx="17">
                  <c:v>50525497.243147016</c:v>
                </c:pt>
                <c:pt idx="18">
                  <c:v>256714066.17931849</c:v>
                </c:pt>
                <c:pt idx="19">
                  <c:v>591912980.80450583</c:v>
                </c:pt>
                <c:pt idx="20">
                  <c:v>1094290468.8871078</c:v>
                </c:pt>
                <c:pt idx="21">
                  <c:v>1221399428.4630752</c:v>
                </c:pt>
                <c:pt idx="22">
                  <c:v>1216061772.2737002</c:v>
                </c:pt>
                <c:pt idx="23">
                  <c:v>1742636021.3800871</c:v>
                </c:pt>
                <c:pt idx="24">
                  <c:v>1820323021.5245633</c:v>
                </c:pt>
                <c:pt idx="25">
                  <c:v>1943364270.0159998</c:v>
                </c:pt>
                <c:pt idx="26">
                  <c:v>2233762030</c:v>
                </c:pt>
              </c:numCache>
            </c:numRef>
          </c:val>
          <c:smooth val="0"/>
          <c:extLst>
            <c:ext xmlns:c16="http://schemas.microsoft.com/office/drawing/2014/chart" uri="{C3380CC4-5D6E-409C-BE32-E72D297353CC}">
              <c16:uniqueId val="{0000001B-DA15-5246-8E87-808BA1466ABE}"/>
            </c:ext>
          </c:extLst>
        </c:ser>
        <c:ser>
          <c:idx val="28"/>
          <c:order val="28"/>
          <c:spPr>
            <a:ln w="28575" cap="rnd">
              <a:solidFill>
                <a:schemeClr val="accent5">
                  <a:lumMod val="60000"/>
                  <a:lumOff val="40000"/>
                </a:schemeClr>
              </a:solidFill>
              <a:round/>
            </a:ln>
            <a:effectLst/>
          </c:spPr>
          <c:marker>
            <c:symbol val="none"/>
          </c:marker>
          <c:val>
            <c:numRef>
              <c:f>Revenue!$B$30:$AO$30</c:f>
              <c:numCache>
                <c:formatCode>#,##0</c:formatCode>
                <c:ptCount val="40"/>
                <c:pt idx="0">
                  <c:v>1690722.6095704027</c:v>
                </c:pt>
                <c:pt idx="1">
                  <c:v>3748485.0857507298</c:v>
                </c:pt>
                <c:pt idx="2">
                  <c:v>1341877.2669107846</c:v>
                </c:pt>
                <c:pt idx="3">
                  <c:v>0</c:v>
                </c:pt>
                <c:pt idx="4">
                  <c:v>3304301.1890156674</c:v>
                </c:pt>
                <c:pt idx="5">
                  <c:v>5902489.9940526709</c:v>
                </c:pt>
                <c:pt idx="6">
                  <c:v>5371311.0261589</c:v>
                </c:pt>
                <c:pt idx="7">
                  <c:v>6074934.2635676255</c:v>
                </c:pt>
                <c:pt idx="8">
                  <c:v>13478903.563313419</c:v>
                </c:pt>
                <c:pt idx="9">
                  <c:v>38708065.663955711</c:v>
                </c:pt>
                <c:pt idx="10">
                  <c:v>67819711.387689173</c:v>
                </c:pt>
                <c:pt idx="11">
                  <c:v>108808417.66040999</c:v>
                </c:pt>
                <c:pt idx="12">
                  <c:v>67461054.790999994</c:v>
                </c:pt>
                <c:pt idx="13">
                  <c:v>14039930</c:v>
                </c:pt>
              </c:numCache>
            </c:numRef>
          </c:val>
          <c:smooth val="0"/>
          <c:extLst>
            <c:ext xmlns:c16="http://schemas.microsoft.com/office/drawing/2014/chart" uri="{C3380CC4-5D6E-409C-BE32-E72D297353CC}">
              <c16:uniqueId val="{0000001C-DA15-5246-8E87-808BA1466ABE}"/>
            </c:ext>
          </c:extLst>
        </c:ser>
        <c:ser>
          <c:idx val="29"/>
          <c:order val="29"/>
          <c:spPr>
            <a:ln w="28575" cap="rnd">
              <a:solidFill>
                <a:schemeClr val="accent6">
                  <a:lumMod val="60000"/>
                  <a:lumOff val="40000"/>
                </a:schemeClr>
              </a:solidFill>
              <a:round/>
            </a:ln>
            <a:effectLst/>
          </c:spPr>
          <c:marker>
            <c:symbol val="none"/>
          </c:marker>
          <c:val>
            <c:numRef>
              <c:f>Revenue!$B$31:$AO$31</c:f>
              <c:numCache>
                <c:formatCode>#,##0</c:formatCode>
                <c:ptCount val="40"/>
                <c:pt idx="0">
                  <c:v>93813428.900265425</c:v>
                </c:pt>
                <c:pt idx="1">
                  <c:v>14011191.444116959</c:v>
                </c:pt>
                <c:pt idx="2">
                  <c:v>19057144.707208775</c:v>
                </c:pt>
                <c:pt idx="3">
                  <c:v>26161620.487638652</c:v>
                </c:pt>
                <c:pt idx="4">
                  <c:v>516237594.23617876</c:v>
                </c:pt>
                <c:pt idx="5">
                  <c:v>41151162.634592563</c:v>
                </c:pt>
                <c:pt idx="6">
                  <c:v>51685459.971636176</c:v>
                </c:pt>
                <c:pt idx="7">
                  <c:v>63914972.937577523</c:v>
                </c:pt>
                <c:pt idx="8">
                  <c:v>18766975.279632069</c:v>
                </c:pt>
                <c:pt idx="9">
                  <c:v>16229951.818124838</c:v>
                </c:pt>
              </c:numCache>
            </c:numRef>
          </c:val>
          <c:smooth val="0"/>
          <c:extLst>
            <c:ext xmlns:c16="http://schemas.microsoft.com/office/drawing/2014/chart" uri="{C3380CC4-5D6E-409C-BE32-E72D297353CC}">
              <c16:uniqueId val="{0000001D-DA15-5246-8E87-808BA1466ABE}"/>
            </c:ext>
          </c:extLst>
        </c:ser>
        <c:ser>
          <c:idx val="30"/>
          <c:order val="30"/>
          <c:spPr>
            <a:ln w="28575" cap="rnd">
              <a:solidFill>
                <a:schemeClr val="accent1">
                  <a:lumMod val="50000"/>
                </a:schemeClr>
              </a:solidFill>
              <a:round/>
            </a:ln>
            <a:effectLst/>
          </c:spPr>
          <c:marker>
            <c:symbol val="none"/>
          </c:marker>
          <c:val>
            <c:numRef>
              <c:f>Revenue!$B$32:$AO$32</c:f>
              <c:numCache>
                <c:formatCode>#,##0</c:formatCode>
                <c:ptCount val="40"/>
                <c:pt idx="0">
                  <c:v>0</c:v>
                </c:pt>
                <c:pt idx="1">
                  <c:v>0</c:v>
                </c:pt>
                <c:pt idx="2">
                  <c:v>529505.25658525655</c:v>
                </c:pt>
                <c:pt idx="3">
                  <c:v>1601801.3702030948</c:v>
                </c:pt>
                <c:pt idx="4">
                  <c:v>21725527.048539598</c:v>
                </c:pt>
                <c:pt idx="5">
                  <c:v>36266701.184999995</c:v>
                </c:pt>
                <c:pt idx="6">
                  <c:v>23280060</c:v>
                </c:pt>
              </c:numCache>
            </c:numRef>
          </c:val>
          <c:smooth val="0"/>
          <c:extLst>
            <c:ext xmlns:c16="http://schemas.microsoft.com/office/drawing/2014/chart" uri="{C3380CC4-5D6E-409C-BE32-E72D297353CC}">
              <c16:uniqueId val="{0000001E-DA15-5246-8E87-808BA1466ABE}"/>
            </c:ext>
          </c:extLst>
        </c:ser>
        <c:ser>
          <c:idx val="31"/>
          <c:order val="31"/>
          <c:spPr>
            <a:ln w="28575" cap="rnd">
              <a:solidFill>
                <a:schemeClr val="accent2">
                  <a:lumMod val="50000"/>
                </a:schemeClr>
              </a:solidFill>
              <a:round/>
            </a:ln>
            <a:effectLst/>
          </c:spPr>
          <c:marker>
            <c:symbol val="none"/>
          </c:marker>
          <c:val>
            <c:numRef>
              <c:f>Revenue!$B$33:$AO$33</c:f>
              <c:numCache>
                <c:formatCode>#,##0</c:formatCode>
                <c:ptCount val="40"/>
                <c:pt idx="0">
                  <c:v>36816031.18795485</c:v>
                </c:pt>
                <c:pt idx="1">
                  <c:v>77914042.574884325</c:v>
                </c:pt>
                <c:pt idx="2">
                  <c:v>107993321.04057802</c:v>
                </c:pt>
                <c:pt idx="3">
                  <c:v>146432945.43757871</c:v>
                </c:pt>
                <c:pt idx="4">
                  <c:v>217999586.04564294</c:v>
                </c:pt>
                <c:pt idx="5">
                  <c:v>270297508.13046741</c:v>
                </c:pt>
                <c:pt idx="6">
                  <c:v>389103452.58595371</c:v>
                </c:pt>
                <c:pt idx="7">
                  <c:v>659684618.16481125</c:v>
                </c:pt>
                <c:pt idx="8">
                  <c:v>920892196.46227491</c:v>
                </c:pt>
                <c:pt idx="9">
                  <c:v>1052455252.1588902</c:v>
                </c:pt>
                <c:pt idx="10">
                  <c:v>1189278481.6338127</c:v>
                </c:pt>
                <c:pt idx="11">
                  <c:v>1219779712.9180584</c:v>
                </c:pt>
                <c:pt idx="12">
                  <c:v>1254315680.9204133</c:v>
                </c:pt>
                <c:pt idx="13">
                  <c:v>1449937437.1139166</c:v>
                </c:pt>
                <c:pt idx="14">
                  <c:v>1731463679.056304</c:v>
                </c:pt>
                <c:pt idx="15">
                  <c:v>1943491912.9325769</c:v>
                </c:pt>
                <c:pt idx="16">
                  <c:v>1996718458.6392944</c:v>
                </c:pt>
                <c:pt idx="17">
                  <c:v>2033971546.0757594</c:v>
                </c:pt>
                <c:pt idx="18">
                  <c:v>2266835001.2777691</c:v>
                </c:pt>
                <c:pt idx="19">
                  <c:v>2714009763.1180024</c:v>
                </c:pt>
                <c:pt idx="20">
                  <c:v>3273282056.5004611</c:v>
                </c:pt>
                <c:pt idx="21">
                  <c:v>4020818353.8456912</c:v>
                </c:pt>
                <c:pt idx="22">
                  <c:v>4644071431.2252913</c:v>
                </c:pt>
                <c:pt idx="23">
                  <c:v>5780600563.0101347</c:v>
                </c:pt>
                <c:pt idx="24">
                  <c:v>7941324914.5045557</c:v>
                </c:pt>
                <c:pt idx="25">
                  <c:v>11070220753.49119</c:v>
                </c:pt>
                <c:pt idx="26">
                  <c:v>14900122453.965012</c:v>
                </c:pt>
                <c:pt idx="27">
                  <c:v>18432738172.496964</c:v>
                </c:pt>
                <c:pt idx="28">
                  <c:v>20230229493.816502</c:v>
                </c:pt>
              </c:numCache>
            </c:numRef>
          </c:val>
          <c:smooth val="0"/>
          <c:extLst>
            <c:ext xmlns:c16="http://schemas.microsoft.com/office/drawing/2014/chart" uri="{C3380CC4-5D6E-409C-BE32-E72D297353CC}">
              <c16:uniqueId val="{0000001F-DA15-5246-8E87-808BA1466ABE}"/>
            </c:ext>
          </c:extLst>
        </c:ser>
        <c:ser>
          <c:idx val="32"/>
          <c:order val="32"/>
          <c:spPr>
            <a:ln w="28575" cap="rnd">
              <a:solidFill>
                <a:schemeClr val="accent3">
                  <a:lumMod val="50000"/>
                </a:schemeClr>
              </a:solidFill>
              <a:round/>
            </a:ln>
            <a:effectLst/>
          </c:spPr>
          <c:marker>
            <c:symbol val="none"/>
          </c:marker>
          <c:val>
            <c:numRef>
              <c:f>Revenue!$B$34:$AO$34</c:f>
              <c:numCache>
                <c:formatCode>#,##0</c:formatCode>
                <c:ptCount val="40"/>
                <c:pt idx="0">
                  <c:v>22089728.021458749</c:v>
                </c:pt>
                <c:pt idx="1">
                  <c:v>22796323.591183897</c:v>
                </c:pt>
                <c:pt idx="2">
                  <c:v>20890362.84973032</c:v>
                </c:pt>
                <c:pt idx="3">
                  <c:v>24188114.924882397</c:v>
                </c:pt>
                <c:pt idx="4">
                  <c:v>25635400.934853796</c:v>
                </c:pt>
                <c:pt idx="5">
                  <c:v>13126717.435119597</c:v>
                </c:pt>
                <c:pt idx="6">
                  <c:v>5085590.4657380925</c:v>
                </c:pt>
                <c:pt idx="7">
                  <c:v>8217170.4495755322</c:v>
                </c:pt>
                <c:pt idx="8">
                  <c:v>1209719.4809641892</c:v>
                </c:pt>
                <c:pt idx="9">
                  <c:v>683841.41230505728</c:v>
                </c:pt>
              </c:numCache>
            </c:numRef>
          </c:val>
          <c:smooth val="0"/>
          <c:extLst>
            <c:ext xmlns:c16="http://schemas.microsoft.com/office/drawing/2014/chart" uri="{C3380CC4-5D6E-409C-BE32-E72D297353CC}">
              <c16:uniqueId val="{00000020-DA15-5246-8E87-808BA1466ABE}"/>
            </c:ext>
          </c:extLst>
        </c:ser>
        <c:ser>
          <c:idx val="33"/>
          <c:order val="33"/>
          <c:spPr>
            <a:ln w="28575" cap="rnd">
              <a:solidFill>
                <a:schemeClr val="accent4">
                  <a:lumMod val="50000"/>
                </a:schemeClr>
              </a:solidFill>
              <a:round/>
            </a:ln>
            <a:effectLst/>
          </c:spPr>
          <c:marker>
            <c:symbol val="none"/>
          </c:marker>
          <c:val>
            <c:numRef>
              <c:f>Revenue!$B$35:$AO$35</c:f>
              <c:numCache>
                <c:formatCode>#,##0</c:formatCode>
                <c:ptCount val="40"/>
                <c:pt idx="0">
                  <c:v>3247347.2508379673</c:v>
                </c:pt>
                <c:pt idx="1">
                  <c:v>6620242.6752676172</c:v>
                </c:pt>
                <c:pt idx="2">
                  <c:v>9678717.3615023643</c:v>
                </c:pt>
                <c:pt idx="3">
                  <c:v>9149982.2874666117</c:v>
                </c:pt>
                <c:pt idx="4">
                  <c:v>10666547.683399409</c:v>
                </c:pt>
                <c:pt idx="5">
                  <c:v>5717398.3056417061</c:v>
                </c:pt>
                <c:pt idx="6">
                  <c:v>68846816.505125985</c:v>
                </c:pt>
                <c:pt idx="7">
                  <c:v>264661878.40627465</c:v>
                </c:pt>
                <c:pt idx="8">
                  <c:v>297598376.8901422</c:v>
                </c:pt>
                <c:pt idx="9">
                  <c:v>327385902.90288538</c:v>
                </c:pt>
                <c:pt idx="10">
                  <c:v>368725041.79662883</c:v>
                </c:pt>
                <c:pt idx="11">
                  <c:v>424928881.44672394</c:v>
                </c:pt>
                <c:pt idx="12">
                  <c:v>838934250.53469563</c:v>
                </c:pt>
                <c:pt idx="13">
                  <c:v>1520234886.9746141</c:v>
                </c:pt>
                <c:pt idx="14">
                  <c:v>2276400292.0527892</c:v>
                </c:pt>
                <c:pt idx="15">
                  <c:v>3385321238.712729</c:v>
                </c:pt>
                <c:pt idx="16">
                  <c:v>4856725728.4273186</c:v>
                </c:pt>
                <c:pt idx="17">
                  <c:v>6650572495.9808874</c:v>
                </c:pt>
                <c:pt idx="18">
                  <c:v>8044674841.3795948</c:v>
                </c:pt>
                <c:pt idx="19">
                  <c:v>10567845234.374512</c:v>
                </c:pt>
                <c:pt idx="20">
                  <c:v>11674649942.086136</c:v>
                </c:pt>
                <c:pt idx="21">
                  <c:v>12117401717.480778</c:v>
                </c:pt>
                <c:pt idx="22">
                  <c:v>13620899738.559393</c:v>
                </c:pt>
                <c:pt idx="23">
                  <c:v>15480647934.021225</c:v>
                </c:pt>
                <c:pt idx="24">
                  <c:v>33861816637.406456</c:v>
                </c:pt>
                <c:pt idx="25">
                  <c:v>44364083302.460869</c:v>
                </c:pt>
                <c:pt idx="26">
                  <c:v>40748902980.295471</c:v>
                </c:pt>
                <c:pt idx="27">
                  <c:v>34152171690.192501</c:v>
                </c:pt>
                <c:pt idx="28">
                  <c:v>28358664651.890476</c:v>
                </c:pt>
                <c:pt idx="29">
                  <c:v>28332200945.020874</c:v>
                </c:pt>
                <c:pt idx="30">
                  <c:v>30402221581.007904</c:v>
                </c:pt>
                <c:pt idx="31">
                  <c:v>33159352853.218727</c:v>
                </c:pt>
                <c:pt idx="32">
                  <c:v>30824532110.006699</c:v>
                </c:pt>
                <c:pt idx="33">
                  <c:v>28792500931.999996</c:v>
                </c:pt>
                <c:pt idx="34">
                  <c:v>29616620000</c:v>
                </c:pt>
              </c:numCache>
            </c:numRef>
          </c:val>
          <c:smooth val="0"/>
          <c:extLst>
            <c:ext xmlns:c16="http://schemas.microsoft.com/office/drawing/2014/chart" uri="{C3380CC4-5D6E-409C-BE32-E72D297353CC}">
              <c16:uniqueId val="{00000021-DA15-5246-8E87-808BA1466ABE}"/>
            </c:ext>
          </c:extLst>
        </c:ser>
        <c:ser>
          <c:idx val="34"/>
          <c:order val="34"/>
          <c:spPr>
            <a:ln w="28575" cap="rnd">
              <a:solidFill>
                <a:schemeClr val="accent5">
                  <a:lumMod val="50000"/>
                </a:schemeClr>
              </a:solidFill>
              <a:round/>
            </a:ln>
            <a:effectLst/>
          </c:spPr>
          <c:marker>
            <c:symbol val="none"/>
          </c:marker>
          <c:val>
            <c:numRef>
              <c:f>Revenue!$B$36:$AO$36</c:f>
              <c:numCache>
                <c:formatCode>#,##0</c:formatCode>
                <c:ptCount val="40"/>
                <c:pt idx="0">
                  <c:v>44870.660517486838</c:v>
                </c:pt>
                <c:pt idx="1">
                  <c:v>70000</c:v>
                </c:pt>
                <c:pt idx="2">
                  <c:v>130000</c:v>
                </c:pt>
                <c:pt idx="3">
                  <c:v>170000</c:v>
                </c:pt>
                <c:pt idx="4">
                  <c:v>212306.90665322792</c:v>
                </c:pt>
                <c:pt idx="5">
                  <c:v>1575628.5672867659</c:v>
                </c:pt>
                <c:pt idx="6">
                  <c:v>5973692.9182790723</c:v>
                </c:pt>
                <c:pt idx="7">
                  <c:v>13213634.16945204</c:v>
                </c:pt>
                <c:pt idx="8">
                  <c:v>20605953.973977804</c:v>
                </c:pt>
                <c:pt idx="9">
                  <c:v>20008601.054633528</c:v>
                </c:pt>
                <c:pt idx="10">
                  <c:v>81048380.714037076</c:v>
                </c:pt>
                <c:pt idx="11">
                  <c:v>59421210.207640313</c:v>
                </c:pt>
                <c:pt idx="12">
                  <c:v>75729693.459777638</c:v>
                </c:pt>
                <c:pt idx="13">
                  <c:v>102488794.47819918</c:v>
                </c:pt>
                <c:pt idx="14">
                  <c:v>183574251.61862978</c:v>
                </c:pt>
                <c:pt idx="15">
                  <c:v>196692903.16164932</c:v>
                </c:pt>
                <c:pt idx="16">
                  <c:v>414180929.84053773</c:v>
                </c:pt>
                <c:pt idx="17">
                  <c:v>194631153.40377781</c:v>
                </c:pt>
                <c:pt idx="18">
                  <c:v>247355549.36150968</c:v>
                </c:pt>
                <c:pt idx="19">
                  <c:v>329517278.21087241</c:v>
                </c:pt>
                <c:pt idx="20">
                  <c:v>538358275.53050339</c:v>
                </c:pt>
                <c:pt idx="21">
                  <c:v>745858540.31484115</c:v>
                </c:pt>
                <c:pt idx="22">
                  <c:v>880523225.23099983</c:v>
                </c:pt>
                <c:pt idx="23">
                  <c:v>1045783720</c:v>
                </c:pt>
              </c:numCache>
            </c:numRef>
          </c:val>
          <c:smooth val="0"/>
          <c:extLst>
            <c:ext xmlns:c16="http://schemas.microsoft.com/office/drawing/2014/chart" uri="{C3380CC4-5D6E-409C-BE32-E72D297353CC}">
              <c16:uniqueId val="{00000022-DA15-5246-8E87-808BA1466ABE}"/>
            </c:ext>
          </c:extLst>
        </c:ser>
        <c:ser>
          <c:idx val="35"/>
          <c:order val="35"/>
          <c:spPr>
            <a:ln w="28575" cap="rnd">
              <a:solidFill>
                <a:schemeClr val="accent6">
                  <a:lumMod val="50000"/>
                </a:schemeClr>
              </a:solidFill>
              <a:round/>
            </a:ln>
            <a:effectLst/>
          </c:spPr>
          <c:marker>
            <c:symbol val="none"/>
          </c:marker>
          <c:val>
            <c:numRef>
              <c:f>Revenue!$B$37:$AO$37</c:f>
              <c:numCache>
                <c:formatCode>#,##0</c:formatCode>
                <c:ptCount val="40"/>
                <c:pt idx="0">
                  <c:v>69097.696545354513</c:v>
                </c:pt>
                <c:pt idx="1">
                  <c:v>95232.10785931909</c:v>
                </c:pt>
                <c:pt idx="2">
                  <c:v>339808.8429674689</c:v>
                </c:pt>
                <c:pt idx="3">
                  <c:v>21722021.332042992</c:v>
                </c:pt>
                <c:pt idx="4">
                  <c:v>1177345.329650027</c:v>
                </c:pt>
                <c:pt idx="5">
                  <c:v>845876.9227752391</c:v>
                </c:pt>
                <c:pt idx="6">
                  <c:v>1830000.9519479827</c:v>
                </c:pt>
                <c:pt idx="7">
                  <c:v>0</c:v>
                </c:pt>
                <c:pt idx="8">
                  <c:v>0</c:v>
                </c:pt>
                <c:pt idx="9">
                  <c:v>5491265.9380019996</c:v>
                </c:pt>
              </c:numCache>
            </c:numRef>
          </c:val>
          <c:smooth val="0"/>
          <c:extLst>
            <c:ext xmlns:c16="http://schemas.microsoft.com/office/drawing/2014/chart" uri="{C3380CC4-5D6E-409C-BE32-E72D297353CC}">
              <c16:uniqueId val="{00000023-DA15-5246-8E87-808BA1466ABE}"/>
            </c:ext>
          </c:extLst>
        </c:ser>
        <c:ser>
          <c:idx val="36"/>
          <c:order val="36"/>
          <c:spPr>
            <a:ln w="28575" cap="rnd">
              <a:solidFill>
                <a:schemeClr val="accent1">
                  <a:lumMod val="70000"/>
                  <a:lumOff val="30000"/>
                </a:schemeClr>
              </a:solidFill>
              <a:round/>
            </a:ln>
            <a:effectLst/>
          </c:spPr>
          <c:marker>
            <c:symbol val="none"/>
          </c:marker>
          <c:val>
            <c:numRef>
              <c:f>Revenue!$B$38:$AO$38</c:f>
              <c:numCache>
                <c:formatCode>#,##0</c:formatCode>
                <c:ptCount val="40"/>
                <c:pt idx="0">
                  <c:v>0</c:v>
                </c:pt>
                <c:pt idx="1">
                  <c:v>0</c:v>
                </c:pt>
                <c:pt idx="2">
                  <c:v>0</c:v>
                </c:pt>
                <c:pt idx="3">
                  <c:v>24059241.170145914</c:v>
                </c:pt>
                <c:pt idx="4">
                  <c:v>33931714.999882236</c:v>
                </c:pt>
                <c:pt idx="5">
                  <c:v>57546433.228061691</c:v>
                </c:pt>
                <c:pt idx="6">
                  <c:v>24830824.394999996</c:v>
                </c:pt>
                <c:pt idx="7">
                  <c:v>7210000</c:v>
                </c:pt>
              </c:numCache>
            </c:numRef>
          </c:val>
          <c:smooth val="0"/>
          <c:extLst>
            <c:ext xmlns:c16="http://schemas.microsoft.com/office/drawing/2014/chart" uri="{C3380CC4-5D6E-409C-BE32-E72D297353CC}">
              <c16:uniqueId val="{00000024-DA15-5246-8E87-808BA1466ABE}"/>
            </c:ext>
          </c:extLst>
        </c:ser>
        <c:ser>
          <c:idx val="37"/>
          <c:order val="37"/>
          <c:spPr>
            <a:ln w="28575" cap="rnd">
              <a:solidFill>
                <a:schemeClr val="accent2">
                  <a:lumMod val="70000"/>
                  <a:lumOff val="30000"/>
                </a:schemeClr>
              </a:solidFill>
              <a:round/>
            </a:ln>
            <a:effectLst/>
          </c:spPr>
          <c:marker>
            <c:symbol val="none"/>
          </c:marker>
          <c:val>
            <c:numRef>
              <c:f>Revenue!$B$39:$AO$39</c:f>
              <c:numCache>
                <c:formatCode>#,##0</c:formatCode>
                <c:ptCount val="40"/>
                <c:pt idx="0">
                  <c:v>0</c:v>
                </c:pt>
                <c:pt idx="1">
                  <c:v>0</c:v>
                </c:pt>
                <c:pt idx="2">
                  <c:v>0</c:v>
                </c:pt>
                <c:pt idx="3">
                  <c:v>0</c:v>
                </c:pt>
                <c:pt idx="4">
                  <c:v>0</c:v>
                </c:pt>
                <c:pt idx="5">
                  <c:v>1208982.418449</c:v>
                </c:pt>
                <c:pt idx="6">
                  <c:v>2261691.5099999993</c:v>
                </c:pt>
                <c:pt idx="7">
                  <c:v>2760400</c:v>
                </c:pt>
              </c:numCache>
            </c:numRef>
          </c:val>
          <c:smooth val="0"/>
          <c:extLst>
            <c:ext xmlns:c16="http://schemas.microsoft.com/office/drawing/2014/chart" uri="{C3380CC4-5D6E-409C-BE32-E72D297353CC}">
              <c16:uniqueId val="{00000025-DA15-5246-8E87-808BA1466ABE}"/>
            </c:ext>
          </c:extLst>
        </c:ser>
        <c:ser>
          <c:idx val="38"/>
          <c:order val="38"/>
          <c:spPr>
            <a:ln w="28575" cap="rnd">
              <a:solidFill>
                <a:schemeClr val="accent3">
                  <a:lumMod val="70000"/>
                  <a:lumOff val="30000"/>
                </a:schemeClr>
              </a:solidFill>
              <a:round/>
            </a:ln>
            <a:effectLst/>
          </c:spPr>
          <c:marker>
            <c:symbol val="none"/>
          </c:marker>
          <c:val>
            <c:numRef>
              <c:f>Revenue!$B$40:$AO$40</c:f>
              <c:numCache>
                <c:formatCode>#,##0</c:formatCode>
                <c:ptCount val="40"/>
                <c:pt idx="0">
                  <c:v>669510.89908292273</c:v>
                </c:pt>
                <c:pt idx="1">
                  <c:v>435369.29319997586</c:v>
                </c:pt>
                <c:pt idx="2">
                  <c:v>25834170.121788453</c:v>
                </c:pt>
                <c:pt idx="3">
                  <c:v>86367712.921101168</c:v>
                </c:pt>
                <c:pt idx="4">
                  <c:v>180042094.15392834</c:v>
                </c:pt>
                <c:pt idx="5">
                  <c:v>265494779.64785686</c:v>
                </c:pt>
                <c:pt idx="6">
                  <c:v>304139566.60208881</c:v>
                </c:pt>
                <c:pt idx="7">
                  <c:v>366107924.5763393</c:v>
                </c:pt>
                <c:pt idx="8">
                  <c:v>398560892.73022956</c:v>
                </c:pt>
                <c:pt idx="9">
                  <c:v>171588015.38443196</c:v>
                </c:pt>
                <c:pt idx="10">
                  <c:v>72164667.089190453</c:v>
                </c:pt>
                <c:pt idx="11">
                  <c:v>24310318.59783195</c:v>
                </c:pt>
                <c:pt idx="12">
                  <c:v>13094670.892792383</c:v>
                </c:pt>
                <c:pt idx="13">
                  <c:v>44364938.064945586</c:v>
                </c:pt>
                <c:pt idx="14">
                  <c:v>54147347.548686072</c:v>
                </c:pt>
                <c:pt idx="15">
                  <c:v>5908650.2747255089</c:v>
                </c:pt>
                <c:pt idx="16">
                  <c:v>13964589.596158111</c:v>
                </c:pt>
                <c:pt idx="17">
                  <c:v>249485645.85362312</c:v>
                </c:pt>
                <c:pt idx="18">
                  <c:v>136493336.82647213</c:v>
                </c:pt>
                <c:pt idx="19">
                  <c:v>417049150.22023445</c:v>
                </c:pt>
                <c:pt idx="20">
                  <c:v>490520401.913679</c:v>
                </c:pt>
                <c:pt idx="21">
                  <c:v>695867814.42146301</c:v>
                </c:pt>
                <c:pt idx="22">
                  <c:v>1024525020.7822906</c:v>
                </c:pt>
                <c:pt idx="23">
                  <c:v>1482620475.6324227</c:v>
                </c:pt>
                <c:pt idx="24">
                  <c:v>2009618592.1484952</c:v>
                </c:pt>
                <c:pt idx="25">
                  <c:v>2411880910.7015681</c:v>
                </c:pt>
                <c:pt idx="26">
                  <c:v>2724504155.1905346</c:v>
                </c:pt>
                <c:pt idx="27">
                  <c:v>3283797038.9451556</c:v>
                </c:pt>
                <c:pt idx="28">
                  <c:v>3626540236.8402462</c:v>
                </c:pt>
                <c:pt idx="29">
                  <c:v>3835564515.9360943</c:v>
                </c:pt>
                <c:pt idx="30">
                  <c:v>3924139890.7229996</c:v>
                </c:pt>
                <c:pt idx="31">
                  <c:v>4368453510</c:v>
                </c:pt>
              </c:numCache>
            </c:numRef>
          </c:val>
          <c:smooth val="0"/>
          <c:extLst>
            <c:ext xmlns:c16="http://schemas.microsoft.com/office/drawing/2014/chart" uri="{C3380CC4-5D6E-409C-BE32-E72D297353CC}">
              <c16:uniqueId val="{00000026-DA15-5246-8E87-808BA1466ABE}"/>
            </c:ext>
          </c:extLst>
        </c:ser>
        <c:ser>
          <c:idx val="39"/>
          <c:order val="39"/>
          <c:spPr>
            <a:ln w="28575" cap="rnd">
              <a:solidFill>
                <a:schemeClr val="accent4">
                  <a:lumMod val="70000"/>
                  <a:lumOff val="30000"/>
                </a:schemeClr>
              </a:solidFill>
              <a:round/>
            </a:ln>
            <a:effectLst/>
          </c:spPr>
          <c:marker>
            <c:symbol val="none"/>
          </c:marker>
          <c:val>
            <c:numRef>
              <c:f>Revenue!$B$41:$AO$41</c:f>
              <c:numCache>
                <c:formatCode>#,##0</c:formatCode>
                <c:ptCount val="40"/>
                <c:pt idx="0">
                  <c:v>8215218.5875815274</c:v>
                </c:pt>
                <c:pt idx="1">
                  <c:v>22096122.81053929</c:v>
                </c:pt>
                <c:pt idx="2">
                  <c:v>34165253.30496639</c:v>
                </c:pt>
                <c:pt idx="3">
                  <c:v>39005179.193547912</c:v>
                </c:pt>
                <c:pt idx="4">
                  <c:v>54398986.918492347</c:v>
                </c:pt>
                <c:pt idx="5">
                  <c:v>71414250.814896211</c:v>
                </c:pt>
                <c:pt idx="6">
                  <c:v>40139757.914573833</c:v>
                </c:pt>
                <c:pt idx="7">
                  <c:v>58891002.459794693</c:v>
                </c:pt>
                <c:pt idx="8">
                  <c:v>38517774.424999997</c:v>
                </c:pt>
                <c:pt idx="9">
                  <c:v>59613310</c:v>
                </c:pt>
              </c:numCache>
            </c:numRef>
          </c:val>
          <c:smooth val="0"/>
          <c:extLst>
            <c:ext xmlns:c16="http://schemas.microsoft.com/office/drawing/2014/chart" uri="{C3380CC4-5D6E-409C-BE32-E72D297353CC}">
              <c16:uniqueId val="{00000027-DA15-5246-8E87-808BA1466ABE}"/>
            </c:ext>
          </c:extLst>
        </c:ser>
        <c:ser>
          <c:idx val="40"/>
          <c:order val="40"/>
          <c:spPr>
            <a:ln w="28575" cap="rnd">
              <a:solidFill>
                <a:schemeClr val="accent5">
                  <a:lumMod val="70000"/>
                  <a:lumOff val="30000"/>
                </a:schemeClr>
              </a:solidFill>
              <a:round/>
            </a:ln>
            <a:effectLst/>
          </c:spPr>
          <c:marker>
            <c:symbol val="none"/>
          </c:marker>
          <c:val>
            <c:numRef>
              <c:f>Revenue!$B$42:$AO$42</c:f>
              <c:numCache>
                <c:formatCode>#,##0</c:formatCode>
                <c:ptCount val="40"/>
                <c:pt idx="0">
                  <c:v>4995918.8474430265</c:v>
                </c:pt>
                <c:pt idx="1">
                  <c:v>14895546.019352138</c:v>
                </c:pt>
                <c:pt idx="2">
                  <c:v>20048771.677397754</c:v>
                </c:pt>
                <c:pt idx="3">
                  <c:v>27003606.263011217</c:v>
                </c:pt>
                <c:pt idx="4">
                  <c:v>21986149.306598783</c:v>
                </c:pt>
                <c:pt idx="5">
                  <c:v>27528214.064200811</c:v>
                </c:pt>
                <c:pt idx="6">
                  <c:v>46791099.840310179</c:v>
                </c:pt>
                <c:pt idx="7">
                  <c:v>65415294.209260628</c:v>
                </c:pt>
                <c:pt idx="8">
                  <c:v>77206197.048931673</c:v>
                </c:pt>
                <c:pt idx="9">
                  <c:v>65670900.04975038</c:v>
                </c:pt>
                <c:pt idx="10">
                  <c:v>70245462.566200852</c:v>
                </c:pt>
                <c:pt idx="11">
                  <c:v>96835920.508327991</c:v>
                </c:pt>
                <c:pt idx="12">
                  <c:v>144101007.46293056</c:v>
                </c:pt>
                <c:pt idx="13">
                  <c:v>87567340.043901995</c:v>
                </c:pt>
                <c:pt idx="14">
                  <c:v>73250602.284319878</c:v>
                </c:pt>
                <c:pt idx="15">
                  <c:v>66980426.579204276</c:v>
                </c:pt>
                <c:pt idx="16">
                  <c:v>23847578.580726638</c:v>
                </c:pt>
                <c:pt idx="17">
                  <c:v>91729757.415230542</c:v>
                </c:pt>
                <c:pt idx="18">
                  <c:v>161609651.17321441</c:v>
                </c:pt>
                <c:pt idx="19">
                  <c:v>183280528.32086632</c:v>
                </c:pt>
                <c:pt idx="20">
                  <c:v>159305245.30945772</c:v>
                </c:pt>
                <c:pt idx="21">
                  <c:v>143185419.22384009</c:v>
                </c:pt>
                <c:pt idx="22">
                  <c:v>143269346.26059034</c:v>
                </c:pt>
                <c:pt idx="23">
                  <c:v>203541084.71365079</c:v>
                </c:pt>
                <c:pt idx="24">
                  <c:v>291357192.1608519</c:v>
                </c:pt>
                <c:pt idx="25">
                  <c:v>385619152.70559931</c:v>
                </c:pt>
                <c:pt idx="26">
                  <c:v>499842482.96750987</c:v>
                </c:pt>
                <c:pt idx="27">
                  <c:v>672629160.28235686</c:v>
                </c:pt>
                <c:pt idx="28">
                  <c:v>768561208.77017987</c:v>
                </c:pt>
                <c:pt idx="29">
                  <c:v>1416798095.6247265</c:v>
                </c:pt>
                <c:pt idx="30">
                  <c:v>898021212.64741981</c:v>
                </c:pt>
                <c:pt idx="31">
                  <c:v>984222540.78037858</c:v>
                </c:pt>
                <c:pt idx="32">
                  <c:v>663660164.65152681</c:v>
                </c:pt>
                <c:pt idx="33">
                  <c:v>836344851.06899989</c:v>
                </c:pt>
                <c:pt idx="34">
                  <c:v>726292140</c:v>
                </c:pt>
              </c:numCache>
            </c:numRef>
          </c:val>
          <c:smooth val="0"/>
          <c:extLst>
            <c:ext xmlns:c16="http://schemas.microsoft.com/office/drawing/2014/chart" uri="{C3380CC4-5D6E-409C-BE32-E72D297353CC}">
              <c16:uniqueId val="{00000124-DA15-5246-8E87-808BA1466ABE}"/>
            </c:ext>
          </c:extLst>
        </c:ser>
        <c:ser>
          <c:idx val="41"/>
          <c:order val="41"/>
          <c:spPr>
            <a:ln w="28575" cap="rnd">
              <a:solidFill>
                <a:schemeClr val="accent6">
                  <a:lumMod val="70000"/>
                  <a:lumOff val="30000"/>
                </a:schemeClr>
              </a:solidFill>
              <a:round/>
            </a:ln>
            <a:effectLst/>
          </c:spPr>
          <c:marker>
            <c:symbol val="none"/>
          </c:marker>
          <c:val>
            <c:numRef>
              <c:f>Revenue!$B$43:$AO$43</c:f>
              <c:numCache>
                <c:formatCode>#,##0</c:formatCode>
                <c:ptCount val="40"/>
                <c:pt idx="0">
                  <c:v>0</c:v>
                </c:pt>
                <c:pt idx="1">
                  <c:v>0</c:v>
                </c:pt>
                <c:pt idx="2">
                  <c:v>0</c:v>
                </c:pt>
                <c:pt idx="3">
                  <c:v>23460402.518474054</c:v>
                </c:pt>
                <c:pt idx="4">
                  <c:v>29726988.452555139</c:v>
                </c:pt>
              </c:numCache>
            </c:numRef>
          </c:val>
          <c:smooth val="0"/>
          <c:extLst>
            <c:ext xmlns:c16="http://schemas.microsoft.com/office/drawing/2014/chart" uri="{C3380CC4-5D6E-409C-BE32-E72D297353CC}">
              <c16:uniqueId val="{00000125-DA15-5246-8E87-808BA1466ABE}"/>
            </c:ext>
          </c:extLst>
        </c:ser>
        <c:ser>
          <c:idx val="42"/>
          <c:order val="42"/>
          <c:spPr>
            <a:ln w="28575" cap="rnd">
              <a:solidFill>
                <a:schemeClr val="accent1">
                  <a:lumMod val="70000"/>
                </a:schemeClr>
              </a:solidFill>
              <a:round/>
            </a:ln>
            <a:effectLst/>
          </c:spPr>
          <c:marker>
            <c:symbol val="none"/>
          </c:marker>
          <c:val>
            <c:numRef>
              <c:f>Revenue!$B$44:$AO$44</c:f>
              <c:numCache>
                <c:formatCode>#,##0</c:formatCode>
                <c:ptCount val="40"/>
                <c:pt idx="0">
                  <c:v>0</c:v>
                </c:pt>
                <c:pt idx="1">
                  <c:v>3702912.2710450906</c:v>
                </c:pt>
                <c:pt idx="2">
                  <c:v>41909725.354936332</c:v>
                </c:pt>
                <c:pt idx="3">
                  <c:v>88447609.851881579</c:v>
                </c:pt>
                <c:pt idx="4">
                  <c:v>52908234.323638193</c:v>
                </c:pt>
                <c:pt idx="5">
                  <c:v>83451107.583999991</c:v>
                </c:pt>
                <c:pt idx="6">
                  <c:v>48484160</c:v>
                </c:pt>
              </c:numCache>
            </c:numRef>
          </c:val>
          <c:smooth val="0"/>
          <c:extLst>
            <c:ext xmlns:c16="http://schemas.microsoft.com/office/drawing/2014/chart" uri="{C3380CC4-5D6E-409C-BE32-E72D297353CC}">
              <c16:uniqueId val="{00000126-DA15-5246-8E87-808BA1466ABE}"/>
            </c:ext>
          </c:extLst>
        </c:ser>
        <c:ser>
          <c:idx val="43"/>
          <c:order val="43"/>
          <c:spPr>
            <a:ln w="28575" cap="rnd">
              <a:solidFill>
                <a:schemeClr val="accent2">
                  <a:lumMod val="70000"/>
                </a:schemeClr>
              </a:solidFill>
              <a:round/>
            </a:ln>
            <a:effectLst/>
          </c:spPr>
          <c:marker>
            <c:symbol val="none"/>
          </c:marker>
          <c:val>
            <c:numRef>
              <c:f>Revenue!$B$45:$AO$45</c:f>
              <c:numCache>
                <c:formatCode>#,##0</c:formatCode>
                <c:ptCount val="40"/>
                <c:pt idx="0">
                  <c:v>62970410.373811848</c:v>
                </c:pt>
                <c:pt idx="1">
                  <c:v>72271154.836102962</c:v>
                </c:pt>
                <c:pt idx="2">
                  <c:v>92355568.009056374</c:v>
                </c:pt>
                <c:pt idx="3">
                  <c:v>83582699.852614254</c:v>
                </c:pt>
                <c:pt idx="4">
                  <c:v>132202792.40245348</c:v>
                </c:pt>
                <c:pt idx="5">
                  <c:v>302772536.26099998</c:v>
                </c:pt>
                <c:pt idx="6">
                  <c:v>646058230</c:v>
                </c:pt>
              </c:numCache>
            </c:numRef>
          </c:val>
          <c:smooth val="0"/>
          <c:extLst>
            <c:ext xmlns:c16="http://schemas.microsoft.com/office/drawing/2014/chart" uri="{C3380CC4-5D6E-409C-BE32-E72D297353CC}">
              <c16:uniqueId val="{00000127-DA15-5246-8E87-808BA1466ABE}"/>
            </c:ext>
          </c:extLst>
        </c:ser>
        <c:ser>
          <c:idx val="44"/>
          <c:order val="44"/>
          <c:spPr>
            <a:ln w="28575" cap="rnd">
              <a:solidFill>
                <a:schemeClr val="accent3">
                  <a:lumMod val="70000"/>
                </a:schemeClr>
              </a:solidFill>
              <a:round/>
            </a:ln>
            <a:effectLst/>
          </c:spPr>
          <c:marker>
            <c:symbol val="none"/>
          </c:marker>
          <c:val>
            <c:numRef>
              <c:f>Revenue!$B$46:$AO$46</c:f>
              <c:numCache>
                <c:formatCode>#,##0</c:formatCode>
                <c:ptCount val="40"/>
                <c:pt idx="0">
                  <c:v>28952057.997798394</c:v>
                </c:pt>
                <c:pt idx="1">
                  <c:v>51880095.736378446</c:v>
                </c:pt>
                <c:pt idx="2">
                  <c:v>75855175.071516052</c:v>
                </c:pt>
                <c:pt idx="3">
                  <c:v>103424180.75286771</c:v>
                </c:pt>
                <c:pt idx="4">
                  <c:v>34860961.422604352</c:v>
                </c:pt>
                <c:pt idx="5">
                  <c:v>79221576.918423057</c:v>
                </c:pt>
                <c:pt idx="6">
                  <c:v>90712903.075021416</c:v>
                </c:pt>
                <c:pt idx="7">
                  <c:v>138767311.91271877</c:v>
                </c:pt>
                <c:pt idx="8">
                  <c:v>128986208.41625693</c:v>
                </c:pt>
                <c:pt idx="9">
                  <c:v>142094168.62735033</c:v>
                </c:pt>
                <c:pt idx="10">
                  <c:v>192667781.60894498</c:v>
                </c:pt>
                <c:pt idx="11">
                  <c:v>17051778.296158526</c:v>
                </c:pt>
                <c:pt idx="12">
                  <c:v>6382786.191234258</c:v>
                </c:pt>
                <c:pt idx="13">
                  <c:v>20272238.65542271</c:v>
                </c:pt>
                <c:pt idx="14">
                  <c:v>41182644.106692336</c:v>
                </c:pt>
                <c:pt idx="15">
                  <c:v>58691971.815908998</c:v>
                </c:pt>
                <c:pt idx="16">
                  <c:v>34568296.848930299</c:v>
                </c:pt>
                <c:pt idx="17">
                  <c:v>43405329.08005657</c:v>
                </c:pt>
                <c:pt idx="18">
                  <c:v>44066460.626046404</c:v>
                </c:pt>
                <c:pt idx="19">
                  <c:v>67678429.858312935</c:v>
                </c:pt>
                <c:pt idx="20">
                  <c:v>87801282.528924778</c:v>
                </c:pt>
                <c:pt idx="21">
                  <c:v>97748052.532650232</c:v>
                </c:pt>
                <c:pt idx="22">
                  <c:v>146118137.6923902</c:v>
                </c:pt>
                <c:pt idx="23">
                  <c:v>184584200.7825312</c:v>
                </c:pt>
                <c:pt idx="24">
                  <c:v>322270136.15545785</c:v>
                </c:pt>
                <c:pt idx="25">
                  <c:v>151804258.27738431</c:v>
                </c:pt>
                <c:pt idx="26">
                  <c:v>201411485.52929705</c:v>
                </c:pt>
                <c:pt idx="27">
                  <c:v>293332456.53096002</c:v>
                </c:pt>
                <c:pt idx="28">
                  <c:v>221735284.77432147</c:v>
                </c:pt>
                <c:pt idx="29">
                  <c:v>139432750.67799997</c:v>
                </c:pt>
                <c:pt idx="30">
                  <c:v>172146990</c:v>
                </c:pt>
              </c:numCache>
            </c:numRef>
          </c:val>
          <c:smooth val="0"/>
          <c:extLst>
            <c:ext xmlns:c16="http://schemas.microsoft.com/office/drawing/2014/chart" uri="{C3380CC4-5D6E-409C-BE32-E72D297353CC}">
              <c16:uniqueId val="{00000128-DA15-5246-8E87-808BA1466ABE}"/>
            </c:ext>
          </c:extLst>
        </c:ser>
        <c:ser>
          <c:idx val="45"/>
          <c:order val="45"/>
          <c:spPr>
            <a:ln w="28575" cap="rnd">
              <a:solidFill>
                <a:schemeClr val="accent4">
                  <a:lumMod val="70000"/>
                </a:schemeClr>
              </a:solidFill>
              <a:round/>
            </a:ln>
            <a:effectLst/>
          </c:spPr>
          <c:marker>
            <c:symbol val="none"/>
          </c:marker>
          <c:val>
            <c:numRef>
              <c:f>Revenue!$B$47:$AO$47</c:f>
              <c:numCache>
                <c:formatCode>#,##0</c:formatCode>
                <c:ptCount val="40"/>
                <c:pt idx="0">
                  <c:v>0</c:v>
                </c:pt>
                <c:pt idx="1">
                  <c:v>0</c:v>
                </c:pt>
                <c:pt idx="2">
                  <c:v>18966782.458802473</c:v>
                </c:pt>
                <c:pt idx="3">
                  <c:v>104376452.18930914</c:v>
                </c:pt>
                <c:pt idx="4">
                  <c:v>91803221.855154753</c:v>
                </c:pt>
                <c:pt idx="5">
                  <c:v>87267297.770903081</c:v>
                </c:pt>
                <c:pt idx="6">
                  <c:v>255093535.61082679</c:v>
                </c:pt>
                <c:pt idx="7">
                  <c:v>377190505.9017812</c:v>
                </c:pt>
                <c:pt idx="8">
                  <c:v>966592290.18525159</c:v>
                </c:pt>
                <c:pt idx="9">
                  <c:v>1282112356.8699789</c:v>
                </c:pt>
              </c:numCache>
            </c:numRef>
          </c:val>
          <c:smooth val="0"/>
          <c:extLst>
            <c:ext xmlns:c16="http://schemas.microsoft.com/office/drawing/2014/chart" uri="{C3380CC4-5D6E-409C-BE32-E72D297353CC}">
              <c16:uniqueId val="{00000129-DA15-5246-8E87-808BA1466ABE}"/>
            </c:ext>
          </c:extLst>
        </c:ser>
        <c:ser>
          <c:idx val="46"/>
          <c:order val="46"/>
          <c:spPr>
            <a:ln w="28575" cap="rnd">
              <a:solidFill>
                <a:schemeClr val="accent5">
                  <a:lumMod val="70000"/>
                </a:schemeClr>
              </a:solidFill>
              <a:round/>
            </a:ln>
            <a:effectLst/>
          </c:spPr>
          <c:marker>
            <c:symbol val="none"/>
          </c:marker>
          <c:val>
            <c:numRef>
              <c:f>Revenue!$B$48:$AO$48</c:f>
              <c:numCache>
                <c:formatCode>#,##0</c:formatCode>
                <c:ptCount val="40"/>
                <c:pt idx="0">
                  <c:v>65474559.265533589</c:v>
                </c:pt>
                <c:pt idx="1">
                  <c:v>179908062.81716931</c:v>
                </c:pt>
                <c:pt idx="2">
                  <c:v>263292827.39528781</c:v>
                </c:pt>
                <c:pt idx="3">
                  <c:v>355821983.78283483</c:v>
                </c:pt>
                <c:pt idx="4">
                  <c:v>370071311.02954441</c:v>
                </c:pt>
                <c:pt idx="5">
                  <c:v>447554164.47127974</c:v>
                </c:pt>
                <c:pt idx="6">
                  <c:v>634485475.84355962</c:v>
                </c:pt>
                <c:pt idx="7">
                  <c:v>759688277.68793213</c:v>
                </c:pt>
                <c:pt idx="8">
                  <c:v>770255242.29180455</c:v>
                </c:pt>
                <c:pt idx="9">
                  <c:v>931794483.4072305</c:v>
                </c:pt>
                <c:pt idx="10">
                  <c:v>781325572.41100681</c:v>
                </c:pt>
                <c:pt idx="11">
                  <c:v>829386745.5174396</c:v>
                </c:pt>
              </c:numCache>
            </c:numRef>
          </c:val>
          <c:smooth val="0"/>
          <c:extLst>
            <c:ext xmlns:c16="http://schemas.microsoft.com/office/drawing/2014/chart" uri="{C3380CC4-5D6E-409C-BE32-E72D297353CC}">
              <c16:uniqueId val="{0000012A-DA15-5246-8E87-808BA1466ABE}"/>
            </c:ext>
          </c:extLst>
        </c:ser>
        <c:ser>
          <c:idx val="47"/>
          <c:order val="47"/>
          <c:spPr>
            <a:ln w="28575" cap="rnd">
              <a:solidFill>
                <a:schemeClr val="accent6">
                  <a:lumMod val="70000"/>
                </a:schemeClr>
              </a:solidFill>
              <a:round/>
            </a:ln>
            <a:effectLst/>
          </c:spPr>
          <c:marker>
            <c:symbol val="none"/>
          </c:marker>
          <c:val>
            <c:numRef>
              <c:f>Revenue!$B$49:$AO$49</c:f>
              <c:numCache>
                <c:formatCode>#,##0</c:formatCode>
                <c:ptCount val="40"/>
                <c:pt idx="0">
                  <c:v>136146120.86236528</c:v>
                </c:pt>
                <c:pt idx="1">
                  <c:v>231510569.2994265</c:v>
                </c:pt>
                <c:pt idx="2">
                  <c:v>157015262.97430316</c:v>
                </c:pt>
                <c:pt idx="3">
                  <c:v>60579341.857588395</c:v>
                </c:pt>
                <c:pt idx="4">
                  <c:v>337405675.12641931</c:v>
                </c:pt>
                <c:pt idx="5">
                  <c:v>21538702882.427662</c:v>
                </c:pt>
                <c:pt idx="6">
                  <c:v>21326675839.462498</c:v>
                </c:pt>
                <c:pt idx="7">
                  <c:v>7171579557.999999</c:v>
                </c:pt>
                <c:pt idx="8">
                  <c:v>3294970000</c:v>
                </c:pt>
              </c:numCache>
            </c:numRef>
          </c:val>
          <c:smooth val="0"/>
          <c:extLst>
            <c:ext xmlns:c16="http://schemas.microsoft.com/office/drawing/2014/chart" uri="{C3380CC4-5D6E-409C-BE32-E72D297353CC}">
              <c16:uniqueId val="{0000012B-DA15-5246-8E87-808BA1466ABE}"/>
            </c:ext>
          </c:extLst>
        </c:ser>
        <c:ser>
          <c:idx val="48"/>
          <c:order val="48"/>
          <c:spPr>
            <a:ln w="28575" cap="rnd">
              <a:solidFill>
                <a:schemeClr val="accent1">
                  <a:lumMod val="50000"/>
                  <a:lumOff val="50000"/>
                </a:schemeClr>
              </a:solidFill>
              <a:round/>
            </a:ln>
            <a:effectLst/>
          </c:spPr>
          <c:marker>
            <c:symbol val="none"/>
          </c:marker>
          <c:val>
            <c:numRef>
              <c:f>Revenue!$B$50:$AO$50</c:f>
              <c:numCache>
                <c:formatCode>#,##0</c:formatCode>
                <c:ptCount val="40"/>
                <c:pt idx="0">
                  <c:v>0</c:v>
                </c:pt>
                <c:pt idx="1">
                  <c:v>0</c:v>
                </c:pt>
                <c:pt idx="2">
                  <c:v>0</c:v>
                </c:pt>
                <c:pt idx="3">
                  <c:v>0</c:v>
                </c:pt>
                <c:pt idx="4">
                  <c:v>0</c:v>
                </c:pt>
                <c:pt idx="5">
                  <c:v>77890660</c:v>
                </c:pt>
              </c:numCache>
            </c:numRef>
          </c:val>
          <c:smooth val="0"/>
          <c:extLst>
            <c:ext xmlns:c16="http://schemas.microsoft.com/office/drawing/2014/chart" uri="{C3380CC4-5D6E-409C-BE32-E72D297353CC}">
              <c16:uniqueId val="{0000012C-DA15-5246-8E87-808BA1466ABE}"/>
            </c:ext>
          </c:extLst>
        </c:ser>
        <c:ser>
          <c:idx val="49"/>
          <c:order val="49"/>
          <c:spPr>
            <a:ln w="28575" cap="rnd">
              <a:solidFill>
                <a:schemeClr val="accent2">
                  <a:lumMod val="50000"/>
                  <a:lumOff val="50000"/>
                </a:schemeClr>
              </a:solidFill>
              <a:round/>
            </a:ln>
            <a:effectLst/>
          </c:spPr>
          <c:marker>
            <c:symbol val="none"/>
          </c:marker>
          <c:val>
            <c:numRef>
              <c:f>Revenue!$B$51:$AO$51</c:f>
              <c:numCache>
                <c:formatCode>#,##0</c:formatCode>
                <c:ptCount val="40"/>
                <c:pt idx="0">
                  <c:v>0</c:v>
                </c:pt>
                <c:pt idx="1">
                  <c:v>4306282.5159466714</c:v>
                </c:pt>
                <c:pt idx="2">
                  <c:v>21429942.182121895</c:v>
                </c:pt>
                <c:pt idx="3">
                  <c:v>55351770.426761128</c:v>
                </c:pt>
                <c:pt idx="4">
                  <c:v>24033092.582501322</c:v>
                </c:pt>
                <c:pt idx="5">
                  <c:v>80007518.738666981</c:v>
                </c:pt>
                <c:pt idx="6">
                  <c:v>552150.03999999992</c:v>
                </c:pt>
              </c:numCache>
            </c:numRef>
          </c:val>
          <c:smooth val="0"/>
          <c:extLst>
            <c:ext xmlns:c16="http://schemas.microsoft.com/office/drawing/2014/chart" uri="{C3380CC4-5D6E-409C-BE32-E72D297353CC}">
              <c16:uniqueId val="{0000012D-DA15-5246-8E87-808BA1466ABE}"/>
            </c:ext>
          </c:extLst>
        </c:ser>
        <c:ser>
          <c:idx val="50"/>
          <c:order val="50"/>
          <c:spPr>
            <a:ln w="28575" cap="rnd">
              <a:solidFill>
                <a:schemeClr val="accent3">
                  <a:lumMod val="50000"/>
                  <a:lumOff val="50000"/>
                </a:schemeClr>
              </a:solidFill>
              <a:round/>
            </a:ln>
            <a:effectLst/>
          </c:spPr>
          <c:marker>
            <c:symbol val="none"/>
          </c:marker>
          <c:val>
            <c:numRef>
              <c:f>Revenue!$B$52:$AO$52</c:f>
              <c:numCache>
                <c:formatCode>#,##0</c:formatCode>
                <c:ptCount val="40"/>
                <c:pt idx="0">
                  <c:v>87042146.583417639</c:v>
                </c:pt>
                <c:pt idx="1">
                  <c:v>144377981.2000182</c:v>
                </c:pt>
                <c:pt idx="2">
                  <c:v>66694650.682457931</c:v>
                </c:pt>
                <c:pt idx="3">
                  <c:v>87372105.074805886</c:v>
                </c:pt>
                <c:pt idx="4">
                  <c:v>97967927.23778677</c:v>
                </c:pt>
                <c:pt idx="5">
                  <c:v>90566116.077094659</c:v>
                </c:pt>
                <c:pt idx="6">
                  <c:v>403532261.82090366</c:v>
                </c:pt>
                <c:pt idx="7">
                  <c:v>218119442.07898244</c:v>
                </c:pt>
                <c:pt idx="8">
                  <c:v>314414521.10448891</c:v>
                </c:pt>
                <c:pt idx="9">
                  <c:v>253012137.55999994</c:v>
                </c:pt>
              </c:numCache>
            </c:numRef>
          </c:val>
          <c:smooth val="0"/>
          <c:extLst>
            <c:ext xmlns:c16="http://schemas.microsoft.com/office/drawing/2014/chart" uri="{C3380CC4-5D6E-409C-BE32-E72D297353CC}">
              <c16:uniqueId val="{0000012E-DA15-5246-8E87-808BA1466ABE}"/>
            </c:ext>
          </c:extLst>
        </c:ser>
        <c:ser>
          <c:idx val="51"/>
          <c:order val="51"/>
          <c:spPr>
            <a:ln w="28575" cap="rnd">
              <a:solidFill>
                <a:schemeClr val="accent4">
                  <a:lumMod val="50000"/>
                  <a:lumOff val="50000"/>
                </a:schemeClr>
              </a:solidFill>
              <a:round/>
            </a:ln>
            <a:effectLst/>
          </c:spPr>
          <c:marker>
            <c:symbol val="none"/>
          </c:marker>
          <c:val>
            <c:numRef>
              <c:f>Revenue!$B$53:$AO$53</c:f>
              <c:numCache>
                <c:formatCode>#,##0</c:formatCode>
                <c:ptCount val="40"/>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12F-DA15-5246-8E87-808BA1466ABE}"/>
            </c:ext>
          </c:extLst>
        </c:ser>
        <c:ser>
          <c:idx val="52"/>
          <c:order val="52"/>
          <c:spPr>
            <a:ln w="28575" cap="rnd">
              <a:solidFill>
                <a:schemeClr val="accent5">
                  <a:lumMod val="50000"/>
                  <a:lumOff val="50000"/>
                </a:schemeClr>
              </a:solidFill>
              <a:round/>
            </a:ln>
            <a:effectLst/>
          </c:spPr>
          <c:marker>
            <c:symbol val="none"/>
          </c:marker>
          <c:val>
            <c:numRef>
              <c:f>Revenue!$B$54:$AO$54</c:f>
              <c:numCache>
                <c:formatCode>#,##0</c:formatCode>
                <c:ptCount val="40"/>
                <c:pt idx="0">
                  <c:v>13604460.746521901</c:v>
                </c:pt>
                <c:pt idx="1">
                  <c:v>30407109.234885674</c:v>
                </c:pt>
                <c:pt idx="2">
                  <c:v>45693463.559571803</c:v>
                </c:pt>
                <c:pt idx="3">
                  <c:v>49011025.700846158</c:v>
                </c:pt>
                <c:pt idx="4">
                  <c:v>64132642.265246734</c:v>
                </c:pt>
                <c:pt idx="5">
                  <c:v>82093024.699979857</c:v>
                </c:pt>
                <c:pt idx="6">
                  <c:v>96757177.61729449</c:v>
                </c:pt>
                <c:pt idx="7">
                  <c:v>112670911.76162873</c:v>
                </c:pt>
                <c:pt idx="8">
                  <c:v>97351260.280643597</c:v>
                </c:pt>
                <c:pt idx="9">
                  <c:v>137532430.48578247</c:v>
                </c:pt>
                <c:pt idx="10">
                  <c:v>183409208.73725417</c:v>
                </c:pt>
                <c:pt idx="11">
                  <c:v>247037053.74375284</c:v>
                </c:pt>
                <c:pt idx="12">
                  <c:v>335997003.56569362</c:v>
                </c:pt>
                <c:pt idx="13">
                  <c:v>492154943.01831836</c:v>
                </c:pt>
                <c:pt idx="14">
                  <c:v>532590862.25129044</c:v>
                </c:pt>
                <c:pt idx="15">
                  <c:v>581036333.11667156</c:v>
                </c:pt>
                <c:pt idx="16">
                  <c:v>696354810.84561443</c:v>
                </c:pt>
                <c:pt idx="17">
                  <c:v>847414150.43222773</c:v>
                </c:pt>
                <c:pt idx="18">
                  <c:v>1058708947.6588873</c:v>
                </c:pt>
                <c:pt idx="19">
                  <c:v>982863097.39910698</c:v>
                </c:pt>
                <c:pt idx="20">
                  <c:v>992910913.35665667</c:v>
                </c:pt>
                <c:pt idx="21">
                  <c:v>953257268.57330513</c:v>
                </c:pt>
                <c:pt idx="22">
                  <c:v>953149496.16355336</c:v>
                </c:pt>
                <c:pt idx="23">
                  <c:v>1074147455.3123643</c:v>
                </c:pt>
                <c:pt idx="24">
                  <c:v>786376876.40777874</c:v>
                </c:pt>
                <c:pt idx="25">
                  <c:v>838668708.31103659</c:v>
                </c:pt>
                <c:pt idx="26">
                  <c:v>766517451.09887993</c:v>
                </c:pt>
                <c:pt idx="27">
                  <c:v>799768096.39999986</c:v>
                </c:pt>
                <c:pt idx="28">
                  <c:v>862728000</c:v>
                </c:pt>
              </c:numCache>
            </c:numRef>
          </c:val>
          <c:smooth val="0"/>
          <c:extLst>
            <c:ext xmlns:c16="http://schemas.microsoft.com/office/drawing/2014/chart" uri="{C3380CC4-5D6E-409C-BE32-E72D297353CC}">
              <c16:uniqueId val="{00000130-DA15-5246-8E87-808BA1466ABE}"/>
            </c:ext>
          </c:extLst>
        </c:ser>
        <c:ser>
          <c:idx val="53"/>
          <c:order val="53"/>
          <c:spPr>
            <a:ln w="28575" cap="rnd">
              <a:solidFill>
                <a:schemeClr val="accent6">
                  <a:lumMod val="50000"/>
                  <a:lumOff val="50000"/>
                </a:schemeClr>
              </a:solidFill>
              <a:round/>
            </a:ln>
            <a:effectLst/>
          </c:spPr>
          <c:marker>
            <c:symbol val="none"/>
          </c:marker>
          <c:val>
            <c:numRef>
              <c:f>Revenue!$B$55:$AO$55</c:f>
              <c:numCache>
                <c:formatCode>#,##0</c:formatCode>
                <c:ptCount val="40"/>
                <c:pt idx="0">
                  <c:v>3700638.9921997949</c:v>
                </c:pt>
                <c:pt idx="1">
                  <c:v>7199686.7552525196</c:v>
                </c:pt>
                <c:pt idx="2">
                  <c:v>14222845.325909261</c:v>
                </c:pt>
                <c:pt idx="3">
                  <c:v>32505599.86563535</c:v>
                </c:pt>
                <c:pt idx="4">
                  <c:v>42926251.650037386</c:v>
                </c:pt>
                <c:pt idx="5">
                  <c:v>80118498.060695469</c:v>
                </c:pt>
                <c:pt idx="6">
                  <c:v>97348087.151533589</c:v>
                </c:pt>
                <c:pt idx="7">
                  <c:v>140815893.41578573</c:v>
                </c:pt>
                <c:pt idx="8">
                  <c:v>170459347.86941281</c:v>
                </c:pt>
                <c:pt idx="9">
                  <c:v>186130083.03750539</c:v>
                </c:pt>
                <c:pt idx="10">
                  <c:v>196376368.31431195</c:v>
                </c:pt>
                <c:pt idx="11">
                  <c:v>210754772.58105141</c:v>
                </c:pt>
                <c:pt idx="12">
                  <c:v>349421031.92937899</c:v>
                </c:pt>
                <c:pt idx="13">
                  <c:v>429259229.36048526</c:v>
                </c:pt>
                <c:pt idx="14">
                  <c:v>135971325.59992856</c:v>
                </c:pt>
                <c:pt idx="15">
                  <c:v>108417365.81125192</c:v>
                </c:pt>
                <c:pt idx="16">
                  <c:v>233567310.8402169</c:v>
                </c:pt>
                <c:pt idx="17">
                  <c:v>103293036.01033537</c:v>
                </c:pt>
                <c:pt idx="18">
                  <c:v>113986236.92778558</c:v>
                </c:pt>
                <c:pt idx="19">
                  <c:v>205801961.3446148</c:v>
                </c:pt>
                <c:pt idx="20">
                  <c:v>273053581.03029078</c:v>
                </c:pt>
                <c:pt idx="21">
                  <c:v>313689776.06161737</c:v>
                </c:pt>
                <c:pt idx="22">
                  <c:v>221827427.22764599</c:v>
                </c:pt>
                <c:pt idx="23">
                  <c:v>402535676.36882156</c:v>
                </c:pt>
                <c:pt idx="24">
                  <c:v>1529400586.5407827</c:v>
                </c:pt>
                <c:pt idx="25">
                  <c:v>144654633.86856687</c:v>
                </c:pt>
                <c:pt idx="26">
                  <c:v>188300689.09473142</c:v>
                </c:pt>
                <c:pt idx="27">
                  <c:v>123756461.13213554</c:v>
                </c:pt>
                <c:pt idx="28">
                  <c:v>104012034.14048849</c:v>
                </c:pt>
                <c:pt idx="29">
                  <c:v>95693972.893999994</c:v>
                </c:pt>
                <c:pt idx="30">
                  <c:v>101379810</c:v>
                </c:pt>
              </c:numCache>
            </c:numRef>
          </c:val>
          <c:smooth val="0"/>
          <c:extLst>
            <c:ext xmlns:c16="http://schemas.microsoft.com/office/drawing/2014/chart" uri="{C3380CC4-5D6E-409C-BE32-E72D297353CC}">
              <c16:uniqueId val="{00000131-DA15-5246-8E87-808BA1466ABE}"/>
            </c:ext>
          </c:extLst>
        </c:ser>
        <c:ser>
          <c:idx val="54"/>
          <c:order val="54"/>
          <c:spPr>
            <a:ln w="28575" cap="rnd">
              <a:solidFill>
                <a:schemeClr val="accent1"/>
              </a:solidFill>
              <a:round/>
            </a:ln>
            <a:effectLst/>
          </c:spPr>
          <c:marker>
            <c:symbol val="none"/>
          </c:marker>
          <c:val>
            <c:numRef>
              <c:f>Revenue!$B$56:$AO$56</c:f>
              <c:numCache>
                <c:formatCode>#,##0</c:formatCode>
                <c:ptCount val="40"/>
                <c:pt idx="0">
                  <c:v>47995825.577287763</c:v>
                </c:pt>
                <c:pt idx="1">
                  <c:v>39269296.289559647</c:v>
                </c:pt>
                <c:pt idx="2">
                  <c:v>21943682.958951794</c:v>
                </c:pt>
                <c:pt idx="3">
                  <c:v>36128575.256665707</c:v>
                </c:pt>
                <c:pt idx="4">
                  <c:v>43644265.306008898</c:v>
                </c:pt>
                <c:pt idx="5">
                  <c:v>81746875.248999983</c:v>
                </c:pt>
                <c:pt idx="6">
                  <c:v>56185470</c:v>
                </c:pt>
              </c:numCache>
            </c:numRef>
          </c:val>
          <c:smooth val="0"/>
          <c:extLst>
            <c:ext xmlns:c16="http://schemas.microsoft.com/office/drawing/2014/chart" uri="{C3380CC4-5D6E-409C-BE32-E72D297353CC}">
              <c16:uniqueId val="{00000132-DA15-5246-8E87-808BA1466ABE}"/>
            </c:ext>
          </c:extLst>
        </c:ser>
        <c:ser>
          <c:idx val="55"/>
          <c:order val="55"/>
          <c:spPr>
            <a:ln w="28575" cap="rnd">
              <a:solidFill>
                <a:schemeClr val="accent2"/>
              </a:solidFill>
              <a:round/>
            </a:ln>
            <a:effectLst/>
          </c:spPr>
          <c:marker>
            <c:symbol val="none"/>
          </c:marker>
          <c:val>
            <c:numRef>
              <c:f>Revenue!$B$57:$AO$57</c:f>
              <c:numCache>
                <c:formatCode>#,##0</c:formatCode>
                <c:ptCount val="40"/>
                <c:pt idx="0">
                  <c:v>2785432.0476485644</c:v>
                </c:pt>
                <c:pt idx="1">
                  <c:v>2575783.8248209031</c:v>
                </c:pt>
                <c:pt idx="2">
                  <c:v>2471884.0139411599</c:v>
                </c:pt>
                <c:pt idx="3">
                  <c:v>2273139.2653917139</c:v>
                </c:pt>
                <c:pt idx="4">
                  <c:v>2271775.9953346737</c:v>
                </c:pt>
                <c:pt idx="5">
                  <c:v>2156834.6327071791</c:v>
                </c:pt>
                <c:pt idx="6">
                  <c:v>2088204.3556962176</c:v>
                </c:pt>
                <c:pt idx="7">
                  <c:v>1971011.0168603368</c:v>
                </c:pt>
                <c:pt idx="8">
                  <c:v>1909796.6671495589</c:v>
                </c:pt>
                <c:pt idx="9">
                  <c:v>1850847.8300671391</c:v>
                </c:pt>
              </c:numCache>
            </c:numRef>
          </c:val>
          <c:smooth val="0"/>
          <c:extLst>
            <c:ext xmlns:c16="http://schemas.microsoft.com/office/drawing/2014/chart" uri="{C3380CC4-5D6E-409C-BE32-E72D297353CC}">
              <c16:uniqueId val="{00000133-DA15-5246-8E87-808BA1466ABE}"/>
            </c:ext>
          </c:extLst>
        </c:ser>
        <c:ser>
          <c:idx val="56"/>
          <c:order val="56"/>
          <c:spPr>
            <a:ln w="28575" cap="rnd">
              <a:solidFill>
                <a:schemeClr val="accent3"/>
              </a:solidFill>
              <a:round/>
            </a:ln>
            <a:effectLst/>
          </c:spPr>
          <c:marker>
            <c:symbol val="none"/>
          </c:marker>
          <c:val>
            <c:numRef>
              <c:f>Revenue!$B$58:$AO$58</c:f>
              <c:numCache>
                <c:formatCode>#,##0</c:formatCode>
                <c:ptCount val="40"/>
                <c:pt idx="0">
                  <c:v>8482119.0193897486</c:v>
                </c:pt>
                <c:pt idx="1">
                  <c:v>13947997.803883221</c:v>
                </c:pt>
                <c:pt idx="2">
                  <c:v>28065904.254771892</c:v>
                </c:pt>
                <c:pt idx="3">
                  <c:v>29904732.921332456</c:v>
                </c:pt>
                <c:pt idx="4">
                  <c:v>140299098.17907</c:v>
                </c:pt>
                <c:pt idx="5">
                  <c:v>28357981.998348597</c:v>
                </c:pt>
                <c:pt idx="6">
                  <c:v>51739644.228999995</c:v>
                </c:pt>
                <c:pt idx="7">
                  <c:v>70756880</c:v>
                </c:pt>
              </c:numCache>
            </c:numRef>
          </c:val>
          <c:smooth val="0"/>
          <c:extLst>
            <c:ext xmlns:c16="http://schemas.microsoft.com/office/drawing/2014/chart" uri="{C3380CC4-5D6E-409C-BE32-E72D297353CC}">
              <c16:uniqueId val="{00000134-DA15-5246-8E87-808BA1466ABE}"/>
            </c:ext>
          </c:extLst>
        </c:ser>
        <c:ser>
          <c:idx val="57"/>
          <c:order val="57"/>
          <c:spPr>
            <a:ln w="28575" cap="rnd">
              <a:solidFill>
                <a:schemeClr val="accent4"/>
              </a:solidFill>
              <a:round/>
            </a:ln>
            <a:effectLst/>
          </c:spPr>
          <c:marker>
            <c:symbol val="none"/>
          </c:marker>
          <c:val>
            <c:numRef>
              <c:f>Revenue!$B$59:$AO$59</c:f>
              <c:numCache>
                <c:formatCode>#,##0</c:formatCode>
                <c:ptCount val="40"/>
                <c:pt idx="0">
                  <c:v>6415633.4576957831</c:v>
                </c:pt>
                <c:pt idx="1">
                  <c:v>0</c:v>
                </c:pt>
                <c:pt idx="2">
                  <c:v>0</c:v>
                </c:pt>
                <c:pt idx="3">
                  <c:v>0</c:v>
                </c:pt>
                <c:pt idx="4">
                  <c:v>3072490</c:v>
                </c:pt>
              </c:numCache>
            </c:numRef>
          </c:val>
          <c:smooth val="0"/>
          <c:extLst>
            <c:ext xmlns:c16="http://schemas.microsoft.com/office/drawing/2014/chart" uri="{C3380CC4-5D6E-409C-BE32-E72D297353CC}">
              <c16:uniqueId val="{00000135-DA15-5246-8E87-808BA1466ABE}"/>
            </c:ext>
          </c:extLst>
        </c:ser>
        <c:ser>
          <c:idx val="58"/>
          <c:order val="58"/>
          <c:spPr>
            <a:ln w="28575" cap="rnd">
              <a:solidFill>
                <a:schemeClr val="accent5"/>
              </a:solidFill>
              <a:round/>
            </a:ln>
            <a:effectLst/>
          </c:spPr>
          <c:marker>
            <c:symbol val="none"/>
          </c:marker>
          <c:val>
            <c:numRef>
              <c:f>Revenue!$B$60:$AO$60</c:f>
              <c:numCache>
                <c:formatCode>#,##0</c:formatCode>
                <c:ptCount val="40"/>
                <c:pt idx="0">
                  <c:v>2159401.1232986199</c:v>
                </c:pt>
                <c:pt idx="1">
                  <c:v>4202794.0481987922</c:v>
                </c:pt>
                <c:pt idx="2">
                  <c:v>12144058.909803599</c:v>
                </c:pt>
                <c:pt idx="3">
                  <c:v>44835169.482686698</c:v>
                </c:pt>
                <c:pt idx="4">
                  <c:v>46588721.451999992</c:v>
                </c:pt>
                <c:pt idx="5">
                  <c:v>60242640</c:v>
                </c:pt>
              </c:numCache>
            </c:numRef>
          </c:val>
          <c:smooth val="0"/>
          <c:extLst>
            <c:ext xmlns:c16="http://schemas.microsoft.com/office/drawing/2014/chart" uri="{C3380CC4-5D6E-409C-BE32-E72D297353CC}">
              <c16:uniqueId val="{00000136-DA15-5246-8E87-808BA1466ABE}"/>
            </c:ext>
          </c:extLst>
        </c:ser>
        <c:ser>
          <c:idx val="59"/>
          <c:order val="59"/>
          <c:spPr>
            <a:ln w="28575" cap="rnd">
              <a:solidFill>
                <a:schemeClr val="accent6"/>
              </a:solidFill>
              <a:round/>
            </a:ln>
            <a:effectLst/>
          </c:spPr>
          <c:marker>
            <c:symbol val="none"/>
          </c:marker>
          <c:val>
            <c:numRef>
              <c:f>Revenue!$B$61:$AO$61</c:f>
              <c:numCache>
                <c:formatCode>#,##0</c:formatCode>
                <c:ptCount val="40"/>
                <c:pt idx="0">
                  <c:v>12489797.118607566</c:v>
                </c:pt>
                <c:pt idx="1">
                  <c:v>17259918.403376285</c:v>
                </c:pt>
                <c:pt idx="2">
                  <c:v>26501249.91839933</c:v>
                </c:pt>
                <c:pt idx="3">
                  <c:v>23656051.767596606</c:v>
                </c:pt>
                <c:pt idx="4">
                  <c:v>50502838.011197202</c:v>
                </c:pt>
                <c:pt idx="5">
                  <c:v>58021005.027623244</c:v>
                </c:pt>
                <c:pt idx="6">
                  <c:v>49676894.544117853</c:v>
                </c:pt>
                <c:pt idx="7">
                  <c:v>53812581.474896356</c:v>
                </c:pt>
                <c:pt idx="8">
                  <c:v>75433605.790155172</c:v>
                </c:pt>
                <c:pt idx="9">
                  <c:v>66833216.864790209</c:v>
                </c:pt>
                <c:pt idx="10">
                  <c:v>111766743.76792704</c:v>
                </c:pt>
                <c:pt idx="11">
                  <c:v>39940977.255448177</c:v>
                </c:pt>
                <c:pt idx="12">
                  <c:v>39517740.955797873</c:v>
                </c:pt>
                <c:pt idx="13">
                  <c:v>100717330.4761799</c:v>
                </c:pt>
                <c:pt idx="14">
                  <c:v>299053351.57916886</c:v>
                </c:pt>
                <c:pt idx="15">
                  <c:v>110473559.82750526</c:v>
                </c:pt>
                <c:pt idx="16">
                  <c:v>101827667.95957758</c:v>
                </c:pt>
                <c:pt idx="17">
                  <c:v>196565562.71564829</c:v>
                </c:pt>
                <c:pt idx="18">
                  <c:v>359520035.35601443</c:v>
                </c:pt>
                <c:pt idx="19">
                  <c:v>571648350.4539336</c:v>
                </c:pt>
                <c:pt idx="20">
                  <c:v>674203683.72953629</c:v>
                </c:pt>
                <c:pt idx="21">
                  <c:v>644243347.5975343</c:v>
                </c:pt>
                <c:pt idx="22">
                  <c:v>1935281076.9851718</c:v>
                </c:pt>
                <c:pt idx="23">
                  <c:v>2908660626.3070436</c:v>
                </c:pt>
                <c:pt idx="24">
                  <c:v>3835890804.8499732</c:v>
                </c:pt>
                <c:pt idx="25">
                  <c:v>5577932254.1328201</c:v>
                </c:pt>
                <c:pt idx="26">
                  <c:v>6517142745.8186283</c:v>
                </c:pt>
                <c:pt idx="27">
                  <c:v>7681785827.5232086</c:v>
                </c:pt>
                <c:pt idx="28">
                  <c:v>6594764081.564045</c:v>
                </c:pt>
                <c:pt idx="29">
                  <c:v>8276147753.4442015</c:v>
                </c:pt>
                <c:pt idx="30">
                  <c:v>10463393292.396706</c:v>
                </c:pt>
                <c:pt idx="31">
                  <c:v>19517567158.06905</c:v>
                </c:pt>
                <c:pt idx="32">
                  <c:v>13754039328.54003</c:v>
                </c:pt>
                <c:pt idx="33">
                  <c:v>13928197124.399998</c:v>
                </c:pt>
                <c:pt idx="34">
                  <c:v>14628060000</c:v>
                </c:pt>
              </c:numCache>
            </c:numRef>
          </c:val>
          <c:smooth val="0"/>
          <c:extLst>
            <c:ext xmlns:c16="http://schemas.microsoft.com/office/drawing/2014/chart" uri="{C3380CC4-5D6E-409C-BE32-E72D297353CC}">
              <c16:uniqueId val="{00000137-DA15-5246-8E87-808BA1466ABE}"/>
            </c:ext>
          </c:extLst>
        </c:ser>
        <c:ser>
          <c:idx val="60"/>
          <c:order val="60"/>
          <c:spPr>
            <a:ln w="28575" cap="rnd">
              <a:solidFill>
                <a:schemeClr val="accent1">
                  <a:lumMod val="60000"/>
                </a:schemeClr>
              </a:solidFill>
              <a:round/>
            </a:ln>
            <a:effectLst/>
          </c:spPr>
          <c:marker>
            <c:symbol val="none"/>
          </c:marker>
          <c:val>
            <c:numRef>
              <c:f>Revenue!$B$62:$AO$62</c:f>
              <c:numCache>
                <c:formatCode>#,##0</c:formatCode>
                <c:ptCount val="40"/>
                <c:pt idx="0">
                  <c:v>8411953.577431459</c:v>
                </c:pt>
                <c:pt idx="1">
                  <c:v>8326007.1442718962</c:v>
                </c:pt>
                <c:pt idx="2">
                  <c:v>10313878.001748616</c:v>
                </c:pt>
                <c:pt idx="3">
                  <c:v>6153231.8452311913</c:v>
                </c:pt>
                <c:pt idx="4">
                  <c:v>13595722.234503033</c:v>
                </c:pt>
                <c:pt idx="5">
                  <c:v>280042934.86515695</c:v>
                </c:pt>
                <c:pt idx="6">
                  <c:v>44466498.993091919</c:v>
                </c:pt>
                <c:pt idx="7">
                  <c:v>190334974.40607756</c:v>
                </c:pt>
                <c:pt idx="8">
                  <c:v>571192167.60493934</c:v>
                </c:pt>
                <c:pt idx="9">
                  <c:v>127365732.83854678</c:v>
                </c:pt>
                <c:pt idx="10">
                  <c:v>95821392.133999988</c:v>
                </c:pt>
                <c:pt idx="11">
                  <c:v>85827840</c:v>
                </c:pt>
              </c:numCache>
            </c:numRef>
          </c:val>
          <c:smooth val="0"/>
          <c:extLst>
            <c:ext xmlns:c16="http://schemas.microsoft.com/office/drawing/2014/chart" uri="{C3380CC4-5D6E-409C-BE32-E72D297353CC}">
              <c16:uniqueId val="{00000138-DA15-5246-8E87-808BA1466ABE}"/>
            </c:ext>
          </c:extLst>
        </c:ser>
        <c:ser>
          <c:idx val="61"/>
          <c:order val="61"/>
          <c:spPr>
            <a:ln w="28575" cap="rnd">
              <a:solidFill>
                <a:schemeClr val="accent2">
                  <a:lumMod val="60000"/>
                </a:schemeClr>
              </a:solidFill>
              <a:round/>
            </a:ln>
            <a:effectLst/>
          </c:spPr>
          <c:marker>
            <c:symbol val="none"/>
          </c:marker>
          <c:val>
            <c:numRef>
              <c:f>Revenue!$B$63:$AO$63</c:f>
              <c:numCache>
                <c:formatCode>#,##0</c:formatCode>
                <c:ptCount val="40"/>
                <c:pt idx="0">
                  <c:v>0</c:v>
                </c:pt>
                <c:pt idx="1">
                  <c:v>0</c:v>
                </c:pt>
                <c:pt idx="2">
                  <c:v>101780761.57627395</c:v>
                </c:pt>
                <c:pt idx="3">
                  <c:v>3678435.44377951</c:v>
                </c:pt>
                <c:pt idx="4">
                  <c:v>1560378.2428766999</c:v>
                </c:pt>
                <c:pt idx="5">
                  <c:v>27125432.541999996</c:v>
                </c:pt>
                <c:pt idx="6">
                  <c:v>10307210</c:v>
                </c:pt>
              </c:numCache>
            </c:numRef>
          </c:val>
          <c:smooth val="0"/>
          <c:extLst>
            <c:ext xmlns:c16="http://schemas.microsoft.com/office/drawing/2014/chart" uri="{C3380CC4-5D6E-409C-BE32-E72D297353CC}">
              <c16:uniqueId val="{00000139-DA15-5246-8E87-808BA1466ABE}"/>
            </c:ext>
          </c:extLst>
        </c:ser>
        <c:ser>
          <c:idx val="62"/>
          <c:order val="62"/>
          <c:spPr>
            <a:ln w="28575" cap="rnd">
              <a:solidFill>
                <a:schemeClr val="accent3">
                  <a:lumMod val="60000"/>
                </a:schemeClr>
              </a:solidFill>
              <a:round/>
            </a:ln>
            <a:effectLst/>
          </c:spPr>
          <c:marker>
            <c:symbol val="none"/>
          </c:marker>
          <c:val>
            <c:numRef>
              <c:f>Revenue!$B$64:$AO$64</c:f>
              <c:numCache>
                <c:formatCode>#,##0</c:formatCode>
                <c:ptCount val="40"/>
                <c:pt idx="0">
                  <c:v>0</c:v>
                </c:pt>
                <c:pt idx="1">
                  <c:v>0</c:v>
                </c:pt>
                <c:pt idx="2">
                  <c:v>0</c:v>
                </c:pt>
                <c:pt idx="3">
                  <c:v>166240.02241630148</c:v>
                </c:pt>
                <c:pt idx="4">
                  <c:v>9229484.7714507356</c:v>
                </c:pt>
                <c:pt idx="5">
                  <c:v>148953413.29358098</c:v>
                </c:pt>
                <c:pt idx="6">
                  <c:v>54294399.990999989</c:v>
                </c:pt>
                <c:pt idx="7">
                  <c:v>55081310</c:v>
                </c:pt>
              </c:numCache>
            </c:numRef>
          </c:val>
          <c:smooth val="0"/>
          <c:extLst>
            <c:ext xmlns:c16="http://schemas.microsoft.com/office/drawing/2014/chart" uri="{C3380CC4-5D6E-409C-BE32-E72D297353CC}">
              <c16:uniqueId val="{0000013A-DA15-5246-8E87-808BA1466ABE}"/>
            </c:ext>
          </c:extLst>
        </c:ser>
        <c:ser>
          <c:idx val="63"/>
          <c:order val="63"/>
          <c:spPr>
            <a:ln w="28575" cap="rnd">
              <a:solidFill>
                <a:schemeClr val="accent4">
                  <a:lumMod val="60000"/>
                </a:schemeClr>
              </a:solidFill>
              <a:round/>
            </a:ln>
            <a:effectLst/>
          </c:spPr>
          <c:marker>
            <c:symbol val="none"/>
          </c:marker>
          <c:val>
            <c:numRef>
              <c:f>Revenue!$B$65:$AO$65</c:f>
              <c:numCache>
                <c:formatCode>#,##0</c:formatCode>
                <c:ptCount val="40"/>
                <c:pt idx="0">
                  <c:v>0</c:v>
                </c:pt>
                <c:pt idx="1">
                  <c:v>25844103.2541859</c:v>
                </c:pt>
                <c:pt idx="2">
                  <c:v>63155225.956157938</c:v>
                </c:pt>
                <c:pt idx="3">
                  <c:v>52929591.729776934</c:v>
                </c:pt>
                <c:pt idx="4">
                  <c:v>35691389.135912776</c:v>
                </c:pt>
                <c:pt idx="5">
                  <c:v>39975512.116565995</c:v>
                </c:pt>
                <c:pt idx="6">
                  <c:v>12295956.659999998</c:v>
                </c:pt>
                <c:pt idx="7">
                  <c:v>0</c:v>
                </c:pt>
              </c:numCache>
            </c:numRef>
          </c:val>
          <c:smooth val="0"/>
          <c:extLst>
            <c:ext xmlns:c16="http://schemas.microsoft.com/office/drawing/2014/chart" uri="{C3380CC4-5D6E-409C-BE32-E72D297353CC}">
              <c16:uniqueId val="{0000013B-DA15-5246-8E87-808BA1466ABE}"/>
            </c:ext>
          </c:extLst>
        </c:ser>
        <c:ser>
          <c:idx val="64"/>
          <c:order val="64"/>
          <c:spPr>
            <a:ln w="28575" cap="rnd">
              <a:solidFill>
                <a:schemeClr val="accent5">
                  <a:lumMod val="60000"/>
                </a:schemeClr>
              </a:solidFill>
              <a:round/>
            </a:ln>
            <a:effectLst/>
          </c:spPr>
          <c:marker>
            <c:symbol val="none"/>
          </c:marker>
          <c:val>
            <c:numRef>
              <c:f>Revenue!$B$66:$AO$66</c:f>
              <c:numCache>
                <c:formatCode>#,##0</c:formatCode>
                <c:ptCount val="40"/>
                <c:pt idx="0">
                  <c:v>0</c:v>
                </c:pt>
                <c:pt idx="1">
                  <c:v>0</c:v>
                </c:pt>
                <c:pt idx="2">
                  <c:v>0</c:v>
                </c:pt>
                <c:pt idx="3">
                  <c:v>115692893.66503155</c:v>
                </c:pt>
                <c:pt idx="4">
                  <c:v>8670418.3033673391</c:v>
                </c:pt>
                <c:pt idx="5">
                  <c:v>1372034318.3425417</c:v>
                </c:pt>
                <c:pt idx="6">
                  <c:v>7662901.1720860703</c:v>
                </c:pt>
                <c:pt idx="7">
                  <c:v>8688854.9512830004</c:v>
                </c:pt>
                <c:pt idx="8">
                  <c:v>91805562.419999987</c:v>
                </c:pt>
                <c:pt idx="9">
                  <c:v>42477200</c:v>
                </c:pt>
              </c:numCache>
            </c:numRef>
          </c:val>
          <c:smooth val="0"/>
          <c:extLst>
            <c:ext xmlns:c16="http://schemas.microsoft.com/office/drawing/2014/chart" uri="{C3380CC4-5D6E-409C-BE32-E72D297353CC}">
              <c16:uniqueId val="{0000013C-DA15-5246-8E87-808BA1466ABE}"/>
            </c:ext>
          </c:extLst>
        </c:ser>
        <c:ser>
          <c:idx val="65"/>
          <c:order val="65"/>
          <c:spPr>
            <a:ln w="28575" cap="rnd">
              <a:solidFill>
                <a:schemeClr val="accent6">
                  <a:lumMod val="60000"/>
                </a:schemeClr>
              </a:solidFill>
              <a:round/>
            </a:ln>
            <a:effectLst/>
          </c:spPr>
          <c:marker>
            <c:symbol val="none"/>
          </c:marker>
          <c:val>
            <c:numRef>
              <c:f>Revenue!$B$67:$AO$67</c:f>
              <c:numCache>
                <c:formatCode>#,##0</c:formatCode>
                <c:ptCount val="40"/>
                <c:pt idx="0">
                  <c:v>0</c:v>
                </c:pt>
                <c:pt idx="1">
                  <c:v>0</c:v>
                </c:pt>
                <c:pt idx="2">
                  <c:v>0</c:v>
                </c:pt>
                <c:pt idx="3">
                  <c:v>0</c:v>
                </c:pt>
                <c:pt idx="4">
                  <c:v>0</c:v>
                </c:pt>
                <c:pt idx="5">
                  <c:v>0</c:v>
                </c:pt>
              </c:numCache>
            </c:numRef>
          </c:val>
          <c:smooth val="0"/>
          <c:extLst>
            <c:ext xmlns:c16="http://schemas.microsoft.com/office/drawing/2014/chart" uri="{C3380CC4-5D6E-409C-BE32-E72D297353CC}">
              <c16:uniqueId val="{0000013D-DA15-5246-8E87-808BA1466ABE}"/>
            </c:ext>
          </c:extLst>
        </c:ser>
        <c:ser>
          <c:idx val="66"/>
          <c:order val="66"/>
          <c:spPr>
            <a:ln w="28575" cap="rnd">
              <a:solidFill>
                <a:schemeClr val="accent1">
                  <a:lumMod val="80000"/>
                  <a:lumOff val="20000"/>
                </a:schemeClr>
              </a:solidFill>
              <a:round/>
            </a:ln>
            <a:effectLst/>
          </c:spPr>
          <c:marker>
            <c:symbol val="none"/>
          </c:marker>
          <c:val>
            <c:numRef>
              <c:f>Revenue!$B$68:$AO$68</c:f>
              <c:numCache>
                <c:formatCode>#,##0</c:formatCode>
                <c:ptCount val="40"/>
                <c:pt idx="0">
                  <c:v>1302730.1805760367</c:v>
                </c:pt>
                <c:pt idx="1">
                  <c:v>2304538.8051702827</c:v>
                </c:pt>
                <c:pt idx="2">
                  <c:v>4013934.4282072126</c:v>
                </c:pt>
                <c:pt idx="3">
                  <c:v>4261828.3218127089</c:v>
                </c:pt>
                <c:pt idx="4">
                  <c:v>6473028.3985979743</c:v>
                </c:pt>
                <c:pt idx="5">
                  <c:v>8879610.1530452985</c:v>
                </c:pt>
                <c:pt idx="6">
                  <c:v>7805418.8180384822</c:v>
                </c:pt>
                <c:pt idx="7">
                  <c:v>4517626.9248494348</c:v>
                </c:pt>
                <c:pt idx="8">
                  <c:v>2259866.3195354883</c:v>
                </c:pt>
                <c:pt idx="9">
                  <c:v>4145700.0379424267</c:v>
                </c:pt>
                <c:pt idx="10">
                  <c:v>12654832.566729225</c:v>
                </c:pt>
                <c:pt idx="11">
                  <c:v>14304081.533041401</c:v>
                </c:pt>
                <c:pt idx="12">
                  <c:v>24403524.712096728</c:v>
                </c:pt>
                <c:pt idx="13">
                  <c:v>33441160.212623853</c:v>
                </c:pt>
                <c:pt idx="14">
                  <c:v>30554567.760302268</c:v>
                </c:pt>
                <c:pt idx="15">
                  <c:v>14911595.391587166</c:v>
                </c:pt>
                <c:pt idx="16">
                  <c:v>30402039.150536347</c:v>
                </c:pt>
                <c:pt idx="17">
                  <c:v>33350694.214580812</c:v>
                </c:pt>
                <c:pt idx="18">
                  <c:v>62404239.821528085</c:v>
                </c:pt>
                <c:pt idx="19">
                  <c:v>53742807.368363008</c:v>
                </c:pt>
                <c:pt idx="20">
                  <c:v>25998041.457221087</c:v>
                </c:pt>
                <c:pt idx="21">
                  <c:v>47835540.743680589</c:v>
                </c:pt>
                <c:pt idx="22">
                  <c:v>108236360.4275977</c:v>
                </c:pt>
                <c:pt idx="23">
                  <c:v>129271267.2456055</c:v>
                </c:pt>
                <c:pt idx="24">
                  <c:v>145542523.92168522</c:v>
                </c:pt>
                <c:pt idx="25">
                  <c:v>134435946.53741682</c:v>
                </c:pt>
                <c:pt idx="26">
                  <c:v>125755639.43079929</c:v>
                </c:pt>
                <c:pt idx="27">
                  <c:v>187127895.86399996</c:v>
                </c:pt>
                <c:pt idx="28">
                  <c:v>59534000</c:v>
                </c:pt>
              </c:numCache>
            </c:numRef>
          </c:val>
          <c:smooth val="0"/>
          <c:extLst>
            <c:ext xmlns:c16="http://schemas.microsoft.com/office/drawing/2014/chart" uri="{C3380CC4-5D6E-409C-BE32-E72D297353CC}">
              <c16:uniqueId val="{0000013E-DA15-5246-8E87-808BA1466ABE}"/>
            </c:ext>
          </c:extLst>
        </c:ser>
        <c:ser>
          <c:idx val="67"/>
          <c:order val="67"/>
          <c:spPr>
            <a:ln w="28575" cap="rnd">
              <a:solidFill>
                <a:schemeClr val="accent2">
                  <a:lumMod val="80000"/>
                  <a:lumOff val="20000"/>
                </a:schemeClr>
              </a:solidFill>
              <a:round/>
            </a:ln>
            <a:effectLst/>
          </c:spPr>
          <c:marker>
            <c:symbol val="none"/>
          </c:marker>
          <c:val>
            <c:numRef>
              <c:f>Revenue!$B$69:$AO$69</c:f>
              <c:numCache>
                <c:formatCode>#,##0</c:formatCode>
                <c:ptCount val="40"/>
                <c:pt idx="0">
                  <c:v>72855437.160221055</c:v>
                </c:pt>
                <c:pt idx="1">
                  <c:v>85406654.93457447</c:v>
                </c:pt>
                <c:pt idx="2">
                  <c:v>107961221.67757675</c:v>
                </c:pt>
                <c:pt idx="3">
                  <c:v>133109001.65251932</c:v>
                </c:pt>
                <c:pt idx="4">
                  <c:v>167504218.94881201</c:v>
                </c:pt>
                <c:pt idx="5">
                  <c:v>204459264.98171848</c:v>
                </c:pt>
                <c:pt idx="6">
                  <c:v>230061808.78199998</c:v>
                </c:pt>
                <c:pt idx="7">
                  <c:v>213765170</c:v>
                </c:pt>
              </c:numCache>
            </c:numRef>
          </c:val>
          <c:smooth val="0"/>
          <c:extLst>
            <c:ext xmlns:c16="http://schemas.microsoft.com/office/drawing/2014/chart" uri="{C3380CC4-5D6E-409C-BE32-E72D297353CC}">
              <c16:uniqueId val="{0000013F-DA15-5246-8E87-808BA1466ABE}"/>
            </c:ext>
          </c:extLst>
        </c:ser>
        <c:ser>
          <c:idx val="68"/>
          <c:order val="68"/>
          <c:spPr>
            <a:ln w="28575" cap="rnd">
              <a:solidFill>
                <a:schemeClr val="accent3">
                  <a:lumMod val="80000"/>
                  <a:lumOff val="20000"/>
                </a:schemeClr>
              </a:solidFill>
              <a:round/>
            </a:ln>
            <a:effectLst/>
          </c:spPr>
          <c:marker>
            <c:symbol val="none"/>
          </c:marker>
          <c:val>
            <c:numRef>
              <c:f>Revenue!$B$70:$AO$70</c:f>
              <c:numCache>
                <c:formatCode>#,##0</c:formatCode>
                <c:ptCount val="40"/>
                <c:pt idx="0">
                  <c:v>498057.9696897465</c:v>
                </c:pt>
                <c:pt idx="1">
                  <c:v>3026554.2918666368</c:v>
                </c:pt>
                <c:pt idx="2">
                  <c:v>8881104.5013519321</c:v>
                </c:pt>
                <c:pt idx="3">
                  <c:v>11515866.317267913</c:v>
                </c:pt>
                <c:pt idx="4">
                  <c:v>16284056.066909926</c:v>
                </c:pt>
                <c:pt idx="5">
                  <c:v>16057273.282197325</c:v>
                </c:pt>
                <c:pt idx="6">
                  <c:v>35249231.476235241</c:v>
                </c:pt>
                <c:pt idx="7">
                  <c:v>53125083.204957396</c:v>
                </c:pt>
                <c:pt idx="8">
                  <c:v>78323788.274620205</c:v>
                </c:pt>
                <c:pt idx="9">
                  <c:v>157832222.88871354</c:v>
                </c:pt>
                <c:pt idx="10">
                  <c:v>136960091.87167829</c:v>
                </c:pt>
                <c:pt idx="11">
                  <c:v>295964658.38849545</c:v>
                </c:pt>
                <c:pt idx="12">
                  <c:v>372110443.2517668</c:v>
                </c:pt>
                <c:pt idx="13">
                  <c:v>390122411.22175169</c:v>
                </c:pt>
                <c:pt idx="14">
                  <c:v>457793191.71651787</c:v>
                </c:pt>
                <c:pt idx="15">
                  <c:v>560678892.21788776</c:v>
                </c:pt>
                <c:pt idx="16">
                  <c:v>630860872.47080612</c:v>
                </c:pt>
                <c:pt idx="17">
                  <c:v>839084274.75901353</c:v>
                </c:pt>
                <c:pt idx="18">
                  <c:v>1156955629.4228215</c:v>
                </c:pt>
                <c:pt idx="19">
                  <c:v>2678971506.7220063</c:v>
                </c:pt>
                <c:pt idx="20">
                  <c:v>1911925416.9886401</c:v>
                </c:pt>
                <c:pt idx="21">
                  <c:v>2217309911.9190078</c:v>
                </c:pt>
              </c:numCache>
            </c:numRef>
          </c:val>
          <c:smooth val="0"/>
          <c:extLst>
            <c:ext xmlns:c16="http://schemas.microsoft.com/office/drawing/2014/chart" uri="{C3380CC4-5D6E-409C-BE32-E72D297353CC}">
              <c16:uniqueId val="{00000140-DA15-5246-8E87-808BA1466ABE}"/>
            </c:ext>
          </c:extLst>
        </c:ser>
        <c:ser>
          <c:idx val="69"/>
          <c:order val="69"/>
          <c:spPr>
            <a:ln w="28575" cap="rnd">
              <a:solidFill>
                <a:schemeClr val="accent4">
                  <a:lumMod val="80000"/>
                  <a:lumOff val="20000"/>
                </a:schemeClr>
              </a:solidFill>
              <a:round/>
            </a:ln>
            <a:effectLst/>
          </c:spPr>
          <c:marker>
            <c:symbol val="none"/>
          </c:marker>
          <c:val>
            <c:numRef>
              <c:f>Revenue!$B$71:$AO$71</c:f>
              <c:numCache>
                <c:formatCode>#,##0</c:formatCode>
                <c:ptCount val="40"/>
                <c:pt idx="0">
                  <c:v>0</c:v>
                </c:pt>
                <c:pt idx="1">
                  <c:v>857088.97073387168</c:v>
                </c:pt>
                <c:pt idx="2">
                  <c:v>29984732.303449452</c:v>
                </c:pt>
                <c:pt idx="3">
                  <c:v>27058666.079051089</c:v>
                </c:pt>
                <c:pt idx="4">
                  <c:v>15789509.032084249</c:v>
                </c:pt>
                <c:pt idx="5">
                  <c:v>82960020.017032161</c:v>
                </c:pt>
              </c:numCache>
            </c:numRef>
          </c:val>
          <c:smooth val="0"/>
          <c:extLst>
            <c:ext xmlns:c16="http://schemas.microsoft.com/office/drawing/2014/chart" uri="{C3380CC4-5D6E-409C-BE32-E72D297353CC}">
              <c16:uniqueId val="{00000141-DA15-5246-8E87-808BA1466ABE}"/>
            </c:ext>
          </c:extLst>
        </c:ser>
        <c:ser>
          <c:idx val="70"/>
          <c:order val="70"/>
          <c:spPr>
            <a:ln w="28575" cap="rnd">
              <a:solidFill>
                <a:schemeClr val="accent5">
                  <a:lumMod val="80000"/>
                  <a:lumOff val="20000"/>
                </a:schemeClr>
              </a:solidFill>
              <a:round/>
            </a:ln>
            <a:effectLst/>
          </c:spPr>
          <c:marker>
            <c:symbol val="none"/>
          </c:marker>
          <c:val>
            <c:numRef>
              <c:f>Revenue!$B$72:$AO$72</c:f>
              <c:numCache>
                <c:formatCode>#,##0</c:formatCode>
                <c:ptCount val="40"/>
                <c:pt idx="0">
                  <c:v>355091.47678478452</c:v>
                </c:pt>
                <c:pt idx="1">
                  <c:v>1521296.5306244022</c:v>
                </c:pt>
                <c:pt idx="2">
                  <c:v>3188792.3044954529</c:v>
                </c:pt>
                <c:pt idx="3">
                  <c:v>9084115.5681337789</c:v>
                </c:pt>
                <c:pt idx="4">
                  <c:v>401890.43133807607</c:v>
                </c:pt>
                <c:pt idx="5">
                  <c:v>443442.71264225541</c:v>
                </c:pt>
                <c:pt idx="6">
                  <c:v>1744840.8021838118</c:v>
                </c:pt>
                <c:pt idx="7">
                  <c:v>3891101.3349991492</c:v>
                </c:pt>
                <c:pt idx="8">
                  <c:v>3959603.2773804273</c:v>
                </c:pt>
                <c:pt idx="9">
                  <c:v>3085627.2933569532</c:v>
                </c:pt>
                <c:pt idx="10">
                  <c:v>0</c:v>
                </c:pt>
                <c:pt idx="11">
                  <c:v>0</c:v>
                </c:pt>
                <c:pt idx="12">
                  <c:v>3767363.7786731743</c:v>
                </c:pt>
                <c:pt idx="13">
                  <c:v>22422386.800083559</c:v>
                </c:pt>
                <c:pt idx="14">
                  <c:v>72049030.582625136</c:v>
                </c:pt>
                <c:pt idx="15">
                  <c:v>1059010.5131705131</c:v>
                </c:pt>
                <c:pt idx="16">
                  <c:v>2196860.256783471</c:v>
                </c:pt>
                <c:pt idx="17">
                  <c:v>796572.52804349991</c:v>
                </c:pt>
                <c:pt idx="18">
                  <c:v>0</c:v>
                </c:pt>
                <c:pt idx="19">
                  <c:v>0</c:v>
                </c:pt>
              </c:numCache>
            </c:numRef>
          </c:val>
          <c:smooth val="0"/>
          <c:extLst>
            <c:ext xmlns:c16="http://schemas.microsoft.com/office/drawing/2014/chart" uri="{C3380CC4-5D6E-409C-BE32-E72D297353CC}">
              <c16:uniqueId val="{00000142-DA15-5246-8E87-808BA1466ABE}"/>
            </c:ext>
          </c:extLst>
        </c:ser>
        <c:ser>
          <c:idx val="71"/>
          <c:order val="71"/>
          <c:spPr>
            <a:ln w="28575" cap="rnd">
              <a:solidFill>
                <a:schemeClr val="accent6">
                  <a:lumMod val="80000"/>
                  <a:lumOff val="20000"/>
                </a:schemeClr>
              </a:solidFill>
              <a:round/>
            </a:ln>
            <a:effectLst/>
          </c:spPr>
          <c:marker>
            <c:symbol val="none"/>
          </c:marker>
          <c:val>
            <c:numRef>
              <c:f>Revenue!$B$73:$AO$73</c:f>
              <c:numCache>
                <c:formatCode>#,##0</c:formatCode>
                <c:ptCount val="40"/>
                <c:pt idx="0">
                  <c:v>9427656.3823644742</c:v>
                </c:pt>
                <c:pt idx="1">
                  <c:v>44984023.013694488</c:v>
                </c:pt>
                <c:pt idx="2">
                  <c:v>28089068.152001996</c:v>
                </c:pt>
                <c:pt idx="3">
                  <c:v>38785354.828999996</c:v>
                </c:pt>
                <c:pt idx="4">
                  <c:v>43331070</c:v>
                </c:pt>
              </c:numCache>
            </c:numRef>
          </c:val>
          <c:smooth val="0"/>
          <c:extLst>
            <c:ext xmlns:c16="http://schemas.microsoft.com/office/drawing/2014/chart" uri="{C3380CC4-5D6E-409C-BE32-E72D297353CC}">
              <c16:uniqueId val="{00000143-DA15-5246-8E87-808BA1466ABE}"/>
            </c:ext>
          </c:extLst>
        </c:ser>
        <c:ser>
          <c:idx val="72"/>
          <c:order val="72"/>
          <c:spPr>
            <a:ln w="28575" cap="rnd">
              <a:solidFill>
                <a:schemeClr val="accent1">
                  <a:lumMod val="80000"/>
                </a:schemeClr>
              </a:solidFill>
              <a:round/>
            </a:ln>
            <a:effectLst/>
          </c:spPr>
          <c:marker>
            <c:symbol val="none"/>
          </c:marker>
          <c:val>
            <c:numRef>
              <c:f>Revenue!$B$74:$AO$74</c:f>
              <c:numCache>
                <c:formatCode>#,##0</c:formatCode>
                <c:ptCount val="40"/>
                <c:pt idx="0">
                  <c:v>0</c:v>
                </c:pt>
                <c:pt idx="1">
                  <c:v>0</c:v>
                </c:pt>
                <c:pt idx="2">
                  <c:v>5616131.9273497127</c:v>
                </c:pt>
                <c:pt idx="3">
                  <c:v>8354576.7766296919</c:v>
                </c:pt>
                <c:pt idx="4">
                  <c:v>14377991.763639543</c:v>
                </c:pt>
                <c:pt idx="5">
                  <c:v>33653042.678494759</c:v>
                </c:pt>
                <c:pt idx="6">
                  <c:v>17146072.484136559</c:v>
                </c:pt>
                <c:pt idx="7">
                  <c:v>14461932.116054239</c:v>
                </c:pt>
                <c:pt idx="8">
                  <c:v>9189128.9180229399</c:v>
                </c:pt>
                <c:pt idx="9">
                  <c:v>46195023.710556544</c:v>
                </c:pt>
                <c:pt idx="10">
                  <c:v>636351115.68549049</c:v>
                </c:pt>
                <c:pt idx="11">
                  <c:v>120314088.65766808</c:v>
                </c:pt>
                <c:pt idx="12">
                  <c:v>16822525.160999998</c:v>
                </c:pt>
                <c:pt idx="13">
                  <c:v>27932570</c:v>
                </c:pt>
              </c:numCache>
            </c:numRef>
          </c:val>
          <c:smooth val="0"/>
          <c:extLst>
            <c:ext xmlns:c16="http://schemas.microsoft.com/office/drawing/2014/chart" uri="{C3380CC4-5D6E-409C-BE32-E72D297353CC}">
              <c16:uniqueId val="{00000144-DA15-5246-8E87-808BA1466ABE}"/>
            </c:ext>
          </c:extLst>
        </c:ser>
        <c:ser>
          <c:idx val="73"/>
          <c:order val="73"/>
          <c:spPr>
            <a:ln w="28575" cap="rnd">
              <a:solidFill>
                <a:schemeClr val="accent2">
                  <a:lumMod val="80000"/>
                </a:schemeClr>
              </a:solidFill>
              <a:round/>
            </a:ln>
            <a:effectLst/>
          </c:spPr>
          <c:marker>
            <c:symbol val="none"/>
          </c:marker>
          <c:val>
            <c:numRef>
              <c:f>Revenue!$B$75:$AO$75</c:f>
              <c:numCache>
                <c:formatCode>#,##0</c:formatCode>
                <c:ptCount val="40"/>
                <c:pt idx="0">
                  <c:v>5745306.6745594805</c:v>
                </c:pt>
                <c:pt idx="1">
                  <c:v>7565991.6288772766</c:v>
                </c:pt>
                <c:pt idx="2">
                  <c:v>8756934.7556449957</c:v>
                </c:pt>
                <c:pt idx="3">
                  <c:v>62264513.614711821</c:v>
                </c:pt>
                <c:pt idx="4">
                  <c:v>42666190.733597636</c:v>
                </c:pt>
                <c:pt idx="5">
                  <c:v>46797963.909141377</c:v>
                </c:pt>
                <c:pt idx="6">
                  <c:v>38339843.92201627</c:v>
                </c:pt>
                <c:pt idx="7">
                  <c:v>87620485.821578458</c:v>
                </c:pt>
                <c:pt idx="8">
                  <c:v>57313784.033773251</c:v>
                </c:pt>
                <c:pt idx="9">
                  <c:v>98022051.401692316</c:v>
                </c:pt>
                <c:pt idx="10">
                  <c:v>289017983.97724867</c:v>
                </c:pt>
                <c:pt idx="11">
                  <c:v>155046900.1482712</c:v>
                </c:pt>
                <c:pt idx="12">
                  <c:v>170324554.77446628</c:v>
                </c:pt>
                <c:pt idx="13">
                  <c:v>121114091.97790414</c:v>
                </c:pt>
                <c:pt idx="14">
                  <c:v>176522196.76329029</c:v>
                </c:pt>
                <c:pt idx="15">
                  <c:v>268519194.48653668</c:v>
                </c:pt>
                <c:pt idx="16">
                  <c:v>347235124.26217729</c:v>
                </c:pt>
                <c:pt idx="17">
                  <c:v>312891171.03249454</c:v>
                </c:pt>
                <c:pt idx="18">
                  <c:v>264606215.31396419</c:v>
                </c:pt>
                <c:pt idx="19">
                  <c:v>153571297.28688115</c:v>
                </c:pt>
                <c:pt idx="20">
                  <c:v>210555557.78873041</c:v>
                </c:pt>
                <c:pt idx="21">
                  <c:v>2038442112.6904776</c:v>
                </c:pt>
                <c:pt idx="22">
                  <c:v>2143855491.5037324</c:v>
                </c:pt>
                <c:pt idx="23">
                  <c:v>1674893615.4111207</c:v>
                </c:pt>
                <c:pt idx="24">
                  <c:v>789630626.90238118</c:v>
                </c:pt>
                <c:pt idx="25">
                  <c:v>1403187606.8546598</c:v>
                </c:pt>
                <c:pt idx="26">
                  <c:v>2282390438.5748734</c:v>
                </c:pt>
                <c:pt idx="27">
                  <c:v>3255558677.0268874</c:v>
                </c:pt>
                <c:pt idx="28">
                  <c:v>3905896927.6046214</c:v>
                </c:pt>
                <c:pt idx="29">
                  <c:v>5253743422.5993538</c:v>
                </c:pt>
                <c:pt idx="30">
                  <c:v>7641745978.5840158</c:v>
                </c:pt>
                <c:pt idx="31">
                  <c:v>9198395980.6416378</c:v>
                </c:pt>
                <c:pt idx="32">
                  <c:v>10090709611.628489</c:v>
                </c:pt>
                <c:pt idx="33">
                  <c:v>10479383028.399998</c:v>
                </c:pt>
                <c:pt idx="34">
                  <c:v>11350703000</c:v>
                </c:pt>
              </c:numCache>
            </c:numRef>
          </c:val>
          <c:smooth val="0"/>
          <c:extLst>
            <c:ext xmlns:c16="http://schemas.microsoft.com/office/drawing/2014/chart" uri="{C3380CC4-5D6E-409C-BE32-E72D297353CC}">
              <c16:uniqueId val="{00000145-DA15-5246-8E87-808BA1466ABE}"/>
            </c:ext>
          </c:extLst>
        </c:ser>
        <c:ser>
          <c:idx val="74"/>
          <c:order val="74"/>
          <c:spPr>
            <a:ln w="28575" cap="rnd">
              <a:solidFill>
                <a:schemeClr val="accent3">
                  <a:lumMod val="80000"/>
                </a:schemeClr>
              </a:solidFill>
              <a:round/>
            </a:ln>
            <a:effectLst/>
          </c:spPr>
          <c:marker>
            <c:symbol val="none"/>
          </c:marker>
          <c:val>
            <c:numRef>
              <c:f>Revenue!$B$76:$AO$76</c:f>
              <c:numCache>
                <c:formatCode>#,##0</c:formatCode>
                <c:ptCount val="40"/>
                <c:pt idx="0">
                  <c:v>0</c:v>
                </c:pt>
                <c:pt idx="1">
                  <c:v>0</c:v>
                </c:pt>
                <c:pt idx="2">
                  <c:v>0</c:v>
                </c:pt>
                <c:pt idx="3">
                  <c:v>2191986.8147579995</c:v>
                </c:pt>
                <c:pt idx="4">
                  <c:v>12487085.519999998</c:v>
                </c:pt>
                <c:pt idx="5">
                  <c:v>33299900</c:v>
                </c:pt>
              </c:numCache>
            </c:numRef>
          </c:val>
          <c:smooth val="0"/>
          <c:extLst>
            <c:ext xmlns:c16="http://schemas.microsoft.com/office/drawing/2014/chart" uri="{C3380CC4-5D6E-409C-BE32-E72D297353CC}">
              <c16:uniqueId val="{00000146-DA15-5246-8E87-808BA1466ABE}"/>
            </c:ext>
          </c:extLst>
        </c:ser>
        <c:ser>
          <c:idx val="75"/>
          <c:order val="75"/>
          <c:spPr>
            <a:ln w="28575" cap="rnd">
              <a:solidFill>
                <a:schemeClr val="accent4">
                  <a:lumMod val="80000"/>
                </a:schemeClr>
              </a:solidFill>
              <a:round/>
            </a:ln>
            <a:effectLst/>
          </c:spPr>
          <c:marker>
            <c:symbol val="none"/>
          </c:marker>
          <c:val>
            <c:numRef>
              <c:f>Revenue!$B$77:$AO$77</c:f>
              <c:numCache>
                <c:formatCode>#,##0</c:formatCode>
                <c:ptCount val="40"/>
                <c:pt idx="0">
                  <c:v>194916.0601309489</c:v>
                </c:pt>
                <c:pt idx="1">
                  <c:v>1112456.3166195569</c:v>
                </c:pt>
                <c:pt idx="2">
                  <c:v>897331.50126552815</c:v>
                </c:pt>
                <c:pt idx="3">
                  <c:v>82806002.276919946</c:v>
                </c:pt>
                <c:pt idx="4">
                  <c:v>1320141783.0962379</c:v>
                </c:pt>
                <c:pt idx="5">
                  <c:v>1785759683.0382502</c:v>
                </c:pt>
                <c:pt idx="6">
                  <c:v>41935795.537999995</c:v>
                </c:pt>
                <c:pt idx="7">
                  <c:v>65623360</c:v>
                </c:pt>
              </c:numCache>
            </c:numRef>
          </c:val>
          <c:smooth val="0"/>
          <c:extLst>
            <c:ext xmlns:c16="http://schemas.microsoft.com/office/drawing/2014/chart" uri="{C3380CC4-5D6E-409C-BE32-E72D297353CC}">
              <c16:uniqueId val="{00000147-DA15-5246-8E87-808BA1466ABE}"/>
            </c:ext>
          </c:extLst>
        </c:ser>
        <c:ser>
          <c:idx val="76"/>
          <c:order val="76"/>
          <c:spPr>
            <a:ln w="28575" cap="rnd">
              <a:solidFill>
                <a:schemeClr val="accent5">
                  <a:lumMod val="80000"/>
                </a:schemeClr>
              </a:solidFill>
              <a:round/>
            </a:ln>
            <a:effectLst/>
          </c:spPr>
          <c:marker>
            <c:symbol val="none"/>
          </c:marker>
          <c:val>
            <c:numRef>
              <c:f>Revenue!$B$78:$AO$78</c:f>
              <c:numCache>
                <c:formatCode>#,##0</c:formatCode>
                <c:ptCount val="40"/>
                <c:pt idx="0">
                  <c:v>0</c:v>
                </c:pt>
                <c:pt idx="1">
                  <c:v>23560985.935992423</c:v>
                </c:pt>
                <c:pt idx="2">
                  <c:v>19067107.613682184</c:v>
                </c:pt>
                <c:pt idx="3">
                  <c:v>13258216.573336691</c:v>
                </c:pt>
                <c:pt idx="4">
                  <c:v>9764751.9312493131</c:v>
                </c:pt>
                <c:pt idx="5">
                  <c:v>131748709.91365646</c:v>
                </c:pt>
                <c:pt idx="6">
                  <c:v>210728315.23005065</c:v>
                </c:pt>
                <c:pt idx="7">
                  <c:v>45436996.411030166</c:v>
                </c:pt>
                <c:pt idx="8">
                  <c:v>46220414.758404896</c:v>
                </c:pt>
                <c:pt idx="9">
                  <c:v>265465244.61599997</c:v>
                </c:pt>
                <c:pt idx="10">
                  <c:v>82401030</c:v>
                </c:pt>
              </c:numCache>
            </c:numRef>
          </c:val>
          <c:smooth val="0"/>
          <c:extLst>
            <c:ext xmlns:c16="http://schemas.microsoft.com/office/drawing/2014/chart" uri="{C3380CC4-5D6E-409C-BE32-E72D297353CC}">
              <c16:uniqueId val="{00000148-DA15-5246-8E87-808BA1466ABE}"/>
            </c:ext>
          </c:extLst>
        </c:ser>
        <c:ser>
          <c:idx val="77"/>
          <c:order val="77"/>
          <c:spPr>
            <a:ln w="28575" cap="rnd">
              <a:solidFill>
                <a:schemeClr val="accent6">
                  <a:lumMod val="80000"/>
                </a:schemeClr>
              </a:solidFill>
              <a:round/>
            </a:ln>
            <a:effectLst/>
          </c:spPr>
          <c:marker>
            <c:symbol val="none"/>
          </c:marker>
          <c:val>
            <c:numRef>
              <c:f>Revenue!$B$79:$AO$79</c:f>
              <c:numCache>
                <c:formatCode>#,##0</c:formatCode>
                <c:ptCount val="40"/>
                <c:pt idx="0">
                  <c:v>0</c:v>
                </c:pt>
                <c:pt idx="1">
                  <c:v>0</c:v>
                </c:pt>
                <c:pt idx="2">
                  <c:v>206603.77652422109</c:v>
                </c:pt>
                <c:pt idx="3">
                  <c:v>1464225.1416414166</c:v>
                </c:pt>
                <c:pt idx="4">
                  <c:v>5092672.6314750602</c:v>
                </c:pt>
                <c:pt idx="5">
                  <c:v>18473439.340730749</c:v>
                </c:pt>
                <c:pt idx="6">
                  <c:v>20171658.768954903</c:v>
                </c:pt>
                <c:pt idx="7">
                  <c:v>24722969.852237664</c:v>
                </c:pt>
                <c:pt idx="8">
                  <c:v>49746922.91811946</c:v>
                </c:pt>
                <c:pt idx="9">
                  <c:v>4122969.0139442994</c:v>
                </c:pt>
                <c:pt idx="10">
                  <c:v>120310308.23499998</c:v>
                </c:pt>
                <c:pt idx="11">
                  <c:v>111551060</c:v>
                </c:pt>
              </c:numCache>
            </c:numRef>
          </c:val>
          <c:smooth val="0"/>
          <c:extLst>
            <c:ext xmlns:c16="http://schemas.microsoft.com/office/drawing/2014/chart" uri="{C3380CC4-5D6E-409C-BE32-E72D297353CC}">
              <c16:uniqueId val="{00000149-DA15-5246-8E87-808BA1466ABE}"/>
            </c:ext>
          </c:extLst>
        </c:ser>
        <c:ser>
          <c:idx val="78"/>
          <c:order val="78"/>
          <c:spPr>
            <a:ln w="28575" cap="rnd">
              <a:solidFill>
                <a:schemeClr val="accent1">
                  <a:lumMod val="60000"/>
                  <a:lumOff val="40000"/>
                </a:schemeClr>
              </a:solidFill>
              <a:round/>
            </a:ln>
            <a:effectLst/>
          </c:spPr>
          <c:marker>
            <c:symbol val="none"/>
          </c:marker>
          <c:val>
            <c:numRef>
              <c:f>Revenue!$B$80:$AO$80</c:f>
              <c:numCache>
                <c:formatCode>#,##0</c:formatCode>
                <c:ptCount val="40"/>
                <c:pt idx="0">
                  <c:v>9897230.0452544335</c:v>
                </c:pt>
                <c:pt idx="1">
                  <c:v>13371000.732842678</c:v>
                </c:pt>
                <c:pt idx="2">
                  <c:v>14057235.385186922</c:v>
                </c:pt>
                <c:pt idx="3">
                  <c:v>12951566.668867394</c:v>
                </c:pt>
                <c:pt idx="4">
                  <c:v>37735092.393851481</c:v>
                </c:pt>
                <c:pt idx="5">
                  <c:v>146181158.3715634</c:v>
                </c:pt>
                <c:pt idx="6">
                  <c:v>60371652.181498602</c:v>
                </c:pt>
                <c:pt idx="7">
                  <c:v>52038091.962792471</c:v>
                </c:pt>
                <c:pt idx="8">
                  <c:v>197766309.77258545</c:v>
                </c:pt>
                <c:pt idx="9">
                  <c:v>151086320.81737551</c:v>
                </c:pt>
                <c:pt idx="10">
                  <c:v>334096419.07349777</c:v>
                </c:pt>
                <c:pt idx="11">
                  <c:v>185956184.52889529</c:v>
                </c:pt>
                <c:pt idx="12">
                  <c:v>185410921.60499999</c:v>
                </c:pt>
                <c:pt idx="13">
                  <c:v>113807790</c:v>
                </c:pt>
              </c:numCache>
            </c:numRef>
          </c:val>
          <c:smooth val="0"/>
          <c:extLst>
            <c:ext xmlns:c16="http://schemas.microsoft.com/office/drawing/2014/chart" uri="{C3380CC4-5D6E-409C-BE32-E72D297353CC}">
              <c16:uniqueId val="{0000014A-DA15-5246-8E87-808BA1466ABE}"/>
            </c:ext>
          </c:extLst>
        </c:ser>
        <c:ser>
          <c:idx val="79"/>
          <c:order val="79"/>
          <c:spPr>
            <a:ln w="28575" cap="rnd">
              <a:solidFill>
                <a:schemeClr val="accent2">
                  <a:lumMod val="60000"/>
                  <a:lumOff val="40000"/>
                </a:schemeClr>
              </a:solidFill>
              <a:round/>
            </a:ln>
            <a:effectLst/>
          </c:spPr>
          <c:marker>
            <c:symbol val="none"/>
          </c:marker>
          <c:val>
            <c:numRef>
              <c:f>Revenue!$B$81:$AO$81</c:f>
              <c:numCache>
                <c:formatCode>#,##0</c:formatCode>
                <c:ptCount val="40"/>
                <c:pt idx="0">
                  <c:v>2271966.0017866124</c:v>
                </c:pt>
                <c:pt idx="1">
                  <c:v>13130213.692262998</c:v>
                </c:pt>
                <c:pt idx="2">
                  <c:v>14761588.447188972</c:v>
                </c:pt>
                <c:pt idx="3">
                  <c:v>67713054.392605215</c:v>
                </c:pt>
                <c:pt idx="4">
                  <c:v>67950831.164576367</c:v>
                </c:pt>
                <c:pt idx="5">
                  <c:v>37286584.913345657</c:v>
                </c:pt>
                <c:pt idx="6">
                  <c:v>47964556.393610068</c:v>
                </c:pt>
                <c:pt idx="7">
                  <c:v>32400349.171356004</c:v>
                </c:pt>
                <c:pt idx="8">
                  <c:v>466059332.64175737</c:v>
                </c:pt>
                <c:pt idx="9">
                  <c:v>80711593.923999995</c:v>
                </c:pt>
                <c:pt idx="10">
                  <c:v>78593120</c:v>
                </c:pt>
              </c:numCache>
            </c:numRef>
          </c:val>
          <c:smooth val="0"/>
          <c:extLst>
            <c:ext xmlns:c16="http://schemas.microsoft.com/office/drawing/2014/chart" uri="{C3380CC4-5D6E-409C-BE32-E72D297353CC}">
              <c16:uniqueId val="{0000014B-DA15-5246-8E87-808BA1466ABE}"/>
            </c:ext>
          </c:extLst>
        </c:ser>
        <c:dLbls>
          <c:showLegendKey val="0"/>
          <c:showVal val="0"/>
          <c:showCatName val="0"/>
          <c:showSerName val="0"/>
          <c:showPercent val="0"/>
          <c:showBubbleSize val="0"/>
        </c:dLbls>
        <c:smooth val="0"/>
        <c:axId val="974940943"/>
        <c:axId val="596818079"/>
      </c:lineChart>
      <c:catAx>
        <c:axId val="9749409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596818079"/>
        <c:crosses val="autoZero"/>
        <c:auto val="1"/>
        <c:lblAlgn val="ctr"/>
        <c:lblOffset val="100"/>
        <c:noMultiLvlLbl val="0"/>
      </c:catAx>
      <c:valAx>
        <c:axId val="5968180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EB Garamond"/>
                  <a:ea typeface="EB Garamond"/>
                  <a:cs typeface="EB Garamond"/>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crossAx val="97494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a:ea typeface="EB Garamond"/>
              <a:cs typeface="EB Garamond"/>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Revenue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manualLayout>
          <c:xMode val="edge"/>
          <c:yMode val="edge"/>
          <c:x val="4.7048853071125774E-2"/>
          <c:y val="5.7970233978343923E-2"/>
          <c:w val="0.94187478133682823"/>
          <c:h val="0.92570602432186089"/>
        </c:manualLayout>
      </c:layout>
      <c:lineChart>
        <c:grouping val="standard"/>
        <c:varyColors val="0"/>
        <c:ser>
          <c:idx val="0"/>
          <c:order val="0"/>
          <c:spPr>
            <a:ln w="28575" cap="rnd">
              <a:solidFill>
                <a:schemeClr val="accent4">
                  <a:shade val="31000"/>
                </a:schemeClr>
              </a:solidFill>
              <a:round/>
            </a:ln>
            <a:effectLst/>
          </c:spPr>
          <c:marker>
            <c:symbol val="none"/>
          </c:marker>
          <c:val>
            <c:numRef>
              <c:f>Revenue!$B$2:$AO$2</c:f>
              <c:numCache>
                <c:formatCode>#,##0</c:formatCode>
                <c:ptCount val="40"/>
                <c:pt idx="0">
                  <c:v>376149451.6100052</c:v>
                </c:pt>
                <c:pt idx="1">
                  <c:v>296217884.9279294</c:v>
                </c:pt>
                <c:pt idx="2">
                  <c:v>307209211.86855507</c:v>
                </c:pt>
                <c:pt idx="3">
                  <c:v>318005506.40299994</c:v>
                </c:pt>
                <c:pt idx="4">
                  <c:v>226227140</c:v>
                </c:pt>
                <c:pt idx="5">
                  <c:v>189896000</c:v>
                </c:pt>
              </c:numCache>
            </c:numRef>
          </c:val>
          <c:smooth val="0"/>
          <c:extLst>
            <c:ext xmlns:c16="http://schemas.microsoft.com/office/drawing/2014/chart" uri="{C3380CC4-5D6E-409C-BE32-E72D297353CC}">
              <c16:uniqueId val="{00000000-D613-0A4E-8F22-0E6DCFA51977}"/>
            </c:ext>
          </c:extLst>
        </c:ser>
        <c:ser>
          <c:idx val="1"/>
          <c:order val="1"/>
          <c:spPr>
            <a:ln w="28575" cap="rnd">
              <a:solidFill>
                <a:schemeClr val="accent4">
                  <a:shade val="33000"/>
                </a:schemeClr>
              </a:solidFill>
              <a:round/>
            </a:ln>
            <a:effectLst/>
          </c:spPr>
          <c:marker>
            <c:symbol val="none"/>
          </c:marker>
          <c:val>
            <c:numRef>
              <c:f>Revenue!$B$3:$AO$3</c:f>
              <c:numCache>
                <c:formatCode>#,##0</c:formatCode>
                <c:ptCount val="40"/>
                <c:pt idx="0">
                  <c:v>7574254.9540818399</c:v>
                </c:pt>
                <c:pt idx="1">
                  <c:v>18109455.937597163</c:v>
                </c:pt>
                <c:pt idx="2">
                  <c:v>8816818.3795231786</c:v>
                </c:pt>
                <c:pt idx="3">
                  <c:v>16761919.889857005</c:v>
                </c:pt>
                <c:pt idx="4">
                  <c:v>21905453.461503733</c:v>
                </c:pt>
                <c:pt idx="5">
                  <c:v>3535426.1563802995</c:v>
                </c:pt>
                <c:pt idx="6">
                  <c:v>22004240.920999996</c:v>
                </c:pt>
                <c:pt idx="7">
                  <c:v>38110</c:v>
                </c:pt>
              </c:numCache>
            </c:numRef>
          </c:val>
          <c:smooth val="0"/>
          <c:extLst>
            <c:ext xmlns:c16="http://schemas.microsoft.com/office/drawing/2014/chart" uri="{C3380CC4-5D6E-409C-BE32-E72D297353CC}">
              <c16:uniqueId val="{00000001-D613-0A4E-8F22-0E6DCFA51977}"/>
            </c:ext>
          </c:extLst>
        </c:ser>
        <c:ser>
          <c:idx val="2"/>
          <c:order val="2"/>
          <c:spPr>
            <a:ln w="28575" cap="rnd">
              <a:solidFill>
                <a:schemeClr val="accent4">
                  <a:shade val="35000"/>
                </a:schemeClr>
              </a:solidFill>
              <a:round/>
            </a:ln>
            <a:effectLst/>
          </c:spPr>
          <c:marker>
            <c:symbol val="none"/>
          </c:marker>
          <c:val>
            <c:numRef>
              <c:f>Revenue!$B$4:$AO$4</c:f>
              <c:numCache>
                <c:formatCode>#,##0</c:formatCode>
                <c:ptCount val="40"/>
                <c:pt idx="0">
                  <c:v>11318089.553072933</c:v>
                </c:pt>
                <c:pt idx="1">
                  <c:v>14655152.451048259</c:v>
                </c:pt>
                <c:pt idx="2">
                  <c:v>287108832.78868717</c:v>
                </c:pt>
                <c:pt idx="3">
                  <c:v>455648733.51350397</c:v>
                </c:pt>
                <c:pt idx="4">
                  <c:v>548475777.09643674</c:v>
                </c:pt>
                <c:pt idx="5">
                  <c:v>40375971.674999997</c:v>
                </c:pt>
                <c:pt idx="6">
                  <c:v>29697990</c:v>
                </c:pt>
              </c:numCache>
            </c:numRef>
          </c:val>
          <c:smooth val="0"/>
          <c:extLst>
            <c:ext xmlns:c16="http://schemas.microsoft.com/office/drawing/2014/chart" uri="{C3380CC4-5D6E-409C-BE32-E72D297353CC}">
              <c16:uniqueId val="{00000002-D613-0A4E-8F22-0E6DCFA51977}"/>
            </c:ext>
          </c:extLst>
        </c:ser>
        <c:ser>
          <c:idx val="3"/>
          <c:order val="3"/>
          <c:spPr>
            <a:ln w="28575" cap="rnd">
              <a:solidFill>
                <a:schemeClr val="accent4">
                  <a:shade val="36000"/>
                </a:schemeClr>
              </a:solidFill>
              <a:round/>
            </a:ln>
            <a:effectLst/>
          </c:spPr>
          <c:marker>
            <c:symbol val="none"/>
          </c:marker>
          <c:val>
            <c:numRef>
              <c:f>Revenue!$B$5:$AO$5</c:f>
              <c:numCache>
                <c:formatCode>#,##0</c:formatCode>
                <c:ptCount val="40"/>
                <c:pt idx="0">
                  <c:v>2599863.4213881688</c:v>
                </c:pt>
                <c:pt idx="1">
                  <c:v>5886128.201110526</c:v>
                </c:pt>
                <c:pt idx="2">
                  <c:v>5807288.9706680812</c:v>
                </c:pt>
                <c:pt idx="3">
                  <c:v>6493478.4661928993</c:v>
                </c:pt>
                <c:pt idx="4">
                  <c:v>6071526.7859999994</c:v>
                </c:pt>
                <c:pt idx="5">
                  <c:v>4670020</c:v>
                </c:pt>
              </c:numCache>
            </c:numRef>
          </c:val>
          <c:smooth val="0"/>
          <c:extLst>
            <c:ext xmlns:c16="http://schemas.microsoft.com/office/drawing/2014/chart" uri="{C3380CC4-5D6E-409C-BE32-E72D297353CC}">
              <c16:uniqueId val="{00000003-D613-0A4E-8F22-0E6DCFA51977}"/>
            </c:ext>
          </c:extLst>
        </c:ser>
        <c:ser>
          <c:idx val="4"/>
          <c:order val="4"/>
          <c:spPr>
            <a:ln w="28575" cap="rnd">
              <a:solidFill>
                <a:schemeClr val="accent4">
                  <a:shade val="38000"/>
                </a:schemeClr>
              </a:solidFill>
              <a:round/>
            </a:ln>
            <a:effectLst/>
          </c:spPr>
          <c:marker>
            <c:symbol val="none"/>
          </c:marker>
          <c:val>
            <c:numRef>
              <c:f>Revenue!$B$6:$AO$6</c:f>
              <c:numCache>
                <c:formatCode>#,##0</c:formatCode>
                <c:ptCount val="40"/>
                <c:pt idx="0">
                  <c:v>25268940.700280562</c:v>
                </c:pt>
                <c:pt idx="1">
                  <c:v>44734918.42568513</c:v>
                </c:pt>
                <c:pt idx="2">
                  <c:v>46158618.827507824</c:v>
                </c:pt>
                <c:pt idx="3">
                  <c:v>31603507.240431372</c:v>
                </c:pt>
                <c:pt idx="4">
                  <c:v>37526968.667459555</c:v>
                </c:pt>
                <c:pt idx="5">
                  <c:v>49667424.276800826</c:v>
                </c:pt>
                <c:pt idx="6">
                  <c:v>67070613.106634721</c:v>
                </c:pt>
                <c:pt idx="7">
                  <c:v>105395110.73479015</c:v>
                </c:pt>
                <c:pt idx="8">
                  <c:v>114228333.16523103</c:v>
                </c:pt>
                <c:pt idx="9">
                  <c:v>72642206.839406654</c:v>
                </c:pt>
              </c:numCache>
            </c:numRef>
          </c:val>
          <c:smooth val="0"/>
          <c:extLst>
            <c:ext xmlns:c16="http://schemas.microsoft.com/office/drawing/2014/chart" uri="{C3380CC4-5D6E-409C-BE32-E72D297353CC}">
              <c16:uniqueId val="{00000004-D613-0A4E-8F22-0E6DCFA51977}"/>
            </c:ext>
          </c:extLst>
        </c:ser>
        <c:ser>
          <c:idx val="5"/>
          <c:order val="5"/>
          <c:spPr>
            <a:ln w="28575" cap="rnd">
              <a:solidFill>
                <a:schemeClr val="accent4">
                  <a:shade val="40000"/>
                </a:schemeClr>
              </a:solidFill>
              <a:round/>
            </a:ln>
            <a:effectLst/>
          </c:spPr>
          <c:marker>
            <c:symbol val="none"/>
          </c:marker>
          <c:val>
            <c:numRef>
              <c:f>Revenue!$B$7:$AO$7</c:f>
              <c:numCache>
                <c:formatCode>#,##0</c:formatCode>
                <c:ptCount val="40"/>
                <c:pt idx="0">
                  <c:v>0</c:v>
                </c:pt>
                <c:pt idx="1">
                  <c:v>1122378.4140562606</c:v>
                </c:pt>
                <c:pt idx="2">
                  <c:v>13417012.355727542</c:v>
                </c:pt>
                <c:pt idx="3">
                  <c:v>19037608.572367065</c:v>
                </c:pt>
                <c:pt idx="4">
                  <c:v>49491673.174054965</c:v>
                </c:pt>
                <c:pt idx="5">
                  <c:v>76263494.378394842</c:v>
                </c:pt>
                <c:pt idx="6">
                  <c:v>1416042.1159211288</c:v>
                </c:pt>
                <c:pt idx="7">
                  <c:v>4873911.1757312687</c:v>
                </c:pt>
                <c:pt idx="8">
                  <c:v>7467381.8236382334</c:v>
                </c:pt>
                <c:pt idx="9">
                  <c:v>30674256.725283597</c:v>
                </c:pt>
                <c:pt idx="10">
                  <c:v>64007993.386999995</c:v>
                </c:pt>
                <c:pt idx="11">
                  <c:v>183372960</c:v>
                </c:pt>
              </c:numCache>
            </c:numRef>
          </c:val>
          <c:smooth val="0"/>
          <c:extLst>
            <c:ext xmlns:c16="http://schemas.microsoft.com/office/drawing/2014/chart" uri="{C3380CC4-5D6E-409C-BE32-E72D297353CC}">
              <c16:uniqueId val="{00000005-D613-0A4E-8F22-0E6DCFA51977}"/>
            </c:ext>
          </c:extLst>
        </c:ser>
        <c:ser>
          <c:idx val="6"/>
          <c:order val="6"/>
          <c:spPr>
            <a:ln w="28575" cap="rnd">
              <a:solidFill>
                <a:schemeClr val="accent4">
                  <a:shade val="41000"/>
                </a:schemeClr>
              </a:solidFill>
              <a:round/>
            </a:ln>
            <a:effectLst/>
          </c:spPr>
          <c:marker>
            <c:symbol val="none"/>
          </c:marker>
          <c:val>
            <c:numRef>
              <c:f>Revenue!$B$8:$AO$8</c:f>
              <c:numCache>
                <c:formatCode>#,##0</c:formatCode>
                <c:ptCount val="40"/>
                <c:pt idx="0">
                  <c:v>31555820.192469131</c:v>
                </c:pt>
                <c:pt idx="1">
                  <c:v>35246991.222044125</c:v>
                </c:pt>
                <c:pt idx="2">
                  <c:v>35306159.026814342</c:v>
                </c:pt>
                <c:pt idx="3">
                  <c:v>88916858.649562523</c:v>
                </c:pt>
                <c:pt idx="4">
                  <c:v>80356635.949575171</c:v>
                </c:pt>
                <c:pt idx="5">
                  <c:v>93715772.527107969</c:v>
                </c:pt>
                <c:pt idx="6">
                  <c:v>56265333.303974785</c:v>
                </c:pt>
                <c:pt idx="7">
                  <c:v>120969371.3787674</c:v>
                </c:pt>
                <c:pt idx="8">
                  <c:v>0</c:v>
                </c:pt>
                <c:pt idx="9">
                  <c:v>0</c:v>
                </c:pt>
                <c:pt idx="10">
                  <c:v>0</c:v>
                </c:pt>
                <c:pt idx="11">
                  <c:v>16089635.176367998</c:v>
                </c:pt>
                <c:pt idx="12">
                  <c:v>28481385.620999996</c:v>
                </c:pt>
                <c:pt idx="13">
                  <c:v>37592940</c:v>
                </c:pt>
              </c:numCache>
            </c:numRef>
          </c:val>
          <c:smooth val="0"/>
          <c:extLst>
            <c:ext xmlns:c16="http://schemas.microsoft.com/office/drawing/2014/chart" uri="{C3380CC4-5D6E-409C-BE32-E72D297353CC}">
              <c16:uniqueId val="{00000006-D613-0A4E-8F22-0E6DCFA51977}"/>
            </c:ext>
          </c:extLst>
        </c:ser>
        <c:ser>
          <c:idx val="7"/>
          <c:order val="7"/>
          <c:spPr>
            <a:ln w="28575" cap="rnd">
              <a:solidFill>
                <a:schemeClr val="accent4">
                  <a:shade val="43000"/>
                </a:schemeClr>
              </a:solidFill>
              <a:round/>
            </a:ln>
            <a:effectLst/>
          </c:spPr>
          <c:marker>
            <c:symbol val="none"/>
          </c:marker>
          <c:val>
            <c:numRef>
              <c:f>Revenue!$B$9:$AO$9</c:f>
              <c:numCache>
                <c:formatCode>#,##0</c:formatCode>
                <c:ptCount val="40"/>
                <c:pt idx="0">
                  <c:v>0</c:v>
                </c:pt>
                <c:pt idx="1">
                  <c:v>0</c:v>
                </c:pt>
                <c:pt idx="2">
                  <c:v>0</c:v>
                </c:pt>
                <c:pt idx="3">
                  <c:v>138550354</c:v>
                </c:pt>
                <c:pt idx="4">
                  <c:v>176262.85699999999</c:v>
                </c:pt>
                <c:pt idx="5">
                  <c:v>100873.565</c:v>
                </c:pt>
                <c:pt idx="6">
                  <c:v>22660</c:v>
                </c:pt>
              </c:numCache>
            </c:numRef>
          </c:val>
          <c:smooth val="0"/>
          <c:extLst>
            <c:ext xmlns:c16="http://schemas.microsoft.com/office/drawing/2014/chart" uri="{C3380CC4-5D6E-409C-BE32-E72D297353CC}">
              <c16:uniqueId val="{00000007-D613-0A4E-8F22-0E6DCFA51977}"/>
            </c:ext>
          </c:extLst>
        </c:ser>
        <c:ser>
          <c:idx val="8"/>
          <c:order val="8"/>
          <c:spPr>
            <a:ln w="28575" cap="rnd">
              <a:solidFill>
                <a:schemeClr val="accent4">
                  <a:shade val="45000"/>
                </a:schemeClr>
              </a:solidFill>
              <a:round/>
            </a:ln>
            <a:effectLst/>
          </c:spPr>
          <c:marker>
            <c:symbol val="none"/>
          </c:marker>
          <c:val>
            <c:numRef>
              <c:f>Revenue!$B$10:$AO$10</c:f>
              <c:numCache>
                <c:formatCode>#,##0</c:formatCode>
                <c:ptCount val="40"/>
                <c:pt idx="0">
                  <c:v>308298.69669387379</c:v>
                </c:pt>
                <c:pt idx="1">
                  <c:v>7351869.2889527129</c:v>
                </c:pt>
                <c:pt idx="2">
                  <c:v>9539783.1790977903</c:v>
                </c:pt>
                <c:pt idx="3">
                  <c:v>43220626.635639571</c:v>
                </c:pt>
                <c:pt idx="4">
                  <c:v>80021415.452539921</c:v>
                </c:pt>
                <c:pt idx="5">
                  <c:v>144984316.50125775</c:v>
                </c:pt>
                <c:pt idx="6">
                  <c:v>151527478.23751357</c:v>
                </c:pt>
                <c:pt idx="7">
                  <c:v>146921870.38252339</c:v>
                </c:pt>
                <c:pt idx="8">
                  <c:v>119589000.85488702</c:v>
                </c:pt>
                <c:pt idx="9">
                  <c:v>93677028.968808025</c:v>
                </c:pt>
                <c:pt idx="10">
                  <c:v>65182621.059094727</c:v>
                </c:pt>
                <c:pt idx="11">
                  <c:v>68786151.506786168</c:v>
                </c:pt>
                <c:pt idx="12">
                  <c:v>55860496.077736273</c:v>
                </c:pt>
                <c:pt idx="13">
                  <c:v>63233876.789988615</c:v>
                </c:pt>
                <c:pt idx="14">
                  <c:v>117619414.75499246</c:v>
                </c:pt>
                <c:pt idx="15">
                  <c:v>96004467.471587285</c:v>
                </c:pt>
                <c:pt idx="16">
                  <c:v>277339799.44177186</c:v>
                </c:pt>
                <c:pt idx="17">
                  <c:v>606902916.79956615</c:v>
                </c:pt>
                <c:pt idx="18">
                  <c:v>1025307106.4781351</c:v>
                </c:pt>
                <c:pt idx="19">
                  <c:v>1172168338.8621726</c:v>
                </c:pt>
                <c:pt idx="20">
                  <c:v>1941329809.4839997</c:v>
                </c:pt>
                <c:pt idx="21">
                  <c:v>2315690290</c:v>
                </c:pt>
              </c:numCache>
            </c:numRef>
          </c:val>
          <c:smooth val="0"/>
          <c:extLst>
            <c:ext xmlns:c16="http://schemas.microsoft.com/office/drawing/2014/chart" uri="{C3380CC4-5D6E-409C-BE32-E72D297353CC}">
              <c16:uniqueId val="{00000008-D613-0A4E-8F22-0E6DCFA51977}"/>
            </c:ext>
          </c:extLst>
        </c:ser>
        <c:ser>
          <c:idx val="9"/>
          <c:order val="9"/>
          <c:spPr>
            <a:ln w="28575" cap="rnd">
              <a:solidFill>
                <a:schemeClr val="tx2">
                  <a:lumMod val="10000"/>
                  <a:lumOff val="90000"/>
                </a:schemeClr>
              </a:solidFill>
              <a:round/>
            </a:ln>
            <a:effectLst/>
          </c:spPr>
          <c:marker>
            <c:symbol val="none"/>
          </c:marker>
          <c:val>
            <c:numRef>
              <c:f>Revenue!$B$11:$AO$11</c:f>
              <c:numCache>
                <c:formatCode>#,##0</c:formatCode>
                <c:ptCount val="40"/>
                <c:pt idx="0">
                  <c:v>89898055.200000003</c:v>
                </c:pt>
                <c:pt idx="1">
                  <c:v>128636439.90000001</c:v>
                </c:pt>
                <c:pt idx="2">
                  <c:v>200910456.40000001</c:v>
                </c:pt>
                <c:pt idx="3">
                  <c:v>523709301.69999999</c:v>
                </c:pt>
                <c:pt idx="4">
                  <c:v>1001737683</c:v>
                </c:pt>
                <c:pt idx="5">
                  <c:v>1698112816</c:v>
                </c:pt>
                <c:pt idx="6">
                  <c:v>2554231486</c:v>
                </c:pt>
                <c:pt idx="7">
                  <c:v>3122308132</c:v>
                </c:pt>
                <c:pt idx="8">
                  <c:v>3615358855</c:v>
                </c:pt>
                <c:pt idx="9">
                  <c:v>4144280302</c:v>
                </c:pt>
                <c:pt idx="10">
                  <c:v>4654597487</c:v>
                </c:pt>
                <c:pt idx="11">
                  <c:v>4835149026</c:v>
                </c:pt>
                <c:pt idx="12">
                  <c:v>5285835838</c:v>
                </c:pt>
                <c:pt idx="13">
                  <c:v>6310818790</c:v>
                </c:pt>
                <c:pt idx="14">
                  <c:v>6680222175</c:v>
                </c:pt>
                <c:pt idx="15">
                  <c:v>7571727393</c:v>
                </c:pt>
                <c:pt idx="16">
                  <c:v>10039321776</c:v>
                </c:pt>
                <c:pt idx="17">
                  <c:v>15017748018</c:v>
                </c:pt>
                <c:pt idx="18">
                  <c:v>18480404830</c:v>
                </c:pt>
                <c:pt idx="19">
                  <c:v>21361321941</c:v>
                </c:pt>
                <c:pt idx="20">
                  <c:v>23812740798</c:v>
                </c:pt>
                <c:pt idx="21">
                  <c:v>23706345193</c:v>
                </c:pt>
                <c:pt idx="22">
                  <c:v>23588056193</c:v>
                </c:pt>
                <c:pt idx="23">
                  <c:v>22075646165</c:v>
                </c:pt>
                <c:pt idx="24">
                  <c:v>22689000000</c:v>
                </c:pt>
                <c:pt idx="25">
                  <c:v>22884000000</c:v>
                </c:pt>
                <c:pt idx="26">
                  <c:v>24949000000</c:v>
                </c:pt>
                <c:pt idx="27">
                  <c:v>26220000000</c:v>
                </c:pt>
                <c:pt idx="28">
                  <c:v>27726000000</c:v>
                </c:pt>
                <c:pt idx="29">
                  <c:v>29470000000</c:v>
                </c:pt>
                <c:pt idx="30">
                  <c:v>31250000000</c:v>
                </c:pt>
                <c:pt idx="31">
                  <c:v>30637000000</c:v>
                </c:pt>
                <c:pt idx="32">
                  <c:v>31065000000</c:v>
                </c:pt>
                <c:pt idx="33">
                  <c:v>29941000000</c:v>
                </c:pt>
                <c:pt idx="34">
                  <c:v>32087000000</c:v>
                </c:pt>
                <c:pt idx="35">
                  <c:v>31991000000</c:v>
                </c:pt>
                <c:pt idx="36">
                  <c:v>31966806268</c:v>
                </c:pt>
                <c:pt idx="37">
                  <c:v>31852000000</c:v>
                </c:pt>
                <c:pt idx="38">
                  <c:v>35491000000</c:v>
                </c:pt>
                <c:pt idx="39">
                  <c:v>35965000000</c:v>
                </c:pt>
              </c:numCache>
            </c:numRef>
          </c:val>
          <c:smooth val="0"/>
          <c:extLst>
            <c:ext xmlns:c16="http://schemas.microsoft.com/office/drawing/2014/chart" uri="{C3380CC4-5D6E-409C-BE32-E72D297353CC}">
              <c16:uniqueId val="{00000009-D613-0A4E-8F22-0E6DCFA51977}"/>
            </c:ext>
          </c:extLst>
        </c:ser>
        <c:ser>
          <c:idx val="10"/>
          <c:order val="10"/>
          <c:spPr>
            <a:ln w="28575" cap="rnd">
              <a:solidFill>
                <a:schemeClr val="accent4">
                  <a:shade val="48000"/>
                </a:schemeClr>
              </a:solidFill>
              <a:round/>
            </a:ln>
            <a:effectLst/>
          </c:spPr>
          <c:marker>
            <c:symbol val="none"/>
          </c:marker>
          <c:val>
            <c:numRef>
              <c:f>Revenue!$B$12:$AO$12</c:f>
              <c:numCache>
                <c:formatCode>#,##0</c:formatCode>
                <c:ptCount val="40"/>
                <c:pt idx="0">
                  <c:v>7577253.4031635765</c:v>
                </c:pt>
                <c:pt idx="1">
                  <c:v>21546944.632512793</c:v>
                </c:pt>
                <c:pt idx="2">
                  <c:v>23883124.719125584</c:v>
                </c:pt>
                <c:pt idx="3">
                  <c:v>22371000.240975637</c:v>
                </c:pt>
                <c:pt idx="4">
                  <c:v>13081614.773889188</c:v>
                </c:pt>
                <c:pt idx="5">
                  <c:v>6408158.5058730226</c:v>
                </c:pt>
                <c:pt idx="6">
                  <c:v>10096556.976264732</c:v>
                </c:pt>
                <c:pt idx="7">
                  <c:v>92355568.009056374</c:v>
                </c:pt>
                <c:pt idx="8">
                  <c:v>76720092.162684232</c:v>
                </c:pt>
                <c:pt idx="9">
                  <c:v>11623179.568770899</c:v>
                </c:pt>
                <c:pt idx="10">
                  <c:v>18217765.838999998</c:v>
                </c:pt>
                <c:pt idx="11">
                  <c:v>94018400</c:v>
                </c:pt>
              </c:numCache>
            </c:numRef>
          </c:val>
          <c:smooth val="0"/>
          <c:extLst>
            <c:ext xmlns:c16="http://schemas.microsoft.com/office/drawing/2014/chart" uri="{C3380CC4-5D6E-409C-BE32-E72D297353CC}">
              <c16:uniqueId val="{0000000A-D613-0A4E-8F22-0E6DCFA51977}"/>
            </c:ext>
          </c:extLst>
        </c:ser>
        <c:ser>
          <c:idx val="11"/>
          <c:order val="11"/>
          <c:spPr>
            <a:ln w="28575" cap="rnd">
              <a:solidFill>
                <a:schemeClr val="accent4">
                  <a:shade val="50000"/>
                </a:schemeClr>
              </a:solidFill>
              <a:round/>
            </a:ln>
            <a:effectLst/>
          </c:spPr>
          <c:marker>
            <c:symbol val="none"/>
          </c:marker>
          <c:val>
            <c:numRef>
              <c:f>Revenue!$B$13:$AO$13</c:f>
              <c:numCache>
                <c:formatCode>#,##0</c:formatCode>
                <c:ptCount val="40"/>
                <c:pt idx="0">
                  <c:v>2107050.5047032521</c:v>
                </c:pt>
                <c:pt idx="1">
                  <c:v>3065415.7624444845</c:v>
                </c:pt>
                <c:pt idx="2">
                  <c:v>5108523.6719901375</c:v>
                </c:pt>
                <c:pt idx="3">
                  <c:v>6213681.13290173</c:v>
                </c:pt>
                <c:pt idx="4">
                  <c:v>10185423.260403981</c:v>
                </c:pt>
                <c:pt idx="5">
                  <c:v>20748132.506740376</c:v>
                </c:pt>
                <c:pt idx="6">
                  <c:v>57149867.0719916</c:v>
                </c:pt>
                <c:pt idx="7">
                  <c:v>31493951.274891708</c:v>
                </c:pt>
                <c:pt idx="8">
                  <c:v>99024506.683960438</c:v>
                </c:pt>
                <c:pt idx="9">
                  <c:v>50786942.551966831</c:v>
                </c:pt>
                <c:pt idx="10">
                  <c:v>603896118.24904048</c:v>
                </c:pt>
                <c:pt idx="11">
                  <c:v>464097843.40958214</c:v>
                </c:pt>
                <c:pt idx="12">
                  <c:v>1302135439.3319998</c:v>
                </c:pt>
                <c:pt idx="13">
                  <c:v>2255937930</c:v>
                </c:pt>
              </c:numCache>
            </c:numRef>
          </c:val>
          <c:smooth val="0"/>
          <c:extLst>
            <c:ext xmlns:c16="http://schemas.microsoft.com/office/drawing/2014/chart" uri="{C3380CC4-5D6E-409C-BE32-E72D297353CC}">
              <c16:uniqueId val="{0000000B-D613-0A4E-8F22-0E6DCFA51977}"/>
            </c:ext>
          </c:extLst>
        </c:ser>
        <c:ser>
          <c:idx val="12"/>
          <c:order val="12"/>
          <c:spPr>
            <a:ln w="28575" cap="rnd">
              <a:solidFill>
                <a:schemeClr val="accent4">
                  <a:shade val="52000"/>
                </a:schemeClr>
              </a:solidFill>
              <a:round/>
            </a:ln>
            <a:effectLst/>
          </c:spPr>
          <c:marker>
            <c:symbol val="none"/>
          </c:marker>
          <c:val>
            <c:numRef>
              <c:f>Revenue!$B$14:$AO$14</c:f>
              <c:numCache>
                <c:formatCode>#,##0</c:formatCode>
                <c:ptCount val="40"/>
                <c:pt idx="0">
                  <c:v>8942264.2957967091</c:v>
                </c:pt>
                <c:pt idx="1">
                  <c:v>9914393.6251074187</c:v>
                </c:pt>
                <c:pt idx="2">
                  <c:v>18357989.957088944</c:v>
                </c:pt>
                <c:pt idx="3">
                  <c:v>54268993.747422941</c:v>
                </c:pt>
                <c:pt idx="4">
                  <c:v>31893456.152460802</c:v>
                </c:pt>
                <c:pt idx="5">
                  <c:v>65092155.756547287</c:v>
                </c:pt>
                <c:pt idx="6">
                  <c:v>148467560.54597998</c:v>
                </c:pt>
                <c:pt idx="7">
                  <c:v>83353419.499999985</c:v>
                </c:pt>
                <c:pt idx="8">
                  <c:v>271302000</c:v>
                </c:pt>
              </c:numCache>
            </c:numRef>
          </c:val>
          <c:smooth val="0"/>
          <c:extLst>
            <c:ext xmlns:c16="http://schemas.microsoft.com/office/drawing/2014/chart" uri="{C3380CC4-5D6E-409C-BE32-E72D297353CC}">
              <c16:uniqueId val="{0000000C-D613-0A4E-8F22-0E6DCFA51977}"/>
            </c:ext>
          </c:extLst>
        </c:ser>
        <c:ser>
          <c:idx val="13"/>
          <c:order val="13"/>
          <c:spPr>
            <a:ln w="28575" cap="rnd">
              <a:solidFill>
                <a:schemeClr val="accent4">
                  <a:shade val="53000"/>
                </a:schemeClr>
              </a:solidFill>
              <a:round/>
            </a:ln>
            <a:effectLst/>
          </c:spPr>
          <c:marker>
            <c:symbol val="none"/>
          </c:marker>
          <c:val>
            <c:numRef>
              <c:f>Revenue!$B$15:$AO$15</c:f>
              <c:numCache>
                <c:formatCode>#,##0</c:formatCode>
                <c:ptCount val="40"/>
                <c:pt idx="0">
                  <c:v>485738.41474517511</c:v>
                </c:pt>
                <c:pt idx="1">
                  <c:v>2926739.4534947393</c:v>
                </c:pt>
                <c:pt idx="2">
                  <c:v>8357563.2010328751</c:v>
                </c:pt>
                <c:pt idx="3">
                  <c:v>11325549.339282837</c:v>
                </c:pt>
                <c:pt idx="4">
                  <c:v>10422106.381096799</c:v>
                </c:pt>
                <c:pt idx="5">
                  <c:v>10151066.119999999</c:v>
                </c:pt>
                <c:pt idx="6">
                  <c:v>11223910</c:v>
                </c:pt>
              </c:numCache>
            </c:numRef>
          </c:val>
          <c:smooth val="0"/>
          <c:extLst>
            <c:ext xmlns:c16="http://schemas.microsoft.com/office/drawing/2014/chart" uri="{C3380CC4-5D6E-409C-BE32-E72D297353CC}">
              <c16:uniqueId val="{0000000D-D613-0A4E-8F22-0E6DCFA51977}"/>
            </c:ext>
          </c:extLst>
        </c:ser>
        <c:ser>
          <c:idx val="14"/>
          <c:order val="14"/>
          <c:spPr>
            <a:ln w="28575" cap="rnd">
              <a:solidFill>
                <a:schemeClr val="accent4">
                  <a:shade val="55000"/>
                </a:schemeClr>
              </a:solidFill>
              <a:round/>
            </a:ln>
            <a:effectLst/>
          </c:spPr>
          <c:marker>
            <c:symbol val="none"/>
          </c:marker>
          <c:val>
            <c:numRef>
              <c:f>Revenue!$B$16:$AO$16</c:f>
              <c:numCache>
                <c:formatCode>#,##0</c:formatCode>
                <c:ptCount val="40"/>
                <c:pt idx="0">
                  <c:v>0</c:v>
                </c:pt>
                <c:pt idx="1">
                  <c:v>0</c:v>
                </c:pt>
                <c:pt idx="2">
                  <c:v>22717.253199999999</c:v>
                </c:pt>
                <c:pt idx="3">
                  <c:v>29553.781800000001</c:v>
                </c:pt>
                <c:pt idx="4">
                  <c:v>62959659</c:v>
                </c:pt>
                <c:pt idx="5">
                  <c:v>68832905.5</c:v>
                </c:pt>
                <c:pt idx="6">
                  <c:v>401061614</c:v>
                </c:pt>
                <c:pt idx="7">
                  <c:v>65423540</c:v>
                </c:pt>
              </c:numCache>
            </c:numRef>
          </c:val>
          <c:smooth val="0"/>
          <c:extLst>
            <c:ext xmlns:c16="http://schemas.microsoft.com/office/drawing/2014/chart" uri="{C3380CC4-5D6E-409C-BE32-E72D297353CC}">
              <c16:uniqueId val="{0000000E-D613-0A4E-8F22-0E6DCFA51977}"/>
            </c:ext>
          </c:extLst>
        </c:ser>
        <c:ser>
          <c:idx val="15"/>
          <c:order val="15"/>
          <c:spPr>
            <a:ln w="28575" cap="rnd">
              <a:solidFill>
                <a:schemeClr val="accent4">
                  <a:shade val="57000"/>
                </a:schemeClr>
              </a:solidFill>
              <a:round/>
            </a:ln>
            <a:effectLst/>
          </c:spPr>
          <c:marker>
            <c:symbol val="none"/>
          </c:marker>
          <c:val>
            <c:numRef>
              <c:f>Revenue!$B$17:$AO$17</c:f>
              <c:numCache>
                <c:formatCode>#,##0</c:formatCode>
                <c:ptCount val="40"/>
                <c:pt idx="0">
                  <c:v>2694812.6434211726</c:v>
                </c:pt>
                <c:pt idx="1">
                  <c:v>9145723.819581978</c:v>
                </c:pt>
                <c:pt idx="2">
                  <c:v>17417822.853678696</c:v>
                </c:pt>
                <c:pt idx="3">
                  <c:v>12794324.688187944</c:v>
                </c:pt>
                <c:pt idx="4">
                  <c:v>14204905.70679727</c:v>
                </c:pt>
                <c:pt idx="5">
                  <c:v>16341600.671054099</c:v>
                </c:pt>
                <c:pt idx="6">
                  <c:v>28643845.151999995</c:v>
                </c:pt>
                <c:pt idx="7">
                  <c:v>36333250</c:v>
                </c:pt>
              </c:numCache>
            </c:numRef>
          </c:val>
          <c:smooth val="0"/>
          <c:extLst>
            <c:ext xmlns:c16="http://schemas.microsoft.com/office/drawing/2014/chart" uri="{C3380CC4-5D6E-409C-BE32-E72D297353CC}">
              <c16:uniqueId val="{0000000F-D613-0A4E-8F22-0E6DCFA51977}"/>
            </c:ext>
          </c:extLst>
        </c:ser>
        <c:ser>
          <c:idx val="16"/>
          <c:order val="16"/>
          <c:spPr>
            <a:ln w="28575" cap="rnd">
              <a:solidFill>
                <a:schemeClr val="accent1">
                  <a:lumMod val="20000"/>
                  <a:lumOff val="80000"/>
                </a:schemeClr>
              </a:solidFill>
              <a:round/>
            </a:ln>
            <a:effectLst/>
          </c:spPr>
          <c:marker>
            <c:symbol val="none"/>
          </c:marker>
          <c:val>
            <c:numRef>
              <c:f>Revenue!$B$18:$AO$18</c:f>
              <c:numCache>
                <c:formatCode>#,##0</c:formatCode>
                <c:ptCount val="40"/>
                <c:pt idx="0">
                  <c:v>45552370.231808685</c:v>
                </c:pt>
                <c:pt idx="1">
                  <c:v>18584045.496642563</c:v>
                </c:pt>
                <c:pt idx="2">
                  <c:v>24612961.892483193</c:v>
                </c:pt>
                <c:pt idx="3">
                  <c:v>56661825.708252273</c:v>
                </c:pt>
                <c:pt idx="4">
                  <c:v>74893819.44201842</c:v>
                </c:pt>
                <c:pt idx="5">
                  <c:v>125147767.12844782</c:v>
                </c:pt>
                <c:pt idx="6">
                  <c:v>145172464.37908274</c:v>
                </c:pt>
                <c:pt idx="7">
                  <c:v>285061270.86139107</c:v>
                </c:pt>
                <c:pt idx="8">
                  <c:v>304404288.78303558</c:v>
                </c:pt>
                <c:pt idx="9">
                  <c:v>340336883.88028514</c:v>
                </c:pt>
                <c:pt idx="10">
                  <c:v>321214024.58559114</c:v>
                </c:pt>
                <c:pt idx="11">
                  <c:v>571160610.34147787</c:v>
                </c:pt>
                <c:pt idx="12">
                  <c:v>868291007.94386303</c:v>
                </c:pt>
                <c:pt idx="13">
                  <c:v>1098193158.0082312</c:v>
                </c:pt>
                <c:pt idx="14">
                  <c:v>1538975264.9269452</c:v>
                </c:pt>
                <c:pt idx="15">
                  <c:v>1745370181.3539743</c:v>
                </c:pt>
                <c:pt idx="16">
                  <c:v>1894641600.376858</c:v>
                </c:pt>
                <c:pt idx="17">
                  <c:v>726484459.00648201</c:v>
                </c:pt>
                <c:pt idx="18">
                  <c:v>326050395.51373583</c:v>
                </c:pt>
                <c:pt idx="19">
                  <c:v>2742462060.9694319</c:v>
                </c:pt>
                <c:pt idx="20">
                  <c:v>2859963910.3538098</c:v>
                </c:pt>
                <c:pt idx="21">
                  <c:v>4306092056.2245121</c:v>
                </c:pt>
                <c:pt idx="22">
                  <c:v>4986488036.8850479</c:v>
                </c:pt>
                <c:pt idx="23">
                  <c:v>6177784093.1971664</c:v>
                </c:pt>
                <c:pt idx="24">
                  <c:v>6597719194.7721014</c:v>
                </c:pt>
                <c:pt idx="25">
                  <c:v>6926616973.7922668</c:v>
                </c:pt>
                <c:pt idx="26">
                  <c:v>7295589445.5092821</c:v>
                </c:pt>
                <c:pt idx="27">
                  <c:v>7744708533.5676241</c:v>
                </c:pt>
                <c:pt idx="28">
                  <c:v>9579981039.8341312</c:v>
                </c:pt>
                <c:pt idx="29">
                  <c:v>13200938745.590441</c:v>
                </c:pt>
                <c:pt idx="30">
                  <c:v>14630537695.732965</c:v>
                </c:pt>
                <c:pt idx="31">
                  <c:v>15351301100.388508</c:v>
                </c:pt>
                <c:pt idx="32">
                  <c:v>16056243157.323851</c:v>
                </c:pt>
                <c:pt idx="33">
                  <c:v>17241663112.731838</c:v>
                </c:pt>
                <c:pt idx="34">
                  <c:v>18145910818.629589</c:v>
                </c:pt>
                <c:pt idx="35">
                  <c:v>16555782262.060791</c:v>
                </c:pt>
                <c:pt idx="36">
                  <c:v>13336241172.979019</c:v>
                </c:pt>
                <c:pt idx="37">
                  <c:v>11494824052.195379</c:v>
                </c:pt>
                <c:pt idx="38">
                  <c:v>10443705641.199999</c:v>
                </c:pt>
                <c:pt idx="39">
                  <c:v>9966177000</c:v>
                </c:pt>
              </c:numCache>
            </c:numRef>
          </c:val>
          <c:smooth val="0"/>
          <c:extLst>
            <c:ext xmlns:c16="http://schemas.microsoft.com/office/drawing/2014/chart" uri="{C3380CC4-5D6E-409C-BE32-E72D297353CC}">
              <c16:uniqueId val="{00000010-D613-0A4E-8F22-0E6DCFA51977}"/>
            </c:ext>
          </c:extLst>
        </c:ser>
        <c:ser>
          <c:idx val="17"/>
          <c:order val="17"/>
          <c:spPr>
            <a:ln w="28575" cap="rnd">
              <a:solidFill>
                <a:schemeClr val="accent4">
                  <a:shade val="60000"/>
                </a:schemeClr>
              </a:solidFill>
              <a:round/>
            </a:ln>
            <a:effectLst/>
          </c:spPr>
          <c:marker>
            <c:symbol val="none"/>
          </c:marker>
          <c:val>
            <c:numRef>
              <c:f>Revenue!$B$19:$AO$19</c:f>
              <c:numCache>
                <c:formatCode>#,##0</c:formatCode>
                <c:ptCount val="40"/>
                <c:pt idx="0">
                  <c:v>80580130.684202611</c:v>
                </c:pt>
                <c:pt idx="1">
                  <c:v>163504164.27735019</c:v>
                </c:pt>
                <c:pt idx="2">
                  <c:v>137060760.95279375</c:v>
                </c:pt>
                <c:pt idx="3">
                  <c:v>593907872.67690516</c:v>
                </c:pt>
                <c:pt idx="4">
                  <c:v>23045416271.366997</c:v>
                </c:pt>
                <c:pt idx="5">
                  <c:v>19559075750.283417</c:v>
                </c:pt>
                <c:pt idx="6">
                  <c:v>4055117312.9999995</c:v>
                </c:pt>
                <c:pt idx="7">
                  <c:v>2833633000</c:v>
                </c:pt>
              </c:numCache>
            </c:numRef>
          </c:val>
          <c:smooth val="0"/>
          <c:extLst>
            <c:ext xmlns:c16="http://schemas.microsoft.com/office/drawing/2014/chart" uri="{C3380CC4-5D6E-409C-BE32-E72D297353CC}">
              <c16:uniqueId val="{00000011-D613-0A4E-8F22-0E6DCFA51977}"/>
            </c:ext>
          </c:extLst>
        </c:ser>
        <c:ser>
          <c:idx val="18"/>
          <c:order val="18"/>
          <c:spPr>
            <a:ln w="28575" cap="rnd">
              <a:solidFill>
                <a:schemeClr val="accent4">
                  <a:shade val="62000"/>
                </a:schemeClr>
              </a:solidFill>
              <a:round/>
            </a:ln>
            <a:effectLst/>
          </c:spPr>
          <c:marker>
            <c:symbol val="none"/>
          </c:marker>
          <c:val>
            <c:numRef>
              <c:f>Revenue!$B$20:$AO$20</c:f>
              <c:numCache>
                <c:formatCode>#,##0</c:formatCode>
                <c:ptCount val="40"/>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12-D613-0A4E-8F22-0E6DCFA51977}"/>
            </c:ext>
          </c:extLst>
        </c:ser>
        <c:ser>
          <c:idx val="19"/>
          <c:order val="19"/>
          <c:spPr>
            <a:ln w="28575" cap="rnd">
              <a:solidFill>
                <a:schemeClr val="accent4">
                  <a:shade val="64000"/>
                </a:schemeClr>
              </a:solidFill>
              <a:round/>
            </a:ln>
            <a:effectLst/>
          </c:spPr>
          <c:marker>
            <c:symbol val="none"/>
          </c:marker>
          <c:val>
            <c:numRef>
              <c:f>Revenue!$B$21:$AO$21</c:f>
              <c:numCache>
                <c:formatCode>#,##0</c:formatCode>
                <c:ptCount val="40"/>
                <c:pt idx="0">
                  <c:v>19138034.035927847</c:v>
                </c:pt>
                <c:pt idx="1">
                  <c:v>8259731.5682336334</c:v>
                </c:pt>
                <c:pt idx="2">
                  <c:v>46348161.14388939</c:v>
                </c:pt>
                <c:pt idx="3">
                  <c:v>69951458.250109911</c:v>
                </c:pt>
                <c:pt idx="4">
                  <c:v>0</c:v>
                </c:pt>
                <c:pt idx="5">
                  <c:v>0</c:v>
                </c:pt>
                <c:pt idx="6">
                  <c:v>4444725.560988117</c:v>
                </c:pt>
                <c:pt idx="7">
                  <c:v>4067604.3985199993</c:v>
                </c:pt>
                <c:pt idx="8">
                  <c:v>31323896.499999996</c:v>
                </c:pt>
                <c:pt idx="9">
                  <c:v>86324300.000000015</c:v>
                </c:pt>
              </c:numCache>
            </c:numRef>
          </c:val>
          <c:smooth val="0"/>
          <c:extLst>
            <c:ext xmlns:c16="http://schemas.microsoft.com/office/drawing/2014/chart" uri="{C3380CC4-5D6E-409C-BE32-E72D297353CC}">
              <c16:uniqueId val="{00000013-D613-0A4E-8F22-0E6DCFA51977}"/>
            </c:ext>
          </c:extLst>
        </c:ser>
        <c:ser>
          <c:idx val="20"/>
          <c:order val="20"/>
          <c:spPr>
            <a:ln w="28575" cap="rnd">
              <a:solidFill>
                <a:schemeClr val="accent4">
                  <a:shade val="65000"/>
                </a:schemeClr>
              </a:solidFill>
              <a:round/>
            </a:ln>
            <a:effectLst/>
          </c:spPr>
          <c:marker>
            <c:symbol val="none"/>
          </c:marker>
          <c:val>
            <c:numRef>
              <c:f>Revenue!$B$22:$AO$22</c:f>
              <c:numCache>
                <c:formatCode>#,##0</c:formatCode>
                <c:ptCount val="40"/>
                <c:pt idx="0">
                  <c:v>24817516.261545043</c:v>
                </c:pt>
                <c:pt idx="1">
                  <c:v>26984310.588689532</c:v>
                </c:pt>
                <c:pt idx="2">
                  <c:v>40876574.400808349</c:v>
                </c:pt>
                <c:pt idx="3">
                  <c:v>55601573.718535781</c:v>
                </c:pt>
                <c:pt idx="4">
                  <c:v>35135062.882327199</c:v>
                </c:pt>
                <c:pt idx="5">
                  <c:v>22039281.211999997</c:v>
                </c:pt>
                <c:pt idx="6">
                  <c:v>36651520</c:v>
                </c:pt>
              </c:numCache>
            </c:numRef>
          </c:val>
          <c:smooth val="0"/>
          <c:extLst>
            <c:ext xmlns:c16="http://schemas.microsoft.com/office/drawing/2014/chart" uri="{C3380CC4-5D6E-409C-BE32-E72D297353CC}">
              <c16:uniqueId val="{00000014-D613-0A4E-8F22-0E6DCFA51977}"/>
            </c:ext>
          </c:extLst>
        </c:ser>
        <c:ser>
          <c:idx val="21"/>
          <c:order val="21"/>
          <c:spPr>
            <a:ln w="28575" cap="rnd">
              <a:solidFill>
                <a:schemeClr val="accent4">
                  <a:shade val="67000"/>
                </a:schemeClr>
              </a:solidFill>
              <a:round/>
            </a:ln>
            <a:effectLst/>
          </c:spPr>
          <c:marker>
            <c:symbol val="none"/>
          </c:marker>
          <c:val>
            <c:numRef>
              <c:f>Revenue!$B$23:$AO$23</c:f>
              <c:numCache>
                <c:formatCode>#,##0</c:formatCode>
                <c:ptCount val="40"/>
                <c:pt idx="0">
                  <c:v>7304858.9723275341</c:v>
                </c:pt>
                <c:pt idx="1">
                  <c:v>15221429.015465945</c:v>
                </c:pt>
                <c:pt idx="2">
                  <c:v>11655867.741629494</c:v>
                </c:pt>
                <c:pt idx="3">
                  <c:v>15650107.923305698</c:v>
                </c:pt>
                <c:pt idx="4">
                  <c:v>36608609.478999995</c:v>
                </c:pt>
                <c:pt idx="5">
                  <c:v>10293820</c:v>
                </c:pt>
              </c:numCache>
            </c:numRef>
          </c:val>
          <c:smooth val="0"/>
          <c:extLst>
            <c:ext xmlns:c16="http://schemas.microsoft.com/office/drawing/2014/chart" uri="{C3380CC4-5D6E-409C-BE32-E72D297353CC}">
              <c16:uniqueId val="{00000015-D613-0A4E-8F22-0E6DCFA51977}"/>
            </c:ext>
          </c:extLst>
        </c:ser>
        <c:ser>
          <c:idx val="22"/>
          <c:order val="22"/>
          <c:spPr>
            <a:ln w="28575" cap="rnd">
              <a:solidFill>
                <a:schemeClr val="accent4">
                  <a:shade val="69000"/>
                </a:schemeClr>
              </a:solidFill>
              <a:round/>
            </a:ln>
            <a:effectLst/>
          </c:spPr>
          <c:marker>
            <c:symbol val="none"/>
          </c:marker>
          <c:val>
            <c:numRef>
              <c:f>Revenue!$B$24:$AO$24</c:f>
              <c:numCache>
                <c:formatCode>#,##0</c:formatCode>
                <c:ptCount val="40"/>
                <c:pt idx="0">
                  <c:v>6448251.5230209325</c:v>
                </c:pt>
                <c:pt idx="1">
                  <c:v>22268879.000373531</c:v>
                </c:pt>
                <c:pt idx="2">
                  <c:v>21897280.123660889</c:v>
                </c:pt>
                <c:pt idx="3">
                  <c:v>30608711.643952947</c:v>
                </c:pt>
                <c:pt idx="4">
                  <c:v>29953829.974179361</c:v>
                </c:pt>
                <c:pt idx="5">
                  <c:v>20982594.504474223</c:v>
                </c:pt>
                <c:pt idx="6">
                  <c:v>10232313.758652018</c:v>
                </c:pt>
                <c:pt idx="7">
                  <c:v>35778296.552376896</c:v>
                </c:pt>
                <c:pt idx="8">
                  <c:v>75932324.814138725</c:v>
                </c:pt>
                <c:pt idx="9">
                  <c:v>60081501.965813734</c:v>
                </c:pt>
                <c:pt idx="10">
                  <c:v>32949971.292472087</c:v>
                </c:pt>
                <c:pt idx="11">
                  <c:v>16316453.18765389</c:v>
                </c:pt>
                <c:pt idx="12">
                  <c:v>19170837.558682662</c:v>
                </c:pt>
                <c:pt idx="13">
                  <c:v>62871976.477845222</c:v>
                </c:pt>
                <c:pt idx="14">
                  <c:v>36852361.167690001</c:v>
                </c:pt>
                <c:pt idx="15">
                  <c:v>21661123.312229697</c:v>
                </c:pt>
                <c:pt idx="16">
                  <c:v>801679.38499999989</c:v>
                </c:pt>
                <c:pt idx="17">
                  <c:v>42751180</c:v>
                </c:pt>
              </c:numCache>
            </c:numRef>
          </c:val>
          <c:smooth val="0"/>
          <c:extLst>
            <c:ext xmlns:c16="http://schemas.microsoft.com/office/drawing/2014/chart" uri="{C3380CC4-5D6E-409C-BE32-E72D297353CC}">
              <c16:uniqueId val="{00000016-D613-0A4E-8F22-0E6DCFA51977}"/>
            </c:ext>
          </c:extLst>
        </c:ser>
        <c:ser>
          <c:idx val="23"/>
          <c:order val="23"/>
          <c:spPr>
            <a:ln w="28575" cap="rnd">
              <a:solidFill>
                <a:schemeClr val="accent4">
                  <a:shade val="70000"/>
                </a:schemeClr>
              </a:solidFill>
              <a:round/>
            </a:ln>
            <a:effectLst/>
          </c:spPr>
          <c:marker>
            <c:symbol val="none"/>
          </c:marker>
          <c:val>
            <c:numRef>
              <c:f>Revenue!$B$25:$AO$25</c:f>
              <c:numCache>
                <c:formatCode>#,##0</c:formatCode>
                <c:ptCount val="40"/>
              </c:numCache>
            </c:numRef>
          </c:val>
          <c:smooth val="0"/>
          <c:extLst>
            <c:ext xmlns:c16="http://schemas.microsoft.com/office/drawing/2014/chart" uri="{C3380CC4-5D6E-409C-BE32-E72D297353CC}">
              <c16:uniqueId val="{00000017-D613-0A4E-8F22-0E6DCFA51977}"/>
            </c:ext>
          </c:extLst>
        </c:ser>
        <c:ser>
          <c:idx val="24"/>
          <c:order val="24"/>
          <c:spPr>
            <a:ln w="28575" cap="rnd">
              <a:solidFill>
                <a:schemeClr val="accent4">
                  <a:shade val="72000"/>
                </a:schemeClr>
              </a:solidFill>
              <a:round/>
            </a:ln>
            <a:effectLst/>
          </c:spPr>
          <c:marker>
            <c:symbol val="none"/>
          </c:marker>
          <c:val>
            <c:numRef>
              <c:f>Revenue!$B$26:$AO$26</c:f>
              <c:numCache>
                <c:formatCode>#,##0</c:formatCode>
                <c:ptCount val="40"/>
                <c:pt idx="0">
                  <c:v>0</c:v>
                </c:pt>
                <c:pt idx="1">
                  <c:v>335731.13685185928</c:v>
                </c:pt>
                <c:pt idx="2">
                  <c:v>6924229.5159672853</c:v>
                </c:pt>
                <c:pt idx="3">
                  <c:v>53630696.088513501</c:v>
                </c:pt>
                <c:pt idx="4">
                  <c:v>4003817.4344694647</c:v>
                </c:pt>
                <c:pt idx="5">
                  <c:v>365482741.84456301</c:v>
                </c:pt>
                <c:pt idx="6">
                  <c:v>668654.31238556816</c:v>
                </c:pt>
                <c:pt idx="7">
                  <c:v>1108850945.3422379</c:v>
                </c:pt>
                <c:pt idx="8">
                  <c:v>492632.08826519997</c:v>
                </c:pt>
                <c:pt idx="9">
                  <c:v>392875989.99999994</c:v>
                </c:pt>
                <c:pt idx="10">
                  <c:v>36050000</c:v>
                </c:pt>
              </c:numCache>
            </c:numRef>
          </c:val>
          <c:smooth val="0"/>
          <c:extLst>
            <c:ext xmlns:c16="http://schemas.microsoft.com/office/drawing/2014/chart" uri="{C3380CC4-5D6E-409C-BE32-E72D297353CC}">
              <c16:uniqueId val="{00000018-D613-0A4E-8F22-0E6DCFA51977}"/>
            </c:ext>
          </c:extLst>
        </c:ser>
        <c:ser>
          <c:idx val="25"/>
          <c:order val="25"/>
          <c:spPr>
            <a:ln w="28575" cap="rnd">
              <a:solidFill>
                <a:schemeClr val="accent4">
                  <a:shade val="74000"/>
                </a:schemeClr>
              </a:solidFill>
              <a:round/>
            </a:ln>
            <a:effectLst/>
          </c:spPr>
          <c:marker>
            <c:symbol val="none"/>
          </c:marker>
          <c:val>
            <c:numRef>
              <c:f>Revenue!$B$27:$AO$27</c:f>
              <c:numCache>
                <c:formatCode>#,##0</c:formatCode>
                <c:ptCount val="40"/>
                <c:pt idx="0">
                  <c:v>0</c:v>
                </c:pt>
                <c:pt idx="1">
                  <c:v>0</c:v>
                </c:pt>
                <c:pt idx="2">
                  <c:v>0</c:v>
                </c:pt>
                <c:pt idx="3">
                  <c:v>165535550.52371192</c:v>
                </c:pt>
                <c:pt idx="4">
                  <c:v>33669493.37659882</c:v>
                </c:pt>
                <c:pt idx="5">
                  <c:v>413333034.69802475</c:v>
                </c:pt>
                <c:pt idx="6">
                  <c:v>59094205.060995296</c:v>
                </c:pt>
                <c:pt idx="7">
                  <c:v>122551271.07685409</c:v>
                </c:pt>
                <c:pt idx="8">
                  <c:v>350966740.13699996</c:v>
                </c:pt>
                <c:pt idx="9">
                  <c:v>0</c:v>
                </c:pt>
              </c:numCache>
            </c:numRef>
          </c:val>
          <c:smooth val="0"/>
          <c:extLst>
            <c:ext xmlns:c16="http://schemas.microsoft.com/office/drawing/2014/chart" uri="{C3380CC4-5D6E-409C-BE32-E72D297353CC}">
              <c16:uniqueId val="{00000019-D613-0A4E-8F22-0E6DCFA51977}"/>
            </c:ext>
          </c:extLst>
        </c:ser>
        <c:ser>
          <c:idx val="26"/>
          <c:order val="26"/>
          <c:spPr>
            <a:ln w="28575" cap="rnd">
              <a:solidFill>
                <a:schemeClr val="accent4">
                  <a:shade val="76000"/>
                </a:schemeClr>
              </a:solidFill>
              <a:round/>
            </a:ln>
            <a:effectLst/>
          </c:spPr>
          <c:marker>
            <c:symbol val="none"/>
          </c:marker>
          <c:val>
            <c:numRef>
              <c:f>Revenue!$B$28:$AO$28</c:f>
              <c:numCache>
                <c:formatCode>#,##0</c:formatCode>
                <c:ptCount val="40"/>
                <c:pt idx="0">
                  <c:v>0</c:v>
                </c:pt>
                <c:pt idx="1">
                  <c:v>2214194.4207760273</c:v>
                </c:pt>
                <c:pt idx="2">
                  <c:v>8116258.9582010033</c:v>
                </c:pt>
                <c:pt idx="3">
                  <c:v>17958440.761595078</c:v>
                </c:pt>
                <c:pt idx="4">
                  <c:v>40931471.640413344</c:v>
                </c:pt>
                <c:pt idx="5">
                  <c:v>25911551.409961402</c:v>
                </c:pt>
                <c:pt idx="6">
                  <c:v>111728071.95463604</c:v>
                </c:pt>
                <c:pt idx="7">
                  <c:v>31020784.079202313</c:v>
                </c:pt>
                <c:pt idx="8">
                  <c:v>22272393.862118397</c:v>
                </c:pt>
                <c:pt idx="9">
                  <c:v>82953110.720999986</c:v>
                </c:pt>
                <c:pt idx="10">
                  <c:v>33283420</c:v>
                </c:pt>
              </c:numCache>
            </c:numRef>
          </c:val>
          <c:smooth val="0"/>
          <c:extLst>
            <c:ext xmlns:c16="http://schemas.microsoft.com/office/drawing/2014/chart" uri="{C3380CC4-5D6E-409C-BE32-E72D297353CC}">
              <c16:uniqueId val="{0000001A-D613-0A4E-8F22-0E6DCFA51977}"/>
            </c:ext>
          </c:extLst>
        </c:ser>
        <c:ser>
          <c:idx val="27"/>
          <c:order val="27"/>
          <c:spPr>
            <a:ln w="28575" cap="rnd">
              <a:solidFill>
                <a:schemeClr val="accent4">
                  <a:shade val="77000"/>
                </a:schemeClr>
              </a:solidFill>
              <a:round/>
            </a:ln>
            <a:effectLst/>
          </c:spPr>
          <c:marker>
            <c:symbol val="none"/>
          </c:marker>
          <c:val>
            <c:numRef>
              <c:f>Revenue!$B$29:$AO$29</c:f>
              <c:numCache>
                <c:formatCode>#,##0</c:formatCode>
                <c:ptCount val="40"/>
                <c:pt idx="0">
                  <c:v>4474808.1554891011</c:v>
                </c:pt>
                <c:pt idx="1">
                  <c:v>20340544.26319702</c:v>
                </c:pt>
                <c:pt idx="2">
                  <c:v>46683865.45904085</c:v>
                </c:pt>
                <c:pt idx="3">
                  <c:v>74537828.850721702</c:v>
                </c:pt>
                <c:pt idx="4">
                  <c:v>79657327.389615849</c:v>
                </c:pt>
                <c:pt idx="5">
                  <c:v>90282470.611376464</c:v>
                </c:pt>
                <c:pt idx="6">
                  <c:v>90836314.868203267</c:v>
                </c:pt>
                <c:pt idx="7">
                  <c:v>126775974.46946244</c:v>
                </c:pt>
                <c:pt idx="8">
                  <c:v>158357936.5071874</c:v>
                </c:pt>
                <c:pt idx="9">
                  <c:v>178400102.39109781</c:v>
                </c:pt>
                <c:pt idx="10">
                  <c:v>177695231.62257558</c:v>
                </c:pt>
                <c:pt idx="11">
                  <c:v>228737415.27505222</c:v>
                </c:pt>
                <c:pt idx="12">
                  <c:v>271760153.38645196</c:v>
                </c:pt>
                <c:pt idx="13">
                  <c:v>418541994.65430182</c:v>
                </c:pt>
                <c:pt idx="14">
                  <c:v>66616336.074483939</c:v>
                </c:pt>
                <c:pt idx="15">
                  <c:v>43307672.286766395</c:v>
                </c:pt>
                <c:pt idx="16">
                  <c:v>34162478.006505162</c:v>
                </c:pt>
                <c:pt idx="17">
                  <c:v>50525497.243147016</c:v>
                </c:pt>
                <c:pt idx="18">
                  <c:v>256714066.17931849</c:v>
                </c:pt>
                <c:pt idx="19">
                  <c:v>591912980.80450583</c:v>
                </c:pt>
                <c:pt idx="20">
                  <c:v>1094290468.8871078</c:v>
                </c:pt>
                <c:pt idx="21">
                  <c:v>1221399428.4630752</c:v>
                </c:pt>
                <c:pt idx="22">
                  <c:v>1216061772.2737002</c:v>
                </c:pt>
                <c:pt idx="23">
                  <c:v>1742636021.3800871</c:v>
                </c:pt>
                <c:pt idx="24">
                  <c:v>1820323021.5245633</c:v>
                </c:pt>
                <c:pt idx="25">
                  <c:v>1943364270.0159998</c:v>
                </c:pt>
                <c:pt idx="26">
                  <c:v>2233762030</c:v>
                </c:pt>
              </c:numCache>
            </c:numRef>
          </c:val>
          <c:smooth val="0"/>
          <c:extLst>
            <c:ext xmlns:c16="http://schemas.microsoft.com/office/drawing/2014/chart" uri="{C3380CC4-5D6E-409C-BE32-E72D297353CC}">
              <c16:uniqueId val="{0000001B-D613-0A4E-8F22-0E6DCFA51977}"/>
            </c:ext>
          </c:extLst>
        </c:ser>
        <c:ser>
          <c:idx val="28"/>
          <c:order val="28"/>
          <c:spPr>
            <a:ln w="28575" cap="rnd">
              <a:solidFill>
                <a:schemeClr val="accent4">
                  <a:shade val="79000"/>
                </a:schemeClr>
              </a:solidFill>
              <a:round/>
            </a:ln>
            <a:effectLst/>
          </c:spPr>
          <c:marker>
            <c:symbol val="none"/>
          </c:marker>
          <c:val>
            <c:numRef>
              <c:f>Revenue!$B$30:$AO$30</c:f>
              <c:numCache>
                <c:formatCode>#,##0</c:formatCode>
                <c:ptCount val="40"/>
                <c:pt idx="0">
                  <c:v>1690722.6095704027</c:v>
                </c:pt>
                <c:pt idx="1">
                  <c:v>3748485.0857507298</c:v>
                </c:pt>
                <c:pt idx="2">
                  <c:v>1341877.2669107846</c:v>
                </c:pt>
                <c:pt idx="3">
                  <c:v>0</c:v>
                </c:pt>
                <c:pt idx="4">
                  <c:v>3304301.1890156674</c:v>
                </c:pt>
                <c:pt idx="5">
                  <c:v>5902489.9940526709</c:v>
                </c:pt>
                <c:pt idx="6">
                  <c:v>5371311.0261589</c:v>
                </c:pt>
                <c:pt idx="7">
                  <c:v>6074934.2635676255</c:v>
                </c:pt>
                <c:pt idx="8">
                  <c:v>13478903.563313419</c:v>
                </c:pt>
                <c:pt idx="9">
                  <c:v>38708065.663955711</c:v>
                </c:pt>
                <c:pt idx="10">
                  <c:v>67819711.387689173</c:v>
                </c:pt>
                <c:pt idx="11">
                  <c:v>108808417.66040999</c:v>
                </c:pt>
                <c:pt idx="12">
                  <c:v>67461054.790999994</c:v>
                </c:pt>
                <c:pt idx="13">
                  <c:v>14039930</c:v>
                </c:pt>
              </c:numCache>
            </c:numRef>
          </c:val>
          <c:smooth val="0"/>
          <c:extLst>
            <c:ext xmlns:c16="http://schemas.microsoft.com/office/drawing/2014/chart" uri="{C3380CC4-5D6E-409C-BE32-E72D297353CC}">
              <c16:uniqueId val="{0000001C-D613-0A4E-8F22-0E6DCFA51977}"/>
            </c:ext>
          </c:extLst>
        </c:ser>
        <c:ser>
          <c:idx val="29"/>
          <c:order val="29"/>
          <c:spPr>
            <a:ln w="28575" cap="rnd">
              <a:solidFill>
                <a:schemeClr val="accent4">
                  <a:shade val="81000"/>
                </a:schemeClr>
              </a:solidFill>
              <a:round/>
            </a:ln>
            <a:effectLst/>
          </c:spPr>
          <c:marker>
            <c:symbol val="none"/>
          </c:marker>
          <c:val>
            <c:numRef>
              <c:f>Revenue!$B$31:$AO$31</c:f>
              <c:numCache>
                <c:formatCode>#,##0</c:formatCode>
                <c:ptCount val="40"/>
                <c:pt idx="0">
                  <c:v>93813428.900265425</c:v>
                </c:pt>
                <c:pt idx="1">
                  <c:v>14011191.444116959</c:v>
                </c:pt>
                <c:pt idx="2">
                  <c:v>19057144.707208775</c:v>
                </c:pt>
                <c:pt idx="3">
                  <c:v>26161620.487638652</c:v>
                </c:pt>
                <c:pt idx="4">
                  <c:v>516237594.23617876</c:v>
                </c:pt>
                <c:pt idx="5">
                  <c:v>41151162.634592563</c:v>
                </c:pt>
                <c:pt idx="6">
                  <c:v>51685459.971636176</c:v>
                </c:pt>
                <c:pt idx="7">
                  <c:v>63914972.937577523</c:v>
                </c:pt>
                <c:pt idx="8">
                  <c:v>18766975.279632069</c:v>
                </c:pt>
                <c:pt idx="9">
                  <c:v>16229951.818124838</c:v>
                </c:pt>
              </c:numCache>
            </c:numRef>
          </c:val>
          <c:smooth val="0"/>
          <c:extLst>
            <c:ext xmlns:c16="http://schemas.microsoft.com/office/drawing/2014/chart" uri="{C3380CC4-5D6E-409C-BE32-E72D297353CC}">
              <c16:uniqueId val="{0000001D-D613-0A4E-8F22-0E6DCFA51977}"/>
            </c:ext>
          </c:extLst>
        </c:ser>
        <c:ser>
          <c:idx val="30"/>
          <c:order val="30"/>
          <c:spPr>
            <a:ln w="28575" cap="rnd">
              <a:solidFill>
                <a:schemeClr val="accent4">
                  <a:shade val="82000"/>
                </a:schemeClr>
              </a:solidFill>
              <a:round/>
            </a:ln>
            <a:effectLst/>
          </c:spPr>
          <c:marker>
            <c:symbol val="none"/>
          </c:marker>
          <c:val>
            <c:numRef>
              <c:f>Revenue!$B$32:$AO$32</c:f>
              <c:numCache>
                <c:formatCode>#,##0</c:formatCode>
                <c:ptCount val="40"/>
                <c:pt idx="0">
                  <c:v>0</c:v>
                </c:pt>
                <c:pt idx="1">
                  <c:v>0</c:v>
                </c:pt>
                <c:pt idx="2">
                  <c:v>529505.25658525655</c:v>
                </c:pt>
                <c:pt idx="3">
                  <c:v>1601801.3702030948</c:v>
                </c:pt>
                <c:pt idx="4">
                  <c:v>21725527.048539598</c:v>
                </c:pt>
                <c:pt idx="5">
                  <c:v>36266701.184999995</c:v>
                </c:pt>
                <c:pt idx="6">
                  <c:v>23280060</c:v>
                </c:pt>
              </c:numCache>
            </c:numRef>
          </c:val>
          <c:smooth val="0"/>
          <c:extLst>
            <c:ext xmlns:c16="http://schemas.microsoft.com/office/drawing/2014/chart" uri="{C3380CC4-5D6E-409C-BE32-E72D297353CC}">
              <c16:uniqueId val="{0000001E-D613-0A4E-8F22-0E6DCFA51977}"/>
            </c:ext>
          </c:extLst>
        </c:ser>
        <c:ser>
          <c:idx val="31"/>
          <c:order val="31"/>
          <c:spPr>
            <a:ln w="28575" cap="rnd">
              <a:solidFill>
                <a:schemeClr val="accent1">
                  <a:lumMod val="40000"/>
                  <a:lumOff val="60000"/>
                </a:schemeClr>
              </a:solidFill>
              <a:round/>
            </a:ln>
            <a:effectLst/>
          </c:spPr>
          <c:marker>
            <c:symbol val="none"/>
          </c:marker>
          <c:val>
            <c:numRef>
              <c:f>Revenue!$B$33:$AO$33</c:f>
              <c:numCache>
                <c:formatCode>#,##0</c:formatCode>
                <c:ptCount val="40"/>
                <c:pt idx="0">
                  <c:v>36816031.18795485</c:v>
                </c:pt>
                <c:pt idx="1">
                  <c:v>77914042.574884325</c:v>
                </c:pt>
                <c:pt idx="2">
                  <c:v>107993321.04057802</c:v>
                </c:pt>
                <c:pt idx="3">
                  <c:v>146432945.43757871</c:v>
                </c:pt>
                <c:pt idx="4">
                  <c:v>217999586.04564294</c:v>
                </c:pt>
                <c:pt idx="5">
                  <c:v>270297508.13046741</c:v>
                </c:pt>
                <c:pt idx="6">
                  <c:v>389103452.58595371</c:v>
                </c:pt>
                <c:pt idx="7">
                  <c:v>659684618.16481125</c:v>
                </c:pt>
                <c:pt idx="8">
                  <c:v>920892196.46227491</c:v>
                </c:pt>
                <c:pt idx="9">
                  <c:v>1052455252.1588902</c:v>
                </c:pt>
                <c:pt idx="10">
                  <c:v>1189278481.6338127</c:v>
                </c:pt>
                <c:pt idx="11">
                  <c:v>1219779712.9180584</c:v>
                </c:pt>
                <c:pt idx="12">
                  <c:v>1254315680.9204133</c:v>
                </c:pt>
                <c:pt idx="13">
                  <c:v>1449937437.1139166</c:v>
                </c:pt>
                <c:pt idx="14">
                  <c:v>1731463679.056304</c:v>
                </c:pt>
                <c:pt idx="15">
                  <c:v>1943491912.9325769</c:v>
                </c:pt>
                <c:pt idx="16">
                  <c:v>1996718458.6392944</c:v>
                </c:pt>
                <c:pt idx="17">
                  <c:v>2033971546.0757594</c:v>
                </c:pt>
                <c:pt idx="18">
                  <c:v>2266835001.2777691</c:v>
                </c:pt>
                <c:pt idx="19">
                  <c:v>2714009763.1180024</c:v>
                </c:pt>
                <c:pt idx="20">
                  <c:v>3273282056.5004611</c:v>
                </c:pt>
                <c:pt idx="21">
                  <c:v>4020818353.8456912</c:v>
                </c:pt>
                <c:pt idx="22">
                  <c:v>4644071431.2252913</c:v>
                </c:pt>
                <c:pt idx="23">
                  <c:v>5780600563.0101347</c:v>
                </c:pt>
                <c:pt idx="24">
                  <c:v>7941324914.5045557</c:v>
                </c:pt>
                <c:pt idx="25">
                  <c:v>11070220753.49119</c:v>
                </c:pt>
                <c:pt idx="26">
                  <c:v>14900122453.965012</c:v>
                </c:pt>
                <c:pt idx="27">
                  <c:v>18432738172.496964</c:v>
                </c:pt>
                <c:pt idx="28">
                  <c:v>20230229493.816502</c:v>
                </c:pt>
              </c:numCache>
            </c:numRef>
          </c:val>
          <c:smooth val="0"/>
          <c:extLst>
            <c:ext xmlns:c16="http://schemas.microsoft.com/office/drawing/2014/chart" uri="{C3380CC4-5D6E-409C-BE32-E72D297353CC}">
              <c16:uniqueId val="{0000001F-D613-0A4E-8F22-0E6DCFA51977}"/>
            </c:ext>
          </c:extLst>
        </c:ser>
        <c:ser>
          <c:idx val="32"/>
          <c:order val="32"/>
          <c:spPr>
            <a:ln w="28575" cap="rnd">
              <a:solidFill>
                <a:schemeClr val="accent4">
                  <a:shade val="86000"/>
                </a:schemeClr>
              </a:solidFill>
              <a:round/>
            </a:ln>
            <a:effectLst/>
          </c:spPr>
          <c:marker>
            <c:symbol val="none"/>
          </c:marker>
          <c:val>
            <c:numRef>
              <c:f>Revenue!$B$34:$AO$34</c:f>
              <c:numCache>
                <c:formatCode>#,##0</c:formatCode>
                <c:ptCount val="40"/>
                <c:pt idx="0">
                  <c:v>22089728.021458749</c:v>
                </c:pt>
                <c:pt idx="1">
                  <c:v>22796323.591183897</c:v>
                </c:pt>
                <c:pt idx="2">
                  <c:v>20890362.84973032</c:v>
                </c:pt>
                <c:pt idx="3">
                  <c:v>24188114.924882397</c:v>
                </c:pt>
                <c:pt idx="4">
                  <c:v>25635400.934853796</c:v>
                </c:pt>
                <c:pt idx="5">
                  <c:v>13126717.435119597</c:v>
                </c:pt>
                <c:pt idx="6">
                  <c:v>5085590.4657380925</c:v>
                </c:pt>
                <c:pt idx="7">
                  <c:v>8217170.4495755322</c:v>
                </c:pt>
                <c:pt idx="8">
                  <c:v>1209719.4809641892</c:v>
                </c:pt>
                <c:pt idx="9">
                  <c:v>683841.41230505728</c:v>
                </c:pt>
              </c:numCache>
            </c:numRef>
          </c:val>
          <c:smooth val="0"/>
          <c:extLst>
            <c:ext xmlns:c16="http://schemas.microsoft.com/office/drawing/2014/chart" uri="{C3380CC4-5D6E-409C-BE32-E72D297353CC}">
              <c16:uniqueId val="{00000020-D613-0A4E-8F22-0E6DCFA51977}"/>
            </c:ext>
          </c:extLst>
        </c:ser>
        <c:ser>
          <c:idx val="33"/>
          <c:order val="33"/>
          <c:spPr>
            <a:ln w="28575" cap="rnd">
              <a:solidFill>
                <a:schemeClr val="tx2">
                  <a:lumMod val="25000"/>
                  <a:lumOff val="75000"/>
                </a:schemeClr>
              </a:solidFill>
              <a:round/>
            </a:ln>
            <a:effectLst/>
          </c:spPr>
          <c:marker>
            <c:symbol val="none"/>
          </c:marker>
          <c:val>
            <c:numRef>
              <c:f>Revenue!$B$35:$AO$35</c:f>
              <c:numCache>
                <c:formatCode>#,##0</c:formatCode>
                <c:ptCount val="40"/>
                <c:pt idx="0">
                  <c:v>3247347.2508379673</c:v>
                </c:pt>
                <c:pt idx="1">
                  <c:v>6620242.6752676172</c:v>
                </c:pt>
                <c:pt idx="2">
                  <c:v>9678717.3615023643</c:v>
                </c:pt>
                <c:pt idx="3">
                  <c:v>9149982.2874666117</c:v>
                </c:pt>
                <c:pt idx="4">
                  <c:v>10666547.683399409</c:v>
                </c:pt>
                <c:pt idx="5">
                  <c:v>5717398.3056417061</c:v>
                </c:pt>
                <c:pt idx="6">
                  <c:v>68846816.505125985</c:v>
                </c:pt>
                <c:pt idx="7">
                  <c:v>264661878.40627465</c:v>
                </c:pt>
                <c:pt idx="8">
                  <c:v>297598376.8901422</c:v>
                </c:pt>
                <c:pt idx="9">
                  <c:v>327385902.90288538</c:v>
                </c:pt>
                <c:pt idx="10">
                  <c:v>368725041.79662883</c:v>
                </c:pt>
                <c:pt idx="11">
                  <c:v>424928881.44672394</c:v>
                </c:pt>
                <c:pt idx="12">
                  <c:v>838934250.53469563</c:v>
                </c:pt>
                <c:pt idx="13">
                  <c:v>1520234886.9746141</c:v>
                </c:pt>
                <c:pt idx="14">
                  <c:v>2276400292.0527892</c:v>
                </c:pt>
                <c:pt idx="15">
                  <c:v>3385321238.712729</c:v>
                </c:pt>
                <c:pt idx="16">
                  <c:v>4856725728.4273186</c:v>
                </c:pt>
                <c:pt idx="17">
                  <c:v>6650572495.9808874</c:v>
                </c:pt>
                <c:pt idx="18">
                  <c:v>8044674841.3795948</c:v>
                </c:pt>
                <c:pt idx="19">
                  <c:v>10567845234.374512</c:v>
                </c:pt>
                <c:pt idx="20">
                  <c:v>11674649942.086136</c:v>
                </c:pt>
                <c:pt idx="21">
                  <c:v>12117401717.480778</c:v>
                </c:pt>
                <c:pt idx="22">
                  <c:v>13620899738.559393</c:v>
                </c:pt>
                <c:pt idx="23">
                  <c:v>15480647934.021225</c:v>
                </c:pt>
                <c:pt idx="24">
                  <c:v>33861816637.406456</c:v>
                </c:pt>
                <c:pt idx="25">
                  <c:v>44364083302.460869</c:v>
                </c:pt>
                <c:pt idx="26">
                  <c:v>40748902980.295471</c:v>
                </c:pt>
                <c:pt idx="27">
                  <c:v>34152171690.192501</c:v>
                </c:pt>
                <c:pt idx="28">
                  <c:v>28358664651.890476</c:v>
                </c:pt>
                <c:pt idx="29">
                  <c:v>28332200945.020874</c:v>
                </c:pt>
                <c:pt idx="30">
                  <c:v>30402221581.007904</c:v>
                </c:pt>
                <c:pt idx="31">
                  <c:v>33159352853.218727</c:v>
                </c:pt>
                <c:pt idx="32">
                  <c:v>30824532110.006699</c:v>
                </c:pt>
                <c:pt idx="33">
                  <c:v>28792500931.999996</c:v>
                </c:pt>
                <c:pt idx="34">
                  <c:v>29616620000</c:v>
                </c:pt>
              </c:numCache>
            </c:numRef>
          </c:val>
          <c:smooth val="0"/>
          <c:extLst>
            <c:ext xmlns:c16="http://schemas.microsoft.com/office/drawing/2014/chart" uri="{C3380CC4-5D6E-409C-BE32-E72D297353CC}">
              <c16:uniqueId val="{00000021-D613-0A4E-8F22-0E6DCFA51977}"/>
            </c:ext>
          </c:extLst>
        </c:ser>
        <c:ser>
          <c:idx val="34"/>
          <c:order val="34"/>
          <c:spPr>
            <a:ln w="28575" cap="rnd">
              <a:solidFill>
                <a:schemeClr val="accent4">
                  <a:shade val="89000"/>
                </a:schemeClr>
              </a:solidFill>
              <a:round/>
            </a:ln>
            <a:effectLst/>
          </c:spPr>
          <c:marker>
            <c:symbol val="none"/>
          </c:marker>
          <c:val>
            <c:numRef>
              <c:f>Revenue!$B$36:$AO$36</c:f>
              <c:numCache>
                <c:formatCode>#,##0</c:formatCode>
                <c:ptCount val="40"/>
                <c:pt idx="0">
                  <c:v>44870.660517486838</c:v>
                </c:pt>
                <c:pt idx="1">
                  <c:v>70000</c:v>
                </c:pt>
                <c:pt idx="2">
                  <c:v>130000</c:v>
                </c:pt>
                <c:pt idx="3">
                  <c:v>170000</c:v>
                </c:pt>
                <c:pt idx="4">
                  <c:v>212306.90665322792</c:v>
                </c:pt>
                <c:pt idx="5">
                  <c:v>1575628.5672867659</c:v>
                </c:pt>
                <c:pt idx="6">
                  <c:v>5973692.9182790723</c:v>
                </c:pt>
                <c:pt idx="7">
                  <c:v>13213634.16945204</c:v>
                </c:pt>
                <c:pt idx="8">
                  <c:v>20605953.973977804</c:v>
                </c:pt>
                <c:pt idx="9">
                  <c:v>20008601.054633528</c:v>
                </c:pt>
                <c:pt idx="10">
                  <c:v>81048380.714037076</c:v>
                </c:pt>
                <c:pt idx="11">
                  <c:v>59421210.207640313</c:v>
                </c:pt>
                <c:pt idx="12">
                  <c:v>75729693.459777638</c:v>
                </c:pt>
                <c:pt idx="13">
                  <c:v>102488794.47819918</c:v>
                </c:pt>
                <c:pt idx="14">
                  <c:v>183574251.61862978</c:v>
                </c:pt>
                <c:pt idx="15">
                  <c:v>196692903.16164932</c:v>
                </c:pt>
                <c:pt idx="16">
                  <c:v>414180929.84053773</c:v>
                </c:pt>
                <c:pt idx="17">
                  <c:v>194631153.40377781</c:v>
                </c:pt>
                <c:pt idx="18">
                  <c:v>247355549.36150968</c:v>
                </c:pt>
                <c:pt idx="19">
                  <c:v>329517278.21087241</c:v>
                </c:pt>
                <c:pt idx="20">
                  <c:v>538358275.53050339</c:v>
                </c:pt>
                <c:pt idx="21">
                  <c:v>745858540.31484115</c:v>
                </c:pt>
                <c:pt idx="22">
                  <c:v>880523225.23099983</c:v>
                </c:pt>
                <c:pt idx="23">
                  <c:v>1045783720</c:v>
                </c:pt>
              </c:numCache>
            </c:numRef>
          </c:val>
          <c:smooth val="0"/>
          <c:extLst>
            <c:ext xmlns:c16="http://schemas.microsoft.com/office/drawing/2014/chart" uri="{C3380CC4-5D6E-409C-BE32-E72D297353CC}">
              <c16:uniqueId val="{00000022-D613-0A4E-8F22-0E6DCFA51977}"/>
            </c:ext>
          </c:extLst>
        </c:ser>
        <c:ser>
          <c:idx val="35"/>
          <c:order val="35"/>
          <c:spPr>
            <a:ln w="28575" cap="rnd">
              <a:solidFill>
                <a:schemeClr val="accent4">
                  <a:shade val="91000"/>
                </a:schemeClr>
              </a:solidFill>
              <a:round/>
            </a:ln>
            <a:effectLst/>
          </c:spPr>
          <c:marker>
            <c:symbol val="none"/>
          </c:marker>
          <c:val>
            <c:numRef>
              <c:f>Revenue!$B$37:$AO$37</c:f>
              <c:numCache>
                <c:formatCode>#,##0</c:formatCode>
                <c:ptCount val="40"/>
                <c:pt idx="0">
                  <c:v>69097.696545354513</c:v>
                </c:pt>
                <c:pt idx="1">
                  <c:v>95232.10785931909</c:v>
                </c:pt>
                <c:pt idx="2">
                  <c:v>339808.8429674689</c:v>
                </c:pt>
                <c:pt idx="3">
                  <c:v>21722021.332042992</c:v>
                </c:pt>
                <c:pt idx="4">
                  <c:v>1177345.329650027</c:v>
                </c:pt>
                <c:pt idx="5">
                  <c:v>845876.9227752391</c:v>
                </c:pt>
                <c:pt idx="6">
                  <c:v>1830000.9519479827</c:v>
                </c:pt>
                <c:pt idx="7">
                  <c:v>0</c:v>
                </c:pt>
                <c:pt idx="8">
                  <c:v>0</c:v>
                </c:pt>
                <c:pt idx="9">
                  <c:v>5491265.9380019996</c:v>
                </c:pt>
              </c:numCache>
            </c:numRef>
          </c:val>
          <c:smooth val="0"/>
          <c:extLst>
            <c:ext xmlns:c16="http://schemas.microsoft.com/office/drawing/2014/chart" uri="{C3380CC4-5D6E-409C-BE32-E72D297353CC}">
              <c16:uniqueId val="{00000023-D613-0A4E-8F22-0E6DCFA51977}"/>
            </c:ext>
          </c:extLst>
        </c:ser>
        <c:ser>
          <c:idx val="36"/>
          <c:order val="36"/>
          <c:spPr>
            <a:ln w="28575" cap="rnd">
              <a:solidFill>
                <a:schemeClr val="accent4">
                  <a:shade val="93000"/>
                </a:schemeClr>
              </a:solidFill>
              <a:round/>
            </a:ln>
            <a:effectLst/>
          </c:spPr>
          <c:marker>
            <c:symbol val="none"/>
          </c:marker>
          <c:val>
            <c:numRef>
              <c:f>Revenue!$B$38:$AO$38</c:f>
              <c:numCache>
                <c:formatCode>#,##0</c:formatCode>
                <c:ptCount val="40"/>
                <c:pt idx="0">
                  <c:v>0</c:v>
                </c:pt>
                <c:pt idx="1">
                  <c:v>0</c:v>
                </c:pt>
                <c:pt idx="2">
                  <c:v>0</c:v>
                </c:pt>
                <c:pt idx="3">
                  <c:v>24059241.170145914</c:v>
                </c:pt>
                <c:pt idx="4">
                  <c:v>33931714.999882236</c:v>
                </c:pt>
                <c:pt idx="5">
                  <c:v>57546433.228061691</c:v>
                </c:pt>
                <c:pt idx="6">
                  <c:v>24830824.394999996</c:v>
                </c:pt>
                <c:pt idx="7">
                  <c:v>7210000</c:v>
                </c:pt>
              </c:numCache>
            </c:numRef>
          </c:val>
          <c:smooth val="0"/>
          <c:extLst>
            <c:ext xmlns:c16="http://schemas.microsoft.com/office/drawing/2014/chart" uri="{C3380CC4-5D6E-409C-BE32-E72D297353CC}">
              <c16:uniqueId val="{00000024-D613-0A4E-8F22-0E6DCFA51977}"/>
            </c:ext>
          </c:extLst>
        </c:ser>
        <c:ser>
          <c:idx val="37"/>
          <c:order val="37"/>
          <c:spPr>
            <a:ln w="28575" cap="rnd">
              <a:solidFill>
                <a:schemeClr val="accent4">
                  <a:shade val="94000"/>
                </a:schemeClr>
              </a:solidFill>
              <a:round/>
            </a:ln>
            <a:effectLst/>
          </c:spPr>
          <c:marker>
            <c:symbol val="none"/>
          </c:marker>
          <c:val>
            <c:numRef>
              <c:f>Revenue!$B$39:$AO$39</c:f>
              <c:numCache>
                <c:formatCode>#,##0</c:formatCode>
                <c:ptCount val="40"/>
                <c:pt idx="0">
                  <c:v>0</c:v>
                </c:pt>
                <c:pt idx="1">
                  <c:v>0</c:v>
                </c:pt>
                <c:pt idx="2">
                  <c:v>0</c:v>
                </c:pt>
                <c:pt idx="3">
                  <c:v>0</c:v>
                </c:pt>
                <c:pt idx="4">
                  <c:v>0</c:v>
                </c:pt>
                <c:pt idx="5">
                  <c:v>1208982.418449</c:v>
                </c:pt>
                <c:pt idx="6">
                  <c:v>2261691.5099999993</c:v>
                </c:pt>
                <c:pt idx="7">
                  <c:v>2760400</c:v>
                </c:pt>
              </c:numCache>
            </c:numRef>
          </c:val>
          <c:smooth val="0"/>
          <c:extLst>
            <c:ext xmlns:c16="http://schemas.microsoft.com/office/drawing/2014/chart" uri="{C3380CC4-5D6E-409C-BE32-E72D297353CC}">
              <c16:uniqueId val="{00000025-D613-0A4E-8F22-0E6DCFA51977}"/>
            </c:ext>
          </c:extLst>
        </c:ser>
        <c:ser>
          <c:idx val="38"/>
          <c:order val="38"/>
          <c:spPr>
            <a:ln w="28575" cap="rnd">
              <a:solidFill>
                <a:schemeClr val="accent4">
                  <a:shade val="96000"/>
                </a:schemeClr>
              </a:solidFill>
              <a:round/>
            </a:ln>
            <a:effectLst/>
          </c:spPr>
          <c:marker>
            <c:symbol val="none"/>
          </c:marker>
          <c:val>
            <c:numRef>
              <c:f>Revenue!$B$40:$AO$40</c:f>
              <c:numCache>
                <c:formatCode>#,##0</c:formatCode>
                <c:ptCount val="40"/>
                <c:pt idx="0">
                  <c:v>669510.89908292273</c:v>
                </c:pt>
                <c:pt idx="1">
                  <c:v>435369.29319997586</c:v>
                </c:pt>
                <c:pt idx="2">
                  <c:v>25834170.121788453</c:v>
                </c:pt>
                <c:pt idx="3">
                  <c:v>86367712.921101168</c:v>
                </c:pt>
                <c:pt idx="4">
                  <c:v>180042094.15392834</c:v>
                </c:pt>
                <c:pt idx="5">
                  <c:v>265494779.64785686</c:v>
                </c:pt>
                <c:pt idx="6">
                  <c:v>304139566.60208881</c:v>
                </c:pt>
                <c:pt idx="7">
                  <c:v>366107924.5763393</c:v>
                </c:pt>
                <c:pt idx="8">
                  <c:v>398560892.73022956</c:v>
                </c:pt>
                <c:pt idx="9">
                  <c:v>171588015.38443196</c:v>
                </c:pt>
                <c:pt idx="10">
                  <c:v>72164667.089190453</c:v>
                </c:pt>
                <c:pt idx="11">
                  <c:v>24310318.59783195</c:v>
                </c:pt>
                <c:pt idx="12">
                  <c:v>13094670.892792383</c:v>
                </c:pt>
                <c:pt idx="13">
                  <c:v>44364938.064945586</c:v>
                </c:pt>
                <c:pt idx="14">
                  <c:v>54147347.548686072</c:v>
                </c:pt>
                <c:pt idx="15">
                  <c:v>5908650.2747255089</c:v>
                </c:pt>
                <c:pt idx="16">
                  <c:v>13964589.596158111</c:v>
                </c:pt>
                <c:pt idx="17">
                  <c:v>249485645.85362312</c:v>
                </c:pt>
                <c:pt idx="18">
                  <c:v>136493336.82647213</c:v>
                </c:pt>
                <c:pt idx="19">
                  <c:v>417049150.22023445</c:v>
                </c:pt>
                <c:pt idx="20">
                  <c:v>490520401.913679</c:v>
                </c:pt>
                <c:pt idx="21">
                  <c:v>695867814.42146301</c:v>
                </c:pt>
                <c:pt idx="22">
                  <c:v>1024525020.7822906</c:v>
                </c:pt>
                <c:pt idx="23">
                  <c:v>1482620475.6324227</c:v>
                </c:pt>
                <c:pt idx="24">
                  <c:v>2009618592.1484952</c:v>
                </c:pt>
                <c:pt idx="25">
                  <c:v>2411880910.7015681</c:v>
                </c:pt>
                <c:pt idx="26">
                  <c:v>2724504155.1905346</c:v>
                </c:pt>
                <c:pt idx="27">
                  <c:v>3283797038.9451556</c:v>
                </c:pt>
                <c:pt idx="28">
                  <c:v>3626540236.8402462</c:v>
                </c:pt>
                <c:pt idx="29">
                  <c:v>3835564515.9360943</c:v>
                </c:pt>
                <c:pt idx="30">
                  <c:v>3924139890.7229996</c:v>
                </c:pt>
                <c:pt idx="31">
                  <c:v>4368453510</c:v>
                </c:pt>
              </c:numCache>
            </c:numRef>
          </c:val>
          <c:smooth val="0"/>
          <c:extLst>
            <c:ext xmlns:c16="http://schemas.microsoft.com/office/drawing/2014/chart" uri="{C3380CC4-5D6E-409C-BE32-E72D297353CC}">
              <c16:uniqueId val="{00000026-D613-0A4E-8F22-0E6DCFA51977}"/>
            </c:ext>
          </c:extLst>
        </c:ser>
        <c:ser>
          <c:idx val="39"/>
          <c:order val="39"/>
          <c:spPr>
            <a:ln w="28575" cap="rnd">
              <a:solidFill>
                <a:schemeClr val="accent4">
                  <a:shade val="98000"/>
                </a:schemeClr>
              </a:solidFill>
              <a:round/>
            </a:ln>
            <a:effectLst/>
          </c:spPr>
          <c:marker>
            <c:symbol val="none"/>
          </c:marker>
          <c:val>
            <c:numRef>
              <c:f>Revenue!$B$41:$AO$41</c:f>
              <c:numCache>
                <c:formatCode>#,##0</c:formatCode>
                <c:ptCount val="40"/>
                <c:pt idx="0">
                  <c:v>8215218.5875815274</c:v>
                </c:pt>
                <c:pt idx="1">
                  <c:v>22096122.81053929</c:v>
                </c:pt>
                <c:pt idx="2">
                  <c:v>34165253.30496639</c:v>
                </c:pt>
                <c:pt idx="3">
                  <c:v>39005179.193547912</c:v>
                </c:pt>
                <c:pt idx="4">
                  <c:v>54398986.918492347</c:v>
                </c:pt>
                <c:pt idx="5">
                  <c:v>71414250.814896211</c:v>
                </c:pt>
                <c:pt idx="6">
                  <c:v>40139757.914573833</c:v>
                </c:pt>
                <c:pt idx="7">
                  <c:v>58891002.459794693</c:v>
                </c:pt>
                <c:pt idx="8">
                  <c:v>38517774.424999997</c:v>
                </c:pt>
                <c:pt idx="9">
                  <c:v>59613310</c:v>
                </c:pt>
              </c:numCache>
            </c:numRef>
          </c:val>
          <c:smooth val="0"/>
          <c:extLst>
            <c:ext xmlns:c16="http://schemas.microsoft.com/office/drawing/2014/chart" uri="{C3380CC4-5D6E-409C-BE32-E72D297353CC}">
              <c16:uniqueId val="{00000027-D613-0A4E-8F22-0E6DCFA51977}"/>
            </c:ext>
          </c:extLst>
        </c:ser>
        <c:ser>
          <c:idx val="40"/>
          <c:order val="40"/>
          <c:spPr>
            <a:ln w="28575" cap="rnd">
              <a:solidFill>
                <a:schemeClr val="accent4"/>
              </a:solidFill>
              <a:round/>
            </a:ln>
            <a:effectLst/>
          </c:spPr>
          <c:marker>
            <c:symbol val="none"/>
          </c:marker>
          <c:val>
            <c:numRef>
              <c:f>Revenue!$B$42:$AO$42</c:f>
              <c:numCache>
                <c:formatCode>#,##0</c:formatCode>
                <c:ptCount val="40"/>
                <c:pt idx="0">
                  <c:v>4995918.8474430265</c:v>
                </c:pt>
                <c:pt idx="1">
                  <c:v>14895546.019352138</c:v>
                </c:pt>
                <c:pt idx="2">
                  <c:v>20048771.677397754</c:v>
                </c:pt>
                <c:pt idx="3">
                  <c:v>27003606.263011217</c:v>
                </c:pt>
                <c:pt idx="4">
                  <c:v>21986149.306598783</c:v>
                </c:pt>
                <c:pt idx="5">
                  <c:v>27528214.064200811</c:v>
                </c:pt>
                <c:pt idx="6">
                  <c:v>46791099.840310179</c:v>
                </c:pt>
                <c:pt idx="7">
                  <c:v>65415294.209260628</c:v>
                </c:pt>
                <c:pt idx="8">
                  <c:v>77206197.048931673</c:v>
                </c:pt>
                <c:pt idx="9">
                  <c:v>65670900.04975038</c:v>
                </c:pt>
                <c:pt idx="10">
                  <c:v>70245462.566200852</c:v>
                </c:pt>
                <c:pt idx="11">
                  <c:v>96835920.508327991</c:v>
                </c:pt>
                <c:pt idx="12">
                  <c:v>144101007.46293056</c:v>
                </c:pt>
                <c:pt idx="13">
                  <c:v>87567340.043901995</c:v>
                </c:pt>
                <c:pt idx="14">
                  <c:v>73250602.284319878</c:v>
                </c:pt>
                <c:pt idx="15">
                  <c:v>66980426.579204276</c:v>
                </c:pt>
                <c:pt idx="16">
                  <c:v>23847578.580726638</c:v>
                </c:pt>
                <c:pt idx="17">
                  <c:v>91729757.415230542</c:v>
                </c:pt>
                <c:pt idx="18">
                  <c:v>161609651.17321441</c:v>
                </c:pt>
                <c:pt idx="19">
                  <c:v>183280528.32086632</c:v>
                </c:pt>
                <c:pt idx="20">
                  <c:v>159305245.30945772</c:v>
                </c:pt>
                <c:pt idx="21">
                  <c:v>143185419.22384009</c:v>
                </c:pt>
                <c:pt idx="22">
                  <c:v>143269346.26059034</c:v>
                </c:pt>
                <c:pt idx="23">
                  <c:v>203541084.71365079</c:v>
                </c:pt>
                <c:pt idx="24">
                  <c:v>291357192.1608519</c:v>
                </c:pt>
                <c:pt idx="25">
                  <c:v>385619152.70559931</c:v>
                </c:pt>
                <c:pt idx="26">
                  <c:v>499842482.96750987</c:v>
                </c:pt>
                <c:pt idx="27">
                  <c:v>672629160.28235686</c:v>
                </c:pt>
                <c:pt idx="28">
                  <c:v>768561208.77017987</c:v>
                </c:pt>
                <c:pt idx="29">
                  <c:v>1416798095.6247265</c:v>
                </c:pt>
                <c:pt idx="30">
                  <c:v>898021212.64741981</c:v>
                </c:pt>
                <c:pt idx="31">
                  <c:v>984222540.78037858</c:v>
                </c:pt>
                <c:pt idx="32">
                  <c:v>663660164.65152681</c:v>
                </c:pt>
                <c:pt idx="33">
                  <c:v>836344851.06899989</c:v>
                </c:pt>
                <c:pt idx="34">
                  <c:v>726292140</c:v>
                </c:pt>
              </c:numCache>
            </c:numRef>
          </c:val>
          <c:smooth val="0"/>
          <c:extLst>
            <c:ext xmlns:c16="http://schemas.microsoft.com/office/drawing/2014/chart" uri="{C3380CC4-5D6E-409C-BE32-E72D297353CC}">
              <c16:uniqueId val="{00000028-D613-0A4E-8F22-0E6DCFA51977}"/>
            </c:ext>
          </c:extLst>
        </c:ser>
        <c:ser>
          <c:idx val="41"/>
          <c:order val="41"/>
          <c:spPr>
            <a:ln w="28575" cap="rnd">
              <a:solidFill>
                <a:schemeClr val="accent4">
                  <a:tint val="99000"/>
                </a:schemeClr>
              </a:solidFill>
              <a:round/>
            </a:ln>
            <a:effectLst/>
          </c:spPr>
          <c:marker>
            <c:symbol val="none"/>
          </c:marker>
          <c:val>
            <c:numRef>
              <c:f>Revenue!$B$43:$AO$43</c:f>
              <c:numCache>
                <c:formatCode>#,##0</c:formatCode>
                <c:ptCount val="40"/>
                <c:pt idx="0">
                  <c:v>0</c:v>
                </c:pt>
                <c:pt idx="1">
                  <c:v>0</c:v>
                </c:pt>
                <c:pt idx="2">
                  <c:v>0</c:v>
                </c:pt>
                <c:pt idx="3">
                  <c:v>23460402.518474054</c:v>
                </c:pt>
                <c:pt idx="4">
                  <c:v>29726988.452555139</c:v>
                </c:pt>
              </c:numCache>
            </c:numRef>
          </c:val>
          <c:smooth val="0"/>
          <c:extLst>
            <c:ext xmlns:c16="http://schemas.microsoft.com/office/drawing/2014/chart" uri="{C3380CC4-5D6E-409C-BE32-E72D297353CC}">
              <c16:uniqueId val="{00000029-D613-0A4E-8F22-0E6DCFA51977}"/>
            </c:ext>
          </c:extLst>
        </c:ser>
        <c:ser>
          <c:idx val="42"/>
          <c:order val="42"/>
          <c:spPr>
            <a:ln w="28575" cap="rnd">
              <a:solidFill>
                <a:schemeClr val="accent4">
                  <a:tint val="97000"/>
                </a:schemeClr>
              </a:solidFill>
              <a:round/>
            </a:ln>
            <a:effectLst/>
          </c:spPr>
          <c:marker>
            <c:symbol val="none"/>
          </c:marker>
          <c:val>
            <c:numRef>
              <c:f>Revenue!$B$44:$AO$44</c:f>
              <c:numCache>
                <c:formatCode>#,##0</c:formatCode>
                <c:ptCount val="40"/>
                <c:pt idx="0">
                  <c:v>0</c:v>
                </c:pt>
                <c:pt idx="1">
                  <c:v>3702912.2710450906</c:v>
                </c:pt>
                <c:pt idx="2">
                  <c:v>41909725.354936332</c:v>
                </c:pt>
                <c:pt idx="3">
                  <c:v>88447609.851881579</c:v>
                </c:pt>
                <c:pt idx="4">
                  <c:v>52908234.323638193</c:v>
                </c:pt>
                <c:pt idx="5">
                  <c:v>83451107.583999991</c:v>
                </c:pt>
                <c:pt idx="6">
                  <c:v>48484160</c:v>
                </c:pt>
              </c:numCache>
            </c:numRef>
          </c:val>
          <c:smooth val="0"/>
          <c:extLst>
            <c:ext xmlns:c16="http://schemas.microsoft.com/office/drawing/2014/chart" uri="{C3380CC4-5D6E-409C-BE32-E72D297353CC}">
              <c16:uniqueId val="{0000002A-D613-0A4E-8F22-0E6DCFA51977}"/>
            </c:ext>
          </c:extLst>
        </c:ser>
        <c:ser>
          <c:idx val="43"/>
          <c:order val="43"/>
          <c:spPr>
            <a:ln w="28575" cap="rnd">
              <a:solidFill>
                <a:schemeClr val="accent4">
                  <a:tint val="95000"/>
                </a:schemeClr>
              </a:solidFill>
              <a:round/>
            </a:ln>
            <a:effectLst/>
          </c:spPr>
          <c:marker>
            <c:symbol val="none"/>
          </c:marker>
          <c:val>
            <c:numRef>
              <c:f>Revenue!$B$45:$AO$45</c:f>
              <c:numCache>
                <c:formatCode>#,##0</c:formatCode>
                <c:ptCount val="40"/>
                <c:pt idx="0">
                  <c:v>62970410.373811848</c:v>
                </c:pt>
                <c:pt idx="1">
                  <c:v>72271154.836102962</c:v>
                </c:pt>
                <c:pt idx="2">
                  <c:v>92355568.009056374</c:v>
                </c:pt>
                <c:pt idx="3">
                  <c:v>83582699.852614254</c:v>
                </c:pt>
                <c:pt idx="4">
                  <c:v>132202792.40245348</c:v>
                </c:pt>
                <c:pt idx="5">
                  <c:v>302772536.26099998</c:v>
                </c:pt>
                <c:pt idx="6">
                  <c:v>646058230</c:v>
                </c:pt>
              </c:numCache>
            </c:numRef>
          </c:val>
          <c:smooth val="0"/>
          <c:extLst>
            <c:ext xmlns:c16="http://schemas.microsoft.com/office/drawing/2014/chart" uri="{C3380CC4-5D6E-409C-BE32-E72D297353CC}">
              <c16:uniqueId val="{0000002B-D613-0A4E-8F22-0E6DCFA51977}"/>
            </c:ext>
          </c:extLst>
        </c:ser>
        <c:ser>
          <c:idx val="44"/>
          <c:order val="44"/>
          <c:spPr>
            <a:ln w="28575" cap="rnd">
              <a:solidFill>
                <a:schemeClr val="accent4">
                  <a:tint val="94000"/>
                </a:schemeClr>
              </a:solidFill>
              <a:round/>
            </a:ln>
            <a:effectLst/>
          </c:spPr>
          <c:marker>
            <c:symbol val="none"/>
          </c:marker>
          <c:val>
            <c:numRef>
              <c:f>Revenue!$B$46:$AO$46</c:f>
              <c:numCache>
                <c:formatCode>#,##0</c:formatCode>
                <c:ptCount val="40"/>
                <c:pt idx="0">
                  <c:v>28952057.997798394</c:v>
                </c:pt>
                <c:pt idx="1">
                  <c:v>51880095.736378446</c:v>
                </c:pt>
                <c:pt idx="2">
                  <c:v>75855175.071516052</c:v>
                </c:pt>
                <c:pt idx="3">
                  <c:v>103424180.75286771</c:v>
                </c:pt>
                <c:pt idx="4">
                  <c:v>34860961.422604352</c:v>
                </c:pt>
                <c:pt idx="5">
                  <c:v>79221576.918423057</c:v>
                </c:pt>
                <c:pt idx="6">
                  <c:v>90712903.075021416</c:v>
                </c:pt>
                <c:pt idx="7">
                  <c:v>138767311.91271877</c:v>
                </c:pt>
                <c:pt idx="8">
                  <c:v>128986208.41625693</c:v>
                </c:pt>
                <c:pt idx="9">
                  <c:v>142094168.62735033</c:v>
                </c:pt>
                <c:pt idx="10">
                  <c:v>192667781.60894498</c:v>
                </c:pt>
                <c:pt idx="11">
                  <c:v>17051778.296158526</c:v>
                </c:pt>
                <c:pt idx="12">
                  <c:v>6382786.191234258</c:v>
                </c:pt>
                <c:pt idx="13">
                  <c:v>20272238.65542271</c:v>
                </c:pt>
                <c:pt idx="14">
                  <c:v>41182644.106692336</c:v>
                </c:pt>
                <c:pt idx="15">
                  <c:v>58691971.815908998</c:v>
                </c:pt>
                <c:pt idx="16">
                  <c:v>34568296.848930299</c:v>
                </c:pt>
                <c:pt idx="17">
                  <c:v>43405329.08005657</c:v>
                </c:pt>
                <c:pt idx="18">
                  <c:v>44066460.626046404</c:v>
                </c:pt>
                <c:pt idx="19">
                  <c:v>67678429.858312935</c:v>
                </c:pt>
                <c:pt idx="20">
                  <c:v>87801282.528924778</c:v>
                </c:pt>
                <c:pt idx="21">
                  <c:v>97748052.532650232</c:v>
                </c:pt>
                <c:pt idx="22">
                  <c:v>146118137.6923902</c:v>
                </c:pt>
                <c:pt idx="23">
                  <c:v>184584200.7825312</c:v>
                </c:pt>
                <c:pt idx="24">
                  <c:v>322270136.15545785</c:v>
                </c:pt>
                <c:pt idx="25">
                  <c:v>151804258.27738431</c:v>
                </c:pt>
                <c:pt idx="26">
                  <c:v>201411485.52929705</c:v>
                </c:pt>
                <c:pt idx="27">
                  <c:v>293332456.53096002</c:v>
                </c:pt>
                <c:pt idx="28">
                  <c:v>221735284.77432147</c:v>
                </c:pt>
                <c:pt idx="29">
                  <c:v>139432750.67799997</c:v>
                </c:pt>
                <c:pt idx="30">
                  <c:v>172146990</c:v>
                </c:pt>
              </c:numCache>
            </c:numRef>
          </c:val>
          <c:smooth val="0"/>
          <c:extLst>
            <c:ext xmlns:c16="http://schemas.microsoft.com/office/drawing/2014/chart" uri="{C3380CC4-5D6E-409C-BE32-E72D297353CC}">
              <c16:uniqueId val="{0000002C-D613-0A4E-8F22-0E6DCFA51977}"/>
            </c:ext>
          </c:extLst>
        </c:ser>
        <c:ser>
          <c:idx val="45"/>
          <c:order val="45"/>
          <c:spPr>
            <a:ln w="28575" cap="rnd">
              <a:solidFill>
                <a:schemeClr val="accent4">
                  <a:tint val="92000"/>
                </a:schemeClr>
              </a:solidFill>
              <a:round/>
            </a:ln>
            <a:effectLst/>
          </c:spPr>
          <c:marker>
            <c:symbol val="none"/>
          </c:marker>
          <c:val>
            <c:numRef>
              <c:f>Revenue!$B$47:$AO$47</c:f>
              <c:numCache>
                <c:formatCode>#,##0</c:formatCode>
                <c:ptCount val="40"/>
                <c:pt idx="0">
                  <c:v>0</c:v>
                </c:pt>
                <c:pt idx="1">
                  <c:v>0</c:v>
                </c:pt>
                <c:pt idx="2">
                  <c:v>18966782.458802473</c:v>
                </c:pt>
                <c:pt idx="3">
                  <c:v>104376452.18930914</c:v>
                </c:pt>
                <c:pt idx="4">
                  <c:v>91803221.855154753</c:v>
                </c:pt>
                <c:pt idx="5">
                  <c:v>87267297.770903081</c:v>
                </c:pt>
                <c:pt idx="6">
                  <c:v>255093535.61082679</c:v>
                </c:pt>
                <c:pt idx="7">
                  <c:v>377190505.9017812</c:v>
                </c:pt>
                <c:pt idx="8">
                  <c:v>966592290.18525159</c:v>
                </c:pt>
                <c:pt idx="9">
                  <c:v>1282112356.8699789</c:v>
                </c:pt>
              </c:numCache>
            </c:numRef>
          </c:val>
          <c:smooth val="0"/>
          <c:extLst>
            <c:ext xmlns:c16="http://schemas.microsoft.com/office/drawing/2014/chart" uri="{C3380CC4-5D6E-409C-BE32-E72D297353CC}">
              <c16:uniqueId val="{0000002D-D613-0A4E-8F22-0E6DCFA51977}"/>
            </c:ext>
          </c:extLst>
        </c:ser>
        <c:ser>
          <c:idx val="46"/>
          <c:order val="46"/>
          <c:spPr>
            <a:ln w="28575" cap="rnd">
              <a:solidFill>
                <a:schemeClr val="accent4">
                  <a:tint val="90000"/>
                </a:schemeClr>
              </a:solidFill>
              <a:round/>
            </a:ln>
            <a:effectLst/>
          </c:spPr>
          <c:marker>
            <c:symbol val="none"/>
          </c:marker>
          <c:val>
            <c:numRef>
              <c:f>Revenue!$B$48:$AO$48</c:f>
              <c:numCache>
                <c:formatCode>#,##0</c:formatCode>
                <c:ptCount val="40"/>
                <c:pt idx="0">
                  <c:v>65474559.265533589</c:v>
                </c:pt>
                <c:pt idx="1">
                  <c:v>179908062.81716931</c:v>
                </c:pt>
                <c:pt idx="2">
                  <c:v>263292827.39528781</c:v>
                </c:pt>
                <c:pt idx="3">
                  <c:v>355821983.78283483</c:v>
                </c:pt>
                <c:pt idx="4">
                  <c:v>370071311.02954441</c:v>
                </c:pt>
                <c:pt idx="5">
                  <c:v>447554164.47127974</c:v>
                </c:pt>
                <c:pt idx="6">
                  <c:v>634485475.84355962</c:v>
                </c:pt>
                <c:pt idx="7">
                  <c:v>759688277.68793213</c:v>
                </c:pt>
                <c:pt idx="8">
                  <c:v>770255242.29180455</c:v>
                </c:pt>
                <c:pt idx="9">
                  <c:v>931794483.4072305</c:v>
                </c:pt>
                <c:pt idx="10">
                  <c:v>781325572.41100681</c:v>
                </c:pt>
                <c:pt idx="11">
                  <c:v>829386745.5174396</c:v>
                </c:pt>
              </c:numCache>
            </c:numRef>
          </c:val>
          <c:smooth val="0"/>
          <c:extLst>
            <c:ext xmlns:c16="http://schemas.microsoft.com/office/drawing/2014/chart" uri="{C3380CC4-5D6E-409C-BE32-E72D297353CC}">
              <c16:uniqueId val="{0000002E-D613-0A4E-8F22-0E6DCFA51977}"/>
            </c:ext>
          </c:extLst>
        </c:ser>
        <c:ser>
          <c:idx val="47"/>
          <c:order val="47"/>
          <c:spPr>
            <a:ln w="28575" cap="rnd">
              <a:solidFill>
                <a:schemeClr val="accent4">
                  <a:tint val="89000"/>
                </a:schemeClr>
              </a:solidFill>
              <a:round/>
            </a:ln>
            <a:effectLst/>
          </c:spPr>
          <c:marker>
            <c:symbol val="none"/>
          </c:marker>
          <c:val>
            <c:numRef>
              <c:f>Revenue!$B$49:$AO$49</c:f>
              <c:numCache>
                <c:formatCode>#,##0</c:formatCode>
                <c:ptCount val="40"/>
                <c:pt idx="0">
                  <c:v>136146120.86236528</c:v>
                </c:pt>
                <c:pt idx="1">
                  <c:v>231510569.2994265</c:v>
                </c:pt>
                <c:pt idx="2">
                  <c:v>157015262.97430316</c:v>
                </c:pt>
                <c:pt idx="3">
                  <c:v>60579341.857588395</c:v>
                </c:pt>
                <c:pt idx="4">
                  <c:v>337405675.12641931</c:v>
                </c:pt>
                <c:pt idx="5">
                  <c:v>21538702882.427662</c:v>
                </c:pt>
                <c:pt idx="6">
                  <c:v>21326675839.462498</c:v>
                </c:pt>
                <c:pt idx="7">
                  <c:v>7171579557.999999</c:v>
                </c:pt>
                <c:pt idx="8">
                  <c:v>3294970000</c:v>
                </c:pt>
              </c:numCache>
            </c:numRef>
          </c:val>
          <c:smooth val="0"/>
          <c:extLst>
            <c:ext xmlns:c16="http://schemas.microsoft.com/office/drawing/2014/chart" uri="{C3380CC4-5D6E-409C-BE32-E72D297353CC}">
              <c16:uniqueId val="{0000002F-D613-0A4E-8F22-0E6DCFA51977}"/>
            </c:ext>
          </c:extLst>
        </c:ser>
        <c:ser>
          <c:idx val="48"/>
          <c:order val="48"/>
          <c:spPr>
            <a:ln w="28575" cap="rnd">
              <a:solidFill>
                <a:schemeClr val="accent4">
                  <a:tint val="87000"/>
                </a:schemeClr>
              </a:solidFill>
              <a:round/>
            </a:ln>
            <a:effectLst/>
          </c:spPr>
          <c:marker>
            <c:symbol val="none"/>
          </c:marker>
          <c:val>
            <c:numRef>
              <c:f>Revenue!$B$50:$AO$50</c:f>
              <c:numCache>
                <c:formatCode>#,##0</c:formatCode>
                <c:ptCount val="40"/>
                <c:pt idx="0">
                  <c:v>0</c:v>
                </c:pt>
                <c:pt idx="1">
                  <c:v>0</c:v>
                </c:pt>
                <c:pt idx="2">
                  <c:v>0</c:v>
                </c:pt>
                <c:pt idx="3">
                  <c:v>0</c:v>
                </c:pt>
                <c:pt idx="4">
                  <c:v>0</c:v>
                </c:pt>
                <c:pt idx="5">
                  <c:v>77890660</c:v>
                </c:pt>
              </c:numCache>
            </c:numRef>
          </c:val>
          <c:smooth val="0"/>
          <c:extLst>
            <c:ext xmlns:c16="http://schemas.microsoft.com/office/drawing/2014/chart" uri="{C3380CC4-5D6E-409C-BE32-E72D297353CC}">
              <c16:uniqueId val="{00000030-D613-0A4E-8F22-0E6DCFA51977}"/>
            </c:ext>
          </c:extLst>
        </c:ser>
        <c:ser>
          <c:idx val="49"/>
          <c:order val="49"/>
          <c:spPr>
            <a:ln w="28575" cap="rnd">
              <a:solidFill>
                <a:schemeClr val="accent4">
                  <a:tint val="85000"/>
                </a:schemeClr>
              </a:solidFill>
              <a:round/>
            </a:ln>
            <a:effectLst/>
          </c:spPr>
          <c:marker>
            <c:symbol val="none"/>
          </c:marker>
          <c:val>
            <c:numRef>
              <c:f>Revenue!$B$51:$AO$51</c:f>
              <c:numCache>
                <c:formatCode>#,##0</c:formatCode>
                <c:ptCount val="40"/>
                <c:pt idx="0">
                  <c:v>0</c:v>
                </c:pt>
                <c:pt idx="1">
                  <c:v>4306282.5159466714</c:v>
                </c:pt>
                <c:pt idx="2">
                  <c:v>21429942.182121895</c:v>
                </c:pt>
                <c:pt idx="3">
                  <c:v>55351770.426761128</c:v>
                </c:pt>
                <c:pt idx="4">
                  <c:v>24033092.582501322</c:v>
                </c:pt>
                <c:pt idx="5">
                  <c:v>80007518.738666981</c:v>
                </c:pt>
                <c:pt idx="6">
                  <c:v>552150.03999999992</c:v>
                </c:pt>
              </c:numCache>
            </c:numRef>
          </c:val>
          <c:smooth val="0"/>
          <c:extLst>
            <c:ext xmlns:c16="http://schemas.microsoft.com/office/drawing/2014/chart" uri="{C3380CC4-5D6E-409C-BE32-E72D297353CC}">
              <c16:uniqueId val="{00000031-D613-0A4E-8F22-0E6DCFA51977}"/>
            </c:ext>
          </c:extLst>
        </c:ser>
        <c:ser>
          <c:idx val="50"/>
          <c:order val="50"/>
          <c:spPr>
            <a:ln w="28575" cap="rnd">
              <a:solidFill>
                <a:schemeClr val="accent4">
                  <a:tint val="83000"/>
                </a:schemeClr>
              </a:solidFill>
              <a:round/>
            </a:ln>
            <a:effectLst/>
          </c:spPr>
          <c:marker>
            <c:symbol val="none"/>
          </c:marker>
          <c:val>
            <c:numRef>
              <c:f>Revenue!$B$52:$AO$52</c:f>
              <c:numCache>
                <c:formatCode>#,##0</c:formatCode>
                <c:ptCount val="40"/>
                <c:pt idx="0">
                  <c:v>87042146.583417639</c:v>
                </c:pt>
                <c:pt idx="1">
                  <c:v>144377981.2000182</c:v>
                </c:pt>
                <c:pt idx="2">
                  <c:v>66694650.682457931</c:v>
                </c:pt>
                <c:pt idx="3">
                  <c:v>87372105.074805886</c:v>
                </c:pt>
                <c:pt idx="4">
                  <c:v>97967927.23778677</c:v>
                </c:pt>
                <c:pt idx="5">
                  <c:v>90566116.077094659</c:v>
                </c:pt>
                <c:pt idx="6">
                  <c:v>403532261.82090366</c:v>
                </c:pt>
                <c:pt idx="7">
                  <c:v>218119442.07898244</c:v>
                </c:pt>
                <c:pt idx="8">
                  <c:v>314414521.10448891</c:v>
                </c:pt>
                <c:pt idx="9">
                  <c:v>253012137.55999994</c:v>
                </c:pt>
              </c:numCache>
            </c:numRef>
          </c:val>
          <c:smooth val="0"/>
          <c:extLst>
            <c:ext xmlns:c16="http://schemas.microsoft.com/office/drawing/2014/chart" uri="{C3380CC4-5D6E-409C-BE32-E72D297353CC}">
              <c16:uniqueId val="{00000032-D613-0A4E-8F22-0E6DCFA51977}"/>
            </c:ext>
          </c:extLst>
        </c:ser>
        <c:ser>
          <c:idx val="51"/>
          <c:order val="51"/>
          <c:spPr>
            <a:ln w="28575" cap="rnd">
              <a:solidFill>
                <a:schemeClr val="accent4">
                  <a:tint val="82000"/>
                </a:schemeClr>
              </a:solidFill>
              <a:round/>
            </a:ln>
            <a:effectLst/>
          </c:spPr>
          <c:marker>
            <c:symbol val="none"/>
          </c:marker>
          <c:val>
            <c:numRef>
              <c:f>Revenue!$B$53:$AO$53</c:f>
              <c:numCache>
                <c:formatCode>#,##0</c:formatCode>
                <c:ptCount val="40"/>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3-D613-0A4E-8F22-0E6DCFA51977}"/>
            </c:ext>
          </c:extLst>
        </c:ser>
        <c:ser>
          <c:idx val="52"/>
          <c:order val="52"/>
          <c:spPr>
            <a:ln w="28575" cap="rnd">
              <a:solidFill>
                <a:schemeClr val="accent4">
                  <a:tint val="80000"/>
                </a:schemeClr>
              </a:solidFill>
              <a:round/>
            </a:ln>
            <a:effectLst/>
          </c:spPr>
          <c:marker>
            <c:symbol val="none"/>
          </c:marker>
          <c:val>
            <c:numRef>
              <c:f>Revenue!$B$54:$AO$54</c:f>
              <c:numCache>
                <c:formatCode>#,##0</c:formatCode>
                <c:ptCount val="40"/>
                <c:pt idx="0">
                  <c:v>13604460.746521901</c:v>
                </c:pt>
                <c:pt idx="1">
                  <c:v>30407109.234885674</c:v>
                </c:pt>
                <c:pt idx="2">
                  <c:v>45693463.559571803</c:v>
                </c:pt>
                <c:pt idx="3">
                  <c:v>49011025.700846158</c:v>
                </c:pt>
                <c:pt idx="4">
                  <c:v>64132642.265246734</c:v>
                </c:pt>
                <c:pt idx="5">
                  <c:v>82093024.699979857</c:v>
                </c:pt>
                <c:pt idx="6">
                  <c:v>96757177.61729449</c:v>
                </c:pt>
                <c:pt idx="7">
                  <c:v>112670911.76162873</c:v>
                </c:pt>
                <c:pt idx="8">
                  <c:v>97351260.280643597</c:v>
                </c:pt>
                <c:pt idx="9">
                  <c:v>137532430.48578247</c:v>
                </c:pt>
                <c:pt idx="10">
                  <c:v>183409208.73725417</c:v>
                </c:pt>
                <c:pt idx="11">
                  <c:v>247037053.74375284</c:v>
                </c:pt>
                <c:pt idx="12">
                  <c:v>335997003.56569362</c:v>
                </c:pt>
                <c:pt idx="13">
                  <c:v>492154943.01831836</c:v>
                </c:pt>
                <c:pt idx="14">
                  <c:v>532590862.25129044</c:v>
                </c:pt>
                <c:pt idx="15">
                  <c:v>581036333.11667156</c:v>
                </c:pt>
                <c:pt idx="16">
                  <c:v>696354810.84561443</c:v>
                </c:pt>
                <c:pt idx="17">
                  <c:v>847414150.43222773</c:v>
                </c:pt>
                <c:pt idx="18">
                  <c:v>1058708947.6588873</c:v>
                </c:pt>
                <c:pt idx="19">
                  <c:v>982863097.39910698</c:v>
                </c:pt>
                <c:pt idx="20">
                  <c:v>992910913.35665667</c:v>
                </c:pt>
                <c:pt idx="21">
                  <c:v>953257268.57330513</c:v>
                </c:pt>
                <c:pt idx="22">
                  <c:v>953149496.16355336</c:v>
                </c:pt>
                <c:pt idx="23">
                  <c:v>1074147455.3123643</c:v>
                </c:pt>
                <c:pt idx="24">
                  <c:v>786376876.40777874</c:v>
                </c:pt>
                <c:pt idx="25">
                  <c:v>838668708.31103659</c:v>
                </c:pt>
                <c:pt idx="26">
                  <c:v>766517451.09887993</c:v>
                </c:pt>
                <c:pt idx="27">
                  <c:v>799768096.39999986</c:v>
                </c:pt>
                <c:pt idx="28">
                  <c:v>862728000</c:v>
                </c:pt>
              </c:numCache>
            </c:numRef>
          </c:val>
          <c:smooth val="0"/>
          <c:extLst>
            <c:ext xmlns:c16="http://schemas.microsoft.com/office/drawing/2014/chart" uri="{C3380CC4-5D6E-409C-BE32-E72D297353CC}">
              <c16:uniqueId val="{00000034-D613-0A4E-8F22-0E6DCFA51977}"/>
            </c:ext>
          </c:extLst>
        </c:ser>
        <c:ser>
          <c:idx val="53"/>
          <c:order val="53"/>
          <c:spPr>
            <a:ln w="28575" cap="rnd">
              <a:solidFill>
                <a:schemeClr val="accent4">
                  <a:tint val="78000"/>
                </a:schemeClr>
              </a:solidFill>
              <a:round/>
            </a:ln>
            <a:effectLst/>
          </c:spPr>
          <c:marker>
            <c:symbol val="none"/>
          </c:marker>
          <c:val>
            <c:numRef>
              <c:f>Revenue!$B$55:$AO$55</c:f>
              <c:numCache>
                <c:formatCode>#,##0</c:formatCode>
                <c:ptCount val="40"/>
                <c:pt idx="0">
                  <c:v>3700638.9921997949</c:v>
                </c:pt>
                <c:pt idx="1">
                  <c:v>7199686.7552525196</c:v>
                </c:pt>
                <c:pt idx="2">
                  <c:v>14222845.325909261</c:v>
                </c:pt>
                <c:pt idx="3">
                  <c:v>32505599.86563535</c:v>
                </c:pt>
                <c:pt idx="4">
                  <c:v>42926251.650037386</c:v>
                </c:pt>
                <c:pt idx="5">
                  <c:v>80118498.060695469</c:v>
                </c:pt>
                <c:pt idx="6">
                  <c:v>97348087.151533589</c:v>
                </c:pt>
                <c:pt idx="7">
                  <c:v>140815893.41578573</c:v>
                </c:pt>
                <c:pt idx="8">
                  <c:v>170459347.86941281</c:v>
                </c:pt>
                <c:pt idx="9">
                  <c:v>186130083.03750539</c:v>
                </c:pt>
                <c:pt idx="10">
                  <c:v>196376368.31431195</c:v>
                </c:pt>
                <c:pt idx="11">
                  <c:v>210754772.58105141</c:v>
                </c:pt>
                <c:pt idx="12">
                  <c:v>349421031.92937899</c:v>
                </c:pt>
                <c:pt idx="13">
                  <c:v>429259229.36048526</c:v>
                </c:pt>
                <c:pt idx="14">
                  <c:v>135971325.59992856</c:v>
                </c:pt>
                <c:pt idx="15">
                  <c:v>108417365.81125192</c:v>
                </c:pt>
                <c:pt idx="16">
                  <c:v>233567310.8402169</c:v>
                </c:pt>
                <c:pt idx="17">
                  <c:v>103293036.01033537</c:v>
                </c:pt>
                <c:pt idx="18">
                  <c:v>113986236.92778558</c:v>
                </c:pt>
                <c:pt idx="19">
                  <c:v>205801961.3446148</c:v>
                </c:pt>
                <c:pt idx="20">
                  <c:v>273053581.03029078</c:v>
                </c:pt>
                <c:pt idx="21">
                  <c:v>313689776.06161737</c:v>
                </c:pt>
                <c:pt idx="22">
                  <c:v>221827427.22764599</c:v>
                </c:pt>
                <c:pt idx="23">
                  <c:v>402535676.36882156</c:v>
                </c:pt>
                <c:pt idx="24">
                  <c:v>1529400586.5407827</c:v>
                </c:pt>
                <c:pt idx="25">
                  <c:v>144654633.86856687</c:v>
                </c:pt>
                <c:pt idx="26">
                  <c:v>188300689.09473142</c:v>
                </c:pt>
                <c:pt idx="27">
                  <c:v>123756461.13213554</c:v>
                </c:pt>
                <c:pt idx="28">
                  <c:v>104012034.14048849</c:v>
                </c:pt>
                <c:pt idx="29">
                  <c:v>95693972.893999994</c:v>
                </c:pt>
                <c:pt idx="30">
                  <c:v>101379810</c:v>
                </c:pt>
              </c:numCache>
            </c:numRef>
          </c:val>
          <c:smooth val="0"/>
          <c:extLst>
            <c:ext xmlns:c16="http://schemas.microsoft.com/office/drawing/2014/chart" uri="{C3380CC4-5D6E-409C-BE32-E72D297353CC}">
              <c16:uniqueId val="{00000035-D613-0A4E-8F22-0E6DCFA51977}"/>
            </c:ext>
          </c:extLst>
        </c:ser>
        <c:ser>
          <c:idx val="54"/>
          <c:order val="54"/>
          <c:spPr>
            <a:ln w="28575" cap="rnd">
              <a:solidFill>
                <a:schemeClr val="accent4">
                  <a:tint val="77000"/>
                </a:schemeClr>
              </a:solidFill>
              <a:round/>
            </a:ln>
            <a:effectLst/>
          </c:spPr>
          <c:marker>
            <c:symbol val="none"/>
          </c:marker>
          <c:val>
            <c:numRef>
              <c:f>Revenue!$B$56:$AO$56</c:f>
              <c:numCache>
                <c:formatCode>#,##0</c:formatCode>
                <c:ptCount val="40"/>
                <c:pt idx="0">
                  <c:v>47995825.577287763</c:v>
                </c:pt>
                <c:pt idx="1">
                  <c:v>39269296.289559647</c:v>
                </c:pt>
                <c:pt idx="2">
                  <c:v>21943682.958951794</c:v>
                </c:pt>
                <c:pt idx="3">
                  <c:v>36128575.256665707</c:v>
                </c:pt>
                <c:pt idx="4">
                  <c:v>43644265.306008898</c:v>
                </c:pt>
                <c:pt idx="5">
                  <c:v>81746875.248999983</c:v>
                </c:pt>
                <c:pt idx="6">
                  <c:v>56185470</c:v>
                </c:pt>
              </c:numCache>
            </c:numRef>
          </c:val>
          <c:smooth val="0"/>
          <c:extLst>
            <c:ext xmlns:c16="http://schemas.microsoft.com/office/drawing/2014/chart" uri="{C3380CC4-5D6E-409C-BE32-E72D297353CC}">
              <c16:uniqueId val="{00000036-D613-0A4E-8F22-0E6DCFA51977}"/>
            </c:ext>
          </c:extLst>
        </c:ser>
        <c:ser>
          <c:idx val="55"/>
          <c:order val="55"/>
          <c:spPr>
            <a:ln w="28575" cap="rnd">
              <a:solidFill>
                <a:schemeClr val="accent4">
                  <a:tint val="75000"/>
                </a:schemeClr>
              </a:solidFill>
              <a:round/>
            </a:ln>
            <a:effectLst/>
          </c:spPr>
          <c:marker>
            <c:symbol val="none"/>
          </c:marker>
          <c:val>
            <c:numRef>
              <c:f>Revenue!$B$57:$AO$57</c:f>
              <c:numCache>
                <c:formatCode>#,##0</c:formatCode>
                <c:ptCount val="40"/>
                <c:pt idx="0">
                  <c:v>2785432.0476485644</c:v>
                </c:pt>
                <c:pt idx="1">
                  <c:v>2575783.8248209031</c:v>
                </c:pt>
                <c:pt idx="2">
                  <c:v>2471884.0139411599</c:v>
                </c:pt>
                <c:pt idx="3">
                  <c:v>2273139.2653917139</c:v>
                </c:pt>
                <c:pt idx="4">
                  <c:v>2271775.9953346737</c:v>
                </c:pt>
                <c:pt idx="5">
                  <c:v>2156834.6327071791</c:v>
                </c:pt>
                <c:pt idx="6">
                  <c:v>2088204.3556962176</c:v>
                </c:pt>
                <c:pt idx="7">
                  <c:v>1971011.0168603368</c:v>
                </c:pt>
                <c:pt idx="8">
                  <c:v>1909796.6671495589</c:v>
                </c:pt>
                <c:pt idx="9">
                  <c:v>1850847.8300671391</c:v>
                </c:pt>
              </c:numCache>
            </c:numRef>
          </c:val>
          <c:smooth val="0"/>
          <c:extLst>
            <c:ext xmlns:c16="http://schemas.microsoft.com/office/drawing/2014/chart" uri="{C3380CC4-5D6E-409C-BE32-E72D297353CC}">
              <c16:uniqueId val="{00000037-D613-0A4E-8F22-0E6DCFA51977}"/>
            </c:ext>
          </c:extLst>
        </c:ser>
        <c:ser>
          <c:idx val="56"/>
          <c:order val="56"/>
          <c:spPr>
            <a:ln w="28575" cap="rnd">
              <a:solidFill>
                <a:schemeClr val="accent4">
                  <a:tint val="73000"/>
                </a:schemeClr>
              </a:solidFill>
              <a:round/>
            </a:ln>
            <a:effectLst/>
          </c:spPr>
          <c:marker>
            <c:symbol val="none"/>
          </c:marker>
          <c:val>
            <c:numRef>
              <c:f>Revenue!$B$58:$AO$58</c:f>
              <c:numCache>
                <c:formatCode>#,##0</c:formatCode>
                <c:ptCount val="40"/>
                <c:pt idx="0">
                  <c:v>8482119.0193897486</c:v>
                </c:pt>
                <c:pt idx="1">
                  <c:v>13947997.803883221</c:v>
                </c:pt>
                <c:pt idx="2">
                  <c:v>28065904.254771892</c:v>
                </c:pt>
                <c:pt idx="3">
                  <c:v>29904732.921332456</c:v>
                </c:pt>
                <c:pt idx="4">
                  <c:v>140299098.17907</c:v>
                </c:pt>
                <c:pt idx="5">
                  <c:v>28357981.998348597</c:v>
                </c:pt>
                <c:pt idx="6">
                  <c:v>51739644.228999995</c:v>
                </c:pt>
                <c:pt idx="7">
                  <c:v>70756880</c:v>
                </c:pt>
              </c:numCache>
            </c:numRef>
          </c:val>
          <c:smooth val="0"/>
          <c:extLst>
            <c:ext xmlns:c16="http://schemas.microsoft.com/office/drawing/2014/chart" uri="{C3380CC4-5D6E-409C-BE32-E72D297353CC}">
              <c16:uniqueId val="{00000038-D613-0A4E-8F22-0E6DCFA51977}"/>
            </c:ext>
          </c:extLst>
        </c:ser>
        <c:ser>
          <c:idx val="57"/>
          <c:order val="57"/>
          <c:spPr>
            <a:ln w="28575" cap="rnd">
              <a:solidFill>
                <a:schemeClr val="accent4">
                  <a:tint val="71000"/>
                </a:schemeClr>
              </a:solidFill>
              <a:round/>
            </a:ln>
            <a:effectLst/>
          </c:spPr>
          <c:marker>
            <c:symbol val="none"/>
          </c:marker>
          <c:val>
            <c:numRef>
              <c:f>Revenue!$B$59:$AO$59</c:f>
              <c:numCache>
                <c:formatCode>#,##0</c:formatCode>
                <c:ptCount val="40"/>
                <c:pt idx="0">
                  <c:v>6415633.4576957831</c:v>
                </c:pt>
                <c:pt idx="1">
                  <c:v>0</c:v>
                </c:pt>
                <c:pt idx="2">
                  <c:v>0</c:v>
                </c:pt>
                <c:pt idx="3">
                  <c:v>0</c:v>
                </c:pt>
                <c:pt idx="4">
                  <c:v>3072490</c:v>
                </c:pt>
              </c:numCache>
            </c:numRef>
          </c:val>
          <c:smooth val="0"/>
          <c:extLst>
            <c:ext xmlns:c16="http://schemas.microsoft.com/office/drawing/2014/chart" uri="{C3380CC4-5D6E-409C-BE32-E72D297353CC}">
              <c16:uniqueId val="{00000039-D613-0A4E-8F22-0E6DCFA51977}"/>
            </c:ext>
          </c:extLst>
        </c:ser>
        <c:ser>
          <c:idx val="58"/>
          <c:order val="58"/>
          <c:spPr>
            <a:ln w="28575" cap="rnd">
              <a:solidFill>
                <a:schemeClr val="accent4">
                  <a:tint val="70000"/>
                </a:schemeClr>
              </a:solidFill>
              <a:round/>
            </a:ln>
            <a:effectLst/>
          </c:spPr>
          <c:marker>
            <c:symbol val="none"/>
          </c:marker>
          <c:val>
            <c:numRef>
              <c:f>Revenue!$B$60:$AO$60</c:f>
              <c:numCache>
                <c:formatCode>#,##0</c:formatCode>
                <c:ptCount val="40"/>
                <c:pt idx="0">
                  <c:v>2159401.1232986199</c:v>
                </c:pt>
                <c:pt idx="1">
                  <c:v>4202794.0481987922</c:v>
                </c:pt>
                <c:pt idx="2">
                  <c:v>12144058.909803599</c:v>
                </c:pt>
                <c:pt idx="3">
                  <c:v>44835169.482686698</c:v>
                </c:pt>
                <c:pt idx="4">
                  <c:v>46588721.451999992</c:v>
                </c:pt>
                <c:pt idx="5">
                  <c:v>60242640</c:v>
                </c:pt>
              </c:numCache>
            </c:numRef>
          </c:val>
          <c:smooth val="0"/>
          <c:extLst>
            <c:ext xmlns:c16="http://schemas.microsoft.com/office/drawing/2014/chart" uri="{C3380CC4-5D6E-409C-BE32-E72D297353CC}">
              <c16:uniqueId val="{0000003A-D613-0A4E-8F22-0E6DCFA51977}"/>
            </c:ext>
          </c:extLst>
        </c:ser>
        <c:ser>
          <c:idx val="59"/>
          <c:order val="59"/>
          <c:spPr>
            <a:ln w="28575" cap="rnd">
              <a:solidFill>
                <a:schemeClr val="accent4">
                  <a:tint val="68000"/>
                </a:schemeClr>
              </a:solidFill>
              <a:round/>
            </a:ln>
            <a:effectLst/>
          </c:spPr>
          <c:marker>
            <c:symbol val="none"/>
          </c:marker>
          <c:val>
            <c:numRef>
              <c:f>Revenue!$B$61:$AO$61</c:f>
              <c:numCache>
                <c:formatCode>#,##0</c:formatCode>
                <c:ptCount val="40"/>
                <c:pt idx="0">
                  <c:v>12489797.118607566</c:v>
                </c:pt>
                <c:pt idx="1">
                  <c:v>17259918.403376285</c:v>
                </c:pt>
                <c:pt idx="2">
                  <c:v>26501249.91839933</c:v>
                </c:pt>
                <c:pt idx="3">
                  <c:v>23656051.767596606</c:v>
                </c:pt>
                <c:pt idx="4">
                  <c:v>50502838.011197202</c:v>
                </c:pt>
                <c:pt idx="5">
                  <c:v>58021005.027623244</c:v>
                </c:pt>
                <c:pt idx="6">
                  <c:v>49676894.544117853</c:v>
                </c:pt>
                <c:pt idx="7">
                  <c:v>53812581.474896356</c:v>
                </c:pt>
                <c:pt idx="8">
                  <c:v>75433605.790155172</c:v>
                </c:pt>
                <c:pt idx="9">
                  <c:v>66833216.864790209</c:v>
                </c:pt>
                <c:pt idx="10">
                  <c:v>111766743.76792704</c:v>
                </c:pt>
                <c:pt idx="11">
                  <c:v>39940977.255448177</c:v>
                </c:pt>
                <c:pt idx="12">
                  <c:v>39517740.955797873</c:v>
                </c:pt>
                <c:pt idx="13">
                  <c:v>100717330.4761799</c:v>
                </c:pt>
                <c:pt idx="14">
                  <c:v>299053351.57916886</c:v>
                </c:pt>
                <c:pt idx="15">
                  <c:v>110473559.82750526</c:v>
                </c:pt>
                <c:pt idx="16">
                  <c:v>101827667.95957758</c:v>
                </c:pt>
                <c:pt idx="17">
                  <c:v>196565562.71564829</c:v>
                </c:pt>
                <c:pt idx="18">
                  <c:v>359520035.35601443</c:v>
                </c:pt>
                <c:pt idx="19">
                  <c:v>571648350.4539336</c:v>
                </c:pt>
                <c:pt idx="20">
                  <c:v>674203683.72953629</c:v>
                </c:pt>
                <c:pt idx="21">
                  <c:v>644243347.5975343</c:v>
                </c:pt>
                <c:pt idx="22">
                  <c:v>1935281076.9851718</c:v>
                </c:pt>
                <c:pt idx="23">
                  <c:v>2908660626.3070436</c:v>
                </c:pt>
                <c:pt idx="24">
                  <c:v>3835890804.8499732</c:v>
                </c:pt>
                <c:pt idx="25">
                  <c:v>5577932254.1328201</c:v>
                </c:pt>
                <c:pt idx="26">
                  <c:v>6517142745.8186283</c:v>
                </c:pt>
                <c:pt idx="27">
                  <c:v>7681785827.5232086</c:v>
                </c:pt>
                <c:pt idx="28">
                  <c:v>6594764081.564045</c:v>
                </c:pt>
                <c:pt idx="29">
                  <c:v>8276147753.4442015</c:v>
                </c:pt>
                <c:pt idx="30">
                  <c:v>10463393292.396706</c:v>
                </c:pt>
                <c:pt idx="31">
                  <c:v>19517567158.06905</c:v>
                </c:pt>
                <c:pt idx="32">
                  <c:v>13754039328.54003</c:v>
                </c:pt>
                <c:pt idx="33">
                  <c:v>13928197124.399998</c:v>
                </c:pt>
                <c:pt idx="34">
                  <c:v>14628060000</c:v>
                </c:pt>
              </c:numCache>
            </c:numRef>
          </c:val>
          <c:smooth val="0"/>
          <c:extLst>
            <c:ext xmlns:c16="http://schemas.microsoft.com/office/drawing/2014/chart" uri="{C3380CC4-5D6E-409C-BE32-E72D297353CC}">
              <c16:uniqueId val="{0000003B-D613-0A4E-8F22-0E6DCFA51977}"/>
            </c:ext>
          </c:extLst>
        </c:ser>
        <c:ser>
          <c:idx val="60"/>
          <c:order val="60"/>
          <c:spPr>
            <a:ln w="28575" cap="rnd">
              <a:solidFill>
                <a:schemeClr val="accent4">
                  <a:tint val="66000"/>
                </a:schemeClr>
              </a:solidFill>
              <a:round/>
            </a:ln>
            <a:effectLst/>
          </c:spPr>
          <c:marker>
            <c:symbol val="none"/>
          </c:marker>
          <c:val>
            <c:numRef>
              <c:f>Revenue!$B$62:$AO$62</c:f>
              <c:numCache>
                <c:formatCode>#,##0</c:formatCode>
                <c:ptCount val="40"/>
                <c:pt idx="0">
                  <c:v>8411953.577431459</c:v>
                </c:pt>
                <c:pt idx="1">
                  <c:v>8326007.1442718962</c:v>
                </c:pt>
                <c:pt idx="2">
                  <c:v>10313878.001748616</c:v>
                </c:pt>
                <c:pt idx="3">
                  <c:v>6153231.8452311913</c:v>
                </c:pt>
                <c:pt idx="4">
                  <c:v>13595722.234503033</c:v>
                </c:pt>
                <c:pt idx="5">
                  <c:v>280042934.86515695</c:v>
                </c:pt>
                <c:pt idx="6">
                  <c:v>44466498.993091919</c:v>
                </c:pt>
                <c:pt idx="7">
                  <c:v>190334974.40607756</c:v>
                </c:pt>
                <c:pt idx="8">
                  <c:v>571192167.60493934</c:v>
                </c:pt>
                <c:pt idx="9">
                  <c:v>127365732.83854678</c:v>
                </c:pt>
                <c:pt idx="10">
                  <c:v>95821392.133999988</c:v>
                </c:pt>
                <c:pt idx="11">
                  <c:v>85827840</c:v>
                </c:pt>
              </c:numCache>
            </c:numRef>
          </c:val>
          <c:smooth val="0"/>
          <c:extLst>
            <c:ext xmlns:c16="http://schemas.microsoft.com/office/drawing/2014/chart" uri="{C3380CC4-5D6E-409C-BE32-E72D297353CC}">
              <c16:uniqueId val="{0000003C-D613-0A4E-8F22-0E6DCFA51977}"/>
            </c:ext>
          </c:extLst>
        </c:ser>
        <c:ser>
          <c:idx val="61"/>
          <c:order val="61"/>
          <c:spPr>
            <a:ln w="28575" cap="rnd">
              <a:solidFill>
                <a:schemeClr val="accent4">
                  <a:tint val="65000"/>
                </a:schemeClr>
              </a:solidFill>
              <a:round/>
            </a:ln>
            <a:effectLst/>
          </c:spPr>
          <c:marker>
            <c:symbol val="none"/>
          </c:marker>
          <c:val>
            <c:numRef>
              <c:f>Revenue!$B$63:$AO$63</c:f>
              <c:numCache>
                <c:formatCode>#,##0</c:formatCode>
                <c:ptCount val="40"/>
                <c:pt idx="0">
                  <c:v>0</c:v>
                </c:pt>
                <c:pt idx="1">
                  <c:v>0</c:v>
                </c:pt>
                <c:pt idx="2">
                  <c:v>101780761.57627395</c:v>
                </c:pt>
                <c:pt idx="3">
                  <c:v>3678435.44377951</c:v>
                </c:pt>
                <c:pt idx="4">
                  <c:v>1560378.2428766999</c:v>
                </c:pt>
                <c:pt idx="5">
                  <c:v>27125432.541999996</c:v>
                </c:pt>
                <c:pt idx="6">
                  <c:v>10307210</c:v>
                </c:pt>
              </c:numCache>
            </c:numRef>
          </c:val>
          <c:smooth val="0"/>
          <c:extLst>
            <c:ext xmlns:c16="http://schemas.microsoft.com/office/drawing/2014/chart" uri="{C3380CC4-5D6E-409C-BE32-E72D297353CC}">
              <c16:uniqueId val="{0000003D-D613-0A4E-8F22-0E6DCFA51977}"/>
            </c:ext>
          </c:extLst>
        </c:ser>
        <c:ser>
          <c:idx val="62"/>
          <c:order val="62"/>
          <c:spPr>
            <a:ln w="28575" cap="rnd">
              <a:solidFill>
                <a:schemeClr val="accent4">
                  <a:tint val="63000"/>
                </a:schemeClr>
              </a:solidFill>
              <a:round/>
            </a:ln>
            <a:effectLst/>
          </c:spPr>
          <c:marker>
            <c:symbol val="none"/>
          </c:marker>
          <c:val>
            <c:numRef>
              <c:f>Revenue!$B$64:$AO$64</c:f>
              <c:numCache>
                <c:formatCode>#,##0</c:formatCode>
                <c:ptCount val="40"/>
                <c:pt idx="0">
                  <c:v>0</c:v>
                </c:pt>
                <c:pt idx="1">
                  <c:v>0</c:v>
                </c:pt>
                <c:pt idx="2">
                  <c:v>0</c:v>
                </c:pt>
                <c:pt idx="3">
                  <c:v>166240.02241630148</c:v>
                </c:pt>
                <c:pt idx="4">
                  <c:v>9229484.7714507356</c:v>
                </c:pt>
                <c:pt idx="5">
                  <c:v>148953413.29358098</c:v>
                </c:pt>
                <c:pt idx="6">
                  <c:v>54294399.990999989</c:v>
                </c:pt>
                <c:pt idx="7">
                  <c:v>55081310</c:v>
                </c:pt>
              </c:numCache>
            </c:numRef>
          </c:val>
          <c:smooth val="0"/>
          <c:extLst>
            <c:ext xmlns:c16="http://schemas.microsoft.com/office/drawing/2014/chart" uri="{C3380CC4-5D6E-409C-BE32-E72D297353CC}">
              <c16:uniqueId val="{0000003E-D613-0A4E-8F22-0E6DCFA51977}"/>
            </c:ext>
          </c:extLst>
        </c:ser>
        <c:ser>
          <c:idx val="63"/>
          <c:order val="63"/>
          <c:spPr>
            <a:ln w="28575" cap="rnd">
              <a:solidFill>
                <a:schemeClr val="accent4">
                  <a:tint val="61000"/>
                </a:schemeClr>
              </a:solidFill>
              <a:round/>
            </a:ln>
            <a:effectLst/>
          </c:spPr>
          <c:marker>
            <c:symbol val="none"/>
          </c:marker>
          <c:val>
            <c:numRef>
              <c:f>Revenue!$B$65:$AO$65</c:f>
              <c:numCache>
                <c:formatCode>#,##0</c:formatCode>
                <c:ptCount val="40"/>
                <c:pt idx="0">
                  <c:v>0</c:v>
                </c:pt>
                <c:pt idx="1">
                  <c:v>25844103.2541859</c:v>
                </c:pt>
                <c:pt idx="2">
                  <c:v>63155225.956157938</c:v>
                </c:pt>
                <c:pt idx="3">
                  <c:v>52929591.729776934</c:v>
                </c:pt>
                <c:pt idx="4">
                  <c:v>35691389.135912776</c:v>
                </c:pt>
                <c:pt idx="5">
                  <c:v>39975512.116565995</c:v>
                </c:pt>
                <c:pt idx="6">
                  <c:v>12295956.659999998</c:v>
                </c:pt>
                <c:pt idx="7">
                  <c:v>0</c:v>
                </c:pt>
              </c:numCache>
            </c:numRef>
          </c:val>
          <c:smooth val="0"/>
          <c:extLst>
            <c:ext xmlns:c16="http://schemas.microsoft.com/office/drawing/2014/chart" uri="{C3380CC4-5D6E-409C-BE32-E72D297353CC}">
              <c16:uniqueId val="{0000003F-D613-0A4E-8F22-0E6DCFA51977}"/>
            </c:ext>
          </c:extLst>
        </c:ser>
        <c:ser>
          <c:idx val="64"/>
          <c:order val="64"/>
          <c:spPr>
            <a:ln w="28575" cap="rnd">
              <a:solidFill>
                <a:schemeClr val="accent4">
                  <a:tint val="60000"/>
                </a:schemeClr>
              </a:solidFill>
              <a:round/>
            </a:ln>
            <a:effectLst/>
          </c:spPr>
          <c:marker>
            <c:symbol val="none"/>
          </c:marker>
          <c:val>
            <c:numRef>
              <c:f>Revenue!$B$66:$AO$66</c:f>
              <c:numCache>
                <c:formatCode>#,##0</c:formatCode>
                <c:ptCount val="40"/>
                <c:pt idx="0">
                  <c:v>0</c:v>
                </c:pt>
                <c:pt idx="1">
                  <c:v>0</c:v>
                </c:pt>
                <c:pt idx="2">
                  <c:v>0</c:v>
                </c:pt>
                <c:pt idx="3">
                  <c:v>115692893.66503155</c:v>
                </c:pt>
                <c:pt idx="4">
                  <c:v>8670418.3033673391</c:v>
                </c:pt>
                <c:pt idx="5">
                  <c:v>1372034318.3425417</c:v>
                </c:pt>
                <c:pt idx="6">
                  <c:v>7662901.1720860703</c:v>
                </c:pt>
                <c:pt idx="7">
                  <c:v>8688854.9512830004</c:v>
                </c:pt>
                <c:pt idx="8">
                  <c:v>91805562.419999987</c:v>
                </c:pt>
                <c:pt idx="9">
                  <c:v>42477200</c:v>
                </c:pt>
              </c:numCache>
            </c:numRef>
          </c:val>
          <c:smooth val="0"/>
          <c:extLst>
            <c:ext xmlns:c16="http://schemas.microsoft.com/office/drawing/2014/chart" uri="{C3380CC4-5D6E-409C-BE32-E72D297353CC}">
              <c16:uniqueId val="{00000040-D613-0A4E-8F22-0E6DCFA51977}"/>
            </c:ext>
          </c:extLst>
        </c:ser>
        <c:ser>
          <c:idx val="65"/>
          <c:order val="65"/>
          <c:spPr>
            <a:ln w="28575" cap="rnd">
              <a:solidFill>
                <a:schemeClr val="accent4">
                  <a:tint val="58000"/>
                </a:schemeClr>
              </a:solidFill>
              <a:round/>
            </a:ln>
            <a:effectLst/>
          </c:spPr>
          <c:marker>
            <c:symbol val="none"/>
          </c:marker>
          <c:val>
            <c:numRef>
              <c:f>Revenue!$B$67:$AO$67</c:f>
              <c:numCache>
                <c:formatCode>#,##0</c:formatCode>
                <c:ptCount val="40"/>
                <c:pt idx="0">
                  <c:v>0</c:v>
                </c:pt>
                <c:pt idx="1">
                  <c:v>0</c:v>
                </c:pt>
                <c:pt idx="2">
                  <c:v>0</c:v>
                </c:pt>
                <c:pt idx="3">
                  <c:v>0</c:v>
                </c:pt>
                <c:pt idx="4">
                  <c:v>0</c:v>
                </c:pt>
                <c:pt idx="5">
                  <c:v>0</c:v>
                </c:pt>
              </c:numCache>
            </c:numRef>
          </c:val>
          <c:smooth val="0"/>
          <c:extLst>
            <c:ext xmlns:c16="http://schemas.microsoft.com/office/drawing/2014/chart" uri="{C3380CC4-5D6E-409C-BE32-E72D297353CC}">
              <c16:uniqueId val="{00000041-D613-0A4E-8F22-0E6DCFA51977}"/>
            </c:ext>
          </c:extLst>
        </c:ser>
        <c:ser>
          <c:idx val="66"/>
          <c:order val="66"/>
          <c:spPr>
            <a:ln w="28575" cap="rnd">
              <a:solidFill>
                <a:schemeClr val="accent4">
                  <a:tint val="56000"/>
                </a:schemeClr>
              </a:solidFill>
              <a:round/>
            </a:ln>
            <a:effectLst/>
          </c:spPr>
          <c:marker>
            <c:symbol val="none"/>
          </c:marker>
          <c:val>
            <c:numRef>
              <c:f>Revenue!$B$68:$AO$68</c:f>
              <c:numCache>
                <c:formatCode>#,##0</c:formatCode>
                <c:ptCount val="40"/>
                <c:pt idx="0">
                  <c:v>1302730.1805760367</c:v>
                </c:pt>
                <c:pt idx="1">
                  <c:v>2304538.8051702827</c:v>
                </c:pt>
                <c:pt idx="2">
                  <c:v>4013934.4282072126</c:v>
                </c:pt>
                <c:pt idx="3">
                  <c:v>4261828.3218127089</c:v>
                </c:pt>
                <c:pt idx="4">
                  <c:v>6473028.3985979743</c:v>
                </c:pt>
                <c:pt idx="5">
                  <c:v>8879610.1530452985</c:v>
                </c:pt>
                <c:pt idx="6">
                  <c:v>7805418.8180384822</c:v>
                </c:pt>
                <c:pt idx="7">
                  <c:v>4517626.9248494348</c:v>
                </c:pt>
                <c:pt idx="8">
                  <c:v>2259866.3195354883</c:v>
                </c:pt>
                <c:pt idx="9">
                  <c:v>4145700.0379424267</c:v>
                </c:pt>
                <c:pt idx="10">
                  <c:v>12654832.566729225</c:v>
                </c:pt>
                <c:pt idx="11">
                  <c:v>14304081.533041401</c:v>
                </c:pt>
                <c:pt idx="12">
                  <c:v>24403524.712096728</c:v>
                </c:pt>
                <c:pt idx="13">
                  <c:v>33441160.212623853</c:v>
                </c:pt>
                <c:pt idx="14">
                  <c:v>30554567.760302268</c:v>
                </c:pt>
                <c:pt idx="15">
                  <c:v>14911595.391587166</c:v>
                </c:pt>
                <c:pt idx="16">
                  <c:v>30402039.150536347</c:v>
                </c:pt>
                <c:pt idx="17">
                  <c:v>33350694.214580812</c:v>
                </c:pt>
                <c:pt idx="18">
                  <c:v>62404239.821528085</c:v>
                </c:pt>
                <c:pt idx="19">
                  <c:v>53742807.368363008</c:v>
                </c:pt>
                <c:pt idx="20">
                  <c:v>25998041.457221087</c:v>
                </c:pt>
                <c:pt idx="21">
                  <c:v>47835540.743680589</c:v>
                </c:pt>
                <c:pt idx="22">
                  <c:v>108236360.4275977</c:v>
                </c:pt>
                <c:pt idx="23">
                  <c:v>129271267.2456055</c:v>
                </c:pt>
                <c:pt idx="24">
                  <c:v>145542523.92168522</c:v>
                </c:pt>
                <c:pt idx="25">
                  <c:v>134435946.53741682</c:v>
                </c:pt>
                <c:pt idx="26">
                  <c:v>125755639.43079929</c:v>
                </c:pt>
                <c:pt idx="27">
                  <c:v>187127895.86399996</c:v>
                </c:pt>
                <c:pt idx="28">
                  <c:v>59534000</c:v>
                </c:pt>
              </c:numCache>
            </c:numRef>
          </c:val>
          <c:smooth val="0"/>
          <c:extLst>
            <c:ext xmlns:c16="http://schemas.microsoft.com/office/drawing/2014/chart" uri="{C3380CC4-5D6E-409C-BE32-E72D297353CC}">
              <c16:uniqueId val="{00000042-D613-0A4E-8F22-0E6DCFA51977}"/>
            </c:ext>
          </c:extLst>
        </c:ser>
        <c:ser>
          <c:idx val="67"/>
          <c:order val="67"/>
          <c:spPr>
            <a:ln w="28575" cap="rnd">
              <a:solidFill>
                <a:schemeClr val="accent4">
                  <a:tint val="54000"/>
                </a:schemeClr>
              </a:solidFill>
              <a:round/>
            </a:ln>
            <a:effectLst/>
          </c:spPr>
          <c:marker>
            <c:symbol val="none"/>
          </c:marker>
          <c:val>
            <c:numRef>
              <c:f>Revenue!$B$69:$AO$69</c:f>
              <c:numCache>
                <c:formatCode>#,##0</c:formatCode>
                <c:ptCount val="40"/>
                <c:pt idx="0">
                  <c:v>72855437.160221055</c:v>
                </c:pt>
                <c:pt idx="1">
                  <c:v>85406654.93457447</c:v>
                </c:pt>
                <c:pt idx="2">
                  <c:v>107961221.67757675</c:v>
                </c:pt>
                <c:pt idx="3">
                  <c:v>133109001.65251932</c:v>
                </c:pt>
                <c:pt idx="4">
                  <c:v>167504218.94881201</c:v>
                </c:pt>
                <c:pt idx="5">
                  <c:v>204459264.98171848</c:v>
                </c:pt>
                <c:pt idx="6">
                  <c:v>230061808.78199998</c:v>
                </c:pt>
                <c:pt idx="7">
                  <c:v>213765170</c:v>
                </c:pt>
              </c:numCache>
            </c:numRef>
          </c:val>
          <c:smooth val="0"/>
          <c:extLst>
            <c:ext xmlns:c16="http://schemas.microsoft.com/office/drawing/2014/chart" uri="{C3380CC4-5D6E-409C-BE32-E72D297353CC}">
              <c16:uniqueId val="{00000043-D613-0A4E-8F22-0E6DCFA51977}"/>
            </c:ext>
          </c:extLst>
        </c:ser>
        <c:ser>
          <c:idx val="68"/>
          <c:order val="68"/>
          <c:spPr>
            <a:ln w="28575" cap="rnd">
              <a:solidFill>
                <a:schemeClr val="accent4">
                  <a:tint val="53000"/>
                </a:schemeClr>
              </a:solidFill>
              <a:round/>
            </a:ln>
            <a:effectLst/>
          </c:spPr>
          <c:marker>
            <c:symbol val="none"/>
          </c:marker>
          <c:val>
            <c:numRef>
              <c:f>Revenue!$B$70:$AO$70</c:f>
              <c:numCache>
                <c:formatCode>#,##0</c:formatCode>
                <c:ptCount val="40"/>
                <c:pt idx="0">
                  <c:v>498057.9696897465</c:v>
                </c:pt>
                <c:pt idx="1">
                  <c:v>3026554.2918666368</c:v>
                </c:pt>
                <c:pt idx="2">
                  <c:v>8881104.5013519321</c:v>
                </c:pt>
                <c:pt idx="3">
                  <c:v>11515866.317267913</c:v>
                </c:pt>
                <c:pt idx="4">
                  <c:v>16284056.066909926</c:v>
                </c:pt>
                <c:pt idx="5">
                  <c:v>16057273.282197325</c:v>
                </c:pt>
                <c:pt idx="6">
                  <c:v>35249231.476235241</c:v>
                </c:pt>
                <c:pt idx="7">
                  <c:v>53125083.204957396</c:v>
                </c:pt>
                <c:pt idx="8">
                  <c:v>78323788.274620205</c:v>
                </c:pt>
                <c:pt idx="9">
                  <c:v>157832222.88871354</c:v>
                </c:pt>
                <c:pt idx="10">
                  <c:v>136960091.87167829</c:v>
                </c:pt>
                <c:pt idx="11">
                  <c:v>295964658.38849545</c:v>
                </c:pt>
                <c:pt idx="12">
                  <c:v>372110443.2517668</c:v>
                </c:pt>
                <c:pt idx="13">
                  <c:v>390122411.22175169</c:v>
                </c:pt>
                <c:pt idx="14">
                  <c:v>457793191.71651787</c:v>
                </c:pt>
                <c:pt idx="15">
                  <c:v>560678892.21788776</c:v>
                </c:pt>
                <c:pt idx="16">
                  <c:v>630860872.47080612</c:v>
                </c:pt>
                <c:pt idx="17">
                  <c:v>839084274.75901353</c:v>
                </c:pt>
                <c:pt idx="18">
                  <c:v>1156955629.4228215</c:v>
                </c:pt>
                <c:pt idx="19">
                  <c:v>2678971506.7220063</c:v>
                </c:pt>
                <c:pt idx="20">
                  <c:v>1911925416.9886401</c:v>
                </c:pt>
                <c:pt idx="21">
                  <c:v>2217309911.9190078</c:v>
                </c:pt>
              </c:numCache>
            </c:numRef>
          </c:val>
          <c:smooth val="0"/>
          <c:extLst>
            <c:ext xmlns:c16="http://schemas.microsoft.com/office/drawing/2014/chart" uri="{C3380CC4-5D6E-409C-BE32-E72D297353CC}">
              <c16:uniqueId val="{00000044-D613-0A4E-8F22-0E6DCFA51977}"/>
            </c:ext>
          </c:extLst>
        </c:ser>
        <c:ser>
          <c:idx val="69"/>
          <c:order val="69"/>
          <c:spPr>
            <a:ln w="28575" cap="rnd">
              <a:solidFill>
                <a:schemeClr val="accent4">
                  <a:tint val="51000"/>
                </a:schemeClr>
              </a:solidFill>
              <a:round/>
            </a:ln>
            <a:effectLst/>
          </c:spPr>
          <c:marker>
            <c:symbol val="none"/>
          </c:marker>
          <c:val>
            <c:numRef>
              <c:f>Revenue!$B$71:$AO$71</c:f>
              <c:numCache>
                <c:formatCode>#,##0</c:formatCode>
                <c:ptCount val="40"/>
                <c:pt idx="0">
                  <c:v>0</c:v>
                </c:pt>
                <c:pt idx="1">
                  <c:v>857088.97073387168</c:v>
                </c:pt>
                <c:pt idx="2">
                  <c:v>29984732.303449452</c:v>
                </c:pt>
                <c:pt idx="3">
                  <c:v>27058666.079051089</c:v>
                </c:pt>
                <c:pt idx="4">
                  <c:v>15789509.032084249</c:v>
                </c:pt>
                <c:pt idx="5">
                  <c:v>82960020.017032161</c:v>
                </c:pt>
              </c:numCache>
            </c:numRef>
          </c:val>
          <c:smooth val="0"/>
          <c:extLst>
            <c:ext xmlns:c16="http://schemas.microsoft.com/office/drawing/2014/chart" uri="{C3380CC4-5D6E-409C-BE32-E72D297353CC}">
              <c16:uniqueId val="{00000045-D613-0A4E-8F22-0E6DCFA51977}"/>
            </c:ext>
          </c:extLst>
        </c:ser>
        <c:ser>
          <c:idx val="70"/>
          <c:order val="70"/>
          <c:spPr>
            <a:ln w="28575" cap="rnd">
              <a:solidFill>
                <a:schemeClr val="accent4">
                  <a:tint val="49000"/>
                </a:schemeClr>
              </a:solidFill>
              <a:round/>
            </a:ln>
            <a:effectLst/>
          </c:spPr>
          <c:marker>
            <c:symbol val="none"/>
          </c:marker>
          <c:val>
            <c:numRef>
              <c:f>Revenue!$B$72:$AO$72</c:f>
              <c:numCache>
                <c:formatCode>#,##0</c:formatCode>
                <c:ptCount val="40"/>
                <c:pt idx="0">
                  <c:v>355091.47678478452</c:v>
                </c:pt>
                <c:pt idx="1">
                  <c:v>1521296.5306244022</c:v>
                </c:pt>
                <c:pt idx="2">
                  <c:v>3188792.3044954529</c:v>
                </c:pt>
                <c:pt idx="3">
                  <c:v>9084115.5681337789</c:v>
                </c:pt>
                <c:pt idx="4">
                  <c:v>401890.43133807607</c:v>
                </c:pt>
                <c:pt idx="5">
                  <c:v>443442.71264225541</c:v>
                </c:pt>
                <c:pt idx="6">
                  <c:v>1744840.8021838118</c:v>
                </c:pt>
                <c:pt idx="7">
                  <c:v>3891101.3349991492</c:v>
                </c:pt>
                <c:pt idx="8">
                  <c:v>3959603.2773804273</c:v>
                </c:pt>
                <c:pt idx="9">
                  <c:v>3085627.2933569532</c:v>
                </c:pt>
                <c:pt idx="10">
                  <c:v>0</c:v>
                </c:pt>
                <c:pt idx="11">
                  <c:v>0</c:v>
                </c:pt>
                <c:pt idx="12">
                  <c:v>3767363.7786731743</c:v>
                </c:pt>
                <c:pt idx="13">
                  <c:v>22422386.800083559</c:v>
                </c:pt>
                <c:pt idx="14">
                  <c:v>72049030.582625136</c:v>
                </c:pt>
                <c:pt idx="15">
                  <c:v>1059010.5131705131</c:v>
                </c:pt>
                <c:pt idx="16">
                  <c:v>2196860.256783471</c:v>
                </c:pt>
                <c:pt idx="17">
                  <c:v>796572.52804349991</c:v>
                </c:pt>
                <c:pt idx="18">
                  <c:v>0</c:v>
                </c:pt>
                <c:pt idx="19">
                  <c:v>0</c:v>
                </c:pt>
              </c:numCache>
            </c:numRef>
          </c:val>
          <c:smooth val="0"/>
          <c:extLst>
            <c:ext xmlns:c16="http://schemas.microsoft.com/office/drawing/2014/chart" uri="{C3380CC4-5D6E-409C-BE32-E72D297353CC}">
              <c16:uniqueId val="{00000046-D613-0A4E-8F22-0E6DCFA51977}"/>
            </c:ext>
          </c:extLst>
        </c:ser>
        <c:ser>
          <c:idx val="71"/>
          <c:order val="71"/>
          <c:spPr>
            <a:ln w="28575" cap="rnd">
              <a:solidFill>
                <a:schemeClr val="accent4">
                  <a:tint val="48000"/>
                </a:schemeClr>
              </a:solidFill>
              <a:round/>
            </a:ln>
            <a:effectLst/>
          </c:spPr>
          <c:marker>
            <c:symbol val="none"/>
          </c:marker>
          <c:val>
            <c:numRef>
              <c:f>Revenue!$B$73:$AO$73</c:f>
              <c:numCache>
                <c:formatCode>#,##0</c:formatCode>
                <c:ptCount val="40"/>
                <c:pt idx="0">
                  <c:v>9427656.3823644742</c:v>
                </c:pt>
                <c:pt idx="1">
                  <c:v>44984023.013694488</c:v>
                </c:pt>
                <c:pt idx="2">
                  <c:v>28089068.152001996</c:v>
                </c:pt>
                <c:pt idx="3">
                  <c:v>38785354.828999996</c:v>
                </c:pt>
                <c:pt idx="4">
                  <c:v>43331070</c:v>
                </c:pt>
              </c:numCache>
            </c:numRef>
          </c:val>
          <c:smooth val="0"/>
          <c:extLst>
            <c:ext xmlns:c16="http://schemas.microsoft.com/office/drawing/2014/chart" uri="{C3380CC4-5D6E-409C-BE32-E72D297353CC}">
              <c16:uniqueId val="{00000047-D613-0A4E-8F22-0E6DCFA51977}"/>
            </c:ext>
          </c:extLst>
        </c:ser>
        <c:ser>
          <c:idx val="72"/>
          <c:order val="72"/>
          <c:spPr>
            <a:ln w="28575" cap="rnd">
              <a:solidFill>
                <a:schemeClr val="accent4">
                  <a:tint val="46000"/>
                </a:schemeClr>
              </a:solidFill>
              <a:round/>
            </a:ln>
            <a:effectLst/>
          </c:spPr>
          <c:marker>
            <c:symbol val="none"/>
          </c:marker>
          <c:val>
            <c:numRef>
              <c:f>Revenue!$B$74:$AO$74</c:f>
              <c:numCache>
                <c:formatCode>#,##0</c:formatCode>
                <c:ptCount val="40"/>
                <c:pt idx="0">
                  <c:v>0</c:v>
                </c:pt>
                <c:pt idx="1">
                  <c:v>0</c:v>
                </c:pt>
                <c:pt idx="2">
                  <c:v>5616131.9273497127</c:v>
                </c:pt>
                <c:pt idx="3">
                  <c:v>8354576.7766296919</c:v>
                </c:pt>
                <c:pt idx="4">
                  <c:v>14377991.763639543</c:v>
                </c:pt>
                <c:pt idx="5">
                  <c:v>33653042.678494759</c:v>
                </c:pt>
                <c:pt idx="6">
                  <c:v>17146072.484136559</c:v>
                </c:pt>
                <c:pt idx="7">
                  <c:v>14461932.116054239</c:v>
                </c:pt>
                <c:pt idx="8">
                  <c:v>9189128.9180229399</c:v>
                </c:pt>
                <c:pt idx="9">
                  <c:v>46195023.710556544</c:v>
                </c:pt>
                <c:pt idx="10">
                  <c:v>636351115.68549049</c:v>
                </c:pt>
                <c:pt idx="11">
                  <c:v>120314088.65766808</c:v>
                </c:pt>
                <c:pt idx="12">
                  <c:v>16822525.160999998</c:v>
                </c:pt>
                <c:pt idx="13">
                  <c:v>27932570</c:v>
                </c:pt>
              </c:numCache>
            </c:numRef>
          </c:val>
          <c:smooth val="0"/>
          <c:extLst>
            <c:ext xmlns:c16="http://schemas.microsoft.com/office/drawing/2014/chart" uri="{C3380CC4-5D6E-409C-BE32-E72D297353CC}">
              <c16:uniqueId val="{00000048-D613-0A4E-8F22-0E6DCFA51977}"/>
            </c:ext>
          </c:extLst>
        </c:ser>
        <c:ser>
          <c:idx val="73"/>
          <c:order val="73"/>
          <c:spPr>
            <a:ln w="28575" cap="rnd">
              <a:solidFill>
                <a:schemeClr val="accent4">
                  <a:tint val="44000"/>
                </a:schemeClr>
              </a:solidFill>
              <a:round/>
            </a:ln>
            <a:effectLst/>
          </c:spPr>
          <c:marker>
            <c:symbol val="none"/>
          </c:marker>
          <c:val>
            <c:numRef>
              <c:f>Revenue!$B$75:$AO$75</c:f>
              <c:numCache>
                <c:formatCode>#,##0</c:formatCode>
                <c:ptCount val="40"/>
                <c:pt idx="0">
                  <c:v>5745306.6745594805</c:v>
                </c:pt>
                <c:pt idx="1">
                  <c:v>7565991.6288772766</c:v>
                </c:pt>
                <c:pt idx="2">
                  <c:v>8756934.7556449957</c:v>
                </c:pt>
                <c:pt idx="3">
                  <c:v>62264513.614711821</c:v>
                </c:pt>
                <c:pt idx="4">
                  <c:v>42666190.733597636</c:v>
                </c:pt>
                <c:pt idx="5">
                  <c:v>46797963.909141377</c:v>
                </c:pt>
                <c:pt idx="6">
                  <c:v>38339843.92201627</c:v>
                </c:pt>
                <c:pt idx="7">
                  <c:v>87620485.821578458</c:v>
                </c:pt>
                <c:pt idx="8">
                  <c:v>57313784.033773251</c:v>
                </c:pt>
                <c:pt idx="9">
                  <c:v>98022051.401692316</c:v>
                </c:pt>
                <c:pt idx="10">
                  <c:v>289017983.97724867</c:v>
                </c:pt>
                <c:pt idx="11">
                  <c:v>155046900.1482712</c:v>
                </c:pt>
                <c:pt idx="12">
                  <c:v>170324554.77446628</c:v>
                </c:pt>
                <c:pt idx="13">
                  <c:v>121114091.97790414</c:v>
                </c:pt>
                <c:pt idx="14">
                  <c:v>176522196.76329029</c:v>
                </c:pt>
                <c:pt idx="15">
                  <c:v>268519194.48653668</c:v>
                </c:pt>
                <c:pt idx="16">
                  <c:v>347235124.26217729</c:v>
                </c:pt>
                <c:pt idx="17">
                  <c:v>312891171.03249454</c:v>
                </c:pt>
                <c:pt idx="18">
                  <c:v>264606215.31396419</c:v>
                </c:pt>
                <c:pt idx="19">
                  <c:v>153571297.28688115</c:v>
                </c:pt>
                <c:pt idx="20">
                  <c:v>210555557.78873041</c:v>
                </c:pt>
                <c:pt idx="21">
                  <c:v>2038442112.6904776</c:v>
                </c:pt>
                <c:pt idx="22">
                  <c:v>2143855491.5037324</c:v>
                </c:pt>
                <c:pt idx="23">
                  <c:v>1674893615.4111207</c:v>
                </c:pt>
                <c:pt idx="24">
                  <c:v>789630626.90238118</c:v>
                </c:pt>
                <c:pt idx="25">
                  <c:v>1403187606.8546598</c:v>
                </c:pt>
                <c:pt idx="26">
                  <c:v>2282390438.5748734</c:v>
                </c:pt>
                <c:pt idx="27">
                  <c:v>3255558677.0268874</c:v>
                </c:pt>
                <c:pt idx="28">
                  <c:v>3905896927.6046214</c:v>
                </c:pt>
                <c:pt idx="29">
                  <c:v>5253743422.5993538</c:v>
                </c:pt>
                <c:pt idx="30">
                  <c:v>7641745978.5840158</c:v>
                </c:pt>
                <c:pt idx="31">
                  <c:v>9198395980.6416378</c:v>
                </c:pt>
                <c:pt idx="32">
                  <c:v>10090709611.628489</c:v>
                </c:pt>
                <c:pt idx="33">
                  <c:v>10479383028.399998</c:v>
                </c:pt>
                <c:pt idx="34">
                  <c:v>11350703000</c:v>
                </c:pt>
              </c:numCache>
            </c:numRef>
          </c:val>
          <c:smooth val="0"/>
          <c:extLst>
            <c:ext xmlns:c16="http://schemas.microsoft.com/office/drawing/2014/chart" uri="{C3380CC4-5D6E-409C-BE32-E72D297353CC}">
              <c16:uniqueId val="{00000049-D613-0A4E-8F22-0E6DCFA51977}"/>
            </c:ext>
          </c:extLst>
        </c:ser>
        <c:ser>
          <c:idx val="74"/>
          <c:order val="74"/>
          <c:spPr>
            <a:ln w="28575" cap="rnd">
              <a:solidFill>
                <a:schemeClr val="accent4">
                  <a:tint val="42000"/>
                </a:schemeClr>
              </a:solidFill>
              <a:round/>
            </a:ln>
            <a:effectLst/>
          </c:spPr>
          <c:marker>
            <c:symbol val="none"/>
          </c:marker>
          <c:val>
            <c:numRef>
              <c:f>Revenue!$B$76:$AO$76</c:f>
              <c:numCache>
                <c:formatCode>#,##0</c:formatCode>
                <c:ptCount val="40"/>
                <c:pt idx="0">
                  <c:v>0</c:v>
                </c:pt>
                <c:pt idx="1">
                  <c:v>0</c:v>
                </c:pt>
                <c:pt idx="2">
                  <c:v>0</c:v>
                </c:pt>
                <c:pt idx="3">
                  <c:v>2191986.8147579995</c:v>
                </c:pt>
                <c:pt idx="4">
                  <c:v>12487085.519999998</c:v>
                </c:pt>
                <c:pt idx="5">
                  <c:v>33299900</c:v>
                </c:pt>
              </c:numCache>
            </c:numRef>
          </c:val>
          <c:smooth val="0"/>
          <c:extLst>
            <c:ext xmlns:c16="http://schemas.microsoft.com/office/drawing/2014/chart" uri="{C3380CC4-5D6E-409C-BE32-E72D297353CC}">
              <c16:uniqueId val="{0000004A-D613-0A4E-8F22-0E6DCFA51977}"/>
            </c:ext>
          </c:extLst>
        </c:ser>
        <c:ser>
          <c:idx val="75"/>
          <c:order val="75"/>
          <c:spPr>
            <a:ln w="28575" cap="rnd">
              <a:solidFill>
                <a:schemeClr val="accent4">
                  <a:tint val="41000"/>
                </a:schemeClr>
              </a:solidFill>
              <a:round/>
            </a:ln>
            <a:effectLst/>
          </c:spPr>
          <c:marker>
            <c:symbol val="none"/>
          </c:marker>
          <c:val>
            <c:numRef>
              <c:f>Revenue!$B$77:$AO$77</c:f>
              <c:numCache>
                <c:formatCode>#,##0</c:formatCode>
                <c:ptCount val="40"/>
                <c:pt idx="0">
                  <c:v>194916.0601309489</c:v>
                </c:pt>
                <c:pt idx="1">
                  <c:v>1112456.3166195569</c:v>
                </c:pt>
                <c:pt idx="2">
                  <c:v>897331.50126552815</c:v>
                </c:pt>
                <c:pt idx="3">
                  <c:v>82806002.276919946</c:v>
                </c:pt>
                <c:pt idx="4">
                  <c:v>1320141783.0962379</c:v>
                </c:pt>
                <c:pt idx="5">
                  <c:v>1785759683.0382502</c:v>
                </c:pt>
                <c:pt idx="6">
                  <c:v>41935795.537999995</c:v>
                </c:pt>
                <c:pt idx="7">
                  <c:v>65623360</c:v>
                </c:pt>
              </c:numCache>
            </c:numRef>
          </c:val>
          <c:smooth val="0"/>
          <c:extLst>
            <c:ext xmlns:c16="http://schemas.microsoft.com/office/drawing/2014/chart" uri="{C3380CC4-5D6E-409C-BE32-E72D297353CC}">
              <c16:uniqueId val="{0000004B-D613-0A4E-8F22-0E6DCFA51977}"/>
            </c:ext>
          </c:extLst>
        </c:ser>
        <c:ser>
          <c:idx val="76"/>
          <c:order val="76"/>
          <c:spPr>
            <a:ln w="28575" cap="rnd">
              <a:solidFill>
                <a:schemeClr val="accent4">
                  <a:tint val="39000"/>
                </a:schemeClr>
              </a:solidFill>
              <a:round/>
            </a:ln>
            <a:effectLst/>
          </c:spPr>
          <c:marker>
            <c:symbol val="none"/>
          </c:marker>
          <c:val>
            <c:numRef>
              <c:f>Revenue!$B$78:$AO$78</c:f>
              <c:numCache>
                <c:formatCode>#,##0</c:formatCode>
                <c:ptCount val="40"/>
                <c:pt idx="0">
                  <c:v>0</c:v>
                </c:pt>
                <c:pt idx="1">
                  <c:v>23560985.935992423</c:v>
                </c:pt>
                <c:pt idx="2">
                  <c:v>19067107.613682184</c:v>
                </c:pt>
                <c:pt idx="3">
                  <c:v>13258216.573336691</c:v>
                </c:pt>
                <c:pt idx="4">
                  <c:v>9764751.9312493131</c:v>
                </c:pt>
                <c:pt idx="5">
                  <c:v>131748709.91365646</c:v>
                </c:pt>
                <c:pt idx="6">
                  <c:v>210728315.23005065</c:v>
                </c:pt>
                <c:pt idx="7">
                  <c:v>45436996.411030166</c:v>
                </c:pt>
                <c:pt idx="8">
                  <c:v>46220414.758404896</c:v>
                </c:pt>
                <c:pt idx="9">
                  <c:v>265465244.61599997</c:v>
                </c:pt>
                <c:pt idx="10">
                  <c:v>82401030</c:v>
                </c:pt>
              </c:numCache>
            </c:numRef>
          </c:val>
          <c:smooth val="0"/>
          <c:extLst>
            <c:ext xmlns:c16="http://schemas.microsoft.com/office/drawing/2014/chart" uri="{C3380CC4-5D6E-409C-BE32-E72D297353CC}">
              <c16:uniqueId val="{0000004C-D613-0A4E-8F22-0E6DCFA51977}"/>
            </c:ext>
          </c:extLst>
        </c:ser>
        <c:ser>
          <c:idx val="77"/>
          <c:order val="77"/>
          <c:spPr>
            <a:ln w="28575" cap="rnd">
              <a:solidFill>
                <a:schemeClr val="accent4">
                  <a:tint val="37000"/>
                </a:schemeClr>
              </a:solidFill>
              <a:round/>
            </a:ln>
            <a:effectLst/>
          </c:spPr>
          <c:marker>
            <c:symbol val="none"/>
          </c:marker>
          <c:val>
            <c:numRef>
              <c:f>Revenue!$B$79:$AO$79</c:f>
              <c:numCache>
                <c:formatCode>#,##0</c:formatCode>
                <c:ptCount val="40"/>
                <c:pt idx="0">
                  <c:v>0</c:v>
                </c:pt>
                <c:pt idx="1">
                  <c:v>0</c:v>
                </c:pt>
                <c:pt idx="2">
                  <c:v>206603.77652422109</c:v>
                </c:pt>
                <c:pt idx="3">
                  <c:v>1464225.1416414166</c:v>
                </c:pt>
                <c:pt idx="4">
                  <c:v>5092672.6314750602</c:v>
                </c:pt>
                <c:pt idx="5">
                  <c:v>18473439.340730749</c:v>
                </c:pt>
                <c:pt idx="6">
                  <c:v>20171658.768954903</c:v>
                </c:pt>
                <c:pt idx="7">
                  <c:v>24722969.852237664</c:v>
                </c:pt>
                <c:pt idx="8">
                  <c:v>49746922.91811946</c:v>
                </c:pt>
                <c:pt idx="9">
                  <c:v>4122969.0139442994</c:v>
                </c:pt>
                <c:pt idx="10">
                  <c:v>120310308.23499998</c:v>
                </c:pt>
                <c:pt idx="11">
                  <c:v>111551060</c:v>
                </c:pt>
              </c:numCache>
            </c:numRef>
          </c:val>
          <c:smooth val="0"/>
          <c:extLst>
            <c:ext xmlns:c16="http://schemas.microsoft.com/office/drawing/2014/chart" uri="{C3380CC4-5D6E-409C-BE32-E72D297353CC}">
              <c16:uniqueId val="{0000004D-D613-0A4E-8F22-0E6DCFA51977}"/>
            </c:ext>
          </c:extLst>
        </c:ser>
        <c:ser>
          <c:idx val="78"/>
          <c:order val="78"/>
          <c:spPr>
            <a:ln w="28575" cap="rnd">
              <a:solidFill>
                <a:schemeClr val="accent4">
                  <a:tint val="36000"/>
                </a:schemeClr>
              </a:solidFill>
              <a:round/>
            </a:ln>
            <a:effectLst/>
          </c:spPr>
          <c:marker>
            <c:symbol val="none"/>
          </c:marker>
          <c:val>
            <c:numRef>
              <c:f>Revenue!$B$80:$AO$80</c:f>
              <c:numCache>
                <c:formatCode>#,##0</c:formatCode>
                <c:ptCount val="40"/>
                <c:pt idx="0">
                  <c:v>9897230.0452544335</c:v>
                </c:pt>
                <c:pt idx="1">
                  <c:v>13371000.732842678</c:v>
                </c:pt>
                <c:pt idx="2">
                  <c:v>14057235.385186922</c:v>
                </c:pt>
                <c:pt idx="3">
                  <c:v>12951566.668867394</c:v>
                </c:pt>
                <c:pt idx="4">
                  <c:v>37735092.393851481</c:v>
                </c:pt>
                <c:pt idx="5">
                  <c:v>146181158.3715634</c:v>
                </c:pt>
                <c:pt idx="6">
                  <c:v>60371652.181498602</c:v>
                </c:pt>
                <c:pt idx="7">
                  <c:v>52038091.962792471</c:v>
                </c:pt>
                <c:pt idx="8">
                  <c:v>197766309.77258545</c:v>
                </c:pt>
                <c:pt idx="9">
                  <c:v>151086320.81737551</c:v>
                </c:pt>
                <c:pt idx="10">
                  <c:v>334096419.07349777</c:v>
                </c:pt>
                <c:pt idx="11">
                  <c:v>185956184.52889529</c:v>
                </c:pt>
                <c:pt idx="12">
                  <c:v>185410921.60499999</c:v>
                </c:pt>
                <c:pt idx="13">
                  <c:v>113807790</c:v>
                </c:pt>
              </c:numCache>
            </c:numRef>
          </c:val>
          <c:smooth val="0"/>
          <c:extLst>
            <c:ext xmlns:c16="http://schemas.microsoft.com/office/drawing/2014/chart" uri="{C3380CC4-5D6E-409C-BE32-E72D297353CC}">
              <c16:uniqueId val="{0000004E-D613-0A4E-8F22-0E6DCFA51977}"/>
            </c:ext>
          </c:extLst>
        </c:ser>
        <c:ser>
          <c:idx val="79"/>
          <c:order val="79"/>
          <c:spPr>
            <a:ln w="28575" cap="rnd">
              <a:solidFill>
                <a:schemeClr val="accent4">
                  <a:tint val="34000"/>
                </a:schemeClr>
              </a:solidFill>
              <a:round/>
            </a:ln>
            <a:effectLst/>
          </c:spPr>
          <c:marker>
            <c:symbol val="none"/>
          </c:marker>
          <c:val>
            <c:numRef>
              <c:f>Revenue!$B$81:$AO$81</c:f>
              <c:numCache>
                <c:formatCode>#,##0</c:formatCode>
                <c:ptCount val="40"/>
                <c:pt idx="0">
                  <c:v>2271966.0017866124</c:v>
                </c:pt>
                <c:pt idx="1">
                  <c:v>13130213.692262998</c:v>
                </c:pt>
                <c:pt idx="2">
                  <c:v>14761588.447188972</c:v>
                </c:pt>
                <c:pt idx="3">
                  <c:v>67713054.392605215</c:v>
                </c:pt>
                <c:pt idx="4">
                  <c:v>67950831.164576367</c:v>
                </c:pt>
                <c:pt idx="5">
                  <c:v>37286584.913345657</c:v>
                </c:pt>
                <c:pt idx="6">
                  <c:v>47964556.393610068</c:v>
                </c:pt>
                <c:pt idx="7">
                  <c:v>32400349.171356004</c:v>
                </c:pt>
                <c:pt idx="8">
                  <c:v>466059332.64175737</c:v>
                </c:pt>
                <c:pt idx="9">
                  <c:v>80711593.923999995</c:v>
                </c:pt>
                <c:pt idx="10">
                  <c:v>78593120</c:v>
                </c:pt>
              </c:numCache>
            </c:numRef>
          </c:val>
          <c:smooth val="0"/>
          <c:extLst>
            <c:ext xmlns:c16="http://schemas.microsoft.com/office/drawing/2014/chart" uri="{C3380CC4-5D6E-409C-BE32-E72D297353CC}">
              <c16:uniqueId val="{0000004F-D613-0A4E-8F22-0E6DCFA51977}"/>
            </c:ext>
          </c:extLst>
        </c:ser>
        <c:ser>
          <c:idx val="80"/>
          <c:order val="80"/>
          <c:spPr>
            <a:ln w="28575" cap="rnd">
              <a:solidFill>
                <a:schemeClr val="tx1"/>
              </a:solidFill>
              <a:round/>
            </a:ln>
            <a:effectLst/>
          </c:spPr>
          <c:marker>
            <c:symbol val="none"/>
          </c:marker>
          <c:val>
            <c:numRef>
              <c:f>Revenue!$B$83:$AO$83</c:f>
              <c:numCache>
                <c:formatCode>#,##0</c:formatCode>
                <c:ptCount val="40"/>
                <c:pt idx="0">
                  <c:v>2599863.4213881688</c:v>
                </c:pt>
                <c:pt idx="1">
                  <c:v>7199686.7552525196</c:v>
                </c:pt>
                <c:pt idx="2">
                  <c:v>14222845.325909261</c:v>
                </c:pt>
                <c:pt idx="3">
                  <c:v>27058666.079051089</c:v>
                </c:pt>
                <c:pt idx="4">
                  <c:v>33669493.37659882</c:v>
                </c:pt>
                <c:pt idx="5">
                  <c:v>53606928.752431259</c:v>
                </c:pt>
                <c:pt idx="6">
                  <c:v>45628799.416701049</c:v>
                </c:pt>
                <c:pt idx="7">
                  <c:v>61402987.698686108</c:v>
                </c:pt>
                <c:pt idx="8">
                  <c:v>77764992.661775947</c:v>
                </c:pt>
                <c:pt idx="9">
                  <c:v>80711593.923999995</c:v>
                </c:pt>
                <c:pt idx="10">
                  <c:v>103794067.95096351</c:v>
                </c:pt>
                <c:pt idx="11">
                  <c:v>115932574.32883404</c:v>
                </c:pt>
                <c:pt idx="12">
                  <c:v>144101007.46293056</c:v>
                </c:pt>
                <c:pt idx="13">
                  <c:v>102488794.47819918</c:v>
                </c:pt>
                <c:pt idx="14">
                  <c:v>156246761.18160942</c:v>
                </c:pt>
                <c:pt idx="15">
                  <c:v>109445462.81937858</c:v>
                </c:pt>
                <c:pt idx="16">
                  <c:v>255453555.14099437</c:v>
                </c:pt>
                <c:pt idx="17">
                  <c:v>223025604.28463572</c:v>
                </c:pt>
                <c:pt idx="18">
                  <c:v>264606215.31396419</c:v>
                </c:pt>
                <c:pt idx="19">
                  <c:v>571648350.4539336</c:v>
                </c:pt>
                <c:pt idx="20">
                  <c:v>833557298.54309654</c:v>
                </c:pt>
                <c:pt idx="21">
                  <c:v>1087328348.5181901</c:v>
                </c:pt>
                <c:pt idx="22">
                  <c:v>1120293396.5279953</c:v>
                </c:pt>
                <c:pt idx="23">
                  <c:v>1578757045.5217717</c:v>
                </c:pt>
                <c:pt idx="24">
                  <c:v>1820323021.5245633</c:v>
                </c:pt>
                <c:pt idx="25">
                  <c:v>1943364270.0159998</c:v>
                </c:pt>
                <c:pt idx="26">
                  <c:v>2282390438.5748734</c:v>
                </c:pt>
                <c:pt idx="27">
                  <c:v>3269677857.9860215</c:v>
                </c:pt>
                <c:pt idx="28">
                  <c:v>3766218582.222434</c:v>
                </c:pt>
                <c:pt idx="29">
                  <c:v>5253743422.5993538</c:v>
                </c:pt>
                <c:pt idx="30">
                  <c:v>7641745978.5840158</c:v>
                </c:pt>
                <c:pt idx="31">
                  <c:v>15351301100.388508</c:v>
                </c:pt>
                <c:pt idx="32">
                  <c:v>14905141242.93194</c:v>
                </c:pt>
                <c:pt idx="33">
                  <c:v>15584930118.565918</c:v>
                </c:pt>
                <c:pt idx="34">
                  <c:v>16386985409.314795</c:v>
                </c:pt>
                <c:pt idx="35">
                  <c:v>24273391131.030396</c:v>
                </c:pt>
                <c:pt idx="36">
                  <c:v>22651523720.48951</c:v>
                </c:pt>
                <c:pt idx="37">
                  <c:v>21673412026.097687</c:v>
                </c:pt>
                <c:pt idx="38">
                  <c:v>22967352820.599998</c:v>
                </c:pt>
                <c:pt idx="39">
                  <c:v>22965588500</c:v>
                </c:pt>
              </c:numCache>
            </c:numRef>
          </c:val>
          <c:smooth val="0"/>
          <c:extLst>
            <c:ext xmlns:c16="http://schemas.microsoft.com/office/drawing/2014/chart" uri="{C3380CC4-5D6E-409C-BE32-E72D297353CC}">
              <c16:uniqueId val="{00000052-D613-0A4E-8F22-0E6DCFA51977}"/>
            </c:ext>
          </c:extLst>
        </c:ser>
        <c:dLbls>
          <c:showLegendKey val="0"/>
          <c:showVal val="0"/>
          <c:showCatName val="0"/>
          <c:showSerName val="0"/>
          <c:showPercent val="0"/>
          <c:showBubbleSize val="0"/>
        </c:dLbls>
        <c:smooth val="0"/>
        <c:axId val="974940943"/>
        <c:axId val="596818079"/>
      </c:lineChart>
      <c:catAx>
        <c:axId val="9749409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596818079"/>
        <c:crosses val="autoZero"/>
        <c:auto val="1"/>
        <c:lblAlgn val="ctr"/>
        <c:lblOffset val="100"/>
        <c:noMultiLvlLbl val="0"/>
      </c:catAx>
      <c:valAx>
        <c:axId val="59681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97494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R&amp;D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'R&amp;D'!$A$82</c:f>
              <c:strCache>
                <c:ptCount val="1"/>
                <c:pt idx="0">
                  <c:v>Average</c:v>
                </c:pt>
              </c:strCache>
            </c:strRef>
          </c:tx>
          <c:spPr>
            <a:ln w="28575" cap="rnd">
              <a:solidFill>
                <a:schemeClr val="accent1"/>
              </a:solidFill>
              <a:round/>
            </a:ln>
            <a:effectLst/>
          </c:spPr>
          <c:marker>
            <c:symbol val="none"/>
          </c:marker>
          <c:val>
            <c:numRef>
              <c:f>'R&amp;D'!$B$82:$AL$82</c:f>
              <c:numCache>
                <c:formatCode>#,##0</c:formatCode>
                <c:ptCount val="37"/>
                <c:pt idx="0">
                  <c:v>39059220.844454043</c:v>
                </c:pt>
                <c:pt idx="1">
                  <c:v>63019982.514337249</c:v>
                </c:pt>
                <c:pt idx="2">
                  <c:v>89387329.643720388</c:v>
                </c:pt>
                <c:pt idx="3">
                  <c:v>124779373.4556507</c:v>
                </c:pt>
                <c:pt idx="4">
                  <c:v>181240306.07315299</c:v>
                </c:pt>
                <c:pt idx="5">
                  <c:v>222877115.54393786</c:v>
                </c:pt>
                <c:pt idx="6">
                  <c:v>289870231.53704286</c:v>
                </c:pt>
                <c:pt idx="7">
                  <c:v>360908414.06572312</c:v>
                </c:pt>
                <c:pt idx="8">
                  <c:v>344332870.31440341</c:v>
                </c:pt>
                <c:pt idx="9">
                  <c:v>231842358.21786699</c:v>
                </c:pt>
                <c:pt idx="10">
                  <c:v>242625105.08002579</c:v>
                </c:pt>
                <c:pt idx="11">
                  <c:v>268616858.05651671</c:v>
                </c:pt>
                <c:pt idx="12">
                  <c:v>303073017.69766152</c:v>
                </c:pt>
                <c:pt idx="13">
                  <c:v>308321227.66892725</c:v>
                </c:pt>
                <c:pt idx="14">
                  <c:v>281634471.37561435</c:v>
                </c:pt>
                <c:pt idx="15">
                  <c:v>330987626.56486869</c:v>
                </c:pt>
                <c:pt idx="16">
                  <c:v>434298312.1451754</c:v>
                </c:pt>
                <c:pt idx="17">
                  <c:v>497218791.35525179</c:v>
                </c:pt>
                <c:pt idx="18">
                  <c:v>603592599.80226827</c:v>
                </c:pt>
                <c:pt idx="19">
                  <c:v>759673114.48668563</c:v>
                </c:pt>
                <c:pt idx="20">
                  <c:v>859715573.57836902</c:v>
                </c:pt>
                <c:pt idx="21">
                  <c:v>893915344.53817821</c:v>
                </c:pt>
                <c:pt idx="22">
                  <c:v>953388146.5643791</c:v>
                </c:pt>
                <c:pt idx="23">
                  <c:v>1036838250.8006077</c:v>
                </c:pt>
                <c:pt idx="24">
                  <c:v>1289238352.0705678</c:v>
                </c:pt>
                <c:pt idx="25">
                  <c:v>1552580343.4160054</c:v>
                </c:pt>
                <c:pt idx="26">
                  <c:v>1615932299.2223501</c:v>
                </c:pt>
                <c:pt idx="27">
                  <c:v>1674900307.65485</c:v>
                </c:pt>
                <c:pt idx="28">
                  <c:v>2011036373.1062367</c:v>
                </c:pt>
                <c:pt idx="29">
                  <c:v>2388378131.2601352</c:v>
                </c:pt>
                <c:pt idx="30">
                  <c:v>2342308211.7181425</c:v>
                </c:pt>
                <c:pt idx="31">
                  <c:v>3780230708.9185104</c:v>
                </c:pt>
                <c:pt idx="32">
                  <c:v>4053361131.0990791</c:v>
                </c:pt>
                <c:pt idx="33">
                  <c:v>4200944139.1843939</c:v>
                </c:pt>
                <c:pt idx="34">
                  <c:v>7269942311.8378983</c:v>
                </c:pt>
                <c:pt idx="35">
                  <c:v>5540729768.4218998</c:v>
                </c:pt>
                <c:pt idx="36">
                  <c:v>5581995184</c:v>
                </c:pt>
              </c:numCache>
            </c:numRef>
          </c:val>
          <c:smooth val="0"/>
          <c:extLst>
            <c:ext xmlns:c16="http://schemas.microsoft.com/office/drawing/2014/chart" uri="{C3380CC4-5D6E-409C-BE32-E72D297353CC}">
              <c16:uniqueId val="{00000000-28CA-C64C-A670-BD771F878F5B}"/>
            </c:ext>
          </c:extLst>
        </c:ser>
        <c:ser>
          <c:idx val="1"/>
          <c:order val="1"/>
          <c:tx>
            <c:strRef>
              <c:f>'R&amp;D'!$A$83</c:f>
              <c:strCache>
                <c:ptCount val="1"/>
                <c:pt idx="0">
                  <c:v>Median</c:v>
                </c:pt>
              </c:strCache>
            </c:strRef>
          </c:tx>
          <c:spPr>
            <a:ln w="28575" cap="rnd">
              <a:solidFill>
                <a:schemeClr val="accent2"/>
              </a:solidFill>
              <a:round/>
            </a:ln>
            <a:effectLst/>
          </c:spPr>
          <c:marker>
            <c:symbol val="none"/>
          </c:marker>
          <c:val>
            <c:numRef>
              <c:f>'R&amp;D'!$B$83:$AL$83</c:f>
              <c:numCache>
                <c:formatCode>#,##0</c:formatCode>
                <c:ptCount val="37"/>
                <c:pt idx="0">
                  <c:v>18438081.591542792</c:v>
                </c:pt>
                <c:pt idx="1">
                  <c:v>39178145.049613431</c:v>
                </c:pt>
                <c:pt idx="2">
                  <c:v>58433945.889738396</c:v>
                </c:pt>
                <c:pt idx="3">
                  <c:v>88865237.910970867</c:v>
                </c:pt>
                <c:pt idx="4">
                  <c:v>117870660.98086864</c:v>
                </c:pt>
                <c:pt idx="5">
                  <c:v>130001127.8213636</c:v>
                </c:pt>
                <c:pt idx="6">
                  <c:v>156730116.01217946</c:v>
                </c:pt>
                <c:pt idx="7">
                  <c:v>158741369.29547271</c:v>
                </c:pt>
                <c:pt idx="8">
                  <c:v>148837277.22006786</c:v>
                </c:pt>
                <c:pt idx="9">
                  <c:v>152498531.91299999</c:v>
                </c:pt>
                <c:pt idx="10">
                  <c:v>170360262.11520866</c:v>
                </c:pt>
                <c:pt idx="11">
                  <c:v>223123514.84765387</c:v>
                </c:pt>
                <c:pt idx="12">
                  <c:v>238272851.8129971</c:v>
                </c:pt>
                <c:pt idx="13">
                  <c:v>226637753.15776381</c:v>
                </c:pt>
                <c:pt idx="14">
                  <c:v>180481602.77026898</c:v>
                </c:pt>
                <c:pt idx="15">
                  <c:v>192095528.36547041</c:v>
                </c:pt>
                <c:pt idx="16">
                  <c:v>227164733.49275726</c:v>
                </c:pt>
                <c:pt idx="17">
                  <c:v>187876231.69731584</c:v>
                </c:pt>
                <c:pt idx="18">
                  <c:v>208728846.48838568</c:v>
                </c:pt>
                <c:pt idx="19">
                  <c:v>262585066.41165623</c:v>
                </c:pt>
                <c:pt idx="20">
                  <c:v>442679369.53389573</c:v>
                </c:pt>
                <c:pt idx="21">
                  <c:v>602734688.57431364</c:v>
                </c:pt>
                <c:pt idx="22">
                  <c:v>473948801.6045332</c:v>
                </c:pt>
                <c:pt idx="23">
                  <c:v>596821567.72431898</c:v>
                </c:pt>
                <c:pt idx="24">
                  <c:v>1007650689.293699</c:v>
                </c:pt>
                <c:pt idx="25">
                  <c:v>1108622777.7169998</c:v>
                </c:pt>
                <c:pt idx="26">
                  <c:v>937720240</c:v>
                </c:pt>
                <c:pt idx="27">
                  <c:v>1132096513.4100461</c:v>
                </c:pt>
                <c:pt idx="28">
                  <c:v>1157976966.191673</c:v>
                </c:pt>
                <c:pt idx="29">
                  <c:v>2449677295.9285297</c:v>
                </c:pt>
                <c:pt idx="30">
                  <c:v>2252860155.6342487</c:v>
                </c:pt>
                <c:pt idx="31">
                  <c:v>4347365189.9293194</c:v>
                </c:pt>
                <c:pt idx="32">
                  <c:v>4911056057.6999989</c:v>
                </c:pt>
                <c:pt idx="33">
                  <c:v>5180531661.5213356</c:v>
                </c:pt>
                <c:pt idx="34">
                  <c:v>7679902854.5597963</c:v>
                </c:pt>
                <c:pt idx="35">
                  <c:v>5540729768.4218998</c:v>
                </c:pt>
                <c:pt idx="36">
                  <c:v>5581995184</c:v>
                </c:pt>
              </c:numCache>
            </c:numRef>
          </c:val>
          <c:smooth val="0"/>
          <c:extLst>
            <c:ext xmlns:c16="http://schemas.microsoft.com/office/drawing/2014/chart" uri="{C3380CC4-5D6E-409C-BE32-E72D297353CC}">
              <c16:uniqueId val="{00000001-28CA-C64C-A670-BD771F878F5B}"/>
            </c:ext>
          </c:extLst>
        </c:ser>
        <c:dLbls>
          <c:showLegendKey val="0"/>
          <c:showVal val="0"/>
          <c:showCatName val="0"/>
          <c:showSerName val="0"/>
          <c:showPercent val="0"/>
          <c:showBubbleSize val="0"/>
        </c:dLbls>
        <c:smooth val="0"/>
        <c:axId val="717808639"/>
        <c:axId val="703736303"/>
      </c:lineChart>
      <c:catAx>
        <c:axId val="7178086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36303"/>
        <c:crosses val="autoZero"/>
        <c:auto val="1"/>
        <c:lblAlgn val="ctr"/>
        <c:lblOffset val="100"/>
        <c:noMultiLvlLbl val="0"/>
      </c:catAx>
      <c:valAx>
        <c:axId val="703736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Revenue vs R&amp;D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0"/>
          <c:order val="0"/>
          <c:tx>
            <c:strRef>
              <c:f>'R&amp;D'!$A$86</c:f>
              <c:strCache>
                <c:ptCount val="1"/>
                <c:pt idx="0">
                  <c:v>R&amp;D Expense</c:v>
                </c:pt>
              </c:strCache>
            </c:strRef>
          </c:tx>
          <c:spPr>
            <a:ln w="28575" cap="rnd">
              <a:solidFill>
                <a:schemeClr val="accent1"/>
              </a:solidFill>
              <a:round/>
            </a:ln>
            <a:effectLst/>
          </c:spPr>
          <c:marker>
            <c:symbol val="none"/>
          </c:marker>
          <c:val>
            <c:numRef>
              <c:f>'R&amp;D'!$B$86:$AL$86</c:f>
              <c:numCache>
                <c:formatCode>General</c:formatCode>
                <c:ptCount val="37"/>
                <c:pt idx="0">
                  <c:v>18298820.858965818</c:v>
                </c:pt>
                <c:pt idx="1">
                  <c:v>40690524.880592518</c:v>
                </c:pt>
                <c:pt idx="2">
                  <c:v>58946046.553980909</c:v>
                </c:pt>
                <c:pt idx="3">
                  <c:v>91309671.121746525</c:v>
                </c:pt>
                <c:pt idx="4">
                  <c:v>118151613.94399999</c:v>
                </c:pt>
                <c:pt idx="5">
                  <c:v>134057590</c:v>
                </c:pt>
                <c:pt idx="6">
                  <c:v>160306225.1291481</c:v>
                </c:pt>
                <c:pt idx="7">
                  <c:v>156237305.29257372</c:v>
                </c:pt>
                <c:pt idx="8">
                  <c:v>148005717.96323135</c:v>
                </c:pt>
                <c:pt idx="9">
                  <c:v>152097425.61114526</c:v>
                </c:pt>
                <c:pt idx="10">
                  <c:v>166394987.39196861</c:v>
                </c:pt>
                <c:pt idx="11">
                  <c:v>222990912.83198404</c:v>
                </c:pt>
                <c:pt idx="12">
                  <c:v>233210624.17049855</c:v>
                </c:pt>
                <c:pt idx="13">
                  <c:v>223653384.2988838</c:v>
                </c:pt>
                <c:pt idx="14">
                  <c:v>180027901.83964565</c:v>
                </c:pt>
                <c:pt idx="15">
                  <c:v>181932220.81933406</c:v>
                </c:pt>
                <c:pt idx="16">
                  <c:v>197065369.43829888</c:v>
                </c:pt>
                <c:pt idx="17">
                  <c:v>183184737.02974501</c:v>
                </c:pt>
                <c:pt idx="18">
                  <c:v>205819088.39279473</c:v>
                </c:pt>
                <c:pt idx="19">
                  <c:v>237884723.93126619</c:v>
                </c:pt>
                <c:pt idx="20">
                  <c:v>233586348.96097991</c:v>
                </c:pt>
                <c:pt idx="21">
                  <c:v>425272028.11875868</c:v>
                </c:pt>
                <c:pt idx="22">
                  <c:v>473948801.6045332</c:v>
                </c:pt>
                <c:pt idx="23">
                  <c:v>596821567.72431898</c:v>
                </c:pt>
                <c:pt idx="24">
                  <c:v>1007650689.293699</c:v>
                </c:pt>
                <c:pt idx="25">
                  <c:v>1108622777.7169998</c:v>
                </c:pt>
                <c:pt idx="26">
                  <c:v>937720240</c:v>
                </c:pt>
                <c:pt idx="27">
                  <c:v>1132096513.4100461</c:v>
                </c:pt>
                <c:pt idx="28">
                  <c:v>1157976966.191673</c:v>
                </c:pt>
                <c:pt idx="29">
                  <c:v>2449677295.9285297</c:v>
                </c:pt>
                <c:pt idx="30">
                  <c:v>2252860155.6342487</c:v>
                </c:pt>
                <c:pt idx="31">
                  <c:v>4347365189.9293194</c:v>
                </c:pt>
                <c:pt idx="32">
                  <c:v>4911056057.6999989</c:v>
                </c:pt>
                <c:pt idx="33">
                  <c:v>5180531661.5213356</c:v>
                </c:pt>
                <c:pt idx="34">
                  <c:v>7679902854.5597963</c:v>
                </c:pt>
                <c:pt idx="35">
                  <c:v>5540729768.4218998</c:v>
                </c:pt>
                <c:pt idx="36">
                  <c:v>5581995184</c:v>
                </c:pt>
              </c:numCache>
            </c:numRef>
          </c:val>
          <c:smooth val="0"/>
          <c:extLst>
            <c:ext xmlns:c16="http://schemas.microsoft.com/office/drawing/2014/chart" uri="{C3380CC4-5D6E-409C-BE32-E72D297353CC}">
              <c16:uniqueId val="{00000000-43FF-EC43-BFD9-4370A6D1CF78}"/>
            </c:ext>
          </c:extLst>
        </c:ser>
        <c:ser>
          <c:idx val="1"/>
          <c:order val="1"/>
          <c:tx>
            <c:strRef>
              <c:f>'R&amp;D'!$A$87</c:f>
              <c:strCache>
                <c:ptCount val="1"/>
                <c:pt idx="0">
                  <c:v>Revenue</c:v>
                </c:pt>
              </c:strCache>
            </c:strRef>
          </c:tx>
          <c:spPr>
            <a:ln w="28575" cap="rnd">
              <a:solidFill>
                <a:schemeClr val="tx2">
                  <a:lumMod val="25000"/>
                  <a:lumOff val="75000"/>
                </a:schemeClr>
              </a:solidFill>
              <a:round/>
            </a:ln>
            <a:effectLst/>
          </c:spPr>
          <c:marker>
            <c:symbol val="none"/>
          </c:marker>
          <c:val>
            <c:numRef>
              <c:f>'R&amp;D'!$B$87:$AL$87</c:f>
              <c:numCache>
                <c:formatCode>General</c:formatCode>
                <c:ptCount val="37"/>
                <c:pt idx="0">
                  <c:v>2694812.6434211726</c:v>
                </c:pt>
                <c:pt idx="1">
                  <c:v>7351869.2889527129</c:v>
                </c:pt>
                <c:pt idx="2">
                  <c:v>14761588.447188972</c:v>
                </c:pt>
                <c:pt idx="3">
                  <c:v>29904732.921332456</c:v>
                </c:pt>
                <c:pt idx="4">
                  <c:v>33931714.999882236</c:v>
                </c:pt>
                <c:pt idx="5">
                  <c:v>57783719.127842471</c:v>
                </c:pt>
                <c:pt idx="6">
                  <c:v>47377828.116960123</c:v>
                </c:pt>
                <c:pt idx="7">
                  <c:v>64665133.573419079</c:v>
                </c:pt>
                <c:pt idx="8">
                  <c:v>84505879.734465837</c:v>
                </c:pt>
                <c:pt idx="9">
                  <c:v>80711593.923999995</c:v>
                </c:pt>
                <c:pt idx="10">
                  <c:v>95821392.133999988</c:v>
                </c:pt>
                <c:pt idx="11">
                  <c:v>111551060</c:v>
                </c:pt>
                <c:pt idx="12">
                  <c:v>109915350.46135411</c:v>
                </c:pt>
                <c:pt idx="13">
                  <c:v>101603062.47718954</c:v>
                </c:pt>
                <c:pt idx="14">
                  <c:v>135971325.59992856</c:v>
                </c:pt>
                <c:pt idx="15">
                  <c:v>108417365.81125192</c:v>
                </c:pt>
                <c:pt idx="16">
                  <c:v>233567310.8402169</c:v>
                </c:pt>
                <c:pt idx="17">
                  <c:v>196565562.71564829</c:v>
                </c:pt>
                <c:pt idx="18">
                  <c:v>260660140.74664134</c:v>
                </c:pt>
                <c:pt idx="19">
                  <c:v>494348750.33708405</c:v>
                </c:pt>
                <c:pt idx="20">
                  <c:v>674203683.72953629</c:v>
                </c:pt>
                <c:pt idx="21">
                  <c:v>953257268.57330513</c:v>
                </c:pt>
                <c:pt idx="22">
                  <c:v>1120293396.5279953</c:v>
                </c:pt>
                <c:pt idx="23">
                  <c:v>1578757045.5217717</c:v>
                </c:pt>
                <c:pt idx="24">
                  <c:v>1820323021.5245633</c:v>
                </c:pt>
                <c:pt idx="25">
                  <c:v>1943364270.0159998</c:v>
                </c:pt>
                <c:pt idx="26">
                  <c:v>2282390438.5748734</c:v>
                </c:pt>
                <c:pt idx="27">
                  <c:v>3269677857.9860215</c:v>
                </c:pt>
                <c:pt idx="28">
                  <c:v>3766218582.222434</c:v>
                </c:pt>
                <c:pt idx="29">
                  <c:v>5253743422.5993538</c:v>
                </c:pt>
                <c:pt idx="30">
                  <c:v>7641745978.5840158</c:v>
                </c:pt>
                <c:pt idx="31">
                  <c:v>15351301100.388508</c:v>
                </c:pt>
                <c:pt idx="32">
                  <c:v>14905141242.93194</c:v>
                </c:pt>
                <c:pt idx="33">
                  <c:v>15584930118.565918</c:v>
                </c:pt>
                <c:pt idx="34">
                  <c:v>16386985409.314795</c:v>
                </c:pt>
                <c:pt idx="35">
                  <c:v>24273391131.030396</c:v>
                </c:pt>
                <c:pt idx="36">
                  <c:v>22651523720.48951</c:v>
                </c:pt>
              </c:numCache>
            </c:numRef>
          </c:val>
          <c:smooth val="0"/>
          <c:extLst>
            <c:ext xmlns:c16="http://schemas.microsoft.com/office/drawing/2014/chart" uri="{C3380CC4-5D6E-409C-BE32-E72D297353CC}">
              <c16:uniqueId val="{00000001-43FF-EC43-BFD9-4370A6D1CF78}"/>
            </c:ext>
          </c:extLst>
        </c:ser>
        <c:dLbls>
          <c:showLegendKey val="0"/>
          <c:showVal val="0"/>
          <c:showCatName val="0"/>
          <c:showSerName val="0"/>
          <c:showPercent val="0"/>
          <c:showBubbleSize val="0"/>
        </c:dLbls>
        <c:smooth val="0"/>
        <c:axId val="717808639"/>
        <c:axId val="703736303"/>
      </c:lineChart>
      <c:catAx>
        <c:axId val="7178086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703736303"/>
        <c:crosses val="autoZero"/>
        <c:auto val="1"/>
        <c:lblAlgn val="ctr"/>
        <c:lblOffset val="100"/>
        <c:noMultiLvlLbl val="0"/>
      </c:catAx>
      <c:valAx>
        <c:axId val="703736303"/>
        <c:scaling>
          <c:orientation val="minMax"/>
          <c:max val="25000000000"/>
        </c:scaling>
        <c:delete val="0"/>
        <c:axPos val="l"/>
        <c:majorGridlines>
          <c:spPr>
            <a:ln w="9525" cap="flat" cmpd="sng" algn="ctr">
              <a:solidFill>
                <a:schemeClr val="tx1">
                  <a:lumMod val="15000"/>
                  <a:lumOff val="85000"/>
                </a:schemeClr>
              </a:solidFill>
              <a:round/>
            </a:ln>
            <a:effectLst/>
          </c:spPr>
        </c:majorGridlines>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71780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r>
              <a:rPr lang="en-US"/>
              <a:t>Revenue vs R&amp;D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title>
    <c:autoTitleDeleted val="0"/>
    <c:plotArea>
      <c:layout/>
      <c:lineChart>
        <c:grouping val="standard"/>
        <c:varyColors val="0"/>
        <c:ser>
          <c:idx val="0"/>
          <c:order val="0"/>
          <c:tx>
            <c:strRef>
              <c:f>'R&amp;D'!$A$86</c:f>
              <c:strCache>
                <c:ptCount val="1"/>
                <c:pt idx="0">
                  <c:v>R&amp;D Expense</c:v>
                </c:pt>
              </c:strCache>
            </c:strRef>
          </c:tx>
          <c:spPr>
            <a:ln w="28575" cap="rnd">
              <a:solidFill>
                <a:schemeClr val="accent1"/>
              </a:solidFill>
              <a:round/>
            </a:ln>
            <a:effectLst/>
          </c:spPr>
          <c:marker>
            <c:symbol val="none"/>
          </c:marker>
          <c:val>
            <c:numRef>
              <c:f>'R&amp;D'!$B$86:$T$86</c:f>
              <c:numCache>
                <c:formatCode>General</c:formatCode>
                <c:ptCount val="19"/>
                <c:pt idx="0">
                  <c:v>18298820.858965818</c:v>
                </c:pt>
                <c:pt idx="1">
                  <c:v>40690524.880592518</c:v>
                </c:pt>
                <c:pt idx="2">
                  <c:v>58946046.553980909</c:v>
                </c:pt>
                <c:pt idx="3">
                  <c:v>91309671.121746525</c:v>
                </c:pt>
                <c:pt idx="4">
                  <c:v>118151613.94399999</c:v>
                </c:pt>
                <c:pt idx="5">
                  <c:v>134057590</c:v>
                </c:pt>
                <c:pt idx="6">
                  <c:v>160306225.1291481</c:v>
                </c:pt>
                <c:pt idx="7">
                  <c:v>156237305.29257372</c:v>
                </c:pt>
                <c:pt idx="8">
                  <c:v>148005717.96323135</c:v>
                </c:pt>
                <c:pt idx="9">
                  <c:v>152097425.61114526</c:v>
                </c:pt>
                <c:pt idx="10">
                  <c:v>166394987.39196861</c:v>
                </c:pt>
                <c:pt idx="11">
                  <c:v>222990912.83198404</c:v>
                </c:pt>
                <c:pt idx="12">
                  <c:v>233210624.17049855</c:v>
                </c:pt>
                <c:pt idx="13">
                  <c:v>223653384.2988838</c:v>
                </c:pt>
                <c:pt idx="14">
                  <c:v>180027901.83964565</c:v>
                </c:pt>
                <c:pt idx="15">
                  <c:v>181932220.81933406</c:v>
                </c:pt>
                <c:pt idx="16">
                  <c:v>197065369.43829888</c:v>
                </c:pt>
                <c:pt idx="17">
                  <c:v>183184737.02974501</c:v>
                </c:pt>
                <c:pt idx="18">
                  <c:v>205819088.39279473</c:v>
                </c:pt>
              </c:numCache>
            </c:numRef>
          </c:val>
          <c:smooth val="0"/>
          <c:extLst>
            <c:ext xmlns:c16="http://schemas.microsoft.com/office/drawing/2014/chart" uri="{C3380CC4-5D6E-409C-BE32-E72D297353CC}">
              <c16:uniqueId val="{00000000-91CA-6C41-86D8-211E59D6AA71}"/>
            </c:ext>
          </c:extLst>
        </c:ser>
        <c:ser>
          <c:idx val="1"/>
          <c:order val="1"/>
          <c:tx>
            <c:strRef>
              <c:f>'R&amp;D'!$A$87</c:f>
              <c:strCache>
                <c:ptCount val="1"/>
                <c:pt idx="0">
                  <c:v>Revenue</c:v>
                </c:pt>
              </c:strCache>
            </c:strRef>
          </c:tx>
          <c:spPr>
            <a:ln w="28575" cap="rnd">
              <a:solidFill>
                <a:schemeClr val="tx2">
                  <a:lumMod val="25000"/>
                  <a:lumOff val="75000"/>
                </a:schemeClr>
              </a:solidFill>
              <a:round/>
            </a:ln>
            <a:effectLst/>
          </c:spPr>
          <c:marker>
            <c:symbol val="none"/>
          </c:marker>
          <c:val>
            <c:numRef>
              <c:f>'R&amp;D'!$B$87:$T$87</c:f>
              <c:numCache>
                <c:formatCode>General</c:formatCode>
                <c:ptCount val="19"/>
                <c:pt idx="0">
                  <c:v>2694812.6434211726</c:v>
                </c:pt>
                <c:pt idx="1">
                  <c:v>7351869.2889527129</c:v>
                </c:pt>
                <c:pt idx="2">
                  <c:v>14761588.447188972</c:v>
                </c:pt>
                <c:pt idx="3">
                  <c:v>29904732.921332456</c:v>
                </c:pt>
                <c:pt idx="4">
                  <c:v>33931714.999882236</c:v>
                </c:pt>
                <c:pt idx="5">
                  <c:v>57783719.127842471</c:v>
                </c:pt>
                <c:pt idx="6">
                  <c:v>47377828.116960123</c:v>
                </c:pt>
                <c:pt idx="7">
                  <c:v>64665133.573419079</c:v>
                </c:pt>
                <c:pt idx="8">
                  <c:v>84505879.734465837</c:v>
                </c:pt>
                <c:pt idx="9">
                  <c:v>80711593.923999995</c:v>
                </c:pt>
                <c:pt idx="10">
                  <c:v>95821392.133999988</c:v>
                </c:pt>
                <c:pt idx="11">
                  <c:v>111551060</c:v>
                </c:pt>
                <c:pt idx="12">
                  <c:v>109915350.46135411</c:v>
                </c:pt>
                <c:pt idx="13">
                  <c:v>101603062.47718954</c:v>
                </c:pt>
                <c:pt idx="14">
                  <c:v>135971325.59992856</c:v>
                </c:pt>
                <c:pt idx="15">
                  <c:v>108417365.81125192</c:v>
                </c:pt>
                <c:pt idx="16">
                  <c:v>233567310.8402169</c:v>
                </c:pt>
                <c:pt idx="17">
                  <c:v>196565562.71564829</c:v>
                </c:pt>
                <c:pt idx="18">
                  <c:v>260660140.74664134</c:v>
                </c:pt>
              </c:numCache>
            </c:numRef>
          </c:val>
          <c:smooth val="0"/>
          <c:extLst>
            <c:ext xmlns:c16="http://schemas.microsoft.com/office/drawing/2014/chart" uri="{C3380CC4-5D6E-409C-BE32-E72D297353CC}">
              <c16:uniqueId val="{00000001-91CA-6C41-86D8-211E59D6AA71}"/>
            </c:ext>
          </c:extLst>
        </c:ser>
        <c:dLbls>
          <c:showLegendKey val="0"/>
          <c:showVal val="0"/>
          <c:showCatName val="0"/>
          <c:showSerName val="0"/>
          <c:showPercent val="0"/>
          <c:showBubbleSize val="0"/>
        </c:dLbls>
        <c:smooth val="0"/>
        <c:axId val="717808639"/>
        <c:axId val="703736303"/>
      </c:lineChart>
      <c:catAx>
        <c:axId val="7178086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703736303"/>
        <c:crosses val="autoZero"/>
        <c:auto val="1"/>
        <c:lblAlgn val="ctr"/>
        <c:lblOffset val="100"/>
        <c:noMultiLvlLbl val="0"/>
      </c:catAx>
      <c:valAx>
        <c:axId val="703736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crossAx val="71780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B GARAMOND REGULAR ROMAN" pitchFamily="2" charset="0"/>
              <a:ea typeface="EB GARAMOND REGULAR ROMAN" pitchFamily="2" charset="0"/>
              <a:cs typeface="EB GARAMOND REGULAR ROMAN"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EB GARAMOND REGULAR ROMAN" pitchFamily="2" charset="0"/>
          <a:ea typeface="EB GARAMOND REGULAR ROMAN" pitchFamily="2" charset="0"/>
          <a:cs typeface="EB GARAMOND REGULAR ROMAN"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R&amp;D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'R&amp;D'!$A$82</c:f>
              <c:strCache>
                <c:ptCount val="1"/>
                <c:pt idx="0">
                  <c:v>Average</c:v>
                </c:pt>
              </c:strCache>
            </c:strRef>
          </c:tx>
          <c:spPr>
            <a:ln w="28575" cap="rnd">
              <a:solidFill>
                <a:schemeClr val="accent1"/>
              </a:solidFill>
              <a:round/>
            </a:ln>
            <a:effectLst/>
          </c:spPr>
          <c:marker>
            <c:symbol val="none"/>
          </c:marker>
          <c:val>
            <c:numRef>
              <c:f>'R&amp;D'!$B$82:$AL$82</c:f>
              <c:numCache>
                <c:formatCode>#,##0</c:formatCode>
                <c:ptCount val="37"/>
                <c:pt idx="0">
                  <c:v>39059220.844454043</c:v>
                </c:pt>
                <c:pt idx="1">
                  <c:v>63019982.514337249</c:v>
                </c:pt>
                <c:pt idx="2">
                  <c:v>89387329.643720388</c:v>
                </c:pt>
                <c:pt idx="3">
                  <c:v>124779373.4556507</c:v>
                </c:pt>
                <c:pt idx="4">
                  <c:v>181240306.07315299</c:v>
                </c:pt>
                <c:pt idx="5">
                  <c:v>222877115.54393786</c:v>
                </c:pt>
                <c:pt idx="6">
                  <c:v>289870231.53704286</c:v>
                </c:pt>
                <c:pt idx="7">
                  <c:v>360908414.06572312</c:v>
                </c:pt>
                <c:pt idx="8">
                  <c:v>344332870.31440341</c:v>
                </c:pt>
                <c:pt idx="9">
                  <c:v>231842358.21786699</c:v>
                </c:pt>
                <c:pt idx="10">
                  <c:v>242625105.08002579</c:v>
                </c:pt>
                <c:pt idx="11">
                  <c:v>268616858.05651671</c:v>
                </c:pt>
                <c:pt idx="12">
                  <c:v>303073017.69766152</c:v>
                </c:pt>
                <c:pt idx="13">
                  <c:v>308321227.66892725</c:v>
                </c:pt>
                <c:pt idx="14">
                  <c:v>281634471.37561435</c:v>
                </c:pt>
                <c:pt idx="15">
                  <c:v>330987626.56486869</c:v>
                </c:pt>
                <c:pt idx="16">
                  <c:v>434298312.1451754</c:v>
                </c:pt>
                <c:pt idx="17">
                  <c:v>497218791.35525179</c:v>
                </c:pt>
                <c:pt idx="18">
                  <c:v>603592599.80226827</c:v>
                </c:pt>
                <c:pt idx="19">
                  <c:v>759673114.48668563</c:v>
                </c:pt>
                <c:pt idx="20">
                  <c:v>859715573.57836902</c:v>
                </c:pt>
                <c:pt idx="21">
                  <c:v>893915344.53817821</c:v>
                </c:pt>
                <c:pt idx="22">
                  <c:v>953388146.5643791</c:v>
                </c:pt>
                <c:pt idx="23">
                  <c:v>1036838250.8006077</c:v>
                </c:pt>
                <c:pt idx="24">
                  <c:v>1289238352.0705678</c:v>
                </c:pt>
                <c:pt idx="25">
                  <c:v>1552580343.4160054</c:v>
                </c:pt>
                <c:pt idx="26">
                  <c:v>1615932299.2223501</c:v>
                </c:pt>
                <c:pt idx="27">
                  <c:v>1674900307.65485</c:v>
                </c:pt>
                <c:pt idx="28">
                  <c:v>2011036373.1062367</c:v>
                </c:pt>
                <c:pt idx="29">
                  <c:v>2388378131.2601352</c:v>
                </c:pt>
                <c:pt idx="30">
                  <c:v>2342308211.7181425</c:v>
                </c:pt>
                <c:pt idx="31">
                  <c:v>3780230708.9185104</c:v>
                </c:pt>
                <c:pt idx="32">
                  <c:v>4053361131.0990791</c:v>
                </c:pt>
                <c:pt idx="33">
                  <c:v>4200944139.1843939</c:v>
                </c:pt>
                <c:pt idx="34">
                  <c:v>7269942311.8378983</c:v>
                </c:pt>
                <c:pt idx="35">
                  <c:v>5540729768.4218998</c:v>
                </c:pt>
                <c:pt idx="36">
                  <c:v>5581995184</c:v>
                </c:pt>
              </c:numCache>
            </c:numRef>
          </c:val>
          <c:smooth val="0"/>
          <c:extLst>
            <c:ext xmlns:c16="http://schemas.microsoft.com/office/drawing/2014/chart" uri="{C3380CC4-5D6E-409C-BE32-E72D297353CC}">
              <c16:uniqueId val="{00000000-9C87-4042-9370-735625610546}"/>
            </c:ext>
          </c:extLst>
        </c:ser>
        <c:ser>
          <c:idx val="1"/>
          <c:order val="1"/>
          <c:tx>
            <c:strRef>
              <c:f>'R&amp;D'!$A$83</c:f>
              <c:strCache>
                <c:ptCount val="1"/>
                <c:pt idx="0">
                  <c:v>Median</c:v>
                </c:pt>
              </c:strCache>
            </c:strRef>
          </c:tx>
          <c:spPr>
            <a:ln w="28575" cap="rnd">
              <a:solidFill>
                <a:schemeClr val="accent2"/>
              </a:solidFill>
              <a:round/>
            </a:ln>
            <a:effectLst/>
          </c:spPr>
          <c:marker>
            <c:symbol val="none"/>
          </c:marker>
          <c:val>
            <c:numRef>
              <c:f>'R&amp;D'!$B$83:$AL$83</c:f>
              <c:numCache>
                <c:formatCode>#,##0</c:formatCode>
                <c:ptCount val="37"/>
                <c:pt idx="0">
                  <c:v>18438081.591542792</c:v>
                </c:pt>
                <c:pt idx="1">
                  <c:v>39178145.049613431</c:v>
                </c:pt>
                <c:pt idx="2">
                  <c:v>58433945.889738396</c:v>
                </c:pt>
                <c:pt idx="3">
                  <c:v>88865237.910970867</c:v>
                </c:pt>
                <c:pt idx="4">
                  <c:v>117870660.98086864</c:v>
                </c:pt>
                <c:pt idx="5">
                  <c:v>130001127.8213636</c:v>
                </c:pt>
                <c:pt idx="6">
                  <c:v>156730116.01217946</c:v>
                </c:pt>
                <c:pt idx="7">
                  <c:v>158741369.29547271</c:v>
                </c:pt>
                <c:pt idx="8">
                  <c:v>148837277.22006786</c:v>
                </c:pt>
                <c:pt idx="9">
                  <c:v>152498531.91299999</c:v>
                </c:pt>
                <c:pt idx="10">
                  <c:v>170360262.11520866</c:v>
                </c:pt>
                <c:pt idx="11">
                  <c:v>223123514.84765387</c:v>
                </c:pt>
                <c:pt idx="12">
                  <c:v>238272851.8129971</c:v>
                </c:pt>
                <c:pt idx="13">
                  <c:v>226637753.15776381</c:v>
                </c:pt>
                <c:pt idx="14">
                  <c:v>180481602.77026898</c:v>
                </c:pt>
                <c:pt idx="15">
                  <c:v>192095528.36547041</c:v>
                </c:pt>
                <c:pt idx="16">
                  <c:v>227164733.49275726</c:v>
                </c:pt>
                <c:pt idx="17">
                  <c:v>187876231.69731584</c:v>
                </c:pt>
                <c:pt idx="18">
                  <c:v>208728846.48838568</c:v>
                </c:pt>
                <c:pt idx="19">
                  <c:v>262585066.41165623</c:v>
                </c:pt>
                <c:pt idx="20">
                  <c:v>442679369.53389573</c:v>
                </c:pt>
                <c:pt idx="21">
                  <c:v>602734688.57431364</c:v>
                </c:pt>
                <c:pt idx="22">
                  <c:v>473948801.6045332</c:v>
                </c:pt>
                <c:pt idx="23">
                  <c:v>596821567.72431898</c:v>
                </c:pt>
                <c:pt idx="24">
                  <c:v>1007650689.293699</c:v>
                </c:pt>
                <c:pt idx="25">
                  <c:v>1108622777.7169998</c:v>
                </c:pt>
                <c:pt idx="26">
                  <c:v>937720240</c:v>
                </c:pt>
                <c:pt idx="27">
                  <c:v>1132096513.4100461</c:v>
                </c:pt>
                <c:pt idx="28">
                  <c:v>1157976966.191673</c:v>
                </c:pt>
                <c:pt idx="29">
                  <c:v>2449677295.9285297</c:v>
                </c:pt>
                <c:pt idx="30">
                  <c:v>2252860155.6342487</c:v>
                </c:pt>
                <c:pt idx="31">
                  <c:v>4347365189.9293194</c:v>
                </c:pt>
                <c:pt idx="32">
                  <c:v>4911056057.6999989</c:v>
                </c:pt>
                <c:pt idx="33">
                  <c:v>5180531661.5213356</c:v>
                </c:pt>
                <c:pt idx="34">
                  <c:v>7679902854.5597963</c:v>
                </c:pt>
                <c:pt idx="35">
                  <c:v>5540729768.4218998</c:v>
                </c:pt>
                <c:pt idx="36">
                  <c:v>5581995184</c:v>
                </c:pt>
              </c:numCache>
            </c:numRef>
          </c:val>
          <c:smooth val="0"/>
          <c:extLst>
            <c:ext xmlns:c16="http://schemas.microsoft.com/office/drawing/2014/chart" uri="{C3380CC4-5D6E-409C-BE32-E72D297353CC}">
              <c16:uniqueId val="{00000001-9C87-4042-9370-735625610546}"/>
            </c:ext>
          </c:extLst>
        </c:ser>
        <c:dLbls>
          <c:showLegendKey val="0"/>
          <c:showVal val="0"/>
          <c:showCatName val="0"/>
          <c:showSerName val="0"/>
          <c:showPercent val="0"/>
          <c:showBubbleSize val="0"/>
        </c:dLbls>
        <c:smooth val="0"/>
        <c:axId val="717808639"/>
        <c:axId val="703736303"/>
      </c:lineChart>
      <c:catAx>
        <c:axId val="7178086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736303"/>
        <c:crosses val="autoZero"/>
        <c:auto val="1"/>
        <c:lblAlgn val="ctr"/>
        <c:lblOffset val="100"/>
        <c:noMultiLvlLbl val="0"/>
      </c:catAx>
      <c:valAx>
        <c:axId val="703736303"/>
        <c:scaling>
          <c:logBase val="10"/>
          <c:orientation val="minMax"/>
          <c:min val="100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80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20</xdr:col>
      <xdr:colOff>590550</xdr:colOff>
      <xdr:row>39</xdr:row>
      <xdr:rowOff>76200</xdr:rowOff>
    </xdr:to>
    <xdr:graphicFrame macro="">
      <xdr:nvGraphicFramePr>
        <xdr:cNvPr id="3" name="Chart 2">
          <a:extLst>
            <a:ext uri="{FF2B5EF4-FFF2-40B4-BE49-F238E27FC236}">
              <a16:creationId xmlns:a16="http://schemas.microsoft.com/office/drawing/2014/main" id="{2A69A6E0-7A42-A14A-A0A8-7ADCED928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762000</xdr:colOff>
      <xdr:row>3</xdr:row>
      <xdr:rowOff>38100</xdr:rowOff>
    </xdr:from>
    <xdr:to>
      <xdr:col>15</xdr:col>
      <xdr:colOff>158750</xdr:colOff>
      <xdr:row>16</xdr:row>
      <xdr:rowOff>139700</xdr:rowOff>
    </xdr:to>
    <xdr:graphicFrame macro="">
      <xdr:nvGraphicFramePr>
        <xdr:cNvPr id="3" name="Chart 2">
          <a:extLst>
            <a:ext uri="{FF2B5EF4-FFF2-40B4-BE49-F238E27FC236}">
              <a16:creationId xmlns:a16="http://schemas.microsoft.com/office/drawing/2014/main" id="{9BCD8189-8B5D-0D44-93CA-F61991B0C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368300</xdr:colOff>
      <xdr:row>4</xdr:row>
      <xdr:rowOff>152400</xdr:rowOff>
    </xdr:from>
    <xdr:to>
      <xdr:col>17</xdr:col>
      <xdr:colOff>812800</xdr:colOff>
      <xdr:row>18</xdr:row>
      <xdr:rowOff>50800</xdr:rowOff>
    </xdr:to>
    <xdr:graphicFrame macro="">
      <xdr:nvGraphicFramePr>
        <xdr:cNvPr id="3" name="Chart 2">
          <a:extLst>
            <a:ext uri="{FF2B5EF4-FFF2-40B4-BE49-F238E27FC236}">
              <a16:creationId xmlns:a16="http://schemas.microsoft.com/office/drawing/2014/main" id="{6FD8339E-DFBB-154A-BB27-0B18BF7F2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749300</xdr:colOff>
      <xdr:row>4</xdr:row>
      <xdr:rowOff>165100</xdr:rowOff>
    </xdr:from>
    <xdr:to>
      <xdr:col>24</xdr:col>
      <xdr:colOff>368300</xdr:colOff>
      <xdr:row>18</xdr:row>
      <xdr:rowOff>63500</xdr:rowOff>
    </xdr:to>
    <xdr:graphicFrame macro="">
      <xdr:nvGraphicFramePr>
        <xdr:cNvPr id="4" name="Chart 3">
          <a:extLst>
            <a:ext uri="{FF2B5EF4-FFF2-40B4-BE49-F238E27FC236}">
              <a16:creationId xmlns:a16="http://schemas.microsoft.com/office/drawing/2014/main" id="{DCCB2A13-0845-5B4E-B463-F8C573126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793750</xdr:colOff>
      <xdr:row>26</xdr:row>
      <xdr:rowOff>63500</xdr:rowOff>
    </xdr:from>
    <xdr:to>
      <xdr:col>10</xdr:col>
      <xdr:colOff>402071</xdr:colOff>
      <xdr:row>44</xdr:row>
      <xdr:rowOff>190500</xdr:rowOff>
    </xdr:to>
    <xdr:graphicFrame macro="">
      <xdr:nvGraphicFramePr>
        <xdr:cNvPr id="2" name="Chart 1">
          <a:extLst>
            <a:ext uri="{FF2B5EF4-FFF2-40B4-BE49-F238E27FC236}">
              <a16:creationId xmlns:a16="http://schemas.microsoft.com/office/drawing/2014/main" id="{6BCDE927-8A04-D56F-BC60-19063A270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609600</xdr:colOff>
      <xdr:row>26</xdr:row>
      <xdr:rowOff>63500</xdr:rowOff>
    </xdr:from>
    <xdr:to>
      <xdr:col>15</xdr:col>
      <xdr:colOff>495300</xdr:colOff>
      <xdr:row>44</xdr:row>
      <xdr:rowOff>190500</xdr:rowOff>
    </xdr:to>
    <xdr:graphicFrame macro="">
      <xdr:nvGraphicFramePr>
        <xdr:cNvPr id="4" name="Chart 3">
          <a:extLst>
            <a:ext uri="{FF2B5EF4-FFF2-40B4-BE49-F238E27FC236}">
              <a16:creationId xmlns:a16="http://schemas.microsoft.com/office/drawing/2014/main" id="{642C9563-BC9A-3241-97EB-B695DFFF9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46665</xdr:colOff>
      <xdr:row>3</xdr:row>
      <xdr:rowOff>80335</xdr:rowOff>
    </xdr:from>
    <xdr:to>
      <xdr:col>10</xdr:col>
      <xdr:colOff>171816</xdr:colOff>
      <xdr:row>25</xdr:row>
      <xdr:rowOff>110841</xdr:rowOff>
    </xdr:to>
    <xdr:graphicFrame macro="">
      <xdr:nvGraphicFramePr>
        <xdr:cNvPr id="5" name="Chart 4">
          <a:extLst>
            <a:ext uri="{FF2B5EF4-FFF2-40B4-BE49-F238E27FC236}">
              <a16:creationId xmlns:a16="http://schemas.microsoft.com/office/drawing/2014/main" id="{D00BC2EE-1387-0E4E-A7AA-8A9DCD02C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673100</xdr:colOff>
      <xdr:row>3</xdr:row>
      <xdr:rowOff>88900</xdr:rowOff>
    </xdr:from>
    <xdr:to>
      <xdr:col>15</xdr:col>
      <xdr:colOff>304800</xdr:colOff>
      <xdr:row>25</xdr:row>
      <xdr:rowOff>165100</xdr:rowOff>
    </xdr:to>
    <xdr:graphicFrame macro="">
      <xdr:nvGraphicFramePr>
        <xdr:cNvPr id="6" name="Chart 5">
          <a:extLst>
            <a:ext uri="{FF2B5EF4-FFF2-40B4-BE49-F238E27FC236}">
              <a16:creationId xmlns:a16="http://schemas.microsoft.com/office/drawing/2014/main" id="{B273019B-58BC-DC4E-8903-C62A13A8B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508000</xdr:colOff>
      <xdr:row>3</xdr:row>
      <xdr:rowOff>76200</xdr:rowOff>
    </xdr:from>
    <xdr:to>
      <xdr:col>20</xdr:col>
      <xdr:colOff>139700</xdr:colOff>
      <xdr:row>25</xdr:row>
      <xdr:rowOff>152400</xdr:rowOff>
    </xdr:to>
    <xdr:graphicFrame macro="">
      <xdr:nvGraphicFramePr>
        <xdr:cNvPr id="7" name="Chart 6">
          <a:extLst>
            <a:ext uri="{FF2B5EF4-FFF2-40B4-BE49-F238E27FC236}">
              <a16:creationId xmlns:a16="http://schemas.microsoft.com/office/drawing/2014/main" id="{64F2F456-B884-4749-B97F-9AF15F5B7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63500</xdr:colOff>
      <xdr:row>45</xdr:row>
      <xdr:rowOff>177800</xdr:rowOff>
    </xdr:from>
    <xdr:to>
      <xdr:col>26</xdr:col>
      <xdr:colOff>431800</xdr:colOff>
      <xdr:row>83</xdr:row>
      <xdr:rowOff>101600</xdr:rowOff>
    </xdr:to>
    <xdr:graphicFrame macro="">
      <xdr:nvGraphicFramePr>
        <xdr:cNvPr id="9" name="Chart 8">
          <a:extLst>
            <a:ext uri="{FF2B5EF4-FFF2-40B4-BE49-F238E27FC236}">
              <a16:creationId xmlns:a16="http://schemas.microsoft.com/office/drawing/2014/main" id="{BDB9E462-0B8B-D243-A217-3E9D7D395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228600</xdr:colOff>
      <xdr:row>45</xdr:row>
      <xdr:rowOff>152400</xdr:rowOff>
    </xdr:from>
    <xdr:to>
      <xdr:col>15</xdr:col>
      <xdr:colOff>596900</xdr:colOff>
      <xdr:row>83</xdr:row>
      <xdr:rowOff>76200</xdr:rowOff>
    </xdr:to>
    <xdr:graphicFrame macro="">
      <xdr:nvGraphicFramePr>
        <xdr:cNvPr id="10" name="Chart 9">
          <a:extLst>
            <a:ext uri="{FF2B5EF4-FFF2-40B4-BE49-F238E27FC236}">
              <a16:creationId xmlns:a16="http://schemas.microsoft.com/office/drawing/2014/main" id="{4B0A5CFA-2907-4940-8F85-226A3F301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514350</xdr:colOff>
      <xdr:row>1</xdr:row>
      <xdr:rowOff>114300</xdr:rowOff>
    </xdr:from>
    <xdr:to>
      <xdr:col>22</xdr:col>
      <xdr:colOff>355600</xdr:colOff>
      <xdr:row>27</xdr:row>
      <xdr:rowOff>63500</xdr:rowOff>
    </xdr:to>
    <xdr:graphicFrame macro="">
      <xdr:nvGraphicFramePr>
        <xdr:cNvPr id="5" name="Chart 4">
          <a:extLst>
            <a:ext uri="{FF2B5EF4-FFF2-40B4-BE49-F238E27FC236}">
              <a16:creationId xmlns:a16="http://schemas.microsoft.com/office/drawing/2014/main" id="{665EA465-826A-5A47-8413-DB4A71E68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749300</xdr:colOff>
      <xdr:row>2</xdr:row>
      <xdr:rowOff>63500</xdr:rowOff>
    </xdr:from>
    <xdr:to>
      <xdr:col>14</xdr:col>
      <xdr:colOff>590550</xdr:colOff>
      <xdr:row>28</xdr:row>
      <xdr:rowOff>12700</xdr:rowOff>
    </xdr:to>
    <xdr:graphicFrame macro="">
      <xdr:nvGraphicFramePr>
        <xdr:cNvPr id="6" name="Chart 5">
          <a:extLst>
            <a:ext uri="{FF2B5EF4-FFF2-40B4-BE49-F238E27FC236}">
              <a16:creationId xmlns:a16="http://schemas.microsoft.com/office/drawing/2014/main" id="{0AAD2768-1C17-E143-ADA7-4EE91598C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749300</xdr:colOff>
      <xdr:row>28</xdr:row>
      <xdr:rowOff>190500</xdr:rowOff>
    </xdr:from>
    <xdr:to>
      <xdr:col>14</xdr:col>
      <xdr:colOff>590550</xdr:colOff>
      <xdr:row>54</xdr:row>
      <xdr:rowOff>139700</xdr:rowOff>
    </xdr:to>
    <xdr:graphicFrame macro="">
      <xdr:nvGraphicFramePr>
        <xdr:cNvPr id="7" name="Chart 6">
          <a:extLst>
            <a:ext uri="{FF2B5EF4-FFF2-40B4-BE49-F238E27FC236}">
              <a16:creationId xmlns:a16="http://schemas.microsoft.com/office/drawing/2014/main" id="{A763BACC-1EB4-E941-84F6-2856AF5F8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863600</xdr:colOff>
      <xdr:row>1</xdr:row>
      <xdr:rowOff>101600</xdr:rowOff>
    </xdr:from>
    <xdr:to>
      <xdr:col>29</xdr:col>
      <xdr:colOff>704850</xdr:colOff>
      <xdr:row>27</xdr:row>
      <xdr:rowOff>50800</xdr:rowOff>
    </xdr:to>
    <xdr:graphicFrame macro="">
      <xdr:nvGraphicFramePr>
        <xdr:cNvPr id="8" name="Chart 7">
          <a:extLst>
            <a:ext uri="{FF2B5EF4-FFF2-40B4-BE49-F238E27FC236}">
              <a16:creationId xmlns:a16="http://schemas.microsoft.com/office/drawing/2014/main" id="{DD9053EE-78EB-BC40-8B82-452DC9754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BF6FFB-5B6F-974B-96C2-0C7CE39EEAE1}">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www.amgen.com/newsroom/press-releases/2012/12/amgen-to-acquire-decode-genetics-a-global-leader-in-human-genetics" TargetMode="External"/><Relationship Id="rId299" Type="http://schemas.openxmlformats.org/officeDocument/2006/relationships/hyperlink" Target="https://www.ema.europa.eu/en/medicines/human/EPAR/xevudy;%20https:/www.gsk.com/en-gb/media/press-releases/xevudy-sotrovimab-granted-marketing-authorisation-by-the-european-commission-for-the-early-treatment-of-covid-19/" TargetMode="External"/><Relationship Id="rId21" Type="http://schemas.openxmlformats.org/officeDocument/2006/relationships/hyperlink" Target="https://www.nasdaq.com/articles/denali-therapeutics-prices-ipo-18-midpoint-making-it-largest-biotech-ipo-year-2017-12-07" TargetMode="External"/><Relationship Id="rId63" Type="http://schemas.openxmlformats.org/officeDocument/2006/relationships/hyperlink" Target="https://www.sec.gov/Archives/edgar/data/1490978/000119312520026787/d766269d424b4.htm%20;%20https:/medcitynews.com/2020/02/schrodinger-raises-232m-in-ipo/" TargetMode="External"/><Relationship Id="rId159" Type="http://schemas.openxmlformats.org/officeDocument/2006/relationships/hyperlink" Target="https://www.sec.gov/ixviewer/doc?action=display&amp;source=content&amp;source_url=/Archives/edgar/data/879169/000119312510066544/d10k.htm;%20https://www.novartis.com/news/media-releases/novartis-and-incyte-announce-strategic-collaboration-include-jak-inhibitors-and-c-met-inhibitor;%20https://www.sec.gov/ix?doc=/Archives/edgar/data/879169/000087916923000010/incyte-20221231.htm" TargetMode="External"/><Relationship Id="rId324" Type="http://schemas.openxmlformats.org/officeDocument/2006/relationships/hyperlink" Target="https://www.pfizer.com/news/press-release/press-release-detail/spark_therapeutics_and_pfizer_amend_license_agreement_for_investigational_spk_9001_in_hemophilia_b;%20https:/www.novartis.com/news/media-releases/novartis-exclusively-licenses-first-ophthalmology-gene-therapy-all-markets-outside-us-milestone-patients-rare-inherited-vision-loss" TargetMode="External"/><Relationship Id="rId170" Type="http://schemas.openxmlformats.org/officeDocument/2006/relationships/hyperlink" Target="https://www.sec.gov/Archives/edgar/data/1011835/000119312512463360/R9.htm" TargetMode="External"/><Relationship Id="rId226" Type="http://schemas.openxmlformats.org/officeDocument/2006/relationships/hyperlink" Target="https://www.axios.com/2021/02/04/sana-biotechnology-ipo" TargetMode="External"/><Relationship Id="rId268" Type="http://schemas.openxmlformats.org/officeDocument/2006/relationships/hyperlink" Target="https://www.sec.gov/Archives/edgar/data/873364/000104746911000780/a2201824z10-k.htm" TargetMode="External"/><Relationship Id="rId32" Type="http://schemas.openxmlformats.org/officeDocument/2006/relationships/hyperlink" Target="https://halozyme.com/drug-delivery-technologies/enhanze/partners.php" TargetMode="External"/><Relationship Id="rId74" Type="http://schemas.openxmlformats.org/officeDocument/2006/relationships/hyperlink" Target="https://ir.arvinas.com/news-releases/news-release-details/arvinas-and-pfizer-announce-global-collaboration-develop-and%20;%20https:/www.fiercebiotech.com/biotech/bayer-inks-arvinas-deal-to-develop-protein-degraders%20;%20https:/insights.citeline.com/SC099888/Deal-Watch-Genentech-Expands-Upon-Arvinas-PROTAC-Collaboration/" TargetMode="External"/><Relationship Id="rId128" Type="http://schemas.openxmlformats.org/officeDocument/2006/relationships/hyperlink" Target="https://pharmaphorum.com/news/verve-therapeutics-extends-series-b-round-raises-94m;%20https:/pharmaphorum.com/news/verve-therapeutics-extends-series-b-round-raises-94m" TargetMode="External"/><Relationship Id="rId335" Type="http://schemas.openxmlformats.org/officeDocument/2006/relationships/hyperlink" Target="https://www.nasdaq.com/market-activity/stocks/abgx/historical" TargetMode="External"/><Relationship Id="rId5" Type="http://schemas.openxmlformats.org/officeDocument/2006/relationships/hyperlink" Target="https://www.annualreports.com/HostedData/AnnualReportArchive/a/NASDAQ_ALLO_2023.pdf;%20https:/ir.allogene.com/news-releases/news-release-details/allogene-therapeutics-and-springworks-therapeutics-announce-0" TargetMode="External"/><Relationship Id="rId181" Type="http://schemas.openxmlformats.org/officeDocument/2006/relationships/hyperlink" Target="https://investors.biogen.com/news-releases/news-release-details/biogen-and-sage-therapeutics-announce-global-collaboration;%20https:/investor.sagerx.com/news-releases/news-release-details/sage-therapeutics-announces-fourth-quarter-and-full-year-2020;%20https:/www.nasdaq.com/articles/biogen-sage-therapeutics-to-jointly-develop-and-commercialize-zuranolone-sage-324-2020-11" TargetMode="External"/><Relationship Id="rId237" Type="http://schemas.openxmlformats.org/officeDocument/2006/relationships/hyperlink" Target="https://www.nasdaq.com/markets/ipos/company/cougar-biotechnology-inc-681717-49732" TargetMode="External"/><Relationship Id="rId279" Type="http://schemas.openxmlformats.org/officeDocument/2006/relationships/hyperlink" Target="https://www.novartis.com/news/media-releases/novartis-meets-all-tender-offer-conditions-acquire-morphosys-ag-eur-68-share-cash;%20https:/www.reuters.com/business/healthcare-pharmaceuticals/novartis-begins-tender-offer-morphosys-2024-04-11/;%20https:/www.contractpharma.com/breaking-news/morphosys-to-delist-from-frankfurt-stock-exchange-nasdaq-following-novartis-acquisition/" TargetMode="External"/><Relationship Id="rId43" Type="http://schemas.openxmlformats.org/officeDocument/2006/relationships/hyperlink" Target="https://www.abcellera.com/pipeline" TargetMode="External"/><Relationship Id="rId139" Type="http://schemas.openxmlformats.org/officeDocument/2006/relationships/hyperlink" Target="https://ir.reparerx.com/news-releases/news-release-details/repare-therapeutics-announces-pricing-upsized-initial-public" TargetMode="External"/><Relationship Id="rId290" Type="http://schemas.openxmlformats.org/officeDocument/2006/relationships/hyperlink" Target="https://www.prnewswire.com/news-releases/jazz-pharmaceuticals-announces-exclusive-license-agreement-to-develop-and-commercialize-zanidatamab-301652894.html;%20https:/ir.zymeworks.com/news-releases/news-release-details/zymeworks-announces-nmpa-approval-zanidatamab-china-adults/" TargetMode="External"/><Relationship Id="rId304" Type="http://schemas.openxmlformats.org/officeDocument/2006/relationships/hyperlink" Target="https://www.sanofi.com/en/media-room/press-releases/2018/2018-09-03-07-00-00;%20https:/www.fda.gov/news-events/press-announcements/fda-approves-first-therapy-adults-rare-blood-clotting-disorder" TargetMode="External"/><Relationship Id="rId85" Type="http://schemas.openxmlformats.org/officeDocument/2006/relationships/hyperlink" Target="https://investor.bluebirdbio.com/news-releases/news-release-details/bluebird-bio-announces-pricing-initial-public-offering" TargetMode="External"/><Relationship Id="rId150" Type="http://schemas.openxmlformats.org/officeDocument/2006/relationships/hyperlink" Target="https://firstwordpharma.com/story/3997696" TargetMode="External"/><Relationship Id="rId192" Type="http://schemas.openxmlformats.org/officeDocument/2006/relationships/hyperlink" Target="https://www.prnewswire.com/news-releases/mustang-bio-announces-pricing-of-registered-direct-offering-302098743.html;%20https:/www.globenewswire.com/news-release/2019/06/10/1866156/0/en/Mustang-Bio-Inc-Announces-Pricing-of-Public-Offering-of-Common-Stock.html;%20https:/seekingalpha.com/news/4209201-mustang-bio-files-for-100m-mixed-securities-shelf" TargetMode="External"/><Relationship Id="rId206" Type="http://schemas.openxmlformats.org/officeDocument/2006/relationships/hyperlink" Target="https://www.nasdaqtrader.com/TraderNews.aspx?id=ECA2023-35" TargetMode="External"/><Relationship Id="rId248" Type="http://schemas.openxmlformats.org/officeDocument/2006/relationships/hyperlink" Target="https://www.goodwinlaw.com/en/news-and-events/news/2025/08/announcements-lifesciences-goodwin-advises-prime-medicine-on-144-million-underwritten-offering;%20https:/finance.yahoo.com/news/prime-medicine-announces-closing-public-200100659.html" TargetMode="External"/><Relationship Id="rId12" Type="http://schemas.openxmlformats.org/officeDocument/2006/relationships/hyperlink" Target="https://www.cellectis.com/en/pipeline" TargetMode="External"/><Relationship Id="rId108" Type="http://schemas.openxmlformats.org/officeDocument/2006/relationships/hyperlink" Target="https://www.sec.gov/Archives/edgar/data/874255/000104746909002127/a2190867z10-k.htm;%20https:/ir.genmab.com/static-files/96bfa4ec-35bf-4e79-80f9-07741b6fa999" TargetMode="External"/><Relationship Id="rId315" Type="http://schemas.openxmlformats.org/officeDocument/2006/relationships/hyperlink" Target="https://www.astellas.com/en/news/27731" TargetMode="External"/><Relationship Id="rId54" Type="http://schemas.openxmlformats.org/officeDocument/2006/relationships/hyperlink" Target="https://en.wikipedia.org/wiki/Vertex_Pharmaceuticals" TargetMode="External"/><Relationship Id="rId96" Type="http://schemas.openxmlformats.org/officeDocument/2006/relationships/hyperlink" Target="https://ir.bicycletherapeutics.com/news-releases/news-release-details/bicycle-therapeutics-announces-52-million-series-b-financing" TargetMode="External"/><Relationship Id="rId161" Type="http://schemas.openxmlformats.org/officeDocument/2006/relationships/hyperlink" Target="https://www.questdiagnostics.com/our-company/newsroom/press-releases/press-release-details/2011/Quest-Diagnostics-to-Acquire-Celera/default.aspx;%20https:/www.fiercebiotech.com/biotech/quest-diagnostics-acquires-cra" TargetMode="External"/><Relationship Id="rId217" Type="http://schemas.openxmlformats.org/officeDocument/2006/relationships/hyperlink" Target="https://www.ctf.org/wp-content/uploads/2024/02/bwt04032014.pdf" TargetMode="External"/><Relationship Id="rId259" Type="http://schemas.openxmlformats.org/officeDocument/2006/relationships/hyperlink" Target="https://www.accessdata.fda.gov/drugsatfda_docs/appletter/2014/206307Orig1s000ltr.pdf;%20https:/health-products.canada.ca/dpd-bdpp/info.do?lang=eng&amp;code=64236" TargetMode="External"/><Relationship Id="rId23" Type="http://schemas.openxmlformats.org/officeDocument/2006/relationships/hyperlink" Target="https://www.sec.gov/Archives/edgar/data/1714899/000171489920000075/ex991pressreleaseaugus.htm;%20https:/www.globenewswire.com/news-release/2020/10/07/2104936/0/en/Denali-Therapeutics-Announces-Closing-of-Collaboration-and-Share-Purchase-Agreements-with-Biogen.html;%20https:/www.globenewswire.com/news-release/2018/11/01/1640771/0/en/Denali-Therapeutics-Announces-Broad-Collaboration-with-Sanofi-to-Develop-RIPK1-Inhibitors-for-the-Treatment-of-Neurological-and-Inflammatory-Diseases.html" TargetMode="External"/><Relationship Id="rId119" Type="http://schemas.openxmlformats.org/officeDocument/2006/relationships/hyperlink" Target="https://en.wikipedia.org/wiki/DeCODE_genetics" TargetMode="External"/><Relationship Id="rId270" Type="http://schemas.openxmlformats.org/officeDocument/2006/relationships/hyperlink" Target="https://en.wikipedia.org/wiki/Regeneron_Pharmaceuticals" TargetMode="External"/><Relationship Id="rId326" Type="http://schemas.openxmlformats.org/officeDocument/2006/relationships/hyperlink" Target="https://ir.sana.com/news-releases/news-release-details/sana-announces-upsized-pricing-initial-public-offering;%20https:/www.reuters.com/article/world/americas/sana-biotech-valued-at-over-6-billion-in-market-debut-idUSKBN2A42JA/" TargetMode="External"/><Relationship Id="rId65" Type="http://schemas.openxmlformats.org/officeDocument/2006/relationships/hyperlink" Target="https://ir.schrodinger.com/press-releases/news-details/2020/Schrdinger-Announces-a-Multi-Target-Drug-Discovery-Development-and-Commercialization-Collaboration-with-Bristol-Myers-Squibb-11-23-2020/default.aspx%20;%20https:/www.marketwatch.com/story/schrodingers-stock-soars-9-as-it-enters-collaboration-pact-with-novartis-worth-up-to-about-2-5-billion-in-payments-f2f30aed" TargetMode="External"/><Relationship Id="rId130" Type="http://schemas.openxmlformats.org/officeDocument/2006/relationships/hyperlink" Target="https://www.biopharmadive.com/news/vertex-verve-therapeutics-cardiovascular-gene-editing/645975/" TargetMode="External"/><Relationship Id="rId172" Type="http://schemas.openxmlformats.org/officeDocument/2006/relationships/hyperlink" Target="https://www.gilead.com/news/news-details/2013/us-food-and-drug-administration-approves-gileads-sovaldi-sofosbuvir-for-the-treatment-of-chronic-hepatitis-c" TargetMode="External"/><Relationship Id="rId228" Type="http://schemas.openxmlformats.org/officeDocument/2006/relationships/hyperlink" Target="https://en.wikipedia.org/wiki/Juno_Therapeutics" TargetMode="External"/><Relationship Id="rId281" Type="http://schemas.openxmlformats.org/officeDocument/2006/relationships/hyperlink" Target="https://ir.anaptysbio.com/news-releases/news-release-details/anaptysbio-secures-40-million-series-d-financing;%20https:/dcfmodeling.com/blogs/history/anab-history-mission-ownership" TargetMode="External"/><Relationship Id="rId34" Type="http://schemas.openxmlformats.org/officeDocument/2006/relationships/hyperlink" Target="https://halozyme.com/" TargetMode="External"/><Relationship Id="rId76" Type="http://schemas.openxmlformats.org/officeDocument/2006/relationships/hyperlink" Target="https://www.fiercebiotech.com/biotech/vertex-pays-kymera-70m-upfront-to-discover-protein-degradation-drugs" TargetMode="External"/><Relationship Id="rId141" Type="http://schemas.openxmlformats.org/officeDocument/2006/relationships/hyperlink" Target="https://ir.reparerx.com/news-releases/news-release-details/repare-therapeutics-announces-multi-target-discovery;%20https:/ir.reparerx.com/news-releases/news-release-details/repare-therapeutics-announces-worldwide-license-and;%20https:/ir.reparerx.com/news-releases/news-release-details/repare-therapeutics-announces-achievement-40-million-roche;%20https:/www.businesswire.com/news/home/20240212526076/en/Repare-Therapeutics-to-Regain-Global-Rights-to-Camonsertib;%20https:/ir.reparerx.com/news-releases/news-release-details/repare-therapeutics-enters-exclusive-worldwide-licensing" TargetMode="External"/><Relationship Id="rId7" Type="http://schemas.openxmlformats.org/officeDocument/2006/relationships/hyperlink" Target="https://www.cellectis.com/en/press/cellectis-prices-initial-public-offering-of-american-depositary-shares" TargetMode="External"/><Relationship Id="rId183" Type="http://schemas.openxmlformats.org/officeDocument/2006/relationships/hyperlink" Target="https://drug-dev.com/intarcia-therapeutics-secures-landmark-210-million-financing/;%20https:/www.axios.com/2017/12/15/fda-slows-down-diabetes-unicorn-1513305836;%20https:/pitchbook.com/profiles/company/13464-82" TargetMode="External"/><Relationship Id="rId239" Type="http://schemas.openxmlformats.org/officeDocument/2006/relationships/hyperlink" Target="https://crisprtx.com/who-we-are;%20https:/ir.crisprtx.com/news-releases/news-release-details/crispr-therapeutics-announces-pricing-initial-public-offering;%20https:/www.nasdaq.com/articles/crispr-therapeutics-prices-ipo-14-below-range-2016-10-19" TargetMode="External"/><Relationship Id="rId250" Type="http://schemas.openxmlformats.org/officeDocument/2006/relationships/hyperlink" Target="https://ir.exelixis.com/news-releases/news-release-details/exelixis-raises-118-million-initial-public-offering" TargetMode="External"/><Relationship Id="rId292" Type="http://schemas.openxmlformats.org/officeDocument/2006/relationships/hyperlink" Target="https://www.globenewswire.com/news-release/2019/09/18/1917067/0/en/IGM-Biosciences-Announces-Pricing-of-Initial-Public-Offering.html" TargetMode="External"/><Relationship Id="rId306" Type="http://schemas.openxmlformats.org/officeDocument/2006/relationships/hyperlink" Target="https://www.reuters.com/article/us-sanofi-ablynx/acquired" TargetMode="External"/><Relationship Id="rId24" Type="http://schemas.openxmlformats.org/officeDocument/2006/relationships/hyperlink" Target="https://investors.denalitherapeutics.com/" TargetMode="External"/><Relationship Id="rId45" Type="http://schemas.openxmlformats.org/officeDocument/2006/relationships/hyperlink" Target="https://www.pfizer.com/news/press-release/press-release-detail/pfizer-completes-acquisition-seagen%20;%20https:/www.gsk.com/en-gb/media/press-releases/gsk-provides-update-on-us-fda-advisory-committee-review-of-blenrep-belantamab-mafodotin-blmf-combinations-for-patients-with-relapsedrefractory-multiple-myeloma/" TargetMode="External"/><Relationship Id="rId66" Type="http://schemas.openxmlformats.org/officeDocument/2006/relationships/hyperlink" Target="https://www.nimbustx.com/2021/07/13/nimbus-therapeutics-announces-105-million-private-financing-to-advance-pipeline-including-multiple-clinical-programs/%20;%20https:/www.nimbustx.com/2022/09/12/nimbus-therapeutics-closes-125m-private-financing-to-advance-clinical-programs-in-autoimmune-diseases-and-oncology/%20;%20https:/www.nimbustx.com/2023/09/06/nimbus-therapeutics-secures-210m-private-financing-to-advance-next-wave-of-tech-enabled-small-molecule-medicines/%20;%20https:/www.fiercebiotech.com/biotech/nimbus-tacks-210m-small-molecule-foundation-persists-past-ira" TargetMode="External"/><Relationship Id="rId87" Type="http://schemas.openxmlformats.org/officeDocument/2006/relationships/hyperlink" Target="https://investor.bluebirdbio.com/news-releases/news-release-details/bluebird-bio-secures-60-million-oversubscribed-financing;%20https:/investor.bluebirdbio.com/news-releases/news-release-details/bluebird-bio-secures-additional-30-million-financing-arch;%20https:/investor.bluebirdbio.com/news-releases/news-release-details/bluebird-bio-secures-35m-series-b-funding" TargetMode="External"/><Relationship Id="rId110" Type="http://schemas.openxmlformats.org/officeDocument/2006/relationships/hyperlink" Target="https://www.bioworld.com/articles/487106" TargetMode="External"/><Relationship Id="rId131" Type="http://schemas.openxmlformats.org/officeDocument/2006/relationships/hyperlink" Target="https://www.reuters.com/markets/deals/eli-lilly-buy-verve-therapeutics-deal-valued-13-billion-2025-07-08/" TargetMode="External"/><Relationship Id="rId327" Type="http://schemas.openxmlformats.org/officeDocument/2006/relationships/hyperlink" Target="https://ir.sana.com/news-releases/news-release-details/sana-biotechnology-announces-completion-initial-financing;%20https:/www.statnews.com/2020/06/23/sana-biotechnology-the-secretive-startup-lays-some-cards-on-the-table/" TargetMode="External"/><Relationship Id="rId152" Type="http://schemas.openxmlformats.org/officeDocument/2006/relationships/hyperlink" Target="https://investor.lilly.com/news-releases/news-release-details/lilly-completes-acquisition-morphic-improve-outcomes-and-expand;%20https:/www.reuters.com/markets/deals/eli-lilly-acquire-morphic-holding-32-billion-2024-07-08/" TargetMode="External"/><Relationship Id="rId173" Type="http://schemas.openxmlformats.org/officeDocument/2006/relationships/hyperlink" Target="https://www.gilead.com/news/news-details/2011/gilead-sciences-to-acquire-pharmasset-inc-for-11-billion" TargetMode="External"/><Relationship Id="rId194" Type="http://schemas.openxmlformats.org/officeDocument/2006/relationships/hyperlink" Target="https://seekingalpha.com/news/4077990-mustang-bio-files-for-chapter-11-bankruptcy" TargetMode="External"/><Relationship Id="rId208" Type="http://schemas.openxmlformats.org/officeDocument/2006/relationships/hyperlink" Target="https://www.gilead.com/medicines" TargetMode="External"/><Relationship Id="rId229" Type="http://schemas.openxmlformats.org/officeDocument/2006/relationships/hyperlink" Target="https://www.geekwire.com/2018/juno-therapeutics-acquired-celgene-9b-dramatic-deal-rising-biotech-star/" TargetMode="External"/><Relationship Id="rId240" Type="http://schemas.openxmlformats.org/officeDocument/2006/relationships/hyperlink" Target="https://ir.crisprtx.com/news-releases/news-release-details/crispr-therapeutics-announces-pricing-initial-public-offering;%20https:/investors.vrtx.com/news-releases/news-release-details/vertex-pharmaceuticals-and-crispr-therapeutics-amend" TargetMode="External"/><Relationship Id="rId261" Type="http://schemas.openxmlformats.org/officeDocument/2006/relationships/hyperlink" Target="https://media.corporate-ir.net/media_files/irol/80/80159/reports/mlnm_ar99.pdf" TargetMode="External"/><Relationship Id="rId14" Type="http://schemas.openxmlformats.org/officeDocument/2006/relationships/hyperlink" Target="https://investors.legendbiotech.com/static-files/54800440-23ae-4e80-87e3-f99ca55c7f2a" TargetMode="External"/><Relationship Id="rId35" Type="http://schemas.openxmlformats.org/officeDocument/2006/relationships/hyperlink" Target="https://www.statmuse.com/money/ask/when-did-ligand-pharmaceuticals-go-public;%20https:/247wallst.com/investing/2023/12/09/12-companies-that-had-their-ipos-in-1992-best-and-worst-performers/" TargetMode="External"/><Relationship Id="rId56" Type="http://schemas.openxmlformats.org/officeDocument/2006/relationships/hyperlink" Target="https://www.vrtx.com/" TargetMode="External"/><Relationship Id="rId77" Type="http://schemas.openxmlformats.org/officeDocument/2006/relationships/hyperlink" Target="https://investors.kymeratx.com/news-releases/news-release-details/kymera-therapeutics-announces-pricing-225-million-public%20;%20https:/investors.kymeratx.com/news-releases/news-release-details/kymera-therapeutics-announces-pricing-250-million-public" TargetMode="External"/><Relationship Id="rId100" Type="http://schemas.openxmlformats.org/officeDocument/2006/relationships/hyperlink" Target="https://ir.celgene.com/press-releases/press-release-details/2018/Celgene-to-Acquire-Juno-Therapeutics-for-9-Billion-Extending-Leadership-in-Cellular-Immuno-Oncology/default.aspx" TargetMode="External"/><Relationship Id="rId282" Type="http://schemas.openxmlformats.org/officeDocument/2006/relationships/hyperlink" Target="https://www.sdbj.com/uncategorized/anaptysbios-ipo-first-biotech-ipo-2017/;%20https:/ir.anaptysbio.com/news-releases/news-release-details/anaptys-announces-pricing-100-million-underwritten-registered" TargetMode="External"/><Relationship Id="rId317" Type="http://schemas.openxmlformats.org/officeDocument/2006/relationships/hyperlink" Target="https://www.fiercebiotech.com/r-d/third-rock-puts-up-45m-for-a-voyage-into-gene-therapy;%20https:/www.biospace.com/voyager-therapeutics-snags-60-million-with-crossover-investors-as-analysts-predict-an-ipo" TargetMode="External"/><Relationship Id="rId8" Type="http://schemas.openxmlformats.org/officeDocument/2006/relationships/hyperlink" Target="https://www.cellectis.com/uploads/files/20231101_Cellectis_AZ_ENGLISH_PR.pdf" TargetMode="External"/><Relationship Id="rId98" Type="http://schemas.openxmlformats.org/officeDocument/2006/relationships/hyperlink" Target="https://ir.bicycletherapeutics.com/static-files/3d81ae8c-45e5-407f-8d05-3cab04f86d6e" TargetMode="External"/><Relationship Id="rId121" Type="http://schemas.openxmlformats.org/officeDocument/2006/relationships/hyperlink" Target="https://www.wired.com/1999/12/icelands-genetic-jackpot/;%20https:/www.wired.com/2000/08/alzheimers-gene-found" TargetMode="External"/><Relationship Id="rId142" Type="http://schemas.openxmlformats.org/officeDocument/2006/relationships/hyperlink" Target="https://ir.reparerx.com/news-releases/news-release-details/repare-therapeutics-announces-portfolio-re-prioritization" TargetMode="External"/><Relationship Id="rId163" Type="http://schemas.openxmlformats.org/officeDocument/2006/relationships/hyperlink" Target="https://www.icr.ac.uk/about-us/icr-news/detail/the-story-of-abiraterone" TargetMode="External"/><Relationship Id="rId184" Type="http://schemas.openxmlformats.org/officeDocument/2006/relationships/hyperlink" Target="https://www.numab.com/wp-content/uploads/2016/07/150319_PRP_Intarcia-Numab-collaboration_final.pdf;%20https:/www.prnewswire.com/news-releases/intarcia-and-calibr-announce-collaboration-and-in-licensing-deal-aimed-at-delivering-a-next-generation-combination-product-for-diabetes-and-obesity-300387513.html" TargetMode="External"/><Relationship Id="rId219" Type="http://schemas.openxmlformats.org/officeDocument/2006/relationships/hyperlink" Target="https://clarkstreetvalue.blogspot.com/2017/05/genvec-intrexon-buyout-novartis.html" TargetMode="External"/><Relationship Id="rId230" Type="http://schemas.openxmlformats.org/officeDocument/2006/relationships/hyperlink" Target="https://www.geekwire.com/2018/juno-therapeutics-acquired-celgene-9b-dramatic-deal-rising-biotech-star/;%20https:/www.proskauer.com/release/proskauer-advises-celgene-corporation-in-its-acquisition-of-juno-therapeutics" TargetMode="External"/><Relationship Id="rId251" Type="http://schemas.openxmlformats.org/officeDocument/2006/relationships/hyperlink" Target="https://www.ipsen.com/us/2024/12/11/ipsen-and-exelixis-announce-portfolio-collaboration/" TargetMode="External"/><Relationship Id="rId25" Type="http://schemas.openxmlformats.org/officeDocument/2006/relationships/hyperlink" Target="https://www.macrotrends.net/stocks/charts/NKTR/nektar-therapeutics/stock-price-history" TargetMode="External"/><Relationship Id="rId46" Type="http://schemas.openxmlformats.org/officeDocument/2006/relationships/hyperlink" Target="https://www.sec.gov/ixviewer/doc?action=display&amp;source=content%2Fedgar%2Fdata%2F1060736%2F000106073622000016%2Fsgen-20211231.htm" TargetMode="External"/><Relationship Id="rId67" Type="http://schemas.openxmlformats.org/officeDocument/2006/relationships/hyperlink" Target="https://www.nimbustx.com/2016/05/17/nimbus-therapeutics-announces-closing-of-gilead-sciences-acquisition-of-nimbus-apollo-inc-and-its-acetyl-coa-carboxylase-acc-inhibitor-program/%20;%20https:/www.nimbustx.com/2023/02/08/nimbus-therapeutics-announces-closing-of-takedas-acquisition-of-tyk2-subsidiary/" TargetMode="External"/><Relationship Id="rId272" Type="http://schemas.openxmlformats.org/officeDocument/2006/relationships/hyperlink" Target="https://www.bms.com/about-us/our-company/history-timeline.html" TargetMode="External"/><Relationship Id="rId293" Type="http://schemas.openxmlformats.org/officeDocument/2006/relationships/hyperlink" Target="https://www.businesswire.com/news/home/20180320005401/en/IGM-Biosciences-Announces-102-Million-Series-C-Financing" TargetMode="External"/><Relationship Id="rId307" Type="http://schemas.openxmlformats.org/officeDocument/2006/relationships/hyperlink" Target="https://ir.regenxbio.com/news-releases/news-release-details/regenxbio-announces-pricing-initial-public-offering;%20https:/ir.regenxbio.com/news-releases/news-release-details/regenxbio-announces-closing-initial-public-offering-and-full" TargetMode="External"/><Relationship Id="rId328" Type="http://schemas.openxmlformats.org/officeDocument/2006/relationships/hyperlink" Target="https://ir.sana.com/news-releases/news-release-details/sana-announces-upsized-pricing-initial-public-offering;%20https:/www.geekwire.com/2021/sana-joins-nasdaq-blockbuster-587m-ipo/" TargetMode="External"/><Relationship Id="rId88" Type="http://schemas.openxmlformats.org/officeDocument/2006/relationships/hyperlink" Target="https://investor.bluebirdbio.com/news-releases/news-release-details/bluebird-bio-announces-pricing-public-offering-common-stock-1;%20https:/www.goodwinlaw.com/en/news-and-events/news/2020/05/05_21-bluebird-bio-raises-500m-in-public-offering;%20https:/investor.bluebirdbio.com/news-releases/news-release-details/bluebird-bio-inc-announces-pricing-120-million-public-offering;%20https:/investor.bluebirdbio.com/static-files/2153f294-d446-46d6-9038-81ba4a1a0bf8" TargetMode="External"/><Relationship Id="rId111" Type="http://schemas.openxmlformats.org/officeDocument/2006/relationships/hyperlink" Target="https://www.bioworld.com/articles/487106;%20https:/www.science.org/doi/10.1126/science.275.5301.767" TargetMode="External"/><Relationship Id="rId132" Type="http://schemas.openxmlformats.org/officeDocument/2006/relationships/hyperlink" Target="https://www.genengnews.com/topics/genome-editing/ipo-raises-304m-for-caribou-developer-of-gene-edited-cell-therapies/" TargetMode="External"/><Relationship Id="rId153" Type="http://schemas.openxmlformats.org/officeDocument/2006/relationships/hyperlink" Target="https://www.prnewswire.com/news-releases/xencor-prices-initial-public-offering-234214051.html" TargetMode="External"/><Relationship Id="rId174" Type="http://schemas.openxmlformats.org/officeDocument/2006/relationships/hyperlink" Target="https://www.gilead.com/news/news-details/2011/gilead-sciences-to-acquire-pharmasset-inc-for-11-billion;%20https:/www.gilead.com/news/news-details/2012/gilead-sciences-completes-acquisition-of-pharmasset-inc" TargetMode="External"/><Relationship Id="rId195" Type="http://schemas.openxmlformats.org/officeDocument/2006/relationships/hyperlink" Target="https://pubmed.ncbi.nlm.nih.gov/11890354/;%20https:/www.fda.gov/vaccines-blood-biologics/approved-blood-products/benefix;%20https:/www.federalregister.gov/documents/2002/02/05/02-2671/determination-of-regulatory-review-period-for-purposes-of-patent-extension-refacto;%20https:/www.accessdata.fda.gov/cdrh_docs/pdf/p000054c.pdf" TargetMode="External"/><Relationship Id="rId209" Type="http://schemas.openxmlformats.org/officeDocument/2006/relationships/hyperlink" Target="https://www.gilead.com/news/news-details/2025/gilead-sciences-announces-second-quarter-2025-financial-results" TargetMode="External"/><Relationship Id="rId220" Type="http://schemas.openxmlformats.org/officeDocument/2006/relationships/hyperlink" Target="https://www.prnewswire.com/news-releases/intrexon-to-acquire-genvec-to-expand-industry-leading-gene-delivery-platform-300395556.html;%20https:/pitchbook.com/newsletter/intrexon-inks-16m-deal-for-genvec" TargetMode="External"/><Relationship Id="rId241" Type="http://schemas.openxmlformats.org/officeDocument/2006/relationships/hyperlink" Target="https://investors.vrtx.com/news-releases/news-release-details/vertex-pharmaceuticals-and-crispr-therapeutics-amend;%20https:/crisprtx.com/about-us/press-releases-and-presentations/crispr-therapeutics-and-vertex-complete-submission-rolling" TargetMode="External"/><Relationship Id="rId15" Type="http://schemas.openxmlformats.org/officeDocument/2006/relationships/hyperlink" Target="https://investors.legendbiotech.com/news-releases/news-release-details/legend-biotech-corporation-announces-pricing-initial-public" TargetMode="External"/><Relationship Id="rId36" Type="http://schemas.openxmlformats.org/officeDocument/2006/relationships/hyperlink" Target="https://stockanalysis.com/stocks/lgnd/history/" TargetMode="External"/><Relationship Id="rId57" Type="http://schemas.openxmlformats.org/officeDocument/2006/relationships/hyperlink" Target="https://www.vrtx.com/medicines/our-approved-medicines/" TargetMode="External"/><Relationship Id="rId262" Type="http://schemas.openxmlformats.org/officeDocument/2006/relationships/hyperlink" Target="https://www.inknowvation.com/sbir/story/millennium-pharmaceuticals-inc-history" TargetMode="External"/><Relationship Id="rId283" Type="http://schemas.openxmlformats.org/officeDocument/2006/relationships/hyperlink" Target="https://ir.anaptysbio.com/news-releases/news-release-details/fda-approves-jemperli-dostarlimab-gxly-dmmr-endometrial-cancer" TargetMode="External"/><Relationship Id="rId318" Type="http://schemas.openxmlformats.org/officeDocument/2006/relationships/hyperlink" Target="https://globalventuring.com/voyager-explores-markets-with-70m-ipo/;%20https:/ir.voyagertherapeutics.com/news-releases/news-release-details/voyager-therapeutics-announces-pricing-public-offering" TargetMode="External"/><Relationship Id="rId78" Type="http://schemas.openxmlformats.org/officeDocument/2006/relationships/hyperlink" Target="https://investors.kymeratx.com/news-releases/news-release-details/kymera-therapeutics-and-sanofi-enter-strategic-partnership%20;%20https:/investors.vrtx.com/news-releases/news-release-details/vertex-and-kymera-therapeutics-establish-strategic-collaboration%20;%20https:/www.reuters.com/business/healthcare-pharmaceuticals/gilead-signs-up-750-million-cancer-drug-deal-with-kymera-therapeutics-2025-06-25/" TargetMode="External"/><Relationship Id="rId99" Type="http://schemas.openxmlformats.org/officeDocument/2006/relationships/hyperlink" Target="https://www.astrazeneca.com/media-centre/press-releases/2016/astrazeneca-and-bicycle-therapeutics-enter-into-collaborative-research-agreement-05052016.html;%20https:/ir.bicycletherapeutics.com/news-releases/news-release-details/bicycle-therapeutics-and-genentech-enter-multi-year-collaboration;%20https:/ir.bicycletherapeutics.com/news-releases/news-release-details/bicycle-therapeutics-achieves-second-collaboration-milestone-genentech" TargetMode="External"/><Relationship Id="rId101" Type="http://schemas.openxmlformats.org/officeDocument/2006/relationships/hyperlink" Target="https://ir.kitepharma.com/news-releases/news-release-details/kite-pharma-announces-pricing-initial-public-offering" TargetMode="External"/><Relationship Id="rId122" Type="http://schemas.openxmlformats.org/officeDocument/2006/relationships/hyperlink" Target="https://www.gsk.com/en-gb/media/press-releases/gsk-to-acquire-human-genome-sciences-for-us-1425-per-share-in-cash/;%20https:/www.gsk.com/en-gb/media/press-releases/gsk-completes-acquisition-of-human-genome-sciences/" TargetMode="External"/><Relationship Id="rId143" Type="http://schemas.openxmlformats.org/officeDocument/2006/relationships/hyperlink" Target="https://ir.ideayabio.com/2019-05-22-IDEAYA-Announces-Pricing-of-Initial-Public-Offering" TargetMode="External"/><Relationship Id="rId164" Type="http://schemas.openxmlformats.org/officeDocument/2006/relationships/hyperlink" Target="https://www.biospace.com/b-btg-b-licenses-new-prostate-cancer-drug-to-cougar-biotechnology" TargetMode="External"/><Relationship Id="rId185" Type="http://schemas.openxmlformats.org/officeDocument/2006/relationships/hyperlink" Target="https://www.axios.com/2017/12/15/fda-slows-down-diabetes-unicorn-1513305836;%20https:/ota.ca.gov/wp-content/uploads/sites/54/2024/03/220911369-Intarcia-Therapeutics-Inc-Transcript-021224.pdf" TargetMode="External"/><Relationship Id="rId9" Type="http://schemas.openxmlformats.org/officeDocument/2006/relationships/hyperlink" Target="https://www.cellectis.com/en/press/cellectis-prices-initial-public-offering-of-american-depositary-shares" TargetMode="External"/><Relationship Id="rId210" Type="http://schemas.openxmlformats.org/officeDocument/2006/relationships/hyperlink" Target="https://en.wikipedia.org/wiki/Moderna" TargetMode="External"/><Relationship Id="rId26" Type="http://schemas.openxmlformats.org/officeDocument/2006/relationships/hyperlink" Target="https://ir.nektar.com/news-releases/news-release-details/nektar-therapeutics-completes-public-offering-common-stock;%20https:/www.prnewswire.com/news-releases/nektar-therapeutics-announces-public-offering-of-shares-of-common-stock-300346076.html" TargetMode="External"/><Relationship Id="rId231" Type="http://schemas.openxmlformats.org/officeDocument/2006/relationships/hyperlink" Target="https://companiesmarketcap.com/fate-therapeutics/marketcap/" TargetMode="External"/><Relationship Id="rId252" Type="http://schemas.openxmlformats.org/officeDocument/2006/relationships/hyperlink" Target="https://www.exelixis.com/medicine/" TargetMode="External"/><Relationship Id="rId273" Type="http://schemas.openxmlformats.org/officeDocument/2006/relationships/hyperlink" Target="https://www.sec.gov/Archives/edgar/data/1819133/000121390021021456/ea139433ex99-1_bctgacq.htm" TargetMode="External"/><Relationship Id="rId294" Type="http://schemas.openxmlformats.org/officeDocument/2006/relationships/hyperlink" Target="https://www.globenewswire.com/news-release/2019/09/18/1917067/0/en/IGM-Biosciences-Announces-Pricing-of-Initial-Public-Offering.html" TargetMode="External"/><Relationship Id="rId308" Type="http://schemas.openxmlformats.org/officeDocument/2006/relationships/hyperlink" Target="https://ir.regenxbio.com/news-releases/news-release-details/regenxbio-secures-705-million-mezzanine-financing" TargetMode="External"/><Relationship Id="rId329" Type="http://schemas.openxmlformats.org/officeDocument/2006/relationships/hyperlink" Target="https://ir.sana.com/news-releases/news-release-details/fujifilm-cellular-dynamics-and-sana-biotechnology-announce;%20https:/ir.sana.com/news-releases/news-release-details/sana-biotechnology-iaso-biotherapeutics-and-innovent-biologics" TargetMode="External"/><Relationship Id="rId47" Type="http://schemas.openxmlformats.org/officeDocument/2006/relationships/hyperlink" Target="https://www.pfizer.com/news/press-release/press-release-detail/pfizer-completes-acquisition-seagen" TargetMode="External"/><Relationship Id="rId68" Type="http://schemas.openxmlformats.org/officeDocument/2006/relationships/hyperlink" Target="https://www.nimbustx.com/about/" TargetMode="External"/><Relationship Id="rId89" Type="http://schemas.openxmlformats.org/officeDocument/2006/relationships/hyperlink" Target="https://www.fda.gov/vaccines-blood-biologics/zynteglo;%20https:/www.fda.gov/vaccines-blood-biologics/skysona;%20https:/www.fda.gov/news-events/press-announcements/fda-approves-first-gene-therapies-treat-patients-sickle-cell-disease;%20https:/news.bms.com/news/details/2021/U.S.-Food-and-Drug-Administration-Approves-Bristol-Myers-Squibbs-and-bluebird-bios-Abecma-idecabtagene-vicleucel-the-First-Anti-BCMA-CAR-T-Cell-Therapy-for-Relapsed-or-Refractory-Multiple-Myeloma/default.aspx" TargetMode="External"/><Relationship Id="rId112" Type="http://schemas.openxmlformats.org/officeDocument/2006/relationships/hyperlink" Target="https://www.bioworld.com/articles/486383" TargetMode="External"/><Relationship Id="rId133" Type="http://schemas.openxmlformats.org/officeDocument/2006/relationships/hyperlink" Target="https://tracxn.com/d/companies/caribou-biosciences/__XFr28wQpLxljznToX83IrISyMjP4h3Hqzb_lLZAwRCE/funding-and-investors" TargetMode="External"/><Relationship Id="rId154" Type="http://schemas.openxmlformats.org/officeDocument/2006/relationships/hyperlink" Target="https://xencor.com/technology/xtend-fc-domains/;%20https:/investors.xencor.com/static-files/3c1a6923-e1f9-443d-ae56-335f0b9f5b83;%20https:/pubmed.ncbi.nlm.nih.gov/30767127/;%20https:/investors.xencor.com/static-files/000fb01e-4592-43c0-b653-0e18f12108fe;%20https:/www.gsk.com/en-gb/media/press-releases/gsk-and-vir-biotechnology-announce-sotrovimab-vir-7831-receives-emergency-use-authorization-from-the-us-fda/" TargetMode="External"/><Relationship Id="rId175" Type="http://schemas.openxmlformats.org/officeDocument/2006/relationships/hyperlink" Target="https://www.accessdata.fda.gov/drugsatfda_docs/nda/2013/205552Orig1s000TOC.cfm" TargetMode="External"/><Relationship Id="rId196" Type="http://schemas.openxmlformats.org/officeDocument/2006/relationships/hyperlink" Target="https://pubmed.ncbi.nlm.nih.gov/12408742/" TargetMode="External"/><Relationship Id="rId200" Type="http://schemas.openxmlformats.org/officeDocument/2006/relationships/hyperlink" Target="https://www.amgen.com/newsroom/press-releases/2021/03/amgen-to-acquire-five-prime-therapeutics-for-%241-9-billion-in-cash;%20https:/www.amgen.com/newsroom/press-releases/2021/04/amgen-successfully-completes-acquisition-of-five-prime-therapeutics" TargetMode="External"/><Relationship Id="rId16" Type="http://schemas.openxmlformats.org/officeDocument/2006/relationships/hyperlink" Target="https://www.fda.gov/vaccines-blood-biologics/cellular-gene-therapy-products/carvykti" TargetMode="External"/><Relationship Id="rId221" Type="http://schemas.openxmlformats.org/officeDocument/2006/relationships/hyperlink" Target="https://www.thepharmaletter.com/sandoz-acquires-genetic-therapy-for-295-million;%20https:/www.inknowvation.com/sbir/companies/genetic-therapy-inc" TargetMode="External"/><Relationship Id="rId242" Type="http://schemas.openxmlformats.org/officeDocument/2006/relationships/hyperlink" Target="https://www.fda.gov/news-events/press-announcements/fda-approves-first-gene-therapies-treat-patients-sickle-cell-disease;%20https:/investors.vrtx.com/news-releases/news-release-details/vertex-announces-us-fda-approval-casgevytm-exagamglogene" TargetMode="External"/><Relationship Id="rId263" Type="http://schemas.openxmlformats.org/officeDocument/2006/relationships/hyperlink" Target="https://en.wikipedia.org/wiki/Celera_Corporation" TargetMode="External"/><Relationship Id="rId284" Type="http://schemas.openxmlformats.org/officeDocument/2006/relationships/hyperlink" Target="https://www.fiercebiotech.com/biotech/tesaro-and-anaptysbio-announce-collaboration-and-exclusive-worldwide-license-agreement-for;%20https:/ir.anaptysbio.com/news-releases/news-release-details/fda-grants-accelerated-approval-jemperli-dostarlimab-gxly-dmmr;%20https:/www.pharmacytimes.com/view/anaptysbio-announces-strategic-antibody-discovery-partnership-with-celgene-corporation" TargetMode="External"/><Relationship Id="rId319" Type="http://schemas.openxmlformats.org/officeDocument/2006/relationships/hyperlink" Target="https://www.sec.gov/Archives/edgar/data/1640266/000155837025002703/vygr-20241231x10k.htm;%20https:/www.fiercebiotech.com/biotech/neurocrine-hands-back-2-cns-gene-therapy-programs-voyager;%20https:/www.investopedia.com/voyager-therapeutics-and-novartis-sign-deal-for-neurological-disease-treatments-8421220;%20https:/www.biospace.com/novartis-inks-potential-1-3b-gene-therapy-deal-with-voyager-to-target-neuro-diseases" TargetMode="External"/><Relationship Id="rId37" Type="http://schemas.openxmlformats.org/officeDocument/2006/relationships/hyperlink" Target="https://www.sec.gov/Archives/edgar/data/886163/000088616325000029/a10-k_printxclean.pdf" TargetMode="External"/><Relationship Id="rId58" Type="http://schemas.openxmlformats.org/officeDocument/2006/relationships/hyperlink" Target="https://www.nasdaq.com/market-activity/ipos/2021%20;%20company%20press%20(not%20compiled)" TargetMode="External"/><Relationship Id="rId79" Type="http://schemas.openxmlformats.org/officeDocument/2006/relationships/hyperlink" Target="https://ir.c4therapeutics.com/news-releases/news-release-details/c4-therapeutics-announces-pricing-upsized-initial-public%20;%20https:/www.biospace.com/c4-therapeutics-raises-182-million-in-upsized-ipo" TargetMode="External"/><Relationship Id="rId102" Type="http://schemas.openxmlformats.org/officeDocument/2006/relationships/hyperlink" Target="https://www.gilead.com/news/news-details/2017/gilead-sciences-completes-acquisition-of-kite-pharma-inc" TargetMode="External"/><Relationship Id="rId123" Type="http://schemas.openxmlformats.org/officeDocument/2006/relationships/hyperlink" Target="https://www.nasdaq.com/articles/gene-editing-drug-developer-beam-therapeutics-prices-ipo-at-%2417-2020-02-06" TargetMode="External"/><Relationship Id="rId144" Type="http://schemas.openxmlformats.org/officeDocument/2006/relationships/hyperlink" Target="https://www.sec.gov/Archives/edgar/data/1676725/000119312524011343/d735447d424b5.htm;%20https:/ir.ideayabio.com/2024-07-09-IDEAYA-Announces-Pricing-of-Public-Offering" TargetMode="External"/><Relationship Id="rId330" Type="http://schemas.openxmlformats.org/officeDocument/2006/relationships/hyperlink" Target="https://www.gsk.com/en-gb/media/press-releases/gsk-acquires-human-genome-sciences/" TargetMode="External"/><Relationship Id="rId90" Type="http://schemas.openxmlformats.org/officeDocument/2006/relationships/hyperlink" Target="https://www.sec.gov/Archives/edgar/data/816284/000144530513002562/R21.htm;%20https:/investor.bluebirdbio.com/news-releases/news-release-details/bluebird-bio-and-celgene-corporation-enter-agreement-co-develop" TargetMode="External"/><Relationship Id="rId165" Type="http://schemas.openxmlformats.org/officeDocument/2006/relationships/hyperlink" Target="https://www.reuters.com/article/world/europe/j-j-to-acquire-cougar-biotech-idUSTRE54L02D/" TargetMode="External"/><Relationship Id="rId186" Type="http://schemas.openxmlformats.org/officeDocument/2006/relationships/hyperlink" Target="https://www.sec.gov/Archives/edgar/data/318771/000119312509055440/dex991.htm;%20https:/www.reuters.com/article/business/roche-completes-genentech-buy-idUSLQ735298/" TargetMode="External"/><Relationship Id="rId211" Type="http://schemas.openxmlformats.org/officeDocument/2006/relationships/hyperlink" Target="https://en.wikipedia.org/wiki/Moderna" TargetMode="External"/><Relationship Id="rId232" Type="http://schemas.openxmlformats.org/officeDocument/2006/relationships/hyperlink" Target="https://www.fatetherapeutics.com/" TargetMode="External"/><Relationship Id="rId253" Type="http://schemas.openxmlformats.org/officeDocument/2006/relationships/hyperlink" Target="https://www.fundinguniverse.com/company-histories/celgene-corporation-history/" TargetMode="External"/><Relationship Id="rId274" Type="http://schemas.openxmlformats.org/officeDocument/2006/relationships/hyperlink" Target="https://www.biospace.com/tango-enters-lucrative-spac-merger-to-drive-precision-medicine-pipeline" TargetMode="External"/><Relationship Id="rId295" Type="http://schemas.openxmlformats.org/officeDocument/2006/relationships/hyperlink" Target="https://www.sanofi.com/en/media-room/press-releases/2023/2023-03-29-21-15-00-2631720;%20https:/www.fiercebiotech.com/biotech/igm-biosciences-sanofi-end-partnership-2025" TargetMode="External"/><Relationship Id="rId309" Type="http://schemas.openxmlformats.org/officeDocument/2006/relationships/hyperlink" Target="https://ir.regenxbio.com/news-releases/news-release-details/regenxbio-announces-pricing-initial-public-offering;%20https:/regenxbio.gcs-web.com/news-releases/news-release-details/regenxbio-announces-pricing-upsized-public-offering-common-stock" TargetMode="External"/><Relationship Id="rId27" Type="http://schemas.openxmlformats.org/officeDocument/2006/relationships/hyperlink" Target="https://www.nektar.com/partnering-for-innovation/" TargetMode="External"/><Relationship Id="rId48" Type="http://schemas.openxmlformats.org/officeDocument/2006/relationships/hyperlink" Target="https://en.wikipedia.org/wiki/Alnylam_Pharmaceuticals" TargetMode="External"/><Relationship Id="rId69" Type="http://schemas.openxmlformats.org/officeDocument/2006/relationships/hyperlink" Target="https://www.sec.gov/Archives/edgar/data/1628171/000119312520035507/d799036d424b4.htm%20;%20https:/www.marketwatch.com/story/revolution-medicines-prices-ipo-at-17-a-share-2020-02-12" TargetMode="External"/><Relationship Id="rId113" Type="http://schemas.openxmlformats.org/officeDocument/2006/relationships/hyperlink" Target="https://www.nature.com/articles/nbt0196-24.pdf" TargetMode="External"/><Relationship Id="rId134" Type="http://schemas.openxmlformats.org/officeDocument/2006/relationships/hyperlink" Target="https://www.genengnews.com/topics/genome-editing/ipo-raises-304m-for-caribou-developer-of-gene-edited-cell-therapies/" TargetMode="External"/><Relationship Id="rId320" Type="http://schemas.openxmlformats.org/officeDocument/2006/relationships/hyperlink" Target="https://www.nasdaq.com/articles/spark-therapeutics-prices-upsized-ipo-23-above-upwardly-revised-range-2015-01-29;%20https:/www.sec.gov/Archives/edgar/data/1609351/000160935116000020/spark-201510xk.htm;%20https:/www.reuters.com/article/business/gene-therapy-company-spark-therapeutics-shares-double-in-debut-idUSL4N0V97Q9/" TargetMode="External"/><Relationship Id="rId80" Type="http://schemas.openxmlformats.org/officeDocument/2006/relationships/hyperlink" Target="https://ir.c4therapeutics.com/news-releases/news-release-details/c4-therapeutics-announces-pricing-public-offering%20;%20https:/ir.c4therapeutics.com/news-releases/news-release-details/c4-therapeutics-reports-full-year-2021-financial-results-and" TargetMode="External"/><Relationship Id="rId155" Type="http://schemas.openxmlformats.org/officeDocument/2006/relationships/hyperlink" Target="https://xencor.com/technology/xtend-fc-domains/;%20https:/investors.xencor.com/news-releases/news-release-details/xencor-sells-portion-royalties-and-milestones-ultomirisr-and;%20https:/www.sec.gov/Archives/edgar/data/1326732/000162828023005127/xncr-20221231.htm;%20https:/investors.xencor.com/news-releases/news-release-details/xencor-and-bristol-myers-squibb-enter-license-agreement-use;%20https:/www.gsk.com/en-gb/media/press-releases/gsk-and-vir-biotechnology-announce-sotrovimab-vir-7831-receives-emergency-use-authorization-from-the-us-fda/" TargetMode="External"/><Relationship Id="rId176" Type="http://schemas.openxmlformats.org/officeDocument/2006/relationships/hyperlink" Target="https://www.jnj.com/media-center/press-releases/janssen-biotech-inc-announces-collaborative-development-and-worldwide-license-agreement-for-investigational-anti-cancer-drug-pci-32765;%20https:/www.sec.gov/Archives/edgar/data/949699/000144530513000393/R12.htm;%20https:/www.prnewswire.com/news-releases/pharmacyclics-triggers-significant-milestone-payment-and-provides-clinical-program-update-164557006.html" TargetMode="External"/><Relationship Id="rId197" Type="http://schemas.openxmlformats.org/officeDocument/2006/relationships/hyperlink" Target="https://www.latimes.com/archives/la-xpm-1991-09-20-fi-2571-story.html;%20https:/en.wikipedia.org/wiki/Wyeth" TargetMode="External"/><Relationship Id="rId201" Type="http://schemas.openxmlformats.org/officeDocument/2006/relationships/hyperlink" Target="https://ir.ionis.com/news-releases/news-release-details/ionis-announces-pricing-5003-million-public-offering;%20https:/www.davispolk.com/experience/ionis-pharmaceuticals-5003-million-follow-offering" TargetMode="External"/><Relationship Id="rId222" Type="http://schemas.openxmlformats.org/officeDocument/2006/relationships/hyperlink" Target="https://gildehealthcare.com/news/venture-and-growth/uniqure-announces-successful-nasdaq-ipo/" TargetMode="External"/><Relationship Id="rId243" Type="http://schemas.openxmlformats.org/officeDocument/2006/relationships/hyperlink" Target="https://www.globenewswire.com/news-release/2016/02/03/807098/0/en/Editas-Medicine-Announces-Pricing-of-Initial-Public-Offering.html;%20https:/www.reuters.com/article/markets/editas-medicine-raises-944-mln-in-this-years-first-us-ipo-idUSL2N15H366/;%20https:/www.wired.com/2016/02/crispr-gene-editing-upstart-editas-goes-public-as-patent-battle-rages" TargetMode="External"/><Relationship Id="rId264" Type="http://schemas.openxmlformats.org/officeDocument/2006/relationships/hyperlink" Target="https://investors.23andme.com/news-releases/news-release-details/23andme-successfully-closes-its-business-combination-vg;%20https:/www.globenewswire.com/news-release/2021/06/16/2248567/0/en/23andMe-Successfully-Closes-its-Business-Combination-with-VG-Acquisition-Corp.html" TargetMode="External"/><Relationship Id="rId285" Type="http://schemas.openxmlformats.org/officeDocument/2006/relationships/hyperlink" Target="https://www.anaptysbio.com/about/" TargetMode="External"/><Relationship Id="rId17" Type="http://schemas.openxmlformats.org/officeDocument/2006/relationships/hyperlink" Target="https://www.jnj.com/media-center/press-releases/janssen-enters-worldwide-collaboration-and-license-agreement-with-chinese-company-legend-biotech-to-develop-investigational-car-t-anti-cancer-therapy" TargetMode="External"/><Relationship Id="rId38" Type="http://schemas.openxmlformats.org/officeDocument/2006/relationships/hyperlink" Target="https://www.sec.gov/Archives/edgar/data/886163/000088616325000029/a10-k_printxclean.pdf" TargetMode="External"/><Relationship Id="rId59" Type="http://schemas.openxmlformats.org/officeDocument/2006/relationships/hyperlink" Target="https://www.monterosatx.com/pipeline/%20(not%20fetched)" TargetMode="External"/><Relationship Id="rId103" Type="http://schemas.openxmlformats.org/officeDocument/2006/relationships/hyperlink" Target="https://ir.kitepharma.com/news-releases/news-release-details/kite-pharma-announces-pricing-initial-public-offering" TargetMode="External"/><Relationship Id="rId124" Type="http://schemas.openxmlformats.org/officeDocument/2006/relationships/hyperlink" Target="https://investors.beamtx.com/news-releases/news-release-details/beam-therapeutics-secures-135-million-series-b-financing-advance" TargetMode="External"/><Relationship Id="rId310" Type="http://schemas.openxmlformats.org/officeDocument/2006/relationships/hyperlink" Target="https://ir.regenxbio.com/node/7191/html" TargetMode="External"/><Relationship Id="rId70" Type="http://schemas.openxmlformats.org/officeDocument/2006/relationships/hyperlink" Target="https://ir.revmed.com/news-releases/news-release-details/revolution-medicines-announces-pricing-1560-million-public%20;%20https:/ir.revmed.com/news-releases/news-release-details/revolution-medicines-announces-pricing-3000-million-public%20;%20https:/ir.revmed.com/news-releases/news-release-details/revolution-medicines-announces-pricing-upsized-7500-million" TargetMode="External"/><Relationship Id="rId91" Type="http://schemas.openxmlformats.org/officeDocument/2006/relationships/hyperlink" Target="https://www.fda.gov/vaccines-blood-biologics/zynteglo;%20https:/www.fda.gov/vaccines-blood-biologics/skysona;%20https:/www.fda.gov/vaccines-blood-biologics/lyfgenia" TargetMode="External"/><Relationship Id="rId145" Type="http://schemas.openxmlformats.org/officeDocument/2006/relationships/hyperlink" Target="https://ir.ideayabio.com/2020-06-16-IDEAYA-and-GSK-Announce-a-Broad-Partnership-in-Synthetic-Lethality-an-Emerging-Field-in-Precision-Medicine-Oncology;%20https:/ir.ideayabio.com/image/20250805_IDEAYA_Highlights_Investor_Insights_and_Fact_Sheet_Aug_2025.pdf;%20https:/www.ideayabio.com/about/" TargetMode="External"/><Relationship Id="rId166" Type="http://schemas.openxmlformats.org/officeDocument/2006/relationships/hyperlink" Target="https://www.sec.gov/Archives/edgar/data/1335102/000119312509117781/dex991.htm;%20https:/www.pharmatimes.com/news/j_and_j_to_acquire_cougar_biotechnology_for_970_million_984840/" TargetMode="External"/><Relationship Id="rId187" Type="http://schemas.openxmlformats.org/officeDocument/2006/relationships/hyperlink" Target="https://www.sec.gov/Archives/edgar/data/318771/000119312509055440/dex991.htm;%20https:/www.biospace.com/roche-completes-acquisition-of-genentech-inc" TargetMode="External"/><Relationship Id="rId331" Type="http://schemas.openxmlformats.org/officeDocument/2006/relationships/hyperlink" Target="https://www.gsk.com/en-gb/media/press-releases/gsk-acquires-human-genome-sciences/" TargetMode="External"/><Relationship Id="rId1" Type="http://schemas.openxmlformats.org/officeDocument/2006/relationships/hyperlink" Target="https://ir.allogene.com/news-releases/news-release-details/allogene-therapeutics-announces-pricing-initial-public-offering;%20https:/www.sec.gov/Archives/edgar/data/1737287/000156459018030022/allo-10q_20180930.htm" TargetMode="External"/><Relationship Id="rId212" Type="http://schemas.openxmlformats.org/officeDocument/2006/relationships/hyperlink" Target="https://www.modernatx.com/" TargetMode="External"/><Relationship Id="rId233" Type="http://schemas.openxmlformats.org/officeDocument/2006/relationships/hyperlink" Target="https://www.statmuse.com/money/ask/amgen-ipo-date" TargetMode="External"/><Relationship Id="rId254" Type="http://schemas.openxmlformats.org/officeDocument/2006/relationships/hyperlink" Target="https://www.sec.gov/Archives/edgar/data/816284/000104746913001186/a2212863z10-k.htm" TargetMode="External"/><Relationship Id="rId28" Type="http://schemas.openxmlformats.org/officeDocument/2006/relationships/hyperlink" Target="https://www.prnewswire.com/news-releases/nektar-therapeutics-announces-agreement-with-healthcare-royalty-to-sell-adynovate-and-movantik-royalties-for-150-million-301197350.html;%20https:/www.sec.gov/Archives/edgar/data/906709/000156459017022445/nktr-ex101_179.htm" TargetMode="External"/><Relationship Id="rId49" Type="http://schemas.openxmlformats.org/officeDocument/2006/relationships/hyperlink" Target="https://www.sec.gov/Archives/edgar/data/1178670/000104746903037687/a2125717z424b1.htm" TargetMode="External"/><Relationship Id="rId114" Type="http://schemas.openxmlformats.org/officeDocument/2006/relationships/hyperlink" Target="https://www.nature.com/articles/nbt0196-24.pdf;%20https:/investor.myriad.com/news-releases/news-release-detail/10481/" TargetMode="External"/><Relationship Id="rId275" Type="http://schemas.openxmlformats.org/officeDocument/2006/relationships/hyperlink" Target="https://www.thepharmaletter.com/morphosys-ipo-raises-25-8-million-euros;%20https:/www.bioworld.com/articles/339761-morphosys-ipo-to-value-antibody-firm-at-us-85m" TargetMode="External"/><Relationship Id="rId296" Type="http://schemas.openxmlformats.org/officeDocument/2006/relationships/hyperlink" Target="https://www.biospace.com/press-releases/concentra-biosciences-completes-acquisition-of-igm-biosciences;%20https:/www.concentrabiosciences.com/news/igm-deal-closing-press-release-august-1-2025-pdf" TargetMode="External"/><Relationship Id="rId300" Type="http://schemas.openxmlformats.org/officeDocument/2006/relationships/hyperlink" Target="https://www.gsk.com/en-gb/media/press-releases/gsk-and-vir-biotechnology-announce-collaboration-to-fight-covid-19/;%20https:/www.gsk.com/en-gb/media/press-releases/gsk-and-vir-biotechnology-announce-united-states-government-agreement-to-purchase-additional-supply-of-sotrovimab/" TargetMode="External"/><Relationship Id="rId60" Type="http://schemas.openxmlformats.org/officeDocument/2006/relationships/hyperlink" Target="https://www.goodwinlaw.com/en/news-and-events/news/2020/07/07_30-relay-therapeutics-closes-upsized-ipo" TargetMode="External"/><Relationship Id="rId81" Type="http://schemas.openxmlformats.org/officeDocument/2006/relationships/hyperlink" Target="https://investors.biogen.com/news-releases/news-release-details/biogen-and-c4-therapeutics-enter-strategic-collaboration%20;%20https:/www.goodwinlaw.com/en/news-and-events/news/2019/01/01_04-c4-therapeutics-enters-strategic-coll" TargetMode="External"/><Relationship Id="rId135" Type="http://schemas.openxmlformats.org/officeDocument/2006/relationships/hyperlink" Target="https://news.abbvie.com/2021-02-10-abbvie-and-caribou-biosciences-announce-global-strategic-collaboration" TargetMode="External"/><Relationship Id="rId156" Type="http://schemas.openxmlformats.org/officeDocument/2006/relationships/hyperlink" Target="https://www.sec.gov/Archives/edgar/data/879169/000091205701539238/a2049957z10-k.htm" TargetMode="External"/><Relationship Id="rId177" Type="http://schemas.openxmlformats.org/officeDocument/2006/relationships/hyperlink" Target="https://www.jnj.com/media-center/press-releases/janssen-biotech-inc-announces-collaborative-development-and-worldwide-license-agreement-for-investigational-anti-cancer-drug-pci-32765" TargetMode="External"/><Relationship Id="rId198" Type="http://schemas.openxmlformats.org/officeDocument/2006/relationships/hyperlink" Target="https://www.thepharmaletter.com/biotechnology/amgen-bemarituzumab-loses-momentum-as-survival-edge-fades" TargetMode="External"/><Relationship Id="rId321" Type="http://schemas.openxmlformats.org/officeDocument/2006/relationships/hyperlink" Target="https://www.sec.gov/Archives/edgar/data/1609351/000119312514457223/d776249dex1018.htm" TargetMode="External"/><Relationship Id="rId202" Type="http://schemas.openxmlformats.org/officeDocument/2006/relationships/hyperlink" Target="https://ir.ionis.com/static-files/f9f14355-aebf-41d5-858e-3e113b45d93b" TargetMode="External"/><Relationship Id="rId223" Type="http://schemas.openxmlformats.org/officeDocument/2006/relationships/hyperlink" Target="https://uniqure.gcs-web.com/news-releases/news-release-details/uniqure-announces-fda-approval-first-gene-therapy-adults" TargetMode="External"/><Relationship Id="rId244" Type="http://schemas.openxmlformats.org/officeDocument/2006/relationships/hyperlink" Target="https://globalgenes.org/raredaily/editas-medicine-announces-pricing-of-offering-of-common-stock/" TargetMode="External"/><Relationship Id="rId18" Type="http://schemas.openxmlformats.org/officeDocument/2006/relationships/hyperlink" Target="https://investors.legendbiotech.com/" TargetMode="External"/><Relationship Id="rId39" Type="http://schemas.openxmlformats.org/officeDocument/2006/relationships/hyperlink" Target="https://www.sec.gov/Archives/edgar/data/886163/000088616325000029/a10-k_printxclean.pdf" TargetMode="External"/><Relationship Id="rId265" Type="http://schemas.openxmlformats.org/officeDocument/2006/relationships/hyperlink" Target="https://www.gsk.com/en-gb/media/press-releases/gsk-and-23andme-sign-agreement-to-leverage-genetic-insights-for-the-development-of-novel-medicines/;%20https:/investors.23andme.com/news-releases/news-release-details/23andme-announces-extension-gsk-collaboration-and-update-joint" TargetMode="External"/><Relationship Id="rId286" Type="http://schemas.openxmlformats.org/officeDocument/2006/relationships/hyperlink" Target="https://ir.zymeworks.com/node/6341/html;%20https:/www.bctechnology.com/news/2017/5/1/Zymeworks-Raises-80-Million-in-Initial-Public-Offering-%28IPO%29-on-Toronto-and-New-York-Stock-Exchanges.cfm;%20https:/www.mccarthy.ca/en/experience/zymeworks-raises-us-58-5m-in-ipo;%20https:/www.lexpert.ca/big-deals/zymeworks-completes-initial-public-offering/351604" TargetMode="External"/><Relationship Id="rId50" Type="http://schemas.openxmlformats.org/officeDocument/2006/relationships/hyperlink" Target="https://investors.alnylam.com/press-release?id=28336%20;%20https://investors.alnylam.com/press-release?id=28350%20;%20https://investors.alnylam.com/press-release?id=28271" TargetMode="External"/><Relationship Id="rId104" Type="http://schemas.openxmlformats.org/officeDocument/2006/relationships/hyperlink" Target="https://www.fda.gov/drugs/news-events-human-drugs/fda-approves-second-car-t-cell-therapy;%20https:/www.fda.gov/drugs/drug-approvals-and-databases/fda-approves-first-car-t-cell-therapy-adults-mantle-cell-lymphoma" TargetMode="External"/><Relationship Id="rId125" Type="http://schemas.openxmlformats.org/officeDocument/2006/relationships/hyperlink" Target="https://investors.beamtx.com/static-files/b5ea3899-c4b2-4598-b4d3-b6fc5c6b7335;%20https:/www.wilmerhale.com/en/insights/news/20250314-wilmerhale-advises-beam-therapeutics-on-500-million-underwritten-offering;%20https:/investors.beamtx.com/news-releases/news-release-details/beam-therapeutics-inc-announces-260-million-common-stock" TargetMode="External"/><Relationship Id="rId146" Type="http://schemas.openxmlformats.org/officeDocument/2006/relationships/hyperlink" Target="https://investors.blackdiamondtherapeutics.com/news-releases/news-release-details/black-diamond-therapeutics-announces-pricing-initial-public" TargetMode="External"/><Relationship Id="rId167" Type="http://schemas.openxmlformats.org/officeDocument/2006/relationships/hyperlink" Target="https://www.annualreports.com/HostedData/AnnualReportArchive/m/NASDAQ_MDVN_2014.pdf" TargetMode="External"/><Relationship Id="rId188" Type="http://schemas.openxmlformats.org/officeDocument/2006/relationships/hyperlink" Target="https://www.latimes.com/archives/la-xpm-1991-09-20-fi-2571-story.html;%20https:/www.thepharmaletter.com/ahp-takes-on-remainder-of-genetics-institute" TargetMode="External"/><Relationship Id="rId311" Type="http://schemas.openxmlformats.org/officeDocument/2006/relationships/hyperlink" Target="https://ir.regenxbio.com/news-releases/news-release-details/regenxbio-announces-80-million-milestone-payment-novartis;%20https:/www.regenxbio.com/who-we-are/pioneers-in-gene-therapy/" TargetMode="External"/><Relationship Id="rId332" Type="http://schemas.openxmlformats.org/officeDocument/2006/relationships/hyperlink" Target="https://www.sec.gov/Archives/edgar/data/1052837/000110465905060880/a05-21777_1ex99d1.htm" TargetMode="External"/><Relationship Id="rId71" Type="http://schemas.openxmlformats.org/officeDocument/2006/relationships/hyperlink" Target="https://www.fiercebiotech.com/biotech/sanofi-hands-back-rights-revolutions-lead-asset-ending-more-four-year-partnership%20;%20https:/ir.revmed.com/news-releases/news-release-details/revolution-medicines-regain-global-rights-rmc-4630-following" TargetMode="External"/><Relationship Id="rId92" Type="http://schemas.openxmlformats.org/officeDocument/2006/relationships/hyperlink" Target="https://www.sec.gov/Archives/edgar/data/1001233/000104746903012651/a2117743z10-k405.htm" TargetMode="External"/><Relationship Id="rId213" Type="http://schemas.openxmlformats.org/officeDocument/2006/relationships/hyperlink" Target="https://en.wikipedia.org/wiki/BioNTech" TargetMode="External"/><Relationship Id="rId234" Type="http://schemas.openxmlformats.org/officeDocument/2006/relationships/hyperlink" Target="https://www.gene.com/stories/genentech-goes-public" TargetMode="External"/><Relationship Id="rId2" Type="http://schemas.openxmlformats.org/officeDocument/2006/relationships/hyperlink" Target="https://www.sec.gov/Archives/edgar/data/1737287/000119312518273504/d548088ds1.htm;%20https:/ir.allogene.com/news-releases/news-release-details/allogene-therapeutics-completes-120-million-private-financing" TargetMode="External"/><Relationship Id="rId29" Type="http://schemas.openxmlformats.org/officeDocument/2006/relationships/hyperlink" Target="https://ir.nektar.com/static-files/f0afd258-8158-49ee-8178-64ab1505b891" TargetMode="External"/><Relationship Id="rId255" Type="http://schemas.openxmlformats.org/officeDocument/2006/relationships/hyperlink" Target="https://www.sec.gov/Archives/edgar/data/816284/000104746913001186/a2212863z10-k.htm" TargetMode="External"/><Relationship Id="rId276" Type="http://schemas.openxmlformats.org/officeDocument/2006/relationships/hyperlink" Target="https://www.thepharmaletter.com/morphosys-ipo-raises-25-8-million-euros;%20https:/www.sec.gov/Archives/edgar/data/1340243/000119312518122700/d519754d424b4.htm;%20https:/www.rttnews.com/2883422/morphosys-raises-gross-proceeds-of-207-83-mln-from-us-ipo-quick-facts.aspx" TargetMode="External"/><Relationship Id="rId297" Type="http://schemas.openxmlformats.org/officeDocument/2006/relationships/hyperlink" Target="https://www.reuters.com/article/us-virbiotechnology-ipo-idUSKBN1WP2IL" TargetMode="External"/><Relationship Id="rId40" Type="http://schemas.openxmlformats.org/officeDocument/2006/relationships/hyperlink" Target="https://www.fiercebiotech.com/special-report/top-10-biotech-ipos-2020" TargetMode="External"/><Relationship Id="rId115" Type="http://schemas.openxmlformats.org/officeDocument/2006/relationships/hyperlink" Target="https://en.wikipedia.org/wiki/Myrexis;%20https:/www.fiercebiotech.com/biotech/troubled-myrexis-opts-for-liquidation-to-disburse-cash-to-shareholders" TargetMode="External"/><Relationship Id="rId136" Type="http://schemas.openxmlformats.org/officeDocument/2006/relationships/hyperlink" Target="https://investor.precisionbiosciences.com/news-releases/news-release-details/precision-biosciences-announces-pricing-initial-public-offering" TargetMode="External"/><Relationship Id="rId157" Type="http://schemas.openxmlformats.org/officeDocument/2006/relationships/hyperlink" Target="https://www.sec.gov/Archives/edgar/data/879169/000091205701539238/a2049957z10-k.htm;%20https:/www.sec.gov/Archives/edgar/data/879169/000119312508171601/d424b5.htm;%20https:/www.rttnews.com/845887/incyte-closes-public-offering-of-common-stock.aspx;%20https:/www.businesswire.com/news/home/20140908006514/en/Incyte-Announces-Pricing-of-Public-Offering-of-Common-Stock" TargetMode="External"/><Relationship Id="rId178" Type="http://schemas.openxmlformats.org/officeDocument/2006/relationships/hyperlink" Target="https://www.forbes.com/sites/antoinegara/2015/03/05/abbvie-21-billion-pharmacyclics-pharmaceuticals-imbruvica/;%20https:/www.cbsnews.com/chicago/news/abbvie-to-buy-leukemia-drugmaker-pharmacyclics-for-21b/" TargetMode="External"/><Relationship Id="rId301" Type="http://schemas.openxmlformats.org/officeDocument/2006/relationships/hyperlink" Target="https://www.bloomberg.com/press-releases/2007-11-07/ablynx-successfully-completes-e85-4-million-initial-public-offering-and-lists-on-" TargetMode="External"/><Relationship Id="rId322" Type="http://schemas.openxmlformats.org/officeDocument/2006/relationships/hyperlink" Target="https://www.nasdaq.com/articles/spark-therapeutics-prices-upsized-ipo-23-above-upwardly-revised-range-2015-01-29" TargetMode="External"/><Relationship Id="rId61" Type="http://schemas.openxmlformats.org/officeDocument/2006/relationships/hyperlink" Target="https://finance.yahoo.com/news/relay-therapeutics-reports-third-quarter-210500677.html%20;%20https:/ir.relaytx.com/news-releases/news-release-details/relay-therapeutics-reports-fourth-quarter-and-full-year-2021" TargetMode="External"/><Relationship Id="rId82" Type="http://schemas.openxmlformats.org/officeDocument/2006/relationships/hyperlink" Target="https://www.globenewswire.com/news-release/2020/07/23/2067025/0/en/Nurix-Therapeutics-Announces-Pricing-of-209-Million-Initial-Public-Offering.html" TargetMode="External"/><Relationship Id="rId199" Type="http://schemas.openxmlformats.org/officeDocument/2006/relationships/hyperlink" Target="https://news.bms.com/news/details/2014/Five-Prime-Therapeutics-and-Bristol-Myers-Squibb-Sign-Collaboration-Agreement-to-Discover-Novel-Immuno-Oncology-Therapies-for-Two-Immune-Checkpoint-Pathways/default.aspx" TargetMode="External"/><Relationship Id="rId203" Type="http://schemas.openxmlformats.org/officeDocument/2006/relationships/hyperlink" Target="https://ir.ionis.com/news-releases/news-release-details/ionis-and-royalty-pharma-enter-royalty-agreement-11-billion;%20https:/ir.ionis.com/static-files/da0e9cba-98f7-42b4-bbad-2a13dc193123" TargetMode="External"/><Relationship Id="rId19" Type="http://schemas.openxmlformats.org/officeDocument/2006/relationships/hyperlink" Target="https://www.nasdaq.com/articles/denali-therapeutics-prices-ipo-18-midpoint-making-it-largest-biotech-ipo-year-2017-12-07" TargetMode="External"/><Relationship Id="rId224" Type="http://schemas.openxmlformats.org/officeDocument/2006/relationships/hyperlink" Target="https://newsroom.csl.com/2021-05-06-CSL-Behring-Announces-Global-Commercialization-and-License-Agreement-with-uniQure;%20https:/www.globenewswire.com/news-release/2023/05/15/2668613/0/en/uniQure-Announces-Sale-of-Royalty-Interest-in-HEMGENIX-for-Up-To-400-Million.html" TargetMode="External"/><Relationship Id="rId245" Type="http://schemas.openxmlformats.org/officeDocument/2006/relationships/hyperlink" Target="https://ir.intelliatx.com/press-releases?page=25;%20https://www.reuters.com/article/business/intellia-therapeutics-announces-pricing-of-initial-public-offering-idUSASC08NNG/" TargetMode="External"/><Relationship Id="rId266" Type="http://schemas.openxmlformats.org/officeDocument/2006/relationships/hyperlink" Target="https://investors.23andme.com/news-releases/news-release-details/23andme-announces-collaboration-extension-new-data-licensing" TargetMode="External"/><Relationship Id="rId287" Type="http://schemas.openxmlformats.org/officeDocument/2006/relationships/hyperlink" Target="https://en.wikipedia.org/wiki/Zymeworks" TargetMode="External"/><Relationship Id="rId30" Type="http://schemas.openxmlformats.org/officeDocument/2006/relationships/hyperlink" Target="https://stockanalysis.com/stocks/halo/market-cap/" TargetMode="External"/><Relationship Id="rId105" Type="http://schemas.openxmlformats.org/officeDocument/2006/relationships/hyperlink" Target="https://en.wikipedia.org/wiki/Medarex" TargetMode="External"/><Relationship Id="rId126" Type="http://schemas.openxmlformats.org/officeDocument/2006/relationships/hyperlink" Target="https://www.pfizer.com/news/press-release/press-release-detail/pfizer-and-beam-therapeutics-announce-exclusive-worldwide" TargetMode="External"/><Relationship Id="rId147" Type="http://schemas.openxmlformats.org/officeDocument/2006/relationships/hyperlink" Target="https://www.globenewswire.com/news-release/2020/01/30/1977162/0/en/Black-Diamond-Therapeutics-Announces-Pricing-of-Initial-Public-Offering.html" TargetMode="External"/><Relationship Id="rId168" Type="http://schemas.openxmlformats.org/officeDocument/2006/relationships/hyperlink" Target="https://en.wikipedia.org/wiki/Medivation" TargetMode="External"/><Relationship Id="rId312" Type="http://schemas.openxmlformats.org/officeDocument/2006/relationships/hyperlink" Target="https://ir.4dmoleculartherapeutics.com/news-releases/news-release-details/4d-molecular-therapeutics-announces-upsized-pricing-initial" TargetMode="External"/><Relationship Id="rId333" Type="http://schemas.openxmlformats.org/officeDocument/2006/relationships/hyperlink" Target="https://www.accessdata.fda.gov/drugsatfda_docs/label/2011/125147s0556lbl.pdf;%20https:/www.amgen.com/newsroom/press-releases/2005/12/amgen-to-acquire-abgenix-for-2250-per-share-provides-amgen-with-full-ownership-of-panitumumab-and-eliminates-a-denosumab-royalty;%20https:/pmc.ncbi.nlm.nih.gov/articles/PMC2727882/" TargetMode="External"/><Relationship Id="rId51" Type="http://schemas.openxmlformats.org/officeDocument/2006/relationships/hyperlink" Target="https://www.alnylam.com/our-products%20;%20https:/investors.alnylam.com/press-release?id=28956%20;%20https://investors.alnylam.com/press-release?id=28611" TargetMode="External"/><Relationship Id="rId72" Type="http://schemas.openxmlformats.org/officeDocument/2006/relationships/hyperlink" Target="https://ir.arvinas.com/news-releases/news-release-details/arvinas-announces-pricing-initial-public-offering%20;%20https:/www.renaissancecapital.com/Profile/ARVN/Arvinas/IPO" TargetMode="External"/><Relationship Id="rId93" Type="http://schemas.openxmlformats.org/officeDocument/2006/relationships/hyperlink" Target="https://www.sec.gov/ixviewer/doc?action=display&amp;source=content&amp;filename=/Archives/edgar/data/1001233/000100123324000030/sgmo-20231231.htm" TargetMode="External"/><Relationship Id="rId189" Type="http://schemas.openxmlformats.org/officeDocument/2006/relationships/hyperlink" Target="https://journalrecord.com/1999/07/22/johnson-johnson-to-buy-centocor-in-stock-deal-valued-at-49-billion/;%20https:/njbiz.com/jj-completes-4-9-billion-buy-of-centocor/" TargetMode="External"/><Relationship Id="rId3" Type="http://schemas.openxmlformats.org/officeDocument/2006/relationships/hyperlink" Target="https://www.globenewswire.com/news-release/2019/03/08/1750566/0/en/Allogene-Therapeutics-Reports-Fourth-Quarter-and-Full-Year-2018-Financial-Results.html;%20https:/ir.allogene.com/news-releases/news-release-details/allogene-therapeutics-announces-pricing-public-offering-common;%20https:/ir.allogene.com/news-releases/news-release-details/allogene-therapeutics-announces-pricing-110-million-offering;%20https:/ir.allogene.com/static-files/41deb947-0c6e-44c4-b7e7-e4eaed358505" TargetMode="External"/><Relationship Id="rId214" Type="http://schemas.openxmlformats.org/officeDocument/2006/relationships/hyperlink" Target="https://en.wikipedia.org/wiki/BioNTech" TargetMode="External"/><Relationship Id="rId235" Type="http://schemas.openxmlformats.org/officeDocument/2006/relationships/hyperlink" Target="https://www.biospace.com/sage-therapeutics-announces-pricing-of-initial-public-offering" TargetMode="External"/><Relationship Id="rId256" Type="http://schemas.openxmlformats.org/officeDocument/2006/relationships/hyperlink" Target="https://www.sec.gov/Archives/edgar/data/816284/000081628419000014/a2018123110-k.htm" TargetMode="External"/><Relationship Id="rId277" Type="http://schemas.openxmlformats.org/officeDocument/2006/relationships/hyperlink" Target="https://www.jnj.com/media-center/press-releases/janssen-announces-us-fda-approval-of-tremfya-guselkumab-for-the-treatment-of-moderate-to-severe-plaque-psoriasis;%20https:/www.fda.gov/drugs/resources-information-approved-drugs/fda-grants-accelerated-approval-tafasitamab-cxix-diffuse-large-b-cell-lymphoma;%20https:/investor.incyte.com/news-releases/news-release-details/fda-approves-monjuvir-tafasitamab-cxix-combination-lenalidomide" TargetMode="External"/><Relationship Id="rId298" Type="http://schemas.openxmlformats.org/officeDocument/2006/relationships/hyperlink" Target="https://www.reuters.com/article/us-virbiotechnology-ipo-idUSKBN1WP2IL" TargetMode="External"/><Relationship Id="rId116" Type="http://schemas.openxmlformats.org/officeDocument/2006/relationships/hyperlink" Target="https://www.forbes.com/2000/07/19/mu5.html;%20https:/www.marketwatch.com/story/decode-transgenomic-healthy" TargetMode="External"/><Relationship Id="rId137" Type="http://schemas.openxmlformats.org/officeDocument/2006/relationships/hyperlink" Target="https://investor.precisionbiosciences.com/news-releases/news-release-details/precision-biosciences-announces-50-million-offering-common-stock" TargetMode="External"/><Relationship Id="rId158" Type="http://schemas.openxmlformats.org/officeDocument/2006/relationships/hyperlink" Target="https://www.accessdata.fda.gov/drugsatfda_docs/label/2016/202192s010lbl.pdf;%20https:/www.incyte.com/news-room/press-releases/2020/incyte-announces-u.s.-fda-approval-of-pemazyre-pemigatinib;%20https:/www.fda.gov/drugs/news-events-human-drugs/fda-approves-first-cream-using-jak-inhibitor-dermatitis;%20https:/www.fda.gov/drugs/drug-approvals-and-databases/fda-approves-retifanlimab-advanced-or-metastatic-merkel-cell-carcinoma;%20https:/www.businesswire.com/news/home/20240924760559/en/Incyte-and-Syndax-Announce-U.S.-FDA-Approval-of-NIKTIMVO%E2%84%A2-axatilimab-cdgn;%20https:/www.lilly.com/news/press-releases/2018/06/fda-approves-olumiant-baricitinib;%20https:/www.novartis.com/news/media-releases/fda-approves-novartis-tabrecta-capmatinib-first-and-only-targeted-therapy-metex14-mutated-nsclc" TargetMode="External"/><Relationship Id="rId302" Type="http://schemas.openxmlformats.org/officeDocument/2006/relationships/hyperlink" Target="https://www.newsfilecorp.com/release/59349" TargetMode="External"/><Relationship Id="rId323" Type="http://schemas.openxmlformats.org/officeDocument/2006/relationships/hyperlink" Target="https://www.fda.gov/vaccines-blood-biologics/cellular-gene-therapy-products/luxturna;%20https:/www.globenewswire.com/news-release/2017/12/19/1266410/0/en/FDA-Approves-Spark-Therapeutics-LUXTURNA-voretigene-neparvovec-rzyl-a-One-time-Gene-Therapy-for-Patients-with-Confirmed-Biallelic-RPE65-Mutation-associated-Retinal-Dystrophy.html" TargetMode="External"/><Relationship Id="rId20" Type="http://schemas.openxmlformats.org/officeDocument/2006/relationships/hyperlink" Target="https://www.prnewswire.com/news-releases/denali-therapeutics-launches-with-initial-investment-to-discover-and-develop-treatments-for-neurodegenerative-diseases-300083259.html;%20https:/www.prnewswire.com/news-releases/denali-therapeutics-announces-first-clinical-trial-application-key-collaborations-and-130m-series-b-300317984.html" TargetMode="External"/><Relationship Id="rId41" Type="http://schemas.openxmlformats.org/officeDocument/2006/relationships/hyperlink" Target="https://en.wikipedia.org/wiki/AbCellera" TargetMode="External"/><Relationship Id="rId62" Type="http://schemas.openxmlformats.org/officeDocument/2006/relationships/hyperlink" Target="https://ir.relaytx.com/news-releases/news-release-details/relay-therapeutics-announces-worldwide-license-and-collaboration%20;%20https:/www.biopharmatrend.com/news/genentech-ends-shp2-inhibitor-collaboration-with-relay-therapeutics-860/" TargetMode="External"/><Relationship Id="rId83" Type="http://schemas.openxmlformats.org/officeDocument/2006/relationships/hyperlink" Target="https://ir.nurixtx.com/news-releases/news-release-details/nurix-therapeutics-announces-pricing-upsized-public-offering%20;%20https:/ir.nurixtx.com/news-releases/news-release-details/nurix-therapeutics-announces-pricing-upsized-1750-million-public" TargetMode="External"/><Relationship Id="rId179" Type="http://schemas.openxmlformats.org/officeDocument/2006/relationships/hyperlink" Target="https://investor.sagerx.com/news-releases/news-release-details/sage-announces-third-quarter-2015-financial-results-and-recent;%20https:/investor.sagerx.com/news-releases/news-release-details/sage-therapeutics-prices-public-offering-common-stock-1;%20https:/investor.sagerx.com/news-releases/news-release-details/sage-therapeutics-prices-public-offering-common-stock-0" TargetMode="External"/><Relationship Id="rId190" Type="http://schemas.openxmlformats.org/officeDocument/2006/relationships/hyperlink" Target="https://www.amgen.com/newsroom/press-releases/2006/04/amgen-completes-acquisition-of-abgenix-acquisition-provides-amgen-with-full-ownership-of-panitumumab-and-eliminates-a-denosumab-royalty;%20https:/www.sec.gov/Archives/edgar/data/1052837/000110465905060880/a05-21777_1ex99d1.htm" TargetMode="External"/><Relationship Id="rId204" Type="http://schemas.openxmlformats.org/officeDocument/2006/relationships/hyperlink" Target="https://en.wikipedia.org/wiki/Ionis_Pharmaceuticals" TargetMode="External"/><Relationship Id="rId225" Type="http://schemas.openxmlformats.org/officeDocument/2006/relationships/hyperlink" Target="https://www.uniqure.com/programs-pipeline/hemophilia" TargetMode="External"/><Relationship Id="rId246" Type="http://schemas.openxmlformats.org/officeDocument/2006/relationships/hyperlink" Target="https://ir.intelliatx.com/news-releases/news-release-details/intellia-therapeutics-announces-pricing-public-offering-common-2;%20https:/ir.intelliatx.com/news-releases/news-release-details/intellia-therapeutics-announces-pricing-public-offering-common-3" TargetMode="External"/><Relationship Id="rId267" Type="http://schemas.openxmlformats.org/officeDocument/2006/relationships/hyperlink" Target="https://pubmed.ncbi.nlm.nih.gov/7537277/" TargetMode="External"/><Relationship Id="rId288" Type="http://schemas.openxmlformats.org/officeDocument/2006/relationships/hyperlink" Target="https://ir.zymeworks.com/node/6341/html;%20https:/www.mccarthy.ca/en/experience/zymeworks-raises-us-58-5m-in-ipo" TargetMode="External"/><Relationship Id="rId106" Type="http://schemas.openxmlformats.org/officeDocument/2006/relationships/hyperlink" Target="https://www.pharmtech.com/view/bms-acquire-medarex;%20https:/www.bms.com/investors/financial-reporting/sec-filings.html" TargetMode="External"/><Relationship Id="rId127" Type="http://schemas.openxmlformats.org/officeDocument/2006/relationships/hyperlink" Target="https://www.businesswire.com/news/home/20210617005950/en/Verve-Therapeutics-Announces-Pricing-of-Initial-Public-Offering" TargetMode="External"/><Relationship Id="rId313" Type="http://schemas.openxmlformats.org/officeDocument/2006/relationships/hyperlink" Target="https://www.pfizer.com/news/press-release/press-release-detail/4d-molecular-therapeutics-raises-90-million-series-b;%20https:/4dmt.gcs-web.com/news-releases/news-release-details/4d-molecular-therapeutics-raises-75-million-series-c-financing" TargetMode="External"/><Relationship Id="rId10" Type="http://schemas.openxmlformats.org/officeDocument/2006/relationships/hyperlink" Target="https://www.cellectis.com/en/press" TargetMode="External"/><Relationship Id="rId31" Type="http://schemas.openxmlformats.org/officeDocument/2006/relationships/hyperlink" Target="https://www.prnewswire.com/news-releases/halozyme-therapeutics-announces-pricing-of-public-offering-of-common-stock-102528244.html;%20https:/www.prnewswire.com/news-releases/halozyme-therapeutics-prices-public-offering-of-common-stock-243602501.html" TargetMode="External"/><Relationship Id="rId52" Type="http://schemas.openxmlformats.org/officeDocument/2006/relationships/hyperlink" Target="https://www.alnylam.com/alnylam-rnai-pipeline%20;%20company%20PRs" TargetMode="External"/><Relationship Id="rId73" Type="http://schemas.openxmlformats.org/officeDocument/2006/relationships/hyperlink" Target="https://ir.arvinas.com/news-releases/news-release-details/arvinas-inc-announces-pricing-400-million-public-offering-common%20;%20https:/www.sec.gov/Archives/edgar/data/1655759/000156459021041688/arvn-10q_20210630.htm" TargetMode="External"/><Relationship Id="rId94" Type="http://schemas.openxmlformats.org/officeDocument/2006/relationships/hyperlink" Target="https://investors.biogen.com/news-releases/news-release-details/biogen-idec-and-sangamo-biosciences-enter-research-collaboration;%20https:/investors.pfizer.com/Investors/News/press-release-details/2017/Pfizer-and-Sangamo-Announce-Global-Collaboration-and-License-Agreement-to-Develop-Gene-Therapy-Programs-for-Hemophilia-A/default.aspx;%20https:/sangamo.com/press-releases/sangamo-and-gileads-kite-announce-strategic-collaboration/;%20https:/sangamo.com/press-releases/shire-and-sangamo-enter-strategic-alliance-to-develop-znf-therapeutics/" TargetMode="External"/><Relationship Id="rId148" Type="http://schemas.openxmlformats.org/officeDocument/2006/relationships/hyperlink" Target="https://www.fiercebiotech.com/biotech/servier-pays-70m-polish-black-diamonds-deprioritized-solid-tumor-prospect" TargetMode="External"/><Relationship Id="rId169" Type="http://schemas.openxmlformats.org/officeDocument/2006/relationships/hyperlink" Target="https://www.astellas.com/ca/system/files/news/2018-092009_Astellas_And_Medivation_Enter_Into_Worldwide_Agreement.pdf;%20https:/www.annualreports.com/HostedData/AnnualReportArchive/m/NASDAQ_MDVN_2014.pdf" TargetMode="External"/><Relationship Id="rId334" Type="http://schemas.openxmlformats.org/officeDocument/2006/relationships/hyperlink" Target="https://www.nasdaq.com/market-activity/stocks/abgx/historical" TargetMode="External"/><Relationship Id="rId4" Type="http://schemas.openxmlformats.org/officeDocument/2006/relationships/hyperlink" Target="https://allogene.com/pipeline/" TargetMode="External"/><Relationship Id="rId180" Type="http://schemas.openxmlformats.org/officeDocument/2006/relationships/hyperlink" Target="https://investor.sagerx.com/news-releases/news-release-details/sage-therapeutics-announces-fda-approval-zulressotm-brexanolone;%20https:/www.fda.gov/news-events/press-announcements/fda-approves-first-oral-treatment-postpartum-depression;%20https:/investors.biogen.com/news-releases/news-release-details/fda-approves-zurzuvaetm-zuranolone-first-and-only-oral-treatment" TargetMode="External"/><Relationship Id="rId215" Type="http://schemas.openxmlformats.org/officeDocument/2006/relationships/hyperlink" Target="https://www.genengnews.com/news/biosante-to-take-over-cell-genesys-in-a-38m-all-stock-deal/" TargetMode="External"/><Relationship Id="rId236" Type="http://schemas.openxmlformats.org/officeDocument/2006/relationships/hyperlink" Target="https://www.biospace.com/pharmasset-inc-prices-initial-public-offering" TargetMode="External"/><Relationship Id="rId257" Type="http://schemas.openxmlformats.org/officeDocument/2006/relationships/hyperlink" Target="https://www.vtnews.jp/business/merlion-reacquires-global-rights-to-xtoro-from-alcon/" TargetMode="External"/><Relationship Id="rId278" Type="http://schemas.openxmlformats.org/officeDocument/2006/relationships/hyperlink" Target="https://investor.incyte.com/news-releases/news-release-details/morphosys-and-incyte-sign-global-collaboration-and-license;%20https:/www.sec.gov/Archives/edgar/data/879169/000110465920004738/tm203494d1_ex99-1.htm;%20https:/www.jnj.com/media-center/press-releases/janssen-announces-us-fda-approval-of-tremfya-guselkumab-for-the-treatment-of-moderate-to-severe-plaque-psoriasis" TargetMode="External"/><Relationship Id="rId303" Type="http://schemas.openxmlformats.org/officeDocument/2006/relationships/hyperlink" Target="https://www.bloomberg.com/press-releases/2007-11-07/ablynx-successfully-completes-e85-4-million-initial-public-offering-and-lists-on-" TargetMode="External"/><Relationship Id="rId42" Type="http://schemas.openxmlformats.org/officeDocument/2006/relationships/hyperlink" Target="https://www.mlq.ai/research/abcellera-biologics-abcl-deep-dive/" TargetMode="External"/><Relationship Id="rId84" Type="http://schemas.openxmlformats.org/officeDocument/2006/relationships/hyperlink" Target="https://www.gilead.com/news/news-details/2019/gilead-and-nurix-establish-strategic-collaboration-to-develop-novel-therapies-for-cancer-and-other-diseases%20;%20https:/ir.nurixtx.com/news-releases/news-release-details/nurix-therapeutics-announces-expansion-its-strategic%20;%20https:/ir.nurixtx.com/news-releases/news-release-details/nurix-licenses-drug-discovery-program-sanofi-targeting-novel" TargetMode="External"/><Relationship Id="rId138" Type="http://schemas.openxmlformats.org/officeDocument/2006/relationships/hyperlink" Target="https://www.prnewswire.com/news-releases/lilly-and-precision-biosciences-announce-genome-editing-research-collaboration-and-license-agreement-301177966.html" TargetMode="External"/><Relationship Id="rId191" Type="http://schemas.openxmlformats.org/officeDocument/2006/relationships/hyperlink" Target="https://www.gsk.com/en-gb/media/press-releases/gsk-acquires-human-genome-sciences/" TargetMode="External"/><Relationship Id="rId205" Type="http://schemas.openxmlformats.org/officeDocument/2006/relationships/hyperlink" Target="https://www.biospace.com/merck-and-co-inc-and-idera-pharmaceuticals-inc-sign-collaboration-agreement-incorporating-b-idera-b-s-toll-like-receptor-agonists-in-b-merck-b;%20https:/www.reuters.com/article/business/healthcare-pharmaceuticals/idera-merck-kgaa-forge-cancer-drug-deal-idUSN19577098/" TargetMode="External"/><Relationship Id="rId247" Type="http://schemas.openxmlformats.org/officeDocument/2006/relationships/hyperlink" Target="https://investors.primemedicine.com/news-releases/news-release-details/prime-medicine-announces-pricing-upsized-initial-public-offering" TargetMode="External"/><Relationship Id="rId107" Type="http://schemas.openxmlformats.org/officeDocument/2006/relationships/hyperlink" Target="https://www.pharmtech.com/view/bms-acquire-medarex;%20https:/pmc.ncbi.nlm.nih.gov/articles/PMC2828573/;%20https:/www.bms.com/media/press-releases.html;%20https:/ir.genmab.com/static-files/96bfa4ec-35bf-4e79-80f9-07741b6fa999;%20https:/www.genmab.com/investors/financial-reports/;%20https:/www.fda.gov/drugs/drug-approvals-and-databases/drug-trials-snapshots-tepezza-teprotumumab-trbw" TargetMode="External"/><Relationship Id="rId289" Type="http://schemas.openxmlformats.org/officeDocument/2006/relationships/hyperlink" Target="https://www.fda.gov/drugs/resources-information-approved-drugs/fda-grants-accelerated-approval-zanidatamab-hrii-previously-treated-unresectable-or-metastatic-her2;%20https:/investor.jazzpharma.com/news-releases/news-release-details/jazz-pharmaceuticals-announces-us-fda-approval-ziiherar" TargetMode="External"/><Relationship Id="rId11" Type="http://schemas.openxmlformats.org/officeDocument/2006/relationships/hyperlink" Target="https://www.cellectis.com/en/press/cellectis-and-servier-announce-collaboration-in-allogeneic-cell-therapy-ucart19-to-treat-leukemia-and-5-product-candidates-targeting-solid-tumors;%20https:/www.cellectis.com/en/press/servier-exercises-exclusive-worldwide-licensing-option-with-cellectis-for-ucart19-an-allogeneic-car-t-cell-therapy-for-hematological-malignancies;%20https:/www.cellectis.com/uploads/files/20231101_Cellectis_AZ_ENGLISH_PR.pdf" TargetMode="External"/><Relationship Id="rId53" Type="http://schemas.openxmlformats.org/officeDocument/2006/relationships/hyperlink" Target="https://www.alnylam.com/our-products" TargetMode="External"/><Relationship Id="rId149" Type="http://schemas.openxmlformats.org/officeDocument/2006/relationships/hyperlink" Target="https://finance.yahoo.com/news/morphic-announces-pricing-upsized-initial-003000102.html" TargetMode="External"/><Relationship Id="rId314" Type="http://schemas.openxmlformats.org/officeDocument/2006/relationships/hyperlink" Target="https://ir.4dmoleculartherapeutics.com/news-releases/news-release-details/4d-molecular-therapeutics-announces-upsized-pricing-initial;%20https:/ir.4dmoleculartherapeutics.com/news-releases/news-release-details/4d-molecular-therapeutics-announces-pricing-upsized-public-1" TargetMode="External"/><Relationship Id="rId95" Type="http://schemas.openxmlformats.org/officeDocument/2006/relationships/hyperlink" Target="https://ir.bicycletherapeutics.com/news-releases/news-release-details/bicycle-therapeutics-plc-announces-pricing-initial-public-offering" TargetMode="External"/><Relationship Id="rId160" Type="http://schemas.openxmlformats.org/officeDocument/2006/relationships/hyperlink" Target="https://www.incyte.com/news-room/press-releases/2020/incyte-announces-u.s.-fda-approval-of-pemazyre-pemigatinib;%20https:/www.ema.europa.eu/en/medicines/human/EPAR/jakavi" TargetMode="External"/><Relationship Id="rId216" Type="http://schemas.openxmlformats.org/officeDocument/2006/relationships/hyperlink" Target="https://www.sec.gov/Archives/edgar/data/865231/000119312509141222/dex991.htm" TargetMode="External"/><Relationship Id="rId258" Type="http://schemas.openxmlformats.org/officeDocument/2006/relationships/hyperlink" Target="https://www.vtnews.jp/business/merlion-reacquires-global-rights-to-xtoro-from-alcon/" TargetMode="External"/><Relationship Id="rId22" Type="http://schemas.openxmlformats.org/officeDocument/2006/relationships/hyperlink" Target="https://investors.denalitherapeutics.com/" TargetMode="External"/><Relationship Id="rId64" Type="http://schemas.openxmlformats.org/officeDocument/2006/relationships/hyperlink" Target="https://ir.schrodinger.com/press-releases/news-details/2020/Schrdinger-Announces-Pricing-of-Public-Offering-08-12-2020/default.aspx%20;%20https:/www.nasdaq.com/press-release/schrodinger-announces-pricing-of-public-offering-2020-08-12" TargetMode="External"/><Relationship Id="rId118" Type="http://schemas.openxmlformats.org/officeDocument/2006/relationships/hyperlink" Target="https://www.reuters.com/article/decodegenetics/decode-genetics-files-for-chapter-11-idUSBNG32357920091117/" TargetMode="External"/><Relationship Id="rId325" Type="http://schemas.openxmlformats.org/officeDocument/2006/relationships/hyperlink" Target="https://www.roche.com/media/releases/med-cor-2019-02-25;%20https:/www.roche.com/media/releases/med-cor-2019-12-17" TargetMode="External"/><Relationship Id="rId171" Type="http://schemas.openxmlformats.org/officeDocument/2006/relationships/hyperlink" Target="https://www.biospace.com/pharmasset-inc-prices-initial-public-offering" TargetMode="External"/><Relationship Id="rId227" Type="http://schemas.openxmlformats.org/officeDocument/2006/relationships/hyperlink" Target="https://en.wikipedia.org/wiki/Juno_Therapeutics" TargetMode="External"/><Relationship Id="rId269" Type="http://schemas.openxmlformats.org/officeDocument/2006/relationships/hyperlink" Target="https://investor.regeneron.com/news-releases/news-release-details/regeneron-increases-size-public-offering-common-stock" TargetMode="External"/><Relationship Id="rId33" Type="http://schemas.openxmlformats.org/officeDocument/2006/relationships/hyperlink" Target="https://viivhealthcare.com/en-us/media-center/news/press-releases/2021/june/viiv-healthcare-and-halozyme-enter-global-collaboration/;%20https:/halozyme.com/drug-delivery-technologies/enhanze/partners.php" TargetMode="External"/><Relationship Id="rId129" Type="http://schemas.openxmlformats.org/officeDocument/2006/relationships/hyperlink" Target="https://www.businesswire.com/news/home/20210617005950/en/Verve-Therapeutics-Announces-Pricing-of-Initial-Public-Offering" TargetMode="External"/><Relationship Id="rId280" Type="http://schemas.openxmlformats.org/officeDocument/2006/relationships/hyperlink" Target="https://ir.anaptysbio.com/news-releases/news-release-details/anaptysbio-announces-closing-initial-public-offering-and-full;%20https:/www.sdbj.com/uncategorized/anaptysbios-ipo-first-biotech-ipo-2017/;%20https:/www.sec.gov/Archives/edgar/data/1370053/000119312517010405/d320192ds1a.htm" TargetMode="External"/><Relationship Id="rId75" Type="http://schemas.openxmlformats.org/officeDocument/2006/relationships/hyperlink" Target="https://investors.kymeratx.com/news-releases/news-release-details/kymera-therapeutics-announces-pricing-upsized-initial-public" TargetMode="External"/><Relationship Id="rId140" Type="http://schemas.openxmlformats.org/officeDocument/2006/relationships/hyperlink" Target="https://finance.yahoo.com/news/repare-therapeutics-announces-pricing-upsized-015600481.html" TargetMode="External"/><Relationship Id="rId182" Type="http://schemas.openxmlformats.org/officeDocument/2006/relationships/hyperlink" Target="https://investors.biogen.com/news-releases/news-release-details/biogen-and-sage-therapeutics-announce-global-collaboration" TargetMode="External"/><Relationship Id="rId6" Type="http://schemas.openxmlformats.org/officeDocument/2006/relationships/hyperlink" Target="https://www.annualreports.com/HostedData/AnnualReportArchive/a/NASDAQ_ALLO_2023.pdf" TargetMode="External"/><Relationship Id="rId238" Type="http://schemas.openxmlformats.org/officeDocument/2006/relationships/hyperlink" Target="https://www.abi.org.uk/wp-content/uploads/securepdfs/1993/11/bioworld-today_the-biotech-daily-newsletter_11-05-1993.pdf" TargetMode="External"/><Relationship Id="rId291" Type="http://schemas.openxmlformats.org/officeDocument/2006/relationships/hyperlink" Target="https://convention.bio.org/program-1/zymeworks" TargetMode="External"/><Relationship Id="rId305" Type="http://schemas.openxmlformats.org/officeDocument/2006/relationships/hyperlink" Target="https://web.archive.org/web/20170612164127/https:/www.ablynx.com/uploads/Investors/Corporate%20presentations/170523_Corporate_presentation.pdf" TargetMode="External"/><Relationship Id="rId44" Type="http://schemas.openxmlformats.org/officeDocument/2006/relationships/hyperlink" Target="https://www.seattletimes.com/business/seattle-genetics-sells-49-million-of-stock-in-ipo/%20;%20https:/www.wsj.com/articles/SB983989529460249284" TargetMode="External"/><Relationship Id="rId86" Type="http://schemas.openxmlformats.org/officeDocument/2006/relationships/hyperlink" Target="https://www.reuters.com/markets/deals/bluebird-bio-be-taken-private-by-carlyle-sk-capital-amid-cash-crunch-2025-02-21/;%20https:/www.reuters.com/business/healthcare-pharmaceuticals/bluebird-bio-receives-higher-upfront-offer-pe-firms-carlyle-sk-capital-2025-05-14/;%20https:/www.nasdaqtrader.com/TraderNews.aspx?id=EBSR2025-362;%20https://www.wsj.com/articles/bluebird-bio-to-be-acquired-by-carlyle-group-sk-capital-72ace9f9" TargetMode="External"/><Relationship Id="rId151" Type="http://schemas.openxmlformats.org/officeDocument/2006/relationships/hyperlink" Target="https://www.globenewswire.com/news-release/2023/05/03/2659935/0/en/Morphic-Therapeutic-Announces-Pricing-of-240-0-Million-Public-Offering.html;%20https:/www.fenwick.com/insights/experience/fenwick-represents-morphic-therapeutic-in-276-million-public-offering" TargetMode="External"/><Relationship Id="rId193" Type="http://schemas.openxmlformats.org/officeDocument/2006/relationships/hyperlink" Target="https://seekingalpha.com/news/4209201-mustang-bio-files-for-100m-mixed-securities-shelf" TargetMode="External"/><Relationship Id="rId207" Type="http://schemas.openxmlformats.org/officeDocument/2006/relationships/hyperlink" Target="https://biopharmguy.com/links/company-by-name-bankrupt.php" TargetMode="External"/><Relationship Id="rId249" Type="http://schemas.openxmlformats.org/officeDocument/2006/relationships/hyperlink" Target="https://ir.exelixis.com/news-releases/news-release-details/exelixis-raises-118-million-initial-public-offering;%20https:/ir.exelixis.com/company-information/overview" TargetMode="External"/><Relationship Id="rId13" Type="http://schemas.openxmlformats.org/officeDocument/2006/relationships/hyperlink" Target="https://investors.legendbiotech.com/news-releases/news-release-details/legend-biotech-corporation-announces-pricing-initial-public;%20https:/www.reuters.com/article/technology/legend-biotech-shares-jump-nearly-61-in-us-market-debut-idUSKBN23C2CP/" TargetMode="External"/><Relationship Id="rId109" Type="http://schemas.openxmlformats.org/officeDocument/2006/relationships/hyperlink" Target="https://www.sec.gov/Archives/edgar/data/1052837/000110465905060880/a05-21777_1ex99d1.htm" TargetMode="External"/><Relationship Id="rId260" Type="http://schemas.openxmlformats.org/officeDocument/2006/relationships/hyperlink" Target="https://www.latimes.com/archives/la-xpm-1996-04-29-fi-64084-story.html;%20https:/www.encyclopedia.com/books/politics-and-business-magazines/millennium-pharmaceuticals-inc" TargetMode="External"/><Relationship Id="rId316" Type="http://schemas.openxmlformats.org/officeDocument/2006/relationships/hyperlink" Target="https://globalventuring.com/voyager-explores-markets-with-70m-ipo/;%20https:/www.nasdaq.com/articles/voyager-explores-ipo-space-files-86-million-ipo-2015-10-09" TargetMode="External"/><Relationship Id="rId55" Type="http://schemas.openxmlformats.org/officeDocument/2006/relationships/hyperlink" Target="https://www.vrtx.com/medicines/our-approved-medicines/%20;%20https:/www.reuters.com/business/healthcare-pharmaceuticals/us-fda-approves-vertex-pharmas-triple-combo-cystic-fibrosis-treatment-2024-12-20/%20;%20https:/apnews.com/article/b1dd4276fce3d88ff32e3062e95f408f" TargetMode="External"/><Relationship Id="rId97" Type="http://schemas.openxmlformats.org/officeDocument/2006/relationships/hyperlink" Target="https://ir.bicycletherapeutics.com/news-releases/news-release-details/bicycle-therapeutics-plc-announces-pricing-initial-public-offering;%20https:/ir.bicycletherapeutics.com/news-releases/news-release-details/bicycle-therapeutics-plc-announces-pricing-public-offering-ordinary" TargetMode="External"/><Relationship Id="rId120" Type="http://schemas.openxmlformats.org/officeDocument/2006/relationships/hyperlink" Target="https://www.forbes.com/2000/07/19/mu5.html" TargetMode="External"/><Relationship Id="rId162" Type="http://schemas.openxmlformats.org/officeDocument/2006/relationships/hyperlink" Target="https://www.biospace.com/cougar-biotechnology-completes-merger-and-closes-47-5-million-private-placement;%20https:/www.fiercebiotech.com/biotech/press-release-cougar-biotechnology-announces-50-million-private-placement;%20https:/www.biospace.com/cougar-biotechnology-inc-announces-87-million-private-placement;%20https:/www.sec.gov/Archives/edgar/data/1335102/000114420406029509/v047235_sb-2a.htm" TargetMode="External"/><Relationship Id="rId218" Type="http://schemas.openxmlformats.org/officeDocument/2006/relationships/hyperlink" Target="https://www.bioworld.com/articles/369680-cell-genesys-somatix-therapy-confirm-merger-deal-valued-at-115m" TargetMode="External"/><Relationship Id="rId271" Type="http://schemas.openxmlformats.org/officeDocument/2006/relationships/hyperlink" Target="https://www.fiercepharma.com/pharma/agios-pharmaceuticals-announces-pricing-of-220-million-public-offering-of-common-stoc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5.xml.rels><?xml version="1.0" encoding="UTF-8" standalone="yes"?>
<Relationships xmlns="http://schemas.openxmlformats.org/package/2006/relationships"><Relationship Id="rId3" Type="http://schemas.openxmlformats.org/officeDocument/2006/relationships/hyperlink" Target="https://uninet.edu/cin2000/conferences/seoane/sld035.htm" TargetMode="External"/><Relationship Id="rId2" Type="http://schemas.openxmlformats.org/officeDocument/2006/relationships/hyperlink" Target="https://uninet.edu/cin2000/conferences/seoane/sld035.htm" TargetMode="External"/><Relationship Id="rId1" Type="http://schemas.openxmlformats.org/officeDocument/2006/relationships/hyperlink" Target="https://www.latimes.com/archives/la-xpm-1991-03-07-fi-3530-story.html" TargetMode="External"/><Relationship Id="rId5" Type="http://schemas.openxmlformats.org/officeDocument/2006/relationships/hyperlink" Target="https://www.latimes.com/archives/la-xpm-1988-08-09-fi-364-story.html" TargetMode="External"/><Relationship Id="rId4" Type="http://schemas.openxmlformats.org/officeDocument/2006/relationships/hyperlink" Target="https://uninet.edu/cin2000/conferences/seoane/sld035.htm"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referenceforbusiness.com/history2/40/Biogen-Inc.html?utm_source=chatgpt.com"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www.scribd.com/document/176254938/Gilead-Sciences-Initial-Public-Offering-Prospectus-January-1992" TargetMode="External"/><Relationship Id="rId1" Type="http://schemas.openxmlformats.org/officeDocument/2006/relationships/hyperlink" Target="https://www.scribd.com/document/176254938/Gilead-Sciences-Initial-Public-Offering-Prospectus-January-1992"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dialnet.unirioja.es/descarga/articulo/7024428.pdf" TargetMode="External"/></Relationships>
</file>

<file path=xl/worksheets/_rels/sheet72.xml.rels><?xml version="1.0" encoding="UTF-8" standalone="yes"?>
<Relationships xmlns="http://schemas.openxmlformats.org/package/2006/relationships"><Relationship Id="rId2" Type="http://schemas.openxmlformats.org/officeDocument/2006/relationships/hyperlink" Target="https://www.sec.gov/Archives/edgar/data/872589/0000889812-97-000791.txt" TargetMode="External"/><Relationship Id="rId1" Type="http://schemas.openxmlformats.org/officeDocument/2006/relationships/hyperlink" Target="https://www.sec.gov/Archives/edgar/data/872589/0000889812-97-000791.txt"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www.annualreports.com/HostedData/AnnualReportArchive/v/NASDAQ_VRTX_1996.pdf" TargetMode="External"/><Relationship Id="rId2" Type="http://schemas.openxmlformats.org/officeDocument/2006/relationships/hyperlink" Target="https://www.annualreports.com/HostedData/AnnualReportArchive/v/NASDAQ_VRTX_1996.pdf" TargetMode="External"/><Relationship Id="rId1" Type="http://schemas.openxmlformats.org/officeDocument/2006/relationships/hyperlink" Target="https://www.annualreports.com/HostedData/AnnualReportArchive/v/NASDAQ_VRTX_1996.pdf" TargetMode="External"/><Relationship Id="rId4" Type="http://schemas.openxmlformats.org/officeDocument/2006/relationships/hyperlink" Target="https://insights.citeline.com/PS019368/VERTEX-PHARMACEUTICALS-ORALLY-ACTIVE-HIV-PROTEASE-INHIBITOR/?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0717-0D91-FF46-AF25-5852131BAA7A}">
  <dimension ref="A1:AH100"/>
  <sheetViews>
    <sheetView workbookViewId="0">
      <selection activeCell="F23" sqref="F23"/>
    </sheetView>
  </sheetViews>
  <sheetFormatPr baseColWidth="10" defaultColWidth="8.83203125" defaultRowHeight="15" x14ac:dyDescent="0.2"/>
  <cols>
    <col min="1" max="3" width="23" style="1" customWidth="1"/>
    <col min="4" max="5" width="8.83203125" style="1"/>
    <col min="6" max="6" width="9.1640625" style="1" bestFit="1" customWidth="1"/>
    <col min="7" max="7" width="9" style="1" bestFit="1" customWidth="1"/>
    <col min="8" max="8" width="9.83203125" style="1" customWidth="1"/>
    <col min="9" max="9" width="11.33203125" style="1" bestFit="1" customWidth="1"/>
    <col min="10" max="10" width="11" style="1" bestFit="1" customWidth="1"/>
    <col min="11" max="11" width="8.83203125" style="1"/>
    <col min="12" max="12" width="11.33203125" style="1" bestFit="1" customWidth="1"/>
    <col min="13" max="13" width="8.83203125" style="1"/>
    <col min="14" max="14" width="9.1640625" style="1" bestFit="1" customWidth="1"/>
    <col min="15" max="16" width="8.83203125" style="1"/>
    <col min="17" max="17" width="12.33203125" style="1" customWidth="1"/>
    <col min="18" max="18" width="9.1640625" style="1" bestFit="1" customWidth="1"/>
    <col min="19" max="19" width="8.83203125" style="1"/>
    <col min="20" max="20" width="9.1640625" style="1" bestFit="1" customWidth="1"/>
    <col min="21" max="21" width="12" style="1" bestFit="1" customWidth="1"/>
    <col min="22" max="22" width="8.83203125" style="1"/>
    <col min="23" max="23" width="9" style="1" bestFit="1" customWidth="1"/>
    <col min="24" max="28" width="8.83203125" style="1"/>
    <col min="29" max="29" width="9" style="1" bestFit="1" customWidth="1"/>
    <col min="30" max="34" width="8.83203125" style="1"/>
    <col min="35" max="35" width="8.83203125" style="1" customWidth="1"/>
    <col min="36" max="16384" width="8.83203125" style="1"/>
  </cols>
  <sheetData>
    <row r="1" spans="1:34" ht="87" customHeight="1" x14ac:dyDescent="0.2">
      <c r="A1" s="3" t="s">
        <v>1233</v>
      </c>
      <c r="B1" s="3" t="s">
        <v>1232</v>
      </c>
      <c r="C1" s="3" t="s">
        <v>1231</v>
      </c>
      <c r="D1" s="3" t="s">
        <v>1230</v>
      </c>
      <c r="E1" s="3" t="s">
        <v>1229</v>
      </c>
      <c r="F1" s="3" t="s">
        <v>1228</v>
      </c>
      <c r="G1" s="3" t="s">
        <v>1227</v>
      </c>
      <c r="H1" s="3" t="s">
        <v>1226</v>
      </c>
      <c r="I1" s="3" t="s">
        <v>1225</v>
      </c>
      <c r="J1" s="3" t="s">
        <v>1224</v>
      </c>
      <c r="K1" s="3" t="s">
        <v>1223</v>
      </c>
      <c r="L1" s="3" t="s">
        <v>1222</v>
      </c>
      <c r="M1" s="3" t="s">
        <v>1221</v>
      </c>
      <c r="N1" s="3" t="s">
        <v>1220</v>
      </c>
      <c r="O1" s="3" t="s">
        <v>1219</v>
      </c>
      <c r="P1" s="3" t="s">
        <v>1218</v>
      </c>
      <c r="Q1" s="3" t="s">
        <v>1217</v>
      </c>
      <c r="R1" s="3" t="s">
        <v>1216</v>
      </c>
      <c r="S1" s="3" t="s">
        <v>1215</v>
      </c>
      <c r="T1" s="3" t="s">
        <v>1214</v>
      </c>
      <c r="U1" s="3" t="s">
        <v>1213</v>
      </c>
      <c r="V1" s="3" t="s">
        <v>1212</v>
      </c>
      <c r="W1" s="3" t="s">
        <v>1211</v>
      </c>
      <c r="X1" s="3" t="s">
        <v>1210</v>
      </c>
      <c r="Y1" s="3" t="s">
        <v>1209</v>
      </c>
      <c r="Z1" s="3" t="s">
        <v>1208</v>
      </c>
      <c r="AA1" s="3" t="s">
        <v>1207</v>
      </c>
      <c r="AB1" s="3" t="s">
        <v>1206</v>
      </c>
      <c r="AC1" s="3" t="s">
        <v>1205</v>
      </c>
      <c r="AD1" s="3" t="s">
        <v>1204</v>
      </c>
      <c r="AE1" s="3" t="s">
        <v>1203</v>
      </c>
      <c r="AF1" s="3" t="s">
        <v>1202</v>
      </c>
      <c r="AG1" s="3" t="s">
        <v>1201</v>
      </c>
      <c r="AH1" s="3" t="s">
        <v>1200</v>
      </c>
    </row>
    <row r="2" spans="1:34" ht="16" x14ac:dyDescent="0.2">
      <c r="A2" t="s">
        <v>1199</v>
      </c>
      <c r="B2" t="s">
        <v>1405</v>
      </c>
      <c r="C2"/>
      <c r="D2" t="s">
        <v>1198</v>
      </c>
      <c r="E2" t="s">
        <v>1197</v>
      </c>
      <c r="F2">
        <v>2006</v>
      </c>
      <c r="G2" t="s">
        <v>1196</v>
      </c>
      <c r="H2" t="s">
        <v>115</v>
      </c>
      <c r="I2"/>
      <c r="J2"/>
      <c r="K2" t="s">
        <v>1195</v>
      </c>
      <c r="L2"/>
      <c r="M2"/>
      <c r="N2">
        <v>0</v>
      </c>
      <c r="O2" t="s">
        <v>113</v>
      </c>
      <c r="P2" t="s">
        <v>1194</v>
      </c>
      <c r="Q2" t="s">
        <v>1193</v>
      </c>
      <c r="R2" t="s">
        <v>21</v>
      </c>
      <c r="T2" t="s">
        <v>21</v>
      </c>
      <c r="U2" t="s">
        <v>21</v>
      </c>
      <c r="V2" t="s">
        <v>1192</v>
      </c>
      <c r="W2" t="s">
        <v>1191</v>
      </c>
      <c r="X2" t="s">
        <v>1190</v>
      </c>
      <c r="Z2" t="s">
        <v>1189</v>
      </c>
      <c r="AA2" s="2" t="s">
        <v>1188</v>
      </c>
      <c r="AB2" s="2" t="s">
        <v>1187</v>
      </c>
      <c r="AD2"/>
      <c r="AE2" s="2" t="s">
        <v>1186</v>
      </c>
      <c r="AH2"/>
    </row>
    <row r="3" spans="1:34" ht="16" x14ac:dyDescent="0.2">
      <c r="A3" t="s">
        <v>1185</v>
      </c>
      <c r="B3"/>
      <c r="C3"/>
      <c r="D3" s="1" t="s">
        <v>18</v>
      </c>
      <c r="E3" s="1" t="s">
        <v>1184</v>
      </c>
      <c r="F3">
        <v>2013</v>
      </c>
      <c r="G3">
        <v>2020</v>
      </c>
      <c r="H3" t="s">
        <v>140</v>
      </c>
      <c r="I3" t="s">
        <v>1183</v>
      </c>
      <c r="J3" t="s">
        <v>1182</v>
      </c>
      <c r="K3" t="s">
        <v>1181</v>
      </c>
      <c r="L3" t="s">
        <v>1180</v>
      </c>
      <c r="M3" t="s">
        <v>1179</v>
      </c>
      <c r="N3">
        <v>0</v>
      </c>
      <c r="O3"/>
      <c r="P3" t="s">
        <v>1178</v>
      </c>
      <c r="Q3" t="s">
        <v>1177</v>
      </c>
      <c r="R3"/>
      <c r="S3"/>
      <c r="T3">
        <v>7.13</v>
      </c>
      <c r="U3"/>
      <c r="V3"/>
      <c r="W3"/>
      <c r="X3"/>
      <c r="Y3"/>
      <c r="Z3" t="s">
        <v>1176</v>
      </c>
      <c r="AA3" s="2" t="s">
        <v>1175</v>
      </c>
      <c r="AB3" s="2" t="s">
        <v>1174</v>
      </c>
      <c r="AC3" s="2" t="s">
        <v>1173</v>
      </c>
      <c r="AD3"/>
      <c r="AE3" s="2" t="s">
        <v>1172</v>
      </c>
      <c r="AF3"/>
      <c r="AG3"/>
    </row>
    <row r="4" spans="1:34" x14ac:dyDescent="0.2">
      <c r="A4" s="1" t="s">
        <v>1171</v>
      </c>
      <c r="D4" s="1" t="s">
        <v>18</v>
      </c>
      <c r="E4" s="1" t="s">
        <v>1170</v>
      </c>
      <c r="F4" s="1">
        <v>2012</v>
      </c>
      <c r="G4" s="1" t="s">
        <v>1169</v>
      </c>
      <c r="H4" s="1" t="s">
        <v>286</v>
      </c>
      <c r="I4" s="1" t="s">
        <v>1168</v>
      </c>
      <c r="J4" s="1" t="s">
        <v>1167</v>
      </c>
      <c r="L4" s="1" t="s">
        <v>21</v>
      </c>
      <c r="M4" s="1" t="s">
        <v>1166</v>
      </c>
      <c r="N4" s="1" t="s">
        <v>1165</v>
      </c>
      <c r="O4" s="1" t="s">
        <v>1164</v>
      </c>
      <c r="P4" s="1" t="s">
        <v>1163</v>
      </c>
      <c r="Q4" s="1" t="s">
        <v>1162</v>
      </c>
      <c r="R4" s="1" t="s">
        <v>1161</v>
      </c>
      <c r="T4" s="1" t="s">
        <v>1160</v>
      </c>
      <c r="Y4" s="1" t="s">
        <v>80</v>
      </c>
      <c r="Z4" s="1" t="s">
        <v>1159</v>
      </c>
      <c r="AA4" s="2" t="s">
        <v>1158</v>
      </c>
      <c r="AC4" s="1" t="s">
        <v>80</v>
      </c>
      <c r="AD4" s="2" t="s">
        <v>1157</v>
      </c>
      <c r="AE4" s="2" t="s">
        <v>1156</v>
      </c>
      <c r="AF4" s="2" t="s">
        <v>1155</v>
      </c>
      <c r="AG4" s="2" t="s">
        <v>1143</v>
      </c>
      <c r="AH4" s="1" t="s">
        <v>80</v>
      </c>
    </row>
    <row r="5" spans="1:34" ht="16" x14ac:dyDescent="0.2">
      <c r="A5" s="1" t="s">
        <v>1153</v>
      </c>
      <c r="D5" s="1" t="s">
        <v>78</v>
      </c>
      <c r="E5" s="1" t="s">
        <v>1152</v>
      </c>
      <c r="F5" s="1">
        <v>1996</v>
      </c>
      <c r="G5" s="1" t="s">
        <v>1151</v>
      </c>
      <c r="H5" s="1">
        <v>8</v>
      </c>
      <c r="I5" s="1" t="s">
        <v>80</v>
      </c>
      <c r="J5" s="1" t="s">
        <v>80</v>
      </c>
      <c r="K5" s="1" t="s">
        <v>80</v>
      </c>
      <c r="L5" s="1" t="s">
        <v>80</v>
      </c>
      <c r="M5" s="1" t="s">
        <v>1150</v>
      </c>
      <c r="N5" s="1">
        <v>2</v>
      </c>
      <c r="P5" s="1" t="s">
        <v>1149</v>
      </c>
      <c r="Q5" s="1" t="s">
        <v>1148</v>
      </c>
      <c r="R5" s="1" t="s">
        <v>80</v>
      </c>
      <c r="S5" s="1" t="s">
        <v>80</v>
      </c>
      <c r="T5" s="1" t="s">
        <v>80</v>
      </c>
      <c r="U5" s="1" t="s">
        <v>80</v>
      </c>
      <c r="V5" s="1" t="s">
        <v>1147</v>
      </c>
      <c r="W5" s="1">
        <v>22.5</v>
      </c>
      <c r="X5" s="1" t="s">
        <v>1146</v>
      </c>
      <c r="Z5"/>
      <c r="AA5" s="2" t="s">
        <v>1145</v>
      </c>
      <c r="AB5" s="1" t="s">
        <v>80</v>
      </c>
      <c r="AC5" s="2" t="s">
        <v>1145</v>
      </c>
      <c r="AD5" s="2" t="s">
        <v>1144</v>
      </c>
      <c r="AE5" s="2" t="s">
        <v>1143</v>
      </c>
      <c r="AF5" s="1" t="s">
        <v>80</v>
      </c>
      <c r="AG5"/>
      <c r="AH5" s="2"/>
    </row>
    <row r="6" spans="1:34" ht="16" x14ac:dyDescent="0.2">
      <c r="A6" t="s">
        <v>1142</v>
      </c>
      <c r="B6"/>
      <c r="C6"/>
      <c r="D6" s="1" t="s">
        <v>78</v>
      </c>
      <c r="E6" s="1" t="s">
        <v>1141</v>
      </c>
      <c r="F6">
        <v>2001</v>
      </c>
      <c r="G6">
        <v>2007</v>
      </c>
      <c r="H6"/>
      <c r="I6" t="s">
        <v>1140</v>
      </c>
      <c r="J6" t="s">
        <v>1139</v>
      </c>
      <c r="K6" t="s">
        <v>1138</v>
      </c>
      <c r="L6" t="s">
        <v>1137</v>
      </c>
      <c r="M6" t="s">
        <v>1136</v>
      </c>
      <c r="N6">
        <v>1</v>
      </c>
      <c r="O6" t="s">
        <v>1135</v>
      </c>
      <c r="P6" t="s">
        <v>1134</v>
      </c>
      <c r="Q6" t="s">
        <v>1133</v>
      </c>
      <c r="R6"/>
      <c r="S6"/>
      <c r="T6"/>
      <c r="U6"/>
      <c r="V6" t="s">
        <v>1132</v>
      </c>
      <c r="W6" t="s">
        <v>1131</v>
      </c>
      <c r="X6" t="s">
        <v>1130</v>
      </c>
      <c r="Y6"/>
      <c r="Z6" t="s">
        <v>1129</v>
      </c>
      <c r="AA6" s="2" t="s">
        <v>1127</v>
      </c>
      <c r="AB6" s="2" t="s">
        <v>1128</v>
      </c>
      <c r="AC6" s="2" t="s">
        <v>1127</v>
      </c>
      <c r="AD6" s="2" t="s">
        <v>1126</v>
      </c>
      <c r="AE6" s="2" t="s">
        <v>1125</v>
      </c>
      <c r="AF6"/>
      <c r="AG6" s="2" t="s">
        <v>1124</v>
      </c>
    </row>
    <row r="7" spans="1:34" x14ac:dyDescent="0.2">
      <c r="A7" s="1" t="s">
        <v>1154</v>
      </c>
      <c r="D7" s="1" t="s">
        <v>18</v>
      </c>
      <c r="E7" s="1" t="s">
        <v>1406</v>
      </c>
      <c r="F7" s="1">
        <v>2011</v>
      </c>
      <c r="AA7" s="2"/>
      <c r="AD7" s="2"/>
      <c r="AE7" s="2"/>
      <c r="AF7" s="2"/>
      <c r="AG7" s="2"/>
    </row>
    <row r="8" spans="1:34" ht="16" x14ac:dyDescent="0.2">
      <c r="A8" s="1" t="s">
        <v>1123</v>
      </c>
      <c r="B8"/>
      <c r="C8" t="s">
        <v>1122</v>
      </c>
      <c r="D8" s="1" t="s">
        <v>18</v>
      </c>
      <c r="F8">
        <v>2008</v>
      </c>
      <c r="G8"/>
      <c r="H8"/>
      <c r="I8"/>
      <c r="J8"/>
      <c r="K8"/>
      <c r="L8"/>
      <c r="M8"/>
      <c r="N8"/>
      <c r="O8"/>
      <c r="P8"/>
      <c r="Q8"/>
      <c r="R8"/>
      <c r="S8"/>
      <c r="T8"/>
      <c r="U8"/>
      <c r="V8"/>
      <c r="W8"/>
      <c r="X8"/>
      <c r="Y8"/>
      <c r="Z8"/>
      <c r="AA8" s="2"/>
      <c r="AB8" s="2"/>
      <c r="AC8" s="2"/>
      <c r="AD8" s="2"/>
      <c r="AE8" s="2"/>
      <c r="AF8"/>
      <c r="AG8" s="2"/>
    </row>
    <row r="9" spans="1:34" ht="16" x14ac:dyDescent="0.2">
      <c r="A9" t="s">
        <v>1121</v>
      </c>
      <c r="B9"/>
      <c r="C9"/>
      <c r="D9" t="s">
        <v>18</v>
      </c>
      <c r="E9" t="s">
        <v>1120</v>
      </c>
      <c r="F9">
        <v>2008</v>
      </c>
      <c r="G9" t="s">
        <v>1119</v>
      </c>
      <c r="H9" t="s">
        <v>614</v>
      </c>
      <c r="I9"/>
      <c r="J9"/>
      <c r="K9"/>
      <c r="L9"/>
      <c r="M9" t="s">
        <v>1118</v>
      </c>
      <c r="N9">
        <v>3</v>
      </c>
      <c r="O9" t="s">
        <v>1117</v>
      </c>
      <c r="P9" t="s">
        <v>1116</v>
      </c>
      <c r="Q9" t="s">
        <v>1115</v>
      </c>
      <c r="R9" t="s">
        <v>21</v>
      </c>
      <c r="T9" t="s">
        <v>110</v>
      </c>
      <c r="U9" t="s">
        <v>110</v>
      </c>
      <c r="V9"/>
      <c r="W9"/>
      <c r="X9"/>
      <c r="Z9"/>
      <c r="AB9" s="2" t="s">
        <v>1114</v>
      </c>
      <c r="AD9"/>
      <c r="AE9" s="2" t="s">
        <v>1113</v>
      </c>
      <c r="AH9"/>
    </row>
    <row r="10" spans="1:34" x14ac:dyDescent="0.2">
      <c r="A10" s="1" t="s">
        <v>1112</v>
      </c>
      <c r="D10" s="1" t="s">
        <v>18</v>
      </c>
      <c r="E10" s="1" t="s">
        <v>1111</v>
      </c>
      <c r="F10" s="1">
        <v>2017</v>
      </c>
      <c r="G10" s="1" t="s">
        <v>1110</v>
      </c>
      <c r="H10" s="1">
        <v>18</v>
      </c>
      <c r="I10" s="1">
        <v>2186688078</v>
      </c>
      <c r="J10" s="1">
        <v>420200000</v>
      </c>
      <c r="K10" s="1" t="s">
        <v>1109</v>
      </c>
      <c r="L10" s="1">
        <v>1120518000</v>
      </c>
      <c r="M10" s="1" t="s">
        <v>1108</v>
      </c>
      <c r="N10" s="1">
        <v>0</v>
      </c>
      <c r="O10" s="1" t="s">
        <v>1107</v>
      </c>
      <c r="P10" s="1" t="s">
        <v>1106</v>
      </c>
      <c r="Q10" s="1" t="s">
        <v>1105</v>
      </c>
      <c r="R10" s="1" t="s">
        <v>1104</v>
      </c>
      <c r="S10" s="1" t="s">
        <v>1103</v>
      </c>
      <c r="T10" s="1">
        <v>1.1499999999999999</v>
      </c>
      <c r="Z10" s="1" t="s">
        <v>1102</v>
      </c>
      <c r="AA10" s="2" t="s">
        <v>1101</v>
      </c>
      <c r="AB10" s="2" t="s">
        <v>1100</v>
      </c>
      <c r="AC10" s="2" t="s">
        <v>1099</v>
      </c>
      <c r="AD10" s="2" t="s">
        <v>1098</v>
      </c>
      <c r="AE10" s="2" t="s">
        <v>1097</v>
      </c>
      <c r="AF10" s="2" t="s">
        <v>1096</v>
      </c>
    </row>
    <row r="11" spans="1:34" x14ac:dyDescent="0.2">
      <c r="A11" s="1" t="s">
        <v>1095</v>
      </c>
      <c r="D11" s="1" t="s">
        <v>18</v>
      </c>
      <c r="E11" s="1" t="s">
        <v>1094</v>
      </c>
      <c r="F11" s="1">
        <v>2002</v>
      </c>
      <c r="G11" s="1" t="s">
        <v>1093</v>
      </c>
      <c r="H11" s="1" t="s">
        <v>1092</v>
      </c>
      <c r="I11" s="1" t="s">
        <v>21</v>
      </c>
      <c r="J11" s="1" t="s">
        <v>1091</v>
      </c>
      <c r="K11" s="1" t="s">
        <v>1090</v>
      </c>
      <c r="L11" s="1" t="s">
        <v>1089</v>
      </c>
      <c r="M11" s="1" t="s">
        <v>1088</v>
      </c>
      <c r="N11" s="1" t="s">
        <v>1087</v>
      </c>
      <c r="O11" s="1" t="s">
        <v>1086</v>
      </c>
      <c r="P11" s="1" t="s">
        <v>1085</v>
      </c>
      <c r="Q11" s="1" t="s">
        <v>1084</v>
      </c>
      <c r="R11" s="1" t="s">
        <v>1083</v>
      </c>
      <c r="T11" s="1" t="s">
        <v>1082</v>
      </c>
      <c r="Y11" s="1" t="s">
        <v>1081</v>
      </c>
      <c r="Z11" s="1" t="s">
        <v>1080</v>
      </c>
      <c r="AA11" s="2" t="s">
        <v>1079</v>
      </c>
      <c r="AB11" s="2" t="s">
        <v>1078</v>
      </c>
      <c r="AC11" s="2" t="s">
        <v>1077</v>
      </c>
      <c r="AD11" s="2" t="s">
        <v>1076</v>
      </c>
      <c r="AE11" s="2" t="s">
        <v>1075</v>
      </c>
      <c r="AF11" s="2" t="s">
        <v>1074</v>
      </c>
      <c r="AG11" s="2" t="s">
        <v>1073</v>
      </c>
      <c r="AH11" s="2" t="s">
        <v>1072</v>
      </c>
    </row>
    <row r="12" spans="1:34" ht="16" x14ac:dyDescent="0.2">
      <c r="A12" t="s">
        <v>1071</v>
      </c>
      <c r="B12"/>
      <c r="C12"/>
      <c r="D12" t="s">
        <v>18</v>
      </c>
      <c r="E12" t="s">
        <v>1070</v>
      </c>
      <c r="F12">
        <v>1980</v>
      </c>
      <c r="G12" t="s">
        <v>1069</v>
      </c>
      <c r="H12" t="s">
        <v>1068</v>
      </c>
      <c r="I12"/>
      <c r="J12"/>
      <c r="K12"/>
      <c r="L12"/>
      <c r="M12"/>
      <c r="N12" t="s">
        <v>991</v>
      </c>
      <c r="O12" t="s">
        <v>1067</v>
      </c>
      <c r="P12" t="s">
        <v>856</v>
      </c>
      <c r="Q12"/>
      <c r="R12"/>
      <c r="S12"/>
      <c r="T12" t="s">
        <v>1066</v>
      </c>
      <c r="V12"/>
      <c r="W12"/>
      <c r="X12"/>
      <c r="Y12"/>
      <c r="Z12" t="s">
        <v>1065</v>
      </c>
      <c r="AA12" s="2" t="s">
        <v>1064</v>
      </c>
      <c r="AB12"/>
      <c r="AC12"/>
      <c r="AD12"/>
      <c r="AE12"/>
      <c r="AF12"/>
      <c r="AG12" s="2" t="s">
        <v>1063</v>
      </c>
      <c r="AH12"/>
    </row>
    <row r="13" spans="1:34" ht="16" x14ac:dyDescent="0.2">
      <c r="A13" t="s">
        <v>1062</v>
      </c>
      <c r="B13"/>
      <c r="C13"/>
      <c r="D13" s="1" t="s">
        <v>18</v>
      </c>
      <c r="E13" s="1" t="s">
        <v>1061</v>
      </c>
      <c r="F13">
        <v>2005</v>
      </c>
      <c r="G13">
        <v>2017</v>
      </c>
      <c r="H13"/>
      <c r="I13"/>
      <c r="J13" t="s">
        <v>1060</v>
      </c>
      <c r="K13" t="s">
        <v>1059</v>
      </c>
      <c r="L13" t="s">
        <v>1058</v>
      </c>
      <c r="M13" t="s">
        <v>1057</v>
      </c>
      <c r="N13">
        <v>1</v>
      </c>
      <c r="O13" t="s">
        <v>1056</v>
      </c>
      <c r="P13" t="s">
        <v>1055</v>
      </c>
      <c r="Q13" t="s">
        <v>1054</v>
      </c>
      <c r="R13">
        <v>3</v>
      </c>
      <c r="S13" t="s">
        <v>1053</v>
      </c>
      <c r="T13">
        <v>23.355</v>
      </c>
      <c r="U13"/>
      <c r="V13"/>
      <c r="W13"/>
      <c r="X13"/>
      <c r="Y13"/>
      <c r="Z13" t="s">
        <v>1052</v>
      </c>
      <c r="AA13" s="2" t="s">
        <v>1051</v>
      </c>
      <c r="AB13" s="2" t="s">
        <v>1050</v>
      </c>
      <c r="AC13" s="2" t="s">
        <v>1049</v>
      </c>
      <c r="AD13" s="2" t="s">
        <v>1048</v>
      </c>
      <c r="AE13" s="2" t="s">
        <v>1047</v>
      </c>
      <c r="AF13" s="2" t="s">
        <v>1046</v>
      </c>
      <c r="AG13"/>
    </row>
    <row r="14" spans="1:34" ht="16" x14ac:dyDescent="0.2">
      <c r="A14" t="s">
        <v>1045</v>
      </c>
      <c r="B14" t="s">
        <v>1044</v>
      </c>
      <c r="C14" t="s">
        <v>1043</v>
      </c>
      <c r="D14" s="1" t="s">
        <v>18</v>
      </c>
      <c r="F14">
        <v>2008</v>
      </c>
      <c r="G14"/>
      <c r="H14"/>
      <c r="I14"/>
      <c r="J14"/>
      <c r="K14"/>
      <c r="L14"/>
      <c r="M14"/>
      <c r="N14"/>
      <c r="O14"/>
      <c r="P14"/>
      <c r="Q14"/>
      <c r="R14"/>
      <c r="S14"/>
      <c r="T14"/>
      <c r="U14"/>
      <c r="V14"/>
      <c r="W14"/>
      <c r="X14"/>
      <c r="Y14"/>
      <c r="Z14"/>
      <c r="AA14" s="2"/>
      <c r="AB14" s="2"/>
      <c r="AC14" s="2"/>
      <c r="AD14" s="2"/>
      <c r="AE14" s="2"/>
      <c r="AF14" s="2"/>
      <c r="AG14"/>
    </row>
    <row r="15" spans="1:34" ht="16" x14ac:dyDescent="0.2">
      <c r="A15" s="1" t="s">
        <v>1042</v>
      </c>
      <c r="B15" s="1" t="s">
        <v>1041</v>
      </c>
      <c r="C15" t="s">
        <v>1040</v>
      </c>
      <c r="D15" s="1" t="s">
        <v>18</v>
      </c>
      <c r="E15" s="1" t="s">
        <v>1039</v>
      </c>
      <c r="F15" s="1">
        <v>2013</v>
      </c>
      <c r="G15" s="1" t="s">
        <v>1038</v>
      </c>
      <c r="H15" s="1" t="s">
        <v>324</v>
      </c>
      <c r="I15" s="1" t="s">
        <v>1037</v>
      </c>
      <c r="J15" s="1" t="s">
        <v>21</v>
      </c>
      <c r="L15" s="1" t="s">
        <v>1036</v>
      </c>
      <c r="M15" s="1" t="s">
        <v>1035</v>
      </c>
      <c r="N15" s="1" t="s">
        <v>252</v>
      </c>
      <c r="P15" s="1" t="s">
        <v>1034</v>
      </c>
      <c r="Q15" s="1" t="s">
        <v>1033</v>
      </c>
      <c r="R15" s="1" t="s">
        <v>1032</v>
      </c>
      <c r="T15" s="1" t="s">
        <v>1031</v>
      </c>
      <c r="U15" s="1" t="s">
        <v>1030</v>
      </c>
      <c r="AA15" s="2" t="s">
        <v>1029</v>
      </c>
      <c r="AC15" s="2" t="s">
        <v>1028</v>
      </c>
      <c r="AE15" s="2" t="s">
        <v>1027</v>
      </c>
      <c r="AF15" s="1" t="s">
        <v>1026</v>
      </c>
      <c r="AG15"/>
    </row>
    <row r="16" spans="1:34" ht="16" x14ac:dyDescent="0.2">
      <c r="A16" t="s">
        <v>1025</v>
      </c>
      <c r="B16" t="s">
        <v>1023</v>
      </c>
      <c r="C16" t="s">
        <v>1024</v>
      </c>
      <c r="D16" s="1" t="s">
        <v>18</v>
      </c>
      <c r="E16" s="1" t="s">
        <v>1023</v>
      </c>
      <c r="F16">
        <v>2012</v>
      </c>
      <c r="G16"/>
      <c r="H16"/>
      <c r="I16"/>
      <c r="J16"/>
      <c r="K16"/>
      <c r="L16"/>
      <c r="M16"/>
      <c r="N16"/>
      <c r="O16"/>
      <c r="P16"/>
      <c r="Q16"/>
      <c r="R16"/>
      <c r="T16"/>
      <c r="U16"/>
      <c r="V16"/>
      <c r="W16"/>
      <c r="X16"/>
      <c r="Z16"/>
      <c r="AA16" s="2"/>
      <c r="AB16"/>
      <c r="AD16" s="2"/>
      <c r="AE16"/>
      <c r="AH16"/>
    </row>
    <row r="17" spans="1:34" ht="16" x14ac:dyDescent="0.2">
      <c r="A17" t="s">
        <v>1022</v>
      </c>
      <c r="B17"/>
      <c r="C17"/>
      <c r="D17" t="s">
        <v>18</v>
      </c>
      <c r="E17" t="s">
        <v>1021</v>
      </c>
      <c r="F17">
        <v>2017</v>
      </c>
      <c r="G17" t="s">
        <v>1020</v>
      </c>
      <c r="H17">
        <v>17</v>
      </c>
      <c r="I17">
        <v>906300000</v>
      </c>
      <c r="J17">
        <v>224000000</v>
      </c>
      <c r="K17" t="s">
        <v>1019</v>
      </c>
      <c r="M17" t="s">
        <v>1018</v>
      </c>
      <c r="N17">
        <v>0</v>
      </c>
      <c r="O17" t="s">
        <v>269</v>
      </c>
      <c r="P17" t="s">
        <v>72</v>
      </c>
      <c r="Q17" t="s">
        <v>1017</v>
      </c>
      <c r="R17" t="s">
        <v>21</v>
      </c>
      <c r="S17"/>
      <c r="T17">
        <v>21.36</v>
      </c>
      <c r="U17">
        <v>2110000000</v>
      </c>
      <c r="V17"/>
      <c r="W17"/>
      <c r="X17"/>
      <c r="Z17" t="s">
        <v>1016</v>
      </c>
      <c r="AA17" s="2" t="s">
        <v>1015</v>
      </c>
      <c r="AB17" s="2" t="s">
        <v>1014</v>
      </c>
      <c r="AC17" s="2" t="s">
        <v>1013</v>
      </c>
      <c r="AD17"/>
      <c r="AE17" s="2" t="s">
        <v>1012</v>
      </c>
      <c r="AF17" t="s">
        <v>20</v>
      </c>
      <c r="AG17" s="2" t="s">
        <v>1011</v>
      </c>
      <c r="AH17"/>
    </row>
    <row r="18" spans="1:34" ht="16" x14ac:dyDescent="0.2">
      <c r="A18" s="1" t="s">
        <v>1010</v>
      </c>
      <c r="D18" s="1" t="s">
        <v>18</v>
      </c>
      <c r="E18" s="1" t="s">
        <v>1009</v>
      </c>
      <c r="F18" s="1">
        <v>2009</v>
      </c>
      <c r="G18" s="1" t="s">
        <v>1008</v>
      </c>
      <c r="H18" s="1">
        <v>14</v>
      </c>
      <c r="I18" s="1" t="s">
        <v>80</v>
      </c>
      <c r="J18" s="1" t="s">
        <v>1007</v>
      </c>
      <c r="K18" s="1" t="s">
        <v>1006</v>
      </c>
      <c r="L18" s="1" t="s">
        <v>1005</v>
      </c>
      <c r="M18" s="1" t="s">
        <v>1004</v>
      </c>
      <c r="N18" s="1">
        <v>0</v>
      </c>
      <c r="P18" s="1" t="s">
        <v>486</v>
      </c>
      <c r="Q18" s="1" t="s">
        <v>1003</v>
      </c>
      <c r="R18" s="1" t="s">
        <v>80</v>
      </c>
      <c r="S18" s="1" t="s">
        <v>80</v>
      </c>
      <c r="T18" s="1" t="s">
        <v>1002</v>
      </c>
      <c r="U18" s="1" t="s">
        <v>80</v>
      </c>
      <c r="V18" s="1" t="s">
        <v>80</v>
      </c>
      <c r="W18" s="1" t="s">
        <v>80</v>
      </c>
      <c r="X18" s="1" t="s">
        <v>80</v>
      </c>
      <c r="Z18" t="s">
        <v>1001</v>
      </c>
      <c r="AA18" s="2" t="s">
        <v>1000</v>
      </c>
      <c r="AB18" s="2" t="s">
        <v>999</v>
      </c>
      <c r="AC18" s="2" t="s">
        <v>998</v>
      </c>
      <c r="AD18" s="2" t="s">
        <v>997</v>
      </c>
      <c r="AE18" s="2" t="s">
        <v>996</v>
      </c>
      <c r="AF18" s="1" t="s">
        <v>80</v>
      </c>
      <c r="AG18" s="2" t="s">
        <v>995</v>
      </c>
      <c r="AH18"/>
    </row>
    <row r="19" spans="1:34" ht="16" x14ac:dyDescent="0.2">
      <c r="A19" t="s">
        <v>994</v>
      </c>
      <c r="B19"/>
      <c r="C19"/>
      <c r="D19" t="s">
        <v>18</v>
      </c>
      <c r="E19" t="s">
        <v>993</v>
      </c>
      <c r="F19">
        <v>1978</v>
      </c>
      <c r="G19" t="s">
        <v>992</v>
      </c>
      <c r="H19"/>
      <c r="I19"/>
      <c r="J19"/>
      <c r="K19"/>
      <c r="L19"/>
      <c r="M19"/>
      <c r="N19" t="s">
        <v>991</v>
      </c>
      <c r="O19" t="s">
        <v>990</v>
      </c>
      <c r="P19" t="s">
        <v>989</v>
      </c>
      <c r="Q19"/>
      <c r="R19"/>
      <c r="S19"/>
      <c r="T19" t="s">
        <v>988</v>
      </c>
      <c r="V19"/>
      <c r="W19"/>
      <c r="X19"/>
      <c r="Y19"/>
      <c r="Z19" t="s">
        <v>24</v>
      </c>
      <c r="AA19"/>
      <c r="AB19"/>
      <c r="AC19"/>
      <c r="AD19"/>
      <c r="AE19"/>
      <c r="AF19"/>
      <c r="AG19"/>
      <c r="AH19"/>
    </row>
    <row r="20" spans="1:34" ht="16" x14ac:dyDescent="0.2">
      <c r="A20" t="s">
        <v>987</v>
      </c>
      <c r="B20"/>
      <c r="C20"/>
      <c r="D20" s="1" t="s">
        <v>18</v>
      </c>
      <c r="E20" t="s">
        <v>986</v>
      </c>
      <c r="F20">
        <v>2008</v>
      </c>
      <c r="G20" t="s">
        <v>985</v>
      </c>
      <c r="H20">
        <v>15</v>
      </c>
      <c r="I20" s="2"/>
      <c r="J20"/>
      <c r="K20"/>
      <c r="L20"/>
      <c r="M20"/>
      <c r="N20">
        <v>1</v>
      </c>
      <c r="O20" t="s">
        <v>984</v>
      </c>
      <c r="P20" t="s">
        <v>983</v>
      </c>
      <c r="Q20"/>
      <c r="R20"/>
      <c r="T20">
        <v>103.81</v>
      </c>
      <c r="U20"/>
      <c r="V20"/>
      <c r="W20"/>
      <c r="X20"/>
      <c r="AA20"/>
      <c r="AB20"/>
      <c r="AC20"/>
      <c r="AD20" s="2" t="s">
        <v>982</v>
      </c>
      <c r="AE20" s="2" t="s">
        <v>982</v>
      </c>
      <c r="AF20"/>
    </row>
    <row r="21" spans="1:34" ht="16" x14ac:dyDescent="0.2">
      <c r="A21" t="s">
        <v>981</v>
      </c>
      <c r="B21"/>
      <c r="C21"/>
      <c r="D21" t="s">
        <v>18</v>
      </c>
      <c r="E21" t="s">
        <v>980</v>
      </c>
      <c r="F21">
        <v>2014</v>
      </c>
      <c r="G21" t="s">
        <v>979</v>
      </c>
      <c r="H21">
        <v>19</v>
      </c>
      <c r="I21"/>
      <c r="J21"/>
      <c r="K21"/>
      <c r="M21" t="s">
        <v>978</v>
      </c>
      <c r="N21">
        <v>0</v>
      </c>
      <c r="O21" t="s">
        <v>269</v>
      </c>
      <c r="P21" t="s">
        <v>332</v>
      </c>
      <c r="Q21" t="s">
        <v>977</v>
      </c>
      <c r="R21" t="s">
        <v>21</v>
      </c>
      <c r="S21"/>
      <c r="T21">
        <v>3.3650000000000002</v>
      </c>
      <c r="U21">
        <v>155800000</v>
      </c>
      <c r="V21"/>
      <c r="W21"/>
      <c r="X21"/>
      <c r="Y21"/>
      <c r="Z21" t="s">
        <v>976</v>
      </c>
      <c r="AA21" s="2" t="s">
        <v>975</v>
      </c>
      <c r="AB21"/>
      <c r="AC21" s="2" t="s">
        <v>974</v>
      </c>
      <c r="AD21"/>
      <c r="AE21" s="2" t="s">
        <v>973</v>
      </c>
      <c r="AF21" t="s">
        <v>20</v>
      </c>
      <c r="AG21" s="2" t="s">
        <v>972</v>
      </c>
      <c r="AH21"/>
    </row>
    <row r="22" spans="1:34" ht="16" x14ac:dyDescent="0.2">
      <c r="A22" s="1" t="s">
        <v>971</v>
      </c>
      <c r="D22" s="1" t="s">
        <v>970</v>
      </c>
      <c r="E22" s="1" t="s">
        <v>969</v>
      </c>
      <c r="F22" s="1">
        <v>1992</v>
      </c>
      <c r="G22" s="1" t="s">
        <v>968</v>
      </c>
      <c r="H22" s="1">
        <v>17</v>
      </c>
      <c r="I22" s="1" t="s">
        <v>80</v>
      </c>
      <c r="J22" s="1" t="s">
        <v>967</v>
      </c>
      <c r="K22" s="1" t="s">
        <v>966</v>
      </c>
      <c r="L22" s="1" t="s">
        <v>965</v>
      </c>
      <c r="M22" s="1" t="s">
        <v>964</v>
      </c>
      <c r="N22" s="1">
        <v>4</v>
      </c>
      <c r="P22" s="1" t="s">
        <v>963</v>
      </c>
      <c r="Q22" s="1" t="s">
        <v>962</v>
      </c>
      <c r="R22" s="1">
        <v>3</v>
      </c>
      <c r="S22" s="1" t="s">
        <v>961</v>
      </c>
      <c r="T22" s="1" t="s">
        <v>80</v>
      </c>
      <c r="U22" s="1" t="s">
        <v>80</v>
      </c>
      <c r="V22" s="1" t="s">
        <v>960</v>
      </c>
      <c r="W22" s="1" t="s">
        <v>959</v>
      </c>
      <c r="X22" s="1" t="s">
        <v>958</v>
      </c>
      <c r="Z22" t="s">
        <v>957</v>
      </c>
      <c r="AA22" s="2" t="s">
        <v>956</v>
      </c>
      <c r="AB22" s="2" t="s">
        <v>955</v>
      </c>
      <c r="AC22" s="2" t="s">
        <v>954</v>
      </c>
      <c r="AD22" s="2" t="s">
        <v>953</v>
      </c>
      <c r="AE22" s="2" t="s">
        <v>952</v>
      </c>
      <c r="AF22" s="2" t="s">
        <v>951</v>
      </c>
      <c r="AG22"/>
      <c r="AH22" s="2"/>
    </row>
    <row r="23" spans="1:34" x14ac:dyDescent="0.2">
      <c r="A23" s="1" t="s">
        <v>950</v>
      </c>
      <c r="D23" s="1" t="s">
        <v>18</v>
      </c>
      <c r="E23" s="1" t="s">
        <v>949</v>
      </c>
      <c r="F23" s="1">
        <v>2015</v>
      </c>
      <c r="G23" s="1" t="s">
        <v>948</v>
      </c>
      <c r="H23" s="1" t="s">
        <v>382</v>
      </c>
      <c r="I23" s="1" t="s">
        <v>947</v>
      </c>
      <c r="J23" s="1" t="s">
        <v>21</v>
      </c>
      <c r="L23" s="1" t="s">
        <v>946</v>
      </c>
      <c r="M23" s="1" t="s">
        <v>945</v>
      </c>
      <c r="N23" s="1" t="s">
        <v>252</v>
      </c>
      <c r="P23" s="1" t="s">
        <v>944</v>
      </c>
      <c r="Q23" s="1" t="s">
        <v>943</v>
      </c>
      <c r="R23" s="1" t="s">
        <v>942</v>
      </c>
      <c r="T23" s="1" t="s">
        <v>941</v>
      </c>
      <c r="AA23" s="2" t="s">
        <v>940</v>
      </c>
      <c r="AC23" s="2" t="s">
        <v>939</v>
      </c>
      <c r="AE23" s="2" t="s">
        <v>938</v>
      </c>
      <c r="AF23" s="1" t="s">
        <v>180</v>
      </c>
      <c r="AG23" s="2" t="s">
        <v>937</v>
      </c>
    </row>
    <row r="24" spans="1:34" ht="16" x14ac:dyDescent="0.2">
      <c r="A24" t="s">
        <v>936</v>
      </c>
      <c r="B24"/>
      <c r="C24"/>
      <c r="D24" t="s">
        <v>935</v>
      </c>
      <c r="E24" t="s">
        <v>934</v>
      </c>
      <c r="F24">
        <v>2007</v>
      </c>
      <c r="G24" t="s">
        <v>933</v>
      </c>
      <c r="H24"/>
      <c r="I24"/>
      <c r="J24"/>
      <c r="K24"/>
      <c r="L24"/>
      <c r="M24"/>
      <c r="N24">
        <v>0</v>
      </c>
      <c r="O24" t="s">
        <v>932</v>
      </c>
      <c r="P24" t="s">
        <v>931</v>
      </c>
      <c r="Q24"/>
      <c r="R24" t="s">
        <v>21</v>
      </c>
      <c r="T24" t="s">
        <v>21</v>
      </c>
      <c r="U24" t="s">
        <v>21</v>
      </c>
      <c r="V24" t="s">
        <v>930</v>
      </c>
      <c r="W24" t="s">
        <v>929</v>
      </c>
      <c r="X24" t="s">
        <v>928</v>
      </c>
      <c r="Z24" t="s">
        <v>927</v>
      </c>
      <c r="AB24"/>
      <c r="AD24" s="2" t="s">
        <v>926</v>
      </c>
      <c r="AE24"/>
      <c r="AH24"/>
    </row>
    <row r="25" spans="1:34" ht="16" x14ac:dyDescent="0.2">
      <c r="A25" t="s">
        <v>925</v>
      </c>
      <c r="B25"/>
      <c r="C25"/>
      <c r="D25" t="s">
        <v>18</v>
      </c>
      <c r="E25" t="s">
        <v>924</v>
      </c>
      <c r="F25">
        <v>2011</v>
      </c>
      <c r="G25" t="s">
        <v>923</v>
      </c>
      <c r="H25">
        <v>16</v>
      </c>
      <c r="I25">
        <v>916000000</v>
      </c>
      <c r="J25">
        <v>157000000</v>
      </c>
      <c r="K25" t="s">
        <v>922</v>
      </c>
      <c r="M25" t="s">
        <v>921</v>
      </c>
      <c r="N25">
        <v>0</v>
      </c>
      <c r="O25" t="s">
        <v>269</v>
      </c>
      <c r="P25" t="s">
        <v>332</v>
      </c>
      <c r="Q25" t="s">
        <v>920</v>
      </c>
      <c r="R25" t="s">
        <v>21</v>
      </c>
      <c r="S25"/>
      <c r="T25">
        <v>1.915</v>
      </c>
      <c r="U25">
        <v>178330000</v>
      </c>
      <c r="V25"/>
      <c r="W25"/>
      <c r="X25"/>
      <c r="Z25" t="s">
        <v>919</v>
      </c>
      <c r="AA25" s="2" t="s">
        <v>917</v>
      </c>
      <c r="AB25" s="2" t="s">
        <v>918</v>
      </c>
      <c r="AC25" s="2" t="s">
        <v>917</v>
      </c>
      <c r="AD25"/>
      <c r="AE25" s="2" t="s">
        <v>916</v>
      </c>
      <c r="AF25" t="s">
        <v>20</v>
      </c>
      <c r="AG25" s="2" t="s">
        <v>915</v>
      </c>
      <c r="AH25"/>
    </row>
    <row r="26" spans="1:34" ht="16" x14ac:dyDescent="0.2">
      <c r="A26" t="s">
        <v>914</v>
      </c>
      <c r="B26"/>
      <c r="C26"/>
      <c r="D26" t="s">
        <v>78</v>
      </c>
      <c r="E26" t="s">
        <v>913</v>
      </c>
      <c r="F26">
        <v>1998</v>
      </c>
      <c r="G26" t="s">
        <v>912</v>
      </c>
      <c r="H26" t="s">
        <v>911</v>
      </c>
      <c r="I26"/>
      <c r="J26"/>
      <c r="K26"/>
      <c r="L26"/>
      <c r="M26"/>
      <c r="N26">
        <v>0</v>
      </c>
      <c r="O26" t="s">
        <v>910</v>
      </c>
      <c r="P26" t="s">
        <v>909</v>
      </c>
      <c r="Q26"/>
      <c r="R26" t="s">
        <v>21</v>
      </c>
      <c r="T26" t="s">
        <v>21</v>
      </c>
      <c r="U26" t="s">
        <v>21</v>
      </c>
      <c r="V26" t="s">
        <v>908</v>
      </c>
      <c r="W26" t="s">
        <v>907</v>
      </c>
      <c r="X26" t="s">
        <v>906</v>
      </c>
      <c r="Z26"/>
      <c r="AA26" s="2" t="s">
        <v>905</v>
      </c>
      <c r="AB26"/>
      <c r="AD26"/>
      <c r="AE26"/>
      <c r="AH26"/>
    </row>
    <row r="27" spans="1:34" ht="16" x14ac:dyDescent="0.2">
      <c r="A27" t="s">
        <v>904</v>
      </c>
      <c r="B27"/>
      <c r="C27"/>
      <c r="D27" t="s">
        <v>78</v>
      </c>
      <c r="E27" t="s">
        <v>903</v>
      </c>
      <c r="F27">
        <v>1986</v>
      </c>
      <c r="G27" t="s">
        <v>525</v>
      </c>
      <c r="H27"/>
      <c r="I27"/>
      <c r="J27"/>
      <c r="K27"/>
      <c r="L27"/>
      <c r="M27" t="s">
        <v>902</v>
      </c>
      <c r="N27" t="s">
        <v>901</v>
      </c>
      <c r="O27" t="s">
        <v>900</v>
      </c>
      <c r="P27" t="s">
        <v>899</v>
      </c>
      <c r="Q27" t="s">
        <v>898</v>
      </c>
      <c r="R27" t="s">
        <v>21</v>
      </c>
      <c r="T27" t="s">
        <v>21</v>
      </c>
      <c r="U27" t="s">
        <v>21</v>
      </c>
      <c r="V27" t="s">
        <v>897</v>
      </c>
      <c r="W27" t="s">
        <v>896</v>
      </c>
      <c r="X27" t="s">
        <v>895</v>
      </c>
      <c r="Z27"/>
      <c r="AA27" s="2" t="s">
        <v>894</v>
      </c>
      <c r="AB27" s="2" t="s">
        <v>892</v>
      </c>
      <c r="AD27" s="2" t="s">
        <v>893</v>
      </c>
      <c r="AE27" s="2" t="s">
        <v>892</v>
      </c>
      <c r="AH27"/>
    </row>
    <row r="28" spans="1:34" ht="16" x14ac:dyDescent="0.2">
      <c r="A28" t="s">
        <v>891</v>
      </c>
      <c r="B28"/>
      <c r="C28"/>
      <c r="D28" s="1" t="s">
        <v>78</v>
      </c>
      <c r="E28" t="s">
        <v>890</v>
      </c>
      <c r="F28">
        <v>1988</v>
      </c>
      <c r="G28"/>
      <c r="H28"/>
      <c r="I28"/>
      <c r="J28"/>
      <c r="K28"/>
      <c r="L28"/>
      <c r="M28"/>
      <c r="N28">
        <v>0</v>
      </c>
      <c r="O28" t="s">
        <v>889</v>
      </c>
      <c r="P28" t="s">
        <v>888</v>
      </c>
      <c r="Q28"/>
      <c r="R28"/>
      <c r="T28"/>
      <c r="U28"/>
      <c r="V28" t="s">
        <v>887</v>
      </c>
      <c r="W28">
        <v>0.34699999999999998</v>
      </c>
      <c r="X28">
        <v>38000000</v>
      </c>
      <c r="AA28"/>
      <c r="AB28"/>
      <c r="AC28"/>
      <c r="AD28"/>
      <c r="AE28" s="2" t="s">
        <v>886</v>
      </c>
      <c r="AF28"/>
    </row>
    <row r="29" spans="1:34" x14ac:dyDescent="0.2">
      <c r="A29" s="1" t="s">
        <v>885</v>
      </c>
      <c r="D29" s="1" t="s">
        <v>18</v>
      </c>
      <c r="E29" s="1" t="s">
        <v>884</v>
      </c>
      <c r="F29" s="1">
        <v>1999</v>
      </c>
      <c r="G29" s="1" t="s">
        <v>883</v>
      </c>
      <c r="H29" s="1">
        <v>41.5</v>
      </c>
      <c r="K29" s="1" t="s">
        <v>882</v>
      </c>
      <c r="L29" s="1">
        <v>228250000</v>
      </c>
      <c r="M29" s="1" t="s">
        <v>881</v>
      </c>
      <c r="N29" s="1">
        <v>0</v>
      </c>
      <c r="O29" s="1" t="s">
        <v>880</v>
      </c>
      <c r="P29" s="1" t="s">
        <v>879</v>
      </c>
      <c r="Q29" s="1" t="s">
        <v>878</v>
      </c>
      <c r="R29" s="1" t="s">
        <v>21</v>
      </c>
      <c r="S29" s="1" t="s">
        <v>877</v>
      </c>
      <c r="T29" s="1">
        <v>2.99</v>
      </c>
      <c r="Y29" s="1" t="s">
        <v>80</v>
      </c>
      <c r="Z29" s="1" t="s">
        <v>876</v>
      </c>
      <c r="AA29" s="2" t="s">
        <v>874</v>
      </c>
      <c r="AB29" s="2" t="s">
        <v>875</v>
      </c>
      <c r="AC29" s="2" t="s">
        <v>874</v>
      </c>
      <c r="AD29" s="2" t="s">
        <v>873</v>
      </c>
      <c r="AE29" s="2" t="s">
        <v>872</v>
      </c>
      <c r="AF29" s="2" t="s">
        <v>871</v>
      </c>
      <c r="AG29" s="2" t="s">
        <v>870</v>
      </c>
      <c r="AH29" s="1" t="s">
        <v>80</v>
      </c>
    </row>
    <row r="30" spans="1:34" ht="16" x14ac:dyDescent="0.2">
      <c r="A30" t="s">
        <v>869</v>
      </c>
      <c r="B30"/>
      <c r="C30"/>
      <c r="D30" t="s">
        <v>78</v>
      </c>
      <c r="E30" t="s">
        <v>868</v>
      </c>
      <c r="F30">
        <v>1979</v>
      </c>
      <c r="G30" t="s">
        <v>867</v>
      </c>
      <c r="H30"/>
      <c r="I30"/>
      <c r="J30"/>
      <c r="K30"/>
      <c r="L30"/>
      <c r="M30"/>
      <c r="N30" t="s">
        <v>486</v>
      </c>
      <c r="O30" t="s">
        <v>866</v>
      </c>
      <c r="P30" t="s">
        <v>865</v>
      </c>
      <c r="Q30"/>
      <c r="R30"/>
      <c r="S30"/>
      <c r="T30"/>
      <c r="V30" t="s">
        <v>864</v>
      </c>
      <c r="W30" t="s">
        <v>863</v>
      </c>
      <c r="X30" t="s">
        <v>862</v>
      </c>
      <c r="AA30"/>
      <c r="AB30"/>
      <c r="AC30"/>
      <c r="AD30"/>
      <c r="AE30"/>
      <c r="AF30"/>
    </row>
    <row r="31" spans="1:34" ht="16" x14ac:dyDescent="0.2">
      <c r="A31" t="s">
        <v>861</v>
      </c>
      <c r="B31"/>
      <c r="C31"/>
      <c r="D31" t="s">
        <v>78</v>
      </c>
      <c r="E31" t="s">
        <v>860</v>
      </c>
      <c r="F31">
        <v>1987</v>
      </c>
      <c r="G31" t="s">
        <v>369</v>
      </c>
      <c r="H31"/>
      <c r="I31"/>
      <c r="J31"/>
      <c r="K31"/>
      <c r="L31"/>
      <c r="M31" t="s">
        <v>859</v>
      </c>
      <c r="N31" t="s">
        <v>858</v>
      </c>
      <c r="O31" t="s">
        <v>857</v>
      </c>
      <c r="P31" t="s">
        <v>856</v>
      </c>
      <c r="Q31"/>
      <c r="R31" t="s">
        <v>21</v>
      </c>
      <c r="T31" t="s">
        <v>21</v>
      </c>
      <c r="U31" t="s">
        <v>21</v>
      </c>
      <c r="V31" t="s">
        <v>855</v>
      </c>
      <c r="W31" t="s">
        <v>854</v>
      </c>
      <c r="X31" t="s">
        <v>853</v>
      </c>
      <c r="Z31"/>
      <c r="AB31"/>
      <c r="AD31" s="2" t="s">
        <v>852</v>
      </c>
      <c r="AE31"/>
      <c r="AH31"/>
    </row>
    <row r="32" spans="1:34" ht="16" x14ac:dyDescent="0.2">
      <c r="A32" t="s">
        <v>851</v>
      </c>
      <c r="B32"/>
      <c r="C32"/>
      <c r="D32" t="s">
        <v>78</v>
      </c>
      <c r="E32" t="s">
        <v>850</v>
      </c>
      <c r="F32">
        <v>2003</v>
      </c>
      <c r="G32" t="s">
        <v>849</v>
      </c>
      <c r="H32" t="s">
        <v>848</v>
      </c>
      <c r="I32"/>
      <c r="J32" t="s">
        <v>847</v>
      </c>
      <c r="K32" t="s">
        <v>846</v>
      </c>
      <c r="L32"/>
      <c r="M32"/>
      <c r="N32" t="s">
        <v>332</v>
      </c>
      <c r="O32" t="s">
        <v>845</v>
      </c>
      <c r="P32" t="s">
        <v>844</v>
      </c>
      <c r="Q32" t="s">
        <v>843</v>
      </c>
      <c r="R32" t="s">
        <v>842</v>
      </c>
      <c r="S32" t="s">
        <v>841</v>
      </c>
      <c r="T32"/>
      <c r="V32" t="s">
        <v>840</v>
      </c>
      <c r="W32" t="s">
        <v>839</v>
      </c>
      <c r="X32" t="s">
        <v>838</v>
      </c>
      <c r="Y32"/>
      <c r="Z32" t="s">
        <v>24</v>
      </c>
      <c r="AA32" s="2" t="s">
        <v>837</v>
      </c>
      <c r="AB32" s="2" t="s">
        <v>836</v>
      </c>
      <c r="AC32"/>
      <c r="AD32" s="2" t="s">
        <v>835</v>
      </c>
      <c r="AE32" s="2" t="s">
        <v>834</v>
      </c>
      <c r="AF32" s="2" t="s">
        <v>833</v>
      </c>
      <c r="AG32"/>
      <c r="AH32"/>
    </row>
    <row r="33" spans="1:34" ht="16" x14ac:dyDescent="0.2">
      <c r="A33" t="s">
        <v>832</v>
      </c>
      <c r="B33"/>
      <c r="C33"/>
      <c r="D33" t="s">
        <v>18</v>
      </c>
      <c r="E33" t="s">
        <v>831</v>
      </c>
      <c r="F33">
        <v>2013</v>
      </c>
      <c r="G33" t="s">
        <v>830</v>
      </c>
      <c r="H33" t="s">
        <v>829</v>
      </c>
      <c r="I33"/>
      <c r="J33"/>
      <c r="K33"/>
      <c r="L33"/>
      <c r="M33" t="s">
        <v>828</v>
      </c>
      <c r="N33">
        <v>1</v>
      </c>
      <c r="O33" t="s">
        <v>827</v>
      </c>
      <c r="P33" t="s">
        <v>826</v>
      </c>
      <c r="Q33" t="s">
        <v>825</v>
      </c>
      <c r="R33" t="s">
        <v>21</v>
      </c>
      <c r="T33" t="s">
        <v>110</v>
      </c>
      <c r="U33" t="s">
        <v>110</v>
      </c>
      <c r="V33"/>
      <c r="W33"/>
      <c r="X33"/>
      <c r="Z33" t="s">
        <v>824</v>
      </c>
      <c r="AA33" s="2" t="s">
        <v>823</v>
      </c>
      <c r="AB33" s="2" t="s">
        <v>822</v>
      </c>
      <c r="AD33" s="2" t="s">
        <v>821</v>
      </c>
      <c r="AE33" s="2" t="s">
        <v>820</v>
      </c>
      <c r="AH33"/>
    </row>
    <row r="34" spans="1:34" ht="16" x14ac:dyDescent="0.2">
      <c r="A34" s="1" t="s">
        <v>819</v>
      </c>
      <c r="D34" s="1" t="s">
        <v>818</v>
      </c>
      <c r="E34" s="1" t="s">
        <v>817</v>
      </c>
      <c r="F34" s="1">
        <v>1996</v>
      </c>
      <c r="G34" s="1" t="s">
        <v>816</v>
      </c>
      <c r="H34" s="1">
        <v>18</v>
      </c>
      <c r="I34" s="1" t="s">
        <v>80</v>
      </c>
      <c r="J34" s="1" t="s">
        <v>815</v>
      </c>
      <c r="K34" s="1" t="s">
        <v>814</v>
      </c>
      <c r="L34" s="1" t="s">
        <v>813</v>
      </c>
      <c r="M34" s="1" t="s">
        <v>812</v>
      </c>
      <c r="N34" s="1">
        <v>0</v>
      </c>
      <c r="P34" s="1" t="s">
        <v>811</v>
      </c>
      <c r="Q34" s="1" t="s">
        <v>810</v>
      </c>
      <c r="R34" s="1" t="s">
        <v>80</v>
      </c>
      <c r="S34" s="1" t="s">
        <v>80</v>
      </c>
      <c r="T34" s="1" t="s">
        <v>80</v>
      </c>
      <c r="U34" s="1" t="s">
        <v>80</v>
      </c>
      <c r="V34" s="1" t="s">
        <v>809</v>
      </c>
      <c r="W34" s="1" t="s">
        <v>808</v>
      </c>
      <c r="X34" s="1" t="s">
        <v>807</v>
      </c>
      <c r="Z34"/>
      <c r="AA34" s="2" t="s">
        <v>806</v>
      </c>
      <c r="AB34" s="2" t="s">
        <v>805</v>
      </c>
      <c r="AC34" s="2" t="s">
        <v>804</v>
      </c>
      <c r="AE34" s="2" t="s">
        <v>803</v>
      </c>
      <c r="AF34" s="1" t="s">
        <v>80</v>
      </c>
      <c r="AG34"/>
      <c r="AH34" s="2"/>
    </row>
    <row r="35" spans="1:34" ht="16" x14ac:dyDescent="0.2">
      <c r="A35" s="1" t="s">
        <v>802</v>
      </c>
      <c r="D35" t="s">
        <v>18</v>
      </c>
      <c r="E35" s="1" t="s">
        <v>801</v>
      </c>
      <c r="F35" s="1">
        <v>2015</v>
      </c>
      <c r="G35" s="1" t="s">
        <v>800</v>
      </c>
      <c r="H35" s="1">
        <v>18</v>
      </c>
      <c r="I35" s="1">
        <v>1700000000</v>
      </c>
      <c r="J35" s="1">
        <v>347000000</v>
      </c>
      <c r="K35" s="1" t="s">
        <v>799</v>
      </c>
      <c r="L35" s="1">
        <v>250000000</v>
      </c>
      <c r="M35" s="1" t="s">
        <v>798</v>
      </c>
      <c r="N35" s="1">
        <v>0</v>
      </c>
      <c r="O35" s="1" t="s">
        <v>797</v>
      </c>
      <c r="P35" s="1" t="s">
        <v>796</v>
      </c>
      <c r="Q35" s="1" t="s">
        <v>795</v>
      </c>
      <c r="R35" s="1" t="s">
        <v>21</v>
      </c>
      <c r="S35" s="1" t="s">
        <v>794</v>
      </c>
      <c r="T35" s="1">
        <v>14.92</v>
      </c>
      <c r="Y35" s="1" t="s">
        <v>80</v>
      </c>
      <c r="Z35" s="1" t="s">
        <v>793</v>
      </c>
      <c r="AA35" s="2" t="s">
        <v>791</v>
      </c>
      <c r="AB35" s="2" t="s">
        <v>792</v>
      </c>
      <c r="AC35" s="2" t="s">
        <v>791</v>
      </c>
      <c r="AD35" s="2" t="s">
        <v>789</v>
      </c>
      <c r="AE35" s="2" t="s">
        <v>790</v>
      </c>
      <c r="AF35" s="2" t="s">
        <v>789</v>
      </c>
      <c r="AG35" s="1" t="s">
        <v>80</v>
      </c>
      <c r="AH35" s="1" t="s">
        <v>80</v>
      </c>
    </row>
    <row r="36" spans="1:34" ht="16" x14ac:dyDescent="0.2">
      <c r="A36" t="s">
        <v>788</v>
      </c>
      <c r="B36"/>
      <c r="C36"/>
      <c r="D36" t="s">
        <v>18</v>
      </c>
      <c r="E36" t="s">
        <v>787</v>
      </c>
      <c r="F36">
        <v>2013</v>
      </c>
      <c r="G36" t="s">
        <v>786</v>
      </c>
      <c r="H36" t="s">
        <v>324</v>
      </c>
      <c r="I36"/>
      <c r="J36"/>
      <c r="K36"/>
      <c r="L36"/>
      <c r="M36" t="s">
        <v>785</v>
      </c>
      <c r="N36">
        <v>0</v>
      </c>
      <c r="O36" t="s">
        <v>322</v>
      </c>
      <c r="P36" t="s">
        <v>784</v>
      </c>
      <c r="Q36" t="s">
        <v>495</v>
      </c>
      <c r="R36" t="s">
        <v>21</v>
      </c>
      <c r="T36" t="s">
        <v>110</v>
      </c>
      <c r="U36" t="s">
        <v>110</v>
      </c>
      <c r="V36"/>
      <c r="W36"/>
      <c r="X36"/>
      <c r="Z36"/>
      <c r="AA36" s="2" t="s">
        <v>783</v>
      </c>
      <c r="AB36" s="2" t="s">
        <v>782</v>
      </c>
      <c r="AD36"/>
      <c r="AE36"/>
      <c r="AH36"/>
    </row>
    <row r="37" spans="1:34" ht="16" x14ac:dyDescent="0.2">
      <c r="A37" t="s">
        <v>781</v>
      </c>
      <c r="B37"/>
      <c r="C37"/>
      <c r="D37" t="s">
        <v>18</v>
      </c>
      <c r="E37" t="s">
        <v>780</v>
      </c>
      <c r="F37">
        <v>1994</v>
      </c>
      <c r="G37" t="s">
        <v>779</v>
      </c>
      <c r="H37" t="s">
        <v>778</v>
      </c>
      <c r="I37"/>
      <c r="J37"/>
      <c r="K37"/>
      <c r="L37"/>
      <c r="M37" t="s">
        <v>777</v>
      </c>
      <c r="N37">
        <v>2</v>
      </c>
      <c r="O37" t="s">
        <v>776</v>
      </c>
      <c r="P37" t="s">
        <v>775</v>
      </c>
      <c r="Q37" t="s">
        <v>774</v>
      </c>
      <c r="R37" t="s">
        <v>21</v>
      </c>
      <c r="T37" t="s">
        <v>110</v>
      </c>
      <c r="U37" t="s">
        <v>110</v>
      </c>
      <c r="V37"/>
      <c r="W37"/>
      <c r="X37"/>
      <c r="Z37"/>
      <c r="AA37" s="2" t="s">
        <v>773</v>
      </c>
      <c r="AB37" s="2" t="s">
        <v>772</v>
      </c>
      <c r="AD37" s="2" t="s">
        <v>771</v>
      </c>
      <c r="AE37" s="2" t="s">
        <v>770</v>
      </c>
      <c r="AH37"/>
    </row>
    <row r="38" spans="1:34" ht="16" x14ac:dyDescent="0.2">
      <c r="A38" t="s">
        <v>769</v>
      </c>
      <c r="B38"/>
      <c r="C38"/>
      <c r="D38" s="1" t="s">
        <v>18</v>
      </c>
      <c r="E38" t="s">
        <v>768</v>
      </c>
      <c r="F38">
        <v>2007</v>
      </c>
      <c r="G38" t="s">
        <v>767</v>
      </c>
      <c r="H38"/>
      <c r="I38"/>
      <c r="J38"/>
      <c r="K38"/>
      <c r="L38"/>
      <c r="M38"/>
      <c r="N38">
        <v>0</v>
      </c>
      <c r="O38"/>
      <c r="P38" t="s">
        <v>766</v>
      </c>
      <c r="Q38"/>
      <c r="R38" t="s">
        <v>765</v>
      </c>
      <c r="T38">
        <v>1.01</v>
      </c>
      <c r="U38">
        <v>117060000</v>
      </c>
      <c r="V38"/>
      <c r="W38"/>
      <c r="X38"/>
      <c r="AA38"/>
      <c r="AB38"/>
      <c r="AC38"/>
      <c r="AD38"/>
      <c r="AE38" s="2" t="s">
        <v>764</v>
      </c>
      <c r="AF38" s="2" t="s">
        <v>763</v>
      </c>
    </row>
    <row r="39" spans="1:34" ht="16" x14ac:dyDescent="0.2">
      <c r="A39" t="s">
        <v>762</v>
      </c>
      <c r="B39"/>
      <c r="C39"/>
      <c r="D39" s="1" t="s">
        <v>78</v>
      </c>
      <c r="E39" t="s">
        <v>761</v>
      </c>
      <c r="F39">
        <v>2001</v>
      </c>
      <c r="G39" t="s">
        <v>760</v>
      </c>
      <c r="H39">
        <v>13</v>
      </c>
      <c r="I39" s="2"/>
      <c r="J39"/>
      <c r="K39"/>
      <c r="L39"/>
      <c r="M39"/>
      <c r="N39">
        <v>0</v>
      </c>
      <c r="O39" t="s">
        <v>759</v>
      </c>
      <c r="P39" t="s">
        <v>758</v>
      </c>
      <c r="Q39" t="s">
        <v>757</v>
      </c>
      <c r="R39"/>
      <c r="T39"/>
      <c r="U39"/>
      <c r="V39" t="s">
        <v>756</v>
      </c>
      <c r="W39">
        <v>38</v>
      </c>
      <c r="X39">
        <v>1900000000</v>
      </c>
      <c r="AA39"/>
      <c r="AB39"/>
      <c r="AC39"/>
      <c r="AD39" s="2" t="s">
        <v>755</v>
      </c>
      <c r="AE39" s="2" t="s">
        <v>754</v>
      </c>
      <c r="AF39"/>
    </row>
    <row r="40" spans="1:34" ht="16" x14ac:dyDescent="0.2">
      <c r="A40" t="s">
        <v>753</v>
      </c>
      <c r="B40"/>
      <c r="C40"/>
      <c r="D40" t="s">
        <v>18</v>
      </c>
      <c r="E40"/>
      <c r="F40">
        <v>2015</v>
      </c>
      <c r="G40"/>
      <c r="H40"/>
      <c r="I40" s="2"/>
      <c r="J40"/>
      <c r="K40"/>
      <c r="L40"/>
      <c r="M40"/>
      <c r="N40"/>
      <c r="O40"/>
      <c r="P40"/>
      <c r="Q40"/>
      <c r="R40"/>
      <c r="T40"/>
      <c r="U40"/>
      <c r="V40"/>
      <c r="W40"/>
      <c r="X40"/>
      <c r="AA40"/>
      <c r="AB40"/>
      <c r="AC40"/>
      <c r="AD40" s="2"/>
      <c r="AE40" s="2"/>
      <c r="AF40"/>
    </row>
    <row r="41" spans="1:34" ht="16" x14ac:dyDescent="0.2">
      <c r="A41" t="s">
        <v>752</v>
      </c>
      <c r="B41"/>
      <c r="C41"/>
      <c r="D41" t="s">
        <v>78</v>
      </c>
      <c r="E41" t="s">
        <v>751</v>
      </c>
      <c r="F41">
        <v>1976</v>
      </c>
      <c r="G41" t="s">
        <v>750</v>
      </c>
      <c r="H41" t="s">
        <v>749</v>
      </c>
      <c r="I41" t="s">
        <v>748</v>
      </c>
      <c r="J41"/>
      <c r="K41"/>
      <c r="L41"/>
      <c r="M41"/>
      <c r="N41" t="s">
        <v>747</v>
      </c>
      <c r="O41" t="s">
        <v>746</v>
      </c>
      <c r="P41" t="s">
        <v>745</v>
      </c>
      <c r="Q41" t="s">
        <v>744</v>
      </c>
      <c r="R41"/>
      <c r="S41"/>
      <c r="T41"/>
      <c r="V41" t="s">
        <v>743</v>
      </c>
      <c r="W41" t="s">
        <v>742</v>
      </c>
      <c r="X41" t="s">
        <v>741</v>
      </c>
      <c r="Y41"/>
      <c r="Z41" t="s">
        <v>24</v>
      </c>
      <c r="AA41" s="2" t="s">
        <v>740</v>
      </c>
      <c r="AB41"/>
      <c r="AC41"/>
      <c r="AD41"/>
      <c r="AE41" s="2" t="s">
        <v>739</v>
      </c>
      <c r="AF41"/>
      <c r="AG41"/>
      <c r="AH41"/>
    </row>
    <row r="42" spans="1:34" ht="16" x14ac:dyDescent="0.2">
      <c r="A42" t="s">
        <v>738</v>
      </c>
      <c r="B42"/>
      <c r="C42"/>
      <c r="D42" s="1" t="s">
        <v>78</v>
      </c>
      <c r="E42" t="s">
        <v>737</v>
      </c>
      <c r="F42">
        <v>1986</v>
      </c>
      <c r="G42"/>
      <c r="H42"/>
      <c r="I42"/>
      <c r="J42"/>
      <c r="K42"/>
      <c r="L42"/>
      <c r="M42"/>
      <c r="N42">
        <v>0</v>
      </c>
      <c r="O42"/>
      <c r="P42"/>
      <c r="Q42"/>
      <c r="R42"/>
      <c r="T42"/>
      <c r="U42"/>
      <c r="V42" t="s">
        <v>736</v>
      </c>
      <c r="W42"/>
      <c r="X42">
        <v>295000000</v>
      </c>
      <c r="AA42"/>
      <c r="AB42"/>
      <c r="AC42"/>
      <c r="AD42"/>
      <c r="AE42"/>
      <c r="AF42"/>
    </row>
    <row r="43" spans="1:34" ht="16" x14ac:dyDescent="0.2">
      <c r="A43" t="s">
        <v>735</v>
      </c>
      <c r="B43"/>
      <c r="C43"/>
      <c r="D43" s="1" t="s">
        <v>78</v>
      </c>
      <c r="E43" t="s">
        <v>734</v>
      </c>
      <c r="F43">
        <v>1980</v>
      </c>
      <c r="G43" t="s">
        <v>733</v>
      </c>
      <c r="H43"/>
      <c r="I43"/>
      <c r="J43"/>
      <c r="K43"/>
      <c r="L43"/>
      <c r="M43"/>
      <c r="N43">
        <v>4</v>
      </c>
      <c r="O43" t="s">
        <v>732</v>
      </c>
      <c r="P43" t="s">
        <v>731</v>
      </c>
      <c r="Q43"/>
      <c r="R43"/>
      <c r="T43"/>
      <c r="U43"/>
      <c r="V43" t="s">
        <v>730</v>
      </c>
      <c r="W43" t="s">
        <v>729</v>
      </c>
      <c r="X43"/>
      <c r="AA43"/>
      <c r="AB43"/>
      <c r="AC43"/>
      <c r="AD43" s="2" t="s">
        <v>728</v>
      </c>
      <c r="AE43" s="2" t="s">
        <v>727</v>
      </c>
      <c r="AF43"/>
    </row>
    <row r="44" spans="1:34" ht="16" x14ac:dyDescent="0.2">
      <c r="A44" t="s">
        <v>726</v>
      </c>
      <c r="B44"/>
      <c r="C44"/>
      <c r="D44" s="1" t="s">
        <v>78</v>
      </c>
      <c r="E44" t="s">
        <v>725</v>
      </c>
      <c r="F44">
        <v>1992</v>
      </c>
      <c r="G44"/>
      <c r="H44"/>
      <c r="I44"/>
      <c r="J44"/>
      <c r="K44"/>
      <c r="L44"/>
      <c r="M44"/>
      <c r="N44">
        <v>0</v>
      </c>
      <c r="O44"/>
      <c r="P44" t="s">
        <v>724</v>
      </c>
      <c r="Q44"/>
      <c r="R44"/>
      <c r="T44"/>
      <c r="U44"/>
      <c r="V44" t="s">
        <v>723</v>
      </c>
      <c r="W44">
        <v>7</v>
      </c>
      <c r="X44">
        <v>15890000</v>
      </c>
      <c r="AA44"/>
      <c r="AB44"/>
      <c r="AC44"/>
      <c r="AD44"/>
      <c r="AE44" s="2" t="s">
        <v>722</v>
      </c>
      <c r="AF44"/>
    </row>
    <row r="45" spans="1:34" ht="16" x14ac:dyDescent="0.2">
      <c r="A45" t="s">
        <v>721</v>
      </c>
      <c r="B45"/>
      <c r="C45"/>
      <c r="D45" s="1" t="s">
        <v>18</v>
      </c>
      <c r="E45" t="s">
        <v>720</v>
      </c>
      <c r="F45">
        <v>1987</v>
      </c>
      <c r="G45" t="s">
        <v>719</v>
      </c>
      <c r="H45"/>
      <c r="I45"/>
      <c r="J45"/>
      <c r="K45"/>
      <c r="L45"/>
      <c r="M45"/>
      <c r="N45" t="s">
        <v>718</v>
      </c>
      <c r="O45" t="s">
        <v>717</v>
      </c>
      <c r="P45" t="s">
        <v>716</v>
      </c>
      <c r="Q45"/>
      <c r="R45"/>
      <c r="T45">
        <v>117.26</v>
      </c>
      <c r="U45">
        <v>143000000000</v>
      </c>
      <c r="V45"/>
      <c r="W45"/>
      <c r="X45"/>
      <c r="AA45"/>
      <c r="AB45"/>
      <c r="AC45"/>
      <c r="AD45" s="2" t="s">
        <v>715</v>
      </c>
      <c r="AE45" s="2" t="s">
        <v>714</v>
      </c>
      <c r="AF45"/>
    </row>
    <row r="46" spans="1:34" x14ac:dyDescent="0.2">
      <c r="A46" s="1" t="s">
        <v>713</v>
      </c>
      <c r="D46" s="1" t="s">
        <v>18</v>
      </c>
      <c r="E46" s="1" t="s">
        <v>712</v>
      </c>
      <c r="F46" s="1">
        <v>1998</v>
      </c>
      <c r="G46" s="1" t="s">
        <v>711</v>
      </c>
      <c r="K46" s="1" t="s">
        <v>710</v>
      </c>
      <c r="M46" s="1" t="s">
        <v>709</v>
      </c>
      <c r="N46" s="1">
        <v>10</v>
      </c>
      <c r="O46" s="1" t="s">
        <v>708</v>
      </c>
      <c r="P46" s="1" t="s">
        <v>707</v>
      </c>
      <c r="Q46" s="1" t="s">
        <v>706</v>
      </c>
      <c r="R46" s="1" t="s">
        <v>705</v>
      </c>
      <c r="S46" s="1" t="s">
        <v>704</v>
      </c>
      <c r="T46" s="1">
        <v>76.92</v>
      </c>
      <c r="Y46" s="1" t="s">
        <v>80</v>
      </c>
      <c r="Z46" s="1" t="s">
        <v>703</v>
      </c>
      <c r="AA46" s="2" t="s">
        <v>702</v>
      </c>
      <c r="AC46" s="2" t="s">
        <v>701</v>
      </c>
      <c r="AD46" s="2" t="s">
        <v>700</v>
      </c>
      <c r="AE46" s="2" t="s">
        <v>699</v>
      </c>
      <c r="AF46" s="2" t="s">
        <v>698</v>
      </c>
      <c r="AG46" s="2" t="s">
        <v>697</v>
      </c>
      <c r="AH46" s="1" t="s">
        <v>80</v>
      </c>
    </row>
    <row r="47" spans="1:34" ht="16" x14ac:dyDescent="0.2">
      <c r="A47" t="s">
        <v>696</v>
      </c>
      <c r="B47"/>
      <c r="C47"/>
      <c r="D47" s="1" t="s">
        <v>78</v>
      </c>
      <c r="E47" t="s">
        <v>695</v>
      </c>
      <c r="F47">
        <v>1992</v>
      </c>
      <c r="G47" t="s">
        <v>694</v>
      </c>
      <c r="H47">
        <v>10.8</v>
      </c>
      <c r="I47" s="2"/>
      <c r="J47"/>
      <c r="K47"/>
      <c r="L47"/>
      <c r="M47"/>
      <c r="N47">
        <v>2</v>
      </c>
      <c r="O47" t="s">
        <v>693</v>
      </c>
      <c r="P47" t="s">
        <v>692</v>
      </c>
      <c r="Q47"/>
      <c r="R47"/>
      <c r="T47"/>
      <c r="U47"/>
      <c r="V47" t="s">
        <v>691</v>
      </c>
      <c r="W47">
        <v>14.25</v>
      </c>
      <c r="X47">
        <v>3600000000</v>
      </c>
      <c r="AA47"/>
      <c r="AB47"/>
      <c r="AC47"/>
      <c r="AD47" s="2" t="s">
        <v>260</v>
      </c>
      <c r="AE47" s="2" t="s">
        <v>260</v>
      </c>
      <c r="AF47"/>
    </row>
    <row r="48" spans="1:34" ht="16" x14ac:dyDescent="0.2">
      <c r="A48" t="s">
        <v>690</v>
      </c>
      <c r="B48"/>
      <c r="C48"/>
      <c r="D48" s="1" t="s">
        <v>430</v>
      </c>
      <c r="E48" t="s">
        <v>689</v>
      </c>
      <c r="F48">
        <v>1990</v>
      </c>
      <c r="G48" t="s">
        <v>688</v>
      </c>
      <c r="H48">
        <v>10</v>
      </c>
      <c r="I48" s="2"/>
      <c r="J48"/>
      <c r="K48"/>
      <c r="L48"/>
      <c r="M48"/>
      <c r="N48">
        <v>0</v>
      </c>
      <c r="O48"/>
      <c r="P48" t="s">
        <v>687</v>
      </c>
      <c r="Q48" t="s">
        <v>686</v>
      </c>
      <c r="R48"/>
      <c r="T48"/>
      <c r="U48"/>
      <c r="V48" t="s">
        <v>685</v>
      </c>
      <c r="W48"/>
      <c r="X48"/>
      <c r="AA48"/>
      <c r="AB48"/>
      <c r="AC48"/>
      <c r="AD48"/>
      <c r="AE48" s="2" t="s">
        <v>684</v>
      </c>
      <c r="AF48"/>
    </row>
    <row r="49" spans="1:34" ht="16" x14ac:dyDescent="0.2">
      <c r="A49" t="s">
        <v>683</v>
      </c>
      <c r="B49" t="s">
        <v>682</v>
      </c>
      <c r="C49" t="s">
        <v>681</v>
      </c>
      <c r="D49" t="s">
        <v>18</v>
      </c>
      <c r="E49" t="s">
        <v>680</v>
      </c>
      <c r="F49">
        <v>2015</v>
      </c>
      <c r="G49" t="s">
        <v>679</v>
      </c>
      <c r="H49">
        <v>10</v>
      </c>
      <c r="I49">
        <v>215570000</v>
      </c>
      <c r="J49"/>
      <c r="K49"/>
      <c r="M49" t="s">
        <v>678</v>
      </c>
      <c r="N49">
        <v>0</v>
      </c>
      <c r="O49" t="s">
        <v>269</v>
      </c>
      <c r="P49" t="s">
        <v>22</v>
      </c>
      <c r="Q49" t="s">
        <v>677</v>
      </c>
      <c r="R49" t="s">
        <v>21</v>
      </c>
      <c r="S49"/>
      <c r="T49">
        <v>24.81</v>
      </c>
      <c r="U49">
        <v>2190000000</v>
      </c>
      <c r="V49"/>
      <c r="W49"/>
      <c r="X49"/>
      <c r="Y49" t="s">
        <v>676</v>
      </c>
      <c r="Z49" t="s">
        <v>675</v>
      </c>
      <c r="AA49" s="2" t="s">
        <v>674</v>
      </c>
      <c r="AB49"/>
      <c r="AC49" s="2" t="s">
        <v>673</v>
      </c>
      <c r="AD49"/>
      <c r="AE49" s="2" t="s">
        <v>672</v>
      </c>
      <c r="AF49" t="s">
        <v>20</v>
      </c>
      <c r="AG49"/>
      <c r="AH49" s="2" t="s">
        <v>671</v>
      </c>
    </row>
    <row r="50" spans="1:34" ht="16" x14ac:dyDescent="0.2">
      <c r="A50" t="s">
        <v>670</v>
      </c>
      <c r="B50"/>
      <c r="C50"/>
      <c r="D50" s="1" t="s">
        <v>78</v>
      </c>
      <c r="E50" s="1" t="s">
        <v>669</v>
      </c>
      <c r="F50">
        <v>1993</v>
      </c>
      <c r="G50">
        <v>2019</v>
      </c>
      <c r="H50" t="s">
        <v>668</v>
      </c>
      <c r="I50" t="s">
        <v>667</v>
      </c>
      <c r="J50" t="s">
        <v>666</v>
      </c>
      <c r="K50" t="s">
        <v>665</v>
      </c>
      <c r="L50" t="s">
        <v>664</v>
      </c>
      <c r="M50" t="s">
        <v>663</v>
      </c>
      <c r="N50">
        <v>0</v>
      </c>
      <c r="O50"/>
      <c r="P50" t="s">
        <v>662</v>
      </c>
      <c r="Q50" t="s">
        <v>661</v>
      </c>
      <c r="R50"/>
      <c r="S50"/>
      <c r="T50"/>
      <c r="U50"/>
      <c r="V50" t="s">
        <v>660</v>
      </c>
      <c r="W50" t="s">
        <v>659</v>
      </c>
      <c r="X50" t="s">
        <v>658</v>
      </c>
      <c r="Y50"/>
      <c r="Z50" t="s">
        <v>657</v>
      </c>
      <c r="AA50" s="2" t="s">
        <v>655</v>
      </c>
      <c r="AB50" s="2" t="s">
        <v>656</v>
      </c>
      <c r="AC50" s="2" t="s">
        <v>655</v>
      </c>
      <c r="AD50"/>
      <c r="AE50" s="2" t="s">
        <v>654</v>
      </c>
      <c r="AF50"/>
      <c r="AG50" s="2" t="s">
        <v>653</v>
      </c>
    </row>
    <row r="51" spans="1:34" ht="16" x14ac:dyDescent="0.2">
      <c r="A51" t="s">
        <v>652</v>
      </c>
      <c r="B51"/>
      <c r="C51"/>
      <c r="D51" t="s">
        <v>18</v>
      </c>
      <c r="E51" t="s">
        <v>651</v>
      </c>
      <c r="F51">
        <v>1991</v>
      </c>
      <c r="G51" t="s">
        <v>650</v>
      </c>
      <c r="H51" t="s">
        <v>649</v>
      </c>
      <c r="I51"/>
      <c r="J51" t="s">
        <v>648</v>
      </c>
      <c r="K51" t="s">
        <v>647</v>
      </c>
      <c r="L51" t="s">
        <v>646</v>
      </c>
      <c r="M51" t="s">
        <v>645</v>
      </c>
      <c r="N51" t="s">
        <v>644</v>
      </c>
      <c r="O51" t="s">
        <v>643</v>
      </c>
      <c r="P51" t="s">
        <v>642</v>
      </c>
      <c r="Q51" t="s">
        <v>641</v>
      </c>
      <c r="R51" t="s">
        <v>640</v>
      </c>
      <c r="S51" t="s">
        <v>639</v>
      </c>
      <c r="T51" t="s">
        <v>638</v>
      </c>
      <c r="V51"/>
      <c r="W51"/>
      <c r="X51"/>
      <c r="Y51" t="s">
        <v>637</v>
      </c>
      <c r="Z51" t="s">
        <v>636</v>
      </c>
      <c r="AA51" s="2" t="s">
        <v>635</v>
      </c>
      <c r="AB51" s="2" t="s">
        <v>634</v>
      </c>
      <c r="AC51" s="2" t="s">
        <v>633</v>
      </c>
      <c r="AD51" s="2" t="s">
        <v>632</v>
      </c>
      <c r="AE51" s="2" t="s">
        <v>631</v>
      </c>
      <c r="AF51" s="2" t="s">
        <v>630</v>
      </c>
      <c r="AG51" s="2" t="s">
        <v>629</v>
      </c>
      <c r="AH51" s="2" t="s">
        <v>628</v>
      </c>
    </row>
    <row r="52" spans="1:34" ht="16" x14ac:dyDescent="0.2">
      <c r="A52" t="s">
        <v>627</v>
      </c>
      <c r="B52"/>
      <c r="C52"/>
      <c r="D52" t="s">
        <v>430</v>
      </c>
      <c r="E52"/>
      <c r="F52">
        <v>1995</v>
      </c>
      <c r="G52"/>
      <c r="H52"/>
      <c r="I52"/>
      <c r="J52" t="s">
        <v>626</v>
      </c>
      <c r="K52" t="s">
        <v>625</v>
      </c>
      <c r="L52"/>
      <c r="M52"/>
      <c r="N52" t="s">
        <v>252</v>
      </c>
      <c r="O52"/>
      <c r="P52" t="s">
        <v>486</v>
      </c>
      <c r="Q52" t="s">
        <v>624</v>
      </c>
      <c r="R52"/>
      <c r="S52" t="s">
        <v>623</v>
      </c>
      <c r="T52"/>
      <c r="V52"/>
      <c r="W52"/>
      <c r="X52"/>
      <c r="Y52"/>
      <c r="Z52" t="s">
        <v>622</v>
      </c>
      <c r="AA52"/>
      <c r="AB52" s="2" t="s">
        <v>621</v>
      </c>
      <c r="AC52"/>
      <c r="AD52"/>
      <c r="AE52" s="2" t="s">
        <v>620</v>
      </c>
      <c r="AF52" s="2" t="s">
        <v>619</v>
      </c>
      <c r="AG52" s="2" t="s">
        <v>618</v>
      </c>
      <c r="AH52"/>
    </row>
    <row r="53" spans="1:34" ht="16" x14ac:dyDescent="0.2">
      <c r="A53" t="s">
        <v>617</v>
      </c>
      <c r="B53"/>
      <c r="C53"/>
      <c r="D53" t="s">
        <v>18</v>
      </c>
      <c r="E53" t="s">
        <v>616</v>
      </c>
      <c r="F53">
        <v>2014</v>
      </c>
      <c r="G53" t="s">
        <v>615</v>
      </c>
      <c r="H53" t="s">
        <v>614</v>
      </c>
      <c r="I53"/>
      <c r="J53"/>
      <c r="K53"/>
      <c r="L53"/>
      <c r="M53" t="s">
        <v>613</v>
      </c>
      <c r="N53">
        <v>0</v>
      </c>
      <c r="O53" t="s">
        <v>322</v>
      </c>
      <c r="P53" t="s">
        <v>612</v>
      </c>
      <c r="Q53" t="s">
        <v>495</v>
      </c>
      <c r="R53" t="s">
        <v>21</v>
      </c>
      <c r="T53" t="s">
        <v>110</v>
      </c>
      <c r="U53" t="s">
        <v>110</v>
      </c>
      <c r="V53"/>
      <c r="W53"/>
      <c r="X53"/>
      <c r="Z53"/>
      <c r="AA53" s="2" t="s">
        <v>611</v>
      </c>
      <c r="AB53" s="2" t="s">
        <v>610</v>
      </c>
      <c r="AD53"/>
      <c r="AE53"/>
      <c r="AH53"/>
    </row>
    <row r="54" spans="1:34" ht="16" x14ac:dyDescent="0.2">
      <c r="A54" t="s">
        <v>609</v>
      </c>
      <c r="B54"/>
      <c r="C54"/>
      <c r="D54" s="1" t="s">
        <v>18</v>
      </c>
      <c r="E54" t="s">
        <v>608</v>
      </c>
      <c r="F54">
        <v>1989</v>
      </c>
      <c r="G54" t="s">
        <v>607</v>
      </c>
      <c r="H54"/>
      <c r="I54"/>
      <c r="J54"/>
      <c r="K54"/>
      <c r="L54" t="s">
        <v>606</v>
      </c>
      <c r="M54" t="s">
        <v>605</v>
      </c>
      <c r="N54">
        <v>5</v>
      </c>
      <c r="O54" t="s">
        <v>604</v>
      </c>
      <c r="P54" t="s">
        <v>603</v>
      </c>
      <c r="Q54" t="s">
        <v>602</v>
      </c>
      <c r="R54" t="s">
        <v>601</v>
      </c>
      <c r="T54">
        <v>63.93</v>
      </c>
      <c r="U54"/>
      <c r="V54"/>
      <c r="W54"/>
      <c r="X54"/>
      <c r="AA54"/>
      <c r="AB54"/>
      <c r="AC54" s="2" t="s">
        <v>600</v>
      </c>
      <c r="AD54" s="2" t="s">
        <v>599</v>
      </c>
      <c r="AE54" s="2" t="s">
        <v>598</v>
      </c>
      <c r="AF54" s="2" t="s">
        <v>597</v>
      </c>
    </row>
    <row r="55" spans="1:34" ht="16" x14ac:dyDescent="0.2">
      <c r="A55" t="s">
        <v>596</v>
      </c>
      <c r="B55"/>
      <c r="C55"/>
      <c r="D55" s="1" t="s">
        <v>78</v>
      </c>
      <c r="E55" t="s">
        <v>595</v>
      </c>
      <c r="F55">
        <v>2013</v>
      </c>
      <c r="G55" t="s">
        <v>594</v>
      </c>
      <c r="H55">
        <v>24</v>
      </c>
      <c r="I55" s="2" t="s">
        <v>593</v>
      </c>
      <c r="J55" t="s">
        <v>592</v>
      </c>
      <c r="K55"/>
      <c r="L55"/>
      <c r="M55"/>
      <c r="N55">
        <v>1</v>
      </c>
      <c r="O55" t="s">
        <v>591</v>
      </c>
      <c r="P55" t="s">
        <v>590</v>
      </c>
      <c r="Q55"/>
      <c r="R55"/>
      <c r="T55"/>
      <c r="U55"/>
      <c r="V55" t="s">
        <v>589</v>
      </c>
      <c r="W55">
        <v>87</v>
      </c>
      <c r="X55">
        <v>9000000000</v>
      </c>
      <c r="AA55"/>
      <c r="AB55" s="2" t="s">
        <v>588</v>
      </c>
      <c r="AC55"/>
      <c r="AD55" s="2" t="s">
        <v>588</v>
      </c>
      <c r="AE55" s="2" t="s">
        <v>587</v>
      </c>
      <c r="AF55"/>
    </row>
    <row r="56" spans="1:34" ht="16" x14ac:dyDescent="0.2">
      <c r="A56" s="1" t="s">
        <v>586</v>
      </c>
      <c r="D56" s="1" t="s">
        <v>78</v>
      </c>
      <c r="E56" s="1" t="s">
        <v>585</v>
      </c>
      <c r="F56" s="1">
        <v>2009</v>
      </c>
      <c r="G56" s="1" t="s">
        <v>584</v>
      </c>
      <c r="H56" s="1">
        <v>17</v>
      </c>
      <c r="I56" s="1" t="s">
        <v>80</v>
      </c>
      <c r="J56" s="1" t="s">
        <v>80</v>
      </c>
      <c r="K56" s="1" t="s">
        <v>80</v>
      </c>
      <c r="L56" s="1" t="s">
        <v>583</v>
      </c>
      <c r="M56" s="1" t="s">
        <v>582</v>
      </c>
      <c r="N56" s="1">
        <v>2</v>
      </c>
      <c r="P56" s="1" t="s">
        <v>80</v>
      </c>
      <c r="Q56" s="1" t="s">
        <v>80</v>
      </c>
      <c r="R56" s="1" t="s">
        <v>80</v>
      </c>
      <c r="S56" s="1" t="s">
        <v>80</v>
      </c>
      <c r="T56" s="1" t="s">
        <v>80</v>
      </c>
      <c r="U56" s="1" t="s">
        <v>80</v>
      </c>
      <c r="V56" s="1" t="s">
        <v>581</v>
      </c>
      <c r="W56" s="1">
        <v>180</v>
      </c>
      <c r="X56" s="1" t="s">
        <v>580</v>
      </c>
      <c r="Z56"/>
      <c r="AA56" s="2" t="s">
        <v>579</v>
      </c>
      <c r="AB56" s="1" t="s">
        <v>80</v>
      </c>
      <c r="AC56" s="2" t="s">
        <v>579</v>
      </c>
      <c r="AD56" s="2" t="s">
        <v>578</v>
      </c>
      <c r="AE56" s="1" t="s">
        <v>80</v>
      </c>
      <c r="AF56" s="1" t="s">
        <v>80</v>
      </c>
      <c r="AG56" s="2" t="s">
        <v>577</v>
      </c>
      <c r="AH56"/>
    </row>
    <row r="57" spans="1:34" ht="16" x14ac:dyDescent="0.2">
      <c r="A57" s="1" t="s">
        <v>576</v>
      </c>
      <c r="D57" s="1" t="s">
        <v>18</v>
      </c>
      <c r="E57" s="1" t="s">
        <v>575</v>
      </c>
      <c r="F57" s="1">
        <v>2015</v>
      </c>
      <c r="G57" s="1" t="s">
        <v>574</v>
      </c>
      <c r="H57" s="1" t="s">
        <v>286</v>
      </c>
      <c r="I57" s="1" t="s">
        <v>573</v>
      </c>
      <c r="J57" s="1" t="s">
        <v>572</v>
      </c>
      <c r="K57" s="1" t="s">
        <v>571</v>
      </c>
      <c r="L57" s="1" t="s">
        <v>570</v>
      </c>
      <c r="M57" s="1" t="s">
        <v>569</v>
      </c>
      <c r="N57" s="1" t="s">
        <v>252</v>
      </c>
      <c r="P57" s="1" t="s">
        <v>568</v>
      </c>
      <c r="Q57" s="1" t="s">
        <v>567</v>
      </c>
      <c r="R57" s="1" t="s">
        <v>566</v>
      </c>
      <c r="T57" s="1" t="s">
        <v>565</v>
      </c>
      <c r="U57" s="1" t="s">
        <v>564</v>
      </c>
      <c r="AA57" s="2" t="s">
        <v>563</v>
      </c>
      <c r="AB57" s="2" t="s">
        <v>562</v>
      </c>
      <c r="AC57" s="2" t="s">
        <v>561</v>
      </c>
      <c r="AE57" s="2" t="s">
        <v>560</v>
      </c>
      <c r="AF57" s="1" t="s">
        <v>180</v>
      </c>
      <c r="AG57"/>
    </row>
    <row r="58" spans="1:34" x14ac:dyDescent="0.2">
      <c r="A58" s="1" t="s">
        <v>559</v>
      </c>
      <c r="D58" s="1" t="s">
        <v>18</v>
      </c>
      <c r="E58" s="1" t="s">
        <v>558</v>
      </c>
      <c r="F58" s="1">
        <v>2014</v>
      </c>
      <c r="G58" s="1" t="s">
        <v>557</v>
      </c>
      <c r="H58" s="1">
        <v>23</v>
      </c>
      <c r="I58" s="1">
        <v>4790000000</v>
      </c>
      <c r="J58" s="1">
        <v>150500000</v>
      </c>
      <c r="K58" s="1" t="s">
        <v>556</v>
      </c>
      <c r="L58" s="1">
        <v>423800000</v>
      </c>
      <c r="M58" s="1" t="s">
        <v>555</v>
      </c>
      <c r="N58" s="1">
        <v>1</v>
      </c>
      <c r="O58" s="1" t="s">
        <v>554</v>
      </c>
      <c r="P58" s="1" t="s">
        <v>553</v>
      </c>
      <c r="Q58" s="1" t="s">
        <v>552</v>
      </c>
      <c r="R58" s="1" t="s">
        <v>21</v>
      </c>
      <c r="S58" s="1" t="s">
        <v>551</v>
      </c>
      <c r="T58" s="1">
        <v>33.82</v>
      </c>
      <c r="Y58" s="1" t="s">
        <v>80</v>
      </c>
      <c r="Z58" s="1" t="s">
        <v>550</v>
      </c>
      <c r="AA58" s="2" t="s">
        <v>549</v>
      </c>
      <c r="AB58" s="2" t="s">
        <v>548</v>
      </c>
      <c r="AC58" s="2" t="s">
        <v>547</v>
      </c>
      <c r="AD58" s="2" t="s">
        <v>546</v>
      </c>
      <c r="AE58" s="2" t="s">
        <v>545</v>
      </c>
      <c r="AF58" s="2" t="s">
        <v>544</v>
      </c>
      <c r="AG58" s="1" t="s">
        <v>80</v>
      </c>
      <c r="AH58" s="1" t="s">
        <v>80</v>
      </c>
    </row>
    <row r="59" spans="1:34" x14ac:dyDescent="0.2">
      <c r="A59" s="1" t="s">
        <v>543</v>
      </c>
      <c r="D59" s="1" t="s">
        <v>18</v>
      </c>
      <c r="E59" s="1" t="s">
        <v>542</v>
      </c>
      <c r="F59" s="1">
        <v>1987</v>
      </c>
      <c r="G59" s="1" t="s">
        <v>541</v>
      </c>
      <c r="H59" s="1">
        <v>48</v>
      </c>
      <c r="K59" s="1" t="s">
        <v>540</v>
      </c>
      <c r="M59" s="1" t="s">
        <v>539</v>
      </c>
      <c r="N59" s="1" t="s">
        <v>538</v>
      </c>
      <c r="O59" s="1" t="s">
        <v>537</v>
      </c>
      <c r="P59" s="1" t="s">
        <v>536</v>
      </c>
      <c r="Q59" s="1" t="s">
        <v>535</v>
      </c>
      <c r="R59" s="1" t="s">
        <v>534</v>
      </c>
      <c r="S59" s="1" t="s">
        <v>533</v>
      </c>
      <c r="T59" s="1">
        <v>167.98</v>
      </c>
      <c r="Y59" s="1" t="s">
        <v>80</v>
      </c>
      <c r="Z59" s="1" t="s">
        <v>532</v>
      </c>
      <c r="AA59" s="2" t="s">
        <v>531</v>
      </c>
      <c r="AC59" s="2" t="s">
        <v>530</v>
      </c>
      <c r="AD59" s="2" t="s">
        <v>529</v>
      </c>
      <c r="AE59" s="2" t="s">
        <v>529</v>
      </c>
      <c r="AF59" s="2" t="s">
        <v>529</v>
      </c>
      <c r="AG59" s="2" t="s">
        <v>528</v>
      </c>
      <c r="AH59" s="1" t="s">
        <v>80</v>
      </c>
    </row>
    <row r="60" spans="1:34" ht="16" x14ac:dyDescent="0.2">
      <c r="A60" s="1" t="s">
        <v>527</v>
      </c>
      <c r="D60" s="1" t="s">
        <v>78</v>
      </c>
      <c r="E60" s="1" t="s">
        <v>526</v>
      </c>
      <c r="F60" s="1">
        <v>1987</v>
      </c>
      <c r="G60" s="1" t="s">
        <v>524</v>
      </c>
      <c r="H60" s="1" t="s">
        <v>80</v>
      </c>
      <c r="I60" s="1" t="s">
        <v>80</v>
      </c>
      <c r="J60" s="1" t="s">
        <v>80</v>
      </c>
      <c r="K60" s="1" t="s">
        <v>80</v>
      </c>
      <c r="L60" s="1" t="s">
        <v>80</v>
      </c>
      <c r="M60" s="1" t="s">
        <v>80</v>
      </c>
      <c r="N60" s="1" t="s">
        <v>523</v>
      </c>
      <c r="P60" s="1" t="s">
        <v>522</v>
      </c>
      <c r="Q60" s="1" t="s">
        <v>521</v>
      </c>
      <c r="R60" s="1" t="s">
        <v>80</v>
      </c>
      <c r="S60" s="1" t="s">
        <v>80</v>
      </c>
      <c r="T60" s="1" t="s">
        <v>80</v>
      </c>
      <c r="U60" s="1" t="s">
        <v>80</v>
      </c>
      <c r="V60" s="1" t="s">
        <v>520</v>
      </c>
      <c r="W60" s="1">
        <v>16</v>
      </c>
      <c r="X60" s="1" t="s">
        <v>519</v>
      </c>
      <c r="Z60"/>
      <c r="AA60" s="2" t="s">
        <v>518</v>
      </c>
      <c r="AB60" s="1" t="s">
        <v>80</v>
      </c>
      <c r="AC60" s="1" t="s">
        <v>80</v>
      </c>
      <c r="AD60" s="2" t="s">
        <v>517</v>
      </c>
      <c r="AE60" s="2" t="s">
        <v>516</v>
      </c>
      <c r="AF60" s="1" t="s">
        <v>80</v>
      </c>
      <c r="AG60" s="2" t="s">
        <v>515</v>
      </c>
      <c r="AH60"/>
    </row>
    <row r="61" spans="1:34" ht="16" x14ac:dyDescent="0.2">
      <c r="A61" t="s">
        <v>514</v>
      </c>
      <c r="B61"/>
      <c r="C61"/>
      <c r="D61" t="s">
        <v>78</v>
      </c>
      <c r="E61" t="s">
        <v>513</v>
      </c>
      <c r="F61">
        <v>2004</v>
      </c>
      <c r="G61" t="s">
        <v>512</v>
      </c>
      <c r="H61"/>
      <c r="I61"/>
      <c r="J61"/>
      <c r="K61"/>
      <c r="L61"/>
      <c r="M61" t="s">
        <v>511</v>
      </c>
      <c r="N61" t="s">
        <v>332</v>
      </c>
      <c r="O61" t="s">
        <v>510</v>
      </c>
      <c r="P61" t="s">
        <v>509</v>
      </c>
      <c r="Q61" t="s">
        <v>508</v>
      </c>
      <c r="R61" t="s">
        <v>364</v>
      </c>
      <c r="S61" t="s">
        <v>507</v>
      </c>
      <c r="T61"/>
      <c r="V61" t="s">
        <v>506</v>
      </c>
      <c r="W61" t="s">
        <v>505</v>
      </c>
      <c r="X61" t="s">
        <v>504</v>
      </c>
      <c r="Y61"/>
      <c r="Z61" t="s">
        <v>24</v>
      </c>
      <c r="AA61"/>
      <c r="AB61"/>
      <c r="AC61" s="2" t="s">
        <v>503</v>
      </c>
      <c r="AD61" s="2" t="s">
        <v>502</v>
      </c>
      <c r="AE61" s="2" t="s">
        <v>501</v>
      </c>
      <c r="AF61" s="2" t="s">
        <v>500</v>
      </c>
      <c r="AG61"/>
      <c r="AH61"/>
    </row>
    <row r="62" spans="1:34" ht="16" x14ac:dyDescent="0.2">
      <c r="A62" t="s">
        <v>499</v>
      </c>
      <c r="B62"/>
      <c r="C62"/>
      <c r="D62" t="s">
        <v>498</v>
      </c>
      <c r="E62" t="s">
        <v>498</v>
      </c>
      <c r="F62">
        <v>2000</v>
      </c>
      <c r="G62" t="s">
        <v>21</v>
      </c>
      <c r="H62"/>
      <c r="I62"/>
      <c r="J62"/>
      <c r="K62"/>
      <c r="L62"/>
      <c r="M62"/>
      <c r="N62">
        <v>1</v>
      </c>
      <c r="O62" t="s">
        <v>497</v>
      </c>
      <c r="P62" t="s">
        <v>496</v>
      </c>
      <c r="Q62" t="s">
        <v>495</v>
      </c>
      <c r="R62" t="s">
        <v>21</v>
      </c>
      <c r="T62" t="s">
        <v>21</v>
      </c>
      <c r="U62" t="s">
        <v>21</v>
      </c>
      <c r="V62"/>
      <c r="W62"/>
      <c r="X62"/>
      <c r="Z62" t="s">
        <v>494</v>
      </c>
      <c r="AA62" s="2" t="s">
        <v>492</v>
      </c>
      <c r="AB62"/>
      <c r="AD62" s="2" t="s">
        <v>493</v>
      </c>
      <c r="AE62" s="2" t="s">
        <v>492</v>
      </c>
      <c r="AH62"/>
    </row>
    <row r="63" spans="1:34" ht="16" x14ac:dyDescent="0.2">
      <c r="A63" t="s">
        <v>491</v>
      </c>
      <c r="B63"/>
      <c r="C63"/>
      <c r="D63" t="s">
        <v>78</v>
      </c>
      <c r="E63" t="s">
        <v>490</v>
      </c>
      <c r="F63">
        <v>1993</v>
      </c>
      <c r="G63" t="s">
        <v>489</v>
      </c>
      <c r="H63" t="s">
        <v>488</v>
      </c>
      <c r="I63"/>
      <c r="J63"/>
      <c r="K63"/>
      <c r="L63"/>
      <c r="M63" t="s">
        <v>487</v>
      </c>
      <c r="N63" t="s">
        <v>486</v>
      </c>
      <c r="O63" t="s">
        <v>485</v>
      </c>
      <c r="P63" t="s">
        <v>484</v>
      </c>
      <c r="Q63" t="s">
        <v>483</v>
      </c>
      <c r="R63" t="s">
        <v>21</v>
      </c>
      <c r="T63" t="s">
        <v>21</v>
      </c>
      <c r="U63" t="s">
        <v>21</v>
      </c>
      <c r="V63" t="s">
        <v>482</v>
      </c>
      <c r="W63" t="s">
        <v>481</v>
      </c>
      <c r="X63" t="s">
        <v>480</v>
      </c>
      <c r="Z63"/>
      <c r="AA63" s="2" t="s">
        <v>479</v>
      </c>
      <c r="AB63" s="2" t="s">
        <v>478</v>
      </c>
      <c r="AD63"/>
      <c r="AE63" s="2" t="s">
        <v>477</v>
      </c>
      <c r="AH63"/>
    </row>
    <row r="64" spans="1:34" ht="16" x14ac:dyDescent="0.2">
      <c r="A64" t="s">
        <v>476</v>
      </c>
      <c r="B64"/>
      <c r="C64"/>
      <c r="D64" s="1" t="s">
        <v>18</v>
      </c>
      <c r="E64" t="s">
        <v>475</v>
      </c>
      <c r="F64">
        <v>2010</v>
      </c>
      <c r="G64" t="s">
        <v>474</v>
      </c>
      <c r="H64">
        <v>23</v>
      </c>
      <c r="I64">
        <v>7500000000</v>
      </c>
      <c r="J64"/>
      <c r="K64"/>
      <c r="L64"/>
      <c r="M64"/>
      <c r="N64">
        <v>2</v>
      </c>
      <c r="O64" t="s">
        <v>473</v>
      </c>
      <c r="P64" t="s">
        <v>472</v>
      </c>
      <c r="Q64"/>
      <c r="R64" t="s">
        <v>471</v>
      </c>
      <c r="T64">
        <v>25.62</v>
      </c>
      <c r="U64"/>
      <c r="V64"/>
      <c r="W64"/>
      <c r="X64"/>
      <c r="AA64"/>
      <c r="AB64"/>
      <c r="AC64"/>
      <c r="AD64" s="2" t="s">
        <v>470</v>
      </c>
      <c r="AE64" s="2" t="s">
        <v>470</v>
      </c>
      <c r="AF64" s="2" t="s">
        <v>469</v>
      </c>
    </row>
    <row r="65" spans="1:34" ht="16" x14ac:dyDescent="0.2">
      <c r="A65" s="1" t="s">
        <v>468</v>
      </c>
      <c r="D65" s="1" t="s">
        <v>18</v>
      </c>
      <c r="E65" s="1" t="s">
        <v>467</v>
      </c>
      <c r="F65" s="1">
        <v>2018</v>
      </c>
      <c r="G65" s="1" t="s">
        <v>466</v>
      </c>
      <c r="H65" s="1" t="s">
        <v>382</v>
      </c>
      <c r="I65" s="1" t="s">
        <v>21</v>
      </c>
      <c r="J65" s="1" t="s">
        <v>21</v>
      </c>
      <c r="L65" s="1" t="s">
        <v>21</v>
      </c>
      <c r="N65" s="1" t="s">
        <v>252</v>
      </c>
      <c r="P65" s="1" t="s">
        <v>21</v>
      </c>
      <c r="R65" s="1" t="s">
        <v>465</v>
      </c>
      <c r="T65" s="1" t="s">
        <v>464</v>
      </c>
      <c r="AA65" s="2" t="s">
        <v>463</v>
      </c>
      <c r="AF65" s="2" t="s">
        <v>462</v>
      </c>
      <c r="AG65"/>
    </row>
    <row r="66" spans="1:34" ht="16" x14ac:dyDescent="0.2">
      <c r="A66" t="s">
        <v>461</v>
      </c>
      <c r="B66"/>
      <c r="C66"/>
      <c r="D66" t="s">
        <v>78</v>
      </c>
      <c r="E66" t="s">
        <v>460</v>
      </c>
      <c r="F66">
        <v>2014</v>
      </c>
      <c r="G66" t="s">
        <v>459</v>
      </c>
      <c r="H66">
        <v>15</v>
      </c>
      <c r="I66"/>
      <c r="J66"/>
      <c r="K66" t="s">
        <v>458</v>
      </c>
      <c r="M66" t="s">
        <v>457</v>
      </c>
      <c r="N66">
        <v>0</v>
      </c>
      <c r="O66" t="s">
        <v>456</v>
      </c>
      <c r="P66" t="s">
        <v>21</v>
      </c>
      <c r="Q66"/>
      <c r="R66" t="s">
        <v>21</v>
      </c>
      <c r="S66"/>
      <c r="T66"/>
      <c r="U66"/>
      <c r="V66" t="s">
        <v>455</v>
      </c>
      <c r="W66" t="s">
        <v>454</v>
      </c>
      <c r="X66" t="s">
        <v>453</v>
      </c>
      <c r="Y66"/>
      <c r="Z66" t="s">
        <v>452</v>
      </c>
      <c r="AA66" s="2" t="s">
        <v>451</v>
      </c>
      <c r="AB66" s="2" t="s">
        <v>450</v>
      </c>
      <c r="AC66" s="2" t="s">
        <v>449</v>
      </c>
      <c r="AD66"/>
      <c r="AE66"/>
      <c r="AF66" t="s">
        <v>64</v>
      </c>
      <c r="AG66" s="2" t="s">
        <v>448</v>
      </c>
      <c r="AH66"/>
    </row>
    <row r="67" spans="1:34" ht="16" x14ac:dyDescent="0.2">
      <c r="A67" t="s">
        <v>447</v>
      </c>
      <c r="B67"/>
      <c r="C67"/>
      <c r="D67" s="1" t="s">
        <v>78</v>
      </c>
      <c r="F67">
        <v>1992</v>
      </c>
      <c r="G67">
        <v>1999</v>
      </c>
      <c r="H67"/>
      <c r="I67" t="s">
        <v>446</v>
      </c>
      <c r="J67"/>
      <c r="K67"/>
      <c r="L67" t="s">
        <v>445</v>
      </c>
      <c r="M67" t="s">
        <v>444</v>
      </c>
      <c r="N67">
        <v>2</v>
      </c>
      <c r="O67" t="s">
        <v>443</v>
      </c>
      <c r="P67" t="s">
        <v>442</v>
      </c>
      <c r="Q67" t="s">
        <v>441</v>
      </c>
      <c r="R67"/>
      <c r="S67"/>
      <c r="T67"/>
      <c r="U67"/>
      <c r="V67" t="s">
        <v>440</v>
      </c>
      <c r="W67" t="s">
        <v>439</v>
      </c>
      <c r="X67" t="s">
        <v>438</v>
      </c>
      <c r="Y67"/>
      <c r="Z67" t="s">
        <v>437</v>
      </c>
      <c r="AA67" s="2" t="s">
        <v>436</v>
      </c>
      <c r="AB67"/>
      <c r="AC67" s="2" t="s">
        <v>435</v>
      </c>
      <c r="AD67" s="2" t="s">
        <v>434</v>
      </c>
      <c r="AE67" s="2" t="s">
        <v>433</v>
      </c>
      <c r="AF67"/>
      <c r="AG67" s="2" t="s">
        <v>432</v>
      </c>
    </row>
    <row r="68" spans="1:34" ht="16" x14ac:dyDescent="0.2">
      <c r="A68" t="s">
        <v>431</v>
      </c>
      <c r="B68"/>
      <c r="C68"/>
      <c r="D68" s="1" t="s">
        <v>430</v>
      </c>
      <c r="E68" t="s">
        <v>429</v>
      </c>
      <c r="F68">
        <v>2015</v>
      </c>
      <c r="G68"/>
      <c r="H68"/>
      <c r="I68"/>
      <c r="J68"/>
      <c r="K68"/>
      <c r="L68" t="s">
        <v>428</v>
      </c>
      <c r="M68" t="s">
        <v>427</v>
      </c>
      <c r="N68">
        <v>0</v>
      </c>
      <c r="O68"/>
      <c r="P68" t="s">
        <v>426</v>
      </c>
      <c r="Q68"/>
      <c r="R68"/>
      <c r="T68"/>
      <c r="U68"/>
      <c r="V68"/>
      <c r="W68"/>
      <c r="X68"/>
      <c r="AA68"/>
      <c r="AB68"/>
      <c r="AC68" s="2" t="s">
        <v>425</v>
      </c>
      <c r="AD68"/>
      <c r="AE68" s="2" t="s">
        <v>424</v>
      </c>
      <c r="AF68"/>
    </row>
    <row r="69" spans="1:34" ht="16" x14ac:dyDescent="0.2">
      <c r="A69" s="1" t="s">
        <v>423</v>
      </c>
      <c r="D69" s="1" t="s">
        <v>18</v>
      </c>
      <c r="E69" s="1" t="s">
        <v>422</v>
      </c>
      <c r="F69" s="1">
        <v>1991</v>
      </c>
      <c r="G69" s="1" t="s">
        <v>421</v>
      </c>
      <c r="H69" s="1">
        <v>18</v>
      </c>
      <c r="I69" s="1" t="s">
        <v>80</v>
      </c>
      <c r="J69" s="1" t="s">
        <v>80</v>
      </c>
      <c r="K69" s="1" t="s">
        <v>80</v>
      </c>
      <c r="L69" s="1" t="s">
        <v>420</v>
      </c>
      <c r="M69" s="1" t="s">
        <v>419</v>
      </c>
      <c r="N69" s="1">
        <v>0</v>
      </c>
      <c r="P69" s="1" t="s">
        <v>80</v>
      </c>
      <c r="Q69" s="1" t="s">
        <v>80</v>
      </c>
      <c r="R69" s="1" t="s">
        <v>80</v>
      </c>
      <c r="S69" s="1" t="s">
        <v>80</v>
      </c>
      <c r="T69" s="1" t="s">
        <v>418</v>
      </c>
      <c r="U69" s="1" t="s">
        <v>417</v>
      </c>
      <c r="V69" s="1" t="s">
        <v>80</v>
      </c>
      <c r="W69" s="1" t="s">
        <v>80</v>
      </c>
      <c r="X69" s="1" t="s">
        <v>80</v>
      </c>
      <c r="Z69" t="s">
        <v>416</v>
      </c>
      <c r="AA69" s="2" t="s">
        <v>415</v>
      </c>
      <c r="AB69" s="1" t="s">
        <v>80</v>
      </c>
      <c r="AC69" s="2" t="s">
        <v>414</v>
      </c>
      <c r="AD69" s="2" t="s">
        <v>413</v>
      </c>
      <c r="AE69" s="1" t="s">
        <v>80</v>
      </c>
      <c r="AF69" s="1" t="s">
        <v>80</v>
      </c>
      <c r="AG69" s="2" t="s">
        <v>412</v>
      </c>
      <c r="AH69"/>
    </row>
    <row r="70" spans="1:34" x14ac:dyDescent="0.2">
      <c r="A70" s="1" t="s">
        <v>411</v>
      </c>
      <c r="D70" s="1" t="s">
        <v>18</v>
      </c>
      <c r="E70" s="1" t="s">
        <v>410</v>
      </c>
      <c r="F70" s="1">
        <v>1992</v>
      </c>
      <c r="G70" s="1" t="s">
        <v>409</v>
      </c>
      <c r="K70" s="1" t="s">
        <v>408</v>
      </c>
      <c r="M70" s="1" t="s">
        <v>407</v>
      </c>
      <c r="N70" s="1">
        <v>11</v>
      </c>
      <c r="O70" s="1" t="s">
        <v>406</v>
      </c>
      <c r="P70" s="1" t="s">
        <v>405</v>
      </c>
      <c r="Q70" s="1" t="s">
        <v>404</v>
      </c>
      <c r="R70" s="1" t="s">
        <v>21</v>
      </c>
      <c r="S70" s="1" t="s">
        <v>403</v>
      </c>
      <c r="Y70" s="1" t="s">
        <v>80</v>
      </c>
      <c r="Z70" s="1" t="s">
        <v>402</v>
      </c>
      <c r="AA70" s="2" t="s">
        <v>401</v>
      </c>
      <c r="AC70" s="2" t="s">
        <v>400</v>
      </c>
      <c r="AD70" s="2" t="s">
        <v>399</v>
      </c>
      <c r="AE70" s="2" t="s">
        <v>398</v>
      </c>
      <c r="AF70" s="2" t="s">
        <v>397</v>
      </c>
      <c r="AG70" s="2" t="s">
        <v>396</v>
      </c>
      <c r="AH70" s="1" t="s">
        <v>80</v>
      </c>
    </row>
    <row r="71" spans="1:34" ht="16" x14ac:dyDescent="0.2">
      <c r="A71" s="1" t="s">
        <v>395</v>
      </c>
      <c r="D71" s="1" t="s">
        <v>18</v>
      </c>
      <c r="F71" s="1">
        <v>2009</v>
      </c>
      <c r="J71" s="1" t="s">
        <v>394</v>
      </c>
      <c r="K71" s="1" t="s">
        <v>393</v>
      </c>
      <c r="N71" s="1" t="s">
        <v>252</v>
      </c>
      <c r="P71" s="1" t="s">
        <v>392</v>
      </c>
      <c r="Q71" s="1" t="s">
        <v>391</v>
      </c>
      <c r="R71" s="1" t="s">
        <v>390</v>
      </c>
      <c r="AB71" s="2" t="s">
        <v>389</v>
      </c>
      <c r="AE71" s="2" t="s">
        <v>388</v>
      </c>
      <c r="AF71" s="2" t="s">
        <v>387</v>
      </c>
      <c r="AG71"/>
    </row>
    <row r="72" spans="1:34" ht="16" x14ac:dyDescent="0.2">
      <c r="A72" s="1" t="s">
        <v>386</v>
      </c>
      <c r="C72" t="s">
        <v>385</v>
      </c>
      <c r="D72" s="1" t="s">
        <v>18</v>
      </c>
      <c r="E72" s="1" t="s">
        <v>384</v>
      </c>
      <c r="F72" s="1">
        <v>2009</v>
      </c>
      <c r="G72" s="1" t="s">
        <v>383</v>
      </c>
      <c r="H72" s="1" t="s">
        <v>382</v>
      </c>
      <c r="I72" s="1" t="s">
        <v>381</v>
      </c>
      <c r="J72" s="1" t="s">
        <v>21</v>
      </c>
      <c r="L72" s="1" t="s">
        <v>380</v>
      </c>
      <c r="M72" s="1" t="s">
        <v>379</v>
      </c>
      <c r="N72" s="1" t="s">
        <v>252</v>
      </c>
      <c r="P72" s="1" t="s">
        <v>378</v>
      </c>
      <c r="Q72" s="1" t="s">
        <v>377</v>
      </c>
      <c r="R72" s="1" t="s">
        <v>376</v>
      </c>
      <c r="T72" s="1" t="s">
        <v>375</v>
      </c>
      <c r="Y72"/>
      <c r="AA72" s="2" t="s">
        <v>374</v>
      </c>
      <c r="AC72" s="2" t="s">
        <v>373</v>
      </c>
      <c r="AE72" s="2" t="s">
        <v>372</v>
      </c>
      <c r="AF72" s="1" t="s">
        <v>180</v>
      </c>
      <c r="AG72"/>
      <c r="AH72"/>
    </row>
    <row r="73" spans="1:34" ht="16" x14ac:dyDescent="0.2">
      <c r="A73" t="s">
        <v>371</v>
      </c>
      <c r="B73"/>
      <c r="C73"/>
      <c r="D73" t="s">
        <v>78</v>
      </c>
      <c r="E73" t="s">
        <v>370</v>
      </c>
      <c r="F73">
        <v>1991</v>
      </c>
      <c r="G73" t="s">
        <v>368</v>
      </c>
      <c r="H73"/>
      <c r="I73"/>
      <c r="J73"/>
      <c r="K73"/>
      <c r="L73"/>
      <c r="M73"/>
      <c r="N73" t="s">
        <v>332</v>
      </c>
      <c r="O73" t="s">
        <v>367</v>
      </c>
      <c r="P73" t="s">
        <v>366</v>
      </c>
      <c r="Q73" t="s">
        <v>365</v>
      </c>
      <c r="R73" t="s">
        <v>364</v>
      </c>
      <c r="S73" t="s">
        <v>363</v>
      </c>
      <c r="T73"/>
      <c r="V73" t="s">
        <v>362</v>
      </c>
      <c r="W73" t="s">
        <v>361</v>
      </c>
      <c r="X73" t="s">
        <v>360</v>
      </c>
      <c r="Y73"/>
      <c r="Z73" t="s">
        <v>359</v>
      </c>
      <c r="AA73"/>
      <c r="AB73"/>
      <c r="AC73"/>
      <c r="AD73" s="2" t="s">
        <v>358</v>
      </c>
      <c r="AE73" s="2" t="s">
        <v>357</v>
      </c>
      <c r="AF73" s="2" t="s">
        <v>356</v>
      </c>
      <c r="AG73" s="2" t="s">
        <v>355</v>
      </c>
      <c r="AH73"/>
    </row>
    <row r="74" spans="1:34" ht="16" x14ac:dyDescent="0.2">
      <c r="A74" t="s">
        <v>354</v>
      </c>
      <c r="B74"/>
      <c r="C74"/>
      <c r="D74" t="s">
        <v>78</v>
      </c>
      <c r="E74" t="s">
        <v>353</v>
      </c>
      <c r="F74">
        <v>1998</v>
      </c>
      <c r="G74" t="s">
        <v>352</v>
      </c>
      <c r="H74" t="s">
        <v>351</v>
      </c>
      <c r="I74" t="s">
        <v>350</v>
      </c>
      <c r="J74"/>
      <c r="K74"/>
      <c r="L74" t="s">
        <v>349</v>
      </c>
      <c r="M74" t="s">
        <v>348</v>
      </c>
      <c r="N74" t="s">
        <v>332</v>
      </c>
      <c r="O74" t="s">
        <v>347</v>
      </c>
      <c r="P74"/>
      <c r="Q74"/>
      <c r="R74" t="s">
        <v>346</v>
      </c>
      <c r="S74" t="s">
        <v>345</v>
      </c>
      <c r="T74"/>
      <c r="V74" t="s">
        <v>344</v>
      </c>
      <c r="W74" t="s">
        <v>343</v>
      </c>
      <c r="X74" t="s">
        <v>342</v>
      </c>
      <c r="Y74"/>
      <c r="Z74" t="s">
        <v>341</v>
      </c>
      <c r="AA74" s="2" t="s">
        <v>340</v>
      </c>
      <c r="AB74"/>
      <c r="AC74" s="2" t="s">
        <v>340</v>
      </c>
      <c r="AD74" s="2" t="s">
        <v>339</v>
      </c>
      <c r="AE74"/>
      <c r="AF74" s="2" t="s">
        <v>338</v>
      </c>
      <c r="AG74" s="2" t="s">
        <v>337</v>
      </c>
      <c r="AH74"/>
    </row>
    <row r="75" spans="1:34" ht="16" x14ac:dyDescent="0.2">
      <c r="A75" t="s">
        <v>336</v>
      </c>
      <c r="B75"/>
      <c r="C75"/>
      <c r="D75" t="s">
        <v>18</v>
      </c>
      <c r="E75" t="s">
        <v>335</v>
      </c>
      <c r="F75">
        <v>2006</v>
      </c>
      <c r="G75" t="s">
        <v>334</v>
      </c>
      <c r="H75">
        <v>16</v>
      </c>
      <c r="I75"/>
      <c r="J75">
        <v>136000000</v>
      </c>
      <c r="K75"/>
      <c r="M75" t="s">
        <v>333</v>
      </c>
      <c r="N75">
        <v>0</v>
      </c>
      <c r="O75" t="s">
        <v>269</v>
      </c>
      <c r="P75" t="s">
        <v>332</v>
      </c>
      <c r="Q75" t="s">
        <v>331</v>
      </c>
      <c r="R75" t="s">
        <v>21</v>
      </c>
      <c r="S75"/>
      <c r="T75">
        <v>5.01</v>
      </c>
      <c r="U75">
        <v>58820000</v>
      </c>
      <c r="V75"/>
      <c r="W75"/>
      <c r="X75"/>
      <c r="Y75"/>
      <c r="Z75" t="s">
        <v>24</v>
      </c>
      <c r="AA75" s="2" t="s">
        <v>330</v>
      </c>
      <c r="AB75"/>
      <c r="AC75" s="2" t="s">
        <v>329</v>
      </c>
      <c r="AD75"/>
      <c r="AE75" s="2" t="s">
        <v>328</v>
      </c>
      <c r="AF75" t="s">
        <v>20</v>
      </c>
      <c r="AG75"/>
      <c r="AH75"/>
    </row>
    <row r="76" spans="1:34" ht="16" x14ac:dyDescent="0.2">
      <c r="A76" t="s">
        <v>327</v>
      </c>
      <c r="B76"/>
      <c r="C76"/>
      <c r="D76" t="s">
        <v>18</v>
      </c>
      <c r="E76" t="s">
        <v>326</v>
      </c>
      <c r="F76">
        <v>2019</v>
      </c>
      <c r="G76" t="s">
        <v>325</v>
      </c>
      <c r="H76" t="s">
        <v>324</v>
      </c>
      <c r="I76"/>
      <c r="J76"/>
      <c r="K76"/>
      <c r="L76"/>
      <c r="M76" t="s">
        <v>323</v>
      </c>
      <c r="N76">
        <v>0</v>
      </c>
      <c r="O76" t="s">
        <v>322</v>
      </c>
      <c r="P76"/>
      <c r="Q76"/>
      <c r="R76" t="s">
        <v>21</v>
      </c>
      <c r="T76" t="s">
        <v>110</v>
      </c>
      <c r="U76" t="s">
        <v>110</v>
      </c>
      <c r="V76"/>
      <c r="W76"/>
      <c r="X76"/>
      <c r="Z76"/>
      <c r="AA76" s="2" t="s">
        <v>321</v>
      </c>
      <c r="AB76" s="2" t="s">
        <v>320</v>
      </c>
      <c r="AD76"/>
      <c r="AE76"/>
      <c r="AH76"/>
    </row>
    <row r="77" spans="1:34" ht="16" x14ac:dyDescent="0.2">
      <c r="A77" t="s">
        <v>319</v>
      </c>
      <c r="B77"/>
      <c r="C77"/>
      <c r="D77" t="s">
        <v>18</v>
      </c>
      <c r="E77" t="s">
        <v>318</v>
      </c>
      <c r="F77">
        <v>2013</v>
      </c>
      <c r="G77"/>
      <c r="H77"/>
      <c r="I77"/>
      <c r="J77"/>
      <c r="K77"/>
      <c r="L77"/>
      <c r="M77"/>
      <c r="N77"/>
      <c r="O77"/>
      <c r="P77"/>
      <c r="Q77"/>
      <c r="R77"/>
      <c r="T77"/>
      <c r="U77"/>
      <c r="V77"/>
      <c r="W77"/>
      <c r="X77"/>
      <c r="Z77"/>
      <c r="AA77" s="2"/>
      <c r="AB77" s="2"/>
      <c r="AD77"/>
      <c r="AE77"/>
      <c r="AH77"/>
    </row>
    <row r="78" spans="1:34" ht="16" x14ac:dyDescent="0.2">
      <c r="A78" t="s">
        <v>317</v>
      </c>
      <c r="B78"/>
      <c r="C78"/>
      <c r="D78" t="s">
        <v>18</v>
      </c>
      <c r="E78" t="s">
        <v>316</v>
      </c>
      <c r="F78">
        <v>1988</v>
      </c>
      <c r="G78" t="s">
        <v>315</v>
      </c>
      <c r="H78" t="s">
        <v>314</v>
      </c>
      <c r="I78"/>
      <c r="J78"/>
      <c r="K78"/>
      <c r="L78"/>
      <c r="M78" t="s">
        <v>313</v>
      </c>
      <c r="N78" t="s">
        <v>312</v>
      </c>
      <c r="O78" t="s">
        <v>311</v>
      </c>
      <c r="P78" t="s">
        <v>310</v>
      </c>
      <c r="Q78" t="s">
        <v>111</v>
      </c>
      <c r="R78" t="s">
        <v>21</v>
      </c>
      <c r="T78" t="s">
        <v>110</v>
      </c>
      <c r="U78" t="s">
        <v>110</v>
      </c>
      <c r="V78"/>
      <c r="W78"/>
      <c r="X78"/>
      <c r="Z78" t="s">
        <v>309</v>
      </c>
      <c r="AB78" s="2" t="s">
        <v>308</v>
      </c>
      <c r="AD78"/>
      <c r="AE78" s="2" t="s">
        <v>307</v>
      </c>
      <c r="AH78"/>
    </row>
    <row r="79" spans="1:34" ht="16" x14ac:dyDescent="0.2">
      <c r="A79" t="s">
        <v>306</v>
      </c>
      <c r="B79"/>
      <c r="C79"/>
      <c r="D79" s="1" t="s">
        <v>18</v>
      </c>
      <c r="E79" s="1" t="s">
        <v>305</v>
      </c>
      <c r="F79">
        <v>2009</v>
      </c>
      <c r="G79">
        <v>2015</v>
      </c>
      <c r="H79" t="s">
        <v>304</v>
      </c>
      <c r="I79" t="s">
        <v>303</v>
      </c>
      <c r="J79" t="s">
        <v>302</v>
      </c>
      <c r="K79" t="s">
        <v>301</v>
      </c>
      <c r="L79" t="s">
        <v>300</v>
      </c>
      <c r="M79" t="s">
        <v>299</v>
      </c>
      <c r="N79">
        <v>1</v>
      </c>
      <c r="O79" t="s">
        <v>298</v>
      </c>
      <c r="P79" t="s">
        <v>297</v>
      </c>
      <c r="Q79" t="s">
        <v>296</v>
      </c>
      <c r="R79"/>
      <c r="S79"/>
      <c r="T79">
        <v>9.5399999999999991</v>
      </c>
      <c r="U79"/>
      <c r="V79"/>
      <c r="W79"/>
      <c r="X79"/>
      <c r="Y79"/>
      <c r="Z79" t="s">
        <v>295</v>
      </c>
      <c r="AA79" s="2" t="s">
        <v>294</v>
      </c>
      <c r="AB79" s="2" t="s">
        <v>293</v>
      </c>
      <c r="AC79" s="2" t="s">
        <v>292</v>
      </c>
      <c r="AD79" s="2" t="s">
        <v>291</v>
      </c>
      <c r="AE79" s="2" t="s">
        <v>290</v>
      </c>
      <c r="AF79"/>
      <c r="AG79"/>
    </row>
    <row r="80" spans="1:34" x14ac:dyDescent="0.2">
      <c r="A80" s="1" t="s">
        <v>289</v>
      </c>
      <c r="D80" s="1" t="s">
        <v>18</v>
      </c>
      <c r="E80" s="1" t="s">
        <v>288</v>
      </c>
      <c r="F80" s="1">
        <v>2016</v>
      </c>
      <c r="G80" s="1" t="s">
        <v>287</v>
      </c>
      <c r="H80" s="1" t="s">
        <v>286</v>
      </c>
      <c r="I80" s="1" t="s">
        <v>285</v>
      </c>
      <c r="J80" s="1" t="s">
        <v>21</v>
      </c>
      <c r="L80" s="1" t="s">
        <v>284</v>
      </c>
      <c r="M80" s="1" t="s">
        <v>283</v>
      </c>
      <c r="N80" s="1" t="s">
        <v>252</v>
      </c>
      <c r="P80" s="1" t="s">
        <v>282</v>
      </c>
      <c r="Q80" s="1" t="s">
        <v>281</v>
      </c>
      <c r="R80" s="1" t="s">
        <v>280</v>
      </c>
      <c r="T80" s="1" t="s">
        <v>279</v>
      </c>
      <c r="U80" s="1" t="s">
        <v>278</v>
      </c>
      <c r="AA80" s="2" t="s">
        <v>277</v>
      </c>
      <c r="AC80" s="2" t="s">
        <v>276</v>
      </c>
      <c r="AE80" s="2" t="s">
        <v>275</v>
      </c>
      <c r="AF80" s="1" t="s">
        <v>180</v>
      </c>
      <c r="AG80" s="2" t="s">
        <v>274</v>
      </c>
    </row>
    <row r="81" spans="1:34" ht="16" x14ac:dyDescent="0.2">
      <c r="A81" t="s">
        <v>273</v>
      </c>
      <c r="B81"/>
      <c r="C81"/>
      <c r="D81" t="s">
        <v>18</v>
      </c>
      <c r="E81" t="s">
        <v>272</v>
      </c>
      <c r="F81">
        <v>2016</v>
      </c>
      <c r="G81" t="s">
        <v>271</v>
      </c>
      <c r="H81">
        <v>20</v>
      </c>
      <c r="I81"/>
      <c r="J81"/>
      <c r="K81"/>
      <c r="M81" t="s">
        <v>270</v>
      </c>
      <c r="N81">
        <v>0</v>
      </c>
      <c r="O81" t="s">
        <v>269</v>
      </c>
      <c r="P81" t="s">
        <v>268</v>
      </c>
      <c r="Q81" t="s">
        <v>267</v>
      </c>
      <c r="R81" t="s">
        <v>266</v>
      </c>
      <c r="S81" s="2" t="s">
        <v>265</v>
      </c>
      <c r="T81">
        <v>1.75</v>
      </c>
      <c r="U81">
        <v>75610000</v>
      </c>
      <c r="V81"/>
      <c r="W81"/>
      <c r="X81"/>
      <c r="Y81"/>
      <c r="Z81" t="s">
        <v>264</v>
      </c>
      <c r="AA81" s="2" t="s">
        <v>263</v>
      </c>
      <c r="AB81"/>
      <c r="AC81" s="2" t="s">
        <v>262</v>
      </c>
      <c r="AD81"/>
      <c r="AE81" s="2" t="s">
        <v>261</v>
      </c>
      <c r="AF81" t="s">
        <v>20</v>
      </c>
      <c r="AG81" s="2" t="s">
        <v>260</v>
      </c>
      <c r="AH81"/>
    </row>
    <row r="82" spans="1:34" ht="16" x14ac:dyDescent="0.2">
      <c r="A82" s="1" t="s">
        <v>259</v>
      </c>
      <c r="C82" s="1" t="s">
        <v>258</v>
      </c>
      <c r="E82" s="1" t="s">
        <v>257</v>
      </c>
      <c r="F82" s="1">
        <v>2014</v>
      </c>
      <c r="G82" s="1" t="s">
        <v>256</v>
      </c>
      <c r="H82" s="1" t="s">
        <v>193</v>
      </c>
      <c r="I82" s="1" t="s">
        <v>255</v>
      </c>
      <c r="J82" s="1" t="s">
        <v>21</v>
      </c>
      <c r="L82" s="1" t="s">
        <v>254</v>
      </c>
      <c r="M82" s="1" t="s">
        <v>253</v>
      </c>
      <c r="N82" s="1" t="s">
        <v>252</v>
      </c>
      <c r="P82" s="1" t="s">
        <v>251</v>
      </c>
      <c r="Q82" s="1" t="s">
        <v>250</v>
      </c>
      <c r="R82" s="1" t="s">
        <v>249</v>
      </c>
      <c r="T82" s="1" t="s">
        <v>248</v>
      </c>
      <c r="U82" s="1" t="s">
        <v>247</v>
      </c>
      <c r="AA82" s="2" t="s">
        <v>246</v>
      </c>
      <c r="AC82" s="2" t="s">
        <v>245</v>
      </c>
      <c r="AE82" s="2" t="s">
        <v>244</v>
      </c>
      <c r="AF82" s="1" t="s">
        <v>243</v>
      </c>
      <c r="AG82"/>
    </row>
    <row r="83" spans="1:34" ht="16" x14ac:dyDescent="0.2">
      <c r="A83" t="s">
        <v>242</v>
      </c>
      <c r="B83"/>
      <c r="C83"/>
      <c r="D83" t="s">
        <v>18</v>
      </c>
      <c r="E83" t="s">
        <v>241</v>
      </c>
      <c r="F83">
        <v>2010</v>
      </c>
      <c r="G83" t="s">
        <v>240</v>
      </c>
      <c r="H83" t="s">
        <v>239</v>
      </c>
      <c r="I83"/>
      <c r="J83"/>
      <c r="K83"/>
      <c r="L83" t="s">
        <v>238</v>
      </c>
      <c r="M83" t="s">
        <v>237</v>
      </c>
      <c r="N83" t="s">
        <v>236</v>
      </c>
      <c r="O83" t="s">
        <v>235</v>
      </c>
      <c r="P83" t="s">
        <v>234</v>
      </c>
      <c r="Q83" t="s">
        <v>233</v>
      </c>
      <c r="R83" t="s">
        <v>232</v>
      </c>
      <c r="S83" t="s">
        <v>231</v>
      </c>
      <c r="T83" t="s">
        <v>230</v>
      </c>
      <c r="V83"/>
      <c r="W83"/>
      <c r="X83"/>
      <c r="Y83"/>
      <c r="Z83" t="s">
        <v>229</v>
      </c>
      <c r="AA83" s="2" t="s">
        <v>228</v>
      </c>
      <c r="AB83"/>
      <c r="AC83" s="2" t="s">
        <v>227</v>
      </c>
      <c r="AD83" s="2" t="s">
        <v>226</v>
      </c>
      <c r="AE83" s="2" t="s">
        <v>225</v>
      </c>
      <c r="AF83" s="2" t="s">
        <v>224</v>
      </c>
      <c r="AG83" s="2" t="s">
        <v>223</v>
      </c>
      <c r="AH83"/>
    </row>
    <row r="84" spans="1:34" ht="16" x14ac:dyDescent="0.2">
      <c r="A84" t="s">
        <v>222</v>
      </c>
      <c r="B84"/>
      <c r="C84"/>
      <c r="D84" s="1" t="s">
        <v>18</v>
      </c>
      <c r="E84" s="1" t="s">
        <v>221</v>
      </c>
      <c r="F84">
        <v>2018</v>
      </c>
      <c r="G84">
        <v>2021</v>
      </c>
      <c r="H84" t="s">
        <v>220</v>
      </c>
      <c r="I84" t="s">
        <v>219</v>
      </c>
      <c r="J84" t="s">
        <v>218</v>
      </c>
      <c r="K84" t="s">
        <v>217</v>
      </c>
      <c r="L84" t="s">
        <v>216</v>
      </c>
      <c r="M84" t="s">
        <v>215</v>
      </c>
      <c r="N84">
        <v>0</v>
      </c>
      <c r="O84"/>
      <c r="P84" t="s">
        <v>214</v>
      </c>
      <c r="Q84" t="s">
        <v>213</v>
      </c>
      <c r="R84"/>
      <c r="S84"/>
      <c r="T84">
        <v>3.39</v>
      </c>
      <c r="U84"/>
      <c r="V84"/>
      <c r="W84"/>
      <c r="X84"/>
      <c r="Y84"/>
      <c r="Z84" t="s">
        <v>212</v>
      </c>
      <c r="AA84" s="2" t="s">
        <v>211</v>
      </c>
      <c r="AB84" s="2" t="s">
        <v>210</v>
      </c>
      <c r="AC84" s="2" t="s">
        <v>209</v>
      </c>
      <c r="AD84"/>
      <c r="AE84" s="2" t="s">
        <v>208</v>
      </c>
      <c r="AF84"/>
      <c r="AG84"/>
    </row>
    <row r="85" spans="1:34" ht="16" x14ac:dyDescent="0.2">
      <c r="A85" s="1" t="s">
        <v>207</v>
      </c>
      <c r="D85" s="1" t="s">
        <v>18</v>
      </c>
      <c r="E85" s="1" t="s">
        <v>206</v>
      </c>
      <c r="F85" s="1">
        <v>1985</v>
      </c>
      <c r="G85" s="1" t="s">
        <v>205</v>
      </c>
      <c r="H85" s="1" t="s">
        <v>80</v>
      </c>
      <c r="I85" s="1" t="s">
        <v>80</v>
      </c>
      <c r="J85" s="1" t="s">
        <v>80</v>
      </c>
      <c r="K85" s="1" t="s">
        <v>80</v>
      </c>
      <c r="L85" s="1" t="s">
        <v>80</v>
      </c>
      <c r="M85" s="1" t="s">
        <v>80</v>
      </c>
      <c r="N85" s="1">
        <v>0</v>
      </c>
      <c r="P85" s="1" t="s">
        <v>204</v>
      </c>
      <c r="Q85" s="1" t="s">
        <v>203</v>
      </c>
      <c r="R85" s="1" t="s">
        <v>80</v>
      </c>
      <c r="S85" s="1" t="s">
        <v>80</v>
      </c>
      <c r="T85" s="1" t="s">
        <v>202</v>
      </c>
      <c r="U85" s="1" t="s">
        <v>80</v>
      </c>
      <c r="V85" s="1" t="s">
        <v>80</v>
      </c>
      <c r="W85" s="1" t="s">
        <v>80</v>
      </c>
      <c r="X85" s="1" t="s">
        <v>80</v>
      </c>
      <c r="Z85" t="s">
        <v>201</v>
      </c>
      <c r="AA85" s="2" t="s">
        <v>200</v>
      </c>
      <c r="AB85" s="1" t="s">
        <v>80</v>
      </c>
      <c r="AC85" s="1" t="s">
        <v>80</v>
      </c>
      <c r="AD85" s="2" t="s">
        <v>199</v>
      </c>
      <c r="AE85" s="2" t="s">
        <v>198</v>
      </c>
      <c r="AF85" s="1" t="s">
        <v>80</v>
      </c>
      <c r="AG85" s="2" t="s">
        <v>197</v>
      </c>
      <c r="AH85"/>
    </row>
    <row r="86" spans="1:34" ht="16" x14ac:dyDescent="0.2">
      <c r="A86" s="1" t="s">
        <v>196</v>
      </c>
      <c r="D86" s="1" t="s">
        <v>18</v>
      </c>
      <c r="E86" s="1" t="s">
        <v>195</v>
      </c>
      <c r="F86" s="1">
        <v>1990</v>
      </c>
      <c r="G86" s="1" t="s">
        <v>194</v>
      </c>
      <c r="H86" s="1" t="s">
        <v>193</v>
      </c>
      <c r="I86" s="1" t="s">
        <v>192</v>
      </c>
      <c r="J86" s="1" t="s">
        <v>21</v>
      </c>
      <c r="L86" s="1" t="s">
        <v>191</v>
      </c>
      <c r="M86" s="1" t="s">
        <v>190</v>
      </c>
      <c r="N86" s="1" t="s">
        <v>189</v>
      </c>
      <c r="P86" s="1" t="s">
        <v>188</v>
      </c>
      <c r="Q86" s="1" t="s">
        <v>187</v>
      </c>
      <c r="R86" s="1" t="s">
        <v>186</v>
      </c>
      <c r="T86" s="1" t="s">
        <v>185</v>
      </c>
      <c r="U86" s="1" t="s">
        <v>184</v>
      </c>
      <c r="AA86" s="2" t="s">
        <v>183</v>
      </c>
      <c r="AC86" s="2" t="s">
        <v>182</v>
      </c>
      <c r="AE86" s="2" t="s">
        <v>181</v>
      </c>
      <c r="AF86" s="1" t="s">
        <v>180</v>
      </c>
      <c r="AG86"/>
    </row>
    <row r="87" spans="1:34" x14ac:dyDescent="0.2">
      <c r="A87" s="1" t="s">
        <v>179</v>
      </c>
      <c r="D87" s="1" t="s">
        <v>78</v>
      </c>
      <c r="E87" s="1" t="s">
        <v>178</v>
      </c>
      <c r="F87" s="1">
        <v>1998</v>
      </c>
      <c r="G87" s="1" t="s">
        <v>177</v>
      </c>
      <c r="H87" s="1" t="s">
        <v>176</v>
      </c>
      <c r="I87" s="1" t="s">
        <v>175</v>
      </c>
      <c r="J87" s="1" t="s">
        <v>174</v>
      </c>
      <c r="L87" s="1" t="s">
        <v>173</v>
      </c>
      <c r="N87" s="1" t="s">
        <v>172</v>
      </c>
      <c r="O87" s="1" t="s">
        <v>171</v>
      </c>
      <c r="P87" s="1" t="s">
        <v>170</v>
      </c>
      <c r="Q87" s="1" t="s">
        <v>169</v>
      </c>
      <c r="R87" s="1" t="s">
        <v>168</v>
      </c>
      <c r="V87" s="1" t="s">
        <v>167</v>
      </c>
      <c r="W87" s="1" t="s">
        <v>166</v>
      </c>
      <c r="X87" s="1" t="s">
        <v>165</v>
      </c>
      <c r="Y87" s="1" t="s">
        <v>80</v>
      </c>
      <c r="Z87" s="1" t="s">
        <v>164</v>
      </c>
      <c r="AA87" s="2" t="s">
        <v>163</v>
      </c>
      <c r="AD87" s="2" t="s">
        <v>162</v>
      </c>
      <c r="AE87" s="2" t="s">
        <v>161</v>
      </c>
      <c r="AF87" s="2" t="s">
        <v>160</v>
      </c>
      <c r="AG87" s="1" t="s">
        <v>80</v>
      </c>
      <c r="AH87" s="1" t="s">
        <v>80</v>
      </c>
    </row>
    <row r="88" spans="1:34" ht="16" x14ac:dyDescent="0.2">
      <c r="A88" s="1" t="s">
        <v>159</v>
      </c>
      <c r="D88" s="1" t="s">
        <v>158</v>
      </c>
      <c r="F88" s="1">
        <v>1993</v>
      </c>
      <c r="G88" s="1" t="s">
        <v>157</v>
      </c>
      <c r="H88" s="1">
        <v>9</v>
      </c>
      <c r="I88" s="1" t="s">
        <v>80</v>
      </c>
      <c r="J88" s="1" t="s">
        <v>80</v>
      </c>
      <c r="K88" s="1" t="s">
        <v>80</v>
      </c>
      <c r="L88" s="1" t="s">
        <v>156</v>
      </c>
      <c r="M88" s="1" t="s">
        <v>155</v>
      </c>
      <c r="N88" s="1">
        <v>0</v>
      </c>
      <c r="P88" s="1" t="s">
        <v>72</v>
      </c>
      <c r="Q88" s="1" t="s">
        <v>154</v>
      </c>
      <c r="R88" s="1" t="s">
        <v>80</v>
      </c>
      <c r="S88" s="1" t="s">
        <v>80</v>
      </c>
      <c r="T88" s="1" t="s">
        <v>80</v>
      </c>
      <c r="U88" s="1" t="s">
        <v>80</v>
      </c>
      <c r="V88" s="1" t="s">
        <v>153</v>
      </c>
      <c r="W88" s="1" t="s">
        <v>152</v>
      </c>
      <c r="X88" s="1" t="s">
        <v>151</v>
      </c>
      <c r="Z88" t="s">
        <v>150</v>
      </c>
      <c r="AA88" s="2" t="s">
        <v>149</v>
      </c>
      <c r="AB88" s="1" t="s">
        <v>80</v>
      </c>
      <c r="AC88" s="2" t="s">
        <v>148</v>
      </c>
      <c r="AD88" s="1" t="s">
        <v>80</v>
      </c>
      <c r="AE88" s="2" t="s">
        <v>147</v>
      </c>
      <c r="AF88" s="1" t="s">
        <v>80</v>
      </c>
      <c r="AG88"/>
      <c r="AH88"/>
    </row>
    <row r="89" spans="1:34" ht="16" x14ac:dyDescent="0.2">
      <c r="A89" t="s">
        <v>146</v>
      </c>
      <c r="B89"/>
      <c r="C89"/>
      <c r="D89" s="1" t="s">
        <v>78</v>
      </c>
      <c r="E89"/>
      <c r="F89">
        <v>1991</v>
      </c>
      <c r="G89"/>
      <c r="H89"/>
      <c r="I89"/>
      <c r="J89"/>
      <c r="K89"/>
      <c r="L89"/>
      <c r="M89"/>
      <c r="N89">
        <v>0</v>
      </c>
      <c r="O89"/>
      <c r="P89" t="s">
        <v>145</v>
      </c>
      <c r="Q89"/>
      <c r="R89"/>
      <c r="T89"/>
      <c r="U89"/>
      <c r="V89" t="s">
        <v>144</v>
      </c>
      <c r="W89"/>
      <c r="X89">
        <v>115000000</v>
      </c>
      <c r="AA89"/>
      <c r="AB89"/>
      <c r="AC89"/>
      <c r="AD89"/>
      <c r="AE89" s="2" t="s">
        <v>143</v>
      </c>
      <c r="AF89"/>
    </row>
    <row r="90" spans="1:34" ht="16" x14ac:dyDescent="0.2">
      <c r="A90" t="s">
        <v>142</v>
      </c>
      <c r="B90"/>
      <c r="C90"/>
      <c r="D90" s="1" t="s">
        <v>78</v>
      </c>
      <c r="E90" s="1" t="s">
        <v>141</v>
      </c>
      <c r="F90">
        <v>2013</v>
      </c>
      <c r="G90">
        <v>2015</v>
      </c>
      <c r="H90" t="s">
        <v>140</v>
      </c>
      <c r="I90" t="s">
        <v>139</v>
      </c>
      <c r="J90" t="s">
        <v>138</v>
      </c>
      <c r="K90" t="s">
        <v>137</v>
      </c>
      <c r="L90" t="s">
        <v>136</v>
      </c>
      <c r="M90" t="s">
        <v>135</v>
      </c>
      <c r="N90">
        <v>1</v>
      </c>
      <c r="O90" t="s">
        <v>134</v>
      </c>
      <c r="P90" t="s">
        <v>133</v>
      </c>
      <c r="Q90" t="s">
        <v>132</v>
      </c>
      <c r="R90"/>
      <c r="S90"/>
      <c r="T90"/>
      <c r="U90"/>
      <c r="V90" t="s">
        <v>131</v>
      </c>
      <c r="W90" t="s">
        <v>130</v>
      </c>
      <c r="X90" t="s">
        <v>129</v>
      </c>
      <c r="Y90"/>
      <c r="Z90" t="s">
        <v>128</v>
      </c>
      <c r="AA90" s="2" t="s">
        <v>127</v>
      </c>
      <c r="AB90" s="2" t="s">
        <v>126</v>
      </c>
      <c r="AC90" s="2" t="s">
        <v>125</v>
      </c>
      <c r="AD90" s="2" t="s">
        <v>124</v>
      </c>
      <c r="AE90" s="2" t="s">
        <v>123</v>
      </c>
      <c r="AF90"/>
      <c r="AG90" s="2" t="s">
        <v>122</v>
      </c>
    </row>
    <row r="91" spans="1:34" ht="16" x14ac:dyDescent="0.2">
      <c r="A91" s="1" t="s">
        <v>121</v>
      </c>
      <c r="C91" t="s">
        <v>120</v>
      </c>
      <c r="D91" s="1" t="s">
        <v>18</v>
      </c>
      <c r="E91" s="1" t="s">
        <v>119</v>
      </c>
      <c r="F91">
        <v>2003</v>
      </c>
      <c r="G91"/>
      <c r="H91"/>
      <c r="I91"/>
      <c r="J91"/>
      <c r="K91"/>
      <c r="L91"/>
      <c r="M91"/>
      <c r="N91"/>
      <c r="O91"/>
      <c r="P91"/>
      <c r="Q91"/>
      <c r="R91"/>
      <c r="S91"/>
      <c r="T91"/>
      <c r="U91"/>
      <c r="V91"/>
      <c r="W91"/>
      <c r="X91"/>
      <c r="Y91"/>
      <c r="Z91"/>
      <c r="AA91" s="2"/>
      <c r="AB91" s="2"/>
      <c r="AC91" s="2"/>
      <c r="AD91" s="2"/>
      <c r="AE91" s="2"/>
      <c r="AF91"/>
      <c r="AG91" s="2"/>
    </row>
    <row r="92" spans="1:34" ht="16" x14ac:dyDescent="0.2">
      <c r="A92" t="s">
        <v>118</v>
      </c>
      <c r="B92"/>
      <c r="C92"/>
      <c r="D92" t="s">
        <v>18</v>
      </c>
      <c r="E92" t="s">
        <v>117</v>
      </c>
      <c r="F92">
        <v>2017</v>
      </c>
      <c r="G92" t="s">
        <v>116</v>
      </c>
      <c r="H92" t="s">
        <v>115</v>
      </c>
      <c r="I92"/>
      <c r="J92"/>
      <c r="K92"/>
      <c r="L92"/>
      <c r="M92" t="s">
        <v>114</v>
      </c>
      <c r="N92">
        <v>0</v>
      </c>
      <c r="O92" t="s">
        <v>113</v>
      </c>
      <c r="P92" t="s">
        <v>112</v>
      </c>
      <c r="Q92" t="s">
        <v>111</v>
      </c>
      <c r="R92" t="s">
        <v>21</v>
      </c>
      <c r="T92" t="s">
        <v>110</v>
      </c>
      <c r="U92" t="s">
        <v>110</v>
      </c>
      <c r="V92"/>
      <c r="W92"/>
      <c r="X92"/>
      <c r="Z92"/>
      <c r="AB92" s="2" t="s">
        <v>109</v>
      </c>
      <c r="AD92"/>
      <c r="AE92" s="2" t="s">
        <v>108</v>
      </c>
      <c r="AH92"/>
    </row>
    <row r="93" spans="1:34" ht="16" x14ac:dyDescent="0.2">
      <c r="A93" t="s">
        <v>107</v>
      </c>
      <c r="B93"/>
      <c r="C93"/>
      <c r="D93" s="1" t="s">
        <v>18</v>
      </c>
      <c r="E93" t="s">
        <v>106</v>
      </c>
      <c r="F93">
        <v>1998</v>
      </c>
      <c r="G93" t="s">
        <v>105</v>
      </c>
      <c r="H93">
        <v>17</v>
      </c>
      <c r="I93" s="2" t="s">
        <v>104</v>
      </c>
      <c r="J93"/>
      <c r="K93"/>
      <c r="L93"/>
      <c r="M93"/>
      <c r="N93">
        <v>1</v>
      </c>
      <c r="O93" t="s">
        <v>103</v>
      </c>
      <c r="P93" t="s">
        <v>102</v>
      </c>
      <c r="Q93" t="s">
        <v>101</v>
      </c>
      <c r="R93" t="s">
        <v>100</v>
      </c>
      <c r="T93">
        <v>17.2</v>
      </c>
      <c r="U93"/>
      <c r="V93"/>
      <c r="W93"/>
      <c r="X93"/>
      <c r="AA93"/>
      <c r="AB93"/>
      <c r="AC93"/>
      <c r="AD93" s="2" t="s">
        <v>99</v>
      </c>
      <c r="AE93" s="2" t="s">
        <v>98</v>
      </c>
      <c r="AF93" s="2" t="s">
        <v>97</v>
      </c>
    </row>
    <row r="94" spans="1:34" x14ac:dyDescent="0.2">
      <c r="A94" s="1" t="s">
        <v>96</v>
      </c>
      <c r="D94" s="1" t="s">
        <v>18</v>
      </c>
      <c r="E94" s="1" t="s">
        <v>95</v>
      </c>
      <c r="F94" s="1">
        <v>1989</v>
      </c>
      <c r="G94" s="1" t="s">
        <v>94</v>
      </c>
      <c r="H94" s="1" t="s">
        <v>21</v>
      </c>
      <c r="I94" s="1" t="s">
        <v>21</v>
      </c>
      <c r="J94" s="1" t="s">
        <v>93</v>
      </c>
      <c r="L94" s="1" t="s">
        <v>21</v>
      </c>
      <c r="N94" s="1" t="s">
        <v>92</v>
      </c>
      <c r="O94" s="1" t="s">
        <v>91</v>
      </c>
      <c r="P94" s="1" t="s">
        <v>90</v>
      </c>
      <c r="Q94" s="1" t="s">
        <v>89</v>
      </c>
      <c r="R94" s="1" t="s">
        <v>88</v>
      </c>
      <c r="T94" s="1" t="s">
        <v>87</v>
      </c>
      <c r="Y94" s="1" t="s">
        <v>80</v>
      </c>
      <c r="Z94" s="1" t="s">
        <v>86</v>
      </c>
      <c r="AA94" s="2" t="s">
        <v>85</v>
      </c>
      <c r="AD94" s="2" t="s">
        <v>84</v>
      </c>
      <c r="AE94" s="2" t="s">
        <v>83</v>
      </c>
      <c r="AF94" s="2" t="s">
        <v>82</v>
      </c>
      <c r="AG94" s="2" t="s">
        <v>81</v>
      </c>
      <c r="AH94" s="1" t="s">
        <v>80</v>
      </c>
    </row>
    <row r="95" spans="1:34" ht="16" x14ac:dyDescent="0.2">
      <c r="A95" t="s">
        <v>79</v>
      </c>
      <c r="B95" t="s">
        <v>1428</v>
      </c>
      <c r="C95"/>
      <c r="D95" t="s">
        <v>78</v>
      </c>
      <c r="E95" t="s">
        <v>77</v>
      </c>
      <c r="F95">
        <v>2018</v>
      </c>
      <c r="G95" t="s">
        <v>76</v>
      </c>
      <c r="H95">
        <v>19</v>
      </c>
      <c r="I95"/>
      <c r="J95">
        <v>216000000</v>
      </c>
      <c r="K95" t="s">
        <v>75</v>
      </c>
      <c r="M95" t="s">
        <v>74</v>
      </c>
      <c r="N95">
        <v>0</v>
      </c>
      <c r="O95" t="s">
        <v>73</v>
      </c>
      <c r="P95" t="s">
        <v>72</v>
      </c>
      <c r="Q95" t="s">
        <v>71</v>
      </c>
      <c r="R95" t="s">
        <v>21</v>
      </c>
      <c r="S95"/>
      <c r="T95"/>
      <c r="U95"/>
      <c r="V95" t="s">
        <v>70</v>
      </c>
      <c r="W95" t="s">
        <v>69</v>
      </c>
      <c r="X95" t="s">
        <v>68</v>
      </c>
      <c r="Z95"/>
      <c r="AA95" s="2" t="s">
        <v>66</v>
      </c>
      <c r="AB95" s="2" t="s">
        <v>67</v>
      </c>
      <c r="AC95" s="2" t="s">
        <v>66</v>
      </c>
      <c r="AD95"/>
      <c r="AE95" s="2" t="s">
        <v>65</v>
      </c>
      <c r="AF95" t="s">
        <v>64</v>
      </c>
      <c r="AG95" s="2" t="s">
        <v>63</v>
      </c>
      <c r="AH95"/>
    </row>
    <row r="96" spans="1:34" ht="16" x14ac:dyDescent="0.2">
      <c r="A96" t="s">
        <v>62</v>
      </c>
      <c r="B96"/>
      <c r="C96"/>
      <c r="D96" s="1" t="s">
        <v>18</v>
      </c>
      <c r="E96" s="1" t="s">
        <v>61</v>
      </c>
      <c r="F96">
        <v>2016</v>
      </c>
      <c r="G96">
        <v>2019</v>
      </c>
      <c r="H96" t="s">
        <v>60</v>
      </c>
      <c r="I96" t="s">
        <v>59</v>
      </c>
      <c r="J96"/>
      <c r="K96"/>
      <c r="L96" t="s">
        <v>58</v>
      </c>
      <c r="M96" t="s">
        <v>57</v>
      </c>
      <c r="N96">
        <v>1</v>
      </c>
      <c r="O96" t="s">
        <v>56</v>
      </c>
      <c r="P96" t="s">
        <v>55</v>
      </c>
      <c r="Q96" t="s">
        <v>54</v>
      </c>
      <c r="R96"/>
      <c r="S96"/>
      <c r="T96">
        <v>5.23</v>
      </c>
      <c r="U96"/>
      <c r="V96"/>
      <c r="W96"/>
      <c r="X96"/>
      <c r="Y96"/>
      <c r="Z96" t="s">
        <v>53</v>
      </c>
      <c r="AA96" s="2" t="s">
        <v>52</v>
      </c>
      <c r="AB96"/>
      <c r="AC96" s="2" t="s">
        <v>52</v>
      </c>
      <c r="AD96" s="2" t="s">
        <v>51</v>
      </c>
      <c r="AE96" s="2" t="s">
        <v>50</v>
      </c>
      <c r="AF96"/>
      <c r="AG96"/>
    </row>
    <row r="97" spans="1:34" ht="16" x14ac:dyDescent="0.2">
      <c r="A97" t="s">
        <v>49</v>
      </c>
      <c r="B97"/>
      <c r="C97"/>
      <c r="D97" s="1" t="s">
        <v>18</v>
      </c>
      <c r="E97" s="1" t="s">
        <v>48</v>
      </c>
      <c r="F97">
        <v>2013</v>
      </c>
      <c r="G97">
        <v>2015</v>
      </c>
      <c r="H97" t="s">
        <v>47</v>
      </c>
      <c r="I97" t="s">
        <v>46</v>
      </c>
      <c r="J97" t="s">
        <v>45</v>
      </c>
      <c r="K97" t="s">
        <v>44</v>
      </c>
      <c r="L97" t="s">
        <v>43</v>
      </c>
      <c r="M97" t="s">
        <v>42</v>
      </c>
      <c r="N97">
        <v>0</v>
      </c>
      <c r="O97"/>
      <c r="P97" t="s">
        <v>41</v>
      </c>
      <c r="Q97" t="s">
        <v>40</v>
      </c>
      <c r="R97"/>
      <c r="S97"/>
      <c r="T97">
        <v>4.4000000000000004</v>
      </c>
      <c r="U97"/>
      <c r="V97"/>
      <c r="W97"/>
      <c r="X97"/>
      <c r="Y97"/>
      <c r="Z97" t="s">
        <v>39</v>
      </c>
      <c r="AA97" s="2" t="s">
        <v>38</v>
      </c>
      <c r="AB97" s="2" t="s">
        <v>37</v>
      </c>
      <c r="AC97" s="2" t="s">
        <v>36</v>
      </c>
      <c r="AD97"/>
      <c r="AE97" s="2" t="s">
        <v>35</v>
      </c>
      <c r="AF97"/>
      <c r="AG97"/>
    </row>
    <row r="98" spans="1:34" ht="16" x14ac:dyDescent="0.2">
      <c r="A98" t="s">
        <v>34</v>
      </c>
      <c r="B98"/>
      <c r="C98" t="s">
        <v>33</v>
      </c>
      <c r="D98" s="1" t="s">
        <v>18</v>
      </c>
      <c r="E98" s="1" t="s">
        <v>32</v>
      </c>
      <c r="F98">
        <v>2012</v>
      </c>
      <c r="G98"/>
      <c r="H98"/>
      <c r="I98"/>
      <c r="J98"/>
      <c r="K98"/>
      <c r="L98"/>
      <c r="M98"/>
      <c r="N98"/>
      <c r="O98"/>
      <c r="P98"/>
      <c r="Q98"/>
      <c r="R98"/>
      <c r="S98"/>
      <c r="T98"/>
      <c r="U98"/>
      <c r="V98"/>
      <c r="W98"/>
      <c r="X98"/>
      <c r="Y98"/>
      <c r="Z98"/>
      <c r="AA98" s="2"/>
      <c r="AB98" s="2"/>
      <c r="AC98" s="2"/>
      <c r="AD98"/>
      <c r="AE98" s="2"/>
      <c r="AF98"/>
      <c r="AG98"/>
    </row>
    <row r="99" spans="1:34" ht="16" x14ac:dyDescent="0.2">
      <c r="A99" t="s">
        <v>31</v>
      </c>
      <c r="B99"/>
      <c r="C99"/>
      <c r="D99" s="1" t="s">
        <v>18</v>
      </c>
      <c r="E99" t="s">
        <v>30</v>
      </c>
      <c r="F99">
        <v>1997</v>
      </c>
      <c r="G99" t="s">
        <v>29</v>
      </c>
      <c r="H99">
        <v>5.5</v>
      </c>
      <c r="I99"/>
      <c r="J99"/>
      <c r="K99"/>
      <c r="L99"/>
      <c r="M99"/>
      <c r="N99" t="s">
        <v>28</v>
      </c>
      <c r="O99" s="2" t="s">
        <v>27</v>
      </c>
      <c r="P99" t="s">
        <v>26</v>
      </c>
      <c r="Q99" s="2" t="s">
        <v>25</v>
      </c>
      <c r="R99"/>
      <c r="T99">
        <v>8.52</v>
      </c>
      <c r="U99">
        <v>598400000</v>
      </c>
      <c r="W99" s="2"/>
      <c r="X99"/>
      <c r="Y99"/>
      <c r="Z99" t="s">
        <v>24</v>
      </c>
      <c r="AA99" s="2" t="s">
        <v>23</v>
      </c>
      <c r="AB99"/>
      <c r="AC99">
        <v>2</v>
      </c>
      <c r="AD99" t="s">
        <v>22</v>
      </c>
      <c r="AE99" t="s">
        <v>21</v>
      </c>
      <c r="AF99" t="s">
        <v>20</v>
      </c>
      <c r="AG99"/>
      <c r="AH99"/>
    </row>
    <row r="100" spans="1:34" ht="16" x14ac:dyDescent="0.2">
      <c r="A100" t="s">
        <v>19</v>
      </c>
      <c r="B100"/>
      <c r="C100"/>
      <c r="D100" s="1" t="s">
        <v>18</v>
      </c>
      <c r="E100" s="1" t="s">
        <v>17</v>
      </c>
      <c r="F100">
        <v>2003</v>
      </c>
      <c r="G100">
        <v>2017</v>
      </c>
      <c r="H100" t="s">
        <v>16</v>
      </c>
      <c r="I100" t="s">
        <v>15</v>
      </c>
      <c r="J100" t="s">
        <v>14</v>
      </c>
      <c r="K100" t="s">
        <v>13</v>
      </c>
      <c r="L100" t="s">
        <v>12</v>
      </c>
      <c r="M100" t="s">
        <v>11</v>
      </c>
      <c r="N100">
        <v>1</v>
      </c>
      <c r="O100" t="s">
        <v>10</v>
      </c>
      <c r="P100" t="s">
        <v>9</v>
      </c>
      <c r="Q100" t="s">
        <v>8</v>
      </c>
      <c r="R100">
        <v>2</v>
      </c>
      <c r="S100" t="s">
        <v>7</v>
      </c>
      <c r="T100">
        <v>16.22</v>
      </c>
      <c r="U100"/>
      <c r="V100"/>
      <c r="W100"/>
      <c r="X100"/>
      <c r="Y100"/>
      <c r="Z100" t="s">
        <v>6</v>
      </c>
      <c r="AA100" s="2" t="s">
        <v>5</v>
      </c>
      <c r="AB100" s="2" t="s">
        <v>4</v>
      </c>
      <c r="AC100" s="2" t="s">
        <v>3</v>
      </c>
      <c r="AD100" s="2" t="s">
        <v>2</v>
      </c>
      <c r="AE100" s="2" t="s">
        <v>1</v>
      </c>
      <c r="AF100" s="2" t="s">
        <v>0</v>
      </c>
      <c r="AG100"/>
    </row>
  </sheetData>
  <sortState xmlns:xlrd2="http://schemas.microsoft.com/office/spreadsheetml/2017/richdata2" ref="A2:AH100">
    <sortCondition ref="A1:A100"/>
  </sortState>
  <hyperlinks>
    <hyperlink ref="AA10" r:id="rId1" xr:uid="{5EF891EB-348B-9A43-87F8-D3DF5EC81CAE}"/>
    <hyperlink ref="AB10" r:id="rId2" xr:uid="{D3F40635-C325-A544-B61F-190DC340086A}"/>
    <hyperlink ref="AC10" r:id="rId3" xr:uid="{77873728-8585-D846-8046-7635A218250E}"/>
    <hyperlink ref="AD10" r:id="rId4" xr:uid="{BF595B37-278E-4B4B-9762-E0D04FA2D242}"/>
    <hyperlink ref="AE10" r:id="rId5" xr:uid="{A986D007-ADC4-A848-990F-B791792128FA}"/>
    <hyperlink ref="AF10" r:id="rId6" xr:uid="{51DDF81F-55AF-9647-AB5C-0E97FD4840F0}"/>
    <hyperlink ref="AA29" r:id="rId7" xr:uid="{598BE63C-529F-BF43-98AC-9A761F833D07}"/>
    <hyperlink ref="AB29" r:id="rId8" xr:uid="{6D344EB4-FAAA-9547-9889-7EFA0E1A1777}"/>
    <hyperlink ref="AC29" r:id="rId9" xr:uid="{D83ECB82-D649-ED4A-B829-33C06D5C7F9E}"/>
    <hyperlink ref="AD29" r:id="rId10" xr:uid="{A17C1CCA-63BD-FE47-8EBC-6F609CDBD335}"/>
    <hyperlink ref="AE29" r:id="rId11" xr:uid="{AE0576E1-801B-E147-BCFA-E635C8649B5A}"/>
    <hyperlink ref="AF29" r:id="rId12" xr:uid="{B90271FC-1993-0141-A5B3-1FB00FB74D08}"/>
    <hyperlink ref="AA58" r:id="rId13" xr:uid="{3925E379-6C21-E14F-8E19-239D76F2B88A}"/>
    <hyperlink ref="AB58" r:id="rId14" xr:uid="{124295EB-9D8D-0A48-A9F7-68AA5F05826C}"/>
    <hyperlink ref="AC58" r:id="rId15" xr:uid="{6680ACE7-8B2F-7F4A-BF0E-68A0939D114A}"/>
    <hyperlink ref="AD58" r:id="rId16" xr:uid="{59251BA8-E6F3-B440-BEC6-BCECB50A12DF}"/>
    <hyperlink ref="AE58" r:id="rId17" xr:uid="{B155F347-7195-D449-A83F-FD993760FF99}"/>
    <hyperlink ref="AF58" r:id="rId18" xr:uid="{CB8269E9-8339-2E42-A890-57DD440DBF13}"/>
    <hyperlink ref="AA35" r:id="rId19" xr:uid="{987FAAEE-84BF-E84C-A4D1-74A468A052BC}"/>
    <hyperlink ref="AB35" r:id="rId20" xr:uid="{4588ADE9-AA85-B844-93C6-034EF471327A}"/>
    <hyperlink ref="AC35" r:id="rId21" xr:uid="{DE05001C-3010-EC4B-B3BA-C6D149B4A344}"/>
    <hyperlink ref="AD35" r:id="rId22" xr:uid="{36FE669A-C657-0B44-804B-4EBF6BC19FE0}"/>
    <hyperlink ref="AE35" r:id="rId23" xr:uid="{E8221409-ACE4-2C4B-A245-B6994F4EF270}"/>
    <hyperlink ref="AF35" r:id="rId24" xr:uid="{2B1B1F70-CB9B-4A4F-B2F7-99E2FAB93E1E}"/>
    <hyperlink ref="AA70" r:id="rId25" xr:uid="{E83C069E-167C-0847-8D58-2CC575C236FD}"/>
    <hyperlink ref="AC70" r:id="rId26" xr:uid="{3C7FD0A6-67C5-4B40-8C78-819226CB93B5}"/>
    <hyperlink ref="AD70" r:id="rId27" xr:uid="{0F1260FC-58D9-994F-B98D-4A5162586F8E}"/>
    <hyperlink ref="AE70" r:id="rId28" xr:uid="{2D2A93D9-CABD-7546-8850-595B69EF1AC7}"/>
    <hyperlink ref="AF70" r:id="rId29" xr:uid="{E0E7FF37-D4A5-5948-8A60-9DA157CB4E59}"/>
    <hyperlink ref="AA46" r:id="rId30" xr:uid="{D0F0386E-2770-EB4A-B4B1-17F16AA2210F}"/>
    <hyperlink ref="AC46" r:id="rId31" xr:uid="{EC85779F-CC99-3C4E-90DE-88E17CBE61CD}"/>
    <hyperlink ref="AD46" r:id="rId32" xr:uid="{0C16AD6C-67E5-9542-8B66-C967E1544D1F}"/>
    <hyperlink ref="AE46" r:id="rId33" xr:uid="{ADFE3356-1D38-5B48-B879-37FF88ADAE25}"/>
    <hyperlink ref="AF46" r:id="rId34" xr:uid="{A3385236-9237-6D40-B5F4-3F963F888994}"/>
    <hyperlink ref="AA59" r:id="rId35" xr:uid="{E2DD4E0E-7A90-DB42-8BE2-AAB27EA42FF0}"/>
    <hyperlink ref="AC59" r:id="rId36" xr:uid="{C5F43CED-C052-7D46-9DC9-0555C7F52593}"/>
    <hyperlink ref="AD59" r:id="rId37" xr:uid="{C3E787F3-08DF-FF44-8650-FAE59D054B44}"/>
    <hyperlink ref="AE59" r:id="rId38" xr:uid="{73731591-ABCA-7345-921E-D97CF3723505}"/>
    <hyperlink ref="AF59" r:id="rId39" xr:uid="{428D6D69-DD31-AF43-AEB2-11D6C9456E00}"/>
    <hyperlink ref="AA4" r:id="rId40" xr:uid="{2701D647-623E-5D42-B05D-D4443EBB4932}"/>
    <hyperlink ref="AD4" r:id="rId41" xr:uid="{700A79BA-549F-D04A-898C-18E5084E5B38}"/>
    <hyperlink ref="AE4" r:id="rId42" xr:uid="{C10CC059-92AE-9546-94A9-5BE72BFFD7F7}"/>
    <hyperlink ref="AF4" r:id="rId43" xr:uid="{8426E10F-446D-954B-A083-63D9F46CDA8F}"/>
    <hyperlink ref="AA87" r:id="rId44" xr:uid="{137A1908-69F5-6B4F-A479-F89B2A12FF20}"/>
    <hyperlink ref="AD87" r:id="rId45" xr:uid="{9E0C7DFF-7BC6-874E-88FF-01B47ED6C9D5}"/>
    <hyperlink ref="AE87" r:id="rId46" xr:uid="{D021433F-0C48-3E41-ADCC-AE4BB832E879}"/>
    <hyperlink ref="AF87" r:id="rId47" xr:uid="{EDFA370C-5361-474A-8492-E5B2923D516D}"/>
    <hyperlink ref="AA11" r:id="rId48" xr:uid="{943C4EE5-A53E-BD4B-8B2E-4E7AB8EACA79}"/>
    <hyperlink ref="AB11" r:id="rId49" xr:uid="{93309FA4-0276-C14E-9B89-D64AF9A08938}"/>
    <hyperlink ref="AC11" r:id="rId50" xr:uid="{19E8EE63-29F1-3049-A6ED-AFEF7BE9EBA2}"/>
    <hyperlink ref="AD11" r:id="rId51" xr:uid="{E55855D6-7B20-8C4E-A99B-E3009048A8AB}"/>
    <hyperlink ref="AE11" r:id="rId52" xr:uid="{B5993F4C-C778-2643-9ECF-13E79C98A7F1}"/>
    <hyperlink ref="AF11" r:id="rId53" xr:uid="{1D2353D9-2F7E-DD43-8D40-08341E38F271}"/>
    <hyperlink ref="AA94" r:id="rId54" xr:uid="{1ACCE84D-B021-CE4F-ABAD-E2EEF8D99F8F}"/>
    <hyperlink ref="AD94" r:id="rId55" xr:uid="{FF3833B0-14CC-1546-A13F-8A75DF77619E}"/>
    <hyperlink ref="AE94" r:id="rId56" xr:uid="{B6B83EFC-02DD-684C-B817-027031E889A9}"/>
    <hyperlink ref="AF94" r:id="rId57" xr:uid="{90FD6305-4D57-114B-8C38-FFAE17FD1837}"/>
    <hyperlink ref="AA65" r:id="rId58" xr:uid="{E21EBAEF-6C7D-8A4A-B954-2F2345078E01}"/>
    <hyperlink ref="AF65" r:id="rId59" xr:uid="{93A1121C-B71F-EA4B-AC63-FD61F3B85E83}"/>
    <hyperlink ref="AA80" r:id="rId60" xr:uid="{BDD37ACF-A1B7-C646-9F63-F6112222B424}"/>
    <hyperlink ref="AC80" r:id="rId61" xr:uid="{C58AB45F-8C4E-B343-9F72-7A503BF505E0}"/>
    <hyperlink ref="AE80" r:id="rId62" xr:uid="{4D392BE2-D9B6-3444-B5E6-36BAB12DBF85}"/>
    <hyperlink ref="AA86" r:id="rId63" xr:uid="{BD0A31E5-E67F-D44F-8D4A-3601486A6C2F}"/>
    <hyperlink ref="AC86" r:id="rId64" xr:uid="{4C06FCE2-394E-674B-9206-016E12625AC3}"/>
    <hyperlink ref="AE86" r:id="rId65" xr:uid="{AAC2C6AE-3D8B-1143-ABAF-C4684924257B}"/>
    <hyperlink ref="AB71" r:id="rId66" xr:uid="{F9DE79A5-44F7-D440-8ABF-5A1CB32FF200}"/>
    <hyperlink ref="AE71" r:id="rId67" xr:uid="{41C4EA75-F778-5E47-B690-644930C48453}"/>
    <hyperlink ref="AF71" r:id="rId68" xr:uid="{ABA5337F-3D7E-0F40-BAE1-C11E0F1FC46D}"/>
    <hyperlink ref="AA82" r:id="rId69" xr:uid="{B0860FB3-425C-E443-B4CC-BB8C2E605D13}"/>
    <hyperlink ref="AC82" r:id="rId70" xr:uid="{1E3E9B24-F7DD-F44B-9C02-DAA806C5100C}"/>
    <hyperlink ref="AE82" r:id="rId71" xr:uid="{823CFEC5-3664-114E-B703-1414E802713C}"/>
    <hyperlink ref="AA15" r:id="rId72" xr:uid="{256EA4D9-713E-0342-A87E-F5FF46DCFC7A}"/>
    <hyperlink ref="AC15" r:id="rId73" xr:uid="{55DFEBD6-B05D-6E40-B146-C7993E19A24F}"/>
    <hyperlink ref="AE15" r:id="rId74" xr:uid="{4816CC09-C475-DF4D-972C-8BC10FA0174F}"/>
    <hyperlink ref="AA57" r:id="rId75" xr:uid="{76715AFB-A4B7-B846-8DC8-3270BA691968}"/>
    <hyperlink ref="AB57" r:id="rId76" xr:uid="{560F5AF3-1A43-3E41-BC3C-F983913C150E}"/>
    <hyperlink ref="AC57" r:id="rId77" xr:uid="{61491EAE-40F4-FD46-83E3-E28A069F6121}"/>
    <hyperlink ref="AE57" r:id="rId78" xr:uid="{004D1080-D887-B14A-A6EE-7B82103A0E65}"/>
    <hyperlink ref="AA23" r:id="rId79" xr:uid="{3C31FD2A-924B-DD4C-B75D-720157B7547A}"/>
    <hyperlink ref="AC23" r:id="rId80" xr:uid="{27003B6B-35A8-B34C-A795-81F2DEF2587E}"/>
    <hyperlink ref="AE23" r:id="rId81" xr:uid="{C748FBAC-74EC-964D-8100-6767C197AEEA}"/>
    <hyperlink ref="AA72" r:id="rId82" xr:uid="{8DCFB12A-9A13-EB43-8AE4-5E0F79E1680E}"/>
    <hyperlink ref="AC72" r:id="rId83" xr:uid="{5FD2EA83-4013-4E4F-A57A-D974DF55BC7A}"/>
    <hyperlink ref="AE72" r:id="rId84" xr:uid="{E5880A7F-412B-4647-83FC-8BF2B1DCBA2D}"/>
    <hyperlink ref="AA22" r:id="rId85" xr:uid="{548E8825-B1CD-6A4F-88AC-F1641711BB38}"/>
    <hyperlink ref="AG29" r:id="rId86" xr:uid="{BA272333-6EC8-4A4A-B665-470B9D514503}"/>
    <hyperlink ref="AB22" r:id="rId87" xr:uid="{5BD8D311-8B34-BE49-A0E0-00D52714AA10}"/>
    <hyperlink ref="AC22" r:id="rId88" xr:uid="{79B7AD50-6703-344B-8C4B-811F634927A2}"/>
    <hyperlink ref="AD22" r:id="rId89" xr:uid="{6FF918C7-2CA3-FD42-81CE-6B8685698341}"/>
    <hyperlink ref="AE22" r:id="rId90" xr:uid="{4D6C9C0D-4269-6B44-A659-B270FF4006F1}"/>
    <hyperlink ref="AF22" r:id="rId91" xr:uid="{93E61B98-58AD-774C-B1B8-818D8BE1F0ED}"/>
    <hyperlink ref="AA85" r:id="rId92" xr:uid="{304E7359-3CA4-3048-8B1B-65227AA8662C}"/>
    <hyperlink ref="AD85" r:id="rId93" xr:uid="{11320E0B-E84F-EC42-92A2-586050C3F597}"/>
    <hyperlink ref="AE85" r:id="rId94" xr:uid="{F68487DE-49D4-3C40-9D97-67CF142BED5F}"/>
    <hyperlink ref="AA18" r:id="rId95" xr:uid="{FB8FDB84-B3BB-7048-B63E-23168E5DB3D7}"/>
    <hyperlink ref="AB18" r:id="rId96" xr:uid="{BAEBC3E3-7F1F-D14A-BEA1-DD3A4051ADCD}"/>
    <hyperlink ref="AC18" r:id="rId97" xr:uid="{0724F892-8C6C-8442-928F-4BD3F4FF490B}"/>
    <hyperlink ref="AD18" r:id="rId98" xr:uid="{2C20F93E-88BE-1548-8917-F899DBC88348}"/>
    <hyperlink ref="AE18" r:id="rId99" xr:uid="{22E7AF31-8DD2-CB4F-AA12-70A157041271}"/>
    <hyperlink ref="AG70" r:id="rId100" xr:uid="{948A4C63-C142-6E49-93A4-9DA1EE1495ED}"/>
    <hyperlink ref="AA56" r:id="rId101" xr:uid="{2C7F15BB-BF5D-E549-86B3-95338881EC18}"/>
    <hyperlink ref="AG46" r:id="rId102" xr:uid="{AD257DDF-4F78-9B48-A314-9D632AA3EFDE}"/>
    <hyperlink ref="AC56" r:id="rId103" xr:uid="{1DA0F6EA-D05D-BA47-A612-7BF1989C7B53}"/>
    <hyperlink ref="AD56" r:id="rId104" xr:uid="{722B296B-3146-0644-BA5E-FFB00F7867F1}"/>
    <hyperlink ref="AA60" r:id="rId105" xr:uid="{D91EE906-33F0-E842-ACE5-0F5C3AA58843}"/>
    <hyperlink ref="AG59" r:id="rId106" xr:uid="{6C5050BC-8468-1740-8689-517BEF83F436}"/>
    <hyperlink ref="AD60" r:id="rId107" xr:uid="{FB19B287-BB62-0747-A21B-8F1369B92307}"/>
    <hyperlink ref="AE60" r:id="rId108" xr:uid="{5F44F864-BABD-F242-8555-BFD91760EB2D}"/>
    <hyperlink ref="AG4" r:id="rId109" xr:uid="{82105FCA-3D25-7D4B-8085-B7406C13A5F7}"/>
    <hyperlink ref="AA88" r:id="rId110" xr:uid="{F20F86A5-6C14-A34B-89EF-EE073BB82861}"/>
    <hyperlink ref="AC88" r:id="rId111" xr:uid="{4215E4D2-70A5-D347-9232-BA930753C381}"/>
    <hyperlink ref="AE88" r:id="rId112" xr:uid="{DA927430-4553-4B40-9AD0-2178C699F4F0}"/>
    <hyperlink ref="AA69" r:id="rId113" xr:uid="{599A1659-C47E-6C46-9863-1FD763F42AD6}"/>
    <hyperlink ref="AC69" r:id="rId114" xr:uid="{D8F9B288-041F-0447-BC44-FC2C7A36CC64}"/>
    <hyperlink ref="AD69" r:id="rId115" xr:uid="{6BE7852F-25E3-0A47-867B-8E7EF0C4A8A8}"/>
    <hyperlink ref="AA34" r:id="rId116" xr:uid="{ECF7CC38-94C4-364A-9F7E-92DF5A6BC7E5}"/>
    <hyperlink ref="AG11" r:id="rId117" xr:uid="{C8CB688A-5C5F-804E-BA97-02824E8DD0BF}"/>
    <hyperlink ref="AH11" r:id="rId118" xr:uid="{7320017F-9622-F04B-9FD8-EB6BC864D7D1}"/>
    <hyperlink ref="AB34" r:id="rId119" xr:uid="{7B30C908-14B9-7B4D-90BE-608EF812A8E7}"/>
    <hyperlink ref="AC34" r:id="rId120" xr:uid="{B1AD83FB-EFF6-504F-A633-A58EA1A0E873}"/>
    <hyperlink ref="AE34" r:id="rId121" xr:uid="{E8309041-A342-F14D-90F0-30D42C85E4AD}"/>
    <hyperlink ref="AG94" r:id="rId122" xr:uid="{0E8E8BDB-E529-5542-8860-4BA0F00C6AD7}"/>
    <hyperlink ref="AA17" r:id="rId123" xr:uid="{8030B24F-34DD-7844-BEC6-333AD6E3A729}"/>
    <hyperlink ref="AB17" r:id="rId124" xr:uid="{00F9E6D0-13B8-184D-8F06-0210049A2653}"/>
    <hyperlink ref="AC17" r:id="rId125" xr:uid="{B1138DB6-664A-D743-B787-4F3DC9D5AB18}"/>
    <hyperlink ref="AE17" r:id="rId126" xr:uid="{8FDB685B-41A9-2E49-8C36-A6388C00A16A}"/>
    <hyperlink ref="AA95" r:id="rId127" xr:uid="{9077F3A1-A17D-2E44-B975-E5CE40842E4F}"/>
    <hyperlink ref="AB95" r:id="rId128" xr:uid="{CE69AB3A-BDD4-A640-BB84-9483FAC2A2F7}"/>
    <hyperlink ref="AC95" r:id="rId129" xr:uid="{861F6D5E-CADE-AE4A-B364-DB5C0E3849D6}"/>
    <hyperlink ref="AE95" r:id="rId130" xr:uid="{76444EA5-13A0-2D48-9A25-A6D464115EBB}"/>
    <hyperlink ref="AG80" r:id="rId131" xr:uid="{DE6E1899-A90D-AE42-87C5-6F4CF385321E}"/>
    <hyperlink ref="AA25" r:id="rId132" xr:uid="{446FBE32-4467-A64C-B717-1C8B295F4021}"/>
    <hyperlink ref="AB25" r:id="rId133" xr:uid="{4E89FEEA-252D-E944-A514-B2705AA419AF}"/>
    <hyperlink ref="AC25" r:id="rId134" xr:uid="{47EF4BB6-9BD1-3944-A1E3-785DBBB2755A}"/>
    <hyperlink ref="AE25" r:id="rId135" xr:uid="{BC6458EF-3057-7B4C-8588-0471682A47FC}"/>
    <hyperlink ref="AA75" r:id="rId136" xr:uid="{E9F870B4-D1F4-6D4E-B666-C9EA6AC2C1A0}"/>
    <hyperlink ref="AC75" r:id="rId137" xr:uid="{BEC06954-38FE-4E47-BD3F-D93C98C0CDEB}"/>
    <hyperlink ref="AE75" r:id="rId138" xr:uid="{95BE3666-B9AF-4D48-804A-2342FD42E4AB}"/>
    <hyperlink ref="AA81" r:id="rId139" xr:uid="{30897AAA-9C90-E044-8ED6-3C8AC62E2707}"/>
    <hyperlink ref="AC81" r:id="rId140" xr:uid="{B6F50123-8235-D94E-9B38-1387CC034017}"/>
    <hyperlink ref="AE81" r:id="rId141" xr:uid="{05773367-4EA5-9142-95F3-B618109C5A38}"/>
    <hyperlink ref="S81" r:id="rId142" xr:uid="{62A12A98-3DA0-064B-89EF-35AE39583DFA}"/>
    <hyperlink ref="AA49" r:id="rId143" xr:uid="{A6AB6837-7256-344E-8887-09D12C7F5111}"/>
    <hyperlink ref="AC49" r:id="rId144" xr:uid="{EAC425F4-226C-4D43-889F-A95BCF9B020E}"/>
    <hyperlink ref="AE49" r:id="rId145" xr:uid="{2EDCA336-3EF9-B24A-8BD2-D8AC702BB425}"/>
    <hyperlink ref="AA21" r:id="rId146" xr:uid="{961A90B4-24CD-F840-9E3E-F8E8FB3F2557}"/>
    <hyperlink ref="AC21" r:id="rId147" xr:uid="{73D2A7B9-3933-644E-B636-8FEA87FB8D74}"/>
    <hyperlink ref="AE21" r:id="rId148" xr:uid="{30E543CE-53F6-A84B-AB02-354830697DB8}"/>
    <hyperlink ref="AA66" r:id="rId149" xr:uid="{D69D5657-991C-F640-A733-DC63A984CF77}"/>
    <hyperlink ref="AB66" r:id="rId150" xr:uid="{AA4AA1EA-C2FC-1B43-A57D-C86B605D7672}"/>
    <hyperlink ref="AC66" r:id="rId151" xr:uid="{5C250CDF-416B-C243-A492-1489FF1A2371}"/>
    <hyperlink ref="AG23" r:id="rId152" xr:uid="{86AB6EA6-05F4-3E42-AEE1-96F2B7E2F4F1}"/>
    <hyperlink ref="AA99" r:id="rId153" xr:uid="{90A03D1F-2BEC-6145-B349-9374C78FA858}"/>
    <hyperlink ref="O99" r:id="rId154" xr:uid="{6AD17EF2-C5A9-194D-A0EC-50F2DE9FAEE2}"/>
    <hyperlink ref="Q99" r:id="rId155" xr:uid="{72C783BD-EB3B-CF41-8C27-3CD453C827D0}"/>
    <hyperlink ref="AB51" r:id="rId156" xr:uid="{D169ED5F-9B05-A44D-A340-904C76454556}"/>
    <hyperlink ref="AC51" r:id="rId157" xr:uid="{8D9841CC-4878-AA4B-B292-3F8849DE9690}"/>
    <hyperlink ref="AD51" r:id="rId158" xr:uid="{5DD985F6-A386-A641-82F3-0CA9051981B2}"/>
    <hyperlink ref="AE51" r:id="rId159" xr:uid="{556DE4C2-2C90-D444-8AF8-C0A46D76A86B}"/>
    <hyperlink ref="AF51" r:id="rId160" xr:uid="{0FC41691-A618-F54F-8CFC-3D8583B8368A}"/>
    <hyperlink ref="AG85" r:id="rId161" xr:uid="{7B486285-72F2-994F-8450-8E380F24A754}"/>
    <hyperlink ref="AB32" r:id="rId162" xr:uid="{85F5BBA6-61B1-5642-8E55-4E04959EC241}"/>
    <hyperlink ref="AD32" r:id="rId163" xr:uid="{AAB22E50-88A9-A649-935C-B4F42D316F00}"/>
    <hyperlink ref="AE32" r:id="rId164" xr:uid="{D10B31E9-A08E-2D4B-9B05-294E5DF75F93}"/>
    <hyperlink ref="AF32" r:id="rId165" xr:uid="{84CC43F7-17C9-C14C-B25F-386A7A192FE4}"/>
    <hyperlink ref="AG18" r:id="rId166" xr:uid="{1123C817-9510-F34C-98C9-6BF1FF5DBBA3}"/>
    <hyperlink ref="AC61" r:id="rId167" xr:uid="{9C5D6078-8275-5448-B8D7-88AB93CBE6D0}"/>
    <hyperlink ref="AD61" r:id="rId168" xr:uid="{C92189DA-09EB-8047-AD30-187425AE6B2F}"/>
    <hyperlink ref="AE61" r:id="rId169" xr:uid="{4D44328C-ACBC-CF48-AF22-540BF7A7F2AF}"/>
    <hyperlink ref="AF61" r:id="rId170" xr:uid="{5B8ECA66-9F09-0143-8EB8-2DDE8761F28F}"/>
    <hyperlink ref="AC74" r:id="rId171" xr:uid="{C9C49498-D19B-6C47-B3A9-0AD7EBF6BE3F}"/>
    <hyperlink ref="AD74" r:id="rId172" xr:uid="{1686A857-441D-9547-86E6-93B0F00FE134}"/>
    <hyperlink ref="AF74" r:id="rId173" xr:uid="{88E27A07-41E8-334D-8A00-A5B94475DFA3}"/>
    <hyperlink ref="AG56" r:id="rId174" xr:uid="{0C80CB0E-9193-3942-85F1-8AEAE65ABD33}"/>
    <hyperlink ref="AD73" r:id="rId175" xr:uid="{A9BDC8C8-9DE1-4941-863D-994B24ACDE55}"/>
    <hyperlink ref="AE73" r:id="rId176" xr:uid="{08D537E6-74E5-6445-8F75-BF74B109A0F2}"/>
    <hyperlink ref="AF73" r:id="rId177" xr:uid="{657D1AB8-6860-D340-8604-506011926CD5}"/>
    <hyperlink ref="AG60" r:id="rId178" xr:uid="{55E18346-EAF9-DD46-8F19-3AB64186300C}"/>
    <hyperlink ref="AC83" r:id="rId179" xr:uid="{E082E5A0-538A-9F42-9E9B-E27036AF14AC}"/>
    <hyperlink ref="AD83" r:id="rId180" xr:uid="{94BAB755-BC1E-E448-9D46-F192185CA4F9}"/>
    <hyperlink ref="AE83" r:id="rId181" xr:uid="{7552824F-BDB9-B443-8F2C-B6F5014F7E77}"/>
    <hyperlink ref="AF83" r:id="rId182" xr:uid="{A5557451-4012-E543-8174-A9AA73AA186F}"/>
    <hyperlink ref="AB52" r:id="rId183" xr:uid="{FA3F1741-5622-3848-AC60-3026B93065BE}"/>
    <hyperlink ref="AE52" r:id="rId184" xr:uid="{95E5E808-2E1F-7749-BB17-2AEAE50C6458}"/>
    <hyperlink ref="AF52" r:id="rId185" xr:uid="{05E66C96-851D-4B42-AA89-69C376BF7CA2}"/>
    <hyperlink ref="AE41" r:id="rId186" xr:uid="{3853A450-AC29-ED45-B307-12172B8710FE}"/>
    <hyperlink ref="AG69" r:id="rId187" xr:uid="{0F348E73-2C36-3F4D-98FF-F1102C4B13BB}"/>
    <hyperlink ref="AG17" r:id="rId188" xr:uid="{BF73331B-5C80-384C-92D7-9979335AC3EF}"/>
    <hyperlink ref="AG95" r:id="rId189" xr:uid="{275B02B6-80AD-3B4A-B70A-05B6206F45DD}"/>
    <hyperlink ref="AG25" r:id="rId190" xr:uid="{AC7A65C2-46AB-7E46-8A3D-07583C1FA4B9}"/>
    <hyperlink ref="AG81" r:id="rId191" xr:uid="{0312AE5A-9701-B942-B5B6-1A9A84CCFAE7}"/>
    <hyperlink ref="AC68" r:id="rId192" xr:uid="{94ED0C4E-5EFD-9A47-A2DE-108E3811D91B}"/>
    <hyperlink ref="AE68" r:id="rId193" xr:uid="{7315C244-C110-C14B-AE15-217ED7405A74}"/>
    <hyperlink ref="AH49" r:id="rId194" xr:uid="{1A70D628-FA73-224F-9196-3734335A5FEF}"/>
    <hyperlink ref="AD43" r:id="rId195" xr:uid="{E5E505DA-C163-BD4A-A085-0B38FD2AF17A}"/>
    <hyperlink ref="AE43" r:id="rId196" xr:uid="{BB657A2A-CCB3-1D4F-B50F-E46613EE192F}"/>
    <hyperlink ref="AG21" r:id="rId197" xr:uid="{00A09015-4410-4849-B709-C3132DCD7361}"/>
    <hyperlink ref="AD39" r:id="rId198" xr:uid="{B2C1C223-82FB-AC45-8173-CC1497F97EF9}"/>
    <hyperlink ref="AE39" r:id="rId199" xr:uid="{9E642EC5-320B-ED4B-8926-DF0A42BA2286}"/>
    <hyperlink ref="AG66" r:id="rId200" xr:uid="{CB2B3482-63DD-F946-90D8-6050F77035C4}"/>
    <hyperlink ref="AC54" r:id="rId201" xr:uid="{72F80071-FC19-5941-9306-93948296F3D8}"/>
    <hyperlink ref="AD54" r:id="rId202" xr:uid="{3DF7039B-4320-AF40-830D-BF38AE4F7827}"/>
    <hyperlink ref="AE54" r:id="rId203" xr:uid="{2CE7902F-8160-E940-8CDF-24D6E3FC5E03}"/>
    <hyperlink ref="AF54" r:id="rId204" xr:uid="{53C9E36F-80BB-4742-8980-8C7F7B975061}"/>
    <hyperlink ref="AE48" r:id="rId205" xr:uid="{59AE74D6-E9B8-1443-9F7C-C100E0D1CA9E}"/>
    <hyperlink ref="AG51" r:id="rId206" xr:uid="{D10E06D6-75DC-7745-9749-AAB6C3BEC86B}"/>
    <hyperlink ref="AH51" r:id="rId207" xr:uid="{8E661523-9D8F-F142-B5A3-4C0EBE96F52B}"/>
    <hyperlink ref="AD45" r:id="rId208" xr:uid="{B4DD4D12-6474-6D44-AA3B-0BA159D96FEC}"/>
    <hyperlink ref="AE45" r:id="rId209" xr:uid="{CDDF7029-5843-B64F-9F05-E69295F344B3}"/>
    <hyperlink ref="AD64" r:id="rId210" xr:uid="{821C9306-BB65-BE45-B7B0-0F4D65ECD29E}"/>
    <hyperlink ref="AE64" r:id="rId211" xr:uid="{941792E0-9CD3-2345-B24F-5440B17AF1B6}"/>
    <hyperlink ref="AF64" r:id="rId212" xr:uid="{E286DAEA-841F-EB40-A88E-B814D9388A53}"/>
    <hyperlink ref="AD20" r:id="rId213" xr:uid="{30278185-ABCC-E34A-A438-B6AD986C15CD}"/>
    <hyperlink ref="AE20" r:id="rId214" xr:uid="{0D2BBCC1-6A52-BD48-A70C-D21C8CD75604}"/>
    <hyperlink ref="AE28" r:id="rId215" xr:uid="{4B7DE09C-98CB-7842-ACA8-0B6067ADEA95}"/>
    <hyperlink ref="AG74" r:id="rId216" xr:uid="{249844E7-F170-CE4C-B4A8-9AC055574D46}"/>
    <hyperlink ref="AE89" r:id="rId217" xr:uid="{514042C2-7AAC-A34C-B1C0-A9DA21B5B18E}"/>
    <hyperlink ref="AG73" r:id="rId218" xr:uid="{05F12837-E681-FE47-93D6-C932C2D6953E}"/>
    <hyperlink ref="AE44" r:id="rId219" xr:uid="{5E07EB04-57D0-8C4E-917C-B288E79F4C38}"/>
    <hyperlink ref="AG83" r:id="rId220" xr:uid="{A5719CE3-450C-5540-9EB9-ADC3920AA42B}"/>
    <hyperlink ref="AG52" r:id="rId221" xr:uid="{7129C3CD-F076-7F40-8EE8-45D624939C61}"/>
    <hyperlink ref="I93" r:id="rId222" xr:uid="{3FF87DA3-946C-C64D-A442-E84323B883E6}"/>
    <hyperlink ref="AD93" r:id="rId223" xr:uid="{CFE48417-4C8A-A945-BFDB-A97279FAA3C7}"/>
    <hyperlink ref="AE93" r:id="rId224" xr:uid="{F9CB36E6-D316-4446-94EF-07EF3BD6EBB3}"/>
    <hyperlink ref="AF93" r:id="rId225" xr:uid="{4592CCE5-2E8D-704D-B4CA-4FAD9406EAD7}"/>
    <hyperlink ref="I55" r:id="rId226" xr:uid="{88BB954E-667F-774D-B8C8-C6451DC3B4EB}"/>
    <hyperlink ref="AB55" r:id="rId227" xr:uid="{831A834F-08CE-6E4C-8BAB-2B2448760C49}"/>
    <hyperlink ref="AD55" r:id="rId228" xr:uid="{D73ED3CC-8E0E-484C-98C1-AA96A3D2B160}"/>
    <hyperlink ref="AE55" r:id="rId229" xr:uid="{4ACC08EB-B29F-364B-81BE-B297E6D674DE}"/>
    <hyperlink ref="AG12" r:id="rId230" xr:uid="{374FD6F8-53E7-B640-8DE5-60D18972C584}"/>
    <hyperlink ref="AE38" r:id="rId231" xr:uid="{99831C45-582F-7C4D-A0C2-D840BFAC5F2B}"/>
    <hyperlink ref="AF38" r:id="rId232" xr:uid="{8D1515CE-B3D9-7B45-B518-8864A8CA79A1}"/>
    <hyperlink ref="AA12" r:id="rId233" xr:uid="{FE665E24-02EE-9243-9565-D5071C0F26EE}"/>
    <hyperlink ref="AA41" r:id="rId234" xr:uid="{BAE6EDA4-E591-A740-A9E6-61B17EACB67D}"/>
    <hyperlink ref="AA83" r:id="rId235" xr:uid="{E6E38774-6223-CA4E-AD7E-C488A98F3242}"/>
    <hyperlink ref="AA74" r:id="rId236" xr:uid="{CBF4199E-D94A-C24B-98E7-0D817AE65401}"/>
    <hyperlink ref="AA32" r:id="rId237" xr:uid="{0A609959-B383-114E-921C-730D6A805FB6}"/>
    <hyperlink ref="AA51" r:id="rId238" xr:uid="{FDA32975-42B5-D644-8756-81C334A57524}"/>
    <hyperlink ref="AA33" r:id="rId239" xr:uid="{259BA7F6-DD94-CB46-88E5-3B9AE3D96085}"/>
    <hyperlink ref="AB33" r:id="rId240" xr:uid="{3DF8F985-9613-3B49-817F-381FA9181247}"/>
    <hyperlink ref="AE33" r:id="rId241" xr:uid="{455ECFD0-0E9D-5F4D-9475-5C67ACAAEBCE}"/>
    <hyperlink ref="AD33" r:id="rId242" xr:uid="{B2266F71-081E-4B42-A062-134851FB95C9}"/>
    <hyperlink ref="AA36" r:id="rId243" xr:uid="{0F7DA1C8-7927-A945-9163-A23AE56EBAC5}"/>
    <hyperlink ref="AB36" r:id="rId244" xr:uid="{49BCC8AB-B96E-3F4C-BDF5-4686DF102D17}"/>
    <hyperlink ref="AA53" r:id="rId245" xr:uid="{501F973A-902C-314A-BC76-D1A8F3D96628}"/>
    <hyperlink ref="AB53" r:id="rId246" xr:uid="{E829D4D2-6DEA-434D-9022-1155DF558719}"/>
    <hyperlink ref="AA76" r:id="rId247" xr:uid="{E079DC1B-1716-474D-82D9-2AF7EA24E18F}"/>
    <hyperlink ref="AB76" r:id="rId248" xr:uid="{AF16DECE-39EE-7948-A6A0-BBFEB03D399A}"/>
    <hyperlink ref="AA37" r:id="rId249" xr:uid="{ABE89517-01F3-1D4D-ABD2-DC4D4A216246}"/>
    <hyperlink ref="AB37" r:id="rId250" xr:uid="{05782C51-6E6A-9144-B0D2-FE66DE6072D7}"/>
    <hyperlink ref="AE37" r:id="rId251" xr:uid="{C6E9626D-55F0-494B-82F5-A2B21940AD7C}"/>
    <hyperlink ref="AD37" r:id="rId252" xr:uid="{758B72CE-5953-7C44-8B56-8E5FB5B0B861}"/>
    <hyperlink ref="AA27" r:id="rId253" xr:uid="{79B754C2-0A68-D24C-9CF8-F51BF9167024}"/>
    <hyperlink ref="AB27" r:id="rId254" xr:uid="{2BC4A92E-29DC-DC46-8325-2A5CEECED184}"/>
    <hyperlink ref="AE27" r:id="rId255" xr:uid="{227F4B26-8D7B-F94A-8E33-EB8FC7700131}"/>
    <hyperlink ref="AD27" r:id="rId256" xr:uid="{B03DE032-8419-D547-93E5-F5546E04F5E4}"/>
    <hyperlink ref="AA62" r:id="rId257" xr:uid="{8D04C9DD-8FA1-254B-8F25-B296CD60CF99}"/>
    <hyperlink ref="AE62" r:id="rId258" xr:uid="{05DA2E60-4F3C-8346-88B7-DAB8656FC2AC}"/>
    <hyperlink ref="AD62" r:id="rId259" xr:uid="{5802CE64-9402-7A4C-9EB1-22E5DBFBFCFD}"/>
    <hyperlink ref="AA63" r:id="rId260" xr:uid="{1188D591-BB36-D049-9ADF-5A8C2EFE5CEE}"/>
    <hyperlink ref="AB63" r:id="rId261" xr:uid="{F3745640-42B8-2443-89AB-F48D98903B86}"/>
    <hyperlink ref="AE63" r:id="rId262" xr:uid="{0499D159-B30E-9443-9A97-9399EE93D95C}"/>
    <hyperlink ref="AA26" r:id="rId263" xr:uid="{EC28C24B-48DF-EC45-AB66-5D8DDE6D0435}"/>
    <hyperlink ref="AA2" r:id="rId264" xr:uid="{BF3793D2-E5C0-664C-A13F-BC634B55118B}"/>
    <hyperlink ref="AB2" r:id="rId265" xr:uid="{E5808BC1-6BC9-E14F-AC47-8F0A6881FDB7}"/>
    <hyperlink ref="AE2" r:id="rId266" xr:uid="{0B8FF11F-48F6-B947-BA08-EE8E78E358CD}"/>
    <hyperlink ref="AD24" r:id="rId267" xr:uid="{2E9B6A09-F99C-5849-B724-55D7D8C3AD19}"/>
    <hyperlink ref="AD31" r:id="rId268" xr:uid="{65EA99E3-8885-7B4E-8C38-776C57CFC4ED}"/>
    <hyperlink ref="AB78" r:id="rId269" xr:uid="{1CAB9B01-F816-EB46-98CA-179DF5D99695}"/>
    <hyperlink ref="AE78" r:id="rId270" xr:uid="{DC986C8D-8EC7-6E4D-9C5E-8D9A5308FDEC}"/>
    <hyperlink ref="AB9" r:id="rId271" xr:uid="{F35956EF-C9A8-2345-B7C0-CB925EA4AB33}"/>
    <hyperlink ref="AE9" r:id="rId272" xr:uid="{B0B89159-75B4-AD48-92B3-008081047439}"/>
    <hyperlink ref="AB92" r:id="rId273" xr:uid="{42E3D29A-949E-614D-9F05-4D9BF40C73B5}"/>
    <hyperlink ref="AE92" r:id="rId274" xr:uid="{A7E0FB57-84B5-EC45-AA55-2165B8F43FF9}"/>
    <hyperlink ref="AA67" r:id="rId275" xr:uid="{F1EBC489-AA17-904B-A526-29E770CD6ECF}"/>
    <hyperlink ref="AC67" r:id="rId276" xr:uid="{BACC5924-0012-E24E-AA51-B8C40EDEF895}"/>
    <hyperlink ref="AD67" r:id="rId277" xr:uid="{CBB4B584-8F54-854C-B52F-5B3AEA51E8F7}"/>
    <hyperlink ref="AE67" r:id="rId278" xr:uid="{D7E26737-BFCE-694D-9DAE-421B54E3FCCF}"/>
    <hyperlink ref="AG67" r:id="rId279" xr:uid="{6FBBA4E8-868C-F340-9B53-72B13F5C4C6A}"/>
    <hyperlink ref="AA13" r:id="rId280" xr:uid="{0B1689A9-E317-FA47-B3FA-4ADF2515EE9C}"/>
    <hyperlink ref="AB13" r:id="rId281" xr:uid="{23180FD8-3444-ED43-845A-5590B4ABB844}"/>
    <hyperlink ref="AC13" r:id="rId282" xr:uid="{B7BE1D1F-EB2C-C54D-B420-BA4C6904FA92}"/>
    <hyperlink ref="AD13" r:id="rId283" xr:uid="{B66823D7-830B-4E44-822F-EA45553FC57E}"/>
    <hyperlink ref="AE13" r:id="rId284" xr:uid="{20BFB6AE-E8A4-D741-99E2-42C1BBE586AA}"/>
    <hyperlink ref="AF13" r:id="rId285" xr:uid="{A0E7CF56-3055-3241-ACD2-121DC4251279}"/>
    <hyperlink ref="AA100" r:id="rId286" xr:uid="{15D6D13C-ADD9-714B-A095-F3EBCA0512DF}"/>
    <hyperlink ref="AB100" r:id="rId287" xr:uid="{ADEB6897-8EC1-8B42-ADAC-6FBAC37E3EDD}"/>
    <hyperlink ref="AC100" r:id="rId288" xr:uid="{C4FA83D4-D359-7640-AB11-62C830A78F79}"/>
    <hyperlink ref="AD100" r:id="rId289" xr:uid="{4F019104-5168-C841-BE7D-B7ED29975243}"/>
    <hyperlink ref="AE100" r:id="rId290" xr:uid="{B98BDDB1-63CF-2F46-B2D4-071A0FEF8365}"/>
    <hyperlink ref="AF100" r:id="rId291" xr:uid="{B47D04E8-2FCA-354C-9FFB-BF0EF57A050D}"/>
    <hyperlink ref="AA50" r:id="rId292" xr:uid="{DCD7BB9D-D822-9742-9F37-AD7D818A9B37}"/>
    <hyperlink ref="AB50" r:id="rId293" xr:uid="{DDD84D45-2F12-1140-9E30-53E014D68ED6}"/>
    <hyperlink ref="AC50" r:id="rId294" xr:uid="{BAB9AF4F-A1F0-9348-8D3B-88F1C6FB2E0B}"/>
    <hyperlink ref="AE50" r:id="rId295" xr:uid="{6DC4EBC4-A416-2F43-A484-6AA43A3A8482}"/>
    <hyperlink ref="AG50" r:id="rId296" xr:uid="{162CCD8E-D260-BD4F-9898-6ACD4BBEA578}"/>
    <hyperlink ref="AA96" r:id="rId297" xr:uid="{49EBC2C9-A852-1145-8755-DFD3725FBB62}"/>
    <hyperlink ref="AC96" r:id="rId298" xr:uid="{4726AC10-3EBD-1C42-B9F4-4AB21A001137}"/>
    <hyperlink ref="AD96" r:id="rId299" xr:uid="{C6FAE666-CD00-4C4B-8800-723ADABE8C92}"/>
    <hyperlink ref="AE96" r:id="rId300" xr:uid="{1718F1A6-6D05-5649-BE43-EBC84E409356}"/>
    <hyperlink ref="AA6" r:id="rId301" xr:uid="{B7E61122-1A16-C244-BB66-37602D33AAC2}"/>
    <hyperlink ref="AB6" r:id="rId302" xr:uid="{F4AD32F3-C904-054C-9204-2F15C9F3B16B}"/>
    <hyperlink ref="AC6" r:id="rId303" xr:uid="{01CE4A22-7D6A-F64F-8FB7-A98A9BE62C71}"/>
    <hyperlink ref="AD6" r:id="rId304" xr:uid="{DB92343D-A305-984B-9314-1A95B1D01A8B}"/>
    <hyperlink ref="AE6" r:id="rId305" xr:uid="{68EAAB13-6E68-314E-961E-969B24CACC59}"/>
    <hyperlink ref="AG6" r:id="rId306" xr:uid="{10B8C842-2F98-F24B-B2D5-6F36BDD92F77}"/>
    <hyperlink ref="AA79" r:id="rId307" xr:uid="{0E6FE1F6-D0B2-944E-A80A-95F6D5575063}"/>
    <hyperlink ref="AB79" r:id="rId308" xr:uid="{E8956B29-B282-754B-944A-906D558DDAFB}"/>
    <hyperlink ref="AC79" r:id="rId309" xr:uid="{30E75871-D931-C543-88C0-26D6A4BD64B2}"/>
    <hyperlink ref="AD79" r:id="rId310" xr:uid="{E5B3A436-3610-934C-AACE-71A59FC61515}"/>
    <hyperlink ref="AE79" r:id="rId311" xr:uid="{9C5886D9-F437-1441-AD5A-C5B27A5CC9B8}"/>
    <hyperlink ref="AA3" r:id="rId312" xr:uid="{C7589DC5-A15A-D742-9F9E-983BF5D2138F}"/>
    <hyperlink ref="AB3" r:id="rId313" xr:uid="{D5382ECD-79FA-FA46-AD7C-59BD35650920}"/>
    <hyperlink ref="AC3" r:id="rId314" xr:uid="{6AE22A27-A94E-1841-AD9D-3C58C9F7FD71}"/>
    <hyperlink ref="AE3" r:id="rId315" xr:uid="{180A722B-A771-A144-99E1-5B30C8DCE41D}"/>
    <hyperlink ref="AA97" r:id="rId316" xr:uid="{0BF1776B-B642-734E-BF11-3618895BEC59}"/>
    <hyperlink ref="AB97" r:id="rId317" xr:uid="{0EB71829-D894-8745-A6AE-6C9CF1645380}"/>
    <hyperlink ref="AC97" r:id="rId318" xr:uid="{C17CCEF5-087D-384C-B7D4-541799AF23B6}"/>
    <hyperlink ref="AE97" r:id="rId319" xr:uid="{5975A9AF-018A-5140-A938-08258FAEA14B}"/>
    <hyperlink ref="AA90" r:id="rId320" xr:uid="{1B98B1BD-DF41-6348-BD9C-EB7A414C334F}"/>
    <hyperlink ref="AB90" r:id="rId321" xr:uid="{FAAC3CDD-CEB5-BD40-A4B5-30A07B3C7C83}"/>
    <hyperlink ref="AC90" r:id="rId322" xr:uid="{EC5C3EE4-B577-C146-AF35-E28CF4E88337}"/>
    <hyperlink ref="AD90" r:id="rId323" xr:uid="{5765E2D4-CB20-044E-82B8-296DA1C53DBD}"/>
    <hyperlink ref="AE90" r:id="rId324" xr:uid="{4C129A11-AEA0-1B4D-ADB8-1F903CADAAA0}"/>
    <hyperlink ref="AG90" r:id="rId325" xr:uid="{A3791D3C-8CD4-D845-B59B-86B831AD2156}"/>
    <hyperlink ref="AA84" r:id="rId326" xr:uid="{17061250-D4A7-1847-AF55-7B740890F456}"/>
    <hyperlink ref="AB84" r:id="rId327" xr:uid="{F94BC0D2-395A-5F4D-AD4F-C4218526C3DE}"/>
    <hyperlink ref="AC84" r:id="rId328" xr:uid="{20CACFB6-0F75-3843-832B-EA9A91B3732D}"/>
    <hyperlink ref="AE84" r:id="rId329" xr:uid="{E3A8FBF1-ECB4-2A4C-88E5-663853FD06E1}"/>
    <hyperlink ref="AE47" r:id="rId330" xr:uid="{48A6E7AF-107D-C740-BD91-4BB5CF414E29}"/>
    <hyperlink ref="AD47" r:id="rId331" xr:uid="{C29F7CD7-BDB3-9E4F-8AFD-F6DD7D827E1A}"/>
    <hyperlink ref="AE5" r:id="rId332" xr:uid="{D5F97224-7A17-8C4A-BA70-C135B7E8C66B}"/>
    <hyperlink ref="AD5" r:id="rId333" xr:uid="{0D51DB45-C45F-0A43-9603-E236A66CDB5E}"/>
    <hyperlink ref="AC5" r:id="rId334" xr:uid="{F880A962-39F1-7A46-AD65-EEE8BF5966A6}"/>
    <hyperlink ref="AA5" r:id="rId335" xr:uid="{D3FD3752-940F-694C-AF15-51082B5C7698}"/>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D23C-E6D2-DD48-AB1C-0877190C78EA}">
  <dimension ref="A1:AZ108"/>
  <sheetViews>
    <sheetView workbookViewId="0">
      <selection activeCell="B19" sqref="B19"/>
    </sheetView>
  </sheetViews>
  <sheetFormatPr baseColWidth="10" defaultRowHeight="16" x14ac:dyDescent="0.2"/>
  <sheetData>
    <row r="1" spans="1:41" ht="48" x14ac:dyDescent="0.2">
      <c r="A1" s="55" t="s">
        <v>1233</v>
      </c>
      <c r="B1" s="55" t="s">
        <v>1429</v>
      </c>
      <c r="C1" s="55" t="s">
        <v>1430</v>
      </c>
      <c r="D1" s="55" t="s">
        <v>1431</v>
      </c>
      <c r="E1" s="55" t="s">
        <v>1432</v>
      </c>
      <c r="F1" s="55" t="s">
        <v>1433</v>
      </c>
      <c r="G1" s="55" t="s">
        <v>1434</v>
      </c>
      <c r="H1" s="55" t="s">
        <v>1435</v>
      </c>
      <c r="I1" s="55" t="s">
        <v>1436</v>
      </c>
      <c r="J1" s="55" t="s">
        <v>1437</v>
      </c>
      <c r="K1" s="55" t="s">
        <v>1438</v>
      </c>
      <c r="L1" s="55" t="s">
        <v>1439</v>
      </c>
      <c r="M1" s="55" t="s">
        <v>1440</v>
      </c>
      <c r="N1" s="55" t="s">
        <v>1441</v>
      </c>
      <c r="O1" s="55" t="s">
        <v>1442</v>
      </c>
      <c r="P1" s="55" t="s">
        <v>1443</v>
      </c>
      <c r="Q1" s="55" t="s">
        <v>1444</v>
      </c>
      <c r="R1" s="55" t="s">
        <v>1445</v>
      </c>
      <c r="S1" s="55" t="s">
        <v>1446</v>
      </c>
      <c r="T1" s="55" t="s">
        <v>1447</v>
      </c>
      <c r="U1" s="55" t="s">
        <v>1448</v>
      </c>
      <c r="V1" s="55" t="s">
        <v>1449</v>
      </c>
      <c r="W1" s="55" t="s">
        <v>1450</v>
      </c>
      <c r="X1" s="55" t="s">
        <v>1451</v>
      </c>
      <c r="Y1" s="55" t="s">
        <v>1452</v>
      </c>
      <c r="Z1" s="55" t="s">
        <v>1453</v>
      </c>
      <c r="AA1" s="55" t="s">
        <v>1454</v>
      </c>
      <c r="AB1" s="55" t="s">
        <v>1455</v>
      </c>
      <c r="AC1" s="55" t="s">
        <v>1456</v>
      </c>
      <c r="AD1" s="55" t="s">
        <v>1457</v>
      </c>
      <c r="AE1" s="55" t="s">
        <v>1458</v>
      </c>
      <c r="AF1" s="55" t="s">
        <v>1459</v>
      </c>
      <c r="AG1" s="55" t="s">
        <v>1460</v>
      </c>
      <c r="AH1" s="55" t="s">
        <v>1461</v>
      </c>
      <c r="AI1" s="55" t="s">
        <v>1462</v>
      </c>
      <c r="AJ1" s="55" t="s">
        <v>1463</v>
      </c>
      <c r="AK1" s="55" t="s">
        <v>1464</v>
      </c>
      <c r="AL1" s="55" t="s">
        <v>1465</v>
      </c>
      <c r="AM1" s="55" t="s">
        <v>1466</v>
      </c>
      <c r="AN1" s="55" t="s">
        <v>1467</v>
      </c>
      <c r="AO1" s="55" t="s">
        <v>1468</v>
      </c>
    </row>
    <row r="2" spans="1:41" x14ac:dyDescent="0.2">
      <c r="A2" t="s">
        <v>1199</v>
      </c>
      <c r="B2">
        <v>41863</v>
      </c>
      <c r="E2" t="s">
        <v>1980</v>
      </c>
      <c r="F2" s="17">
        <v>42010</v>
      </c>
      <c r="G2">
        <v>10</v>
      </c>
      <c r="H2">
        <v>50</v>
      </c>
      <c r="I2" t="s">
        <v>1910</v>
      </c>
      <c r="J2" s="17">
        <v>42016</v>
      </c>
      <c r="M2" t="s">
        <v>1911</v>
      </c>
      <c r="N2" s="17">
        <v>43306</v>
      </c>
      <c r="Q2" t="s">
        <v>1912</v>
      </c>
      <c r="R2" s="17">
        <v>44181</v>
      </c>
      <c r="U2" t="s">
        <v>1913</v>
      </c>
      <c r="V2" s="17">
        <v>44579</v>
      </c>
      <c r="W2">
        <v>50</v>
      </c>
      <c r="Y2" t="s">
        <v>1914</v>
      </c>
      <c r="Z2" s="17">
        <v>45229</v>
      </c>
      <c r="AA2">
        <v>20</v>
      </c>
      <c r="AC2" t="s">
        <v>1915</v>
      </c>
      <c r="AD2" s="54"/>
      <c r="AH2" s="54"/>
      <c r="AL2" s="54"/>
    </row>
    <row r="3" spans="1:41" x14ac:dyDescent="0.2">
      <c r="A3" t="s">
        <v>1185</v>
      </c>
      <c r="B3" s="17">
        <v>42121</v>
      </c>
      <c r="E3" t="s">
        <v>1916</v>
      </c>
      <c r="F3" s="17">
        <v>42376</v>
      </c>
      <c r="G3">
        <v>5</v>
      </c>
      <c r="I3" t="s">
        <v>1917</v>
      </c>
      <c r="J3" s="17">
        <v>43055</v>
      </c>
      <c r="K3">
        <v>21</v>
      </c>
      <c r="L3">
        <v>346</v>
      </c>
      <c r="M3" t="s">
        <v>1918</v>
      </c>
      <c r="N3" s="17">
        <v>43291</v>
      </c>
      <c r="O3">
        <v>1.5</v>
      </c>
      <c r="P3">
        <v>45</v>
      </c>
      <c r="Q3" t="s">
        <v>1919</v>
      </c>
      <c r="R3" s="17">
        <v>45117</v>
      </c>
      <c r="S3">
        <v>20</v>
      </c>
      <c r="T3">
        <v>942.5</v>
      </c>
      <c r="U3" t="s">
        <v>1920</v>
      </c>
    </row>
    <row r="4" spans="1:41" x14ac:dyDescent="0.2">
      <c r="A4" t="s">
        <v>1171</v>
      </c>
      <c r="B4" s="17">
        <v>42402</v>
      </c>
      <c r="E4" t="s">
        <v>1921</v>
      </c>
      <c r="F4" s="17">
        <v>42740</v>
      </c>
      <c r="I4" t="s">
        <v>1922</v>
      </c>
      <c r="J4" s="17">
        <v>42892</v>
      </c>
      <c r="M4" t="s">
        <v>1923</v>
      </c>
      <c r="N4" s="17">
        <v>43510</v>
      </c>
      <c r="Q4" t="s">
        <v>1924</v>
      </c>
      <c r="R4" s="17">
        <v>43629</v>
      </c>
      <c r="U4" t="s">
        <v>1925</v>
      </c>
      <c r="V4" s="17">
        <v>43973</v>
      </c>
      <c r="W4">
        <v>26.7</v>
      </c>
      <c r="X4">
        <v>29</v>
      </c>
      <c r="Y4" t="s">
        <v>1926</v>
      </c>
      <c r="Z4" s="17">
        <v>43969</v>
      </c>
      <c r="AC4" t="s">
        <v>1927</v>
      </c>
      <c r="AD4" s="17">
        <v>45189</v>
      </c>
      <c r="AG4" t="s">
        <v>1928</v>
      </c>
      <c r="AH4" s="17">
        <v>45504</v>
      </c>
      <c r="AK4" t="s">
        <v>1929</v>
      </c>
      <c r="AL4" s="17"/>
    </row>
    <row r="5" spans="1:41" x14ac:dyDescent="0.2">
      <c r="A5" t="s">
        <v>1153</v>
      </c>
      <c r="B5" s="17"/>
      <c r="F5" s="17"/>
      <c r="J5" s="54"/>
      <c r="N5" s="54"/>
      <c r="R5" s="54"/>
      <c r="V5" s="54"/>
      <c r="Z5" s="54"/>
      <c r="AD5" s="54"/>
      <c r="AH5" s="54"/>
      <c r="AL5" s="54"/>
    </row>
    <row r="6" spans="1:41" x14ac:dyDescent="0.2">
      <c r="A6" t="s">
        <v>1577</v>
      </c>
      <c r="B6" s="17">
        <v>39090</v>
      </c>
      <c r="D6">
        <v>265</v>
      </c>
      <c r="E6" t="s">
        <v>1930</v>
      </c>
      <c r="F6" s="17">
        <v>39332</v>
      </c>
      <c r="I6" t="s">
        <v>1931</v>
      </c>
      <c r="J6" s="17">
        <v>39695</v>
      </c>
      <c r="K6">
        <v>14.4</v>
      </c>
      <c r="L6">
        <v>469</v>
      </c>
      <c r="M6" t="s">
        <v>1932</v>
      </c>
      <c r="N6" s="17">
        <v>40452</v>
      </c>
      <c r="Q6" t="s">
        <v>1933</v>
      </c>
      <c r="R6" s="17">
        <v>41540</v>
      </c>
      <c r="S6">
        <v>175</v>
      </c>
      <c r="T6">
        <v>665</v>
      </c>
      <c r="U6" t="s">
        <v>1934</v>
      </c>
      <c r="V6" s="17">
        <v>41673</v>
      </c>
      <c r="W6">
        <v>21.8</v>
      </c>
      <c r="X6">
        <v>1700</v>
      </c>
      <c r="Y6" t="s">
        <v>1935</v>
      </c>
      <c r="Z6" s="17">
        <v>42207</v>
      </c>
      <c r="AA6">
        <v>20.2</v>
      </c>
      <c r="AC6" t="s">
        <v>1936</v>
      </c>
      <c r="AD6" s="17">
        <v>42145</v>
      </c>
      <c r="AG6" t="s">
        <v>1937</v>
      </c>
      <c r="AH6" s="17">
        <v>42936</v>
      </c>
      <c r="AJ6">
        <v>2400</v>
      </c>
      <c r="AK6" t="s">
        <v>1938</v>
      </c>
    </row>
    <row r="7" spans="1:41" x14ac:dyDescent="0.2">
      <c r="A7" t="s">
        <v>1154</v>
      </c>
      <c r="B7" s="17">
        <v>44475</v>
      </c>
      <c r="E7" t="s">
        <v>1939</v>
      </c>
      <c r="F7" s="17">
        <v>44568</v>
      </c>
      <c r="H7">
        <v>610</v>
      </c>
      <c r="I7" t="s">
        <v>1940</v>
      </c>
      <c r="J7" s="17">
        <v>45244</v>
      </c>
      <c r="M7" t="s">
        <v>1941</v>
      </c>
      <c r="N7" s="17">
        <v>45264</v>
      </c>
      <c r="P7">
        <v>247</v>
      </c>
      <c r="Q7" t="s">
        <v>1942</v>
      </c>
    </row>
    <row r="8" spans="1:41" x14ac:dyDescent="0.2">
      <c r="A8" t="s">
        <v>1123</v>
      </c>
      <c r="B8" s="17">
        <v>41792</v>
      </c>
      <c r="C8">
        <v>42.1</v>
      </c>
      <c r="D8">
        <v>350</v>
      </c>
      <c r="E8" t="s">
        <v>1943</v>
      </c>
      <c r="F8" s="17">
        <v>42402</v>
      </c>
      <c r="H8">
        <v>500</v>
      </c>
      <c r="I8" t="s">
        <v>1944</v>
      </c>
      <c r="J8" s="17">
        <v>42979</v>
      </c>
      <c r="K8">
        <v>38</v>
      </c>
      <c r="M8" t="s">
        <v>1945</v>
      </c>
      <c r="N8" s="17">
        <v>43305</v>
      </c>
      <c r="Q8" t="s">
        <v>1946</v>
      </c>
      <c r="R8" s="17">
        <v>43844</v>
      </c>
      <c r="U8" t="s">
        <v>1947</v>
      </c>
      <c r="V8" s="17">
        <v>44446</v>
      </c>
      <c r="W8">
        <v>150</v>
      </c>
      <c r="X8">
        <v>3000</v>
      </c>
      <c r="Y8" t="s">
        <v>1948</v>
      </c>
      <c r="Z8" s="17">
        <v>45027</v>
      </c>
      <c r="AA8">
        <v>37.299999999999997</v>
      </c>
      <c r="AC8" t="s">
        <v>1949</v>
      </c>
    </row>
    <row r="9" spans="1:41" x14ac:dyDescent="0.2">
      <c r="A9" t="s">
        <v>1121</v>
      </c>
      <c r="B9" s="61">
        <v>40283</v>
      </c>
      <c r="C9">
        <v>130</v>
      </c>
      <c r="D9">
        <v>120</v>
      </c>
      <c r="E9" t="s">
        <v>2001</v>
      </c>
      <c r="F9" s="61">
        <v>40821</v>
      </c>
      <c r="G9">
        <v>20</v>
      </c>
      <c r="I9" t="s">
        <v>2002</v>
      </c>
      <c r="J9" s="61">
        <v>41619</v>
      </c>
      <c r="K9">
        <v>20</v>
      </c>
      <c r="M9" t="s">
        <v>2003</v>
      </c>
      <c r="N9" s="61">
        <v>41803</v>
      </c>
      <c r="P9">
        <v>120</v>
      </c>
      <c r="Q9" t="s">
        <v>2004</v>
      </c>
      <c r="R9" s="61">
        <v>41981</v>
      </c>
      <c r="S9">
        <v>20</v>
      </c>
      <c r="U9" t="s">
        <v>2005</v>
      </c>
      <c r="V9" s="61">
        <v>42016</v>
      </c>
      <c r="X9">
        <v>120</v>
      </c>
      <c r="Y9" t="s">
        <v>2006</v>
      </c>
      <c r="Z9" s="61">
        <v>42121</v>
      </c>
      <c r="AA9">
        <v>10</v>
      </c>
      <c r="AB9">
        <v>70</v>
      </c>
      <c r="AC9" t="s">
        <v>2007</v>
      </c>
      <c r="AD9" s="61">
        <v>42507</v>
      </c>
      <c r="AE9">
        <v>200</v>
      </c>
      <c r="AF9">
        <v>169</v>
      </c>
      <c r="AG9" t="s">
        <v>2008</v>
      </c>
      <c r="AH9" s="61">
        <v>42655</v>
      </c>
      <c r="AK9" t="s">
        <v>2009</v>
      </c>
      <c r="AL9" s="61">
        <v>43277</v>
      </c>
      <c r="AM9">
        <v>12</v>
      </c>
      <c r="AN9">
        <v>412</v>
      </c>
      <c r="AO9" t="s">
        <v>2010</v>
      </c>
    </row>
    <row r="10" spans="1:41" x14ac:dyDescent="0.2">
      <c r="A10" t="s">
        <v>1112</v>
      </c>
      <c r="B10" s="17">
        <v>43193</v>
      </c>
      <c r="E10" t="s">
        <v>1571</v>
      </c>
      <c r="F10" s="17"/>
      <c r="I10" t="s">
        <v>1571</v>
      </c>
      <c r="J10" s="54"/>
      <c r="M10" t="s">
        <v>1571</v>
      </c>
      <c r="N10" s="54"/>
      <c r="Q10" t="s">
        <v>1571</v>
      </c>
      <c r="R10" s="54"/>
      <c r="U10" t="s">
        <v>1571</v>
      </c>
      <c r="V10" s="54"/>
      <c r="Y10" t="s">
        <v>1571</v>
      </c>
      <c r="Z10" s="54"/>
      <c r="AC10" t="s">
        <v>1571</v>
      </c>
      <c r="AD10" s="54"/>
      <c r="AG10" t="s">
        <v>1571</v>
      </c>
      <c r="AH10" s="54"/>
      <c r="AK10" t="s">
        <v>1571</v>
      </c>
      <c r="AL10" s="54"/>
      <c r="AO10" t="s">
        <v>1571</v>
      </c>
    </row>
    <row r="11" spans="1:41" x14ac:dyDescent="0.2">
      <c r="A11" t="s">
        <v>1095</v>
      </c>
      <c r="B11" s="17">
        <v>37873</v>
      </c>
      <c r="C11">
        <v>2</v>
      </c>
      <c r="E11" t="s">
        <v>1991</v>
      </c>
      <c r="F11" s="17">
        <v>38167</v>
      </c>
      <c r="G11">
        <v>2</v>
      </c>
      <c r="I11" t="s">
        <v>1992</v>
      </c>
      <c r="J11" s="17">
        <v>38602</v>
      </c>
      <c r="K11">
        <v>10</v>
      </c>
      <c r="L11">
        <v>700</v>
      </c>
      <c r="M11" t="s">
        <v>1993</v>
      </c>
      <c r="N11" s="17">
        <v>38769</v>
      </c>
      <c r="Q11" t="s">
        <v>1994</v>
      </c>
      <c r="R11" s="17">
        <v>38985</v>
      </c>
      <c r="S11">
        <v>5</v>
      </c>
      <c r="U11" t="s">
        <v>1995</v>
      </c>
      <c r="V11" s="17">
        <v>39272</v>
      </c>
      <c r="W11">
        <v>331</v>
      </c>
      <c r="Y11" t="s">
        <v>1996</v>
      </c>
      <c r="Z11" s="17">
        <v>39595</v>
      </c>
      <c r="AA11">
        <v>100</v>
      </c>
      <c r="AB11">
        <v>1000</v>
      </c>
      <c r="AC11" t="s">
        <v>1997</v>
      </c>
      <c r="AD11" s="17">
        <v>39618</v>
      </c>
      <c r="AE11">
        <v>15</v>
      </c>
      <c r="AF11">
        <v>78</v>
      </c>
      <c r="AG11" t="s">
        <v>1998</v>
      </c>
      <c r="AH11" s="17">
        <v>40850</v>
      </c>
      <c r="AK11" t="s">
        <v>1999</v>
      </c>
      <c r="AL11" s="17">
        <v>41204</v>
      </c>
      <c r="AM11">
        <v>22.5</v>
      </c>
      <c r="AO11" t="s">
        <v>2000</v>
      </c>
    </row>
    <row r="12" spans="1:41" x14ac:dyDescent="0.2">
      <c r="A12" t="s">
        <v>1071</v>
      </c>
      <c r="B12" s="17">
        <v>30682</v>
      </c>
      <c r="E12" t="s">
        <v>1837</v>
      </c>
      <c r="F12" s="17">
        <v>32412</v>
      </c>
      <c r="I12" t="s">
        <v>2036</v>
      </c>
      <c r="J12" s="57">
        <v>32509</v>
      </c>
      <c r="M12" t="s">
        <v>2037</v>
      </c>
      <c r="N12" s="57">
        <v>37386</v>
      </c>
      <c r="Q12" t="s">
        <v>2038</v>
      </c>
      <c r="R12" s="57">
        <v>37383</v>
      </c>
      <c r="S12">
        <v>137.5</v>
      </c>
      <c r="U12" t="s">
        <v>2039</v>
      </c>
      <c r="V12" s="57">
        <v>39274</v>
      </c>
      <c r="W12">
        <v>20</v>
      </c>
      <c r="Y12" t="s">
        <v>2040</v>
      </c>
      <c r="Z12" s="57">
        <v>39479</v>
      </c>
      <c r="AA12">
        <v>200</v>
      </c>
      <c r="AB12">
        <v>362</v>
      </c>
      <c r="AC12" t="s">
        <v>2041</v>
      </c>
      <c r="AD12" s="57">
        <v>39479</v>
      </c>
      <c r="AE12">
        <v>100</v>
      </c>
      <c r="AF12">
        <v>175</v>
      </c>
      <c r="AG12" t="s">
        <v>2042</v>
      </c>
      <c r="AH12" s="57">
        <v>39660</v>
      </c>
      <c r="AI12">
        <v>50</v>
      </c>
      <c r="AJ12">
        <v>385</v>
      </c>
      <c r="AK12" t="s">
        <v>2043</v>
      </c>
      <c r="AL12" s="57">
        <v>40021</v>
      </c>
      <c r="AN12">
        <v>120</v>
      </c>
      <c r="AO12" t="s">
        <v>2044</v>
      </c>
    </row>
    <row r="13" spans="1:41" x14ac:dyDescent="0.2">
      <c r="A13" t="s">
        <v>1062</v>
      </c>
      <c r="B13" s="17">
        <v>41711</v>
      </c>
      <c r="C13">
        <v>17</v>
      </c>
      <c r="D13">
        <v>340</v>
      </c>
      <c r="E13" t="s">
        <v>1572</v>
      </c>
      <c r="F13" s="17"/>
      <c r="G13">
        <v>17</v>
      </c>
      <c r="H13">
        <v>340</v>
      </c>
      <c r="I13" t="s">
        <v>1572</v>
      </c>
      <c r="J13" s="54"/>
      <c r="K13">
        <v>17</v>
      </c>
      <c r="L13">
        <v>340</v>
      </c>
      <c r="M13" t="s">
        <v>1572</v>
      </c>
      <c r="N13" s="54"/>
      <c r="O13">
        <v>17</v>
      </c>
      <c r="P13">
        <v>340</v>
      </c>
      <c r="Q13" t="s">
        <v>1572</v>
      </c>
      <c r="R13" s="54"/>
      <c r="S13">
        <v>17</v>
      </c>
      <c r="T13">
        <v>340</v>
      </c>
      <c r="U13" t="s">
        <v>1572</v>
      </c>
      <c r="V13" s="54"/>
      <c r="W13">
        <v>17</v>
      </c>
      <c r="X13">
        <v>340</v>
      </c>
      <c r="Y13" t="s">
        <v>1572</v>
      </c>
      <c r="Z13" s="54"/>
      <c r="AA13">
        <v>17</v>
      </c>
      <c r="AB13">
        <v>340</v>
      </c>
      <c r="AC13" t="s">
        <v>1572</v>
      </c>
      <c r="AD13" s="54"/>
      <c r="AE13">
        <v>17</v>
      </c>
      <c r="AF13">
        <v>340</v>
      </c>
      <c r="AG13" t="s">
        <v>1572</v>
      </c>
      <c r="AH13" s="54"/>
      <c r="AI13">
        <v>17</v>
      </c>
      <c r="AJ13">
        <v>340</v>
      </c>
      <c r="AK13" t="s">
        <v>1572</v>
      </c>
      <c r="AL13" s="54"/>
      <c r="AM13">
        <v>17</v>
      </c>
      <c r="AN13">
        <v>340</v>
      </c>
      <c r="AO13" t="s">
        <v>1572</v>
      </c>
    </row>
    <row r="14" spans="1:41" x14ac:dyDescent="0.2">
      <c r="A14" t="s">
        <v>1045</v>
      </c>
      <c r="B14" s="17"/>
      <c r="F14" s="17"/>
      <c r="J14" s="54"/>
      <c r="N14" s="54"/>
      <c r="R14" s="54"/>
      <c r="V14" s="54"/>
      <c r="Z14" s="54"/>
      <c r="AD14" s="54"/>
      <c r="AH14" s="54"/>
      <c r="AL14" s="54"/>
    </row>
    <row r="15" spans="1:41" x14ac:dyDescent="0.2">
      <c r="A15" t="s">
        <v>1042</v>
      </c>
      <c r="B15" s="17">
        <v>44399</v>
      </c>
      <c r="C15">
        <v>650</v>
      </c>
      <c r="D15">
        <v>1400</v>
      </c>
      <c r="E15" t="s">
        <v>1573</v>
      </c>
      <c r="F15" s="17"/>
      <c r="G15">
        <v>650</v>
      </c>
      <c r="H15">
        <v>1400</v>
      </c>
      <c r="I15" t="s">
        <v>1573</v>
      </c>
      <c r="J15" s="54"/>
      <c r="K15">
        <v>650</v>
      </c>
      <c r="L15">
        <v>1400</v>
      </c>
      <c r="M15" t="s">
        <v>1573</v>
      </c>
      <c r="N15" s="54"/>
      <c r="O15">
        <v>650</v>
      </c>
      <c r="P15">
        <v>1400</v>
      </c>
      <c r="Q15" t="s">
        <v>1573</v>
      </c>
      <c r="R15" s="54"/>
      <c r="S15">
        <v>650</v>
      </c>
      <c r="T15">
        <v>1400</v>
      </c>
      <c r="U15" t="s">
        <v>1573</v>
      </c>
      <c r="V15" s="54"/>
      <c r="W15">
        <v>650</v>
      </c>
      <c r="X15">
        <v>1400</v>
      </c>
      <c r="Y15" t="s">
        <v>1573</v>
      </c>
      <c r="Z15" s="54"/>
      <c r="AA15">
        <v>650</v>
      </c>
      <c r="AB15">
        <v>1400</v>
      </c>
      <c r="AC15" t="s">
        <v>1573</v>
      </c>
      <c r="AD15" s="54"/>
      <c r="AE15">
        <v>650</v>
      </c>
      <c r="AF15">
        <v>1400</v>
      </c>
      <c r="AG15" t="s">
        <v>1573</v>
      </c>
      <c r="AH15" s="54"/>
      <c r="AI15">
        <v>650</v>
      </c>
      <c r="AJ15">
        <v>1400</v>
      </c>
      <c r="AK15" t="s">
        <v>1573</v>
      </c>
      <c r="AL15" s="54"/>
      <c r="AM15">
        <v>650</v>
      </c>
      <c r="AN15">
        <v>1400</v>
      </c>
      <c r="AO15" t="s">
        <v>1573</v>
      </c>
    </row>
    <row r="16" spans="1:41" x14ac:dyDescent="0.2">
      <c r="A16" t="s">
        <v>1025</v>
      </c>
      <c r="B16" s="17">
        <v>43577</v>
      </c>
      <c r="C16">
        <v>60</v>
      </c>
      <c r="D16">
        <v>2175</v>
      </c>
      <c r="E16" t="s">
        <v>1574</v>
      </c>
      <c r="F16" s="17">
        <v>45258</v>
      </c>
      <c r="G16">
        <v>60</v>
      </c>
      <c r="H16">
        <v>2175</v>
      </c>
      <c r="I16" t="s">
        <v>1574</v>
      </c>
      <c r="J16" s="54"/>
      <c r="K16">
        <v>60</v>
      </c>
      <c r="L16">
        <v>2175</v>
      </c>
      <c r="M16" t="s">
        <v>1574</v>
      </c>
      <c r="N16" s="54"/>
      <c r="O16">
        <v>60</v>
      </c>
      <c r="P16">
        <v>2175</v>
      </c>
      <c r="Q16" t="s">
        <v>1574</v>
      </c>
      <c r="R16" s="54"/>
      <c r="S16">
        <v>60</v>
      </c>
      <c r="T16">
        <v>2175</v>
      </c>
      <c r="U16" t="s">
        <v>1574</v>
      </c>
      <c r="V16" s="54"/>
      <c r="W16">
        <v>60</v>
      </c>
      <c r="X16">
        <v>2175</v>
      </c>
      <c r="Y16" t="s">
        <v>1574</v>
      </c>
      <c r="Z16" s="54"/>
      <c r="AA16">
        <v>60</v>
      </c>
      <c r="AB16">
        <v>2175</v>
      </c>
      <c r="AC16" t="s">
        <v>1574</v>
      </c>
      <c r="AD16" s="54"/>
      <c r="AE16">
        <v>60</v>
      </c>
      <c r="AF16">
        <v>2175</v>
      </c>
      <c r="AG16" t="s">
        <v>1574</v>
      </c>
      <c r="AH16" s="54"/>
      <c r="AI16">
        <v>60</v>
      </c>
      <c r="AJ16">
        <v>2175</v>
      </c>
      <c r="AK16" t="s">
        <v>1574</v>
      </c>
      <c r="AL16" s="54"/>
      <c r="AM16">
        <v>60</v>
      </c>
      <c r="AN16">
        <v>2175</v>
      </c>
      <c r="AO16" t="s">
        <v>1574</v>
      </c>
    </row>
    <row r="17" spans="1:41" x14ac:dyDescent="0.2">
      <c r="A17" t="s">
        <v>1022</v>
      </c>
      <c r="B17" s="17">
        <v>44377</v>
      </c>
      <c r="C17">
        <v>50</v>
      </c>
      <c r="D17">
        <v>25</v>
      </c>
      <c r="E17" t="s">
        <v>1983</v>
      </c>
      <c r="F17" s="40">
        <v>44488</v>
      </c>
      <c r="G17">
        <v>50</v>
      </c>
      <c r="I17" t="s">
        <v>2095</v>
      </c>
      <c r="J17" s="61">
        <v>44571</v>
      </c>
      <c r="K17">
        <v>300</v>
      </c>
      <c r="L17">
        <v>1350</v>
      </c>
      <c r="M17" t="s">
        <v>1984</v>
      </c>
      <c r="N17" s="61">
        <v>45230</v>
      </c>
      <c r="O17">
        <v>200</v>
      </c>
      <c r="P17">
        <v>350</v>
      </c>
      <c r="Q17" t="s">
        <v>1985</v>
      </c>
      <c r="AH17" s="54"/>
      <c r="AL17" s="54"/>
    </row>
    <row r="18" spans="1:41" x14ac:dyDescent="0.2">
      <c r="A18" t="s">
        <v>1010</v>
      </c>
      <c r="B18" s="61">
        <v>42671</v>
      </c>
      <c r="E18" t="s">
        <v>1950</v>
      </c>
      <c r="F18" s="61">
        <v>43885</v>
      </c>
      <c r="G18">
        <v>30</v>
      </c>
      <c r="H18">
        <v>1700</v>
      </c>
      <c r="I18" t="s">
        <v>1951</v>
      </c>
      <c r="J18" s="61">
        <v>45008</v>
      </c>
      <c r="K18">
        <v>50</v>
      </c>
      <c r="L18">
        <v>1700</v>
      </c>
      <c r="M18" t="s">
        <v>1952</v>
      </c>
      <c r="AH18" s="54"/>
      <c r="AL18" s="54"/>
    </row>
    <row r="19" spans="1:41" x14ac:dyDescent="0.2">
      <c r="A19" t="s">
        <v>994</v>
      </c>
      <c r="B19" s="17">
        <v>33497</v>
      </c>
      <c r="E19" t="s">
        <v>1838</v>
      </c>
      <c r="F19" s="17">
        <v>36753</v>
      </c>
      <c r="G19">
        <v>15</v>
      </c>
      <c r="H19">
        <v>16</v>
      </c>
      <c r="I19" t="s">
        <v>1839</v>
      </c>
      <c r="J19" s="57">
        <v>38565</v>
      </c>
      <c r="K19">
        <v>40</v>
      </c>
      <c r="M19" t="s">
        <v>1840</v>
      </c>
      <c r="N19" s="57">
        <v>39503</v>
      </c>
      <c r="O19">
        <v>31.5</v>
      </c>
      <c r="Q19" t="s">
        <v>1841</v>
      </c>
      <c r="R19" s="57">
        <v>40967</v>
      </c>
      <c r="U19" t="s">
        <v>1842</v>
      </c>
      <c r="V19" s="57">
        <v>41703</v>
      </c>
      <c r="Y19" t="s">
        <v>1843</v>
      </c>
      <c r="Z19" s="57">
        <v>40322</v>
      </c>
      <c r="AB19">
        <v>30</v>
      </c>
      <c r="AC19" t="s">
        <v>1844</v>
      </c>
      <c r="AD19" s="57">
        <v>43210</v>
      </c>
      <c r="AE19">
        <v>1000</v>
      </c>
      <c r="AG19" t="s">
        <v>1845</v>
      </c>
      <c r="AH19" s="57">
        <v>44228</v>
      </c>
      <c r="AK19" t="s">
        <v>1846</v>
      </c>
      <c r="AL19" s="57">
        <v>44672</v>
      </c>
      <c r="AM19">
        <v>2300</v>
      </c>
      <c r="AO19" t="s">
        <v>1847</v>
      </c>
    </row>
    <row r="20" spans="1:41" x14ac:dyDescent="0.2">
      <c r="A20" t="s">
        <v>987</v>
      </c>
      <c r="B20" s="61">
        <v>42291</v>
      </c>
      <c r="C20">
        <v>60</v>
      </c>
      <c r="D20">
        <v>300</v>
      </c>
      <c r="E20" t="s">
        <v>1953</v>
      </c>
      <c r="F20" s="61">
        <v>42633</v>
      </c>
      <c r="G20">
        <v>310</v>
      </c>
      <c r="I20" t="s">
        <v>1954</v>
      </c>
      <c r="J20" s="61">
        <v>43328</v>
      </c>
      <c r="K20">
        <v>120</v>
      </c>
      <c r="L20">
        <v>305</v>
      </c>
      <c r="M20" t="s">
        <v>1955</v>
      </c>
      <c r="N20" s="61">
        <v>43907</v>
      </c>
      <c r="O20">
        <v>85</v>
      </c>
      <c r="Q20" t="s">
        <v>1956</v>
      </c>
      <c r="AH20" s="54"/>
      <c r="AL20" s="54"/>
    </row>
    <row r="21" spans="1:41" x14ac:dyDescent="0.2">
      <c r="A21" t="s">
        <v>981</v>
      </c>
      <c r="B21" s="61">
        <v>45729</v>
      </c>
      <c r="C21">
        <v>70</v>
      </c>
      <c r="D21">
        <v>710</v>
      </c>
      <c r="E21" t="s">
        <v>1957</v>
      </c>
      <c r="AH21" s="54"/>
      <c r="AL21" s="54"/>
    </row>
    <row r="22" spans="1:41" x14ac:dyDescent="0.2">
      <c r="A22" t="s">
        <v>971</v>
      </c>
      <c r="B22" s="61">
        <v>41354</v>
      </c>
      <c r="D22">
        <v>225</v>
      </c>
      <c r="E22" t="s">
        <v>1958</v>
      </c>
      <c r="F22" s="61">
        <v>42158</v>
      </c>
      <c r="G22">
        <v>25</v>
      </c>
      <c r="I22" t="s">
        <v>1959</v>
      </c>
      <c r="J22" s="61">
        <v>43122</v>
      </c>
      <c r="M22" t="s">
        <v>1960</v>
      </c>
      <c r="N22" s="61">
        <v>43318</v>
      </c>
      <c r="O22">
        <v>100</v>
      </c>
      <c r="Q22" t="s">
        <v>1961</v>
      </c>
      <c r="R22" s="61">
        <v>44095</v>
      </c>
      <c r="S22">
        <v>200</v>
      </c>
      <c r="U22" t="s">
        <v>1962</v>
      </c>
      <c r="AH22" s="54"/>
      <c r="AL22" s="54"/>
    </row>
    <row r="23" spans="1:41" x14ac:dyDescent="0.2">
      <c r="A23" t="s">
        <v>950</v>
      </c>
      <c r="B23" s="61">
        <v>42376</v>
      </c>
      <c r="C23">
        <v>40</v>
      </c>
      <c r="D23">
        <v>710</v>
      </c>
      <c r="E23" t="s">
        <v>1963</v>
      </c>
      <c r="F23" s="61">
        <v>43469</v>
      </c>
      <c r="H23">
        <v>415</v>
      </c>
      <c r="I23" t="s">
        <v>1964</v>
      </c>
      <c r="J23" s="61">
        <v>45272</v>
      </c>
      <c r="K23">
        <v>10</v>
      </c>
      <c r="L23">
        <v>600</v>
      </c>
      <c r="M23" t="s">
        <v>1965</v>
      </c>
      <c r="N23" s="61">
        <v>45355</v>
      </c>
      <c r="O23">
        <v>16</v>
      </c>
      <c r="P23">
        <v>740</v>
      </c>
      <c r="Q23" t="s">
        <v>1966</v>
      </c>
      <c r="AH23" s="54"/>
      <c r="AL23" s="54"/>
    </row>
    <row r="24" spans="1:41" x14ac:dyDescent="0.2">
      <c r="A24" t="s">
        <v>936</v>
      </c>
      <c r="B24" s="61">
        <v>33385</v>
      </c>
      <c r="E24" t="s">
        <v>1967</v>
      </c>
      <c r="F24" s="61">
        <v>34708</v>
      </c>
      <c r="G24">
        <v>43</v>
      </c>
      <c r="I24" t="s">
        <v>1968</v>
      </c>
      <c r="AH24" s="54"/>
      <c r="AL24" s="54"/>
    </row>
    <row r="25" spans="1:41" x14ac:dyDescent="0.2">
      <c r="A25" t="s">
        <v>925</v>
      </c>
      <c r="B25" s="61">
        <v>42011</v>
      </c>
      <c r="E25" t="s">
        <v>1969</v>
      </c>
      <c r="F25" s="61">
        <v>44237</v>
      </c>
      <c r="G25">
        <v>40</v>
      </c>
      <c r="H25">
        <v>300</v>
      </c>
      <c r="I25" t="s">
        <v>1970</v>
      </c>
      <c r="J25" s="61">
        <v>45107</v>
      </c>
      <c r="K25">
        <v>25</v>
      </c>
      <c r="M25" t="s">
        <v>1971</v>
      </c>
      <c r="AH25" s="54"/>
      <c r="AL25" s="54"/>
    </row>
    <row r="26" spans="1:41" x14ac:dyDescent="0.2">
      <c r="A26" t="s">
        <v>914</v>
      </c>
      <c r="B26" s="61">
        <v>36486</v>
      </c>
      <c r="E26" t="s">
        <v>1972</v>
      </c>
      <c r="F26" s="61">
        <v>36495</v>
      </c>
      <c r="I26" t="s">
        <v>1973</v>
      </c>
      <c r="J26" s="61">
        <v>39548</v>
      </c>
      <c r="M26" t="s">
        <v>1974</v>
      </c>
      <c r="AH26" s="54"/>
      <c r="AL26" s="54"/>
    </row>
    <row r="27" spans="1:41" x14ac:dyDescent="0.2">
      <c r="A27" t="s">
        <v>904</v>
      </c>
      <c r="B27" s="54">
        <v>35735</v>
      </c>
      <c r="E27" t="s">
        <v>2096</v>
      </c>
      <c r="F27" s="54">
        <v>35765</v>
      </c>
      <c r="G27">
        <v>1</v>
      </c>
      <c r="I27" t="s">
        <v>2097</v>
      </c>
      <c r="J27" s="54">
        <v>35827</v>
      </c>
      <c r="M27" t="s">
        <v>2098</v>
      </c>
      <c r="N27" s="54">
        <v>36635</v>
      </c>
      <c r="O27">
        <v>10</v>
      </c>
      <c r="P27">
        <v>90</v>
      </c>
      <c r="Q27" t="s">
        <v>2099</v>
      </c>
      <c r="R27" s="54">
        <v>36880</v>
      </c>
      <c r="S27">
        <v>10</v>
      </c>
      <c r="U27" t="s">
        <v>2100</v>
      </c>
      <c r="V27" s="54">
        <v>37012</v>
      </c>
      <c r="Y27" t="s">
        <v>2101</v>
      </c>
      <c r="Z27" s="54">
        <v>41871</v>
      </c>
      <c r="AC27" t="s">
        <v>2102</v>
      </c>
      <c r="AD27" s="54">
        <v>42118</v>
      </c>
      <c r="AE27">
        <v>450</v>
      </c>
      <c r="AG27" t="s">
        <v>2103</v>
      </c>
    </row>
    <row r="28" spans="1:41" x14ac:dyDescent="0.2">
      <c r="A28" t="s">
        <v>891</v>
      </c>
      <c r="B28" s="61">
        <v>37827</v>
      </c>
      <c r="E28" t="s">
        <v>1975</v>
      </c>
      <c r="F28" s="61">
        <v>39538</v>
      </c>
      <c r="G28">
        <v>50</v>
      </c>
      <c r="H28">
        <v>270</v>
      </c>
      <c r="I28" t="s">
        <v>1976</v>
      </c>
      <c r="AH28" s="54"/>
      <c r="AL28" s="54"/>
    </row>
    <row r="29" spans="1:41" x14ac:dyDescent="0.2">
      <c r="A29" t="s">
        <v>885</v>
      </c>
      <c r="B29" s="17">
        <v>41808</v>
      </c>
      <c r="C29">
        <v>10</v>
      </c>
      <c r="D29">
        <v>140</v>
      </c>
      <c r="E29" t="s">
        <v>1575</v>
      </c>
      <c r="F29" s="61">
        <v>41807</v>
      </c>
      <c r="G29">
        <v>80</v>
      </c>
      <c r="H29">
        <v>185</v>
      </c>
      <c r="I29" t="s">
        <v>1977</v>
      </c>
      <c r="R29" s="54"/>
      <c r="V29" s="54"/>
      <c r="Z29" s="54"/>
      <c r="AD29" s="54"/>
      <c r="AH29" s="54"/>
      <c r="AL29" s="54"/>
    </row>
    <row r="30" spans="1:41" x14ac:dyDescent="0.2">
      <c r="A30" t="s">
        <v>869</v>
      </c>
      <c r="B30" s="17">
        <v>33802</v>
      </c>
      <c r="C30">
        <v>100</v>
      </c>
      <c r="E30" t="s">
        <v>1904</v>
      </c>
      <c r="F30" s="17">
        <v>35888</v>
      </c>
      <c r="I30" t="s">
        <v>1905</v>
      </c>
      <c r="J30" s="61">
        <v>39442</v>
      </c>
      <c r="K30">
        <v>20.5</v>
      </c>
      <c r="M30" t="s">
        <v>1978</v>
      </c>
      <c r="R30" s="54"/>
      <c r="V30" s="54"/>
      <c r="Z30" s="54"/>
      <c r="AD30" s="54"/>
      <c r="AH30" s="54"/>
      <c r="AL30" s="54"/>
    </row>
    <row r="31" spans="1:41" x14ac:dyDescent="0.2">
      <c r="A31" t="s">
        <v>861</v>
      </c>
      <c r="B31" s="17">
        <v>36325</v>
      </c>
      <c r="E31" t="s">
        <v>1848</v>
      </c>
      <c r="F31" s="57">
        <v>38527</v>
      </c>
      <c r="G31">
        <v>160</v>
      </c>
      <c r="H31">
        <v>110</v>
      </c>
      <c r="I31" t="s">
        <v>1849</v>
      </c>
      <c r="J31" s="57">
        <v>37246</v>
      </c>
      <c r="L31">
        <v>32</v>
      </c>
      <c r="M31" t="s">
        <v>1850</v>
      </c>
      <c r="N31" s="57"/>
      <c r="R31" s="57"/>
      <c r="V31" s="57"/>
    </row>
    <row r="32" spans="1:41" x14ac:dyDescent="0.2">
      <c r="A32" t="s">
        <v>851</v>
      </c>
      <c r="B32" s="17">
        <v>39954</v>
      </c>
      <c r="C32">
        <v>970</v>
      </c>
      <c r="D32">
        <v>0</v>
      </c>
      <c r="E32" t="s">
        <v>1906</v>
      </c>
      <c r="F32" s="17"/>
      <c r="J32" s="54"/>
      <c r="N32" s="54"/>
      <c r="R32" s="54"/>
      <c r="V32" s="54"/>
      <c r="Z32" s="54"/>
      <c r="AD32" s="54"/>
      <c r="AH32" s="54"/>
      <c r="AL32" s="54"/>
    </row>
    <row r="33" spans="1:52" x14ac:dyDescent="0.2">
      <c r="A33" t="s">
        <v>832</v>
      </c>
      <c r="B33" s="61">
        <v>42303</v>
      </c>
      <c r="C33">
        <v>105</v>
      </c>
      <c r="D33">
        <v>420</v>
      </c>
      <c r="E33" t="s">
        <v>1981</v>
      </c>
      <c r="F33" s="61">
        <v>42342</v>
      </c>
      <c r="H33">
        <v>335</v>
      </c>
      <c r="I33" t="s">
        <v>1979</v>
      </c>
      <c r="J33" s="17">
        <v>44305</v>
      </c>
      <c r="K33">
        <v>900</v>
      </c>
      <c r="L33">
        <v>200</v>
      </c>
      <c r="M33" t="s">
        <v>1576</v>
      </c>
      <c r="N33" s="17">
        <v>45012</v>
      </c>
      <c r="O33">
        <v>100</v>
      </c>
      <c r="P33">
        <v>230</v>
      </c>
      <c r="Q33" t="s">
        <v>1982</v>
      </c>
      <c r="Z33" s="54"/>
      <c r="AD33" s="54"/>
      <c r="AH33" s="54"/>
      <c r="AL33" s="54"/>
    </row>
    <row r="34" spans="1:52" x14ac:dyDescent="0.2">
      <c r="A34" t="s">
        <v>819</v>
      </c>
      <c r="B34" s="17">
        <v>35835</v>
      </c>
      <c r="C34" s="44"/>
      <c r="D34" s="44">
        <v>200</v>
      </c>
      <c r="E34" t="s">
        <v>1483</v>
      </c>
      <c r="F34" s="17">
        <v>37286</v>
      </c>
      <c r="G34" s="44"/>
      <c r="H34" s="44"/>
      <c r="I34" t="s">
        <v>1484</v>
      </c>
      <c r="J34" s="54">
        <v>41253</v>
      </c>
      <c r="K34" s="44">
        <v>415</v>
      </c>
      <c r="L34" s="44"/>
      <c r="M34" t="s">
        <v>1485</v>
      </c>
      <c r="N34" s="54"/>
      <c r="O34" s="44"/>
      <c r="P34" s="44"/>
      <c r="R34" s="54"/>
      <c r="S34" s="44"/>
      <c r="T34" s="44"/>
      <c r="V34" s="54"/>
      <c r="W34" s="44"/>
      <c r="X34" s="44"/>
      <c r="Z34" s="54"/>
      <c r="AA34" s="44"/>
      <c r="AB34" s="44"/>
      <c r="AD34" s="54"/>
      <c r="AE34" s="44"/>
      <c r="AF34" s="44"/>
      <c r="AH34" s="54"/>
      <c r="AI34" s="44"/>
      <c r="AJ34" s="44"/>
      <c r="AL34" s="54"/>
      <c r="AM34" s="44"/>
      <c r="AN34" s="44"/>
    </row>
    <row r="35" spans="1:52" x14ac:dyDescent="0.2">
      <c r="A35" t="s">
        <v>802</v>
      </c>
      <c r="B35" s="17">
        <v>44133</v>
      </c>
      <c r="C35" s="44">
        <v>560</v>
      </c>
      <c r="D35" s="44"/>
      <c r="E35" t="s">
        <v>1469</v>
      </c>
      <c r="F35" s="17">
        <v>43402</v>
      </c>
      <c r="G35" s="44">
        <v>125</v>
      </c>
      <c r="H35" s="44"/>
      <c r="I35" t="s">
        <v>1470</v>
      </c>
      <c r="J35" s="54">
        <v>43105</v>
      </c>
      <c r="K35" s="44">
        <v>150</v>
      </c>
      <c r="L35" s="44"/>
      <c r="M35" t="s">
        <v>1471</v>
      </c>
      <c r="N35" s="54"/>
      <c r="O35" s="44"/>
      <c r="P35" s="44"/>
      <c r="R35" s="54"/>
      <c r="S35" s="44"/>
      <c r="T35" s="44"/>
      <c r="V35" s="54"/>
      <c r="W35" s="44"/>
      <c r="X35" s="44"/>
      <c r="Z35" s="54"/>
      <c r="AA35" s="44"/>
      <c r="AB35" s="44"/>
      <c r="AD35" s="54"/>
      <c r="AE35" s="44"/>
      <c r="AF35" s="44"/>
      <c r="AH35" s="54"/>
      <c r="AI35" s="44"/>
      <c r="AJ35" s="44"/>
      <c r="AL35" s="54"/>
      <c r="AM35" s="44"/>
      <c r="AN35" s="44"/>
    </row>
    <row r="36" spans="1:52" x14ac:dyDescent="0.2">
      <c r="A36" t="s">
        <v>788</v>
      </c>
      <c r="B36" s="17">
        <v>42808</v>
      </c>
      <c r="C36" s="44">
        <v>90</v>
      </c>
      <c r="D36" s="44"/>
      <c r="E36" t="s">
        <v>1472</v>
      </c>
      <c r="F36" s="17">
        <v>42150</v>
      </c>
      <c r="G36" s="44">
        <v>25</v>
      </c>
      <c r="H36" s="44">
        <v>170</v>
      </c>
      <c r="I36" t="s">
        <v>1473</v>
      </c>
      <c r="J36" s="54"/>
      <c r="K36" s="44"/>
      <c r="L36" s="44"/>
      <c r="N36" s="54"/>
      <c r="O36" s="44"/>
      <c r="P36" s="44"/>
      <c r="R36" s="54"/>
      <c r="S36" s="44"/>
      <c r="T36" s="44"/>
      <c r="V36" s="54"/>
      <c r="W36" s="44"/>
      <c r="X36" s="44"/>
      <c r="Z36" s="54"/>
      <c r="AA36" s="44"/>
      <c r="AB36" s="44"/>
      <c r="AD36" s="54"/>
      <c r="AE36" s="44"/>
      <c r="AF36" s="44"/>
      <c r="AH36" s="54"/>
      <c r="AI36" s="44"/>
      <c r="AJ36" s="44"/>
      <c r="AL36" s="54"/>
      <c r="AM36" s="44"/>
      <c r="AN36" s="44"/>
    </row>
    <row r="37" spans="1:52" x14ac:dyDescent="0.2">
      <c r="A37" t="s">
        <v>781</v>
      </c>
      <c r="B37" s="17">
        <v>42430</v>
      </c>
      <c r="C37" s="44">
        <v>200</v>
      </c>
      <c r="D37" s="44">
        <v>545</v>
      </c>
      <c r="E37" t="s">
        <v>1474</v>
      </c>
      <c r="F37" s="17">
        <v>42766</v>
      </c>
      <c r="G37" s="44">
        <v>50</v>
      </c>
      <c r="H37" s="44">
        <v>95</v>
      </c>
      <c r="I37" t="s">
        <v>1475</v>
      </c>
      <c r="J37" s="54"/>
      <c r="K37" s="44"/>
      <c r="L37" s="44"/>
      <c r="N37" s="54"/>
      <c r="O37" s="44"/>
      <c r="P37" s="44"/>
      <c r="R37" s="54"/>
      <c r="S37" s="44"/>
      <c r="T37" s="44"/>
      <c r="V37" s="54"/>
      <c r="W37" s="44"/>
      <c r="X37" s="44"/>
      <c r="Z37" s="54"/>
      <c r="AA37" s="44"/>
      <c r="AB37" s="44"/>
      <c r="AD37" s="54"/>
      <c r="AE37" s="44"/>
      <c r="AF37" s="44"/>
      <c r="AH37" s="54"/>
      <c r="AI37" s="44"/>
      <c r="AJ37" s="44"/>
      <c r="AL37" s="54"/>
      <c r="AM37" s="44"/>
      <c r="AN37" s="44"/>
    </row>
    <row r="38" spans="1:52" x14ac:dyDescent="0.2">
      <c r="A38" t="s">
        <v>1486</v>
      </c>
      <c r="B38" s="17">
        <v>42130</v>
      </c>
      <c r="C38" s="44">
        <v>5</v>
      </c>
      <c r="D38" s="44">
        <v>500</v>
      </c>
      <c r="E38" t="s">
        <v>2019</v>
      </c>
      <c r="F38" s="17">
        <v>43454</v>
      </c>
      <c r="G38" s="44">
        <v>10</v>
      </c>
      <c r="H38" s="44">
        <v>843</v>
      </c>
      <c r="I38" t="s">
        <v>2020</v>
      </c>
      <c r="J38" s="54">
        <v>43923</v>
      </c>
      <c r="K38" s="44">
        <v>50</v>
      </c>
      <c r="L38" s="44">
        <v>3000</v>
      </c>
      <c r="M38" t="s">
        <v>2021</v>
      </c>
      <c r="N38" s="54"/>
      <c r="O38" s="44"/>
      <c r="P38" s="44"/>
      <c r="R38" s="54"/>
      <c r="S38" s="44"/>
      <c r="T38" s="44"/>
      <c r="V38" s="54"/>
      <c r="W38" s="44"/>
      <c r="X38" s="44"/>
      <c r="Z38" s="54"/>
      <c r="AA38" s="44"/>
      <c r="AB38" s="44"/>
      <c r="AD38" s="54"/>
      <c r="AE38" s="44"/>
      <c r="AF38" s="44"/>
      <c r="AH38" s="54"/>
      <c r="AI38" s="44"/>
      <c r="AJ38" s="44"/>
      <c r="AL38" s="54"/>
      <c r="AM38" s="44"/>
      <c r="AN38" s="44"/>
    </row>
    <row r="39" spans="1:52" x14ac:dyDescent="0.2">
      <c r="A39" t="s">
        <v>752</v>
      </c>
      <c r="B39" s="54">
        <v>28703</v>
      </c>
      <c r="C39">
        <v>1</v>
      </c>
      <c r="D39">
        <v>0</v>
      </c>
      <c r="E39" t="s">
        <v>1986</v>
      </c>
      <c r="F39" s="17">
        <v>28727</v>
      </c>
      <c r="G39">
        <v>0.5</v>
      </c>
      <c r="H39">
        <v>3000</v>
      </c>
      <c r="I39" t="s">
        <v>2194</v>
      </c>
      <c r="J39" s="17">
        <v>29021</v>
      </c>
      <c r="K39" s="44"/>
      <c r="L39" s="44"/>
      <c r="M39" t="s">
        <v>1987</v>
      </c>
      <c r="N39" s="54">
        <v>29226</v>
      </c>
      <c r="Q39" t="s">
        <v>1988</v>
      </c>
      <c r="R39" s="17">
        <v>32559</v>
      </c>
      <c r="S39" s="44"/>
      <c r="T39" s="44"/>
      <c r="U39" t="s">
        <v>1596</v>
      </c>
      <c r="V39" s="54">
        <v>31778</v>
      </c>
      <c r="Y39" t="s">
        <v>1989</v>
      </c>
      <c r="Z39" s="17">
        <v>34774</v>
      </c>
      <c r="AA39" s="44">
        <v>4</v>
      </c>
      <c r="AB39" s="44">
        <v>53</v>
      </c>
      <c r="AC39" t="s">
        <v>1597</v>
      </c>
      <c r="AD39" s="17">
        <v>35254</v>
      </c>
      <c r="AE39" s="44"/>
      <c r="AF39" s="44"/>
      <c r="AG39" t="s">
        <v>1598</v>
      </c>
      <c r="AH39" s="17">
        <v>35370</v>
      </c>
      <c r="AI39" s="44"/>
      <c r="AJ39" s="44"/>
      <c r="AK39" t="s">
        <v>1599</v>
      </c>
      <c r="AL39" s="54">
        <v>35977</v>
      </c>
      <c r="AM39">
        <v>40</v>
      </c>
      <c r="AN39">
        <v>0</v>
      </c>
      <c r="AO39" t="s">
        <v>1990</v>
      </c>
      <c r="AP39" s="17"/>
      <c r="AQ39" s="44"/>
      <c r="AR39" s="44"/>
      <c r="AT39" s="17"/>
      <c r="AU39" s="44"/>
      <c r="AV39" s="44"/>
      <c r="AX39" s="17"/>
      <c r="AY39" s="44"/>
      <c r="AZ39" s="44"/>
    </row>
    <row r="40" spans="1:52" x14ac:dyDescent="0.2">
      <c r="A40" t="s">
        <v>721</v>
      </c>
      <c r="B40" s="17">
        <v>33055</v>
      </c>
      <c r="C40">
        <v>8</v>
      </c>
      <c r="E40" t="s">
        <v>2011</v>
      </c>
      <c r="F40" s="17">
        <v>33239</v>
      </c>
      <c r="H40" s="44">
        <v>650</v>
      </c>
      <c r="I40" t="s">
        <v>2055</v>
      </c>
      <c r="J40" s="17">
        <v>33970</v>
      </c>
      <c r="M40" t="s">
        <v>2012</v>
      </c>
      <c r="N40" s="17">
        <v>35285</v>
      </c>
      <c r="O40">
        <v>10</v>
      </c>
      <c r="P40">
        <v>10</v>
      </c>
      <c r="Q40" t="s">
        <v>2013</v>
      </c>
      <c r="R40" s="17">
        <v>35309</v>
      </c>
      <c r="S40">
        <v>7</v>
      </c>
      <c r="T40">
        <v>7</v>
      </c>
      <c r="U40" t="s">
        <v>2014</v>
      </c>
      <c r="V40" s="17">
        <v>35335</v>
      </c>
      <c r="W40">
        <v>10.3</v>
      </c>
      <c r="X40">
        <v>40</v>
      </c>
      <c r="Y40" t="s">
        <v>2015</v>
      </c>
      <c r="Z40" s="17">
        <v>35338</v>
      </c>
      <c r="AA40">
        <v>0.2</v>
      </c>
      <c r="AC40" t="s">
        <v>2016</v>
      </c>
      <c r="AD40" s="17">
        <v>35942</v>
      </c>
      <c r="AE40">
        <v>10</v>
      </c>
      <c r="AF40">
        <v>0</v>
      </c>
      <c r="AG40" t="s">
        <v>2017</v>
      </c>
      <c r="AH40" s="17">
        <v>36865</v>
      </c>
      <c r="AK40" t="s">
        <v>2018</v>
      </c>
    </row>
    <row r="41" spans="1:52" x14ac:dyDescent="0.2">
      <c r="A41" t="s">
        <v>713</v>
      </c>
      <c r="B41" s="17">
        <v>38212</v>
      </c>
      <c r="E41" t="s">
        <v>2022</v>
      </c>
      <c r="F41" s="17">
        <v>39056</v>
      </c>
      <c r="G41">
        <v>20</v>
      </c>
      <c r="H41">
        <v>581</v>
      </c>
      <c r="I41" t="s">
        <v>2023</v>
      </c>
      <c r="J41" s="17">
        <v>39126</v>
      </c>
      <c r="K41">
        <v>10</v>
      </c>
      <c r="L41">
        <v>25</v>
      </c>
      <c r="M41" t="s">
        <v>2024</v>
      </c>
      <c r="N41" s="17">
        <v>39335</v>
      </c>
      <c r="O41">
        <v>10</v>
      </c>
      <c r="P41">
        <v>37</v>
      </c>
      <c r="Q41" t="s">
        <v>2025</v>
      </c>
      <c r="R41" s="17">
        <v>40674</v>
      </c>
      <c r="S41">
        <v>9</v>
      </c>
      <c r="T41">
        <v>74</v>
      </c>
      <c r="U41" t="s">
        <v>2026</v>
      </c>
      <c r="V41" s="17">
        <v>41264</v>
      </c>
      <c r="W41">
        <v>8</v>
      </c>
      <c r="X41">
        <v>507</v>
      </c>
      <c r="Y41" t="s">
        <v>2027</v>
      </c>
      <c r="Z41" s="17">
        <v>41990</v>
      </c>
      <c r="AA41">
        <v>15</v>
      </c>
      <c r="AB41">
        <v>566</v>
      </c>
      <c r="AC41" t="s">
        <v>2028</v>
      </c>
      <c r="AD41" s="17">
        <v>42158</v>
      </c>
      <c r="AE41">
        <v>23</v>
      </c>
      <c r="AF41">
        <v>1170</v>
      </c>
      <c r="AG41" t="s">
        <v>2029</v>
      </c>
      <c r="AH41" s="17">
        <v>42359</v>
      </c>
      <c r="AI41">
        <v>25</v>
      </c>
      <c r="AJ41">
        <v>800</v>
      </c>
      <c r="AK41" t="s">
        <v>2030</v>
      </c>
      <c r="AL41" s="17">
        <v>42992</v>
      </c>
      <c r="AM41">
        <v>105</v>
      </c>
      <c r="AN41">
        <v>1760</v>
      </c>
      <c r="AO41" t="s">
        <v>2031</v>
      </c>
    </row>
    <row r="42" spans="1:52" x14ac:dyDescent="0.2">
      <c r="A42" t="s">
        <v>1487</v>
      </c>
      <c r="B42" s="17">
        <v>38930</v>
      </c>
      <c r="C42" s="44"/>
      <c r="D42" s="44"/>
      <c r="E42" t="s">
        <v>1478</v>
      </c>
      <c r="F42" s="17"/>
      <c r="G42" s="44"/>
      <c r="H42" s="44"/>
      <c r="J42" s="54"/>
      <c r="K42" s="44"/>
      <c r="L42" s="44"/>
      <c r="N42" s="54"/>
      <c r="O42" s="44"/>
      <c r="P42" s="44"/>
      <c r="R42" s="54"/>
      <c r="S42" s="44"/>
      <c r="T42" s="44"/>
      <c r="V42" s="54"/>
      <c r="W42" s="44"/>
      <c r="X42" s="44"/>
      <c r="Z42" s="54"/>
      <c r="AA42" s="44"/>
      <c r="AB42" s="44"/>
      <c r="AD42" s="54"/>
      <c r="AE42" s="44"/>
      <c r="AF42" s="44"/>
      <c r="AH42" s="54"/>
      <c r="AI42" s="44"/>
      <c r="AJ42" s="44"/>
      <c r="AL42" s="54"/>
      <c r="AM42" s="44"/>
      <c r="AN42" s="44"/>
    </row>
    <row r="43" spans="1:52" x14ac:dyDescent="0.2">
      <c r="A43" t="s">
        <v>683</v>
      </c>
      <c r="B43" s="17">
        <v>43640</v>
      </c>
      <c r="C43" s="44"/>
      <c r="D43" s="44"/>
      <c r="E43" t="s">
        <v>1479</v>
      </c>
      <c r="F43" s="17">
        <v>44733</v>
      </c>
      <c r="G43" s="44">
        <v>100</v>
      </c>
      <c r="H43" s="44"/>
      <c r="I43" t="s">
        <v>1480</v>
      </c>
      <c r="J43" s="54"/>
      <c r="K43" s="44"/>
      <c r="L43" s="44"/>
      <c r="N43" s="54"/>
      <c r="O43" s="44"/>
      <c r="P43" s="44"/>
      <c r="R43" s="54"/>
      <c r="S43" s="44"/>
      <c r="T43" s="44"/>
      <c r="V43" s="54"/>
      <c r="W43" s="44"/>
      <c r="X43" s="44"/>
      <c r="Z43" s="54"/>
      <c r="AA43" s="44"/>
      <c r="AB43" s="44"/>
      <c r="AD43" s="54"/>
      <c r="AE43" s="44"/>
      <c r="AF43" s="44"/>
      <c r="AH43" s="54"/>
      <c r="AI43" s="44"/>
      <c r="AJ43" s="44"/>
      <c r="AL43" s="54"/>
      <c r="AM43" s="44"/>
      <c r="AN43" s="44"/>
    </row>
    <row r="44" spans="1:52" x14ac:dyDescent="0.2">
      <c r="A44" t="s">
        <v>670</v>
      </c>
      <c r="B44" s="17">
        <v>44622</v>
      </c>
      <c r="C44" s="44">
        <v>150</v>
      </c>
      <c r="D44" s="44">
        <v>6000</v>
      </c>
      <c r="E44" t="s">
        <v>1481</v>
      </c>
      <c r="F44" s="17"/>
      <c r="G44" s="44"/>
      <c r="H44" s="44"/>
      <c r="J44" s="54"/>
      <c r="K44" s="44"/>
      <c r="L44" s="44"/>
      <c r="N44" s="54"/>
      <c r="O44" s="44"/>
      <c r="P44" s="44"/>
      <c r="R44" s="54"/>
      <c r="S44" s="44"/>
      <c r="T44" s="44"/>
      <c r="V44" s="54"/>
      <c r="W44" s="44"/>
      <c r="X44" s="44"/>
      <c r="Z44" s="54"/>
      <c r="AA44" s="44"/>
      <c r="AB44" s="44"/>
      <c r="AD44" s="54"/>
      <c r="AE44" s="44"/>
      <c r="AF44" s="44"/>
      <c r="AH44" s="54"/>
      <c r="AI44" s="44"/>
      <c r="AJ44" s="44"/>
      <c r="AL44" s="54"/>
      <c r="AM44" s="44"/>
      <c r="AN44" s="44"/>
    </row>
    <row r="45" spans="1:52" x14ac:dyDescent="0.2">
      <c r="A45" t="s">
        <v>652</v>
      </c>
      <c r="B45" s="17">
        <v>40142</v>
      </c>
      <c r="C45" s="44">
        <v>150</v>
      </c>
      <c r="D45" s="44">
        <v>60</v>
      </c>
      <c r="E45" t="s">
        <v>1476</v>
      </c>
      <c r="F45" s="17">
        <v>40168</v>
      </c>
      <c r="G45" s="44">
        <v>90</v>
      </c>
      <c r="H45" s="44"/>
      <c r="I45" t="s">
        <v>1477</v>
      </c>
      <c r="J45" s="54"/>
      <c r="K45" s="44"/>
      <c r="L45" s="44"/>
      <c r="N45" s="54"/>
      <c r="O45" s="44"/>
      <c r="P45" s="44"/>
      <c r="R45" s="54"/>
      <c r="S45" s="44"/>
      <c r="T45" s="44"/>
      <c r="V45" s="54"/>
      <c r="W45" s="44"/>
      <c r="X45" s="44"/>
      <c r="Z45" s="54"/>
      <c r="AA45" s="44"/>
      <c r="AB45" s="44"/>
      <c r="AD45" s="54"/>
      <c r="AE45" s="44"/>
      <c r="AF45" s="44"/>
      <c r="AH45" s="54"/>
      <c r="AI45" s="44"/>
      <c r="AJ45" s="44"/>
      <c r="AL45" s="54"/>
      <c r="AM45" s="44"/>
      <c r="AN45" s="44"/>
    </row>
    <row r="46" spans="1:52" x14ac:dyDescent="0.2">
      <c r="A46" t="s">
        <v>627</v>
      </c>
      <c r="B46" s="17">
        <v>41954</v>
      </c>
      <c r="C46" s="44">
        <v>171</v>
      </c>
      <c r="D46" s="44">
        <v>880</v>
      </c>
      <c r="E46" t="s">
        <v>1482</v>
      </c>
      <c r="F46" s="17"/>
      <c r="G46" s="44"/>
      <c r="H46" s="44"/>
      <c r="J46" s="54"/>
      <c r="K46" s="44"/>
      <c r="L46" s="44"/>
      <c r="N46" s="54"/>
      <c r="O46" s="44"/>
      <c r="P46" s="44"/>
      <c r="R46" s="54"/>
      <c r="S46" s="44"/>
      <c r="T46" s="44"/>
      <c r="V46" s="54"/>
      <c r="W46" s="44"/>
      <c r="X46" s="44"/>
      <c r="Z46" s="54"/>
      <c r="AA46" s="44"/>
      <c r="AB46" s="44"/>
      <c r="AD46" s="54"/>
      <c r="AE46" s="44"/>
      <c r="AF46" s="44"/>
      <c r="AH46" s="54"/>
      <c r="AI46" s="44"/>
      <c r="AJ46" s="44"/>
      <c r="AL46" s="54"/>
      <c r="AM46" s="44"/>
      <c r="AN46" s="44"/>
    </row>
    <row r="47" spans="1:52" x14ac:dyDescent="0.2">
      <c r="A47" t="s">
        <v>617</v>
      </c>
      <c r="B47" s="17">
        <v>42011</v>
      </c>
      <c r="C47" s="63">
        <v>10</v>
      </c>
      <c r="D47" s="63">
        <v>230.3</v>
      </c>
      <c r="E47" t="s">
        <v>2188</v>
      </c>
      <c r="F47" s="17">
        <v>42471</v>
      </c>
      <c r="G47" s="63">
        <v>75</v>
      </c>
      <c r="H47" s="63">
        <v>320</v>
      </c>
      <c r="I47" t="s">
        <v>2189</v>
      </c>
      <c r="J47" s="17">
        <v>43440</v>
      </c>
      <c r="K47" s="63">
        <v>10</v>
      </c>
      <c r="L47" s="63">
        <v>230.3</v>
      </c>
      <c r="M47" t="s">
        <v>2190</v>
      </c>
      <c r="N47" s="17">
        <v>43983</v>
      </c>
      <c r="O47" s="63">
        <v>70</v>
      </c>
      <c r="Q47" t="s">
        <v>2191</v>
      </c>
      <c r="R47" s="17">
        <v>45202</v>
      </c>
      <c r="U47" t="s">
        <v>2192</v>
      </c>
      <c r="V47" s="17">
        <v>45200</v>
      </c>
      <c r="W47" s="63">
        <v>30</v>
      </c>
      <c r="Y47" t="s">
        <v>2193</v>
      </c>
      <c r="Z47" s="54"/>
      <c r="AA47" s="44"/>
      <c r="AB47" s="44"/>
      <c r="AD47" s="54"/>
      <c r="AE47" s="44"/>
      <c r="AF47" s="44"/>
      <c r="AH47" s="54"/>
      <c r="AI47" s="44"/>
      <c r="AJ47" s="44"/>
      <c r="AL47" s="54"/>
      <c r="AM47" s="44"/>
      <c r="AN47" s="44"/>
    </row>
    <row r="48" spans="1:52" x14ac:dyDescent="0.2">
      <c r="A48" t="s">
        <v>2126</v>
      </c>
      <c r="B48" s="17">
        <v>33177</v>
      </c>
      <c r="C48" s="44">
        <v>30</v>
      </c>
      <c r="E48" t="s">
        <v>2127</v>
      </c>
      <c r="F48" s="17">
        <v>32874</v>
      </c>
      <c r="I48" t="s">
        <v>2128</v>
      </c>
      <c r="J48" s="17">
        <v>34898</v>
      </c>
      <c r="K48">
        <v>30</v>
      </c>
      <c r="L48">
        <v>100</v>
      </c>
      <c r="M48" t="s">
        <v>2129</v>
      </c>
      <c r="N48" s="17">
        <v>35947</v>
      </c>
      <c r="Q48" t="s">
        <v>2130</v>
      </c>
      <c r="R48" s="17">
        <v>36130</v>
      </c>
      <c r="U48" t="s">
        <v>2131</v>
      </c>
      <c r="V48" s="17">
        <v>36130</v>
      </c>
      <c r="Y48" t="s">
        <v>2132</v>
      </c>
      <c r="Z48" s="17">
        <v>36404</v>
      </c>
      <c r="AC48" t="s">
        <v>2133</v>
      </c>
      <c r="AD48" s="17">
        <v>36678</v>
      </c>
      <c r="AF48">
        <v>37</v>
      </c>
      <c r="AG48" t="s">
        <v>2134</v>
      </c>
      <c r="AH48" s="17">
        <v>36708</v>
      </c>
      <c r="AK48" t="s">
        <v>2135</v>
      </c>
      <c r="AL48" s="17">
        <v>37125</v>
      </c>
      <c r="AM48">
        <v>25</v>
      </c>
      <c r="AN48">
        <v>400</v>
      </c>
      <c r="AO48" t="s">
        <v>2136</v>
      </c>
    </row>
    <row r="49" spans="1:41" x14ac:dyDescent="0.2">
      <c r="A49" t="s">
        <v>596</v>
      </c>
      <c r="B49" s="17">
        <v>42191</v>
      </c>
      <c r="C49" s="44">
        <v>1000</v>
      </c>
      <c r="E49" t="s">
        <v>1641</v>
      </c>
      <c r="F49" s="17"/>
    </row>
    <row r="50" spans="1:41" x14ac:dyDescent="0.2">
      <c r="A50" t="s">
        <v>1654</v>
      </c>
      <c r="B50" s="17">
        <v>42009</v>
      </c>
      <c r="C50">
        <v>60</v>
      </c>
      <c r="D50">
        <v>525</v>
      </c>
      <c r="E50" t="s">
        <v>2050</v>
      </c>
      <c r="F50" s="17">
        <v>42446</v>
      </c>
      <c r="I50" t="s">
        <v>2051</v>
      </c>
      <c r="J50" s="17">
        <v>42744</v>
      </c>
      <c r="K50">
        <v>50</v>
      </c>
      <c r="L50">
        <v>200</v>
      </c>
      <c r="M50" t="s">
        <v>2052</v>
      </c>
      <c r="N50" s="17">
        <v>42745</v>
      </c>
      <c r="O50">
        <v>40</v>
      </c>
      <c r="P50">
        <v>35</v>
      </c>
      <c r="Q50" t="s">
        <v>2053</v>
      </c>
      <c r="R50" s="17">
        <v>43118</v>
      </c>
      <c r="U50" t="s">
        <v>2054</v>
      </c>
    </row>
    <row r="51" spans="1:41" x14ac:dyDescent="0.2">
      <c r="A51" t="s">
        <v>576</v>
      </c>
      <c r="B51" s="17">
        <v>42804</v>
      </c>
      <c r="C51" s="44"/>
      <c r="D51" s="44"/>
      <c r="E51" t="s">
        <v>2032</v>
      </c>
      <c r="F51" s="17">
        <v>43594</v>
      </c>
      <c r="G51">
        <v>70</v>
      </c>
      <c r="H51">
        <v>1020</v>
      </c>
      <c r="I51" t="s">
        <v>2033</v>
      </c>
      <c r="J51" s="17">
        <v>44019</v>
      </c>
      <c r="K51">
        <v>150</v>
      </c>
      <c r="L51">
        <v>1480</v>
      </c>
      <c r="M51" t="s">
        <v>2034</v>
      </c>
      <c r="N51" s="17">
        <v>45833</v>
      </c>
      <c r="O51">
        <v>40</v>
      </c>
      <c r="P51">
        <v>710</v>
      </c>
      <c r="Q51" t="s">
        <v>2035</v>
      </c>
    </row>
    <row r="52" spans="1:41" x14ac:dyDescent="0.2">
      <c r="A52" t="s">
        <v>559</v>
      </c>
      <c r="B52" s="17">
        <v>43090</v>
      </c>
      <c r="C52" s="44">
        <v>350</v>
      </c>
      <c r="E52" t="s">
        <v>1642</v>
      </c>
      <c r="F52" s="17"/>
    </row>
    <row r="53" spans="1:41" x14ac:dyDescent="0.2">
      <c r="A53" t="s">
        <v>543</v>
      </c>
      <c r="B53" s="17"/>
      <c r="F53" s="17"/>
    </row>
    <row r="54" spans="1:41" x14ac:dyDescent="0.2">
      <c r="A54" t="s">
        <v>527</v>
      </c>
      <c r="B54" s="17">
        <v>38299</v>
      </c>
      <c r="C54" s="44">
        <v>50</v>
      </c>
      <c r="D54" s="44">
        <v>480</v>
      </c>
      <c r="E54" t="s">
        <v>1643</v>
      </c>
      <c r="F54" s="17"/>
    </row>
    <row r="55" spans="1:41" x14ac:dyDescent="0.2">
      <c r="A55" t="s">
        <v>514</v>
      </c>
      <c r="B55" s="17">
        <v>40113</v>
      </c>
      <c r="C55" s="44">
        <v>110</v>
      </c>
      <c r="D55" s="44">
        <v>655</v>
      </c>
      <c r="E55" t="s">
        <v>1644</v>
      </c>
      <c r="F55" s="17"/>
    </row>
    <row r="56" spans="1:41" x14ac:dyDescent="0.2">
      <c r="A56" t="s">
        <v>499</v>
      </c>
      <c r="B56" s="17">
        <v>40504</v>
      </c>
      <c r="E56" t="s">
        <v>1645</v>
      </c>
      <c r="F56" s="17"/>
    </row>
    <row r="57" spans="1:41" x14ac:dyDescent="0.2">
      <c r="A57" t="s">
        <v>2071</v>
      </c>
      <c r="B57" s="17">
        <v>34423</v>
      </c>
      <c r="D57">
        <v>70</v>
      </c>
      <c r="E57" t="s">
        <v>2072</v>
      </c>
      <c r="F57" s="17">
        <v>34973</v>
      </c>
      <c r="H57">
        <v>33</v>
      </c>
      <c r="I57" t="s">
        <v>2073</v>
      </c>
      <c r="J57" s="17">
        <v>35034</v>
      </c>
      <c r="L57">
        <v>53.3</v>
      </c>
      <c r="M57" t="s">
        <v>2074</v>
      </c>
      <c r="N57" s="17">
        <v>35125</v>
      </c>
      <c r="O57">
        <v>2.8</v>
      </c>
      <c r="P57">
        <v>61</v>
      </c>
      <c r="Q57" t="s">
        <v>2075</v>
      </c>
      <c r="R57" s="17">
        <v>35247</v>
      </c>
      <c r="U57" t="s">
        <v>2076</v>
      </c>
      <c r="V57" s="17">
        <v>35405</v>
      </c>
      <c r="Y57" t="s">
        <v>2077</v>
      </c>
      <c r="Z57" s="17">
        <v>35551</v>
      </c>
      <c r="AA57">
        <v>10</v>
      </c>
      <c r="AC57" t="s">
        <v>2078</v>
      </c>
      <c r="AD57" s="17">
        <v>35732</v>
      </c>
      <c r="AE57">
        <v>38</v>
      </c>
      <c r="AF57">
        <v>100</v>
      </c>
      <c r="AG57" t="s">
        <v>2079</v>
      </c>
      <c r="AH57" s="17">
        <v>35782</v>
      </c>
      <c r="AK57" t="s">
        <v>2080</v>
      </c>
      <c r="AL57" s="17">
        <v>36061</v>
      </c>
      <c r="AM57">
        <v>33.4</v>
      </c>
      <c r="AN57">
        <v>116</v>
      </c>
      <c r="AO57" t="s">
        <v>2081</v>
      </c>
    </row>
    <row r="58" spans="1:41" x14ac:dyDescent="0.2">
      <c r="A58" t="s">
        <v>476</v>
      </c>
      <c r="B58" s="62">
        <v>41354</v>
      </c>
      <c r="C58">
        <v>240</v>
      </c>
      <c r="D58">
        <v>180</v>
      </c>
      <c r="E58" t="s">
        <v>2061</v>
      </c>
      <c r="F58" s="62">
        <v>41652</v>
      </c>
      <c r="G58">
        <v>100</v>
      </c>
      <c r="I58" t="s">
        <v>2062</v>
      </c>
      <c r="J58" s="62">
        <v>42017</v>
      </c>
      <c r="K58">
        <v>50</v>
      </c>
      <c r="M58" t="s">
        <v>2063</v>
      </c>
      <c r="N58" s="62">
        <v>42380</v>
      </c>
      <c r="Q58" t="s">
        <v>2064</v>
      </c>
      <c r="R58" s="62">
        <v>42550</v>
      </c>
      <c r="S58">
        <v>200</v>
      </c>
      <c r="U58" t="s">
        <v>2065</v>
      </c>
      <c r="V58" s="62">
        <v>42557</v>
      </c>
      <c r="W58">
        <v>20</v>
      </c>
      <c r="X58">
        <v>275</v>
      </c>
      <c r="Y58" t="s">
        <v>2066</v>
      </c>
      <c r="Z58" s="62">
        <v>43040</v>
      </c>
      <c r="AC58" t="s">
        <v>2067</v>
      </c>
      <c r="AD58" s="62">
        <v>43223</v>
      </c>
      <c r="AG58" t="s">
        <v>2068</v>
      </c>
      <c r="AH58" s="62">
        <v>44090</v>
      </c>
      <c r="AI58">
        <v>75</v>
      </c>
      <c r="AJ58">
        <v>380</v>
      </c>
      <c r="AK58" t="s">
        <v>2069</v>
      </c>
      <c r="AL58" s="62">
        <v>44090</v>
      </c>
      <c r="AM58">
        <v>25</v>
      </c>
      <c r="AN58">
        <v>400</v>
      </c>
      <c r="AO58" t="s">
        <v>2070</v>
      </c>
    </row>
    <row r="59" spans="1:41" x14ac:dyDescent="0.2">
      <c r="A59" t="s">
        <v>468</v>
      </c>
      <c r="B59" s="17">
        <v>45215</v>
      </c>
      <c r="C59" s="44">
        <v>50</v>
      </c>
      <c r="D59" s="44">
        <v>3000</v>
      </c>
      <c r="E59" t="s">
        <v>2045</v>
      </c>
      <c r="F59" s="17">
        <v>45590</v>
      </c>
      <c r="G59">
        <v>150</v>
      </c>
      <c r="H59">
        <v>2100</v>
      </c>
      <c r="I59" t="s">
        <v>2046</v>
      </c>
      <c r="J59" s="40">
        <v>45915</v>
      </c>
      <c r="K59">
        <v>120</v>
      </c>
      <c r="L59">
        <v>5580</v>
      </c>
      <c r="M59" t="s">
        <v>2047</v>
      </c>
    </row>
    <row r="60" spans="1:41" x14ac:dyDescent="0.2">
      <c r="A60" t="s">
        <v>461</v>
      </c>
      <c r="B60" s="17">
        <v>43391</v>
      </c>
      <c r="C60" s="44">
        <v>100</v>
      </c>
      <c r="E60" t="s">
        <v>2048</v>
      </c>
      <c r="F60" s="17">
        <v>43511</v>
      </c>
      <c r="G60">
        <v>20</v>
      </c>
      <c r="H60">
        <v>696</v>
      </c>
      <c r="I60" t="s">
        <v>2049</v>
      </c>
    </row>
    <row r="61" spans="1:41" x14ac:dyDescent="0.2">
      <c r="A61" t="s">
        <v>447</v>
      </c>
      <c r="B61" s="17">
        <v>42754</v>
      </c>
      <c r="C61" s="44">
        <v>150</v>
      </c>
      <c r="E61" t="s">
        <v>1646</v>
      </c>
      <c r="F61" s="17"/>
    </row>
    <row r="62" spans="1:41" x14ac:dyDescent="0.2">
      <c r="A62" t="s">
        <v>431</v>
      </c>
      <c r="B62" s="17"/>
      <c r="F62" s="17"/>
    </row>
    <row r="63" spans="1:41" x14ac:dyDescent="0.2">
      <c r="A63" t="s">
        <v>1655</v>
      </c>
      <c r="B63" s="17"/>
      <c r="F63" s="17"/>
    </row>
    <row r="64" spans="1:41" x14ac:dyDescent="0.2">
      <c r="A64" t="s">
        <v>411</v>
      </c>
      <c r="B64" s="17">
        <v>40077</v>
      </c>
      <c r="C64" s="44">
        <v>125</v>
      </c>
      <c r="D64" s="44">
        <v>610</v>
      </c>
      <c r="E64" t="s">
        <v>1647</v>
      </c>
      <c r="F64" s="17"/>
    </row>
    <row r="65" spans="1:41" x14ac:dyDescent="0.2">
      <c r="A65" t="s">
        <v>395</v>
      </c>
      <c r="B65" s="17">
        <v>42464</v>
      </c>
      <c r="C65" s="44">
        <v>400</v>
      </c>
      <c r="D65" s="44">
        <v>800</v>
      </c>
      <c r="E65" t="s">
        <v>1648</v>
      </c>
      <c r="F65" s="17">
        <v>44908</v>
      </c>
      <c r="G65" s="44">
        <v>4000</v>
      </c>
      <c r="H65" s="44">
        <v>2000</v>
      </c>
      <c r="I65" t="s">
        <v>1649</v>
      </c>
    </row>
    <row r="66" spans="1:41" x14ac:dyDescent="0.2">
      <c r="A66" t="s">
        <v>386</v>
      </c>
      <c r="B66" s="17">
        <v>43635</v>
      </c>
      <c r="C66" s="44">
        <v>45</v>
      </c>
      <c r="E66" t="s">
        <v>1650</v>
      </c>
      <c r="F66" s="17"/>
    </row>
    <row r="67" spans="1:41" x14ac:dyDescent="0.2">
      <c r="A67" t="s">
        <v>371</v>
      </c>
      <c r="B67" s="17">
        <v>40885</v>
      </c>
      <c r="C67" s="44">
        <v>150</v>
      </c>
      <c r="D67" s="44">
        <v>825</v>
      </c>
      <c r="E67" t="s">
        <v>1651</v>
      </c>
      <c r="F67" s="17"/>
    </row>
    <row r="68" spans="1:41" x14ac:dyDescent="0.2">
      <c r="A68" t="s">
        <v>354</v>
      </c>
      <c r="B68" s="17">
        <v>38287</v>
      </c>
      <c r="C68" s="44">
        <v>8</v>
      </c>
      <c r="D68" s="44">
        <v>105</v>
      </c>
      <c r="E68" t="s">
        <v>1652</v>
      </c>
      <c r="F68" s="17"/>
    </row>
    <row r="69" spans="1:41" x14ac:dyDescent="0.2">
      <c r="A69" t="s">
        <v>336</v>
      </c>
      <c r="B69" s="17">
        <v>44155</v>
      </c>
      <c r="C69" s="44">
        <v>100</v>
      </c>
      <c r="E69" t="s">
        <v>1653</v>
      </c>
      <c r="F69" s="17"/>
    </row>
    <row r="70" spans="1:41" x14ac:dyDescent="0.2">
      <c r="A70" t="s">
        <v>327</v>
      </c>
      <c r="B70" s="54">
        <v>43734</v>
      </c>
      <c r="E70" t="s">
        <v>2093</v>
      </c>
      <c r="F70" s="54">
        <v>45099</v>
      </c>
      <c r="I70" t="s">
        <v>2094</v>
      </c>
      <c r="J70" s="17">
        <v>45563</v>
      </c>
      <c r="K70" s="44">
        <v>110</v>
      </c>
      <c r="L70" s="44">
        <v>3500</v>
      </c>
      <c r="M70" t="s">
        <v>2056</v>
      </c>
    </row>
    <row r="71" spans="1:41" x14ac:dyDescent="0.2">
      <c r="A71" t="s">
        <v>319</v>
      </c>
      <c r="B71" s="17">
        <v>42485</v>
      </c>
      <c r="E71" t="s">
        <v>2085</v>
      </c>
      <c r="F71" s="17">
        <v>43018</v>
      </c>
      <c r="H71">
        <v>90</v>
      </c>
      <c r="I71" t="s">
        <v>2086</v>
      </c>
      <c r="J71" s="17">
        <v>43472</v>
      </c>
      <c r="M71" t="s">
        <v>2087</v>
      </c>
      <c r="N71" s="17">
        <v>43965</v>
      </c>
      <c r="O71">
        <v>1.5</v>
      </c>
      <c r="P71">
        <v>39.5</v>
      </c>
      <c r="Q71" t="s">
        <v>2088</v>
      </c>
      <c r="R71" s="17">
        <v>44083</v>
      </c>
      <c r="S71">
        <v>30</v>
      </c>
      <c r="T71">
        <v>1000</v>
      </c>
      <c r="U71" t="s">
        <v>2089</v>
      </c>
      <c r="V71" s="17">
        <v>44536</v>
      </c>
      <c r="Y71" t="s">
        <v>2090</v>
      </c>
      <c r="Z71" s="17">
        <v>44537</v>
      </c>
      <c r="AA71">
        <v>150</v>
      </c>
      <c r="AB71">
        <v>12000</v>
      </c>
      <c r="AC71" t="s">
        <v>2091</v>
      </c>
      <c r="AD71" s="17">
        <v>45239</v>
      </c>
      <c r="AF71">
        <v>1500</v>
      </c>
      <c r="AG71" t="s">
        <v>2092</v>
      </c>
    </row>
    <row r="72" spans="1:41" x14ac:dyDescent="0.2">
      <c r="A72" t="s">
        <v>2168</v>
      </c>
      <c r="B72" s="54"/>
      <c r="F72" s="54">
        <v>35415</v>
      </c>
      <c r="I72" t="s">
        <v>2169</v>
      </c>
      <c r="J72" s="54">
        <v>37865</v>
      </c>
      <c r="M72" t="s">
        <v>2170</v>
      </c>
      <c r="N72" s="54">
        <v>39008</v>
      </c>
      <c r="O72">
        <v>75</v>
      </c>
      <c r="P72">
        <v>245</v>
      </c>
      <c r="Q72" t="s">
        <v>2171</v>
      </c>
      <c r="R72" s="54">
        <v>39415</v>
      </c>
      <c r="S72">
        <v>85</v>
      </c>
      <c r="T72">
        <v>250</v>
      </c>
      <c r="U72" t="s">
        <v>2172</v>
      </c>
      <c r="V72" s="54">
        <v>42186</v>
      </c>
      <c r="W72">
        <v>640</v>
      </c>
      <c r="X72">
        <v>375</v>
      </c>
      <c r="Y72" t="s">
        <v>2173</v>
      </c>
      <c r="Z72" s="54">
        <v>42453</v>
      </c>
      <c r="AA72">
        <v>50</v>
      </c>
      <c r="AC72" t="s">
        <v>2174</v>
      </c>
      <c r="AD72" s="54">
        <v>42471</v>
      </c>
      <c r="AE72">
        <v>75</v>
      </c>
      <c r="AG72" t="s">
        <v>2175</v>
      </c>
      <c r="AH72" s="54">
        <v>43180</v>
      </c>
      <c r="AK72" t="s">
        <v>2176</v>
      </c>
      <c r="AL72" s="54">
        <v>43563</v>
      </c>
      <c r="AM72">
        <v>400</v>
      </c>
      <c r="AN72">
        <v>200</v>
      </c>
      <c r="AO72" t="s">
        <v>2177</v>
      </c>
    </row>
    <row r="73" spans="1:41" x14ac:dyDescent="0.2">
      <c r="A73" t="s">
        <v>306</v>
      </c>
      <c r="B73" s="54">
        <v>41698</v>
      </c>
      <c r="E73" t="s">
        <v>2117</v>
      </c>
      <c r="F73" s="54">
        <v>42506</v>
      </c>
      <c r="I73" t="s">
        <v>2118</v>
      </c>
      <c r="J73" s="54">
        <v>43677</v>
      </c>
      <c r="M73" t="s">
        <v>2119</v>
      </c>
      <c r="N73" s="54">
        <v>44452</v>
      </c>
      <c r="O73" s="44">
        <v>370</v>
      </c>
      <c r="P73" s="44">
        <v>1380</v>
      </c>
      <c r="Q73" t="s">
        <v>2120</v>
      </c>
      <c r="R73" s="54">
        <v>45671</v>
      </c>
      <c r="S73" s="44">
        <v>110</v>
      </c>
      <c r="T73" s="44">
        <v>700</v>
      </c>
      <c r="U73" t="s">
        <v>2121</v>
      </c>
      <c r="V73" s="17"/>
    </row>
    <row r="74" spans="1:41" x14ac:dyDescent="0.2">
      <c r="A74" t="s">
        <v>289</v>
      </c>
      <c r="B74" s="17">
        <v>44179</v>
      </c>
      <c r="C74">
        <v>75</v>
      </c>
      <c r="D74">
        <v>695</v>
      </c>
      <c r="E74" t="s">
        <v>2057</v>
      </c>
      <c r="F74" s="40">
        <v>44420</v>
      </c>
      <c r="I74" t="s">
        <v>2122</v>
      </c>
      <c r="J74" s="17">
        <v>45448</v>
      </c>
      <c r="M74" t="s">
        <v>2058</v>
      </c>
      <c r="N74" s="17">
        <v>45629</v>
      </c>
      <c r="O74">
        <v>75</v>
      </c>
      <c r="P74">
        <v>425</v>
      </c>
      <c r="Q74" t="s">
        <v>1804</v>
      </c>
    </row>
    <row r="75" spans="1:41" x14ac:dyDescent="0.2">
      <c r="A75" t="s">
        <v>273</v>
      </c>
      <c r="B75" s="17">
        <v>43977</v>
      </c>
      <c r="C75">
        <v>65</v>
      </c>
      <c r="E75" t="s">
        <v>1805</v>
      </c>
      <c r="F75" s="17">
        <v>44713</v>
      </c>
      <c r="G75">
        <v>125</v>
      </c>
      <c r="H75">
        <v>1200</v>
      </c>
      <c r="I75" t="s">
        <v>1806</v>
      </c>
      <c r="J75" s="17"/>
    </row>
    <row r="76" spans="1:41" x14ac:dyDescent="0.2">
      <c r="A76" t="s">
        <v>259</v>
      </c>
      <c r="B76" s="17">
        <v>43299</v>
      </c>
      <c r="C76">
        <v>50</v>
      </c>
      <c r="D76">
        <v>500</v>
      </c>
      <c r="E76" t="s">
        <v>1807</v>
      </c>
      <c r="F76" s="17">
        <v>43773</v>
      </c>
      <c r="I76" t="s">
        <v>2125</v>
      </c>
      <c r="J76" s="17"/>
    </row>
    <row r="77" spans="1:41" x14ac:dyDescent="0.2">
      <c r="A77" t="s">
        <v>242</v>
      </c>
      <c r="B77" s="17">
        <v>44162</v>
      </c>
      <c r="C77" s="44">
        <v>875</v>
      </c>
      <c r="D77" s="44">
        <v>1600</v>
      </c>
      <c r="E77" t="s">
        <v>1698</v>
      </c>
      <c r="F77" s="17"/>
      <c r="J77" s="17"/>
      <c r="N77" s="17"/>
      <c r="R77" s="17"/>
      <c r="V77" s="17"/>
    </row>
    <row r="78" spans="1:41" x14ac:dyDescent="0.2">
      <c r="A78" t="s">
        <v>222</v>
      </c>
      <c r="B78" s="17"/>
      <c r="F78" s="17"/>
      <c r="J78" s="17"/>
      <c r="N78" s="17"/>
      <c r="R78" s="17"/>
      <c r="V78" s="17"/>
    </row>
    <row r="79" spans="1:41" x14ac:dyDescent="0.2">
      <c r="A79" t="s">
        <v>1699</v>
      </c>
      <c r="B79" s="54">
        <v>40940</v>
      </c>
      <c r="C79">
        <v>13</v>
      </c>
      <c r="D79">
        <v>1494.5</v>
      </c>
      <c r="E79" t="s">
        <v>2107</v>
      </c>
      <c r="F79" s="54">
        <v>41648</v>
      </c>
      <c r="G79">
        <v>20</v>
      </c>
      <c r="H79">
        <v>300</v>
      </c>
      <c r="I79" t="s">
        <v>2108</v>
      </c>
      <c r="J79" s="54">
        <v>42865</v>
      </c>
      <c r="K79">
        <v>70</v>
      </c>
      <c r="L79">
        <v>475</v>
      </c>
      <c r="M79" t="s">
        <v>2109</v>
      </c>
      <c r="N79" s="54">
        <v>43103</v>
      </c>
      <c r="O79">
        <v>12</v>
      </c>
      <c r="P79">
        <v>150</v>
      </c>
      <c r="Q79" t="s">
        <v>2110</v>
      </c>
      <c r="R79" s="54">
        <v>43153</v>
      </c>
      <c r="S79">
        <v>150</v>
      </c>
      <c r="T79">
        <v>3010</v>
      </c>
      <c r="U79" t="s">
        <v>2111</v>
      </c>
      <c r="V79" s="54">
        <v>43888</v>
      </c>
      <c r="W79">
        <v>350</v>
      </c>
      <c r="X79">
        <v>2370</v>
      </c>
      <c r="Y79" t="s">
        <v>2112</v>
      </c>
      <c r="Z79" s="54">
        <v>44042</v>
      </c>
      <c r="AA79">
        <v>75</v>
      </c>
      <c r="AB79">
        <v>720</v>
      </c>
      <c r="AC79" t="s">
        <v>2113</v>
      </c>
      <c r="AD79" s="54">
        <v>45510</v>
      </c>
      <c r="AE79">
        <v>50</v>
      </c>
      <c r="AF79">
        <v>1900</v>
      </c>
      <c r="AG79" t="s">
        <v>2114</v>
      </c>
      <c r="AH79" s="54">
        <v>45645</v>
      </c>
      <c r="AI79">
        <v>20</v>
      </c>
      <c r="AJ79">
        <v>1300</v>
      </c>
      <c r="AK79" t="s">
        <v>2115</v>
      </c>
      <c r="AL79" s="54">
        <v>45750</v>
      </c>
      <c r="AM79">
        <v>18</v>
      </c>
      <c r="AN79">
        <v>1400</v>
      </c>
      <c r="AO79" t="s">
        <v>2116</v>
      </c>
    </row>
    <row r="80" spans="1:41" x14ac:dyDescent="0.2">
      <c r="A80" t="s">
        <v>196</v>
      </c>
      <c r="B80" s="59">
        <v>42096</v>
      </c>
      <c r="D80">
        <v>120</v>
      </c>
      <c r="E80" t="s">
        <v>2178</v>
      </c>
      <c r="F80" s="59">
        <v>42380</v>
      </c>
      <c r="I80" t="s">
        <v>2179</v>
      </c>
      <c r="J80" s="59">
        <v>42936</v>
      </c>
      <c r="L80">
        <v>170</v>
      </c>
      <c r="M80" t="s">
        <v>2180</v>
      </c>
      <c r="N80" s="59">
        <v>43088</v>
      </c>
      <c r="Q80" t="s">
        <v>2181</v>
      </c>
      <c r="R80" s="59">
        <v>43712</v>
      </c>
      <c r="U80" t="s">
        <v>2182</v>
      </c>
      <c r="V80" s="59">
        <v>43838</v>
      </c>
      <c r="Y80" t="s">
        <v>2183</v>
      </c>
      <c r="Z80" s="59">
        <v>44158</v>
      </c>
      <c r="AA80">
        <v>55</v>
      </c>
      <c r="AB80">
        <v>2700</v>
      </c>
      <c r="AC80" t="s">
        <v>2184</v>
      </c>
      <c r="AD80" s="59">
        <v>44840</v>
      </c>
      <c r="AF80">
        <v>425</v>
      </c>
      <c r="AG80" t="s">
        <v>2185</v>
      </c>
      <c r="AH80" s="59">
        <v>44936</v>
      </c>
      <c r="AK80" t="s">
        <v>2186</v>
      </c>
      <c r="AL80" s="59">
        <v>45608</v>
      </c>
      <c r="AM80">
        <v>150</v>
      </c>
      <c r="AN80">
        <v>2300</v>
      </c>
      <c r="AO80" t="s">
        <v>2187</v>
      </c>
    </row>
    <row r="81" spans="1:41" x14ac:dyDescent="0.2">
      <c r="A81" t="s">
        <v>179</v>
      </c>
      <c r="B81" s="17">
        <v>40161</v>
      </c>
      <c r="C81" s="44">
        <v>60</v>
      </c>
      <c r="D81" s="44">
        <v>230</v>
      </c>
      <c r="E81" t="s">
        <v>1708</v>
      </c>
      <c r="F81" s="17">
        <v>39083</v>
      </c>
      <c r="I81" t="s">
        <v>1709</v>
      </c>
      <c r="J81" s="17">
        <v>44088</v>
      </c>
      <c r="K81" s="44">
        <v>600</v>
      </c>
      <c r="L81" s="44">
        <v>2600</v>
      </c>
      <c r="M81" t="s">
        <v>1710</v>
      </c>
      <c r="N81" s="17">
        <v>44088</v>
      </c>
      <c r="O81" s="44">
        <v>125</v>
      </c>
      <c r="P81" s="44">
        <v>65</v>
      </c>
      <c r="Q81" t="s">
        <v>1732</v>
      </c>
      <c r="R81" s="17">
        <v>42976</v>
      </c>
      <c r="U81" t="s">
        <v>1733</v>
      </c>
      <c r="V81" s="17"/>
    </row>
    <row r="82" spans="1:41" x14ac:dyDescent="0.2">
      <c r="A82" t="s">
        <v>159</v>
      </c>
      <c r="B82" s="17">
        <v>35640</v>
      </c>
      <c r="C82">
        <v>103</v>
      </c>
      <c r="E82" t="s">
        <v>1808</v>
      </c>
      <c r="F82" s="17"/>
      <c r="J82" s="17"/>
    </row>
    <row r="83" spans="1:41" x14ac:dyDescent="0.2">
      <c r="A83" t="s">
        <v>146</v>
      </c>
      <c r="B83" s="17">
        <v>34275</v>
      </c>
      <c r="C83">
        <v>2</v>
      </c>
      <c r="E83" t="s">
        <v>2124</v>
      </c>
      <c r="F83" s="17">
        <v>34453</v>
      </c>
      <c r="G83">
        <v>3</v>
      </c>
      <c r="I83" t="s">
        <v>2123</v>
      </c>
      <c r="J83" s="17"/>
      <c r="N83" s="17"/>
      <c r="R83" s="17"/>
      <c r="V83" s="17"/>
    </row>
    <row r="84" spans="1:41" ht="15" customHeight="1" x14ac:dyDescent="0.2">
      <c r="A84" t="s">
        <v>142</v>
      </c>
      <c r="B84" s="17">
        <v>41981</v>
      </c>
      <c r="C84">
        <v>20</v>
      </c>
      <c r="D84">
        <v>260</v>
      </c>
      <c r="E84" t="s">
        <v>2059</v>
      </c>
      <c r="F84" s="17">
        <v>43124</v>
      </c>
      <c r="G84">
        <v>105</v>
      </c>
      <c r="H84">
        <v>65</v>
      </c>
      <c r="I84" t="s">
        <v>2060</v>
      </c>
      <c r="J84" s="17"/>
      <c r="N84" s="17"/>
      <c r="R84" s="17"/>
      <c r="V84" s="17"/>
    </row>
    <row r="85" spans="1:41" x14ac:dyDescent="0.2">
      <c r="A85" t="s">
        <v>2147</v>
      </c>
      <c r="B85" s="54">
        <v>39386</v>
      </c>
      <c r="C85">
        <v>0.45</v>
      </c>
      <c r="D85">
        <v>0</v>
      </c>
      <c r="E85" t="s">
        <v>2148</v>
      </c>
      <c r="F85" s="54">
        <v>39651</v>
      </c>
      <c r="G85">
        <v>7</v>
      </c>
      <c r="H85">
        <v>136</v>
      </c>
      <c r="I85" t="s">
        <v>2149</v>
      </c>
      <c r="J85" s="54">
        <v>39715</v>
      </c>
      <c r="M85" t="s">
        <v>2150</v>
      </c>
      <c r="N85" s="54">
        <v>39736</v>
      </c>
      <c r="Q85" t="s">
        <v>2151</v>
      </c>
      <c r="R85" s="54">
        <v>39741</v>
      </c>
      <c r="U85" t="s">
        <v>2152</v>
      </c>
      <c r="V85" s="54">
        <v>39828</v>
      </c>
      <c r="Y85" t="s">
        <v>2153</v>
      </c>
      <c r="Z85" s="54">
        <v>39948</v>
      </c>
      <c r="AC85" t="s">
        <v>2154</v>
      </c>
      <c r="AD85" s="54">
        <v>39948</v>
      </c>
      <c r="AG85" t="s">
        <v>2155</v>
      </c>
      <c r="AH85" s="54">
        <v>39948</v>
      </c>
      <c r="AK85" t="s">
        <v>2156</v>
      </c>
      <c r="AL85" s="54">
        <v>42647</v>
      </c>
      <c r="AM85">
        <v>40</v>
      </c>
      <c r="AN85">
        <v>522</v>
      </c>
      <c r="AO85" t="s">
        <v>2157</v>
      </c>
    </row>
    <row r="86" spans="1:41" x14ac:dyDescent="0.2">
      <c r="A86" t="s">
        <v>118</v>
      </c>
      <c r="B86" s="17">
        <v>43404</v>
      </c>
      <c r="C86">
        <v>50</v>
      </c>
      <c r="E86" t="s">
        <v>1809</v>
      </c>
      <c r="F86" s="17">
        <v>44060</v>
      </c>
      <c r="G86">
        <v>125</v>
      </c>
      <c r="I86" t="s">
        <v>1810</v>
      </c>
      <c r="J86" s="17"/>
    </row>
    <row r="87" spans="1:41" x14ac:dyDescent="0.2">
      <c r="A87" t="s">
        <v>107</v>
      </c>
      <c r="B87" s="17">
        <v>41455</v>
      </c>
      <c r="C87" s="44">
        <v>22</v>
      </c>
      <c r="D87" s="44">
        <v>54.6</v>
      </c>
      <c r="E87" t="s">
        <v>2082</v>
      </c>
      <c r="F87" s="17">
        <v>42145</v>
      </c>
      <c r="G87" s="44">
        <v>50</v>
      </c>
      <c r="H87" s="44">
        <v>1000</v>
      </c>
      <c r="I87" t="s">
        <v>2083</v>
      </c>
      <c r="J87" s="17">
        <v>44006</v>
      </c>
      <c r="K87">
        <v>450</v>
      </c>
      <c r="L87">
        <v>1600</v>
      </c>
      <c r="M87" t="s">
        <v>2084</v>
      </c>
      <c r="N87" s="17"/>
      <c r="R87" s="17"/>
      <c r="V87" s="17"/>
    </row>
    <row r="88" spans="1:41" x14ac:dyDescent="0.2">
      <c r="A88" t="s">
        <v>96</v>
      </c>
      <c r="B88" s="17">
        <v>34072</v>
      </c>
      <c r="C88">
        <v>12</v>
      </c>
      <c r="D88">
        <v>7</v>
      </c>
      <c r="E88" t="s">
        <v>2158</v>
      </c>
      <c r="F88" s="17">
        <v>34225</v>
      </c>
      <c r="G88">
        <v>19</v>
      </c>
      <c r="H88">
        <v>12</v>
      </c>
      <c r="I88" t="s">
        <v>2159</v>
      </c>
      <c r="J88" s="17">
        <v>34319</v>
      </c>
      <c r="K88">
        <v>15</v>
      </c>
      <c r="L88">
        <v>13</v>
      </c>
      <c r="M88" t="s">
        <v>2160</v>
      </c>
      <c r="N88" s="17">
        <v>35186</v>
      </c>
      <c r="Q88" t="s">
        <v>2161</v>
      </c>
      <c r="R88" s="17">
        <v>35592</v>
      </c>
      <c r="S88">
        <v>33</v>
      </c>
      <c r="T88">
        <v>15</v>
      </c>
      <c r="U88" t="s">
        <v>2162</v>
      </c>
      <c r="V88" s="17">
        <v>35683</v>
      </c>
      <c r="W88">
        <v>4</v>
      </c>
      <c r="X88">
        <v>7</v>
      </c>
      <c r="Y88" t="s">
        <v>2163</v>
      </c>
      <c r="Z88" s="17">
        <v>36031</v>
      </c>
      <c r="AA88">
        <v>6</v>
      </c>
      <c r="AB88">
        <v>60</v>
      </c>
      <c r="AC88" t="s">
        <v>2164</v>
      </c>
      <c r="AD88" s="17">
        <v>36404</v>
      </c>
      <c r="AE88">
        <v>20</v>
      </c>
      <c r="AF88">
        <v>206</v>
      </c>
      <c r="AG88" t="s">
        <v>2165</v>
      </c>
      <c r="AH88" s="17">
        <v>36494</v>
      </c>
      <c r="AI88">
        <v>4.5</v>
      </c>
      <c r="AK88" t="s">
        <v>2166</v>
      </c>
      <c r="AL88" s="17">
        <v>36654</v>
      </c>
      <c r="AM88">
        <v>15</v>
      </c>
      <c r="AN88">
        <v>400</v>
      </c>
      <c r="AO88" t="s">
        <v>2167</v>
      </c>
    </row>
    <row r="89" spans="1:41" x14ac:dyDescent="0.2">
      <c r="A89" t="s">
        <v>79</v>
      </c>
      <c r="B89" s="17">
        <v>44762</v>
      </c>
      <c r="C89">
        <v>25</v>
      </c>
      <c r="D89">
        <v>406</v>
      </c>
      <c r="E89" t="s">
        <v>1811</v>
      </c>
      <c r="F89" s="17">
        <v>45092</v>
      </c>
      <c r="G89">
        <v>60</v>
      </c>
      <c r="H89">
        <v>465</v>
      </c>
      <c r="I89" t="s">
        <v>1812</v>
      </c>
      <c r="J89" s="17"/>
    </row>
    <row r="90" spans="1:41" x14ac:dyDescent="0.2">
      <c r="A90" t="s">
        <v>62</v>
      </c>
      <c r="B90" s="17">
        <v>43927</v>
      </c>
      <c r="C90" s="44">
        <v>250</v>
      </c>
      <c r="E90" t="s">
        <v>1731</v>
      </c>
      <c r="F90" s="17"/>
      <c r="J90" s="17"/>
      <c r="N90" s="17"/>
      <c r="R90" s="17"/>
      <c r="V90" s="17"/>
    </row>
    <row r="91" spans="1:41" x14ac:dyDescent="0.2">
      <c r="A91" t="s">
        <v>49</v>
      </c>
      <c r="B91" s="17">
        <v>42046</v>
      </c>
      <c r="C91">
        <v>100</v>
      </c>
      <c r="D91">
        <v>745</v>
      </c>
      <c r="E91" t="s">
        <v>2137</v>
      </c>
      <c r="F91" s="17">
        <v>43151</v>
      </c>
      <c r="G91">
        <v>69</v>
      </c>
      <c r="H91">
        <v>1050</v>
      </c>
      <c r="I91" t="s">
        <v>2138</v>
      </c>
      <c r="J91" s="17">
        <v>43494</v>
      </c>
      <c r="K91">
        <v>165</v>
      </c>
      <c r="L91">
        <v>1700</v>
      </c>
      <c r="M91" t="s">
        <v>2139</v>
      </c>
      <c r="N91" s="17">
        <v>43518</v>
      </c>
      <c r="O91">
        <v>65</v>
      </c>
      <c r="P91">
        <v>1473</v>
      </c>
      <c r="Q91" t="s">
        <v>2140</v>
      </c>
      <c r="R91" s="17">
        <v>44475</v>
      </c>
      <c r="S91">
        <v>30</v>
      </c>
      <c r="T91">
        <v>600</v>
      </c>
      <c r="U91" t="s">
        <v>2141</v>
      </c>
      <c r="V91" s="17">
        <v>44628</v>
      </c>
      <c r="W91">
        <v>54</v>
      </c>
      <c r="X91">
        <v>1700</v>
      </c>
      <c r="Y91" t="s">
        <v>2142</v>
      </c>
      <c r="Z91" s="17">
        <v>44838</v>
      </c>
      <c r="AA91">
        <v>10</v>
      </c>
      <c r="AB91">
        <v>290</v>
      </c>
      <c r="AC91" t="s">
        <v>2143</v>
      </c>
      <c r="AD91" s="17">
        <v>44935</v>
      </c>
      <c r="AE91">
        <v>175</v>
      </c>
      <c r="AF91">
        <v>4200</v>
      </c>
      <c r="AG91" t="s">
        <v>2144</v>
      </c>
      <c r="AH91" s="17">
        <v>44991</v>
      </c>
      <c r="AI91">
        <v>25</v>
      </c>
      <c r="AJ91">
        <v>250</v>
      </c>
      <c r="AK91" t="s">
        <v>2145</v>
      </c>
      <c r="AL91" s="17">
        <v>45293</v>
      </c>
      <c r="AM91">
        <v>100</v>
      </c>
      <c r="AN91">
        <v>1200</v>
      </c>
      <c r="AO91" t="s">
        <v>2146</v>
      </c>
    </row>
    <row r="92" spans="1:41" x14ac:dyDescent="0.2">
      <c r="A92" t="s">
        <v>34</v>
      </c>
      <c r="B92" s="17">
        <v>42495</v>
      </c>
      <c r="C92">
        <v>40</v>
      </c>
      <c r="D92">
        <v>871</v>
      </c>
      <c r="E92" t="s">
        <v>2104</v>
      </c>
      <c r="F92" s="17">
        <v>43151</v>
      </c>
      <c r="G92">
        <v>170</v>
      </c>
      <c r="H92">
        <v>2000</v>
      </c>
      <c r="I92" t="s">
        <v>2105</v>
      </c>
      <c r="J92" s="17">
        <v>44908</v>
      </c>
      <c r="K92">
        <v>170</v>
      </c>
      <c r="L92">
        <v>3300</v>
      </c>
      <c r="M92" t="s">
        <v>2106</v>
      </c>
    </row>
    <row r="93" spans="1:41" x14ac:dyDescent="0.2">
      <c r="A93" t="s">
        <v>31</v>
      </c>
      <c r="B93" s="17">
        <v>42549</v>
      </c>
      <c r="C93">
        <v>150</v>
      </c>
      <c r="D93">
        <v>2410</v>
      </c>
      <c r="E93" t="s">
        <v>1813</v>
      </c>
      <c r="F93" s="17">
        <v>43501</v>
      </c>
      <c r="G93">
        <v>120</v>
      </c>
      <c r="H93">
        <v>160</v>
      </c>
      <c r="I93" t="s">
        <v>1814</v>
      </c>
      <c r="J93" s="17">
        <v>44172</v>
      </c>
      <c r="K93">
        <v>50</v>
      </c>
      <c r="M93" t="s">
        <v>1815</v>
      </c>
      <c r="N93" s="57">
        <v>44473</v>
      </c>
      <c r="O93">
        <v>100</v>
      </c>
      <c r="P93">
        <v>1188</v>
      </c>
      <c r="Q93" t="s">
        <v>1816</v>
      </c>
    </row>
    <row r="94" spans="1:41" x14ac:dyDescent="0.2">
      <c r="A94" s="50" t="s">
        <v>19</v>
      </c>
      <c r="B94" s="58">
        <v>44853</v>
      </c>
      <c r="C94" s="50">
        <v>50</v>
      </c>
      <c r="D94" s="50">
        <v>1387.5</v>
      </c>
      <c r="E94" s="50" t="s">
        <v>1817</v>
      </c>
      <c r="F94" s="58">
        <v>43431</v>
      </c>
      <c r="G94" s="50"/>
      <c r="H94" s="50"/>
      <c r="I94" s="50" t="s">
        <v>1818</v>
      </c>
      <c r="J94" s="58">
        <v>42486</v>
      </c>
      <c r="K94" s="50"/>
      <c r="L94" s="50">
        <v>908</v>
      </c>
      <c r="M94" s="50" t="s">
        <v>1819</v>
      </c>
      <c r="N94" s="50"/>
      <c r="O94" s="50"/>
      <c r="P94" s="50"/>
      <c r="Q94" s="50"/>
      <c r="R94" s="50"/>
      <c r="S94" s="50"/>
      <c r="T94" s="50"/>
      <c r="U94" s="50"/>
      <c r="V94" s="50"/>
      <c r="W94" s="50"/>
      <c r="X94" s="50"/>
      <c r="Y94" s="50"/>
      <c r="Z94" s="50"/>
      <c r="AA94" s="50"/>
      <c r="AB94" s="50"/>
      <c r="AC94" s="50"/>
      <c r="AD94" s="50"/>
      <c r="AE94" s="50"/>
      <c r="AF94" s="50"/>
      <c r="AG94" s="50"/>
      <c r="AH94" s="50"/>
    </row>
    <row r="95" spans="1:41" x14ac:dyDescent="0.2">
      <c r="B95" t="s">
        <v>1417</v>
      </c>
      <c r="C95" s="64">
        <f>MEDIAN(C2:C94)</f>
        <v>60</v>
      </c>
      <c r="D95" s="64">
        <f>MEDIAN(D2:D94)</f>
        <v>420</v>
      </c>
      <c r="E95" s="64"/>
      <c r="F95" s="65"/>
      <c r="G95" s="64">
        <f>MEDIAN(G2:G94)</f>
        <v>50</v>
      </c>
      <c r="H95" s="64">
        <f>MEDIAN(H2:H94)</f>
        <v>415</v>
      </c>
      <c r="I95" s="64"/>
      <c r="J95" s="65"/>
      <c r="K95" s="64">
        <f>MEDIAN(K2:K94)</f>
        <v>50</v>
      </c>
      <c r="L95" s="64">
        <f>MEDIAN(L2:L94)</f>
        <v>600</v>
      </c>
      <c r="M95" s="64"/>
      <c r="N95" s="64"/>
      <c r="O95" s="64">
        <f>MEDIAN(O2:O94)</f>
        <v>60</v>
      </c>
      <c r="P95" s="64">
        <f>MEDIAN(P2:P94)</f>
        <v>245</v>
      </c>
      <c r="Q95" s="64"/>
      <c r="R95" s="64"/>
      <c r="S95" s="64">
        <f>MEDIAN(S2:S94)</f>
        <v>33</v>
      </c>
      <c r="T95" s="64">
        <f>MEDIAN(T2:T94)</f>
        <v>665</v>
      </c>
      <c r="U95" s="64"/>
      <c r="V95" s="64"/>
      <c r="W95" s="64">
        <f>MEDIAN(W2:W94)</f>
        <v>30</v>
      </c>
      <c r="X95" s="64">
        <f>MEDIAN(X2:X94)</f>
        <v>441</v>
      </c>
      <c r="Y95" s="64"/>
      <c r="Z95" s="64"/>
      <c r="AA95" s="64">
        <f>MEDIAN(AA2:AA94)</f>
        <v>20.2</v>
      </c>
      <c r="AB95" s="64">
        <f>MEDIAN(AB2:AB94)</f>
        <v>464</v>
      </c>
      <c r="AC95" s="64"/>
      <c r="AD95" s="64"/>
      <c r="AE95" s="64">
        <f>MEDIAN(AE2:AE94)</f>
        <v>60</v>
      </c>
      <c r="AF95" s="64">
        <f>MEDIAN(AF2:AF94)</f>
        <v>340</v>
      </c>
    </row>
    <row r="96" spans="1:41" x14ac:dyDescent="0.2">
      <c r="B96" t="s">
        <v>1416</v>
      </c>
      <c r="C96" s="66">
        <f>AVERAGE(C2:C94)</f>
        <v>145.44999999999999</v>
      </c>
      <c r="D96" s="66">
        <f>AVERAGE(D2:D94)</f>
        <v>715.44468085106371</v>
      </c>
      <c r="E96" s="66"/>
      <c r="F96" s="66"/>
      <c r="G96" s="66">
        <f>AVERAGE(G2:G94)</f>
        <v>165.375</v>
      </c>
      <c r="H96" s="66">
        <f>AVERAGE(H2:H94)</f>
        <v>713.29729729729729</v>
      </c>
      <c r="I96" s="66"/>
      <c r="J96" s="66"/>
      <c r="K96" s="66">
        <f>AVERAGE(K2:K94)</f>
        <v>145.90882352941176</v>
      </c>
      <c r="L96" s="66">
        <f>AVERAGE(L2:L94)</f>
        <v>1191.4344827586206</v>
      </c>
      <c r="M96" s="66"/>
      <c r="N96" s="66"/>
      <c r="O96" s="66">
        <f>AVERAGE(O2:O94)</f>
        <v>90.692000000000007</v>
      </c>
      <c r="P96" s="66">
        <f>AVERAGE(P2:P94)</f>
        <v>502.41304347826087</v>
      </c>
      <c r="Q96" s="66"/>
      <c r="R96" s="66"/>
      <c r="S96" s="66">
        <f>AVERAGE(S2:S94)</f>
        <v>102.55263157894737</v>
      </c>
      <c r="T96" s="66">
        <f>AVERAGE(T2:T94)</f>
        <v>859.88461538461536</v>
      </c>
      <c r="U96" s="66"/>
      <c r="V96" s="66"/>
      <c r="W96" s="66">
        <f>AVERAGE(W2:W94)</f>
        <v>143.69411764705885</v>
      </c>
      <c r="X96" s="66">
        <f>AVERAGE(X2:X94)</f>
        <v>1002.7142857142857</v>
      </c>
      <c r="Y96" s="66"/>
      <c r="Z96" s="66"/>
      <c r="AA96" s="66">
        <f>AVERAGE(AA2:AA94)</f>
        <v>78.405263157894737</v>
      </c>
      <c r="AB96" s="66">
        <f>AVERAGE(AB2:AB94)</f>
        <v>1554.7142857142858</v>
      </c>
      <c r="AC96" s="66"/>
      <c r="AD96" s="66"/>
      <c r="AE96" s="66">
        <f>AVERAGE(AE2:AE94)</f>
        <v>192.2</v>
      </c>
      <c r="AF96" s="66">
        <f>AVERAGE(AF2:AF94)</f>
        <v>925</v>
      </c>
      <c r="AG96" s="44"/>
      <c r="AH96" s="44"/>
      <c r="AI96" s="44"/>
      <c r="AJ96" s="44"/>
      <c r="AK96" s="44"/>
      <c r="AL96" s="44"/>
      <c r="AM96" s="44"/>
    </row>
    <row r="101" spans="2:6" x14ac:dyDescent="0.2">
      <c r="C101" t="s">
        <v>2195</v>
      </c>
      <c r="D101" t="s">
        <v>2197</v>
      </c>
      <c r="E101" t="s">
        <v>2196</v>
      </c>
      <c r="F101" t="s">
        <v>2198</v>
      </c>
    </row>
    <row r="102" spans="2:6" x14ac:dyDescent="0.2">
      <c r="B102" t="s">
        <v>2199</v>
      </c>
      <c r="C102">
        <f>C95</f>
        <v>60</v>
      </c>
      <c r="D102" s="44">
        <f>C96</f>
        <v>145.44999999999999</v>
      </c>
      <c r="E102">
        <f>D95</f>
        <v>420</v>
      </c>
      <c r="F102" s="44">
        <f>D96</f>
        <v>715.44468085106371</v>
      </c>
    </row>
    <row r="103" spans="2:6" x14ac:dyDescent="0.2">
      <c r="B103" t="s">
        <v>2200</v>
      </c>
      <c r="C103">
        <f>G95</f>
        <v>50</v>
      </c>
      <c r="D103" s="44">
        <f>G96</f>
        <v>165.375</v>
      </c>
      <c r="E103">
        <f>H95</f>
        <v>415</v>
      </c>
      <c r="F103" s="44">
        <f>H96</f>
        <v>713.29729729729729</v>
      </c>
    </row>
    <row r="104" spans="2:6" x14ac:dyDescent="0.2">
      <c r="B104" t="s">
        <v>2201</v>
      </c>
      <c r="C104">
        <f>K95</f>
        <v>50</v>
      </c>
      <c r="D104" s="44">
        <f>K96</f>
        <v>145.90882352941176</v>
      </c>
      <c r="E104">
        <f>L95</f>
        <v>600</v>
      </c>
      <c r="F104" s="44">
        <f>L96</f>
        <v>1191.4344827586206</v>
      </c>
    </row>
    <row r="105" spans="2:6" x14ac:dyDescent="0.2">
      <c r="B105" t="s">
        <v>2202</v>
      </c>
      <c r="C105">
        <f>O95</f>
        <v>60</v>
      </c>
      <c r="D105" s="44">
        <f>O96</f>
        <v>90.692000000000007</v>
      </c>
      <c r="E105">
        <f>P95</f>
        <v>245</v>
      </c>
      <c r="F105" s="44">
        <f>P96</f>
        <v>502.41304347826087</v>
      </c>
    </row>
    <row r="106" spans="2:6" x14ac:dyDescent="0.2">
      <c r="B106" t="s">
        <v>2204</v>
      </c>
      <c r="C106">
        <f>S95</f>
        <v>33</v>
      </c>
      <c r="D106" s="44">
        <f>S96</f>
        <v>102.55263157894737</v>
      </c>
      <c r="E106">
        <f>T95</f>
        <v>665</v>
      </c>
      <c r="F106" s="44">
        <f>T96</f>
        <v>859.88461538461536</v>
      </c>
    </row>
    <row r="107" spans="2:6" x14ac:dyDescent="0.2">
      <c r="B107" t="s">
        <v>2203</v>
      </c>
      <c r="C107">
        <f>W95</f>
        <v>30</v>
      </c>
      <c r="D107" s="44">
        <f>W96</f>
        <v>143.69411764705885</v>
      </c>
      <c r="E107">
        <f>X95</f>
        <v>441</v>
      </c>
      <c r="F107" s="44">
        <f>X96</f>
        <v>1002.7142857142857</v>
      </c>
    </row>
    <row r="108" spans="2:6" x14ac:dyDescent="0.2">
      <c r="B108" t="s">
        <v>2205</v>
      </c>
      <c r="C108">
        <f>AA95</f>
        <v>20.2</v>
      </c>
      <c r="D108" s="44">
        <f>AA96</f>
        <v>78.405263157894737</v>
      </c>
      <c r="E108">
        <f>AB95</f>
        <v>464</v>
      </c>
      <c r="F108" s="44">
        <f>AB96</f>
        <v>1554.7142857142858</v>
      </c>
    </row>
  </sheetData>
  <sortState xmlns:xlrd2="http://schemas.microsoft.com/office/spreadsheetml/2017/richdata2" ref="A2:AO70">
    <sortCondition ref="A1:A70"/>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1E30-3514-CB40-90CA-B5800DBFB0B1}">
  <dimension ref="A1:P99"/>
  <sheetViews>
    <sheetView workbookViewId="0">
      <selection activeCell="F7" sqref="F7"/>
    </sheetView>
  </sheetViews>
  <sheetFormatPr baseColWidth="10" defaultRowHeight="16" x14ac:dyDescent="0.2"/>
  <cols>
    <col min="6" max="6" width="25" customWidth="1"/>
  </cols>
  <sheetData>
    <row r="1" spans="1:16" ht="64" x14ac:dyDescent="0.2">
      <c r="A1" s="67" t="s">
        <v>1233</v>
      </c>
      <c r="B1" s="67" t="s">
        <v>2290</v>
      </c>
      <c r="C1" s="67" t="s">
        <v>1227</v>
      </c>
      <c r="D1" s="67" t="s">
        <v>2206</v>
      </c>
      <c r="E1" s="67" t="s">
        <v>2208</v>
      </c>
      <c r="F1" s="67" t="s">
        <v>2207</v>
      </c>
    </row>
    <row r="2" spans="1:16" x14ac:dyDescent="0.2">
      <c r="A2" t="s">
        <v>1199</v>
      </c>
      <c r="B2" s="16">
        <v>2006</v>
      </c>
      <c r="C2" s="18">
        <v>44364</v>
      </c>
      <c r="D2">
        <v>0.5</v>
      </c>
      <c r="E2" t="s">
        <v>1545</v>
      </c>
      <c r="F2" t="s">
        <v>2243</v>
      </c>
      <c r="P2" s="16"/>
    </row>
    <row r="3" spans="1:16" x14ac:dyDescent="0.2">
      <c r="A3" t="s">
        <v>1185</v>
      </c>
      <c r="B3" s="16">
        <v>2013</v>
      </c>
      <c r="C3" s="18">
        <v>2020</v>
      </c>
      <c r="D3">
        <v>1</v>
      </c>
      <c r="E3" t="s">
        <v>1545</v>
      </c>
      <c r="F3" t="s">
        <v>2244</v>
      </c>
      <c r="P3" s="16"/>
    </row>
    <row r="4" spans="1:16" x14ac:dyDescent="0.2">
      <c r="A4" t="s">
        <v>1171</v>
      </c>
      <c r="B4" s="68">
        <v>2012</v>
      </c>
      <c r="C4" s="69">
        <v>44176</v>
      </c>
      <c r="D4">
        <v>1</v>
      </c>
      <c r="E4" t="s">
        <v>1545</v>
      </c>
      <c r="F4" t="s">
        <v>2305</v>
      </c>
      <c r="P4" s="68"/>
    </row>
    <row r="5" spans="1:16" x14ac:dyDescent="0.2">
      <c r="A5" t="s">
        <v>1153</v>
      </c>
      <c r="B5" s="68">
        <v>1996</v>
      </c>
      <c r="C5" s="69">
        <v>35977</v>
      </c>
      <c r="D5">
        <v>2</v>
      </c>
      <c r="E5" t="s">
        <v>1545</v>
      </c>
      <c r="F5" t="s">
        <v>2245</v>
      </c>
      <c r="P5" s="68"/>
    </row>
    <row r="6" spans="1:16" x14ac:dyDescent="0.2">
      <c r="A6" t="s">
        <v>1577</v>
      </c>
      <c r="B6" s="16">
        <v>2001</v>
      </c>
      <c r="C6" s="18">
        <v>2007</v>
      </c>
      <c r="D6">
        <v>1</v>
      </c>
      <c r="E6" t="s">
        <v>1538</v>
      </c>
      <c r="F6" t="s">
        <v>2246</v>
      </c>
      <c r="P6" s="16"/>
    </row>
    <row r="7" spans="1:16" x14ac:dyDescent="0.2">
      <c r="A7" t="s">
        <v>1154</v>
      </c>
      <c r="B7" s="68">
        <v>2011</v>
      </c>
      <c r="C7" s="69">
        <v>44378</v>
      </c>
      <c r="D7">
        <v>0</v>
      </c>
      <c r="F7" t="s">
        <v>2304</v>
      </c>
      <c r="P7" s="68"/>
    </row>
    <row r="8" spans="1:16" x14ac:dyDescent="0.2">
      <c r="A8" t="s">
        <v>1123</v>
      </c>
      <c r="B8" s="16">
        <v>2008</v>
      </c>
      <c r="C8" s="18"/>
      <c r="D8">
        <v>1</v>
      </c>
      <c r="E8" t="s">
        <v>1545</v>
      </c>
      <c r="F8" t="s">
        <v>2247</v>
      </c>
      <c r="P8" s="68"/>
    </row>
    <row r="9" spans="1:16" x14ac:dyDescent="0.2">
      <c r="A9" t="s">
        <v>1121</v>
      </c>
      <c r="B9" s="16">
        <v>2008</v>
      </c>
      <c r="C9" s="18">
        <v>41479</v>
      </c>
      <c r="D9">
        <v>1</v>
      </c>
      <c r="E9" t="s">
        <v>1538</v>
      </c>
      <c r="F9" t="s">
        <v>2248</v>
      </c>
      <c r="P9" s="16"/>
    </row>
    <row r="10" spans="1:16" x14ac:dyDescent="0.2">
      <c r="A10" t="s">
        <v>1112</v>
      </c>
      <c r="B10" s="68">
        <v>2017</v>
      </c>
      <c r="C10" s="69">
        <v>43384</v>
      </c>
      <c r="D10">
        <v>0.5</v>
      </c>
      <c r="E10" t="s">
        <v>1545</v>
      </c>
      <c r="F10" t="s">
        <v>2249</v>
      </c>
      <c r="P10" s="68"/>
    </row>
    <row r="11" spans="1:16" x14ac:dyDescent="0.2">
      <c r="A11" t="s">
        <v>1095</v>
      </c>
      <c r="B11" s="68">
        <v>2002</v>
      </c>
      <c r="C11" s="69">
        <v>38134</v>
      </c>
      <c r="D11">
        <v>0</v>
      </c>
      <c r="E11" t="s">
        <v>1545</v>
      </c>
      <c r="F11" t="s">
        <v>2250</v>
      </c>
      <c r="P11" s="68"/>
    </row>
    <row r="12" spans="1:16" x14ac:dyDescent="0.2">
      <c r="A12" t="s">
        <v>1071</v>
      </c>
      <c r="B12" s="16">
        <v>1980</v>
      </c>
      <c r="C12" s="18">
        <v>30484</v>
      </c>
      <c r="D12">
        <v>0</v>
      </c>
      <c r="F12" t="s">
        <v>2251</v>
      </c>
      <c r="P12" s="16"/>
    </row>
    <row r="13" spans="1:16" x14ac:dyDescent="0.2">
      <c r="A13" t="s">
        <v>1062</v>
      </c>
      <c r="B13" s="16">
        <v>2005</v>
      </c>
      <c r="C13" s="18">
        <v>2017</v>
      </c>
      <c r="D13">
        <v>1</v>
      </c>
      <c r="E13" t="s">
        <v>1545</v>
      </c>
      <c r="F13" t="s">
        <v>2252</v>
      </c>
      <c r="P13" s="16"/>
    </row>
    <row r="14" spans="1:16" x14ac:dyDescent="0.2">
      <c r="A14" t="s">
        <v>1045</v>
      </c>
      <c r="B14" s="16">
        <v>2008</v>
      </c>
      <c r="C14" s="18"/>
      <c r="D14">
        <v>1</v>
      </c>
      <c r="E14" t="s">
        <v>1545</v>
      </c>
      <c r="F14" t="s">
        <v>2253</v>
      </c>
      <c r="P14" s="16"/>
    </row>
    <row r="15" spans="1:16" x14ac:dyDescent="0.2">
      <c r="A15" t="s">
        <v>1042</v>
      </c>
      <c r="B15" s="68">
        <v>2013</v>
      </c>
      <c r="C15" s="69">
        <v>43369</v>
      </c>
      <c r="D15">
        <v>0.5</v>
      </c>
      <c r="E15" t="s">
        <v>1545</v>
      </c>
      <c r="F15" t="s">
        <v>2254</v>
      </c>
      <c r="P15" s="68"/>
    </row>
    <row r="16" spans="1:16" x14ac:dyDescent="0.2">
      <c r="A16" t="s">
        <v>1025</v>
      </c>
      <c r="B16" s="16">
        <v>2012</v>
      </c>
      <c r="C16" s="18"/>
      <c r="D16">
        <v>0.5</v>
      </c>
      <c r="E16" t="s">
        <v>2293</v>
      </c>
      <c r="F16" t="s">
        <v>2255</v>
      </c>
      <c r="P16" s="16"/>
    </row>
    <row r="17" spans="1:16" x14ac:dyDescent="0.2">
      <c r="A17" t="s">
        <v>1022</v>
      </c>
      <c r="B17" s="16">
        <v>2017</v>
      </c>
      <c r="C17" s="18">
        <v>43867</v>
      </c>
      <c r="D17">
        <v>0</v>
      </c>
      <c r="E17" t="s">
        <v>1545</v>
      </c>
      <c r="F17" t="s">
        <v>2256</v>
      </c>
      <c r="P17" s="16"/>
    </row>
    <row r="18" spans="1:16" x14ac:dyDescent="0.2">
      <c r="A18" t="s">
        <v>1010</v>
      </c>
      <c r="B18" s="68">
        <v>2009</v>
      </c>
      <c r="C18" s="69">
        <v>43608</v>
      </c>
      <c r="D18">
        <v>1</v>
      </c>
      <c r="E18" t="s">
        <v>1545</v>
      </c>
      <c r="F18" t="s">
        <v>2257</v>
      </c>
      <c r="P18" s="68"/>
    </row>
    <row r="19" spans="1:16" x14ac:dyDescent="0.2">
      <c r="A19" t="s">
        <v>994</v>
      </c>
      <c r="B19" s="16">
        <v>1978</v>
      </c>
      <c r="C19" s="18">
        <v>33497</v>
      </c>
      <c r="D19" t="s">
        <v>2291</v>
      </c>
      <c r="E19" t="s">
        <v>1538</v>
      </c>
      <c r="F19" t="s">
        <v>2292</v>
      </c>
      <c r="P19" s="16"/>
    </row>
    <row r="20" spans="1:16" x14ac:dyDescent="0.2">
      <c r="A20" t="s">
        <v>987</v>
      </c>
      <c r="B20" s="16">
        <v>2008</v>
      </c>
      <c r="C20" s="18">
        <v>43748</v>
      </c>
      <c r="D20">
        <v>1</v>
      </c>
      <c r="E20" t="s">
        <v>1545</v>
      </c>
      <c r="F20" t="s">
        <v>2258</v>
      </c>
      <c r="P20" s="16"/>
    </row>
    <row r="21" spans="1:16" x14ac:dyDescent="0.2">
      <c r="A21" t="s">
        <v>981</v>
      </c>
      <c r="B21" s="16">
        <v>2014</v>
      </c>
      <c r="C21" s="18">
        <v>43860</v>
      </c>
      <c r="D21">
        <v>0.5</v>
      </c>
      <c r="E21" t="s">
        <v>1545</v>
      </c>
      <c r="F21" t="s">
        <v>2259</v>
      </c>
      <c r="P21" s="16"/>
    </row>
    <row r="22" spans="1:16" x14ac:dyDescent="0.2">
      <c r="A22" t="s">
        <v>971</v>
      </c>
      <c r="B22" s="68">
        <v>1992</v>
      </c>
      <c r="C22" s="69">
        <v>41444</v>
      </c>
      <c r="D22">
        <v>2</v>
      </c>
      <c r="E22" t="s">
        <v>1538</v>
      </c>
      <c r="F22" t="s">
        <v>2260</v>
      </c>
      <c r="P22" s="68"/>
    </row>
    <row r="23" spans="1:16" x14ac:dyDescent="0.2">
      <c r="A23" t="s">
        <v>950</v>
      </c>
      <c r="B23" s="68">
        <v>2015</v>
      </c>
      <c r="C23" s="69">
        <v>44106</v>
      </c>
      <c r="D23">
        <v>0.5</v>
      </c>
      <c r="E23" t="s">
        <v>2293</v>
      </c>
      <c r="F23" t="s">
        <v>2295</v>
      </c>
      <c r="P23" s="68"/>
    </row>
    <row r="24" spans="1:16" x14ac:dyDescent="0.2">
      <c r="A24" t="s">
        <v>925</v>
      </c>
      <c r="B24" s="16">
        <v>2011</v>
      </c>
      <c r="C24" s="18">
        <v>44400</v>
      </c>
      <c r="D24">
        <v>1</v>
      </c>
      <c r="E24" t="s">
        <v>1545</v>
      </c>
      <c r="F24" t="s">
        <v>2209</v>
      </c>
      <c r="P24" s="16"/>
    </row>
    <row r="25" spans="1:16" x14ac:dyDescent="0.2">
      <c r="A25" t="s">
        <v>914</v>
      </c>
      <c r="B25" s="16">
        <v>1998</v>
      </c>
      <c r="C25" s="18">
        <v>2008</v>
      </c>
      <c r="D25" t="s">
        <v>21</v>
      </c>
      <c r="E25" t="s">
        <v>1545</v>
      </c>
      <c r="F25" t="s">
        <v>2210</v>
      </c>
      <c r="P25" s="16"/>
    </row>
    <row r="26" spans="1:16" x14ac:dyDescent="0.2">
      <c r="A26" t="s">
        <v>904</v>
      </c>
      <c r="B26" s="16">
        <v>1986</v>
      </c>
      <c r="C26" s="18">
        <v>31986</v>
      </c>
      <c r="D26" t="s">
        <v>21</v>
      </c>
      <c r="E26" t="s">
        <v>1545</v>
      </c>
      <c r="F26" t="s">
        <v>2211</v>
      </c>
      <c r="P26" s="16"/>
    </row>
    <row r="27" spans="1:16" x14ac:dyDescent="0.2">
      <c r="A27" t="s">
        <v>891</v>
      </c>
      <c r="B27" s="16">
        <v>1988</v>
      </c>
      <c r="C27" s="18"/>
      <c r="D27">
        <v>0</v>
      </c>
      <c r="E27" t="s">
        <v>1545</v>
      </c>
      <c r="F27" t="s">
        <v>2212</v>
      </c>
      <c r="P27" s="16"/>
    </row>
    <row r="28" spans="1:16" x14ac:dyDescent="0.2">
      <c r="A28" t="s">
        <v>885</v>
      </c>
      <c r="B28" s="68">
        <v>1999</v>
      </c>
      <c r="C28" s="69">
        <v>42088</v>
      </c>
      <c r="D28">
        <v>0.5</v>
      </c>
      <c r="E28" t="s">
        <v>1545</v>
      </c>
      <c r="F28" t="s">
        <v>2213</v>
      </c>
      <c r="P28" s="68"/>
    </row>
    <row r="29" spans="1:16" x14ac:dyDescent="0.2">
      <c r="A29" t="s">
        <v>869</v>
      </c>
      <c r="B29" s="16">
        <v>1979</v>
      </c>
      <c r="C29" s="18">
        <v>1982</v>
      </c>
      <c r="D29" t="s">
        <v>21</v>
      </c>
      <c r="E29" t="s">
        <v>1545</v>
      </c>
      <c r="F29" t="s">
        <v>2214</v>
      </c>
      <c r="P29" s="16"/>
    </row>
    <row r="30" spans="1:16" x14ac:dyDescent="0.2">
      <c r="A30" t="s">
        <v>861</v>
      </c>
      <c r="B30" s="16">
        <v>1987</v>
      </c>
      <c r="C30" s="18">
        <v>33353</v>
      </c>
      <c r="D30">
        <v>0.5</v>
      </c>
      <c r="E30" t="s">
        <v>1545</v>
      </c>
      <c r="F30" t="s">
        <v>2215</v>
      </c>
      <c r="P30" s="16"/>
    </row>
    <row r="31" spans="1:16" x14ac:dyDescent="0.2">
      <c r="A31" t="s">
        <v>851</v>
      </c>
      <c r="B31" s="16">
        <v>2003</v>
      </c>
      <c r="C31" s="18">
        <v>39121</v>
      </c>
      <c r="D31">
        <v>2</v>
      </c>
      <c r="E31" t="s">
        <v>1538</v>
      </c>
      <c r="F31" t="s">
        <v>2216</v>
      </c>
      <c r="P31" s="16"/>
    </row>
    <row r="32" spans="1:16" x14ac:dyDescent="0.2">
      <c r="A32" t="s">
        <v>832</v>
      </c>
      <c r="B32" s="16">
        <v>2013</v>
      </c>
      <c r="C32" s="18">
        <v>42662</v>
      </c>
      <c r="D32">
        <v>0</v>
      </c>
      <c r="E32" t="s">
        <v>1538</v>
      </c>
      <c r="F32" t="s">
        <v>2217</v>
      </c>
      <c r="P32" s="16"/>
    </row>
    <row r="33" spans="1:16" x14ac:dyDescent="0.2">
      <c r="A33" t="s">
        <v>819</v>
      </c>
      <c r="B33" s="68">
        <v>1996</v>
      </c>
      <c r="C33" s="69">
        <v>36725</v>
      </c>
      <c r="D33" t="s">
        <v>21</v>
      </c>
      <c r="E33" t="s">
        <v>1545</v>
      </c>
      <c r="F33" t="s">
        <v>2218</v>
      </c>
      <c r="P33" s="68"/>
    </row>
    <row r="34" spans="1:16" x14ac:dyDescent="0.2">
      <c r="A34" t="s">
        <v>802</v>
      </c>
      <c r="B34" s="68">
        <v>2015</v>
      </c>
      <c r="C34" s="69">
        <v>43077</v>
      </c>
      <c r="D34">
        <v>1</v>
      </c>
      <c r="E34" t="s">
        <v>1545</v>
      </c>
      <c r="F34" t="s">
        <v>2219</v>
      </c>
      <c r="P34" s="68"/>
    </row>
    <row r="35" spans="1:16" x14ac:dyDescent="0.2">
      <c r="A35" t="s">
        <v>788</v>
      </c>
      <c r="B35" s="16">
        <v>2013</v>
      </c>
      <c r="C35" s="18">
        <v>42403</v>
      </c>
      <c r="D35">
        <v>0</v>
      </c>
      <c r="E35" t="s">
        <v>1545</v>
      </c>
      <c r="F35" t="s">
        <v>2220</v>
      </c>
      <c r="P35" s="16"/>
    </row>
    <row r="36" spans="1:16" x14ac:dyDescent="0.2">
      <c r="A36" t="s">
        <v>781</v>
      </c>
      <c r="B36" s="16">
        <v>1994</v>
      </c>
      <c r="C36" s="18">
        <v>36810</v>
      </c>
      <c r="D36">
        <v>0</v>
      </c>
      <c r="E36" t="s">
        <v>1545</v>
      </c>
      <c r="F36" t="s">
        <v>2222</v>
      </c>
      <c r="P36" s="16"/>
    </row>
    <row r="37" spans="1:16" x14ac:dyDescent="0.2">
      <c r="A37" t="s">
        <v>1486</v>
      </c>
      <c r="B37" s="16">
        <v>2007</v>
      </c>
      <c r="C37" s="18">
        <v>41598</v>
      </c>
      <c r="D37">
        <v>2</v>
      </c>
      <c r="E37" t="s">
        <v>1545</v>
      </c>
      <c r="F37" t="s">
        <v>2278</v>
      </c>
      <c r="P37" s="16"/>
    </row>
    <row r="38" spans="1:16" x14ac:dyDescent="0.2">
      <c r="A38" t="s">
        <v>752</v>
      </c>
      <c r="B38" s="16">
        <v>1976</v>
      </c>
      <c r="C38" s="18">
        <v>29508</v>
      </c>
      <c r="D38">
        <v>1</v>
      </c>
      <c r="E38" t="s">
        <v>1538</v>
      </c>
      <c r="F38" t="s">
        <v>2294</v>
      </c>
      <c r="P38" s="16"/>
    </row>
    <row r="39" spans="1:16" x14ac:dyDescent="0.2">
      <c r="A39" t="s">
        <v>1600</v>
      </c>
      <c r="B39" s="16">
        <v>1987</v>
      </c>
      <c r="C39" s="18">
        <v>33625</v>
      </c>
      <c r="D39">
        <v>0.5</v>
      </c>
      <c r="E39" t="s">
        <v>1538</v>
      </c>
      <c r="F39" t="s">
        <v>2221</v>
      </c>
      <c r="P39" s="16"/>
    </row>
    <row r="40" spans="1:16" x14ac:dyDescent="0.2">
      <c r="A40" t="s">
        <v>713</v>
      </c>
      <c r="B40" s="68">
        <v>1998</v>
      </c>
      <c r="C40" s="69">
        <v>38047</v>
      </c>
      <c r="D40">
        <v>3</v>
      </c>
      <c r="E40" t="s">
        <v>1538</v>
      </c>
      <c r="F40" t="s">
        <v>2296</v>
      </c>
      <c r="P40" s="68"/>
    </row>
    <row r="41" spans="1:16" x14ac:dyDescent="0.2">
      <c r="A41" t="s">
        <v>1487</v>
      </c>
      <c r="B41" s="16">
        <v>1992</v>
      </c>
      <c r="C41" s="18">
        <v>34306</v>
      </c>
      <c r="D41">
        <v>0</v>
      </c>
      <c r="F41" t="s">
        <v>2279</v>
      </c>
      <c r="P41" s="16"/>
    </row>
    <row r="42" spans="1:16" x14ac:dyDescent="0.2">
      <c r="A42" t="s">
        <v>683</v>
      </c>
      <c r="B42" s="16">
        <v>2015</v>
      </c>
      <c r="C42" s="18">
        <v>43608</v>
      </c>
      <c r="D42">
        <v>1</v>
      </c>
      <c r="E42" t="s">
        <v>1545</v>
      </c>
      <c r="F42" t="s">
        <v>2280</v>
      </c>
      <c r="P42" s="16"/>
    </row>
    <row r="43" spans="1:16" x14ac:dyDescent="0.2">
      <c r="A43" t="s">
        <v>670</v>
      </c>
      <c r="B43" s="16">
        <v>1993</v>
      </c>
      <c r="C43" s="18">
        <v>2019</v>
      </c>
      <c r="D43">
        <v>1</v>
      </c>
      <c r="E43" t="s">
        <v>1545</v>
      </c>
      <c r="F43" t="s">
        <v>2281</v>
      </c>
      <c r="P43" s="16"/>
    </row>
    <row r="44" spans="1:16" x14ac:dyDescent="0.2">
      <c r="A44" t="s">
        <v>652</v>
      </c>
      <c r="B44" s="16">
        <v>1991</v>
      </c>
      <c r="C44" s="18">
        <v>34277</v>
      </c>
      <c r="D44" t="s">
        <v>21</v>
      </c>
      <c r="F44" t="s">
        <v>2282</v>
      </c>
      <c r="P44" s="16"/>
    </row>
    <row r="45" spans="1:16" x14ac:dyDescent="0.2">
      <c r="A45" t="s">
        <v>617</v>
      </c>
      <c r="B45" s="16">
        <v>2014</v>
      </c>
      <c r="C45" s="18">
        <v>42496</v>
      </c>
      <c r="D45">
        <v>0</v>
      </c>
      <c r="E45" t="s">
        <v>1545</v>
      </c>
      <c r="F45" t="s">
        <v>2283</v>
      </c>
      <c r="P45" s="16"/>
    </row>
    <row r="46" spans="1:16" x14ac:dyDescent="0.2">
      <c r="A46" t="s">
        <v>609</v>
      </c>
      <c r="B46" s="16">
        <v>1989</v>
      </c>
      <c r="C46" s="18">
        <v>33375</v>
      </c>
      <c r="D46">
        <v>0</v>
      </c>
      <c r="E46" t="s">
        <v>1538</v>
      </c>
      <c r="F46" t="s">
        <v>2284</v>
      </c>
      <c r="P46" s="16"/>
    </row>
    <row r="47" spans="1:16" x14ac:dyDescent="0.2">
      <c r="A47" t="s">
        <v>596</v>
      </c>
      <c r="B47" s="16">
        <v>2013</v>
      </c>
      <c r="C47" s="18">
        <v>41992</v>
      </c>
      <c r="D47">
        <v>1</v>
      </c>
      <c r="E47" t="s">
        <v>1545</v>
      </c>
      <c r="F47" t="s">
        <v>2285</v>
      </c>
      <c r="P47" s="16"/>
    </row>
    <row r="48" spans="1:16" x14ac:dyDescent="0.2">
      <c r="A48" t="s">
        <v>1654</v>
      </c>
      <c r="B48" s="68">
        <v>2009</v>
      </c>
      <c r="C48" s="69">
        <v>41810</v>
      </c>
      <c r="D48">
        <v>2</v>
      </c>
      <c r="E48" t="s">
        <v>1538</v>
      </c>
      <c r="F48" t="s">
        <v>2286</v>
      </c>
      <c r="P48" s="68"/>
    </row>
    <row r="49" spans="1:16" x14ac:dyDescent="0.2">
      <c r="A49" t="s">
        <v>576</v>
      </c>
      <c r="B49" s="68">
        <v>2015</v>
      </c>
      <c r="C49" s="69">
        <v>44064</v>
      </c>
      <c r="D49">
        <v>0.5</v>
      </c>
      <c r="E49" t="s">
        <v>1545</v>
      </c>
      <c r="F49" t="s">
        <v>2287</v>
      </c>
      <c r="P49" s="68"/>
    </row>
    <row r="50" spans="1:16" x14ac:dyDescent="0.2">
      <c r="A50" t="s">
        <v>559</v>
      </c>
      <c r="B50" s="68">
        <v>2014</v>
      </c>
      <c r="C50" s="69">
        <v>43987</v>
      </c>
      <c r="D50">
        <v>2</v>
      </c>
      <c r="E50" t="s">
        <v>1538</v>
      </c>
      <c r="F50" t="s">
        <v>2288</v>
      </c>
      <c r="P50" s="68"/>
    </row>
    <row r="51" spans="1:16" x14ac:dyDescent="0.2">
      <c r="A51" t="s">
        <v>543</v>
      </c>
      <c r="B51" s="68">
        <v>1987</v>
      </c>
      <c r="C51" s="69">
        <v>33926</v>
      </c>
      <c r="D51">
        <v>0</v>
      </c>
      <c r="E51" t="s">
        <v>1538</v>
      </c>
      <c r="F51" t="s">
        <v>2289</v>
      </c>
      <c r="P51" s="68"/>
    </row>
    <row r="52" spans="1:16" x14ac:dyDescent="0.2">
      <c r="A52" t="s">
        <v>527</v>
      </c>
      <c r="B52" s="68">
        <v>1987</v>
      </c>
      <c r="C52" s="69">
        <v>33390</v>
      </c>
      <c r="D52" t="s">
        <v>21</v>
      </c>
      <c r="F52" t="s">
        <v>2223</v>
      </c>
      <c r="P52" s="68"/>
    </row>
    <row r="53" spans="1:16" x14ac:dyDescent="0.2">
      <c r="A53" t="s">
        <v>514</v>
      </c>
      <c r="B53" s="16">
        <v>2004</v>
      </c>
      <c r="C53" s="18">
        <v>39161</v>
      </c>
      <c r="D53">
        <v>2</v>
      </c>
      <c r="E53" t="s">
        <v>1545</v>
      </c>
      <c r="F53" t="s">
        <v>2224</v>
      </c>
      <c r="P53" s="16"/>
    </row>
    <row r="54" spans="1:16" x14ac:dyDescent="0.2">
      <c r="A54" t="s">
        <v>491</v>
      </c>
      <c r="B54" s="16">
        <v>1993</v>
      </c>
      <c r="C54" s="18">
        <v>35156</v>
      </c>
      <c r="D54">
        <v>0</v>
      </c>
      <c r="F54" t="s">
        <v>2225</v>
      </c>
      <c r="P54" s="16"/>
    </row>
    <row r="55" spans="1:16" x14ac:dyDescent="0.2">
      <c r="A55" t="s">
        <v>476</v>
      </c>
      <c r="B55" s="16">
        <v>2010</v>
      </c>
      <c r="C55" s="18">
        <v>43441</v>
      </c>
      <c r="D55">
        <v>1</v>
      </c>
      <c r="E55" t="s">
        <v>1545</v>
      </c>
      <c r="F55" t="s">
        <v>2226</v>
      </c>
      <c r="P55" s="16"/>
    </row>
    <row r="56" spans="1:16" x14ac:dyDescent="0.2">
      <c r="A56" t="s">
        <v>468</v>
      </c>
      <c r="B56" s="68">
        <v>2018</v>
      </c>
      <c r="C56" s="69">
        <v>44371</v>
      </c>
      <c r="D56">
        <v>0.5</v>
      </c>
      <c r="E56" t="s">
        <v>2293</v>
      </c>
      <c r="F56" t="s">
        <v>2227</v>
      </c>
      <c r="P56" s="68"/>
    </row>
    <row r="57" spans="1:16" x14ac:dyDescent="0.2">
      <c r="A57" t="s">
        <v>461</v>
      </c>
      <c r="B57" s="16">
        <v>2014</v>
      </c>
      <c r="C57" s="18">
        <v>43643</v>
      </c>
      <c r="D57">
        <v>0.5</v>
      </c>
      <c r="E57" t="s">
        <v>2293</v>
      </c>
      <c r="F57" t="s">
        <v>2228</v>
      </c>
      <c r="P57" s="16"/>
    </row>
    <row r="58" spans="1:16" x14ac:dyDescent="0.2">
      <c r="A58" t="s">
        <v>447</v>
      </c>
      <c r="B58" s="16">
        <v>1992</v>
      </c>
      <c r="C58" s="18">
        <v>36285</v>
      </c>
      <c r="D58" t="s">
        <v>21</v>
      </c>
      <c r="F58" t="s">
        <v>2229</v>
      </c>
      <c r="P58" s="16"/>
    </row>
    <row r="59" spans="1:16" x14ac:dyDescent="0.2">
      <c r="A59" t="s">
        <v>431</v>
      </c>
      <c r="B59" s="16">
        <v>2015</v>
      </c>
      <c r="C59" s="18">
        <v>43585</v>
      </c>
      <c r="D59">
        <v>1</v>
      </c>
      <c r="E59" t="s">
        <v>1545</v>
      </c>
      <c r="F59" t="s">
        <v>2230</v>
      </c>
      <c r="P59" s="16"/>
    </row>
    <row r="60" spans="1:16" x14ac:dyDescent="0.2">
      <c r="A60" t="s">
        <v>1655</v>
      </c>
      <c r="B60" s="68">
        <v>1991</v>
      </c>
      <c r="C60" s="69">
        <v>34973</v>
      </c>
      <c r="D60" t="s">
        <v>21</v>
      </c>
      <c r="F60" t="s">
        <v>2231</v>
      </c>
      <c r="P60" s="68"/>
    </row>
    <row r="61" spans="1:16" x14ac:dyDescent="0.2">
      <c r="A61" t="s">
        <v>411</v>
      </c>
      <c r="B61" s="68">
        <v>1992</v>
      </c>
      <c r="C61" s="69">
        <v>34457</v>
      </c>
      <c r="D61">
        <v>0</v>
      </c>
      <c r="E61" t="s">
        <v>1538</v>
      </c>
      <c r="F61" t="s">
        <v>2232</v>
      </c>
      <c r="P61" s="68"/>
    </row>
    <row r="62" spans="1:16" x14ac:dyDescent="0.2">
      <c r="A62" t="s">
        <v>386</v>
      </c>
      <c r="B62" s="68">
        <v>2009</v>
      </c>
      <c r="C62" s="69">
        <v>44036</v>
      </c>
      <c r="D62">
        <v>0.5</v>
      </c>
      <c r="E62" t="s">
        <v>1545</v>
      </c>
      <c r="F62" t="s">
        <v>2233</v>
      </c>
      <c r="P62" s="68"/>
    </row>
    <row r="63" spans="1:16" x14ac:dyDescent="0.2">
      <c r="A63" t="s">
        <v>371</v>
      </c>
      <c r="B63" s="16">
        <v>1991</v>
      </c>
      <c r="C63" s="18">
        <v>34996</v>
      </c>
      <c r="D63">
        <v>0</v>
      </c>
      <c r="E63" t="s">
        <v>1545</v>
      </c>
      <c r="F63" t="s">
        <v>2297</v>
      </c>
      <c r="P63" s="16"/>
    </row>
    <row r="64" spans="1:16" x14ac:dyDescent="0.2">
      <c r="A64" t="s">
        <v>354</v>
      </c>
      <c r="B64" s="16">
        <v>1998</v>
      </c>
      <c r="C64" s="18">
        <v>39198</v>
      </c>
      <c r="D64">
        <v>3</v>
      </c>
      <c r="E64" t="s">
        <v>1538</v>
      </c>
      <c r="F64" t="s">
        <v>2261</v>
      </c>
      <c r="P64" s="16"/>
    </row>
    <row r="65" spans="1:16" x14ac:dyDescent="0.2">
      <c r="A65" t="s">
        <v>336</v>
      </c>
      <c r="B65" s="16">
        <v>2006</v>
      </c>
      <c r="C65" s="18">
        <v>43552</v>
      </c>
      <c r="D65">
        <v>1</v>
      </c>
      <c r="E65" t="s">
        <v>1545</v>
      </c>
      <c r="F65" t="s">
        <v>2262</v>
      </c>
      <c r="P65" s="16"/>
    </row>
    <row r="66" spans="1:16" x14ac:dyDescent="0.2">
      <c r="A66" t="s">
        <v>327</v>
      </c>
      <c r="B66" s="16">
        <v>2019</v>
      </c>
      <c r="C66" s="18">
        <v>44854</v>
      </c>
      <c r="D66">
        <v>0</v>
      </c>
      <c r="E66" t="s">
        <v>1545</v>
      </c>
      <c r="F66" t="s">
        <v>2263</v>
      </c>
      <c r="P66" s="16"/>
    </row>
    <row r="67" spans="1:16" x14ac:dyDescent="0.2">
      <c r="A67" t="s">
        <v>319</v>
      </c>
      <c r="B67" s="16">
        <v>2013</v>
      </c>
      <c r="C67" s="18">
        <v>44306</v>
      </c>
      <c r="D67">
        <v>1</v>
      </c>
      <c r="E67" t="s">
        <v>1545</v>
      </c>
      <c r="F67" t="s">
        <v>2264</v>
      </c>
      <c r="P67" s="16"/>
    </row>
    <row r="68" spans="1:16" x14ac:dyDescent="0.2">
      <c r="A68" t="s">
        <v>317</v>
      </c>
      <c r="B68" s="16">
        <v>1988</v>
      </c>
      <c r="C68" s="18">
        <v>33330</v>
      </c>
      <c r="D68">
        <v>0.5</v>
      </c>
      <c r="E68" t="s">
        <v>1545</v>
      </c>
      <c r="F68" t="s">
        <v>2265</v>
      </c>
      <c r="P68" s="16"/>
    </row>
    <row r="69" spans="1:16" x14ac:dyDescent="0.2">
      <c r="A69" t="s">
        <v>306</v>
      </c>
      <c r="B69" s="16">
        <v>2009</v>
      </c>
      <c r="C69" s="18">
        <v>2015</v>
      </c>
      <c r="D69">
        <v>0.5</v>
      </c>
      <c r="E69" t="s">
        <v>1545</v>
      </c>
      <c r="F69" t="s">
        <v>2266</v>
      </c>
      <c r="P69" s="16"/>
    </row>
    <row r="70" spans="1:16" x14ac:dyDescent="0.2">
      <c r="A70" t="s">
        <v>289</v>
      </c>
      <c r="B70" s="68">
        <v>2016</v>
      </c>
      <c r="C70" s="69">
        <v>44028</v>
      </c>
      <c r="D70">
        <v>1</v>
      </c>
      <c r="E70" t="s">
        <v>1545</v>
      </c>
      <c r="F70" t="s">
        <v>2267</v>
      </c>
      <c r="P70" s="68"/>
    </row>
    <row r="71" spans="1:16" x14ac:dyDescent="0.2">
      <c r="A71" t="s">
        <v>273</v>
      </c>
      <c r="B71" s="16">
        <v>2016</v>
      </c>
      <c r="C71" s="18">
        <v>44001</v>
      </c>
      <c r="D71">
        <v>0.5</v>
      </c>
      <c r="E71" t="s">
        <v>1545</v>
      </c>
      <c r="F71" t="s">
        <v>2268</v>
      </c>
      <c r="P71" s="16"/>
    </row>
    <row r="72" spans="1:16" x14ac:dyDescent="0.2">
      <c r="A72" t="s">
        <v>259</v>
      </c>
      <c r="B72" s="68">
        <v>2014</v>
      </c>
      <c r="C72" s="69">
        <v>43874</v>
      </c>
      <c r="D72">
        <v>1</v>
      </c>
      <c r="E72" t="s">
        <v>1545</v>
      </c>
      <c r="F72" t="s">
        <v>2269</v>
      </c>
      <c r="P72" s="68"/>
    </row>
    <row r="73" spans="1:16" x14ac:dyDescent="0.2">
      <c r="A73" t="s">
        <v>242</v>
      </c>
      <c r="B73" s="16">
        <v>2010</v>
      </c>
      <c r="C73" s="18">
        <v>41838</v>
      </c>
      <c r="D73">
        <v>1</v>
      </c>
      <c r="E73" t="s">
        <v>1538</v>
      </c>
      <c r="F73" t="s">
        <v>2234</v>
      </c>
      <c r="P73" s="16"/>
    </row>
    <row r="74" spans="1:16" x14ac:dyDescent="0.2">
      <c r="A74" t="s">
        <v>222</v>
      </c>
      <c r="B74" s="16">
        <v>2018</v>
      </c>
      <c r="C74" s="18">
        <v>44230</v>
      </c>
      <c r="D74">
        <v>0</v>
      </c>
      <c r="E74" t="s">
        <v>1545</v>
      </c>
      <c r="F74" t="s">
        <v>2298</v>
      </c>
      <c r="P74" s="16"/>
    </row>
    <row r="75" spans="1:16" x14ac:dyDescent="0.2">
      <c r="A75" t="s">
        <v>1699</v>
      </c>
      <c r="B75" s="68">
        <v>1985</v>
      </c>
      <c r="C75" s="69">
        <v>36622</v>
      </c>
      <c r="D75">
        <v>0</v>
      </c>
      <c r="E75" t="s">
        <v>1545</v>
      </c>
      <c r="F75" t="s">
        <v>2235</v>
      </c>
      <c r="P75" s="68"/>
    </row>
    <row r="76" spans="1:16" x14ac:dyDescent="0.2">
      <c r="A76" t="s">
        <v>196</v>
      </c>
      <c r="B76" s="68">
        <v>1990</v>
      </c>
      <c r="C76" s="69">
        <v>43867</v>
      </c>
      <c r="D76">
        <v>0</v>
      </c>
      <c r="E76" t="s">
        <v>1545</v>
      </c>
      <c r="F76" t="s">
        <v>2236</v>
      </c>
      <c r="P76" s="68"/>
    </row>
    <row r="77" spans="1:16" x14ac:dyDescent="0.2">
      <c r="A77" t="s">
        <v>179</v>
      </c>
      <c r="B77" s="68">
        <v>1998</v>
      </c>
      <c r="C77" s="69">
        <v>36958</v>
      </c>
      <c r="D77">
        <v>2</v>
      </c>
      <c r="E77" t="s">
        <v>1545</v>
      </c>
      <c r="F77" t="s">
        <v>2237</v>
      </c>
      <c r="P77" s="68"/>
    </row>
    <row r="78" spans="1:16" x14ac:dyDescent="0.2">
      <c r="A78" t="s">
        <v>159</v>
      </c>
      <c r="B78" s="68">
        <v>1993</v>
      </c>
      <c r="C78" s="69">
        <v>34912</v>
      </c>
      <c r="D78">
        <v>0</v>
      </c>
      <c r="E78" t="s">
        <v>1545</v>
      </c>
      <c r="F78" t="s">
        <v>2238</v>
      </c>
      <c r="P78" s="68"/>
    </row>
    <row r="79" spans="1:16" x14ac:dyDescent="0.2">
      <c r="A79" t="s">
        <v>146</v>
      </c>
      <c r="B79" s="16">
        <v>1991</v>
      </c>
      <c r="C79" s="17">
        <v>33654</v>
      </c>
      <c r="D79">
        <v>0</v>
      </c>
      <c r="E79" t="s">
        <v>1545</v>
      </c>
      <c r="F79" t="s">
        <v>2239</v>
      </c>
      <c r="P79" s="16"/>
    </row>
    <row r="80" spans="1:16" x14ac:dyDescent="0.2">
      <c r="A80" t="s">
        <v>142</v>
      </c>
      <c r="B80" s="16">
        <v>2013</v>
      </c>
      <c r="C80" s="18">
        <v>2015</v>
      </c>
      <c r="D80">
        <v>3</v>
      </c>
      <c r="E80" t="s">
        <v>1538</v>
      </c>
      <c r="F80" t="s">
        <v>2240</v>
      </c>
      <c r="P80" s="16"/>
    </row>
    <row r="81" spans="1:16" x14ac:dyDescent="0.2">
      <c r="A81" t="s">
        <v>121</v>
      </c>
      <c r="B81" s="16">
        <v>2003</v>
      </c>
      <c r="C81" s="18">
        <v>42068</v>
      </c>
      <c r="D81">
        <v>1</v>
      </c>
      <c r="E81" t="s">
        <v>1545</v>
      </c>
      <c r="F81" t="s">
        <v>2241</v>
      </c>
      <c r="P81" s="68"/>
    </row>
    <row r="82" spans="1:16" x14ac:dyDescent="0.2">
      <c r="A82" t="s">
        <v>118</v>
      </c>
      <c r="B82" s="16">
        <v>2017</v>
      </c>
      <c r="C82" s="18">
        <v>44418</v>
      </c>
      <c r="D82">
        <v>0.5</v>
      </c>
      <c r="E82" t="s">
        <v>1545</v>
      </c>
      <c r="F82" t="s">
        <v>2242</v>
      </c>
      <c r="P82" s="16"/>
    </row>
    <row r="83" spans="1:16" x14ac:dyDescent="0.2">
      <c r="A83" t="s">
        <v>107</v>
      </c>
      <c r="B83" s="16">
        <v>1998</v>
      </c>
      <c r="C83" s="18">
        <v>41675</v>
      </c>
      <c r="D83">
        <v>0.5</v>
      </c>
      <c r="E83" t="s">
        <v>1545</v>
      </c>
      <c r="F83" t="s">
        <v>2270</v>
      </c>
      <c r="P83" s="16"/>
    </row>
    <row r="84" spans="1:16" x14ac:dyDescent="0.2">
      <c r="A84" t="s">
        <v>96</v>
      </c>
      <c r="B84" s="68">
        <v>1989</v>
      </c>
      <c r="C84" s="69">
        <v>33443</v>
      </c>
      <c r="D84">
        <v>0.5</v>
      </c>
      <c r="E84" t="s">
        <v>1538</v>
      </c>
      <c r="F84" t="s">
        <v>2271</v>
      </c>
      <c r="P84" s="68"/>
    </row>
    <row r="85" spans="1:16" x14ac:dyDescent="0.2">
      <c r="A85" t="s">
        <v>79</v>
      </c>
      <c r="B85" s="16">
        <v>2018</v>
      </c>
      <c r="C85" s="18">
        <v>44364</v>
      </c>
      <c r="D85">
        <v>0.5</v>
      </c>
      <c r="E85" t="s">
        <v>1545</v>
      </c>
      <c r="F85" t="s">
        <v>2272</v>
      </c>
      <c r="P85" s="16"/>
    </row>
    <row r="86" spans="1:16" x14ac:dyDescent="0.2">
      <c r="A86" t="s">
        <v>62</v>
      </c>
      <c r="B86" s="16">
        <v>2016</v>
      </c>
      <c r="C86" s="18">
        <v>43749</v>
      </c>
      <c r="D86">
        <v>1</v>
      </c>
      <c r="E86" t="s">
        <v>1545</v>
      </c>
      <c r="F86" t="s">
        <v>2273</v>
      </c>
      <c r="P86" s="16"/>
    </row>
    <row r="87" spans="1:16" x14ac:dyDescent="0.2">
      <c r="A87" t="s">
        <v>49</v>
      </c>
      <c r="B87" s="16">
        <v>2013</v>
      </c>
      <c r="C87" s="18">
        <v>2015</v>
      </c>
      <c r="D87">
        <v>1</v>
      </c>
      <c r="E87" t="s">
        <v>1545</v>
      </c>
      <c r="F87" t="s">
        <v>2274</v>
      </c>
      <c r="P87" s="16"/>
    </row>
    <row r="88" spans="1:16" x14ac:dyDescent="0.2">
      <c r="A88" t="s">
        <v>34</v>
      </c>
      <c r="B88" s="16">
        <v>2012</v>
      </c>
      <c r="C88" s="18">
        <v>42319</v>
      </c>
      <c r="D88">
        <v>0</v>
      </c>
      <c r="E88" t="s">
        <v>1545</v>
      </c>
      <c r="F88" t="s">
        <v>2275</v>
      </c>
      <c r="P88" s="16"/>
    </row>
    <row r="89" spans="1:16" x14ac:dyDescent="0.2">
      <c r="A89" t="s">
        <v>31</v>
      </c>
      <c r="B89" s="16">
        <v>1997</v>
      </c>
      <c r="C89" s="18">
        <v>41611</v>
      </c>
      <c r="D89">
        <v>2</v>
      </c>
      <c r="E89" t="s">
        <v>1545</v>
      </c>
      <c r="F89" t="s">
        <v>2276</v>
      </c>
      <c r="P89" s="16"/>
    </row>
    <row r="90" spans="1:16" x14ac:dyDescent="0.2">
      <c r="A90" t="s">
        <v>19</v>
      </c>
      <c r="B90" s="16">
        <v>2003</v>
      </c>
      <c r="C90" s="18">
        <v>2017</v>
      </c>
      <c r="D90">
        <v>1</v>
      </c>
      <c r="E90" t="s">
        <v>1538</v>
      </c>
      <c r="F90" t="s">
        <v>2277</v>
      </c>
      <c r="P90" s="16"/>
    </row>
    <row r="91" spans="1:16" x14ac:dyDescent="0.2">
      <c r="E91" s="42">
        <f>COUNTIF(E2:E90,"Y")/(COUNTIF(E2:E90,"Y")+COUNTIF(E2:E90,"N"))</f>
        <v>0.24675324675324675</v>
      </c>
    </row>
    <row r="93" spans="1:16" x14ac:dyDescent="0.2">
      <c r="B93" t="s">
        <v>21</v>
      </c>
      <c r="C93" t="s">
        <v>2303</v>
      </c>
      <c r="D93">
        <f>COUNTIF(D1:D89,B93)</f>
        <v>8</v>
      </c>
    </row>
    <row r="94" spans="1:16" x14ac:dyDescent="0.2">
      <c r="B94" s="16">
        <v>0</v>
      </c>
      <c r="C94" t="s">
        <v>2299</v>
      </c>
      <c r="D94">
        <f>COUNTIF(D2:D90,B94)</f>
        <v>22</v>
      </c>
    </row>
    <row r="95" spans="1:16" x14ac:dyDescent="0.2">
      <c r="B95" s="16">
        <v>0.5</v>
      </c>
      <c r="C95" t="s">
        <v>2306</v>
      </c>
      <c r="D95">
        <f>COUNTIF(D3:D91,B95)</f>
        <v>19</v>
      </c>
    </row>
    <row r="96" spans="1:16" x14ac:dyDescent="0.2">
      <c r="B96" s="16">
        <v>1</v>
      </c>
      <c r="C96" t="s">
        <v>2300</v>
      </c>
      <c r="D96">
        <f>COUNTIF(D4:D92,B96)</f>
        <v>25</v>
      </c>
    </row>
    <row r="97" spans="2:4" x14ac:dyDescent="0.2">
      <c r="B97" s="16">
        <v>2</v>
      </c>
      <c r="C97" t="s">
        <v>2301</v>
      </c>
      <c r="D97">
        <f>COUNTIF(D5:D94,B97)</f>
        <v>9</v>
      </c>
    </row>
    <row r="98" spans="2:4" x14ac:dyDescent="0.2">
      <c r="B98" s="16">
        <v>3</v>
      </c>
      <c r="C98" t="s">
        <v>2302</v>
      </c>
      <c r="D98">
        <f>COUNTIF(D6:D95,B98)</f>
        <v>3</v>
      </c>
    </row>
    <row r="99" spans="2:4" x14ac:dyDescent="0.2">
      <c r="B99" t="s">
        <v>2291</v>
      </c>
      <c r="C99" t="s">
        <v>2291</v>
      </c>
      <c r="D99">
        <f>COUNTIF(D7:D96,B99)</f>
        <v>1</v>
      </c>
    </row>
  </sheetData>
  <sortState xmlns:xlrd2="http://schemas.microsoft.com/office/spreadsheetml/2017/richdata2" ref="A2:F90">
    <sortCondition ref="A2:A90"/>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80B6-2BA1-3444-9D69-A0FF16AE7F65}">
  <dimension ref="A1:BA106"/>
  <sheetViews>
    <sheetView topLeftCell="J1" workbookViewId="0">
      <selection activeCell="N3" sqref="N3"/>
    </sheetView>
  </sheetViews>
  <sheetFormatPr baseColWidth="10" defaultRowHeight="16" x14ac:dyDescent="0.2"/>
  <sheetData>
    <row r="1" spans="1:52" x14ac:dyDescent="0.2">
      <c r="A1" s="38" t="s">
        <v>1233</v>
      </c>
      <c r="B1" s="38" t="s">
        <v>1488</v>
      </c>
      <c r="C1" s="38" t="s">
        <v>1489</v>
      </c>
      <c r="D1" s="38" t="s">
        <v>1490</v>
      </c>
      <c r="E1" s="38" t="s">
        <v>1491</v>
      </c>
      <c r="F1" s="38" t="s">
        <v>1208</v>
      </c>
      <c r="G1" s="38" t="s">
        <v>1492</v>
      </c>
      <c r="H1" s="38" t="s">
        <v>1493</v>
      </c>
      <c r="I1" s="38" t="s">
        <v>1494</v>
      </c>
      <c r="J1" s="38" t="s">
        <v>1495</v>
      </c>
      <c r="K1" s="38" t="s">
        <v>1496</v>
      </c>
      <c r="L1" s="38" t="s">
        <v>1497</v>
      </c>
      <c r="M1" s="38" t="s">
        <v>1498</v>
      </c>
      <c r="N1" s="38" t="s">
        <v>1499</v>
      </c>
      <c r="O1" s="38" t="s">
        <v>1500</v>
      </c>
      <c r="P1" s="38" t="s">
        <v>1501</v>
      </c>
      <c r="Q1" s="38" t="s">
        <v>1502</v>
      </c>
      <c r="R1" s="38" t="s">
        <v>1503</v>
      </c>
      <c r="S1" s="38" t="s">
        <v>1504</v>
      </c>
      <c r="T1" s="38" t="s">
        <v>1505</v>
      </c>
      <c r="U1" s="38" t="s">
        <v>1506</v>
      </c>
      <c r="V1" s="38" t="s">
        <v>1507</v>
      </c>
      <c r="W1" s="38" t="s">
        <v>1508</v>
      </c>
      <c r="X1" s="38" t="s">
        <v>1509</v>
      </c>
      <c r="Y1" s="38" t="s">
        <v>1510</v>
      </c>
      <c r="Z1" s="38" t="s">
        <v>1511</v>
      </c>
      <c r="AA1" s="38" t="s">
        <v>1512</v>
      </c>
      <c r="AB1" s="38" t="s">
        <v>1513</v>
      </c>
      <c r="AC1" s="38" t="s">
        <v>1514</v>
      </c>
      <c r="AD1" s="38" t="s">
        <v>1515</v>
      </c>
      <c r="AE1" s="38" t="s">
        <v>1516</v>
      </c>
      <c r="AF1" s="38" t="s">
        <v>1517</v>
      </c>
      <c r="AG1" s="38" t="s">
        <v>1518</v>
      </c>
      <c r="AH1" s="38" t="s">
        <v>1519</v>
      </c>
      <c r="AI1" s="38" t="s">
        <v>1520</v>
      </c>
      <c r="AJ1" s="38" t="s">
        <v>1521</v>
      </c>
      <c r="AK1" s="38" t="s">
        <v>1522</v>
      </c>
      <c r="AL1" s="38" t="s">
        <v>1523</v>
      </c>
      <c r="AM1" s="38" t="s">
        <v>1524</v>
      </c>
      <c r="AN1" s="38" t="s">
        <v>1525</v>
      </c>
      <c r="AO1" s="38" t="s">
        <v>1526</v>
      </c>
      <c r="AP1" s="38" t="s">
        <v>1527</v>
      </c>
      <c r="AQ1" s="38" t="s">
        <v>1528</v>
      </c>
      <c r="AR1" s="38" t="s">
        <v>1529</v>
      </c>
      <c r="AS1" s="38" t="s">
        <v>1530</v>
      </c>
      <c r="AT1" s="38" t="s">
        <v>1531</v>
      </c>
      <c r="AU1" s="38" t="s">
        <v>1532</v>
      </c>
      <c r="AV1" s="38" t="s">
        <v>1533</v>
      </c>
      <c r="AW1" s="38" t="s">
        <v>1534</v>
      </c>
      <c r="AX1" s="38" t="s">
        <v>1535</v>
      </c>
      <c r="AY1" s="38" t="s">
        <v>1536</v>
      </c>
    </row>
    <row r="2" spans="1:52" x14ac:dyDescent="0.2">
      <c r="A2" t="s">
        <v>1199</v>
      </c>
      <c r="C2" s="54"/>
      <c r="E2" s="56"/>
      <c r="H2" s="54"/>
      <c r="J2" s="56"/>
      <c r="M2" s="54"/>
      <c r="R2" s="54"/>
      <c r="W2" s="54"/>
      <c r="AB2" s="54"/>
      <c r="AG2" s="54"/>
      <c r="AL2" s="54"/>
      <c r="AQ2" s="54"/>
      <c r="AV2" s="54"/>
    </row>
    <row r="3" spans="1:52" x14ac:dyDescent="0.2">
      <c r="A3" t="s">
        <v>1185</v>
      </c>
      <c r="C3" s="54"/>
      <c r="E3" s="56"/>
      <c r="H3" s="54"/>
      <c r="J3" s="56"/>
      <c r="M3" s="54"/>
      <c r="R3" s="54"/>
      <c r="W3" s="54"/>
      <c r="AB3" s="54"/>
      <c r="AG3" s="54"/>
      <c r="AL3" s="54"/>
      <c r="AQ3" s="54"/>
      <c r="AV3" s="54"/>
    </row>
    <row r="4" spans="1:52" x14ac:dyDescent="0.2">
      <c r="A4" t="s">
        <v>1171</v>
      </c>
      <c r="C4" s="54"/>
      <c r="E4" s="56"/>
      <c r="H4" s="54"/>
      <c r="J4" s="56"/>
      <c r="M4" s="54"/>
      <c r="R4" s="54"/>
      <c r="W4" s="54"/>
      <c r="AB4" s="54"/>
      <c r="AG4" s="54"/>
      <c r="AL4" s="54"/>
      <c r="AQ4" s="54"/>
      <c r="AV4" s="54"/>
    </row>
    <row r="5" spans="1:52" x14ac:dyDescent="0.2">
      <c r="A5" t="s">
        <v>1153</v>
      </c>
      <c r="B5" t="s">
        <v>1578</v>
      </c>
      <c r="C5" s="54">
        <v>38987</v>
      </c>
      <c r="D5" t="s">
        <v>1538</v>
      </c>
      <c r="E5" s="56">
        <v>0.5</v>
      </c>
      <c r="F5" t="s">
        <v>1852</v>
      </c>
      <c r="H5" s="59"/>
      <c r="J5" s="56"/>
      <c r="M5" s="59"/>
      <c r="O5" s="56"/>
      <c r="R5" s="59"/>
      <c r="T5" s="56"/>
      <c r="W5" s="59"/>
      <c r="Y5" s="56"/>
      <c r="AB5" s="59"/>
      <c r="AD5" s="56"/>
      <c r="AG5" s="59"/>
      <c r="AI5" s="56"/>
      <c r="AL5" s="59"/>
      <c r="AN5" s="56"/>
      <c r="AQ5" s="59"/>
      <c r="AS5" s="56"/>
      <c r="AV5" s="59"/>
      <c r="AX5" s="56"/>
    </row>
    <row r="6" spans="1:52" x14ac:dyDescent="0.2">
      <c r="A6" t="s">
        <v>1577</v>
      </c>
      <c r="B6" t="s">
        <v>1579</v>
      </c>
      <c r="C6" s="54">
        <v>43343</v>
      </c>
      <c r="D6" t="s">
        <v>1545</v>
      </c>
      <c r="E6" s="56">
        <v>1</v>
      </c>
      <c r="F6" t="s">
        <v>1853</v>
      </c>
      <c r="H6" s="59"/>
      <c r="J6" s="56"/>
      <c r="M6" s="59"/>
      <c r="O6" s="56"/>
      <c r="R6" s="59"/>
      <c r="T6" s="56"/>
      <c r="W6" s="59"/>
      <c r="Y6" s="56"/>
      <c r="AB6" s="59"/>
      <c r="AD6" s="56"/>
      <c r="AG6" s="59"/>
      <c r="AI6" s="56"/>
      <c r="AL6" s="59"/>
      <c r="AN6" s="56"/>
      <c r="AQ6" s="59"/>
      <c r="AS6" s="56"/>
      <c r="AV6" s="59"/>
      <c r="AX6" s="56"/>
    </row>
    <row r="7" spans="1:52" x14ac:dyDescent="0.2">
      <c r="A7" t="s">
        <v>1154</v>
      </c>
      <c r="C7" s="59"/>
      <c r="E7" s="56"/>
      <c r="H7" s="59"/>
      <c r="J7" s="56"/>
      <c r="M7" s="59"/>
      <c r="O7" s="56"/>
      <c r="R7" s="59"/>
      <c r="T7" s="56"/>
      <c r="W7" s="59"/>
      <c r="Y7" s="56"/>
      <c r="AB7" s="59"/>
      <c r="AD7" s="56"/>
      <c r="AG7" s="59"/>
      <c r="AI7" s="56"/>
      <c r="AL7" s="59"/>
      <c r="AN7" s="56"/>
      <c r="AQ7" s="59"/>
      <c r="AS7" s="56"/>
      <c r="AV7" s="59"/>
      <c r="AX7" s="56"/>
    </row>
    <row r="8" spans="1:52" x14ac:dyDescent="0.2">
      <c r="A8" t="s">
        <v>1123</v>
      </c>
      <c r="B8" t="s">
        <v>1580</v>
      </c>
      <c r="C8" s="54">
        <v>45506</v>
      </c>
      <c r="D8" t="s">
        <v>1545</v>
      </c>
      <c r="E8" s="56">
        <v>1</v>
      </c>
      <c r="F8" t="s">
        <v>1854</v>
      </c>
      <c r="H8" s="59"/>
      <c r="J8" s="56"/>
      <c r="M8" s="59"/>
      <c r="O8" s="56"/>
      <c r="R8" s="59"/>
      <c r="T8" s="56"/>
      <c r="W8" s="59"/>
      <c r="Y8" s="56"/>
      <c r="AB8" s="59"/>
      <c r="AD8" s="56"/>
      <c r="AG8" s="59"/>
      <c r="AI8" s="56"/>
      <c r="AL8" s="59"/>
      <c r="AN8" s="56"/>
      <c r="AQ8" s="59"/>
      <c r="AS8" s="56"/>
      <c r="AV8" s="59"/>
      <c r="AX8" s="56"/>
    </row>
    <row r="9" spans="1:52" x14ac:dyDescent="0.2">
      <c r="A9" t="s">
        <v>1121</v>
      </c>
      <c r="B9" t="s">
        <v>1581</v>
      </c>
      <c r="C9" s="54">
        <v>42948</v>
      </c>
      <c r="D9" t="s">
        <v>1538</v>
      </c>
      <c r="E9" s="56">
        <v>0</v>
      </c>
      <c r="F9" t="s">
        <v>1855</v>
      </c>
      <c r="G9" t="s">
        <v>1582</v>
      </c>
      <c r="H9" s="54">
        <v>43301</v>
      </c>
      <c r="I9" t="s">
        <v>1538</v>
      </c>
      <c r="J9" s="56">
        <v>0</v>
      </c>
      <c r="K9" t="s">
        <v>1856</v>
      </c>
      <c r="L9" t="s">
        <v>1583</v>
      </c>
      <c r="M9" s="54">
        <v>44609</v>
      </c>
      <c r="N9" t="s">
        <v>1545</v>
      </c>
      <c r="O9" s="56">
        <v>1</v>
      </c>
      <c r="P9" t="s">
        <v>1857</v>
      </c>
      <c r="R9" s="59"/>
      <c r="T9" s="56"/>
      <c r="W9" s="59"/>
      <c r="Y9" s="56"/>
      <c r="AB9" s="59"/>
      <c r="AD9" s="56"/>
      <c r="AG9" s="59"/>
      <c r="AI9" s="56"/>
      <c r="AL9" s="59"/>
      <c r="AN9" s="56"/>
      <c r="AQ9" s="59"/>
      <c r="AS9" s="56"/>
      <c r="AV9" s="59"/>
      <c r="AX9" s="56"/>
    </row>
    <row r="10" spans="1:52" x14ac:dyDescent="0.2">
      <c r="A10" t="s">
        <v>1112</v>
      </c>
      <c r="C10" s="59"/>
      <c r="E10" s="56"/>
      <c r="H10" s="59"/>
      <c r="J10" s="56"/>
      <c r="M10" s="59"/>
      <c r="O10" s="56"/>
      <c r="R10" s="59"/>
      <c r="T10" s="56"/>
      <c r="W10" s="59"/>
      <c r="Y10" s="56"/>
      <c r="AB10" s="59"/>
      <c r="AD10" s="56"/>
      <c r="AG10" s="59"/>
      <c r="AI10" s="56"/>
      <c r="AL10" s="59"/>
      <c r="AN10" s="56"/>
      <c r="AQ10" s="59"/>
      <c r="AS10" s="56"/>
      <c r="AV10" s="59"/>
      <c r="AX10" s="56"/>
    </row>
    <row r="11" spans="1:52" x14ac:dyDescent="0.2">
      <c r="A11" t="s">
        <v>1095</v>
      </c>
      <c r="B11" t="s">
        <v>1584</v>
      </c>
      <c r="C11" s="54">
        <v>43322</v>
      </c>
      <c r="D11" t="s">
        <v>1545</v>
      </c>
      <c r="E11" s="56">
        <v>1</v>
      </c>
      <c r="F11" t="s">
        <v>1858</v>
      </c>
      <c r="G11" t="s">
        <v>1585</v>
      </c>
      <c r="H11" s="54">
        <v>43789</v>
      </c>
      <c r="I11" t="s">
        <v>1545</v>
      </c>
      <c r="J11" s="56">
        <v>1</v>
      </c>
      <c r="K11" t="s">
        <v>1859</v>
      </c>
      <c r="L11" t="s">
        <v>1586</v>
      </c>
      <c r="M11" s="54">
        <v>44154</v>
      </c>
      <c r="N11" t="s">
        <v>1545</v>
      </c>
      <c r="O11" s="56">
        <v>1</v>
      </c>
      <c r="P11" t="s">
        <v>1860</v>
      </c>
      <c r="Q11" t="s">
        <v>1587</v>
      </c>
      <c r="R11" s="54">
        <v>44725</v>
      </c>
      <c r="S11" t="s">
        <v>1545</v>
      </c>
      <c r="T11" s="56">
        <v>1</v>
      </c>
      <c r="U11" t="s">
        <v>1859</v>
      </c>
      <c r="V11" t="s">
        <v>1861</v>
      </c>
      <c r="W11" s="54">
        <v>44174</v>
      </c>
      <c r="X11" t="s">
        <v>1538</v>
      </c>
      <c r="Y11" s="56">
        <v>0.15</v>
      </c>
      <c r="Z11" t="s">
        <v>1862</v>
      </c>
      <c r="AB11" s="59"/>
      <c r="AD11" s="56"/>
      <c r="AG11" s="59"/>
      <c r="AI11" s="56"/>
      <c r="AL11" s="59"/>
      <c r="AN11" s="56"/>
      <c r="AQ11" s="59"/>
      <c r="AS11" s="56"/>
      <c r="AV11" s="59"/>
      <c r="AX11" s="56"/>
    </row>
    <row r="12" spans="1:52" x14ac:dyDescent="0.2">
      <c r="A12" t="s">
        <v>1071</v>
      </c>
      <c r="B12" t="s">
        <v>1734</v>
      </c>
      <c r="C12" s="54">
        <v>32660</v>
      </c>
      <c r="D12" t="s">
        <v>1538</v>
      </c>
      <c r="F12" t="s">
        <v>1735</v>
      </c>
      <c r="G12" t="s">
        <v>1736</v>
      </c>
      <c r="H12" s="54">
        <v>33289</v>
      </c>
      <c r="I12" t="s">
        <v>1538</v>
      </c>
      <c r="K12" t="s">
        <v>1737</v>
      </c>
      <c r="L12" t="s">
        <v>1738</v>
      </c>
      <c r="M12" s="54">
        <v>36101</v>
      </c>
      <c r="N12" t="s">
        <v>1538</v>
      </c>
      <c r="P12" t="s">
        <v>1739</v>
      </c>
      <c r="Q12" t="s">
        <v>1740</v>
      </c>
      <c r="R12" s="54">
        <v>37151</v>
      </c>
      <c r="S12" t="s">
        <v>1545</v>
      </c>
      <c r="T12">
        <v>1</v>
      </c>
      <c r="U12" t="s">
        <v>1741</v>
      </c>
      <c r="V12" t="s">
        <v>1742</v>
      </c>
      <c r="W12" s="54">
        <v>37209</v>
      </c>
      <c r="X12" t="s">
        <v>1545</v>
      </c>
      <c r="Y12">
        <v>1</v>
      </c>
      <c r="Z12" t="s">
        <v>1743</v>
      </c>
      <c r="AA12" t="s">
        <v>1744</v>
      </c>
      <c r="AB12" s="54">
        <v>37287</v>
      </c>
      <c r="AC12" t="s">
        <v>1545</v>
      </c>
      <c r="AD12">
        <v>1</v>
      </c>
      <c r="AE12" t="s">
        <v>1745</v>
      </c>
      <c r="AF12" t="s">
        <v>1746</v>
      </c>
      <c r="AG12" s="54">
        <v>38054</v>
      </c>
      <c r="AH12" t="s">
        <v>1545</v>
      </c>
      <c r="AI12">
        <v>1</v>
      </c>
      <c r="AJ12" t="s">
        <v>1747</v>
      </c>
      <c r="AK12" t="s">
        <v>1748</v>
      </c>
      <c r="AL12" s="54">
        <v>38328</v>
      </c>
      <c r="AM12" t="s">
        <v>1545</v>
      </c>
      <c r="AN12">
        <v>1</v>
      </c>
      <c r="AO12" t="s">
        <v>1749</v>
      </c>
      <c r="AP12" t="s">
        <v>1750</v>
      </c>
      <c r="AQ12" s="54">
        <v>39682</v>
      </c>
      <c r="AR12" t="s">
        <v>1545</v>
      </c>
      <c r="AS12">
        <v>1</v>
      </c>
      <c r="AT12" t="s">
        <v>1751</v>
      </c>
      <c r="AU12" t="s">
        <v>1578</v>
      </c>
      <c r="AV12" s="54">
        <v>38987</v>
      </c>
      <c r="AW12" t="s">
        <v>1545</v>
      </c>
      <c r="AX12">
        <v>1</v>
      </c>
      <c r="AY12" t="s">
        <v>1752</v>
      </c>
      <c r="AZ12" t="s">
        <v>1589</v>
      </c>
    </row>
    <row r="13" spans="1:52" x14ac:dyDescent="0.2">
      <c r="A13" t="s">
        <v>1062</v>
      </c>
      <c r="B13" t="s">
        <v>1588</v>
      </c>
      <c r="C13" s="54">
        <v>44308</v>
      </c>
      <c r="D13" t="s">
        <v>1538</v>
      </c>
      <c r="E13" s="56">
        <v>0.08</v>
      </c>
      <c r="F13" t="s">
        <v>1863</v>
      </c>
      <c r="H13" s="59"/>
      <c r="J13" s="56"/>
      <c r="M13" s="59"/>
      <c r="O13" s="56"/>
      <c r="R13" s="59"/>
      <c r="W13" s="54"/>
      <c r="AB13" s="54"/>
      <c r="AG13" s="54"/>
      <c r="AL13" s="54"/>
      <c r="AQ13" s="54"/>
      <c r="AV13" s="54"/>
    </row>
    <row r="14" spans="1:52" x14ac:dyDescent="0.2">
      <c r="A14" t="s">
        <v>1045</v>
      </c>
      <c r="B14" t="s">
        <v>1864</v>
      </c>
      <c r="C14" s="54">
        <v>44547</v>
      </c>
      <c r="D14" t="s">
        <v>1545</v>
      </c>
      <c r="E14" s="56">
        <v>1</v>
      </c>
      <c r="F14" t="s">
        <v>1865</v>
      </c>
      <c r="G14" t="s">
        <v>1866</v>
      </c>
      <c r="H14" s="54">
        <v>45097</v>
      </c>
      <c r="I14" t="s">
        <v>1545</v>
      </c>
      <c r="J14" s="56">
        <v>1</v>
      </c>
      <c r="K14" t="s">
        <v>1867</v>
      </c>
      <c r="M14" s="59"/>
      <c r="O14" s="56"/>
      <c r="R14" s="59"/>
      <c r="W14" s="54"/>
      <c r="AB14" s="54"/>
      <c r="AG14" s="54"/>
      <c r="AL14" s="54"/>
      <c r="AQ14" s="54"/>
      <c r="AV14" s="54"/>
    </row>
    <row r="15" spans="1:52" x14ac:dyDescent="0.2">
      <c r="A15" t="s">
        <v>1042</v>
      </c>
      <c r="C15" s="54"/>
      <c r="E15" s="56"/>
      <c r="H15" s="54"/>
      <c r="J15" s="56"/>
      <c r="M15" s="54"/>
      <c r="R15" s="54"/>
      <c r="W15" s="54"/>
      <c r="AB15" s="54"/>
      <c r="AG15" s="54"/>
      <c r="AL15" s="54"/>
      <c r="AQ15" s="54"/>
      <c r="AV15" s="54"/>
    </row>
    <row r="16" spans="1:52" x14ac:dyDescent="0.2">
      <c r="A16" t="s">
        <v>1025</v>
      </c>
      <c r="C16" s="54"/>
      <c r="E16" s="56"/>
      <c r="H16" s="54"/>
      <c r="J16" s="56"/>
      <c r="M16" s="54"/>
      <c r="R16" s="54"/>
      <c r="W16" s="54"/>
      <c r="AB16" s="54"/>
      <c r="AG16" s="54"/>
      <c r="AL16" s="54"/>
      <c r="AQ16" s="54"/>
      <c r="AV16" s="54"/>
    </row>
    <row r="17" spans="1:51" x14ac:dyDescent="0.2">
      <c r="A17" t="s">
        <v>1022</v>
      </c>
      <c r="C17" s="54"/>
      <c r="E17" s="56"/>
      <c r="H17" s="54"/>
      <c r="J17" s="56"/>
      <c r="M17" s="54"/>
      <c r="R17" s="54"/>
      <c r="W17" s="54"/>
      <c r="AB17" s="54"/>
      <c r="AG17" s="54"/>
      <c r="AL17" s="54"/>
      <c r="AQ17" s="54"/>
      <c r="AV17" s="54"/>
    </row>
    <row r="18" spans="1:51" x14ac:dyDescent="0.2">
      <c r="A18" t="s">
        <v>1010</v>
      </c>
      <c r="C18" s="54"/>
      <c r="E18" s="56"/>
      <c r="H18" s="54"/>
      <c r="J18" s="56"/>
      <c r="M18" s="54"/>
      <c r="R18" s="54"/>
      <c r="W18" s="54"/>
      <c r="AB18" s="54"/>
      <c r="AG18" s="54"/>
      <c r="AL18" s="54"/>
      <c r="AQ18" s="54"/>
      <c r="AV18" s="54"/>
    </row>
    <row r="19" spans="1:51" x14ac:dyDescent="0.2">
      <c r="A19" t="s">
        <v>994</v>
      </c>
      <c r="B19" t="s">
        <v>1753</v>
      </c>
      <c r="C19" s="54">
        <v>34555</v>
      </c>
      <c r="D19" t="s">
        <v>1538</v>
      </c>
      <c r="F19" t="s">
        <v>1754</v>
      </c>
      <c r="G19" t="s">
        <v>1755</v>
      </c>
      <c r="H19" s="54">
        <v>35202</v>
      </c>
      <c r="I19" t="s">
        <v>1545</v>
      </c>
      <c r="J19">
        <v>1</v>
      </c>
      <c r="K19" t="s">
        <v>1756</v>
      </c>
      <c r="L19" t="s">
        <v>1631</v>
      </c>
      <c r="M19" s="54">
        <v>35760</v>
      </c>
      <c r="N19" t="s">
        <v>1538</v>
      </c>
      <c r="O19">
        <v>0.5</v>
      </c>
      <c r="P19" t="s">
        <v>1757</v>
      </c>
      <c r="Q19" t="s">
        <v>1758</v>
      </c>
      <c r="R19" s="54">
        <v>37306</v>
      </c>
      <c r="S19" t="s">
        <v>1538</v>
      </c>
      <c r="U19" t="s">
        <v>1759</v>
      </c>
      <c r="V19" t="s">
        <v>1760</v>
      </c>
      <c r="W19" s="54">
        <v>37651</v>
      </c>
      <c r="X19" t="s">
        <v>1545</v>
      </c>
      <c r="Y19">
        <v>1</v>
      </c>
      <c r="Z19" t="s">
        <v>1761</v>
      </c>
      <c r="AA19" t="s">
        <v>1762</v>
      </c>
      <c r="AB19" s="54">
        <v>38314</v>
      </c>
      <c r="AC19" t="s">
        <v>1538</v>
      </c>
      <c r="AD19">
        <v>0.5</v>
      </c>
      <c r="AE19" t="s">
        <v>1763</v>
      </c>
      <c r="AF19" t="s">
        <v>1764</v>
      </c>
      <c r="AG19" s="54">
        <v>41726</v>
      </c>
      <c r="AH19" t="s">
        <v>1538</v>
      </c>
      <c r="AJ19" t="s">
        <v>1765</v>
      </c>
      <c r="AK19" t="s">
        <v>1766</v>
      </c>
      <c r="AL19" s="54">
        <v>41796</v>
      </c>
      <c r="AM19" t="s">
        <v>1538</v>
      </c>
      <c r="AO19" t="s">
        <v>1765</v>
      </c>
      <c r="AP19" t="s">
        <v>1767</v>
      </c>
      <c r="AQ19" s="54">
        <v>41838</v>
      </c>
      <c r="AR19" t="s">
        <v>1545</v>
      </c>
      <c r="AS19">
        <v>1</v>
      </c>
      <c r="AT19" t="s">
        <v>1768</v>
      </c>
      <c r="AU19" t="s">
        <v>1769</v>
      </c>
      <c r="AV19" s="54">
        <v>42517</v>
      </c>
      <c r="AW19" t="s">
        <v>1538</v>
      </c>
      <c r="AY19" t="s">
        <v>1770</v>
      </c>
    </row>
    <row r="20" spans="1:51" x14ac:dyDescent="0.2">
      <c r="A20" t="s">
        <v>987</v>
      </c>
      <c r="B20" t="s">
        <v>1590</v>
      </c>
      <c r="C20" s="54">
        <v>44167</v>
      </c>
      <c r="D20" t="s">
        <v>1538</v>
      </c>
      <c r="E20" s="56">
        <v>0.5</v>
      </c>
      <c r="F20" t="s">
        <v>1851</v>
      </c>
      <c r="H20" s="54"/>
      <c r="J20" s="56"/>
      <c r="M20" s="54"/>
      <c r="R20" s="54"/>
      <c r="W20" s="54"/>
      <c r="AB20" s="54"/>
      <c r="AG20" s="54"/>
      <c r="AL20" s="54"/>
      <c r="AQ20" s="54"/>
      <c r="AV20" s="54"/>
    </row>
    <row r="21" spans="1:51" x14ac:dyDescent="0.2">
      <c r="A21" t="s">
        <v>981</v>
      </c>
      <c r="C21" s="54"/>
      <c r="E21" s="56"/>
      <c r="H21" s="54"/>
      <c r="J21" s="56"/>
      <c r="M21" s="54"/>
      <c r="R21" s="54"/>
      <c r="W21" s="54"/>
      <c r="AB21" s="54"/>
      <c r="AG21" s="54"/>
      <c r="AL21" s="54"/>
      <c r="AQ21" s="54"/>
      <c r="AV21" s="54"/>
      <c r="AY21" t="s">
        <v>1591</v>
      </c>
    </row>
    <row r="22" spans="1:51" x14ac:dyDescent="0.2">
      <c r="A22" t="s">
        <v>971</v>
      </c>
      <c r="B22" t="s">
        <v>1873</v>
      </c>
      <c r="C22" s="17">
        <v>43614</v>
      </c>
      <c r="D22" t="s">
        <v>1545</v>
      </c>
      <c r="E22">
        <v>1</v>
      </c>
      <c r="F22" t="s">
        <v>1874</v>
      </c>
      <c r="G22" t="s">
        <v>1875</v>
      </c>
      <c r="H22" s="17">
        <v>44281</v>
      </c>
      <c r="I22" t="s">
        <v>1538</v>
      </c>
      <c r="J22">
        <v>0.5</v>
      </c>
      <c r="K22" t="s">
        <v>1876</v>
      </c>
      <c r="L22" t="s">
        <v>1877</v>
      </c>
      <c r="M22" s="17">
        <v>44393</v>
      </c>
      <c r="N22" t="s">
        <v>1545</v>
      </c>
      <c r="O22">
        <v>1</v>
      </c>
      <c r="P22" t="s">
        <v>1878</v>
      </c>
      <c r="Q22" t="s">
        <v>1879</v>
      </c>
      <c r="R22" s="17">
        <v>45268</v>
      </c>
      <c r="S22" t="s">
        <v>1545</v>
      </c>
      <c r="T22">
        <v>1</v>
      </c>
      <c r="U22" t="s">
        <v>1880</v>
      </c>
      <c r="W22" s="54"/>
      <c r="AB22" s="54"/>
      <c r="AG22" s="54"/>
      <c r="AL22" s="54"/>
      <c r="AQ22" s="54"/>
      <c r="AV22" s="54"/>
    </row>
    <row r="23" spans="1:51" x14ac:dyDescent="0.2">
      <c r="A23" t="s">
        <v>950</v>
      </c>
      <c r="C23" s="54"/>
      <c r="E23" s="56"/>
      <c r="H23" s="54"/>
      <c r="J23" s="56"/>
      <c r="M23" s="54"/>
      <c r="R23" s="54"/>
      <c r="W23" s="54"/>
      <c r="AB23" s="54"/>
      <c r="AG23" s="54"/>
      <c r="AL23" s="54"/>
      <c r="AQ23" s="54"/>
      <c r="AV23" s="54"/>
    </row>
    <row r="24" spans="1:51" x14ac:dyDescent="0.2">
      <c r="A24" t="s">
        <v>936</v>
      </c>
      <c r="C24" s="54"/>
      <c r="E24" s="56"/>
      <c r="H24" s="54"/>
      <c r="J24" s="56"/>
      <c r="M24" s="54"/>
      <c r="R24" s="54"/>
      <c r="W24" s="54"/>
      <c r="AB24" s="54"/>
      <c r="AG24" s="54"/>
      <c r="AL24" s="54"/>
      <c r="AQ24" s="54"/>
      <c r="AV24" s="54"/>
    </row>
    <row r="25" spans="1:51" x14ac:dyDescent="0.2">
      <c r="A25" t="s">
        <v>925</v>
      </c>
      <c r="C25" s="54"/>
      <c r="E25" s="56"/>
      <c r="H25" s="54"/>
      <c r="J25" s="56"/>
      <c r="M25" s="54"/>
      <c r="R25" s="54"/>
      <c r="W25" s="54"/>
      <c r="AB25" s="54"/>
      <c r="AG25" s="54"/>
      <c r="AL25" s="54"/>
      <c r="AQ25" s="54"/>
      <c r="AV25" s="54"/>
    </row>
    <row r="26" spans="1:51" x14ac:dyDescent="0.2">
      <c r="A26" t="s">
        <v>914</v>
      </c>
      <c r="C26" s="54"/>
      <c r="E26" s="56"/>
      <c r="H26" s="54"/>
      <c r="J26" s="56"/>
      <c r="M26" s="54"/>
      <c r="R26" s="54"/>
      <c r="W26" s="54"/>
      <c r="AB26" s="54"/>
      <c r="AG26" s="54"/>
      <c r="AL26" s="54"/>
      <c r="AQ26" s="54"/>
      <c r="AV26" s="54"/>
    </row>
    <row r="27" spans="1:51" x14ac:dyDescent="0.2">
      <c r="A27" t="s">
        <v>904</v>
      </c>
      <c r="B27" t="s">
        <v>1771</v>
      </c>
      <c r="C27" s="17">
        <v>35992</v>
      </c>
      <c r="D27" t="s">
        <v>1545</v>
      </c>
      <c r="E27">
        <v>1</v>
      </c>
      <c r="F27" t="s">
        <v>1880</v>
      </c>
      <c r="G27" t="s">
        <v>1772</v>
      </c>
      <c r="H27" s="17">
        <v>38126</v>
      </c>
      <c r="I27" t="s">
        <v>1545</v>
      </c>
      <c r="J27">
        <v>1</v>
      </c>
      <c r="K27" t="s">
        <v>1881</v>
      </c>
      <c r="L27" t="s">
        <v>1773</v>
      </c>
      <c r="M27" s="17">
        <v>38359</v>
      </c>
      <c r="N27" t="s">
        <v>1545</v>
      </c>
      <c r="O27">
        <v>1</v>
      </c>
      <c r="P27" t="s">
        <v>1882</v>
      </c>
      <c r="Q27" t="s">
        <v>1774</v>
      </c>
      <c r="R27" s="17">
        <v>38713</v>
      </c>
      <c r="S27" t="s">
        <v>1545</v>
      </c>
      <c r="T27">
        <v>1</v>
      </c>
      <c r="U27" t="s">
        <v>1880</v>
      </c>
      <c r="V27" t="s">
        <v>1775</v>
      </c>
      <c r="W27" s="17">
        <v>40122</v>
      </c>
      <c r="X27" t="s">
        <v>1545</v>
      </c>
      <c r="Y27">
        <v>1</v>
      </c>
      <c r="Z27" t="s">
        <v>1883</v>
      </c>
      <c r="AA27" t="s">
        <v>1776</v>
      </c>
      <c r="AB27" s="17">
        <v>41313</v>
      </c>
      <c r="AC27" t="s">
        <v>1545</v>
      </c>
      <c r="AD27">
        <v>1</v>
      </c>
      <c r="AE27" t="s">
        <v>1880</v>
      </c>
      <c r="AF27" t="s">
        <v>1777</v>
      </c>
      <c r="AG27" s="17">
        <v>41719</v>
      </c>
      <c r="AH27" t="s">
        <v>1538</v>
      </c>
      <c r="AI27">
        <v>0</v>
      </c>
      <c r="AJ27" t="s">
        <v>1884</v>
      </c>
      <c r="AK27" t="s">
        <v>1820</v>
      </c>
      <c r="AL27" s="17">
        <v>42948</v>
      </c>
      <c r="AM27" t="s">
        <v>1545</v>
      </c>
      <c r="AN27">
        <v>1</v>
      </c>
      <c r="AO27" t="s">
        <v>1885</v>
      </c>
      <c r="AP27" t="s">
        <v>1821</v>
      </c>
      <c r="AQ27" s="17">
        <v>43693</v>
      </c>
      <c r="AR27" t="s">
        <v>1545</v>
      </c>
      <c r="AS27">
        <v>1</v>
      </c>
      <c r="AT27" t="s">
        <v>1880</v>
      </c>
      <c r="AU27" t="s">
        <v>1886</v>
      </c>
      <c r="AV27" s="17">
        <v>43777</v>
      </c>
      <c r="AW27" t="s">
        <v>1545</v>
      </c>
      <c r="AX27">
        <v>1</v>
      </c>
      <c r="AY27" t="s">
        <v>1887</v>
      </c>
    </row>
    <row r="28" spans="1:51" x14ac:dyDescent="0.2">
      <c r="A28" t="s">
        <v>891</v>
      </c>
      <c r="C28" s="54"/>
      <c r="E28" s="56"/>
      <c r="H28" s="54"/>
      <c r="J28" s="56"/>
      <c r="M28" s="54"/>
      <c r="R28" s="54"/>
      <c r="W28" s="54"/>
      <c r="AB28" s="54"/>
      <c r="AG28" s="54"/>
      <c r="AL28" s="54"/>
      <c r="AQ28" s="54"/>
      <c r="AV28" s="54"/>
    </row>
    <row r="29" spans="1:51" x14ac:dyDescent="0.2">
      <c r="A29" t="s">
        <v>885</v>
      </c>
      <c r="C29" s="54"/>
      <c r="E29" s="56"/>
      <c r="H29" s="54"/>
      <c r="J29" s="56"/>
      <c r="M29" s="54"/>
      <c r="R29" s="54"/>
      <c r="W29" s="54"/>
      <c r="AB29" s="54"/>
      <c r="AG29" s="54"/>
      <c r="AL29" s="54"/>
      <c r="AQ29" s="54"/>
      <c r="AV29" s="54"/>
    </row>
    <row r="30" spans="1:51" x14ac:dyDescent="0.2">
      <c r="A30" t="s">
        <v>869</v>
      </c>
      <c r="B30" t="s">
        <v>1592</v>
      </c>
      <c r="C30" s="17">
        <v>34690</v>
      </c>
      <c r="D30" t="s">
        <v>1538</v>
      </c>
      <c r="E30">
        <v>0.5</v>
      </c>
      <c r="F30" t="s">
        <v>1888</v>
      </c>
      <c r="G30" t="s">
        <v>1593</v>
      </c>
      <c r="H30" s="17">
        <v>36031</v>
      </c>
      <c r="I30" t="s">
        <v>1538</v>
      </c>
      <c r="J30">
        <v>0.5</v>
      </c>
      <c r="K30" t="s">
        <v>1889</v>
      </c>
      <c r="L30" t="s">
        <v>1890</v>
      </c>
      <c r="M30" s="17">
        <v>39794</v>
      </c>
      <c r="N30" t="s">
        <v>1545</v>
      </c>
      <c r="O30">
        <v>1</v>
      </c>
      <c r="P30" t="s">
        <v>1891</v>
      </c>
      <c r="Q30" t="s">
        <v>1892</v>
      </c>
      <c r="R30" s="17">
        <v>39919</v>
      </c>
      <c r="S30" t="s">
        <v>1538</v>
      </c>
      <c r="T30">
        <v>0.5</v>
      </c>
      <c r="U30" t="s">
        <v>1893</v>
      </c>
      <c r="V30" t="s">
        <v>1894</v>
      </c>
      <c r="W30" s="17">
        <v>40661</v>
      </c>
      <c r="X30" t="s">
        <v>1545</v>
      </c>
      <c r="Y30">
        <v>1</v>
      </c>
      <c r="Z30" t="s">
        <v>1895</v>
      </c>
      <c r="AA30" t="s">
        <v>1896</v>
      </c>
      <c r="AB30" s="17">
        <v>41752</v>
      </c>
      <c r="AC30" t="s">
        <v>1545</v>
      </c>
      <c r="AD30">
        <v>1</v>
      </c>
      <c r="AE30" t="s">
        <v>1897</v>
      </c>
      <c r="AF30" t="s">
        <v>1898</v>
      </c>
      <c r="AG30" s="17">
        <v>42324</v>
      </c>
      <c r="AH30" t="s">
        <v>1545</v>
      </c>
      <c r="AI30">
        <v>1</v>
      </c>
      <c r="AJ30" t="s">
        <v>1899</v>
      </c>
      <c r="AK30" t="s">
        <v>1900</v>
      </c>
      <c r="AL30" s="17">
        <v>42929</v>
      </c>
      <c r="AM30" t="s">
        <v>1545</v>
      </c>
      <c r="AN30">
        <v>1</v>
      </c>
      <c r="AO30" t="s">
        <v>1897</v>
      </c>
      <c r="AP30" t="s">
        <v>1901</v>
      </c>
      <c r="AQ30" s="17">
        <v>43145</v>
      </c>
      <c r="AR30" t="s">
        <v>1545</v>
      </c>
      <c r="AS30">
        <v>1</v>
      </c>
      <c r="AT30" t="s">
        <v>1897</v>
      </c>
      <c r="AU30" t="s">
        <v>1902</v>
      </c>
      <c r="AV30" s="17">
        <v>44337</v>
      </c>
      <c r="AW30" t="s">
        <v>1545</v>
      </c>
      <c r="AX30">
        <v>1</v>
      </c>
      <c r="AY30" t="s">
        <v>1897</v>
      </c>
    </row>
    <row r="31" spans="1:51" x14ac:dyDescent="0.2">
      <c r="A31" t="s">
        <v>861</v>
      </c>
      <c r="B31" t="s">
        <v>1822</v>
      </c>
      <c r="C31" s="57">
        <v>36103</v>
      </c>
      <c r="D31" t="s">
        <v>1545</v>
      </c>
      <c r="E31">
        <v>1</v>
      </c>
      <c r="F31" t="s">
        <v>1823</v>
      </c>
      <c r="G31" t="s">
        <v>1778</v>
      </c>
      <c r="H31" s="57">
        <v>36153</v>
      </c>
      <c r="I31" t="s">
        <v>1545</v>
      </c>
      <c r="J31">
        <v>1</v>
      </c>
      <c r="K31" t="s">
        <v>1824</v>
      </c>
      <c r="L31" t="s">
        <v>1825</v>
      </c>
      <c r="M31" s="57">
        <v>36794</v>
      </c>
      <c r="N31" t="s">
        <v>1545</v>
      </c>
      <c r="O31">
        <v>1</v>
      </c>
      <c r="P31" t="s">
        <v>1826</v>
      </c>
      <c r="Q31" t="s">
        <v>1779</v>
      </c>
      <c r="R31" s="57">
        <v>38985</v>
      </c>
      <c r="S31" t="s">
        <v>1545</v>
      </c>
      <c r="T31">
        <v>1</v>
      </c>
      <c r="U31" t="s">
        <v>1827</v>
      </c>
      <c r="V31" t="s">
        <v>1780</v>
      </c>
      <c r="W31" s="57">
        <v>39248</v>
      </c>
      <c r="X31" t="s">
        <v>1545</v>
      </c>
      <c r="Y31">
        <v>1</v>
      </c>
      <c r="Z31" t="s">
        <v>1828</v>
      </c>
      <c r="AA31" t="s">
        <v>1781</v>
      </c>
      <c r="AB31" s="57">
        <v>39114</v>
      </c>
      <c r="AC31" t="s">
        <v>1538</v>
      </c>
      <c r="AE31" t="s">
        <v>1829</v>
      </c>
      <c r="AF31" t="s">
        <v>1782</v>
      </c>
      <c r="AG31" s="57">
        <v>39527</v>
      </c>
      <c r="AH31" t="s">
        <v>1538</v>
      </c>
      <c r="AJ31" t="s">
        <v>1830</v>
      </c>
      <c r="AK31" t="s">
        <v>1831</v>
      </c>
      <c r="AL31" s="57">
        <v>39539</v>
      </c>
      <c r="AM31" t="s">
        <v>1545</v>
      </c>
      <c r="AN31">
        <v>1</v>
      </c>
      <c r="AO31" t="s">
        <v>1832</v>
      </c>
      <c r="AP31" t="s">
        <v>1833</v>
      </c>
      <c r="AQ31" s="57">
        <v>36678</v>
      </c>
      <c r="AR31" t="s">
        <v>1538</v>
      </c>
      <c r="AT31" t="s">
        <v>1834</v>
      </c>
      <c r="AU31" t="s">
        <v>1835</v>
      </c>
      <c r="AY31" t="s">
        <v>1836</v>
      </c>
    </row>
    <row r="32" spans="1:51" x14ac:dyDescent="0.2">
      <c r="A32" t="s">
        <v>851</v>
      </c>
      <c r="B32" t="s">
        <v>1894</v>
      </c>
      <c r="C32" s="17">
        <v>40661</v>
      </c>
      <c r="D32" t="s">
        <v>1538</v>
      </c>
      <c r="F32" t="s">
        <v>1903</v>
      </c>
      <c r="H32" s="54"/>
      <c r="J32" s="56"/>
      <c r="M32" s="54"/>
      <c r="R32" s="54"/>
      <c r="W32" s="54"/>
      <c r="AB32" s="54"/>
      <c r="AG32" s="54"/>
      <c r="AL32" s="54"/>
      <c r="AQ32" s="54"/>
      <c r="AV32" s="54"/>
    </row>
    <row r="33" spans="1:51" x14ac:dyDescent="0.2">
      <c r="A33" t="s">
        <v>832</v>
      </c>
      <c r="B33" t="s">
        <v>1594</v>
      </c>
      <c r="C33" s="54">
        <v>45246</v>
      </c>
      <c r="D33" t="s">
        <v>1538</v>
      </c>
      <c r="E33" s="56">
        <v>0.4</v>
      </c>
      <c r="F33" t="s">
        <v>1595</v>
      </c>
      <c r="H33" s="54"/>
      <c r="J33" s="56"/>
      <c r="M33" s="54"/>
      <c r="R33" s="54"/>
      <c r="W33" s="54"/>
      <c r="AB33" s="54"/>
      <c r="AG33" s="54"/>
      <c r="AL33" s="54"/>
      <c r="AQ33" s="54"/>
      <c r="AV33" s="54"/>
    </row>
    <row r="34" spans="1:51" x14ac:dyDescent="0.2">
      <c r="A34" t="s">
        <v>819</v>
      </c>
      <c r="C34" s="54"/>
      <c r="E34" s="56"/>
      <c r="H34" s="54"/>
      <c r="J34" s="56"/>
      <c r="M34" s="54"/>
      <c r="O34" s="56"/>
      <c r="R34" s="54"/>
      <c r="T34" s="56"/>
      <c r="W34" s="54"/>
      <c r="Y34" s="56"/>
      <c r="AB34" s="54"/>
      <c r="AD34" s="56"/>
      <c r="AG34" s="54"/>
      <c r="AI34" s="56"/>
      <c r="AL34" s="54"/>
      <c r="AN34" s="56"/>
      <c r="AQ34" s="54"/>
      <c r="AS34" s="56"/>
      <c r="AV34" s="54"/>
      <c r="AX34" s="56"/>
    </row>
    <row r="35" spans="1:51" x14ac:dyDescent="0.2">
      <c r="A35" t="s">
        <v>802</v>
      </c>
      <c r="C35" s="54"/>
      <c r="E35" s="56"/>
      <c r="H35" s="54"/>
      <c r="J35" s="56"/>
      <c r="M35" s="54"/>
      <c r="O35" s="56"/>
      <c r="R35" s="54"/>
      <c r="T35" s="56"/>
      <c r="W35" s="54"/>
      <c r="Y35" s="56"/>
      <c r="AB35" s="54"/>
      <c r="AD35" s="56"/>
      <c r="AG35" s="54"/>
      <c r="AI35" s="56"/>
      <c r="AL35" s="54"/>
      <c r="AN35" s="56"/>
      <c r="AQ35" s="54"/>
      <c r="AS35" s="56"/>
      <c r="AV35" s="54"/>
      <c r="AX35" s="56"/>
    </row>
    <row r="36" spans="1:51" x14ac:dyDescent="0.2">
      <c r="A36" t="s">
        <v>788</v>
      </c>
      <c r="C36" s="54"/>
      <c r="E36" s="56"/>
      <c r="H36" s="54"/>
      <c r="J36" s="56"/>
      <c r="M36" s="54"/>
      <c r="O36" s="56"/>
      <c r="R36" s="54"/>
      <c r="T36" s="56"/>
      <c r="W36" s="54"/>
      <c r="Y36" s="56"/>
      <c r="AB36" s="54"/>
      <c r="AD36" s="56"/>
      <c r="AG36" s="54"/>
      <c r="AI36" s="56"/>
      <c r="AL36" s="54"/>
      <c r="AN36" s="56"/>
      <c r="AQ36" s="54"/>
      <c r="AS36" s="56"/>
      <c r="AV36" s="54"/>
      <c r="AX36" s="56"/>
      <c r="AY36" t="s">
        <v>1640</v>
      </c>
    </row>
    <row r="37" spans="1:51" x14ac:dyDescent="0.2">
      <c r="A37" t="s">
        <v>752</v>
      </c>
      <c r="B37" t="s">
        <v>1621</v>
      </c>
      <c r="C37" s="17">
        <v>31337</v>
      </c>
      <c r="D37" t="s">
        <v>1545</v>
      </c>
      <c r="E37" s="56"/>
      <c r="F37" t="s">
        <v>1622</v>
      </c>
      <c r="G37" t="s">
        <v>1623</v>
      </c>
      <c r="H37" s="17">
        <v>32094</v>
      </c>
      <c r="I37" t="s">
        <v>1538</v>
      </c>
      <c r="J37" s="56"/>
      <c r="K37" t="s">
        <v>1624</v>
      </c>
      <c r="L37" t="s">
        <v>1625</v>
      </c>
      <c r="M37" s="17">
        <v>33227</v>
      </c>
      <c r="N37" t="s">
        <v>1545</v>
      </c>
      <c r="O37" s="56"/>
      <c r="P37" t="s">
        <v>1626</v>
      </c>
      <c r="Q37" t="s">
        <v>1627</v>
      </c>
      <c r="R37" s="17">
        <v>34333</v>
      </c>
      <c r="S37" t="s">
        <v>1545</v>
      </c>
      <c r="T37" s="56"/>
      <c r="U37" t="s">
        <v>1628</v>
      </c>
      <c r="V37" t="s">
        <v>1629</v>
      </c>
      <c r="W37" s="17">
        <v>34401</v>
      </c>
      <c r="X37" t="s">
        <v>1545</v>
      </c>
      <c r="Y37" s="56"/>
      <c r="Z37" t="s">
        <v>1630</v>
      </c>
      <c r="AA37" t="s">
        <v>1631</v>
      </c>
      <c r="AB37" s="17">
        <v>35760</v>
      </c>
      <c r="AC37" t="s">
        <v>1538</v>
      </c>
      <c r="AD37" s="56"/>
      <c r="AE37" t="s">
        <v>1632</v>
      </c>
      <c r="AF37" t="s">
        <v>1633</v>
      </c>
      <c r="AG37" s="17">
        <v>36063</v>
      </c>
      <c r="AH37" t="s">
        <v>1545</v>
      </c>
      <c r="AI37" s="56"/>
      <c r="AJ37" t="s">
        <v>1634</v>
      </c>
      <c r="AK37" t="s">
        <v>1635</v>
      </c>
      <c r="AL37" s="17">
        <v>36679</v>
      </c>
      <c r="AM37" t="s">
        <v>1538</v>
      </c>
      <c r="AN37" s="56"/>
      <c r="AO37" t="s">
        <v>1636</v>
      </c>
      <c r="AP37" t="s">
        <v>1637</v>
      </c>
      <c r="AQ37" s="17">
        <v>37792</v>
      </c>
      <c r="AR37" t="s">
        <v>1538</v>
      </c>
      <c r="AS37" s="56"/>
      <c r="AT37" t="s">
        <v>1638</v>
      </c>
      <c r="AU37" t="s">
        <v>1639</v>
      </c>
      <c r="AV37" s="17">
        <v>37921</v>
      </c>
      <c r="AW37" t="s">
        <v>1545</v>
      </c>
      <c r="AX37" s="56"/>
      <c r="AY37" t="s">
        <v>1620</v>
      </c>
    </row>
    <row r="38" spans="1:51" x14ac:dyDescent="0.2">
      <c r="A38" t="s">
        <v>1600</v>
      </c>
      <c r="B38" t="s">
        <v>1601</v>
      </c>
      <c r="C38" s="17">
        <v>35242</v>
      </c>
      <c r="D38" t="s">
        <v>1538</v>
      </c>
      <c r="E38" s="56"/>
      <c r="F38" t="s">
        <v>1602</v>
      </c>
      <c r="G38" t="s">
        <v>1603</v>
      </c>
      <c r="H38" s="17">
        <v>36460</v>
      </c>
      <c r="I38" t="s">
        <v>1538</v>
      </c>
      <c r="J38" s="56"/>
      <c r="K38" t="s">
        <v>1604</v>
      </c>
      <c r="L38" t="s">
        <v>1605</v>
      </c>
      <c r="M38" s="17">
        <v>37190</v>
      </c>
      <c r="N38" t="s">
        <v>1545</v>
      </c>
      <c r="O38" s="56"/>
      <c r="P38" t="s">
        <v>1606</v>
      </c>
      <c r="Q38" t="s">
        <v>1607</v>
      </c>
      <c r="R38" s="17">
        <v>37519</v>
      </c>
      <c r="S38" t="s">
        <v>1545</v>
      </c>
      <c r="T38" s="56"/>
      <c r="U38" t="s">
        <v>1608</v>
      </c>
      <c r="V38" t="s">
        <v>1609</v>
      </c>
      <c r="W38" s="17">
        <v>37804</v>
      </c>
      <c r="X38" t="s">
        <v>1545</v>
      </c>
      <c r="Y38" s="56"/>
      <c r="Z38" t="s">
        <v>1610</v>
      </c>
      <c r="AA38" t="s">
        <v>1611</v>
      </c>
      <c r="AB38" s="17">
        <v>38201</v>
      </c>
      <c r="AC38" t="s">
        <v>1545</v>
      </c>
      <c r="AD38" s="56"/>
      <c r="AE38" t="s">
        <v>1612</v>
      </c>
      <c r="AF38" t="s">
        <v>1613</v>
      </c>
      <c r="AG38" s="17">
        <v>38910</v>
      </c>
      <c r="AH38" t="s">
        <v>1538</v>
      </c>
      <c r="AI38" s="56"/>
      <c r="AJ38" t="s">
        <v>1614</v>
      </c>
      <c r="AK38" t="s">
        <v>1615</v>
      </c>
      <c r="AL38" s="17">
        <v>39248</v>
      </c>
      <c r="AM38" t="s">
        <v>1545</v>
      </c>
      <c r="AN38" s="56"/>
      <c r="AO38" t="s">
        <v>1616</v>
      </c>
      <c r="AP38" t="s">
        <v>1617</v>
      </c>
      <c r="AQ38" s="17">
        <v>40765</v>
      </c>
      <c r="AR38" t="s">
        <v>1538</v>
      </c>
      <c r="AS38" s="56"/>
      <c r="AT38" t="s">
        <v>1618</v>
      </c>
      <c r="AU38" t="s">
        <v>1619</v>
      </c>
      <c r="AV38" s="17">
        <v>41148</v>
      </c>
      <c r="AW38" t="s">
        <v>1545</v>
      </c>
      <c r="AX38" s="56"/>
    </row>
    <row r="39" spans="1:51" x14ac:dyDescent="0.2">
      <c r="A39" t="s">
        <v>781</v>
      </c>
      <c r="B39" t="s">
        <v>1537</v>
      </c>
      <c r="C39" s="54">
        <v>41242</v>
      </c>
      <c r="D39" t="s">
        <v>1538</v>
      </c>
      <c r="E39" s="56"/>
      <c r="F39" t="s">
        <v>1539</v>
      </c>
      <c r="G39" t="s">
        <v>1540</v>
      </c>
      <c r="H39" s="54">
        <v>42243</v>
      </c>
      <c r="I39" t="s">
        <v>1538</v>
      </c>
      <c r="J39" s="56"/>
      <c r="K39" t="s">
        <v>1541</v>
      </c>
      <c r="M39" s="54"/>
      <c r="O39" s="56"/>
      <c r="R39" s="54"/>
      <c r="T39" s="56"/>
      <c r="W39" s="54"/>
      <c r="Y39" s="56"/>
      <c r="AB39" s="54"/>
      <c r="AD39" s="56"/>
      <c r="AG39" s="54"/>
      <c r="AI39" s="56"/>
      <c r="AL39" s="54"/>
      <c r="AN39" s="56"/>
      <c r="AQ39" s="54"/>
      <c r="AS39" s="56"/>
      <c r="AV39" s="54"/>
      <c r="AX39" s="56"/>
    </row>
    <row r="40" spans="1:51" x14ac:dyDescent="0.2">
      <c r="A40" t="s">
        <v>1486</v>
      </c>
      <c r="C40" s="54"/>
      <c r="E40" s="56"/>
      <c r="H40" s="54"/>
      <c r="J40" s="56"/>
      <c r="M40" s="54"/>
      <c r="O40" s="56"/>
      <c r="R40" s="54"/>
      <c r="T40" s="56"/>
      <c r="W40" s="54"/>
      <c r="Y40" s="56"/>
      <c r="AB40" s="54"/>
      <c r="AD40" s="56"/>
      <c r="AG40" s="54"/>
      <c r="AI40" s="56"/>
      <c r="AL40" s="54"/>
      <c r="AN40" s="56"/>
      <c r="AQ40" s="54"/>
      <c r="AS40" s="56"/>
      <c r="AV40" s="54"/>
      <c r="AX40" s="56"/>
    </row>
    <row r="41" spans="1:51" x14ac:dyDescent="0.2">
      <c r="A41" t="s">
        <v>713</v>
      </c>
      <c r="B41" t="s">
        <v>1569</v>
      </c>
      <c r="C41" s="54">
        <v>38688</v>
      </c>
      <c r="D41" t="s">
        <v>1538</v>
      </c>
      <c r="E41" s="56"/>
      <c r="F41" t="s">
        <v>1570</v>
      </c>
      <c r="H41" s="54"/>
      <c r="J41" s="56"/>
      <c r="M41" s="54"/>
      <c r="O41" s="56"/>
      <c r="R41" s="54"/>
      <c r="T41" s="56"/>
      <c r="W41" s="54"/>
      <c r="Y41" s="56"/>
      <c r="AB41" s="54"/>
      <c r="AD41" s="56"/>
      <c r="AG41" s="54"/>
      <c r="AI41" s="56"/>
      <c r="AL41" s="54"/>
      <c r="AN41" s="56"/>
      <c r="AQ41" s="54"/>
      <c r="AS41" s="56"/>
      <c r="AV41" s="54"/>
      <c r="AX41" s="56"/>
    </row>
    <row r="42" spans="1:51" x14ac:dyDescent="0.2">
      <c r="A42" t="s">
        <v>1487</v>
      </c>
      <c r="B42" t="s">
        <v>1565</v>
      </c>
      <c r="C42" s="54">
        <v>40611</v>
      </c>
      <c r="D42" t="s">
        <v>1538</v>
      </c>
      <c r="E42" s="56"/>
      <c r="F42" t="s">
        <v>1566</v>
      </c>
      <c r="G42" t="s">
        <v>1567</v>
      </c>
      <c r="H42" s="54">
        <v>41257</v>
      </c>
      <c r="I42" t="s">
        <v>1545</v>
      </c>
      <c r="J42" s="56"/>
      <c r="K42" t="s">
        <v>1568</v>
      </c>
      <c r="M42" s="54"/>
      <c r="O42" s="56"/>
      <c r="R42" s="54"/>
      <c r="T42" s="56"/>
      <c r="W42" s="54"/>
      <c r="Y42" s="56"/>
      <c r="AB42" s="54"/>
      <c r="AD42" s="56"/>
      <c r="AG42" s="54"/>
      <c r="AI42" s="56"/>
      <c r="AL42" s="54"/>
      <c r="AN42" s="56"/>
      <c r="AQ42" s="54"/>
      <c r="AS42" s="56"/>
      <c r="AV42" s="54"/>
      <c r="AX42" s="56"/>
    </row>
    <row r="43" spans="1:51" x14ac:dyDescent="0.2">
      <c r="A43" t="s">
        <v>683</v>
      </c>
      <c r="C43" s="54"/>
      <c r="E43" s="56"/>
      <c r="H43" s="54"/>
      <c r="J43" s="56"/>
      <c r="M43" s="54"/>
      <c r="O43" s="56"/>
      <c r="R43" s="54"/>
      <c r="T43" s="56"/>
      <c r="W43" s="54"/>
      <c r="Y43" s="56"/>
      <c r="AB43" s="54"/>
      <c r="AD43" s="56"/>
      <c r="AG43" s="54"/>
      <c r="AI43" s="56"/>
      <c r="AL43" s="54"/>
      <c r="AN43" s="56"/>
      <c r="AQ43" s="54"/>
      <c r="AS43" s="56"/>
      <c r="AV43" s="54"/>
      <c r="AX43" s="56"/>
    </row>
    <row r="44" spans="1:51" x14ac:dyDescent="0.2">
      <c r="A44" t="s">
        <v>670</v>
      </c>
      <c r="C44" s="54"/>
      <c r="E44" s="56"/>
      <c r="H44" s="54"/>
      <c r="J44" s="56"/>
      <c r="M44" s="54"/>
      <c r="O44" s="56"/>
      <c r="R44" s="54"/>
      <c r="T44" s="56"/>
      <c r="W44" s="54"/>
      <c r="Y44" s="56"/>
      <c r="AB44" s="54"/>
      <c r="AD44" s="56"/>
      <c r="AG44" s="54"/>
      <c r="AI44" s="56"/>
      <c r="AL44" s="54"/>
      <c r="AN44" s="56"/>
      <c r="AQ44" s="54"/>
      <c r="AS44" s="56"/>
      <c r="AV44" s="54"/>
      <c r="AX44" s="56"/>
    </row>
    <row r="45" spans="1:51" x14ac:dyDescent="0.2">
      <c r="A45" t="s">
        <v>652</v>
      </c>
      <c r="B45" t="s">
        <v>1542</v>
      </c>
      <c r="C45" s="54">
        <v>40863</v>
      </c>
      <c r="D45" t="s">
        <v>1538</v>
      </c>
      <c r="E45" s="56"/>
      <c r="F45" t="s">
        <v>1543</v>
      </c>
      <c r="G45" t="s">
        <v>1544</v>
      </c>
      <c r="H45" s="54">
        <v>43938</v>
      </c>
      <c r="I45" t="s">
        <v>1545</v>
      </c>
      <c r="J45" s="56"/>
      <c r="K45" t="s">
        <v>1546</v>
      </c>
      <c r="L45" t="s">
        <v>1547</v>
      </c>
      <c r="M45" s="54">
        <v>44460</v>
      </c>
      <c r="N45" t="s">
        <v>1545</v>
      </c>
      <c r="O45" s="56"/>
      <c r="P45" t="s">
        <v>1548</v>
      </c>
      <c r="Q45" t="s">
        <v>1549</v>
      </c>
      <c r="R45" s="54">
        <v>45007</v>
      </c>
      <c r="S45" t="s">
        <v>1545</v>
      </c>
      <c r="T45" s="56"/>
      <c r="U45" t="s">
        <v>1550</v>
      </c>
      <c r="V45" t="s">
        <v>1551</v>
      </c>
      <c r="W45" s="54">
        <v>42779</v>
      </c>
      <c r="X45" t="s">
        <v>1538</v>
      </c>
      <c r="Y45" s="56"/>
      <c r="Z45" t="s">
        <v>1552</v>
      </c>
      <c r="AA45" t="s">
        <v>1553</v>
      </c>
      <c r="AB45" s="54">
        <v>43957</v>
      </c>
      <c r="AC45" t="s">
        <v>1538</v>
      </c>
      <c r="AD45" s="56"/>
      <c r="AE45" t="s">
        <v>1554</v>
      </c>
      <c r="AG45" s="54"/>
      <c r="AI45" s="56"/>
      <c r="AL45" s="54"/>
      <c r="AN45" s="56"/>
      <c r="AQ45" s="54"/>
      <c r="AS45" s="56"/>
      <c r="AV45" s="54"/>
      <c r="AX45" s="56"/>
    </row>
    <row r="46" spans="1:51" x14ac:dyDescent="0.2">
      <c r="A46" t="s">
        <v>627</v>
      </c>
      <c r="C46" s="54"/>
      <c r="E46" s="56"/>
      <c r="H46" s="54"/>
      <c r="J46" s="56"/>
      <c r="M46" s="54"/>
      <c r="O46" s="56"/>
      <c r="R46" s="54"/>
      <c r="T46" s="56"/>
      <c r="W46" s="54"/>
      <c r="Y46" s="56"/>
      <c r="AB46" s="54"/>
      <c r="AD46" s="56"/>
      <c r="AG46" s="54"/>
      <c r="AI46" s="56"/>
      <c r="AL46" s="54"/>
      <c r="AN46" s="56"/>
      <c r="AQ46" s="54"/>
      <c r="AS46" s="56"/>
      <c r="AV46" s="54"/>
      <c r="AX46" s="56"/>
    </row>
    <row r="47" spans="1:51" x14ac:dyDescent="0.2">
      <c r="A47" t="s">
        <v>617</v>
      </c>
      <c r="C47" s="54"/>
      <c r="E47" s="56"/>
      <c r="H47" s="54"/>
      <c r="J47" s="56"/>
      <c r="M47" s="54"/>
      <c r="O47" s="56"/>
      <c r="R47" s="54"/>
      <c r="T47" s="56"/>
      <c r="W47" s="54"/>
      <c r="Y47" s="56"/>
      <c r="AB47" s="54"/>
      <c r="AD47" s="56"/>
      <c r="AG47" s="54"/>
      <c r="AI47" s="56"/>
      <c r="AL47" s="54"/>
      <c r="AN47" s="56"/>
      <c r="AQ47" s="54"/>
      <c r="AS47" s="56"/>
      <c r="AV47" s="54"/>
      <c r="AX47" s="56"/>
    </row>
    <row r="48" spans="1:51" x14ac:dyDescent="0.2">
      <c r="A48" t="s">
        <v>609</v>
      </c>
      <c r="B48" t="s">
        <v>1555</v>
      </c>
      <c r="C48" s="54">
        <v>42727</v>
      </c>
      <c r="D48" t="s">
        <v>1538</v>
      </c>
      <c r="E48" s="56"/>
      <c r="F48" t="s">
        <v>1556</v>
      </c>
      <c r="G48" t="s">
        <v>1557</v>
      </c>
      <c r="H48" s="54">
        <v>43292</v>
      </c>
      <c r="I48" t="s">
        <v>1545</v>
      </c>
      <c r="J48" s="56"/>
      <c r="K48" t="s">
        <v>1558</v>
      </c>
      <c r="L48" t="s">
        <v>1559</v>
      </c>
      <c r="M48" s="54">
        <v>43588</v>
      </c>
      <c r="N48" t="s">
        <v>1545</v>
      </c>
      <c r="O48" s="56"/>
      <c r="P48" t="s">
        <v>1560</v>
      </c>
      <c r="Q48" t="s">
        <v>1561</v>
      </c>
      <c r="R48" s="54">
        <v>45041</v>
      </c>
      <c r="S48" t="s">
        <v>1538</v>
      </c>
      <c r="T48" s="56"/>
      <c r="U48" t="s">
        <v>1562</v>
      </c>
      <c r="V48" t="s">
        <v>1563</v>
      </c>
      <c r="W48" s="54">
        <v>45281</v>
      </c>
      <c r="X48" t="s">
        <v>1538</v>
      </c>
      <c r="Y48" s="56"/>
      <c r="Z48" t="s">
        <v>1564</v>
      </c>
      <c r="AB48" s="54"/>
      <c r="AD48" s="56"/>
      <c r="AG48" s="54"/>
      <c r="AI48" s="56"/>
      <c r="AL48" s="54"/>
      <c r="AN48" s="56"/>
      <c r="AQ48" s="54"/>
      <c r="AS48" s="56"/>
      <c r="AV48" s="54"/>
      <c r="AX48" s="56"/>
    </row>
    <row r="49" spans="1:16" x14ac:dyDescent="0.2">
      <c r="A49" t="s">
        <v>596</v>
      </c>
      <c r="B49" t="s">
        <v>1656</v>
      </c>
      <c r="C49" s="54">
        <v>44232</v>
      </c>
      <c r="D49" t="s">
        <v>1538</v>
      </c>
      <c r="E49" s="56"/>
      <c r="F49" t="s">
        <v>1657</v>
      </c>
    </row>
    <row r="50" spans="1:16" x14ac:dyDescent="0.2">
      <c r="A50" t="s">
        <v>1654</v>
      </c>
      <c r="B50" t="s">
        <v>1658</v>
      </c>
      <c r="C50" s="54">
        <v>43026</v>
      </c>
      <c r="D50" t="s">
        <v>1538</v>
      </c>
      <c r="E50" s="56"/>
      <c r="F50" t="s">
        <v>1659</v>
      </c>
      <c r="G50" t="s">
        <v>1660</v>
      </c>
      <c r="H50" s="54">
        <v>44036</v>
      </c>
      <c r="I50" t="s">
        <v>1538</v>
      </c>
      <c r="J50" s="56"/>
      <c r="K50" t="s">
        <v>1661</v>
      </c>
    </row>
    <row r="51" spans="1:16" x14ac:dyDescent="0.2">
      <c r="A51" t="s">
        <v>576</v>
      </c>
    </row>
    <row r="52" spans="1:16" x14ac:dyDescent="0.2">
      <c r="A52" t="s">
        <v>559</v>
      </c>
      <c r="B52" t="s">
        <v>1662</v>
      </c>
      <c r="C52" s="54">
        <v>44620</v>
      </c>
      <c r="D52" t="s">
        <v>1538</v>
      </c>
      <c r="E52" s="56">
        <v>0.5</v>
      </c>
      <c r="F52" t="s">
        <v>1663</v>
      </c>
    </row>
    <row r="53" spans="1:16" x14ac:dyDescent="0.2">
      <c r="A53" t="s">
        <v>543</v>
      </c>
      <c r="B53" t="s">
        <v>1664</v>
      </c>
      <c r="C53" s="54">
        <v>39772</v>
      </c>
      <c r="D53" t="s">
        <v>1538</v>
      </c>
      <c r="F53" t="s">
        <v>1665</v>
      </c>
      <c r="G53" t="s">
        <v>1666</v>
      </c>
      <c r="H53" s="54">
        <v>41110</v>
      </c>
      <c r="I53" t="s">
        <v>1538</v>
      </c>
      <c r="J53" s="56">
        <v>0.03</v>
      </c>
      <c r="K53" t="s">
        <v>1667</v>
      </c>
      <c r="L53" t="s">
        <v>1668</v>
      </c>
      <c r="M53" s="54">
        <v>42439</v>
      </c>
      <c r="N53" t="s">
        <v>1538</v>
      </c>
      <c r="O53" s="56">
        <v>0.2</v>
      </c>
      <c r="P53" t="s">
        <v>1669</v>
      </c>
    </row>
    <row r="54" spans="1:16" x14ac:dyDescent="0.2">
      <c r="A54" t="s">
        <v>527</v>
      </c>
      <c r="B54" t="s">
        <v>1670</v>
      </c>
      <c r="C54" s="54">
        <v>40627</v>
      </c>
      <c r="D54" t="s">
        <v>1538</v>
      </c>
      <c r="E54" s="56">
        <v>0.45</v>
      </c>
      <c r="F54" t="s">
        <v>1671</v>
      </c>
      <c r="G54" t="s">
        <v>1672</v>
      </c>
      <c r="H54" s="54">
        <v>41824</v>
      </c>
      <c r="I54" t="s">
        <v>1538</v>
      </c>
      <c r="K54" t="s">
        <v>1673</v>
      </c>
    </row>
    <row r="55" spans="1:16" x14ac:dyDescent="0.2">
      <c r="A55" t="s">
        <v>514</v>
      </c>
      <c r="B55" t="s">
        <v>1674</v>
      </c>
      <c r="C55" s="54">
        <v>41152</v>
      </c>
      <c r="D55" t="s">
        <v>1538</v>
      </c>
      <c r="E55" s="56">
        <v>0.5</v>
      </c>
      <c r="F55" t="s">
        <v>1675</v>
      </c>
    </row>
    <row r="56" spans="1:16" x14ac:dyDescent="0.2">
      <c r="A56" t="s">
        <v>499</v>
      </c>
      <c r="B56" t="s">
        <v>1676</v>
      </c>
      <c r="C56" s="54">
        <v>41990</v>
      </c>
      <c r="D56" t="s">
        <v>1538</v>
      </c>
      <c r="F56" t="s">
        <v>1677</v>
      </c>
    </row>
    <row r="57" spans="1:16" x14ac:dyDescent="0.2">
      <c r="A57" t="s">
        <v>491</v>
      </c>
      <c r="B57" t="s">
        <v>1678</v>
      </c>
      <c r="C57" s="54">
        <v>37754</v>
      </c>
      <c r="D57" t="s">
        <v>1538</v>
      </c>
      <c r="F57" t="s">
        <v>1679</v>
      </c>
    </row>
    <row r="58" spans="1:16" x14ac:dyDescent="0.2">
      <c r="A58" t="s">
        <v>476</v>
      </c>
      <c r="B58" t="s">
        <v>1680</v>
      </c>
      <c r="C58" s="54">
        <v>44202</v>
      </c>
      <c r="D58" t="s">
        <v>1545</v>
      </c>
      <c r="E58" s="56">
        <v>1</v>
      </c>
      <c r="F58" t="s">
        <v>1681</v>
      </c>
      <c r="G58" t="s">
        <v>1682</v>
      </c>
      <c r="H58" s="54">
        <v>45443</v>
      </c>
      <c r="I58" t="s">
        <v>1545</v>
      </c>
      <c r="J58" s="56">
        <v>1</v>
      </c>
      <c r="K58" t="s">
        <v>1683</v>
      </c>
    </row>
    <row r="59" spans="1:16" x14ac:dyDescent="0.2">
      <c r="A59" t="s">
        <v>468</v>
      </c>
    </row>
    <row r="60" spans="1:16" x14ac:dyDescent="0.2">
      <c r="A60" t="s">
        <v>461</v>
      </c>
    </row>
    <row r="61" spans="1:16" x14ac:dyDescent="0.2">
      <c r="A61" t="s">
        <v>447</v>
      </c>
      <c r="B61" t="s">
        <v>1684</v>
      </c>
      <c r="C61" s="54">
        <v>44043</v>
      </c>
      <c r="D61" t="s">
        <v>1538</v>
      </c>
      <c r="E61" s="56">
        <v>0.5</v>
      </c>
      <c r="F61" t="s">
        <v>1685</v>
      </c>
    </row>
    <row r="62" spans="1:16" x14ac:dyDescent="0.2">
      <c r="A62" t="s">
        <v>431</v>
      </c>
    </row>
    <row r="63" spans="1:16" x14ac:dyDescent="0.2">
      <c r="A63" t="s">
        <v>1655</v>
      </c>
    </row>
    <row r="64" spans="1:16" x14ac:dyDescent="0.2">
      <c r="A64" t="s">
        <v>411</v>
      </c>
      <c r="B64" t="s">
        <v>1686</v>
      </c>
      <c r="C64" s="54">
        <v>41898</v>
      </c>
      <c r="D64" t="s">
        <v>1538</v>
      </c>
      <c r="F64" t="s">
        <v>1687</v>
      </c>
      <c r="G64" t="s">
        <v>1688</v>
      </c>
      <c r="H64" s="54">
        <v>42321</v>
      </c>
      <c r="I64" t="s">
        <v>1538</v>
      </c>
      <c r="K64" t="s">
        <v>1689</v>
      </c>
    </row>
    <row r="65" spans="1:51" x14ac:dyDescent="0.2">
      <c r="A65" t="s">
        <v>395</v>
      </c>
    </row>
    <row r="66" spans="1:51" x14ac:dyDescent="0.2">
      <c r="A66" t="s">
        <v>386</v>
      </c>
    </row>
    <row r="67" spans="1:51" x14ac:dyDescent="0.2">
      <c r="A67" t="s">
        <v>371</v>
      </c>
      <c r="B67" t="s">
        <v>1690</v>
      </c>
      <c r="C67" s="54">
        <v>41591</v>
      </c>
      <c r="D67" t="s">
        <v>1538</v>
      </c>
      <c r="E67" s="56">
        <v>0.5</v>
      </c>
      <c r="F67" t="s">
        <v>1691</v>
      </c>
    </row>
    <row r="68" spans="1:51" x14ac:dyDescent="0.2">
      <c r="A68" t="s">
        <v>354</v>
      </c>
      <c r="B68" t="s">
        <v>1692</v>
      </c>
      <c r="C68" s="54">
        <v>41614</v>
      </c>
      <c r="D68" t="s">
        <v>1538</v>
      </c>
      <c r="E68" s="56"/>
      <c r="F68" t="s">
        <v>1693</v>
      </c>
    </row>
    <row r="69" spans="1:51" x14ac:dyDescent="0.2">
      <c r="A69" t="s">
        <v>336</v>
      </c>
    </row>
    <row r="70" spans="1:51" x14ac:dyDescent="0.2">
      <c r="A70" t="s">
        <v>327</v>
      </c>
    </row>
    <row r="71" spans="1:51" x14ac:dyDescent="0.2">
      <c r="A71" t="s">
        <v>319</v>
      </c>
      <c r="C71" s="17"/>
      <c r="H71" s="17"/>
      <c r="M71" s="17"/>
      <c r="R71" s="17"/>
      <c r="W71" s="17"/>
      <c r="AB71" s="17"/>
      <c r="AG71" s="17"/>
      <c r="AL71" s="17"/>
      <c r="AQ71" s="17"/>
      <c r="AV71" s="17"/>
    </row>
    <row r="72" spans="1:51" x14ac:dyDescent="0.2">
      <c r="A72" t="s">
        <v>317</v>
      </c>
      <c r="B72" t="s">
        <v>1783</v>
      </c>
      <c r="C72" s="57">
        <v>39505</v>
      </c>
      <c r="D72" t="s">
        <v>1545</v>
      </c>
      <c r="E72">
        <v>1</v>
      </c>
      <c r="F72" t="s">
        <v>1784</v>
      </c>
      <c r="G72" t="s">
        <v>1785</v>
      </c>
      <c r="H72" s="57">
        <v>40865</v>
      </c>
      <c r="I72" t="s">
        <v>1538</v>
      </c>
      <c r="K72" t="s">
        <v>1786</v>
      </c>
      <c r="L72" t="s">
        <v>1787</v>
      </c>
      <c r="M72" s="57">
        <v>45156</v>
      </c>
      <c r="N72" t="s">
        <v>1538</v>
      </c>
      <c r="P72" t="s">
        <v>1788</v>
      </c>
      <c r="Q72" t="s">
        <v>1789</v>
      </c>
      <c r="R72" s="57">
        <v>42209</v>
      </c>
      <c r="S72" t="s">
        <v>1538</v>
      </c>
      <c r="U72" t="s">
        <v>1790</v>
      </c>
      <c r="V72" t="s">
        <v>1791</v>
      </c>
      <c r="W72" s="57">
        <v>42822</v>
      </c>
      <c r="X72" t="s">
        <v>1538</v>
      </c>
      <c r="Y72">
        <v>0.5</v>
      </c>
      <c r="Z72" t="s">
        <v>1792</v>
      </c>
      <c r="AA72" t="s">
        <v>1793</v>
      </c>
      <c r="AB72" s="57">
        <v>42877</v>
      </c>
      <c r="AC72" t="s">
        <v>1538</v>
      </c>
      <c r="AD72">
        <v>0.5</v>
      </c>
      <c r="AE72" t="s">
        <v>1794</v>
      </c>
      <c r="AF72" t="s">
        <v>1795</v>
      </c>
      <c r="AG72" s="57">
        <v>43371</v>
      </c>
      <c r="AH72" t="s">
        <v>1538</v>
      </c>
      <c r="AI72">
        <v>0.89</v>
      </c>
      <c r="AJ72" t="s">
        <v>1796</v>
      </c>
      <c r="AK72" t="s">
        <v>1797</v>
      </c>
      <c r="AL72" s="57">
        <v>44118</v>
      </c>
      <c r="AM72" t="s">
        <v>1545</v>
      </c>
      <c r="AN72">
        <v>1</v>
      </c>
      <c r="AO72" t="s">
        <v>1798</v>
      </c>
      <c r="AP72" t="s">
        <v>1799</v>
      </c>
      <c r="AQ72" s="57">
        <v>44238</v>
      </c>
      <c r="AR72" t="s">
        <v>1545</v>
      </c>
      <c r="AS72">
        <v>1</v>
      </c>
      <c r="AT72" t="s">
        <v>1800</v>
      </c>
      <c r="AU72" t="s">
        <v>1801</v>
      </c>
      <c r="AV72" s="57">
        <v>41124</v>
      </c>
      <c r="AW72" t="s">
        <v>1538</v>
      </c>
      <c r="AY72" s="57">
        <v>42213</v>
      </c>
    </row>
    <row r="73" spans="1:51" x14ac:dyDescent="0.2">
      <c r="A73" t="s">
        <v>306</v>
      </c>
      <c r="C73" s="17"/>
      <c r="H73" s="17"/>
      <c r="M73" s="17"/>
      <c r="R73" s="17"/>
      <c r="W73" s="17"/>
      <c r="AB73" s="17"/>
      <c r="AG73" s="17"/>
      <c r="AL73" s="17"/>
      <c r="AQ73" s="17"/>
      <c r="AV73" s="17"/>
    </row>
    <row r="74" spans="1:51" x14ac:dyDescent="0.2">
      <c r="A74" t="s">
        <v>289</v>
      </c>
      <c r="C74" s="17"/>
      <c r="H74" s="17"/>
      <c r="M74" s="17"/>
      <c r="R74" s="17"/>
      <c r="W74" s="17"/>
      <c r="AB74" s="17"/>
      <c r="AG74" s="17"/>
      <c r="AL74" s="17"/>
      <c r="AQ74" s="17"/>
      <c r="AV74" s="17"/>
    </row>
    <row r="75" spans="1:51" x14ac:dyDescent="0.2">
      <c r="A75" t="s">
        <v>273</v>
      </c>
      <c r="C75" s="17"/>
      <c r="H75" s="17"/>
      <c r="M75" s="17"/>
      <c r="R75" s="17"/>
      <c r="W75" s="17"/>
      <c r="AB75" s="17"/>
      <c r="AG75" s="17"/>
      <c r="AL75" s="17"/>
      <c r="AQ75" s="17"/>
      <c r="AV75" s="17"/>
    </row>
    <row r="76" spans="1:51" x14ac:dyDescent="0.2">
      <c r="A76" t="s">
        <v>259</v>
      </c>
      <c r="C76" s="17"/>
      <c r="H76" s="17"/>
      <c r="M76" s="17"/>
      <c r="R76" s="17"/>
      <c r="W76" s="17"/>
      <c r="AB76" s="17"/>
      <c r="AG76" s="17"/>
      <c r="AL76" s="17"/>
      <c r="AQ76" s="17"/>
      <c r="AV76" s="17"/>
    </row>
    <row r="77" spans="1:51" x14ac:dyDescent="0.2">
      <c r="A77" t="s">
        <v>242</v>
      </c>
      <c r="B77" t="s">
        <v>1694</v>
      </c>
      <c r="C77" s="17">
        <v>43543</v>
      </c>
      <c r="D77" t="s">
        <v>1545</v>
      </c>
      <c r="E77" s="56">
        <v>1</v>
      </c>
      <c r="F77" t="s">
        <v>1695</v>
      </c>
      <c r="G77" t="s">
        <v>1696</v>
      </c>
      <c r="H77" s="17">
        <v>45142</v>
      </c>
      <c r="I77" t="s">
        <v>1538</v>
      </c>
      <c r="J77" s="56">
        <v>0.5</v>
      </c>
      <c r="K77" t="s">
        <v>1697</v>
      </c>
      <c r="M77" s="17"/>
      <c r="R77" s="17"/>
      <c r="W77" s="17"/>
      <c r="AB77" s="17"/>
      <c r="AG77" s="17"/>
      <c r="AL77" s="17"/>
      <c r="AQ77" s="17"/>
      <c r="AV77" s="17"/>
    </row>
    <row r="78" spans="1:51" x14ac:dyDescent="0.2">
      <c r="A78" t="s">
        <v>222</v>
      </c>
      <c r="C78" s="17"/>
      <c r="H78" s="17"/>
      <c r="M78" s="17"/>
      <c r="R78" s="17"/>
      <c r="W78" s="17"/>
      <c r="AB78" s="17"/>
      <c r="AG78" s="17"/>
      <c r="AL78" s="17"/>
      <c r="AQ78" s="17"/>
      <c r="AV78" s="17"/>
    </row>
    <row r="79" spans="1:51" x14ac:dyDescent="0.2">
      <c r="A79" t="s">
        <v>1699</v>
      </c>
      <c r="C79" s="17"/>
      <c r="H79" s="17"/>
      <c r="M79" s="17"/>
      <c r="R79" s="17"/>
      <c r="W79" s="17"/>
      <c r="AB79" s="17"/>
      <c r="AG79" s="17"/>
      <c r="AL79" s="17"/>
      <c r="AQ79" s="17"/>
      <c r="AV79" s="17"/>
    </row>
    <row r="80" spans="1:51" x14ac:dyDescent="0.2">
      <c r="A80" t="s">
        <v>196</v>
      </c>
      <c r="C80" s="17"/>
      <c r="H80" s="17"/>
      <c r="M80" s="17"/>
      <c r="R80" s="17"/>
      <c r="W80" s="17"/>
      <c r="AB80" s="17"/>
      <c r="AG80" s="17"/>
      <c r="AL80" s="17"/>
      <c r="AQ80" s="17"/>
      <c r="AV80" s="17"/>
    </row>
    <row r="81" spans="1:53" x14ac:dyDescent="0.2">
      <c r="A81" t="s">
        <v>179</v>
      </c>
      <c r="B81" t="s">
        <v>1700</v>
      </c>
      <c r="C81" s="17">
        <v>40774</v>
      </c>
      <c r="D81" t="s">
        <v>1538</v>
      </c>
      <c r="F81" t="s">
        <v>1701</v>
      </c>
      <c r="G81" t="s">
        <v>1702</v>
      </c>
      <c r="H81" s="17">
        <v>43817</v>
      </c>
      <c r="I81" t="s">
        <v>1538</v>
      </c>
      <c r="J81" s="56">
        <v>0.5</v>
      </c>
      <c r="K81" t="s">
        <v>1703</v>
      </c>
      <c r="L81" t="s">
        <v>1704</v>
      </c>
      <c r="M81" s="17">
        <v>43938</v>
      </c>
      <c r="N81" t="s">
        <v>1538</v>
      </c>
      <c r="P81" t="s">
        <v>1705</v>
      </c>
      <c r="Q81" t="s">
        <v>1706</v>
      </c>
      <c r="R81" s="17">
        <v>44459</v>
      </c>
      <c r="S81" t="s">
        <v>1545</v>
      </c>
      <c r="T81" s="56">
        <v>0.5</v>
      </c>
      <c r="U81" t="s">
        <v>1707</v>
      </c>
      <c r="W81" s="17"/>
      <c r="AB81" s="17"/>
      <c r="AG81" s="17"/>
      <c r="AL81" s="17"/>
      <c r="AQ81" s="17"/>
      <c r="AV81" s="17"/>
    </row>
    <row r="82" spans="1:53" x14ac:dyDescent="0.2">
      <c r="A82" t="s">
        <v>159</v>
      </c>
      <c r="C82" s="17"/>
      <c r="H82" s="17"/>
      <c r="M82" s="17"/>
      <c r="R82" s="17"/>
      <c r="W82" s="17"/>
      <c r="AB82" s="17"/>
      <c r="AG82" s="17"/>
      <c r="AL82" s="17"/>
      <c r="AQ82" s="17"/>
      <c r="AV82" s="17"/>
    </row>
    <row r="83" spans="1:53" x14ac:dyDescent="0.2">
      <c r="A83" t="s">
        <v>146</v>
      </c>
      <c r="C83" s="17"/>
      <c r="H83" s="17"/>
      <c r="M83" s="17"/>
      <c r="R83" s="17"/>
      <c r="W83" s="17"/>
      <c r="AB83" s="17"/>
      <c r="AG83" s="17"/>
      <c r="AL83" s="17"/>
      <c r="AQ83" s="17"/>
      <c r="AV83" s="17"/>
    </row>
    <row r="84" spans="1:53" x14ac:dyDescent="0.2">
      <c r="A84" t="s">
        <v>142</v>
      </c>
      <c r="B84" t="s">
        <v>1711</v>
      </c>
      <c r="C84" s="17">
        <v>43088</v>
      </c>
      <c r="D84" t="s">
        <v>1538</v>
      </c>
      <c r="F84" t="s">
        <v>1712</v>
      </c>
      <c r="H84" s="17"/>
      <c r="M84" s="17"/>
      <c r="R84" s="17"/>
      <c r="W84" s="17"/>
      <c r="AB84" s="17"/>
      <c r="AG84" s="17"/>
      <c r="AL84" s="17"/>
      <c r="AQ84" s="17"/>
      <c r="AV84" s="17"/>
    </row>
    <row r="85" spans="1:53" x14ac:dyDescent="0.2">
      <c r="A85" t="s">
        <v>121</v>
      </c>
      <c r="C85" s="17"/>
      <c r="H85" s="17"/>
      <c r="M85" s="17"/>
      <c r="R85" s="17"/>
      <c r="W85" s="17"/>
      <c r="AB85" s="17"/>
      <c r="AG85" s="17"/>
      <c r="AL85" s="17"/>
      <c r="AQ85" s="17"/>
      <c r="AV85" s="17"/>
    </row>
    <row r="86" spans="1:53" x14ac:dyDescent="0.2">
      <c r="A86" t="s">
        <v>118</v>
      </c>
      <c r="C86" s="17"/>
      <c r="H86" s="17"/>
      <c r="M86" s="17"/>
      <c r="R86" s="17"/>
      <c r="W86" s="17"/>
      <c r="AB86" s="17"/>
      <c r="AG86" s="17"/>
      <c r="AL86" s="17"/>
      <c r="AQ86" s="17"/>
      <c r="AV86" s="17"/>
    </row>
    <row r="87" spans="1:53" x14ac:dyDescent="0.2">
      <c r="A87" t="s">
        <v>107</v>
      </c>
      <c r="B87" t="s">
        <v>1713</v>
      </c>
      <c r="C87" s="17">
        <v>41207</v>
      </c>
      <c r="D87" t="s">
        <v>1538</v>
      </c>
      <c r="E87" s="56">
        <v>0.25</v>
      </c>
      <c r="F87" t="s">
        <v>1714</v>
      </c>
      <c r="G87" t="s">
        <v>1715</v>
      </c>
      <c r="H87" s="17">
        <v>44887</v>
      </c>
      <c r="I87" t="s">
        <v>1538</v>
      </c>
      <c r="J87" s="56">
        <v>0.2</v>
      </c>
      <c r="K87" t="s">
        <v>1716</v>
      </c>
      <c r="M87" s="17"/>
      <c r="R87" s="17"/>
      <c r="W87" s="17"/>
      <c r="AB87" s="17"/>
      <c r="AG87" s="17"/>
      <c r="AL87" s="17"/>
      <c r="AQ87" s="17"/>
      <c r="AV87" s="17"/>
    </row>
    <row r="88" spans="1:53" x14ac:dyDescent="0.2">
      <c r="A88" t="s">
        <v>96</v>
      </c>
      <c r="B88" t="s">
        <v>1717</v>
      </c>
      <c r="C88" s="17">
        <v>37914</v>
      </c>
      <c r="D88" t="s">
        <v>1538</v>
      </c>
      <c r="F88" t="s">
        <v>1718</v>
      </c>
      <c r="G88" t="s">
        <v>1719</v>
      </c>
      <c r="H88" s="17">
        <v>40686</v>
      </c>
      <c r="I88" t="s">
        <v>1538</v>
      </c>
      <c r="K88" t="s">
        <v>1720</v>
      </c>
      <c r="L88" t="s">
        <v>1721</v>
      </c>
      <c r="M88" s="17">
        <v>40939</v>
      </c>
      <c r="N88" t="s">
        <v>1545</v>
      </c>
      <c r="O88" s="56">
        <v>1</v>
      </c>
      <c r="P88" t="s">
        <v>1722</v>
      </c>
      <c r="Q88" t="s">
        <v>1723</v>
      </c>
      <c r="R88" s="17">
        <v>42187</v>
      </c>
      <c r="S88" t="s">
        <v>1545</v>
      </c>
      <c r="T88" s="56">
        <v>1</v>
      </c>
      <c r="U88" t="s">
        <v>1722</v>
      </c>
      <c r="V88" t="s">
        <v>1724</v>
      </c>
      <c r="W88" s="17">
        <v>43143</v>
      </c>
      <c r="X88" t="s">
        <v>1545</v>
      </c>
      <c r="Y88" s="56">
        <v>1</v>
      </c>
      <c r="Z88" t="s">
        <v>1722</v>
      </c>
      <c r="AA88" t="s">
        <v>1725</v>
      </c>
      <c r="AB88" s="17">
        <v>43759</v>
      </c>
      <c r="AC88" t="s">
        <v>1545</v>
      </c>
      <c r="AD88" s="56">
        <v>1</v>
      </c>
      <c r="AE88" t="s">
        <v>1722</v>
      </c>
      <c r="AF88" t="s">
        <v>1594</v>
      </c>
      <c r="AG88" s="17">
        <v>45246</v>
      </c>
      <c r="AH88" t="s">
        <v>1545</v>
      </c>
      <c r="AI88" s="56">
        <v>0.6</v>
      </c>
      <c r="AJ88" t="s">
        <v>1726</v>
      </c>
      <c r="AK88" t="s">
        <v>1727</v>
      </c>
      <c r="AL88" s="17">
        <v>45646</v>
      </c>
      <c r="AM88" t="s">
        <v>1545</v>
      </c>
      <c r="AN88" s="56">
        <v>1</v>
      </c>
      <c r="AO88" t="s">
        <v>1728</v>
      </c>
      <c r="AQ88" s="17"/>
      <c r="AV88" s="17"/>
    </row>
    <row r="89" spans="1:53" x14ac:dyDescent="0.2">
      <c r="A89" t="s">
        <v>79</v>
      </c>
      <c r="C89" s="17"/>
      <c r="H89" s="17"/>
      <c r="M89" s="17"/>
      <c r="R89" s="17"/>
      <c r="W89" s="17"/>
      <c r="AB89" s="17"/>
      <c r="AG89" s="17"/>
      <c r="AL89" s="17"/>
      <c r="AQ89" s="17"/>
      <c r="AV89" s="17"/>
    </row>
    <row r="90" spans="1:53" x14ac:dyDescent="0.2">
      <c r="A90" t="s">
        <v>62</v>
      </c>
      <c r="B90" t="s">
        <v>1729</v>
      </c>
      <c r="C90" s="17">
        <v>44428</v>
      </c>
      <c r="D90" t="s">
        <v>1538</v>
      </c>
      <c r="E90" s="56">
        <v>0.72499999999999998</v>
      </c>
      <c r="F90" t="s">
        <v>1730</v>
      </c>
      <c r="H90" s="17"/>
      <c r="M90" s="17"/>
      <c r="R90" s="17"/>
      <c r="W90" s="17"/>
      <c r="AB90" s="17"/>
      <c r="AG90" s="17"/>
      <c r="AL90" s="17"/>
      <c r="AQ90" s="17"/>
      <c r="AV90" s="17"/>
    </row>
    <row r="91" spans="1:53" x14ac:dyDescent="0.2">
      <c r="A91" t="s">
        <v>49</v>
      </c>
      <c r="C91" s="17"/>
      <c r="H91" s="17"/>
      <c r="M91" s="17"/>
      <c r="R91" s="17"/>
      <c r="W91" s="17"/>
      <c r="AB91" s="17"/>
      <c r="AG91" s="17"/>
      <c r="AL91" s="17"/>
      <c r="AQ91" s="17"/>
      <c r="AV91" s="17"/>
    </row>
    <row r="92" spans="1:53" x14ac:dyDescent="0.2">
      <c r="A92" t="s">
        <v>34</v>
      </c>
      <c r="C92" s="17"/>
      <c r="H92" s="17"/>
      <c r="M92" s="17"/>
      <c r="R92" s="17"/>
      <c r="W92" s="17"/>
      <c r="AB92" s="17"/>
      <c r="AG92" s="17"/>
      <c r="AL92" s="17"/>
      <c r="AQ92" s="17"/>
      <c r="AV92" s="17"/>
    </row>
    <row r="93" spans="1:53" x14ac:dyDescent="0.2">
      <c r="A93" t="s">
        <v>31</v>
      </c>
      <c r="C93" s="17"/>
      <c r="H93" s="17"/>
      <c r="M93" s="17"/>
      <c r="R93" s="17"/>
      <c r="W93" s="17"/>
      <c r="AB93" s="17"/>
      <c r="AG93" s="17"/>
      <c r="AL93" s="17"/>
      <c r="AQ93" s="17"/>
      <c r="AV93" s="17"/>
    </row>
    <row r="94" spans="1:53" x14ac:dyDescent="0.2">
      <c r="A94" s="50" t="s">
        <v>19</v>
      </c>
      <c r="B94" s="50" t="s">
        <v>1802</v>
      </c>
      <c r="C94" s="60">
        <v>45807</v>
      </c>
      <c r="D94" s="50" t="s">
        <v>1538</v>
      </c>
      <c r="E94" s="50"/>
      <c r="F94" s="50" t="s">
        <v>1803</v>
      </c>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row>
    <row r="95" spans="1:53" x14ac:dyDescent="0.2">
      <c r="B95" t="s">
        <v>1868</v>
      </c>
      <c r="D95" s="48">
        <f>COUNTIF(D2:D94, "Y")/(COUNTIF(D2:D94, "Y")+COUNTIF(D2:D94, "N"))</f>
        <v>0.75</v>
      </c>
      <c r="E95" s="48">
        <f>AVERAGE(E2:E94)</f>
        <v>0.66978260869565209</v>
      </c>
      <c r="F95" s="48"/>
      <c r="G95" s="48"/>
      <c r="H95" s="48"/>
      <c r="I95" s="48">
        <f>COUNTIF(I2:I94, "Y")/(COUNTIF(I2:I94, "Y")+COUNTIF(I2:I94, "N"))</f>
        <v>0.64</v>
      </c>
      <c r="J95" s="48">
        <f>AVERAGE(J2:J94)</f>
        <v>0.63307692307692309</v>
      </c>
      <c r="K95" s="48"/>
      <c r="L95" s="48"/>
      <c r="M95" s="48"/>
      <c r="N95" s="48">
        <f>COUNTIF(N2:N94, "Y")/(COUNTIF(N2:N94, "Y")+COUNTIF(N2:N94, "N"))</f>
        <v>0.3125</v>
      </c>
      <c r="O95" s="48">
        <f>AVERAGE(O2:O94)</f>
        <v>0.85555555555555562</v>
      </c>
      <c r="P95" s="48"/>
      <c r="Q95" s="48"/>
      <c r="R95" s="48"/>
      <c r="S95" s="48">
        <f>COUNTIF(S2:S94, "Y")/(COUNTIF(S2:S94, "Y")+COUNTIF(S2:S94, "N"))</f>
        <v>0.2857142857142857</v>
      </c>
      <c r="T95" s="48">
        <f>AVERAGE(T2:T94)</f>
        <v>0.875</v>
      </c>
      <c r="U95" s="48"/>
      <c r="V95" s="48"/>
      <c r="W95" s="48"/>
      <c r="X95" s="48">
        <f>COUNTIF(X2:X94, "Y")/(COUNTIF(X2:X94, "Y")+COUNTIF(X2:X94, "N"))</f>
        <v>0.33333333333333331</v>
      </c>
      <c r="Y95" s="48">
        <f>AVERAGE(Y2:Y94)</f>
        <v>0.83125000000000004</v>
      </c>
      <c r="Z95" s="48"/>
      <c r="AA95" s="48"/>
      <c r="AB95" s="48"/>
      <c r="AC95" s="48">
        <f>COUNTIF(AC2:AC94, "Y")/(COUNTIF(AC2:AC94, "Y")+COUNTIF(AC2:AC94, "N"))</f>
        <v>0.5</v>
      </c>
      <c r="AD95" s="48">
        <f>AVERAGE(AD2:AD94)</f>
        <v>0.83333333333333337</v>
      </c>
      <c r="AH95" s="48">
        <f>COUNTIF(AH2:AH94, "Y")/(COUNTIF(AH2:AH94, "Y")+COUNTIF(AH2:AH94, "N"))</f>
        <v>0.55555555555555558</v>
      </c>
      <c r="AI95" s="48">
        <f>AVERAGE(AI2:AI94)</f>
        <v>0.69800000000000006</v>
      </c>
      <c r="AM95" s="48">
        <f>COUNTIF(AM2:AM94, "Y")/(COUNTIF(AM2:AM94, "Y")+COUNTIF(AM2:AM94, "N"))</f>
        <v>0.22222222222222221</v>
      </c>
      <c r="AN95" s="48">
        <f>AVERAGE(AN2:AN94)</f>
        <v>1</v>
      </c>
      <c r="AR95" s="48">
        <f>COUNTIF(AR2:AR94, "Y")/(COUNTIF(AR2:AR94, "Y")+COUNTIF(AR2:AR94, "N"))</f>
        <v>0.375</v>
      </c>
      <c r="AS95" s="48">
        <f>AVERAGE(AS2:AS94)</f>
        <v>1</v>
      </c>
      <c r="AW95" s="48">
        <f>COUNTIF(AW2:AW94, "Y")/(COUNTIF(AW2:AW94, "Y")+COUNTIF(AW2:AW94, "N"))</f>
        <v>0.2857142857142857</v>
      </c>
      <c r="AX95" s="48">
        <f>AVERAGE(AX2:AX94)</f>
        <v>1</v>
      </c>
    </row>
    <row r="96" spans="1:53" x14ac:dyDescent="0.2">
      <c r="B96" t="s">
        <v>1907</v>
      </c>
      <c r="D96" s="48">
        <f>(COUNTIF(D2:D94, "Y")+COUNTIF(D2:D94, "N"))/93</f>
        <v>0.4731182795698925</v>
      </c>
      <c r="I96" s="48">
        <f>(COUNTIF(I2:I94, "Y")+COUNTIF(I2:I94, "N"))/93</f>
        <v>0.26881720430107525</v>
      </c>
      <c r="N96" s="48">
        <f>(COUNTIF(N2:N94, "Y")+COUNTIF(N2:N94, "N"))/93</f>
        <v>0.17204301075268819</v>
      </c>
      <c r="S96" s="48">
        <f>(COUNTIF(S2:S94, "Y")+COUNTIF(S2:S94, "N"))/93</f>
        <v>0.15053763440860216</v>
      </c>
      <c r="X96" s="48">
        <f>(COUNTIF(X2:X94, "Y")+COUNTIF(X2:X94, "N"))/93</f>
        <v>0.12903225806451613</v>
      </c>
      <c r="AC96" s="48">
        <f>(COUNTIF(AC2:AC94, "Y")+COUNTIF(AC2:AC94, "N"))/93</f>
        <v>0.10752688172043011</v>
      </c>
      <c r="AH96" s="48">
        <f>(COUNTIF(AH2:AH94, "Y")+COUNTIF(AH2:AH94, "N"))/93</f>
        <v>9.6774193548387094E-2</v>
      </c>
      <c r="AM96" s="48">
        <f>(COUNTIF(AM2:AM94, "Y")+COUNTIF(AM2:AM94, "N"))/93</f>
        <v>9.6774193548387094E-2</v>
      </c>
      <c r="AR96" s="48">
        <f>(COUNTIF(AR2:AR94, "Y")+COUNTIF(AR2:AR94, "N"))/93</f>
        <v>8.6021505376344093E-2</v>
      </c>
      <c r="AW96" s="48">
        <f>(COUNTIF(AW2:AW94, "Y")+COUNTIF(AW2:AW94, "N"))/93</f>
        <v>7.5268817204301078E-2</v>
      </c>
    </row>
    <row r="100" spans="4:8" x14ac:dyDescent="0.2">
      <c r="D100" t="s">
        <v>1869</v>
      </c>
      <c r="E100" t="s">
        <v>1870</v>
      </c>
      <c r="G100" t="s">
        <v>1909</v>
      </c>
    </row>
    <row r="101" spans="4:8" x14ac:dyDescent="0.2">
      <c r="D101" t="s">
        <v>1871</v>
      </c>
      <c r="E101" s="56">
        <f>E95</f>
        <v>0.66978260869565209</v>
      </c>
      <c r="G101" t="s">
        <v>1871</v>
      </c>
      <c r="H101" s="56">
        <f>D96</f>
        <v>0.4731182795698925</v>
      </c>
    </row>
    <row r="102" spans="4:8" x14ac:dyDescent="0.2">
      <c r="D102">
        <v>2</v>
      </c>
      <c r="E102" s="56">
        <f>J95</f>
        <v>0.63307692307692309</v>
      </c>
      <c r="G102">
        <v>2</v>
      </c>
      <c r="H102" s="56">
        <f>I96</f>
        <v>0.26881720430107525</v>
      </c>
    </row>
    <row r="103" spans="4:8" x14ac:dyDescent="0.2">
      <c r="D103">
        <v>3</v>
      </c>
      <c r="E103" s="56">
        <f>O95</f>
        <v>0.85555555555555562</v>
      </c>
      <c r="G103">
        <v>3</v>
      </c>
      <c r="H103" s="56">
        <f>N96</f>
        <v>0.17204301075268819</v>
      </c>
    </row>
    <row r="104" spans="4:8" x14ac:dyDescent="0.2">
      <c r="D104">
        <v>4</v>
      </c>
      <c r="E104" s="56">
        <f>T95</f>
        <v>0.875</v>
      </c>
      <c r="G104">
        <v>4</v>
      </c>
      <c r="H104" s="56">
        <f>S96</f>
        <v>0.15053763440860216</v>
      </c>
    </row>
    <row r="105" spans="4:8" x14ac:dyDescent="0.2">
      <c r="D105" t="s">
        <v>1872</v>
      </c>
      <c r="E105" s="56">
        <f>Y95</f>
        <v>0.83125000000000004</v>
      </c>
      <c r="G105">
        <v>5</v>
      </c>
      <c r="H105" s="56">
        <f>X96</f>
        <v>0.12903225806451613</v>
      </c>
    </row>
    <row r="106" spans="4:8" x14ac:dyDescent="0.2">
      <c r="G106" t="s">
        <v>1908</v>
      </c>
      <c r="H106" s="56">
        <f>AC96</f>
        <v>0.10752688172043011</v>
      </c>
    </row>
  </sheetData>
  <sortState xmlns:xlrd2="http://schemas.microsoft.com/office/spreadsheetml/2017/richdata2" ref="A2:AY47">
    <sortCondition ref="A1:A4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E883-FBEF-0947-9DD4-2D2929271F56}">
  <dimension ref="A1:AT83"/>
  <sheetViews>
    <sheetView tabSelected="1" topLeftCell="E1" zoomScale="129" workbookViewId="0">
      <selection activeCell="P85" sqref="P85"/>
    </sheetView>
  </sheetViews>
  <sheetFormatPr baseColWidth="10" defaultRowHeight="16" x14ac:dyDescent="0.2"/>
  <cols>
    <col min="2" max="5" width="11.1640625" bestFit="1" customWidth="1"/>
    <col min="6" max="8" width="13.6640625" bestFit="1" customWidth="1"/>
    <col min="9" max="17" width="12.6640625" bestFit="1" customWidth="1"/>
    <col min="18" max="41" width="13.6640625" bestFit="1" customWidth="1"/>
  </cols>
  <sheetData>
    <row r="1" spans="1:46" x14ac:dyDescent="0.2">
      <c r="B1" t="s">
        <v>1415</v>
      </c>
      <c r="C1">
        <v>2</v>
      </c>
      <c r="D1">
        <f>+C1+1</f>
        <v>3</v>
      </c>
      <c r="E1">
        <f t="shared" ref="E1:AT1" si="0">+D1+1</f>
        <v>4</v>
      </c>
      <c r="F1">
        <f t="shared" si="0"/>
        <v>5</v>
      </c>
      <c r="G1">
        <f t="shared" si="0"/>
        <v>6</v>
      </c>
      <c r="H1">
        <f t="shared" si="0"/>
        <v>7</v>
      </c>
      <c r="I1">
        <f t="shared" si="0"/>
        <v>8</v>
      </c>
      <c r="J1">
        <f t="shared" si="0"/>
        <v>9</v>
      </c>
      <c r="K1">
        <f t="shared" si="0"/>
        <v>10</v>
      </c>
      <c r="L1">
        <f t="shared" si="0"/>
        <v>11</v>
      </c>
      <c r="M1">
        <f t="shared" si="0"/>
        <v>12</v>
      </c>
      <c r="N1">
        <f t="shared" si="0"/>
        <v>13</v>
      </c>
      <c r="O1">
        <f t="shared" si="0"/>
        <v>14</v>
      </c>
      <c r="P1">
        <f t="shared" si="0"/>
        <v>15</v>
      </c>
      <c r="Q1">
        <f t="shared" si="0"/>
        <v>16</v>
      </c>
      <c r="R1">
        <f t="shared" si="0"/>
        <v>17</v>
      </c>
      <c r="S1">
        <f t="shared" si="0"/>
        <v>18</v>
      </c>
      <c r="T1">
        <f t="shared" si="0"/>
        <v>19</v>
      </c>
      <c r="U1">
        <f t="shared" si="0"/>
        <v>20</v>
      </c>
      <c r="V1">
        <f t="shared" si="0"/>
        <v>21</v>
      </c>
      <c r="W1">
        <f t="shared" si="0"/>
        <v>22</v>
      </c>
      <c r="X1">
        <f t="shared" si="0"/>
        <v>23</v>
      </c>
      <c r="Y1">
        <f t="shared" si="0"/>
        <v>24</v>
      </c>
      <c r="Z1">
        <f t="shared" si="0"/>
        <v>25</v>
      </c>
      <c r="AA1">
        <f t="shared" si="0"/>
        <v>26</v>
      </c>
      <c r="AB1">
        <f t="shared" si="0"/>
        <v>27</v>
      </c>
      <c r="AC1">
        <f t="shared" si="0"/>
        <v>28</v>
      </c>
      <c r="AD1">
        <f t="shared" si="0"/>
        <v>29</v>
      </c>
      <c r="AE1">
        <f t="shared" si="0"/>
        <v>30</v>
      </c>
      <c r="AF1">
        <f t="shared" si="0"/>
        <v>31</v>
      </c>
      <c r="AG1">
        <f t="shared" si="0"/>
        <v>32</v>
      </c>
      <c r="AH1">
        <f t="shared" si="0"/>
        <v>33</v>
      </c>
      <c r="AI1">
        <f t="shared" si="0"/>
        <v>34</v>
      </c>
      <c r="AJ1">
        <f t="shared" si="0"/>
        <v>35</v>
      </c>
      <c r="AK1">
        <f t="shared" si="0"/>
        <v>36</v>
      </c>
      <c r="AL1">
        <f t="shared" si="0"/>
        <v>37</v>
      </c>
      <c r="AM1">
        <f t="shared" si="0"/>
        <v>38</v>
      </c>
      <c r="AN1">
        <f t="shared" si="0"/>
        <v>39</v>
      </c>
      <c r="AO1">
        <f t="shared" si="0"/>
        <v>40</v>
      </c>
      <c r="AP1">
        <f t="shared" si="0"/>
        <v>41</v>
      </c>
      <c r="AQ1">
        <f t="shared" si="0"/>
        <v>42</v>
      </c>
      <c r="AR1">
        <f t="shared" si="0"/>
        <v>43</v>
      </c>
      <c r="AS1">
        <f t="shared" si="0"/>
        <v>44</v>
      </c>
      <c r="AT1">
        <f t="shared" si="0"/>
        <v>45</v>
      </c>
    </row>
    <row r="2" spans="1:46" x14ac:dyDescent="0.2">
      <c r="A2" t="s">
        <v>1199</v>
      </c>
      <c r="B2" s="27">
        <v>376149451.6100052</v>
      </c>
      <c r="C2" s="27">
        <v>296217884.9279294</v>
      </c>
      <c r="D2" s="27">
        <v>307209211.86855507</v>
      </c>
      <c r="E2" s="27">
        <v>318005506.40299994</v>
      </c>
      <c r="F2" s="27">
        <v>226227140</v>
      </c>
      <c r="G2" s="27">
        <v>189896000</v>
      </c>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row>
    <row r="3" spans="1:46" x14ac:dyDescent="0.2">
      <c r="A3" t="s">
        <v>1185</v>
      </c>
      <c r="B3" s="19">
        <v>7574254.9540818399</v>
      </c>
      <c r="C3" s="19">
        <v>18109455.937597163</v>
      </c>
      <c r="D3" s="19">
        <v>8816818.3795231786</v>
      </c>
      <c r="E3" s="19">
        <v>16761919.889857005</v>
      </c>
      <c r="F3" s="19">
        <v>21905453.461503733</v>
      </c>
      <c r="G3" s="19">
        <v>3535426.1563802995</v>
      </c>
      <c r="H3" s="19">
        <v>22004240.920999996</v>
      </c>
      <c r="I3" s="19">
        <v>38110</v>
      </c>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row>
    <row r="4" spans="1:46" x14ac:dyDescent="0.2">
      <c r="A4" s="1" t="s">
        <v>1171</v>
      </c>
      <c r="B4" s="19">
        <v>11318089.553072933</v>
      </c>
      <c r="C4" s="19">
        <v>14655152.451048259</v>
      </c>
      <c r="D4" s="19">
        <v>287108832.78868717</v>
      </c>
      <c r="E4" s="19">
        <v>455648733.51350397</v>
      </c>
      <c r="F4" s="19">
        <v>548475777.09643674</v>
      </c>
      <c r="G4" s="19">
        <v>40375971.674999997</v>
      </c>
      <c r="H4" s="19">
        <v>29697990</v>
      </c>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row>
    <row r="5" spans="1:46" x14ac:dyDescent="0.2">
      <c r="A5" s="1" t="s">
        <v>1154</v>
      </c>
      <c r="B5" s="19">
        <v>2599863.4213881688</v>
      </c>
      <c r="C5" s="19">
        <v>5886128.201110526</v>
      </c>
      <c r="D5" s="19">
        <v>5807288.9706680812</v>
      </c>
      <c r="E5" s="19">
        <v>6493478.4661928993</v>
      </c>
      <c r="F5" s="19">
        <v>6071526.7859999994</v>
      </c>
      <c r="G5" s="19">
        <v>4670020</v>
      </c>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row>
    <row r="6" spans="1:46" x14ac:dyDescent="0.2">
      <c r="A6" t="s">
        <v>1142</v>
      </c>
      <c r="B6" s="19">
        <v>25268940.700280562</v>
      </c>
      <c r="C6" s="19">
        <v>44734918.42568513</v>
      </c>
      <c r="D6" s="19">
        <v>46158618.827507824</v>
      </c>
      <c r="E6" s="19">
        <v>31603507.240431372</v>
      </c>
      <c r="F6" s="19">
        <v>37526968.667459555</v>
      </c>
      <c r="G6" s="19">
        <v>49667424.276800826</v>
      </c>
      <c r="H6" s="19">
        <v>67070613.106634721</v>
      </c>
      <c r="I6" s="19">
        <v>105395110.73479015</v>
      </c>
      <c r="J6" s="19">
        <v>114228333.16523103</v>
      </c>
      <c r="K6" s="19">
        <v>72642206.839406654</v>
      </c>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row>
    <row r="7" spans="1:46" x14ac:dyDescent="0.2">
      <c r="A7" s="1" t="s">
        <v>1123</v>
      </c>
      <c r="B7" s="19">
        <v>0</v>
      </c>
      <c r="C7" s="19">
        <v>1122378.4140562606</v>
      </c>
      <c r="D7" s="19">
        <v>13417012.355727542</v>
      </c>
      <c r="E7" s="19">
        <v>19037608.572367065</v>
      </c>
      <c r="F7" s="19">
        <v>49491673.174054965</v>
      </c>
      <c r="G7" s="19">
        <v>76263494.378394842</v>
      </c>
      <c r="H7" s="19">
        <v>1416042.1159211288</v>
      </c>
      <c r="I7" s="19">
        <v>4873911.1757312687</v>
      </c>
      <c r="J7" s="19">
        <v>7467381.8236382334</v>
      </c>
      <c r="K7" s="19">
        <v>30674256.725283597</v>
      </c>
      <c r="L7" s="19">
        <v>64007993.386999995</v>
      </c>
      <c r="M7" s="19">
        <v>183372960</v>
      </c>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row>
    <row r="8" spans="1:46" x14ac:dyDescent="0.2">
      <c r="A8" t="s">
        <v>1121</v>
      </c>
      <c r="B8" s="19">
        <v>31555820.192469131</v>
      </c>
      <c r="C8" s="19">
        <v>35246991.222044125</v>
      </c>
      <c r="D8" s="19">
        <v>35306159.026814342</v>
      </c>
      <c r="E8" s="19">
        <v>88916858.649562523</v>
      </c>
      <c r="F8" s="19">
        <v>80356635.949575171</v>
      </c>
      <c r="G8" s="19">
        <v>93715772.527107969</v>
      </c>
      <c r="H8" s="19">
        <v>56265333.303974785</v>
      </c>
      <c r="I8" s="19">
        <v>120969371.3787674</v>
      </c>
      <c r="J8" s="19">
        <v>0</v>
      </c>
      <c r="K8" s="19">
        <v>0</v>
      </c>
      <c r="L8" s="19">
        <v>0</v>
      </c>
      <c r="M8" s="19">
        <v>16089635.176367998</v>
      </c>
      <c r="N8" s="19">
        <v>28481385.620999996</v>
      </c>
      <c r="O8" s="19">
        <v>37592940</v>
      </c>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row>
    <row r="9" spans="1:46" x14ac:dyDescent="0.2">
      <c r="A9" s="1" t="s">
        <v>1112</v>
      </c>
      <c r="B9" s="19">
        <v>0</v>
      </c>
      <c r="C9" s="19">
        <v>0</v>
      </c>
      <c r="D9" s="19">
        <v>0</v>
      </c>
      <c r="E9" s="19">
        <v>138550354</v>
      </c>
      <c r="F9" s="19">
        <v>176262.85699999999</v>
      </c>
      <c r="G9" s="19">
        <v>100873.565</v>
      </c>
      <c r="H9" s="19">
        <v>22660</v>
      </c>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row>
    <row r="10" spans="1:46" x14ac:dyDescent="0.2">
      <c r="A10" s="1" t="s">
        <v>1095</v>
      </c>
      <c r="B10" s="20">
        <v>308298.69669387379</v>
      </c>
      <c r="C10" s="20">
        <v>7351869.2889527129</v>
      </c>
      <c r="D10" s="20">
        <v>9539783.1790977903</v>
      </c>
      <c r="E10" s="20">
        <v>43220626.635639571</v>
      </c>
      <c r="F10" s="20">
        <v>80021415.452539921</v>
      </c>
      <c r="G10" s="20">
        <v>144984316.50125775</v>
      </c>
      <c r="H10" s="20">
        <v>151527478.23751357</v>
      </c>
      <c r="I10" s="20">
        <v>146921870.38252339</v>
      </c>
      <c r="J10" s="20">
        <v>119589000.85488702</v>
      </c>
      <c r="K10" s="20">
        <v>93677028.968808025</v>
      </c>
      <c r="L10" s="20">
        <v>65182621.059094727</v>
      </c>
      <c r="M10" s="20">
        <v>68786151.506786168</v>
      </c>
      <c r="N10" s="20">
        <v>55860496.077736273</v>
      </c>
      <c r="O10" s="20">
        <v>63233876.789988615</v>
      </c>
      <c r="P10" s="20">
        <v>117619414.75499246</v>
      </c>
      <c r="Q10" s="20">
        <v>96004467.471587285</v>
      </c>
      <c r="R10" s="20">
        <v>277339799.44177186</v>
      </c>
      <c r="S10" s="20">
        <v>606902916.79956615</v>
      </c>
      <c r="T10" s="20">
        <v>1025307106.4781351</v>
      </c>
      <c r="U10" s="20">
        <v>1172168338.8621726</v>
      </c>
      <c r="V10" s="20">
        <v>1941329809.4839997</v>
      </c>
      <c r="W10" s="20">
        <v>2315690290</v>
      </c>
      <c r="X10" s="19"/>
      <c r="Y10" s="19"/>
      <c r="Z10" s="19"/>
      <c r="AA10" s="19"/>
      <c r="AB10" s="19"/>
      <c r="AC10" s="19"/>
      <c r="AD10" s="19"/>
      <c r="AE10" s="19"/>
      <c r="AF10" s="19"/>
      <c r="AG10" s="19"/>
      <c r="AH10" s="19"/>
      <c r="AI10" s="19"/>
      <c r="AJ10" s="19"/>
      <c r="AK10" s="19"/>
      <c r="AL10" s="19"/>
      <c r="AM10" s="19"/>
      <c r="AN10" s="19"/>
      <c r="AO10" s="19"/>
      <c r="AP10" s="19"/>
      <c r="AQ10" s="19"/>
      <c r="AR10" s="19"/>
      <c r="AS10" s="19"/>
    </row>
    <row r="11" spans="1:46" x14ac:dyDescent="0.2">
      <c r="A11" t="s">
        <v>1071</v>
      </c>
      <c r="B11" s="20">
        <v>89898055.200000003</v>
      </c>
      <c r="C11" s="20">
        <v>128636439.90000001</v>
      </c>
      <c r="D11" s="20">
        <v>200910456.40000001</v>
      </c>
      <c r="E11" s="20">
        <v>523709301.69999999</v>
      </c>
      <c r="F11" s="20">
        <v>1001737683</v>
      </c>
      <c r="G11" s="20">
        <v>1698112816</v>
      </c>
      <c r="H11" s="20">
        <v>2554231486</v>
      </c>
      <c r="I11" s="20">
        <v>3122308132</v>
      </c>
      <c r="J11" s="20">
        <v>3615358855</v>
      </c>
      <c r="K11" s="20">
        <v>4144280302</v>
      </c>
      <c r="L11" s="20">
        <v>4654597487</v>
      </c>
      <c r="M11" s="20">
        <v>4835149026</v>
      </c>
      <c r="N11" s="20">
        <v>5285835838</v>
      </c>
      <c r="O11" s="20">
        <v>6310818790</v>
      </c>
      <c r="P11" s="20">
        <v>6680222175</v>
      </c>
      <c r="Q11" s="20">
        <v>7571727393</v>
      </c>
      <c r="R11" s="20">
        <v>10039321776</v>
      </c>
      <c r="S11" s="20">
        <v>15017748018</v>
      </c>
      <c r="T11" s="20">
        <v>18480404830</v>
      </c>
      <c r="U11" s="20">
        <v>21361321941</v>
      </c>
      <c r="V11" s="20">
        <v>23812740798</v>
      </c>
      <c r="W11" s="20">
        <v>23706345193</v>
      </c>
      <c r="X11" s="20">
        <v>23588056193</v>
      </c>
      <c r="Y11" s="20">
        <v>22075646165</v>
      </c>
      <c r="Z11" s="20">
        <v>22689000000</v>
      </c>
      <c r="AA11" s="20">
        <v>22884000000</v>
      </c>
      <c r="AB11" s="20">
        <v>24949000000</v>
      </c>
      <c r="AC11" s="20">
        <v>26220000000</v>
      </c>
      <c r="AD11" s="20">
        <v>27726000000</v>
      </c>
      <c r="AE11" s="20">
        <v>29470000000</v>
      </c>
      <c r="AF11" s="20">
        <v>31250000000</v>
      </c>
      <c r="AG11" s="20">
        <v>30637000000</v>
      </c>
      <c r="AH11" s="20">
        <v>31065000000</v>
      </c>
      <c r="AI11" s="20">
        <v>29941000000</v>
      </c>
      <c r="AJ11" s="20">
        <v>32087000000</v>
      </c>
      <c r="AK11" s="20">
        <v>31991000000</v>
      </c>
      <c r="AL11" s="20">
        <v>31966806268</v>
      </c>
      <c r="AM11" s="20">
        <v>31852000000</v>
      </c>
      <c r="AN11" s="20">
        <v>35491000000</v>
      </c>
      <c r="AO11" s="20">
        <v>35965000000</v>
      </c>
      <c r="AP11" s="19"/>
      <c r="AQ11" s="19"/>
      <c r="AR11" s="19"/>
      <c r="AS11" s="19"/>
    </row>
    <row r="12" spans="1:46" x14ac:dyDescent="0.2">
      <c r="A12" t="s">
        <v>1062</v>
      </c>
      <c r="B12" s="19">
        <v>7577253.4031635765</v>
      </c>
      <c r="C12" s="19">
        <v>21546944.632512793</v>
      </c>
      <c r="D12" s="19">
        <v>23883124.719125584</v>
      </c>
      <c r="E12" s="19">
        <v>22371000.240975637</v>
      </c>
      <c r="F12" s="19">
        <v>13081614.773889188</v>
      </c>
      <c r="G12" s="19">
        <v>6408158.5058730226</v>
      </c>
      <c r="H12" s="19">
        <v>10096556.976264732</v>
      </c>
      <c r="I12" s="19">
        <v>92355568.009056374</v>
      </c>
      <c r="J12" s="19">
        <v>76720092.162684232</v>
      </c>
      <c r="K12" s="19">
        <v>11623179.568770899</v>
      </c>
      <c r="L12" s="19">
        <v>18217765.838999998</v>
      </c>
      <c r="M12" s="19">
        <v>94018400</v>
      </c>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row>
    <row r="13" spans="1:46" x14ac:dyDescent="0.2">
      <c r="A13" t="s">
        <v>1045</v>
      </c>
      <c r="B13" s="19">
        <v>2107050.5047032521</v>
      </c>
      <c r="C13" s="19">
        <v>3065415.7624444845</v>
      </c>
      <c r="D13" s="19">
        <v>5108523.6719901375</v>
      </c>
      <c r="E13" s="19">
        <v>6213681.13290173</v>
      </c>
      <c r="F13" s="19">
        <v>10185423.260403981</v>
      </c>
      <c r="G13" s="19">
        <v>20748132.506740376</v>
      </c>
      <c r="H13" s="19">
        <v>57149867.0719916</v>
      </c>
      <c r="I13" s="19">
        <v>31493951.274891708</v>
      </c>
      <c r="J13" s="19">
        <v>99024506.683960438</v>
      </c>
      <c r="K13" s="19">
        <v>50786942.551966831</v>
      </c>
      <c r="L13" s="19">
        <v>603896118.24904048</v>
      </c>
      <c r="M13" s="19">
        <v>464097843.40958214</v>
      </c>
      <c r="N13" s="19">
        <v>1302135439.3319998</v>
      </c>
      <c r="O13" s="19">
        <v>2255937930</v>
      </c>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row>
    <row r="14" spans="1:46" x14ac:dyDescent="0.2">
      <c r="A14" s="1" t="s">
        <v>1042</v>
      </c>
      <c r="B14" s="19">
        <v>8942264.2957967091</v>
      </c>
      <c r="C14" s="19">
        <v>9914393.6251074187</v>
      </c>
      <c r="D14" s="19">
        <v>18357989.957088944</v>
      </c>
      <c r="E14" s="19">
        <v>54268993.747422941</v>
      </c>
      <c r="F14" s="19">
        <v>31893456.152460802</v>
      </c>
      <c r="G14" s="19">
        <v>65092155.756547287</v>
      </c>
      <c r="H14" s="19">
        <v>148467560.54597998</v>
      </c>
      <c r="I14" s="19">
        <v>83353419.499999985</v>
      </c>
      <c r="J14" s="19">
        <v>271302000</v>
      </c>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row>
    <row r="15" spans="1:46" x14ac:dyDescent="0.2">
      <c r="A15" t="s">
        <v>1025</v>
      </c>
      <c r="B15" s="19">
        <v>485738.41474517511</v>
      </c>
      <c r="C15" s="19">
        <v>2926739.4534947393</v>
      </c>
      <c r="D15" s="19">
        <v>8357563.2010328751</v>
      </c>
      <c r="E15" s="19">
        <v>11325549.339282837</v>
      </c>
      <c r="F15" s="19">
        <v>10422106.381096799</v>
      </c>
      <c r="G15" s="19">
        <v>10151066.119999999</v>
      </c>
      <c r="H15" s="19">
        <v>11223910</v>
      </c>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row>
    <row r="16" spans="1:46" x14ac:dyDescent="0.2">
      <c r="A16" t="s">
        <v>1022</v>
      </c>
      <c r="B16" s="19">
        <v>0</v>
      </c>
      <c r="C16" s="19">
        <v>0</v>
      </c>
      <c r="D16" s="19">
        <v>22717.253199999999</v>
      </c>
      <c r="E16" s="19">
        <v>29553.781800000001</v>
      </c>
      <c r="F16" s="19">
        <v>62959659</v>
      </c>
      <c r="G16" s="19">
        <v>68832905.5</v>
      </c>
      <c r="H16" s="19">
        <v>401061614</v>
      </c>
      <c r="I16" s="19">
        <v>65423540</v>
      </c>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row>
    <row r="17" spans="1:45" x14ac:dyDescent="0.2">
      <c r="A17" s="1" t="s">
        <v>1010</v>
      </c>
      <c r="B17" s="19">
        <v>2694812.6434211726</v>
      </c>
      <c r="C17" s="19">
        <v>9145723.819581978</v>
      </c>
      <c r="D17" s="19">
        <v>17417822.853678696</v>
      </c>
      <c r="E17" s="19">
        <v>12794324.688187944</v>
      </c>
      <c r="F17" s="19">
        <v>14204905.70679727</v>
      </c>
      <c r="G17" s="19">
        <v>16341600.671054099</v>
      </c>
      <c r="H17" s="19">
        <v>28643845.151999995</v>
      </c>
      <c r="I17" s="19">
        <v>36333250</v>
      </c>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row>
    <row r="18" spans="1:45" x14ac:dyDescent="0.2">
      <c r="A18" t="s">
        <v>994</v>
      </c>
      <c r="B18" s="19">
        <v>45552370.231808685</v>
      </c>
      <c r="C18" s="19">
        <v>18584045.496642563</v>
      </c>
      <c r="D18" s="19">
        <v>24612961.892483193</v>
      </c>
      <c r="E18" s="19">
        <v>56661825.708252273</v>
      </c>
      <c r="F18" s="19">
        <v>74893819.44201842</v>
      </c>
      <c r="G18" s="19">
        <v>125147767.12844782</v>
      </c>
      <c r="H18" s="19">
        <v>145172464.37908274</v>
      </c>
      <c r="I18" s="19">
        <v>285061270.86139107</v>
      </c>
      <c r="J18" s="19">
        <v>304404288.78303558</v>
      </c>
      <c r="K18" s="19">
        <v>340336883.88028514</v>
      </c>
      <c r="L18" s="19">
        <v>321214024.58559114</v>
      </c>
      <c r="M18" s="19">
        <v>571160610.34147787</v>
      </c>
      <c r="N18" s="19">
        <v>868291007.94386303</v>
      </c>
      <c r="O18" s="19">
        <v>1098193158.0082312</v>
      </c>
      <c r="P18" s="19">
        <v>1538975264.9269452</v>
      </c>
      <c r="Q18" s="19">
        <v>1745370181.3539743</v>
      </c>
      <c r="R18" s="19">
        <v>1894641600.376858</v>
      </c>
      <c r="S18" s="19">
        <v>726484459.00648201</v>
      </c>
      <c r="T18" s="19">
        <v>326050395.51373583</v>
      </c>
      <c r="U18" s="19">
        <v>2742462060.9694319</v>
      </c>
      <c r="V18" s="19">
        <v>2859963910.3538098</v>
      </c>
      <c r="W18" s="19">
        <v>4306092056.2245121</v>
      </c>
      <c r="X18" s="19">
        <v>4986488036.8850479</v>
      </c>
      <c r="Y18" s="19">
        <v>6177784093.1971664</v>
      </c>
      <c r="Z18" s="19">
        <v>6597719194.7721014</v>
      </c>
      <c r="AA18" s="19">
        <v>6926616973.7922668</v>
      </c>
      <c r="AB18" s="19">
        <v>7295589445.5092821</v>
      </c>
      <c r="AC18" s="19">
        <v>7744708533.5676241</v>
      </c>
      <c r="AD18" s="19">
        <v>9579981039.8341312</v>
      </c>
      <c r="AE18" s="19">
        <v>13200938745.590441</v>
      </c>
      <c r="AF18" s="19">
        <v>14630537695.732965</v>
      </c>
      <c r="AG18" s="19">
        <v>15351301100.388508</v>
      </c>
      <c r="AH18" s="19">
        <v>16056243157.323851</v>
      </c>
      <c r="AI18" s="19">
        <v>17241663112.731838</v>
      </c>
      <c r="AJ18" s="19">
        <v>18145910818.629589</v>
      </c>
      <c r="AK18" s="19">
        <v>16555782262.060791</v>
      </c>
      <c r="AL18" s="19">
        <v>13336241172.979019</v>
      </c>
      <c r="AM18" s="19">
        <v>11494824052.195379</v>
      </c>
      <c r="AN18" s="19">
        <v>10443705641.199999</v>
      </c>
      <c r="AO18" s="19">
        <v>9966177000</v>
      </c>
      <c r="AP18" s="19"/>
      <c r="AQ18" s="19"/>
      <c r="AR18" s="19"/>
      <c r="AS18" s="19"/>
    </row>
    <row r="19" spans="1:45" x14ac:dyDescent="0.2">
      <c r="A19" t="s">
        <v>987</v>
      </c>
      <c r="B19" s="19">
        <v>80580130.684202611</v>
      </c>
      <c r="C19" s="19">
        <v>163504164.27735019</v>
      </c>
      <c r="D19" s="19">
        <v>137060760.95279375</v>
      </c>
      <c r="E19" s="19">
        <v>593907872.67690516</v>
      </c>
      <c r="F19" s="19">
        <v>23045416271.366997</v>
      </c>
      <c r="G19" s="19">
        <v>19559075750.283417</v>
      </c>
      <c r="H19" s="19">
        <v>4055117312.9999995</v>
      </c>
      <c r="I19" s="19">
        <v>2833633000</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row>
    <row r="20" spans="1:45" x14ac:dyDescent="0.2">
      <c r="A20" t="s">
        <v>981</v>
      </c>
      <c r="B20" s="19">
        <v>0</v>
      </c>
      <c r="C20" s="19">
        <v>0</v>
      </c>
      <c r="D20" s="19">
        <v>0</v>
      </c>
      <c r="E20" s="19">
        <v>0</v>
      </c>
      <c r="F20" s="19">
        <v>0</v>
      </c>
      <c r="G20" s="19">
        <v>0</v>
      </c>
      <c r="H20" s="19">
        <v>0</v>
      </c>
      <c r="I20" s="19">
        <v>0</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row>
    <row r="21" spans="1:45" x14ac:dyDescent="0.2">
      <c r="A21" s="1" t="s">
        <v>971</v>
      </c>
      <c r="B21" s="19">
        <v>19138034.035927847</v>
      </c>
      <c r="C21" s="19">
        <v>8259731.5682336334</v>
      </c>
      <c r="D21" s="19">
        <v>46348161.14388939</v>
      </c>
      <c r="E21" s="19">
        <v>69951458.250109911</v>
      </c>
      <c r="F21" s="19">
        <v>0</v>
      </c>
      <c r="G21" s="19">
        <v>0</v>
      </c>
      <c r="H21" s="19">
        <v>4444725.560988117</v>
      </c>
      <c r="I21" s="19">
        <v>4067604.3985199993</v>
      </c>
      <c r="J21" s="19">
        <v>31323896.499999996</v>
      </c>
      <c r="K21" s="19">
        <v>86324300.000000015</v>
      </c>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row>
    <row r="22" spans="1:45" x14ac:dyDescent="0.2">
      <c r="A22" s="1" t="s">
        <v>950</v>
      </c>
      <c r="B22" s="19">
        <v>24817516.261545043</v>
      </c>
      <c r="C22" s="19">
        <v>26984310.588689532</v>
      </c>
      <c r="D22" s="19">
        <v>40876574.400808349</v>
      </c>
      <c r="E22" s="19">
        <v>55601573.718535781</v>
      </c>
      <c r="F22" s="19">
        <v>35135062.882327199</v>
      </c>
      <c r="G22" s="19">
        <v>22039281.211999997</v>
      </c>
      <c r="H22" s="19">
        <v>36651520</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row>
    <row r="23" spans="1:45" x14ac:dyDescent="0.2">
      <c r="A23" t="s">
        <v>925</v>
      </c>
      <c r="B23" s="19">
        <v>7304858.9723275341</v>
      </c>
      <c r="C23" s="19">
        <v>15221429.015465945</v>
      </c>
      <c r="D23" s="19">
        <v>11655867.741629494</v>
      </c>
      <c r="E23" s="19">
        <v>15650107.923305698</v>
      </c>
      <c r="F23" s="19">
        <v>36608609.478999995</v>
      </c>
      <c r="G23" s="19">
        <v>10293820</v>
      </c>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row>
    <row r="24" spans="1:45" x14ac:dyDescent="0.2">
      <c r="A24" t="s">
        <v>914</v>
      </c>
      <c r="B24" s="19">
        <v>6448251.5230209325</v>
      </c>
      <c r="C24" s="19">
        <v>22268879.000373531</v>
      </c>
      <c r="D24" s="19">
        <v>21897280.123660889</v>
      </c>
      <c r="E24" s="19">
        <v>30608711.643952947</v>
      </c>
      <c r="F24" s="19">
        <v>29953829.974179361</v>
      </c>
      <c r="G24" s="19">
        <v>20982594.504474223</v>
      </c>
      <c r="H24" s="19">
        <v>10232313.758652018</v>
      </c>
      <c r="I24" s="19">
        <v>35778296.552376896</v>
      </c>
      <c r="J24" s="19">
        <v>75932324.814138725</v>
      </c>
      <c r="K24" s="19">
        <v>60081501.965813734</v>
      </c>
      <c r="L24" s="19">
        <v>32949971.292472087</v>
      </c>
      <c r="M24" s="19">
        <v>16316453.18765389</v>
      </c>
      <c r="N24" s="19">
        <v>19170837.558682662</v>
      </c>
      <c r="O24" s="19">
        <v>62871976.477845222</v>
      </c>
      <c r="P24" s="19">
        <v>36852361.167690001</v>
      </c>
      <c r="Q24" s="19">
        <v>21661123.312229697</v>
      </c>
      <c r="R24" s="19">
        <v>801679.38499999989</v>
      </c>
      <c r="S24" s="19">
        <v>42751180</v>
      </c>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row>
    <row r="25" spans="1:45" x14ac:dyDescent="0.2">
      <c r="A25" t="s">
        <v>904</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row>
    <row r="26" spans="1:45" x14ac:dyDescent="0.2">
      <c r="A26" t="s">
        <v>832</v>
      </c>
      <c r="B26" s="19">
        <v>0</v>
      </c>
      <c r="C26" s="19">
        <v>335731.13685185928</v>
      </c>
      <c r="D26" s="19">
        <v>6924229.5159672853</v>
      </c>
      <c r="E26" s="19">
        <v>53630696.088513501</v>
      </c>
      <c r="F26" s="19">
        <v>4003817.4344694647</v>
      </c>
      <c r="G26" s="19">
        <v>365482741.84456301</v>
      </c>
      <c r="H26" s="19">
        <v>668654.31238556816</v>
      </c>
      <c r="I26" s="19">
        <v>1108850945.3422379</v>
      </c>
      <c r="J26" s="19">
        <v>492632.08826519997</v>
      </c>
      <c r="K26" s="19">
        <v>392875989.99999994</v>
      </c>
      <c r="L26" s="19">
        <v>36050000</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row>
    <row r="27" spans="1:45" x14ac:dyDescent="0.2">
      <c r="A27" s="1" t="s">
        <v>802</v>
      </c>
      <c r="B27" s="19">
        <v>0</v>
      </c>
      <c r="C27" s="19">
        <v>0</v>
      </c>
      <c r="D27" s="19">
        <v>0</v>
      </c>
      <c r="E27" s="19">
        <v>165535550.52371192</v>
      </c>
      <c r="F27" s="19">
        <v>33669493.37659882</v>
      </c>
      <c r="G27" s="19">
        <v>413333034.69802475</v>
      </c>
      <c r="H27" s="19">
        <v>59094205.060995296</v>
      </c>
      <c r="I27" s="19">
        <v>122551271.07685409</v>
      </c>
      <c r="J27" s="19">
        <v>350966740.13699996</v>
      </c>
      <c r="K27" s="19">
        <v>0</v>
      </c>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row>
    <row r="28" spans="1:45" x14ac:dyDescent="0.2">
      <c r="A28" t="s">
        <v>788</v>
      </c>
      <c r="B28" s="19">
        <v>0</v>
      </c>
      <c r="C28" s="19">
        <v>2214194.4207760273</v>
      </c>
      <c r="D28" s="19">
        <v>8116258.9582010033</v>
      </c>
      <c r="E28" s="19">
        <v>17958440.761595078</v>
      </c>
      <c r="F28" s="19">
        <v>40931471.640413344</v>
      </c>
      <c r="G28" s="19">
        <v>25911551.409961402</v>
      </c>
      <c r="H28" s="19">
        <v>111728071.95463604</v>
      </c>
      <c r="I28" s="19">
        <v>31020784.079202313</v>
      </c>
      <c r="J28" s="19">
        <v>22272393.862118397</v>
      </c>
      <c r="K28" s="19">
        <v>82953110.720999986</v>
      </c>
      <c r="L28" s="19">
        <v>33283420</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row>
    <row r="29" spans="1:45" x14ac:dyDescent="0.2">
      <c r="A29" t="s">
        <v>781</v>
      </c>
      <c r="B29" s="19">
        <v>4474808.1554891011</v>
      </c>
      <c r="C29" s="19">
        <v>20340544.26319702</v>
      </c>
      <c r="D29" s="19">
        <v>46683865.45904085</v>
      </c>
      <c r="E29" s="19">
        <v>74537828.850721702</v>
      </c>
      <c r="F29" s="19">
        <v>79657327.389615849</v>
      </c>
      <c r="G29" s="19">
        <v>90282470.611376464</v>
      </c>
      <c r="H29" s="19">
        <v>90836314.868203267</v>
      </c>
      <c r="I29" s="19">
        <v>126775974.46946244</v>
      </c>
      <c r="J29" s="19">
        <v>158357936.5071874</v>
      </c>
      <c r="K29" s="19">
        <v>178400102.39109781</v>
      </c>
      <c r="L29" s="19">
        <v>177695231.62257558</v>
      </c>
      <c r="M29" s="19">
        <v>228737415.27505222</v>
      </c>
      <c r="N29" s="19">
        <v>271760153.38645196</v>
      </c>
      <c r="O29" s="19">
        <v>418541994.65430182</v>
      </c>
      <c r="P29" s="19">
        <v>66616336.074483939</v>
      </c>
      <c r="Q29" s="19">
        <v>43307672.286766395</v>
      </c>
      <c r="R29" s="19">
        <v>34162478.006505162</v>
      </c>
      <c r="S29" s="19">
        <v>50525497.243147016</v>
      </c>
      <c r="T29" s="19">
        <v>256714066.17931849</v>
      </c>
      <c r="U29" s="19">
        <v>591912980.80450583</v>
      </c>
      <c r="V29" s="19">
        <v>1094290468.8871078</v>
      </c>
      <c r="W29" s="19">
        <v>1221399428.4630752</v>
      </c>
      <c r="X29" s="19">
        <v>1216061772.2737002</v>
      </c>
      <c r="Y29" s="19">
        <v>1742636021.3800871</v>
      </c>
      <c r="Z29" s="19">
        <v>1820323021.5245633</v>
      </c>
      <c r="AA29" s="19">
        <v>1943364270.0159998</v>
      </c>
      <c r="AB29" s="19">
        <v>2233762030</v>
      </c>
      <c r="AC29" s="19"/>
      <c r="AD29" s="19"/>
      <c r="AE29" s="19"/>
      <c r="AF29" s="19"/>
      <c r="AG29" s="19"/>
      <c r="AH29" s="19"/>
      <c r="AI29" s="19"/>
      <c r="AJ29" s="19"/>
      <c r="AK29" s="19"/>
      <c r="AL29" s="19"/>
      <c r="AM29" s="19"/>
      <c r="AN29" s="19"/>
      <c r="AO29" s="19"/>
      <c r="AP29" s="19"/>
      <c r="AQ29" s="19"/>
      <c r="AR29" s="19"/>
      <c r="AS29" s="19"/>
    </row>
    <row r="30" spans="1:45" x14ac:dyDescent="0.2">
      <c r="A30" t="s">
        <v>769</v>
      </c>
      <c r="B30" s="19">
        <v>1690722.6095704027</v>
      </c>
      <c r="C30" s="19">
        <v>3748485.0857507298</v>
      </c>
      <c r="D30" s="19">
        <v>1341877.2669107846</v>
      </c>
      <c r="E30" s="19">
        <v>0</v>
      </c>
      <c r="F30" s="19">
        <v>3304301.1890156674</v>
      </c>
      <c r="G30" s="19">
        <v>5902489.9940526709</v>
      </c>
      <c r="H30" s="19">
        <v>5371311.0261589</v>
      </c>
      <c r="I30" s="19">
        <v>6074934.2635676255</v>
      </c>
      <c r="J30" s="19">
        <v>13478903.563313419</v>
      </c>
      <c r="K30" s="19">
        <v>38708065.663955711</v>
      </c>
      <c r="L30" s="19">
        <v>67819711.387689173</v>
      </c>
      <c r="M30" s="19">
        <v>108808417.66040999</v>
      </c>
      <c r="N30" s="19">
        <v>67461054.790999994</v>
      </c>
      <c r="O30" s="19">
        <v>14039930</v>
      </c>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row>
    <row r="31" spans="1:45" x14ac:dyDescent="0.2">
      <c r="A31" t="s">
        <v>762</v>
      </c>
      <c r="B31" s="19">
        <v>93813428.900265425</v>
      </c>
      <c r="C31" s="19">
        <v>14011191.444116959</v>
      </c>
      <c r="D31" s="19">
        <v>19057144.707208775</v>
      </c>
      <c r="E31" s="19">
        <v>26161620.487638652</v>
      </c>
      <c r="F31" s="19">
        <v>516237594.23617876</v>
      </c>
      <c r="G31" s="19">
        <v>41151162.634592563</v>
      </c>
      <c r="H31" s="19">
        <v>51685459.971636176</v>
      </c>
      <c r="I31" s="19">
        <v>63914972.937577523</v>
      </c>
      <c r="J31" s="19">
        <v>18766975.279632069</v>
      </c>
      <c r="K31" s="19">
        <v>16229951.818124838</v>
      </c>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row>
    <row r="32" spans="1:45" x14ac:dyDescent="0.2">
      <c r="A32" t="s">
        <v>753</v>
      </c>
      <c r="B32" s="19">
        <v>0</v>
      </c>
      <c r="C32" s="19">
        <v>0</v>
      </c>
      <c r="D32" s="19">
        <v>529505.25658525655</v>
      </c>
      <c r="E32" s="19">
        <v>1601801.3702030948</v>
      </c>
      <c r="F32" s="19">
        <v>21725527.048539598</v>
      </c>
      <c r="G32" s="19">
        <v>36266701.184999995</v>
      </c>
      <c r="H32" s="19">
        <v>23280060</v>
      </c>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row>
    <row r="33" spans="1:45" x14ac:dyDescent="0.2">
      <c r="A33" t="s">
        <v>752</v>
      </c>
      <c r="B33" s="19">
        <v>36816031.18795485</v>
      </c>
      <c r="C33" s="19">
        <v>77914042.574884325</v>
      </c>
      <c r="D33" s="19">
        <v>107993321.04057802</v>
      </c>
      <c r="E33" s="19">
        <v>146432945.43757871</v>
      </c>
      <c r="F33" s="19">
        <v>217999586.04564294</v>
      </c>
      <c r="G33" s="19">
        <v>270297508.13046741</v>
      </c>
      <c r="H33" s="19">
        <v>389103452.58595371</v>
      </c>
      <c r="I33" s="19">
        <v>659684618.16481125</v>
      </c>
      <c r="J33" s="19">
        <v>920892196.46227491</v>
      </c>
      <c r="K33" s="19">
        <v>1052455252.1588902</v>
      </c>
      <c r="L33" s="19">
        <v>1189278481.6338127</v>
      </c>
      <c r="M33" s="19">
        <v>1219779712.9180584</v>
      </c>
      <c r="N33" s="19">
        <v>1254315680.9204133</v>
      </c>
      <c r="O33" s="19">
        <v>1449937437.1139166</v>
      </c>
      <c r="P33" s="19">
        <v>1731463679.056304</v>
      </c>
      <c r="Q33" s="19">
        <v>1943491912.9325769</v>
      </c>
      <c r="R33" s="19">
        <v>1996718458.6392944</v>
      </c>
      <c r="S33" s="19">
        <v>2033971546.0757594</v>
      </c>
      <c r="T33" s="19">
        <v>2266835001.2777691</v>
      </c>
      <c r="U33" s="19">
        <v>2714009763.1180024</v>
      </c>
      <c r="V33" s="19">
        <v>3273282056.5004611</v>
      </c>
      <c r="W33" s="19">
        <v>4020818353.8456912</v>
      </c>
      <c r="X33" s="19">
        <v>4644071431.2252913</v>
      </c>
      <c r="Y33" s="19">
        <v>5780600563.0101347</v>
      </c>
      <c r="Z33" s="19">
        <v>7941324914.5045557</v>
      </c>
      <c r="AA33" s="19">
        <v>11070220753.49119</v>
      </c>
      <c r="AB33" s="19">
        <v>14900122453.965012</v>
      </c>
      <c r="AC33" s="19">
        <v>18432738172.496964</v>
      </c>
      <c r="AD33" s="19">
        <v>20230229493.816502</v>
      </c>
      <c r="AE33" s="19"/>
      <c r="AF33" s="19"/>
      <c r="AG33" s="19"/>
      <c r="AH33" s="19"/>
      <c r="AI33" s="19"/>
      <c r="AJ33" s="19"/>
      <c r="AK33" s="19"/>
      <c r="AL33" s="19"/>
      <c r="AM33" s="19"/>
      <c r="AN33" s="19"/>
      <c r="AO33" s="19"/>
      <c r="AP33" s="19"/>
      <c r="AQ33" s="19"/>
      <c r="AR33" s="19"/>
      <c r="AS33" s="19"/>
    </row>
    <row r="34" spans="1:45" x14ac:dyDescent="0.2">
      <c r="A34" t="s">
        <v>726</v>
      </c>
      <c r="B34" s="19">
        <v>22089728.021458749</v>
      </c>
      <c r="C34" s="19">
        <v>22796323.591183897</v>
      </c>
      <c r="D34" s="19">
        <v>20890362.84973032</v>
      </c>
      <c r="E34" s="19">
        <v>24188114.924882397</v>
      </c>
      <c r="F34" s="19">
        <v>25635400.934853796</v>
      </c>
      <c r="G34" s="19">
        <v>13126717.435119597</v>
      </c>
      <c r="H34" s="19">
        <v>5085590.4657380925</v>
      </c>
      <c r="I34" s="19">
        <v>8217170.4495755322</v>
      </c>
      <c r="J34" s="19">
        <v>1209719.4809641892</v>
      </c>
      <c r="K34" s="19">
        <v>683841.41230505728</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row>
    <row r="35" spans="1:45" x14ac:dyDescent="0.2">
      <c r="A35" t="s">
        <v>721</v>
      </c>
      <c r="B35" s="19">
        <v>3247347.2508379673</v>
      </c>
      <c r="C35" s="19">
        <v>6620242.6752676172</v>
      </c>
      <c r="D35" s="19">
        <v>9678717.3615023643</v>
      </c>
      <c r="E35" s="19">
        <v>9149982.2874666117</v>
      </c>
      <c r="F35" s="19">
        <v>10666547.683399409</v>
      </c>
      <c r="G35" s="19">
        <v>5717398.3056417061</v>
      </c>
      <c r="H35" s="19">
        <v>68846816.505125985</v>
      </c>
      <c r="I35" s="19">
        <v>264661878.40627465</v>
      </c>
      <c r="J35" s="19">
        <v>297598376.8901422</v>
      </c>
      <c r="K35" s="19">
        <v>327385902.90288538</v>
      </c>
      <c r="L35" s="19">
        <v>368725041.79662883</v>
      </c>
      <c r="M35" s="19">
        <v>424928881.44672394</v>
      </c>
      <c r="N35" s="19">
        <v>838934250.53469563</v>
      </c>
      <c r="O35" s="19">
        <v>1520234886.9746141</v>
      </c>
      <c r="P35" s="19">
        <v>2276400292.0527892</v>
      </c>
      <c r="Q35" s="19">
        <v>3385321238.712729</v>
      </c>
      <c r="R35" s="19">
        <v>4856725728.4273186</v>
      </c>
      <c r="S35" s="19">
        <v>6650572495.9808874</v>
      </c>
      <c r="T35" s="19">
        <v>8044674841.3795948</v>
      </c>
      <c r="U35" s="19">
        <v>10567845234.374512</v>
      </c>
      <c r="V35" s="19">
        <v>11674649942.086136</v>
      </c>
      <c r="W35" s="19">
        <v>12117401717.480778</v>
      </c>
      <c r="X35" s="19">
        <v>13620899738.559393</v>
      </c>
      <c r="Y35" s="19">
        <v>15480647934.021225</v>
      </c>
      <c r="Z35" s="19">
        <v>33861816637.406456</v>
      </c>
      <c r="AA35" s="19">
        <v>44364083302.460869</v>
      </c>
      <c r="AB35" s="19">
        <v>40748902980.295471</v>
      </c>
      <c r="AC35" s="19">
        <v>34152171690.192501</v>
      </c>
      <c r="AD35" s="19">
        <v>28358664651.890476</v>
      </c>
      <c r="AE35" s="19">
        <v>28332200945.020874</v>
      </c>
      <c r="AF35" s="19">
        <v>30402221581.007904</v>
      </c>
      <c r="AG35" s="19">
        <v>33159352853.218727</v>
      </c>
      <c r="AH35" s="19">
        <v>30824532110.006699</v>
      </c>
      <c r="AI35" s="19">
        <v>28792500931.999996</v>
      </c>
      <c r="AJ35" s="19">
        <v>29616620000</v>
      </c>
      <c r="AK35" s="19"/>
      <c r="AL35" s="19"/>
      <c r="AM35" s="19"/>
      <c r="AN35" s="19"/>
      <c r="AO35" s="19"/>
      <c r="AP35" s="19"/>
      <c r="AQ35" s="19"/>
      <c r="AR35" s="19"/>
      <c r="AS35" s="19"/>
    </row>
    <row r="36" spans="1:45" x14ac:dyDescent="0.2">
      <c r="A36" s="1" t="s">
        <v>713</v>
      </c>
      <c r="B36" s="19">
        <v>44870.660517486838</v>
      </c>
      <c r="C36" s="19">
        <v>70000</v>
      </c>
      <c r="D36" s="19">
        <v>130000</v>
      </c>
      <c r="E36" s="19">
        <v>170000</v>
      </c>
      <c r="F36" s="19">
        <v>212306.90665322792</v>
      </c>
      <c r="G36" s="19">
        <v>1575628.5672867659</v>
      </c>
      <c r="H36" s="19">
        <v>5973692.9182790723</v>
      </c>
      <c r="I36" s="19">
        <v>13213634.16945204</v>
      </c>
      <c r="J36" s="19">
        <v>20605953.973977804</v>
      </c>
      <c r="K36" s="19">
        <v>20008601.054633528</v>
      </c>
      <c r="L36" s="19">
        <v>81048380.714037076</v>
      </c>
      <c r="M36" s="19">
        <v>59421210.207640313</v>
      </c>
      <c r="N36" s="19">
        <v>75729693.459777638</v>
      </c>
      <c r="O36" s="19">
        <v>102488794.47819918</v>
      </c>
      <c r="P36" s="19">
        <v>183574251.61862978</v>
      </c>
      <c r="Q36" s="19">
        <v>196692903.16164932</v>
      </c>
      <c r="R36" s="19">
        <v>414180929.84053773</v>
      </c>
      <c r="S36" s="19">
        <v>194631153.40377781</v>
      </c>
      <c r="T36" s="19">
        <v>247355549.36150968</v>
      </c>
      <c r="U36" s="19">
        <v>329517278.21087241</v>
      </c>
      <c r="V36" s="19">
        <v>538358275.53050339</v>
      </c>
      <c r="W36" s="19">
        <v>745858540.31484115</v>
      </c>
      <c r="X36" s="19">
        <v>880523225.23099983</v>
      </c>
      <c r="Y36" s="19">
        <v>1045783720</v>
      </c>
      <c r="Z36" s="19"/>
      <c r="AA36" s="19"/>
      <c r="AB36" s="19"/>
      <c r="AC36" s="19"/>
      <c r="AD36" s="19"/>
      <c r="AE36" s="19"/>
      <c r="AF36" s="19"/>
      <c r="AG36" s="19"/>
      <c r="AH36" s="19"/>
      <c r="AI36" s="19"/>
      <c r="AJ36" s="19"/>
      <c r="AK36" s="19"/>
      <c r="AL36" s="19"/>
      <c r="AM36" s="19"/>
      <c r="AN36" s="19"/>
      <c r="AO36" s="19"/>
      <c r="AP36" s="19"/>
      <c r="AQ36" s="19"/>
      <c r="AR36" s="19"/>
      <c r="AS36" s="19"/>
    </row>
    <row r="37" spans="1:45" x14ac:dyDescent="0.2">
      <c r="A37" t="s">
        <v>690</v>
      </c>
      <c r="B37" s="19">
        <v>69097.696545354513</v>
      </c>
      <c r="C37" s="19">
        <v>95232.10785931909</v>
      </c>
      <c r="D37" s="19">
        <v>339808.8429674689</v>
      </c>
      <c r="E37" s="19">
        <v>21722021.332042992</v>
      </c>
      <c r="F37" s="19">
        <v>1177345.329650027</v>
      </c>
      <c r="G37" s="19">
        <v>845876.9227752391</v>
      </c>
      <c r="H37" s="19">
        <v>1830000.9519479827</v>
      </c>
      <c r="I37" s="19">
        <v>0</v>
      </c>
      <c r="J37" s="19">
        <v>0</v>
      </c>
      <c r="K37" s="19">
        <v>5491265.9380019996</v>
      </c>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row>
    <row r="38" spans="1:45" x14ac:dyDescent="0.2">
      <c r="A38" t="s">
        <v>683</v>
      </c>
      <c r="B38" s="19">
        <v>0</v>
      </c>
      <c r="C38" s="19">
        <v>0</v>
      </c>
      <c r="D38" s="19">
        <v>0</v>
      </c>
      <c r="E38" s="19">
        <v>24059241.170145914</v>
      </c>
      <c r="F38" s="19">
        <v>33931714.999882236</v>
      </c>
      <c r="G38" s="19">
        <v>57546433.228061691</v>
      </c>
      <c r="H38" s="19">
        <v>24830824.394999996</v>
      </c>
      <c r="I38" s="19">
        <v>7210000</v>
      </c>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row>
    <row r="39" spans="1:45" x14ac:dyDescent="0.2">
      <c r="A39" t="s">
        <v>670</v>
      </c>
      <c r="B39" s="19">
        <v>0</v>
      </c>
      <c r="C39" s="19">
        <v>0</v>
      </c>
      <c r="D39" s="19">
        <v>0</v>
      </c>
      <c r="E39" s="19">
        <v>0</v>
      </c>
      <c r="F39" s="19">
        <v>0</v>
      </c>
      <c r="G39" s="19">
        <v>1208982.418449</v>
      </c>
      <c r="H39" s="19">
        <v>2261691.5099999993</v>
      </c>
      <c r="I39" s="19">
        <v>2760400</v>
      </c>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row>
    <row r="40" spans="1:45" x14ac:dyDescent="0.2">
      <c r="A40" t="s">
        <v>652</v>
      </c>
      <c r="B40" s="19">
        <v>669510.89908292273</v>
      </c>
      <c r="C40" s="19">
        <v>435369.29319997586</v>
      </c>
      <c r="D40" s="19">
        <v>25834170.121788453</v>
      </c>
      <c r="E40" s="19">
        <v>86367712.921101168</v>
      </c>
      <c r="F40" s="19">
        <v>180042094.15392834</v>
      </c>
      <c r="G40" s="19">
        <v>265494779.64785686</v>
      </c>
      <c r="H40" s="19">
        <v>304139566.60208881</v>
      </c>
      <c r="I40" s="19">
        <v>366107924.5763393</v>
      </c>
      <c r="J40" s="19">
        <v>398560892.73022956</v>
      </c>
      <c r="K40" s="19">
        <v>171588015.38443196</v>
      </c>
      <c r="L40" s="19">
        <v>72164667.089190453</v>
      </c>
      <c r="M40" s="19">
        <v>24310318.59783195</v>
      </c>
      <c r="N40" s="19">
        <v>13094670.892792383</v>
      </c>
      <c r="O40" s="19">
        <v>44364938.064945586</v>
      </c>
      <c r="P40" s="19">
        <v>54147347.548686072</v>
      </c>
      <c r="Q40" s="19">
        <v>5908650.2747255089</v>
      </c>
      <c r="R40" s="19">
        <v>13964589.596158111</v>
      </c>
      <c r="S40" s="19">
        <v>249485645.85362312</v>
      </c>
      <c r="T40" s="19">
        <v>136493336.82647213</v>
      </c>
      <c r="U40" s="19">
        <v>417049150.22023445</v>
      </c>
      <c r="V40" s="19">
        <v>490520401.913679</v>
      </c>
      <c r="W40" s="19">
        <v>695867814.42146301</v>
      </c>
      <c r="X40" s="19">
        <v>1024525020.7822906</v>
      </c>
      <c r="Y40" s="19">
        <v>1482620475.6324227</v>
      </c>
      <c r="Z40" s="19">
        <v>2009618592.1484952</v>
      </c>
      <c r="AA40" s="19">
        <v>2411880910.7015681</v>
      </c>
      <c r="AB40" s="19">
        <v>2724504155.1905346</v>
      </c>
      <c r="AC40" s="19">
        <v>3283797038.9451556</v>
      </c>
      <c r="AD40" s="19">
        <v>3626540236.8402462</v>
      </c>
      <c r="AE40" s="19">
        <v>3835564515.9360943</v>
      </c>
      <c r="AF40" s="19">
        <v>3924139890.7229996</v>
      </c>
      <c r="AG40" s="19">
        <v>4368453510</v>
      </c>
      <c r="AH40" s="19"/>
      <c r="AI40" s="19"/>
      <c r="AJ40" s="19"/>
      <c r="AK40" s="19"/>
      <c r="AL40" s="19"/>
      <c r="AM40" s="19"/>
      <c r="AN40" s="19"/>
      <c r="AO40" s="19"/>
      <c r="AP40" s="19"/>
      <c r="AQ40" s="19"/>
      <c r="AR40" s="19"/>
      <c r="AS40" s="19"/>
    </row>
    <row r="41" spans="1:45" x14ac:dyDescent="0.2">
      <c r="A41" t="s">
        <v>617</v>
      </c>
      <c r="B41" s="19">
        <v>8215218.5875815274</v>
      </c>
      <c r="C41" s="19">
        <v>22096122.81053929</v>
      </c>
      <c r="D41" s="19">
        <v>34165253.30496639</v>
      </c>
      <c r="E41" s="19">
        <v>39005179.193547912</v>
      </c>
      <c r="F41" s="19">
        <v>54398986.918492347</v>
      </c>
      <c r="G41" s="19">
        <v>71414250.814896211</v>
      </c>
      <c r="H41" s="19">
        <v>40139757.914573833</v>
      </c>
      <c r="I41" s="19">
        <v>58891002.459794693</v>
      </c>
      <c r="J41" s="19">
        <v>38517774.424999997</v>
      </c>
      <c r="K41" s="19">
        <v>59613310</v>
      </c>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row>
    <row r="42" spans="1:45" x14ac:dyDescent="0.2">
      <c r="A42" t="s">
        <v>609</v>
      </c>
      <c r="B42" s="19">
        <v>4995918.8474430265</v>
      </c>
      <c r="C42" s="19">
        <v>14895546.019352138</v>
      </c>
      <c r="D42" s="19">
        <v>20048771.677397754</v>
      </c>
      <c r="E42" s="19">
        <v>27003606.263011217</v>
      </c>
      <c r="F42" s="19">
        <v>21986149.306598783</v>
      </c>
      <c r="G42" s="19">
        <v>27528214.064200811</v>
      </c>
      <c r="H42" s="19">
        <v>46791099.840310179</v>
      </c>
      <c r="I42" s="19">
        <v>65415294.209260628</v>
      </c>
      <c r="J42" s="19">
        <v>77206197.048931673</v>
      </c>
      <c r="K42" s="19">
        <v>65670900.04975038</v>
      </c>
      <c r="L42" s="19">
        <v>70245462.566200852</v>
      </c>
      <c r="M42" s="19">
        <v>96835920.508327991</v>
      </c>
      <c r="N42" s="19">
        <v>144101007.46293056</v>
      </c>
      <c r="O42" s="19">
        <v>87567340.043901995</v>
      </c>
      <c r="P42" s="19">
        <v>73250602.284319878</v>
      </c>
      <c r="Q42" s="19">
        <v>66980426.579204276</v>
      </c>
      <c r="R42" s="19">
        <v>23847578.580726638</v>
      </c>
      <c r="S42" s="19">
        <v>91729757.415230542</v>
      </c>
      <c r="T42" s="19">
        <v>161609651.17321441</v>
      </c>
      <c r="U42" s="19">
        <v>183280528.32086632</v>
      </c>
      <c r="V42" s="19">
        <v>159305245.30945772</v>
      </c>
      <c r="W42" s="19">
        <v>143185419.22384009</v>
      </c>
      <c r="X42" s="19">
        <v>143269346.26059034</v>
      </c>
      <c r="Y42" s="19">
        <v>203541084.71365079</v>
      </c>
      <c r="Z42" s="19">
        <v>291357192.1608519</v>
      </c>
      <c r="AA42" s="19">
        <v>385619152.70559931</v>
      </c>
      <c r="AB42" s="19">
        <v>499842482.96750987</v>
      </c>
      <c r="AC42" s="19">
        <v>672629160.28235686</v>
      </c>
      <c r="AD42" s="19">
        <v>768561208.77017987</v>
      </c>
      <c r="AE42" s="19">
        <v>1416798095.6247265</v>
      </c>
      <c r="AF42" s="19">
        <v>898021212.64741981</v>
      </c>
      <c r="AG42" s="19">
        <v>984222540.78037858</v>
      </c>
      <c r="AH42" s="19">
        <v>663660164.65152681</v>
      </c>
      <c r="AI42" s="19">
        <v>836344851.06899989</v>
      </c>
      <c r="AJ42" s="19">
        <v>726292140</v>
      </c>
      <c r="AK42" s="19"/>
      <c r="AL42" s="19"/>
      <c r="AM42" s="19"/>
      <c r="AN42" s="19"/>
      <c r="AO42" s="19"/>
      <c r="AP42" s="19"/>
      <c r="AQ42" s="19"/>
      <c r="AR42" s="19"/>
      <c r="AS42" s="19"/>
    </row>
    <row r="43" spans="1:45" x14ac:dyDescent="0.2">
      <c r="A43" s="1" t="s">
        <v>586</v>
      </c>
      <c r="B43" s="19">
        <v>0</v>
      </c>
      <c r="C43" s="19">
        <v>0</v>
      </c>
      <c r="D43" s="19">
        <v>0</v>
      </c>
      <c r="E43" s="19">
        <v>23460402.518474054</v>
      </c>
      <c r="F43" s="19">
        <v>29726988.452555139</v>
      </c>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row>
    <row r="44" spans="1:45" x14ac:dyDescent="0.2">
      <c r="A44" s="1" t="s">
        <v>576</v>
      </c>
      <c r="B44" s="19">
        <v>0</v>
      </c>
      <c r="C44" s="19">
        <v>3702912.2710450906</v>
      </c>
      <c r="D44" s="19">
        <v>41909725.354936332</v>
      </c>
      <c r="E44" s="19">
        <v>88447609.851881579</v>
      </c>
      <c r="F44" s="19">
        <v>52908234.323638193</v>
      </c>
      <c r="G44" s="19">
        <v>83451107.583999991</v>
      </c>
      <c r="H44" s="19">
        <v>48484160</v>
      </c>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row>
    <row r="45" spans="1:45" x14ac:dyDescent="0.2">
      <c r="A45" s="1" t="s">
        <v>559</v>
      </c>
      <c r="B45" s="19">
        <v>62970410.373811848</v>
      </c>
      <c r="C45" s="19">
        <v>72271154.836102962</v>
      </c>
      <c r="D45" s="19">
        <v>92355568.009056374</v>
      </c>
      <c r="E45" s="19">
        <v>83582699.852614254</v>
      </c>
      <c r="F45" s="19">
        <v>132202792.40245348</v>
      </c>
      <c r="G45" s="19">
        <v>302772536.26099998</v>
      </c>
      <c r="H45" s="19">
        <v>646058230</v>
      </c>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row>
    <row r="46" spans="1:45" x14ac:dyDescent="0.2">
      <c r="A46" s="1" t="s">
        <v>543</v>
      </c>
      <c r="B46" s="19">
        <v>28952057.997798394</v>
      </c>
      <c r="C46" s="19">
        <v>51880095.736378446</v>
      </c>
      <c r="D46" s="19">
        <v>75855175.071516052</v>
      </c>
      <c r="E46" s="19">
        <v>103424180.75286771</v>
      </c>
      <c r="F46" s="19">
        <v>34860961.422604352</v>
      </c>
      <c r="G46" s="19">
        <v>79221576.918423057</v>
      </c>
      <c r="H46" s="19">
        <v>90712903.075021416</v>
      </c>
      <c r="I46" s="19">
        <v>138767311.91271877</v>
      </c>
      <c r="J46" s="19">
        <v>128986208.41625693</v>
      </c>
      <c r="K46" s="19">
        <v>142094168.62735033</v>
      </c>
      <c r="L46" s="19">
        <v>192667781.60894498</v>
      </c>
      <c r="M46" s="19">
        <v>17051778.296158526</v>
      </c>
      <c r="N46" s="19">
        <v>6382786.191234258</v>
      </c>
      <c r="O46" s="19">
        <v>20272238.65542271</v>
      </c>
      <c r="P46" s="19">
        <v>41182644.106692336</v>
      </c>
      <c r="Q46" s="19">
        <v>58691971.815908998</v>
      </c>
      <c r="R46" s="19">
        <v>34568296.848930299</v>
      </c>
      <c r="S46" s="19">
        <v>43405329.08005657</v>
      </c>
      <c r="T46" s="19">
        <v>44066460.626046404</v>
      </c>
      <c r="U46" s="19">
        <v>67678429.858312935</v>
      </c>
      <c r="V46" s="19">
        <v>87801282.528924778</v>
      </c>
      <c r="W46" s="19">
        <v>97748052.532650232</v>
      </c>
      <c r="X46" s="19">
        <v>146118137.6923902</v>
      </c>
      <c r="Y46" s="19">
        <v>184584200.7825312</v>
      </c>
      <c r="Z46" s="19">
        <v>322270136.15545785</v>
      </c>
      <c r="AA46" s="19">
        <v>151804258.27738431</v>
      </c>
      <c r="AB46" s="19">
        <v>201411485.52929705</v>
      </c>
      <c r="AC46" s="19">
        <v>293332456.53096002</v>
      </c>
      <c r="AD46" s="19">
        <v>221735284.77432147</v>
      </c>
      <c r="AE46" s="19">
        <v>139432750.67799997</v>
      </c>
      <c r="AF46" s="19">
        <v>172146990</v>
      </c>
      <c r="AG46" s="19"/>
      <c r="AH46" s="19"/>
      <c r="AI46" s="19"/>
      <c r="AJ46" s="19"/>
      <c r="AK46" s="19"/>
      <c r="AL46" s="19"/>
      <c r="AM46" s="19"/>
      <c r="AN46" s="19"/>
      <c r="AO46" s="19"/>
      <c r="AP46" s="19"/>
      <c r="AQ46" s="19"/>
      <c r="AR46" s="19"/>
      <c r="AS46" s="19"/>
    </row>
    <row r="47" spans="1:45" x14ac:dyDescent="0.2">
      <c r="A47" t="s">
        <v>514</v>
      </c>
      <c r="B47" s="19">
        <v>0</v>
      </c>
      <c r="C47" s="19">
        <v>0</v>
      </c>
      <c r="D47" s="19">
        <v>18966782.458802473</v>
      </c>
      <c r="E47" s="19">
        <v>104376452.18930914</v>
      </c>
      <c r="F47" s="19">
        <v>91803221.855154753</v>
      </c>
      <c r="G47" s="19">
        <v>87267297.770903081</v>
      </c>
      <c r="H47" s="19">
        <v>255093535.61082679</v>
      </c>
      <c r="I47" s="19">
        <v>377190505.9017812</v>
      </c>
      <c r="J47" s="19">
        <v>966592290.18525159</v>
      </c>
      <c r="K47" s="19">
        <v>1282112356.8699789</v>
      </c>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row>
    <row r="48" spans="1:45" x14ac:dyDescent="0.2">
      <c r="A48" t="s">
        <v>491</v>
      </c>
      <c r="B48" s="19">
        <v>65474559.265533589</v>
      </c>
      <c r="C48" s="19">
        <v>179908062.81716931</v>
      </c>
      <c r="D48" s="19">
        <v>263292827.39528781</v>
      </c>
      <c r="E48" s="19">
        <v>355821983.78283483</v>
      </c>
      <c r="F48" s="19">
        <v>370071311.02954441</v>
      </c>
      <c r="G48" s="19">
        <v>447554164.47127974</v>
      </c>
      <c r="H48" s="19">
        <v>634485475.84355962</v>
      </c>
      <c r="I48" s="19">
        <v>759688277.68793213</v>
      </c>
      <c r="J48" s="19">
        <v>770255242.29180455</v>
      </c>
      <c r="K48" s="19">
        <v>931794483.4072305</v>
      </c>
      <c r="L48" s="19">
        <v>781325572.41100681</v>
      </c>
      <c r="M48" s="19">
        <v>829386745.5174396</v>
      </c>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row>
    <row r="49" spans="1:45" x14ac:dyDescent="0.2">
      <c r="A49" t="s">
        <v>476</v>
      </c>
      <c r="B49" s="19">
        <v>136146120.86236528</v>
      </c>
      <c r="C49" s="19">
        <v>231510569.2994265</v>
      </c>
      <c r="D49" s="19">
        <v>157015262.97430316</v>
      </c>
      <c r="E49" s="19">
        <v>60579341.857588395</v>
      </c>
      <c r="F49" s="19">
        <v>337405675.12641931</v>
      </c>
      <c r="G49" s="19">
        <v>21538702882.427662</v>
      </c>
      <c r="H49" s="19">
        <v>21326675839.462498</v>
      </c>
      <c r="I49" s="19">
        <v>7171579557.999999</v>
      </c>
      <c r="J49" s="19">
        <v>3294970000</v>
      </c>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row>
    <row r="50" spans="1:45" x14ac:dyDescent="0.2">
      <c r="A50" s="1" t="s">
        <v>468</v>
      </c>
      <c r="B50" s="19">
        <v>0</v>
      </c>
      <c r="C50" s="19">
        <v>0</v>
      </c>
      <c r="D50" s="19">
        <v>0</v>
      </c>
      <c r="E50" s="19">
        <v>0</v>
      </c>
      <c r="F50" s="19">
        <v>0</v>
      </c>
      <c r="G50" s="19">
        <v>77890660</v>
      </c>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row>
    <row r="51" spans="1:45" x14ac:dyDescent="0.2">
      <c r="A51" t="s">
        <v>461</v>
      </c>
      <c r="B51" s="19">
        <v>0</v>
      </c>
      <c r="C51" s="19">
        <v>4306282.5159466714</v>
      </c>
      <c r="D51" s="19">
        <v>21429942.182121895</v>
      </c>
      <c r="E51" s="19">
        <v>55351770.426761128</v>
      </c>
      <c r="F51" s="19">
        <v>24033092.582501322</v>
      </c>
      <c r="G51" s="19">
        <v>80007518.738666981</v>
      </c>
      <c r="H51" s="19">
        <v>552150.03999999992</v>
      </c>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row>
    <row r="52" spans="1:45" x14ac:dyDescent="0.2">
      <c r="A52" t="s">
        <v>447</v>
      </c>
      <c r="B52" s="19">
        <v>87042146.583417639</v>
      </c>
      <c r="C52" s="19">
        <v>144377981.2000182</v>
      </c>
      <c r="D52" s="19">
        <v>66694650.682457931</v>
      </c>
      <c r="E52" s="19">
        <v>87372105.074805886</v>
      </c>
      <c r="F52" s="19">
        <v>97967927.23778677</v>
      </c>
      <c r="G52" s="19">
        <v>90566116.077094659</v>
      </c>
      <c r="H52" s="19">
        <v>403532261.82090366</v>
      </c>
      <c r="I52" s="19">
        <v>218119442.07898244</v>
      </c>
      <c r="J52" s="19">
        <v>314414521.10448891</v>
      </c>
      <c r="K52" s="19">
        <v>253012137.55999994</v>
      </c>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row>
    <row r="53" spans="1:45" x14ac:dyDescent="0.2">
      <c r="A53" t="s">
        <v>431</v>
      </c>
      <c r="B53" s="19">
        <v>0</v>
      </c>
      <c r="C53" s="19">
        <v>0</v>
      </c>
      <c r="D53" s="19">
        <v>0</v>
      </c>
      <c r="E53" s="19">
        <v>0</v>
      </c>
      <c r="F53" s="19">
        <v>0</v>
      </c>
      <c r="G53" s="19">
        <v>0</v>
      </c>
      <c r="H53" s="19">
        <v>0</v>
      </c>
      <c r="I53" s="19">
        <v>0</v>
      </c>
      <c r="J53" s="19">
        <v>0</v>
      </c>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row>
    <row r="54" spans="1:45" x14ac:dyDescent="0.2">
      <c r="A54" s="1" t="s">
        <v>423</v>
      </c>
      <c r="B54" s="19">
        <v>13604460.746521901</v>
      </c>
      <c r="C54" s="19">
        <v>30407109.234885674</v>
      </c>
      <c r="D54" s="19">
        <v>45693463.559571803</v>
      </c>
      <c r="E54" s="19">
        <v>49011025.700846158</v>
      </c>
      <c r="F54" s="19">
        <v>64132642.265246734</v>
      </c>
      <c r="G54" s="19">
        <v>82093024.699979857</v>
      </c>
      <c r="H54" s="19">
        <v>96757177.61729449</v>
      </c>
      <c r="I54" s="19">
        <v>112670911.76162873</v>
      </c>
      <c r="J54" s="19">
        <v>97351260.280643597</v>
      </c>
      <c r="K54" s="19">
        <v>137532430.48578247</v>
      </c>
      <c r="L54" s="19">
        <v>183409208.73725417</v>
      </c>
      <c r="M54" s="19">
        <v>247037053.74375284</v>
      </c>
      <c r="N54" s="19">
        <v>335997003.56569362</v>
      </c>
      <c r="O54" s="19">
        <v>492154943.01831836</v>
      </c>
      <c r="P54" s="19">
        <v>532590862.25129044</v>
      </c>
      <c r="Q54" s="19">
        <v>581036333.11667156</v>
      </c>
      <c r="R54" s="19">
        <v>696354810.84561443</v>
      </c>
      <c r="S54" s="19">
        <v>847414150.43222773</v>
      </c>
      <c r="T54" s="19">
        <v>1058708947.6588873</v>
      </c>
      <c r="U54" s="19">
        <v>982863097.39910698</v>
      </c>
      <c r="V54" s="19">
        <v>992910913.35665667</v>
      </c>
      <c r="W54" s="19">
        <v>953257268.57330513</v>
      </c>
      <c r="X54" s="19">
        <v>953149496.16355336</v>
      </c>
      <c r="Y54" s="19">
        <v>1074147455.3123643</v>
      </c>
      <c r="Z54" s="19">
        <v>786376876.40777874</v>
      </c>
      <c r="AA54" s="19">
        <v>838668708.31103659</v>
      </c>
      <c r="AB54" s="19">
        <v>766517451.09887993</v>
      </c>
      <c r="AC54" s="19">
        <v>799768096.39999986</v>
      </c>
      <c r="AD54" s="19">
        <v>862728000</v>
      </c>
      <c r="AE54" s="19"/>
      <c r="AF54" s="19"/>
      <c r="AG54" s="19"/>
      <c r="AH54" s="19"/>
      <c r="AI54" s="19"/>
      <c r="AJ54" s="19"/>
      <c r="AK54" s="19"/>
      <c r="AL54" s="19"/>
      <c r="AM54" s="19"/>
      <c r="AN54" s="19"/>
      <c r="AO54" s="19"/>
      <c r="AP54" s="19"/>
      <c r="AQ54" s="19"/>
      <c r="AR54" s="19"/>
      <c r="AS54" s="19"/>
    </row>
    <row r="55" spans="1:45" x14ac:dyDescent="0.2">
      <c r="A55" s="1" t="s">
        <v>411</v>
      </c>
      <c r="B55" s="19">
        <v>3700638.9921997949</v>
      </c>
      <c r="C55" s="19">
        <v>7199686.7552525196</v>
      </c>
      <c r="D55" s="19">
        <v>14222845.325909261</v>
      </c>
      <c r="E55" s="19">
        <v>32505599.86563535</v>
      </c>
      <c r="F55" s="19">
        <v>42926251.650037386</v>
      </c>
      <c r="G55" s="19">
        <v>80118498.060695469</v>
      </c>
      <c r="H55" s="19">
        <v>97348087.151533589</v>
      </c>
      <c r="I55" s="19">
        <v>140815893.41578573</v>
      </c>
      <c r="J55" s="19">
        <v>170459347.86941281</v>
      </c>
      <c r="K55" s="19">
        <v>186130083.03750539</v>
      </c>
      <c r="L55" s="19">
        <v>196376368.31431195</v>
      </c>
      <c r="M55" s="19">
        <v>210754772.58105141</v>
      </c>
      <c r="N55" s="19">
        <v>349421031.92937899</v>
      </c>
      <c r="O55" s="19">
        <v>429259229.36048526</v>
      </c>
      <c r="P55" s="19">
        <v>135971325.59992856</v>
      </c>
      <c r="Q55" s="19">
        <v>108417365.81125192</v>
      </c>
      <c r="R55" s="19">
        <v>233567310.8402169</v>
      </c>
      <c r="S55" s="19">
        <v>103293036.01033537</v>
      </c>
      <c r="T55" s="19">
        <v>113986236.92778558</v>
      </c>
      <c r="U55" s="19">
        <v>205801961.3446148</v>
      </c>
      <c r="V55" s="19">
        <v>273053581.03029078</v>
      </c>
      <c r="W55" s="19">
        <v>313689776.06161737</v>
      </c>
      <c r="X55" s="19">
        <v>221827427.22764599</v>
      </c>
      <c r="Y55" s="19">
        <v>402535676.36882156</v>
      </c>
      <c r="Z55" s="19">
        <v>1529400586.5407827</v>
      </c>
      <c r="AA55" s="19">
        <v>144654633.86856687</v>
      </c>
      <c r="AB55" s="19">
        <v>188300689.09473142</v>
      </c>
      <c r="AC55" s="19">
        <v>123756461.13213554</v>
      </c>
      <c r="AD55" s="19">
        <v>104012034.14048849</v>
      </c>
      <c r="AE55" s="19">
        <v>95693972.893999994</v>
      </c>
      <c r="AF55" s="19">
        <v>101379810</v>
      </c>
      <c r="AG55" s="19"/>
      <c r="AH55" s="19"/>
      <c r="AI55" s="19"/>
      <c r="AJ55" s="19"/>
      <c r="AK55" s="19"/>
      <c r="AL55" s="19"/>
      <c r="AM55" s="19"/>
      <c r="AN55" s="19"/>
      <c r="AO55" s="19"/>
      <c r="AP55" s="19"/>
      <c r="AQ55" s="19"/>
      <c r="AR55" s="19"/>
      <c r="AS55" s="19"/>
    </row>
    <row r="56" spans="1:45" x14ac:dyDescent="0.2">
      <c r="A56" s="1" t="s">
        <v>386</v>
      </c>
      <c r="B56" s="19">
        <v>47995825.577287763</v>
      </c>
      <c r="C56" s="19">
        <v>39269296.289559647</v>
      </c>
      <c r="D56" s="19">
        <v>21943682.958951794</v>
      </c>
      <c r="E56" s="19">
        <v>36128575.256665707</v>
      </c>
      <c r="F56" s="19">
        <v>43644265.306008898</v>
      </c>
      <c r="G56" s="19">
        <v>81746875.248999983</v>
      </c>
      <c r="H56" s="19">
        <v>56185470</v>
      </c>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row>
    <row r="57" spans="1:45" x14ac:dyDescent="0.2">
      <c r="A57" t="s">
        <v>371</v>
      </c>
      <c r="B57" s="19">
        <v>2785432.0476485644</v>
      </c>
      <c r="C57" s="19">
        <v>2575783.8248209031</v>
      </c>
      <c r="D57" s="19">
        <v>2471884.0139411599</v>
      </c>
      <c r="E57" s="19">
        <v>2273139.2653917139</v>
      </c>
      <c r="F57" s="19">
        <v>2271775.9953346737</v>
      </c>
      <c r="G57" s="19">
        <v>2156834.6327071791</v>
      </c>
      <c r="H57" s="19">
        <v>2088204.3556962176</v>
      </c>
      <c r="I57" s="19">
        <v>1971011.0168603368</v>
      </c>
      <c r="J57" s="19">
        <v>1909796.6671495589</v>
      </c>
      <c r="K57" s="19">
        <v>1850847.8300671391</v>
      </c>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row>
    <row r="58" spans="1:45" x14ac:dyDescent="0.2">
      <c r="A58" t="s">
        <v>336</v>
      </c>
      <c r="B58" s="19">
        <v>8482119.0193897486</v>
      </c>
      <c r="C58" s="19">
        <v>13947997.803883221</v>
      </c>
      <c r="D58" s="19">
        <v>28065904.254771892</v>
      </c>
      <c r="E58" s="19">
        <v>29904732.921332456</v>
      </c>
      <c r="F58" s="19">
        <v>140299098.17907</v>
      </c>
      <c r="G58" s="19">
        <v>28357981.998348597</v>
      </c>
      <c r="H58" s="19">
        <v>51739644.228999995</v>
      </c>
      <c r="I58" s="19">
        <v>70756880</v>
      </c>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row>
    <row r="59" spans="1:45" x14ac:dyDescent="0.2">
      <c r="A59" t="s">
        <v>327</v>
      </c>
      <c r="B59" s="19">
        <v>6415633.4576957831</v>
      </c>
      <c r="C59" s="19">
        <v>0</v>
      </c>
      <c r="D59" s="19">
        <v>0</v>
      </c>
      <c r="E59" s="19">
        <v>0</v>
      </c>
      <c r="F59" s="19">
        <v>3072490</v>
      </c>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row>
    <row r="60" spans="1:45" x14ac:dyDescent="0.2">
      <c r="A60" t="s">
        <v>319</v>
      </c>
      <c r="B60" s="19">
        <v>2159401.1232986199</v>
      </c>
      <c r="C60" s="19">
        <v>4202794.0481987922</v>
      </c>
      <c r="D60" s="19">
        <v>12144058.909803599</v>
      </c>
      <c r="E60" s="19">
        <v>44835169.482686698</v>
      </c>
      <c r="F60" s="19">
        <v>46588721.451999992</v>
      </c>
      <c r="G60" s="19">
        <v>60242640</v>
      </c>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row>
    <row r="61" spans="1:45" x14ac:dyDescent="0.2">
      <c r="A61" t="s">
        <v>317</v>
      </c>
      <c r="B61" s="19">
        <v>12489797.118607566</v>
      </c>
      <c r="C61" s="19">
        <v>17259918.403376285</v>
      </c>
      <c r="D61" s="19">
        <v>26501249.91839933</v>
      </c>
      <c r="E61" s="19">
        <v>23656051.767596606</v>
      </c>
      <c r="F61" s="19">
        <v>50502838.011197202</v>
      </c>
      <c r="G61" s="19">
        <v>58021005.027623244</v>
      </c>
      <c r="H61" s="19">
        <v>49676894.544117853</v>
      </c>
      <c r="I61" s="19">
        <v>53812581.474896356</v>
      </c>
      <c r="J61" s="19">
        <v>75433605.790155172</v>
      </c>
      <c r="K61" s="19">
        <v>66833216.864790209</v>
      </c>
      <c r="L61" s="19">
        <v>111766743.76792704</v>
      </c>
      <c r="M61" s="19">
        <v>39940977.255448177</v>
      </c>
      <c r="N61" s="19">
        <v>39517740.955797873</v>
      </c>
      <c r="O61" s="19">
        <v>100717330.4761799</v>
      </c>
      <c r="P61" s="19">
        <v>299053351.57916886</v>
      </c>
      <c r="Q61" s="19">
        <v>110473559.82750526</v>
      </c>
      <c r="R61" s="19">
        <v>101827667.95957758</v>
      </c>
      <c r="S61" s="19">
        <v>196565562.71564829</v>
      </c>
      <c r="T61" s="19">
        <v>359520035.35601443</v>
      </c>
      <c r="U61" s="19">
        <v>571648350.4539336</v>
      </c>
      <c r="V61" s="19">
        <v>674203683.72953629</v>
      </c>
      <c r="W61" s="19">
        <v>644243347.5975343</v>
      </c>
      <c r="X61" s="19">
        <v>1935281076.9851718</v>
      </c>
      <c r="Y61" s="19">
        <v>2908660626.3070436</v>
      </c>
      <c r="Z61" s="19">
        <v>3835890804.8499732</v>
      </c>
      <c r="AA61" s="19">
        <v>5577932254.1328201</v>
      </c>
      <c r="AB61" s="19">
        <v>6517142745.8186283</v>
      </c>
      <c r="AC61" s="19">
        <v>7681785827.5232086</v>
      </c>
      <c r="AD61" s="19">
        <v>6594764081.564045</v>
      </c>
      <c r="AE61" s="19">
        <v>8276147753.4442015</v>
      </c>
      <c r="AF61" s="19">
        <v>10463393292.396706</v>
      </c>
      <c r="AG61" s="19">
        <v>19517567158.06905</v>
      </c>
      <c r="AH61" s="19">
        <v>13754039328.54003</v>
      </c>
      <c r="AI61" s="19">
        <v>13928197124.399998</v>
      </c>
      <c r="AJ61" s="19">
        <v>14628060000</v>
      </c>
      <c r="AK61" s="19"/>
      <c r="AL61" s="19"/>
      <c r="AM61" s="19"/>
      <c r="AN61" s="19"/>
      <c r="AO61" s="19"/>
      <c r="AP61" s="19"/>
      <c r="AQ61" s="19"/>
      <c r="AR61" s="19"/>
      <c r="AS61" s="19"/>
    </row>
    <row r="62" spans="1:45" x14ac:dyDescent="0.2">
      <c r="A62" t="s">
        <v>306</v>
      </c>
      <c r="B62" s="19">
        <v>8411953.577431459</v>
      </c>
      <c r="C62" s="19">
        <v>8326007.1442718962</v>
      </c>
      <c r="D62" s="19">
        <v>10313878.001748616</v>
      </c>
      <c r="E62" s="19">
        <v>6153231.8452311913</v>
      </c>
      <c r="F62" s="19">
        <v>13595722.234503033</v>
      </c>
      <c r="G62" s="19">
        <v>280042934.86515695</v>
      </c>
      <c r="H62" s="19">
        <v>44466498.993091919</v>
      </c>
      <c r="I62" s="19">
        <v>190334974.40607756</v>
      </c>
      <c r="J62" s="19">
        <v>571192167.60493934</v>
      </c>
      <c r="K62" s="19">
        <v>127365732.83854678</v>
      </c>
      <c r="L62" s="19">
        <v>95821392.133999988</v>
      </c>
      <c r="M62" s="19">
        <v>85827840</v>
      </c>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row>
    <row r="63" spans="1:45" x14ac:dyDescent="0.2">
      <c r="A63" s="1" t="s">
        <v>289</v>
      </c>
      <c r="B63" s="19">
        <v>0</v>
      </c>
      <c r="C63" s="19">
        <v>0</v>
      </c>
      <c r="D63" s="19">
        <v>101780761.57627395</v>
      </c>
      <c r="E63" s="19">
        <v>3678435.44377951</v>
      </c>
      <c r="F63" s="19">
        <v>1560378.2428766999</v>
      </c>
      <c r="G63" s="19">
        <v>27125432.541999996</v>
      </c>
      <c r="H63" s="19">
        <v>10307210</v>
      </c>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row>
    <row r="64" spans="1:45" x14ac:dyDescent="0.2">
      <c r="A64" t="s">
        <v>273</v>
      </c>
      <c r="B64" s="19">
        <v>0</v>
      </c>
      <c r="C64" s="19">
        <v>0</v>
      </c>
      <c r="D64" s="19">
        <v>0</v>
      </c>
      <c r="E64" s="19">
        <v>166240.02241630148</v>
      </c>
      <c r="F64" s="19">
        <v>9229484.7714507356</v>
      </c>
      <c r="G64" s="19">
        <v>148953413.29358098</v>
      </c>
      <c r="H64" s="19">
        <v>54294399.990999989</v>
      </c>
      <c r="I64" s="19">
        <v>55081310</v>
      </c>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row>
    <row r="65" spans="1:45" x14ac:dyDescent="0.2">
      <c r="A65" s="1" t="s">
        <v>259</v>
      </c>
      <c r="B65" s="19">
        <v>0</v>
      </c>
      <c r="C65" s="19">
        <v>25844103.2541859</v>
      </c>
      <c r="D65" s="19">
        <v>63155225.956157938</v>
      </c>
      <c r="E65" s="19">
        <v>52929591.729776934</v>
      </c>
      <c r="F65" s="19">
        <v>35691389.135912776</v>
      </c>
      <c r="G65" s="19">
        <v>39975512.116565995</v>
      </c>
      <c r="H65" s="19">
        <v>12295956.659999998</v>
      </c>
      <c r="I65" s="19">
        <v>0</v>
      </c>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row>
    <row r="66" spans="1:45" x14ac:dyDescent="0.2">
      <c r="A66" t="s">
        <v>242</v>
      </c>
      <c r="B66" s="19">
        <v>0</v>
      </c>
      <c r="C66" s="19">
        <v>0</v>
      </c>
      <c r="D66" s="19">
        <v>0</v>
      </c>
      <c r="E66" s="19">
        <v>115692893.66503155</v>
      </c>
      <c r="F66" s="19">
        <v>8670418.3033673391</v>
      </c>
      <c r="G66" s="19">
        <v>1372034318.3425417</v>
      </c>
      <c r="H66" s="19">
        <v>7662901.1720860703</v>
      </c>
      <c r="I66" s="19">
        <v>8688854.9512830004</v>
      </c>
      <c r="J66" s="19">
        <v>91805562.419999987</v>
      </c>
      <c r="K66" s="19">
        <v>42477200</v>
      </c>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row>
    <row r="67" spans="1:45" x14ac:dyDescent="0.2">
      <c r="A67" t="s">
        <v>222</v>
      </c>
      <c r="B67" s="19">
        <v>0</v>
      </c>
      <c r="C67" s="19">
        <v>0</v>
      </c>
      <c r="D67" s="19">
        <v>0</v>
      </c>
      <c r="E67" s="19">
        <v>0</v>
      </c>
      <c r="F67" s="19">
        <v>0</v>
      </c>
      <c r="G67" s="19">
        <v>0</v>
      </c>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row>
    <row r="68" spans="1:45" x14ac:dyDescent="0.2">
      <c r="A68" s="1" t="s">
        <v>207</v>
      </c>
      <c r="B68" s="19">
        <v>1302730.1805760367</v>
      </c>
      <c r="C68" s="19">
        <v>2304538.8051702827</v>
      </c>
      <c r="D68" s="19">
        <v>4013934.4282072126</v>
      </c>
      <c r="E68" s="19">
        <v>4261828.3218127089</v>
      </c>
      <c r="F68" s="19">
        <v>6473028.3985979743</v>
      </c>
      <c r="G68" s="19">
        <v>8879610.1530452985</v>
      </c>
      <c r="H68" s="19">
        <v>7805418.8180384822</v>
      </c>
      <c r="I68" s="19">
        <v>4517626.9248494348</v>
      </c>
      <c r="J68" s="19">
        <v>2259866.3195354883</v>
      </c>
      <c r="K68" s="19">
        <v>4145700.0379424267</v>
      </c>
      <c r="L68" s="19">
        <v>12654832.566729225</v>
      </c>
      <c r="M68" s="19">
        <v>14304081.533041401</v>
      </c>
      <c r="N68" s="19">
        <v>24403524.712096728</v>
      </c>
      <c r="O68" s="19">
        <v>33441160.212623853</v>
      </c>
      <c r="P68" s="19">
        <v>30554567.760302268</v>
      </c>
      <c r="Q68" s="19">
        <v>14911595.391587166</v>
      </c>
      <c r="R68" s="19">
        <v>30402039.150536347</v>
      </c>
      <c r="S68" s="19">
        <v>33350694.214580812</v>
      </c>
      <c r="T68" s="19">
        <v>62404239.821528085</v>
      </c>
      <c r="U68" s="19">
        <v>53742807.368363008</v>
      </c>
      <c r="V68" s="19">
        <v>25998041.457221087</v>
      </c>
      <c r="W68" s="19">
        <v>47835540.743680589</v>
      </c>
      <c r="X68" s="19">
        <v>108236360.4275977</v>
      </c>
      <c r="Y68" s="19">
        <v>129271267.2456055</v>
      </c>
      <c r="Z68" s="19">
        <v>145542523.92168522</v>
      </c>
      <c r="AA68" s="19">
        <v>134435946.53741682</v>
      </c>
      <c r="AB68" s="19">
        <v>125755639.43079929</v>
      </c>
      <c r="AC68" s="19">
        <v>187127895.86399996</v>
      </c>
      <c r="AD68" s="19">
        <v>59534000</v>
      </c>
      <c r="AE68" s="19"/>
      <c r="AF68" s="19"/>
      <c r="AG68" s="19"/>
      <c r="AH68" s="19"/>
      <c r="AI68" s="19"/>
      <c r="AJ68" s="19"/>
      <c r="AK68" s="19"/>
      <c r="AL68" s="19"/>
      <c r="AM68" s="19"/>
      <c r="AN68" s="19"/>
      <c r="AO68" s="19"/>
      <c r="AP68" s="19"/>
      <c r="AQ68" s="19"/>
      <c r="AR68" s="19"/>
      <c r="AS68" s="19"/>
    </row>
    <row r="69" spans="1:45" x14ac:dyDescent="0.2">
      <c r="A69" s="1" t="s">
        <v>196</v>
      </c>
      <c r="B69" s="19">
        <v>72855437.160221055</v>
      </c>
      <c r="C69" s="19">
        <v>85406654.93457447</v>
      </c>
      <c r="D69" s="19">
        <v>107961221.67757675</v>
      </c>
      <c r="E69" s="19">
        <v>133109001.65251932</v>
      </c>
      <c r="F69" s="19">
        <v>167504218.94881201</v>
      </c>
      <c r="G69" s="19">
        <v>204459264.98171848</v>
      </c>
      <c r="H69" s="19">
        <v>230061808.78199998</v>
      </c>
      <c r="I69" s="19">
        <v>213765170</v>
      </c>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row>
    <row r="70" spans="1:45" x14ac:dyDescent="0.2">
      <c r="A70" s="1" t="s">
        <v>179</v>
      </c>
      <c r="B70" s="19">
        <v>498057.9696897465</v>
      </c>
      <c r="C70" s="19">
        <v>3026554.2918666368</v>
      </c>
      <c r="D70" s="19">
        <v>8881104.5013519321</v>
      </c>
      <c r="E70" s="19">
        <v>11515866.317267913</v>
      </c>
      <c r="F70" s="19">
        <v>16284056.066909926</v>
      </c>
      <c r="G70" s="19">
        <v>16057273.282197325</v>
      </c>
      <c r="H70" s="19">
        <v>35249231.476235241</v>
      </c>
      <c r="I70" s="19">
        <v>53125083.204957396</v>
      </c>
      <c r="J70" s="19">
        <v>78323788.274620205</v>
      </c>
      <c r="K70" s="19">
        <v>157832222.88871354</v>
      </c>
      <c r="L70" s="19">
        <v>136960091.87167829</v>
      </c>
      <c r="M70" s="19">
        <v>295964658.38849545</v>
      </c>
      <c r="N70" s="19">
        <v>372110443.2517668</v>
      </c>
      <c r="O70" s="19">
        <v>390122411.22175169</v>
      </c>
      <c r="P70" s="19">
        <v>457793191.71651787</v>
      </c>
      <c r="Q70" s="19">
        <v>560678892.21788776</v>
      </c>
      <c r="R70" s="19">
        <v>630860872.47080612</v>
      </c>
      <c r="S70" s="19">
        <v>839084274.75901353</v>
      </c>
      <c r="T70" s="19">
        <v>1156955629.4228215</v>
      </c>
      <c r="U70" s="19">
        <v>2678971506.7220063</v>
      </c>
      <c r="V70" s="19">
        <v>1911925416.9886401</v>
      </c>
      <c r="W70" s="19">
        <v>2217309911.9190078</v>
      </c>
      <c r="X70" s="19"/>
      <c r="Y70" s="19"/>
      <c r="Z70" s="19"/>
      <c r="AA70" s="19"/>
      <c r="AB70" s="19"/>
      <c r="AC70" s="19"/>
      <c r="AD70" s="19"/>
      <c r="AE70" s="19"/>
      <c r="AF70" s="19"/>
      <c r="AG70" s="19"/>
      <c r="AH70" s="19"/>
      <c r="AI70" s="19"/>
      <c r="AJ70" s="19"/>
      <c r="AK70" s="19"/>
      <c r="AL70" s="19"/>
      <c r="AM70" s="19"/>
      <c r="AN70" s="19"/>
      <c r="AO70" s="19"/>
      <c r="AP70" s="19"/>
      <c r="AQ70" s="19"/>
      <c r="AR70" s="19"/>
      <c r="AS70" s="19"/>
    </row>
    <row r="71" spans="1:45" x14ac:dyDescent="0.2">
      <c r="A71" t="s">
        <v>142</v>
      </c>
      <c r="B71" s="19">
        <v>0</v>
      </c>
      <c r="C71" s="19">
        <v>857088.97073387168</v>
      </c>
      <c r="D71" s="19">
        <v>29984732.303449452</v>
      </c>
      <c r="E71" s="19">
        <v>27058666.079051089</v>
      </c>
      <c r="F71" s="19">
        <v>15789509.032084249</v>
      </c>
      <c r="G71" s="19">
        <v>82960020.017032161</v>
      </c>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row>
    <row r="72" spans="1:45" x14ac:dyDescent="0.2">
      <c r="A72" s="1" t="s">
        <v>121</v>
      </c>
      <c r="B72" s="19">
        <v>355091.47678478452</v>
      </c>
      <c r="C72" s="19">
        <v>1521296.5306244022</v>
      </c>
      <c r="D72" s="19">
        <v>3188792.3044954529</v>
      </c>
      <c r="E72" s="19">
        <v>9084115.5681337789</v>
      </c>
      <c r="F72" s="19">
        <v>401890.43133807607</v>
      </c>
      <c r="G72" s="19">
        <v>443442.71264225541</v>
      </c>
      <c r="H72" s="19">
        <v>1744840.8021838118</v>
      </c>
      <c r="I72" s="19">
        <v>3891101.3349991492</v>
      </c>
      <c r="J72" s="19">
        <v>3959603.2773804273</v>
      </c>
      <c r="K72" s="19">
        <v>3085627.2933569532</v>
      </c>
      <c r="L72" s="19">
        <v>0</v>
      </c>
      <c r="M72" s="19">
        <v>0</v>
      </c>
      <c r="N72" s="19">
        <v>3767363.7786731743</v>
      </c>
      <c r="O72" s="19">
        <v>22422386.800083559</v>
      </c>
      <c r="P72" s="19">
        <v>72049030.582625136</v>
      </c>
      <c r="Q72" s="19">
        <v>1059010.5131705131</v>
      </c>
      <c r="R72" s="19">
        <v>2196860.256783471</v>
      </c>
      <c r="S72" s="19">
        <v>796572.52804349991</v>
      </c>
      <c r="T72" s="19">
        <v>0</v>
      </c>
      <c r="U72" s="19">
        <v>0</v>
      </c>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row>
    <row r="73" spans="1:45" x14ac:dyDescent="0.2">
      <c r="A73" t="s">
        <v>118</v>
      </c>
      <c r="B73" s="19">
        <v>9427656.3823644742</v>
      </c>
      <c r="C73" s="19">
        <v>44984023.013694488</v>
      </c>
      <c r="D73" s="19">
        <v>28089068.152001996</v>
      </c>
      <c r="E73" s="19">
        <v>38785354.828999996</v>
      </c>
      <c r="F73" s="19">
        <v>43331070</v>
      </c>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row>
    <row r="74" spans="1:45" x14ac:dyDescent="0.2">
      <c r="A74" t="s">
        <v>107</v>
      </c>
      <c r="B74" s="19">
        <v>0</v>
      </c>
      <c r="C74" s="19">
        <v>0</v>
      </c>
      <c r="D74" s="19">
        <v>5616131.9273497127</v>
      </c>
      <c r="E74" s="19">
        <v>8354576.7766296919</v>
      </c>
      <c r="F74" s="19">
        <v>14377991.763639543</v>
      </c>
      <c r="G74" s="19">
        <v>33653042.678494759</v>
      </c>
      <c r="H74" s="19">
        <v>17146072.484136559</v>
      </c>
      <c r="I74" s="19">
        <v>14461932.116054239</v>
      </c>
      <c r="J74" s="19">
        <v>9189128.9180229399</v>
      </c>
      <c r="K74" s="19">
        <v>46195023.710556544</v>
      </c>
      <c r="L74" s="19">
        <v>636351115.68549049</v>
      </c>
      <c r="M74" s="19">
        <v>120314088.65766808</v>
      </c>
      <c r="N74" s="19">
        <v>16822525.160999998</v>
      </c>
      <c r="O74" s="19">
        <v>27932570</v>
      </c>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row>
    <row r="75" spans="1:45" x14ac:dyDescent="0.2">
      <c r="A75" s="1" t="s">
        <v>96</v>
      </c>
      <c r="B75" s="19">
        <v>5745306.6745594805</v>
      </c>
      <c r="C75" s="19">
        <v>7565991.6288772766</v>
      </c>
      <c r="D75" s="19">
        <v>8756934.7556449957</v>
      </c>
      <c r="E75" s="19">
        <v>62264513.614711821</v>
      </c>
      <c r="F75" s="19">
        <v>42666190.733597636</v>
      </c>
      <c r="G75" s="19">
        <v>46797963.909141377</v>
      </c>
      <c r="H75" s="19">
        <v>38339843.92201627</v>
      </c>
      <c r="I75" s="19">
        <v>87620485.821578458</v>
      </c>
      <c r="J75" s="19">
        <v>57313784.033773251</v>
      </c>
      <c r="K75" s="19">
        <v>98022051.401692316</v>
      </c>
      <c r="L75" s="19">
        <v>289017983.97724867</v>
      </c>
      <c r="M75" s="19">
        <v>155046900.1482712</v>
      </c>
      <c r="N75" s="19">
        <v>170324554.77446628</v>
      </c>
      <c r="O75" s="19">
        <v>121114091.97790414</v>
      </c>
      <c r="P75" s="19">
        <v>176522196.76329029</v>
      </c>
      <c r="Q75" s="19">
        <v>268519194.48653668</v>
      </c>
      <c r="R75" s="19">
        <v>347235124.26217729</v>
      </c>
      <c r="S75" s="19">
        <v>312891171.03249454</v>
      </c>
      <c r="T75" s="19">
        <v>264606215.31396419</v>
      </c>
      <c r="U75" s="19">
        <v>153571297.28688115</v>
      </c>
      <c r="V75" s="19">
        <v>210555557.78873041</v>
      </c>
      <c r="W75" s="19">
        <v>2038442112.6904776</v>
      </c>
      <c r="X75" s="19">
        <v>2143855491.5037324</v>
      </c>
      <c r="Y75" s="19">
        <v>1674893615.4111207</v>
      </c>
      <c r="Z75" s="19">
        <v>789630626.90238118</v>
      </c>
      <c r="AA75" s="19">
        <v>1403187606.8546598</v>
      </c>
      <c r="AB75" s="19">
        <v>2282390438.5748734</v>
      </c>
      <c r="AC75" s="19">
        <v>3255558677.0268874</v>
      </c>
      <c r="AD75" s="19">
        <v>3905896927.6046214</v>
      </c>
      <c r="AE75" s="19">
        <v>5253743422.5993538</v>
      </c>
      <c r="AF75" s="19">
        <v>7641745978.5840158</v>
      </c>
      <c r="AG75" s="19">
        <v>9198395980.6416378</v>
      </c>
      <c r="AH75" s="19">
        <v>10090709611.628489</v>
      </c>
      <c r="AI75" s="19">
        <v>10479383028.399998</v>
      </c>
      <c r="AJ75" s="19">
        <v>11350703000</v>
      </c>
      <c r="AK75" s="19"/>
      <c r="AL75" s="19"/>
      <c r="AM75" s="19"/>
      <c r="AN75" s="19"/>
      <c r="AO75" s="19"/>
      <c r="AP75" s="19"/>
      <c r="AQ75" s="19"/>
      <c r="AR75" s="19"/>
      <c r="AS75" s="19"/>
    </row>
    <row r="76" spans="1:45" x14ac:dyDescent="0.2">
      <c r="A76" t="s">
        <v>79</v>
      </c>
      <c r="B76" s="19">
        <v>0</v>
      </c>
      <c r="C76" s="19">
        <v>0</v>
      </c>
      <c r="D76" s="19">
        <v>0</v>
      </c>
      <c r="E76" s="19">
        <v>2191986.8147579995</v>
      </c>
      <c r="F76" s="19">
        <v>12487085.519999998</v>
      </c>
      <c r="G76" s="19">
        <v>33299900</v>
      </c>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row>
    <row r="77" spans="1:45" x14ac:dyDescent="0.2">
      <c r="A77" t="s">
        <v>62</v>
      </c>
      <c r="B77" s="19">
        <v>194916.0601309489</v>
      </c>
      <c r="C77" s="19">
        <v>1112456.3166195569</v>
      </c>
      <c r="D77" s="19">
        <v>897331.50126552815</v>
      </c>
      <c r="E77" s="19">
        <v>82806002.276919946</v>
      </c>
      <c r="F77" s="19">
        <v>1320141783.0962379</v>
      </c>
      <c r="G77" s="19">
        <v>1785759683.0382502</v>
      </c>
      <c r="H77" s="19">
        <v>41935795.537999995</v>
      </c>
      <c r="I77" s="19">
        <v>65623360</v>
      </c>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row>
    <row r="78" spans="1:45" x14ac:dyDescent="0.2">
      <c r="A78" t="s">
        <v>49</v>
      </c>
      <c r="B78" s="19">
        <v>0</v>
      </c>
      <c r="C78" s="19">
        <v>23560985.935992423</v>
      </c>
      <c r="D78" s="19">
        <v>19067107.613682184</v>
      </c>
      <c r="E78" s="19">
        <v>13258216.573336691</v>
      </c>
      <c r="F78" s="19">
        <v>9764751.9312493131</v>
      </c>
      <c r="G78" s="19">
        <v>131748709.91365646</v>
      </c>
      <c r="H78" s="19">
        <v>210728315.23005065</v>
      </c>
      <c r="I78" s="19">
        <v>45436996.411030166</v>
      </c>
      <c r="J78" s="19">
        <v>46220414.758404896</v>
      </c>
      <c r="K78" s="19">
        <v>265465244.61599997</v>
      </c>
      <c r="L78" s="19">
        <v>82401030</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row>
    <row r="79" spans="1:45" x14ac:dyDescent="0.2">
      <c r="A79" t="s">
        <v>34</v>
      </c>
      <c r="B79" s="19">
        <v>0</v>
      </c>
      <c r="C79" s="19">
        <v>0</v>
      </c>
      <c r="D79" s="19">
        <v>206603.77652422109</v>
      </c>
      <c r="E79" s="19">
        <v>1464225.1416414166</v>
      </c>
      <c r="F79" s="19">
        <v>5092672.6314750602</v>
      </c>
      <c r="G79" s="19">
        <v>18473439.340730749</v>
      </c>
      <c r="H79" s="19">
        <v>20171658.768954903</v>
      </c>
      <c r="I79" s="19">
        <v>24722969.852237664</v>
      </c>
      <c r="J79" s="19">
        <v>49746922.91811946</v>
      </c>
      <c r="K79" s="19">
        <v>4122969.0139442994</v>
      </c>
      <c r="L79" s="19">
        <v>120310308.23499998</v>
      </c>
      <c r="M79" s="19">
        <v>111551060</v>
      </c>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row>
    <row r="80" spans="1:45" x14ac:dyDescent="0.2">
      <c r="A80" t="s">
        <v>31</v>
      </c>
      <c r="B80" s="19">
        <v>9897230.0452544335</v>
      </c>
      <c r="C80" s="19">
        <v>13371000.732842678</v>
      </c>
      <c r="D80" s="19">
        <v>14057235.385186922</v>
      </c>
      <c r="E80" s="19">
        <v>12951566.668867394</v>
      </c>
      <c r="F80" s="19">
        <v>37735092.393851481</v>
      </c>
      <c r="G80" s="19">
        <v>146181158.3715634</v>
      </c>
      <c r="H80" s="19">
        <v>60371652.181498602</v>
      </c>
      <c r="I80" s="19">
        <v>52038091.962792471</v>
      </c>
      <c r="J80" s="19">
        <v>197766309.77258545</v>
      </c>
      <c r="K80" s="19">
        <v>151086320.81737551</v>
      </c>
      <c r="L80" s="19">
        <v>334096419.07349777</v>
      </c>
      <c r="M80" s="19">
        <v>185956184.52889529</v>
      </c>
      <c r="N80" s="19">
        <v>185410921.60499999</v>
      </c>
      <c r="O80" s="19">
        <v>113807790</v>
      </c>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row>
    <row r="81" spans="1:45" x14ac:dyDescent="0.2">
      <c r="A81" s="50" t="s">
        <v>19</v>
      </c>
      <c r="B81" s="53">
        <v>2271966.0017866124</v>
      </c>
      <c r="C81" s="53">
        <v>13130213.692262998</v>
      </c>
      <c r="D81" s="53">
        <v>14761588.447188972</v>
      </c>
      <c r="E81" s="53">
        <v>67713054.392605215</v>
      </c>
      <c r="F81" s="53">
        <v>67950831.164576367</v>
      </c>
      <c r="G81" s="53">
        <v>37286584.913345657</v>
      </c>
      <c r="H81" s="53">
        <v>47964556.393610068</v>
      </c>
      <c r="I81" s="53">
        <v>32400349.171356004</v>
      </c>
      <c r="J81" s="53">
        <v>466059332.64175737</v>
      </c>
      <c r="K81" s="53">
        <v>80711593.923999995</v>
      </c>
      <c r="L81" s="53">
        <v>78593120</v>
      </c>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19"/>
      <c r="AQ81" s="19"/>
      <c r="AR81" s="19"/>
      <c r="AS81" s="19"/>
    </row>
    <row r="82" spans="1:45" x14ac:dyDescent="0.2">
      <c r="A82" t="s">
        <v>1416</v>
      </c>
      <c r="B82" s="19">
        <f t="shared" ref="B82:AO82" si="1">AVERAGE(B2:B81)</f>
        <v>19185147.934300978</v>
      </c>
      <c r="C82" s="19">
        <f t="shared" si="1"/>
        <v>26237804.8318871</v>
      </c>
      <c r="D82" s="19">
        <f t="shared" si="1"/>
        <v>36467107.48669295</v>
      </c>
      <c r="E82" s="19">
        <f t="shared" si="1"/>
        <v>64848449.339685172</v>
      </c>
      <c r="F82" s="19">
        <f t="shared" si="1"/>
        <v>380449250.77911013</v>
      </c>
      <c r="G82" s="19">
        <f t="shared" si="1"/>
        <v>677813469.91539335</v>
      </c>
      <c r="H82" s="19">
        <f t="shared" si="1"/>
        <v>494442651.47024107</v>
      </c>
      <c r="I82" s="19">
        <f t="shared" si="1"/>
        <v>340869618.79793555</v>
      </c>
      <c r="J82" s="19">
        <f t="shared" si="1"/>
        <v>313662750.56045473</v>
      </c>
      <c r="K82" s="19">
        <f t="shared" si="1"/>
        <v>262426984.2609359</v>
      </c>
      <c r="L82" s="19">
        <f t="shared" si="1"/>
        <v>347129010.83141947</v>
      </c>
      <c r="M82" s="19">
        <f t="shared" si="1"/>
        <v>383033896.31736189</v>
      </c>
      <c r="N82" s="19">
        <f t="shared" si="1"/>
        <v>509970843.99593252</v>
      </c>
      <c r="O82" s="19">
        <f t="shared" si="1"/>
        <v>661611658.44907451</v>
      </c>
      <c r="P82" s="19">
        <f t="shared" si="1"/>
        <v>805824383.04692531</v>
      </c>
      <c r="Q82" s="19">
        <f t="shared" si="1"/>
        <v>932236327.34810877</v>
      </c>
      <c r="R82" s="19">
        <f t="shared" si="1"/>
        <v>1201595422.273823</v>
      </c>
      <c r="S82" s="19">
        <f t="shared" si="1"/>
        <v>1557866858.9194927</v>
      </c>
      <c r="T82" s="19">
        <f t="shared" si="1"/>
        <v>2000334855.4892232</v>
      </c>
      <c r="U82" s="19">
        <f t="shared" si="1"/>
        <v>2634932042.7243423</v>
      </c>
      <c r="V82" s="19">
        <f t="shared" si="1"/>
        <v>3126305586.559072</v>
      </c>
      <c r="W82" s="19">
        <f t="shared" si="1"/>
        <v>3474074051.4432793</v>
      </c>
      <c r="X82" s="19">
        <f t="shared" si="1"/>
        <v>3972311625.3012428</v>
      </c>
      <c r="Y82" s="19">
        <f t="shared" si="1"/>
        <v>4311668064.1701555</v>
      </c>
      <c r="Z82" s="19">
        <f t="shared" si="1"/>
        <v>6355405469.7919302</v>
      </c>
      <c r="AA82" s="19">
        <f t="shared" si="1"/>
        <v>7556651443.9345665</v>
      </c>
      <c r="AB82" s="19">
        <f t="shared" si="1"/>
        <v>7956403230.5750017</v>
      </c>
      <c r="AC82" s="19">
        <f t="shared" si="1"/>
        <v>8570614500.8301506</v>
      </c>
      <c r="AD82" s="19">
        <f t="shared" si="1"/>
        <v>8503220579.9362497</v>
      </c>
      <c r="AE82" s="19">
        <f t="shared" si="1"/>
        <v>10002280022.420853</v>
      </c>
      <c r="AF82" s="19">
        <f t="shared" si="1"/>
        <v>11053731827.899113</v>
      </c>
      <c r="AG82" s="19">
        <f t="shared" si="1"/>
        <v>16173756163.299757</v>
      </c>
      <c r="AH82" s="19">
        <f t="shared" si="1"/>
        <v>17075697395.358431</v>
      </c>
      <c r="AI82" s="19">
        <f t="shared" si="1"/>
        <v>16869848174.766806</v>
      </c>
      <c r="AJ82" s="19">
        <f t="shared" si="1"/>
        <v>17759097659.771599</v>
      </c>
      <c r="AK82" s="19">
        <f t="shared" si="1"/>
        <v>24273391131.030396</v>
      </c>
      <c r="AL82" s="19">
        <f t="shared" si="1"/>
        <v>22651523720.48951</v>
      </c>
      <c r="AM82" s="19">
        <f t="shared" si="1"/>
        <v>21673412026.097691</v>
      </c>
      <c r="AN82" s="19">
        <f t="shared" si="1"/>
        <v>22967352820.599998</v>
      </c>
      <c r="AO82" s="19">
        <f t="shared" si="1"/>
        <v>22965588500</v>
      </c>
    </row>
    <row r="83" spans="1:45" x14ac:dyDescent="0.2">
      <c r="A83" t="s">
        <v>1417</v>
      </c>
      <c r="B83" s="19">
        <f t="shared" ref="B83:AO83" si="2">MEDIAN(B2:B81)</f>
        <v>2599863.4213881688</v>
      </c>
      <c r="C83" s="19">
        <f t="shared" si="2"/>
        <v>7199686.7552525196</v>
      </c>
      <c r="D83" s="19">
        <f t="shared" si="2"/>
        <v>14222845.325909261</v>
      </c>
      <c r="E83" s="19">
        <f t="shared" si="2"/>
        <v>27058666.079051089</v>
      </c>
      <c r="F83" s="19">
        <f t="shared" si="2"/>
        <v>33669493.37659882</v>
      </c>
      <c r="G83" s="19">
        <f t="shared" si="2"/>
        <v>53606928.752431259</v>
      </c>
      <c r="H83" s="19">
        <f t="shared" si="2"/>
        <v>45628799.416701049</v>
      </c>
      <c r="I83" s="19">
        <f t="shared" si="2"/>
        <v>61402987.698686108</v>
      </c>
      <c r="J83" s="19">
        <f t="shared" si="2"/>
        <v>77764992.661775947</v>
      </c>
      <c r="K83" s="19">
        <f t="shared" si="2"/>
        <v>80711593.923999995</v>
      </c>
      <c r="L83" s="19">
        <f t="shared" si="2"/>
        <v>103794067.95096351</v>
      </c>
      <c r="M83" s="19">
        <f t="shared" si="2"/>
        <v>115932574.32883404</v>
      </c>
      <c r="N83" s="19">
        <f t="shared" si="2"/>
        <v>144101007.46293056</v>
      </c>
      <c r="O83" s="19">
        <f t="shared" si="2"/>
        <v>102488794.47819918</v>
      </c>
      <c r="P83" s="19">
        <f t="shared" si="2"/>
        <v>156246761.18160942</v>
      </c>
      <c r="Q83" s="19">
        <f t="shared" si="2"/>
        <v>109445462.81937858</v>
      </c>
      <c r="R83" s="19">
        <f t="shared" si="2"/>
        <v>255453555.14099437</v>
      </c>
      <c r="S83" s="19">
        <f t="shared" si="2"/>
        <v>223025604.28463572</v>
      </c>
      <c r="T83" s="19">
        <f t="shared" si="2"/>
        <v>264606215.31396419</v>
      </c>
      <c r="U83" s="19">
        <f t="shared" si="2"/>
        <v>571648350.4539336</v>
      </c>
      <c r="V83" s="19">
        <f t="shared" si="2"/>
        <v>833557298.54309654</v>
      </c>
      <c r="W83" s="19">
        <f t="shared" si="2"/>
        <v>1087328348.5181901</v>
      </c>
      <c r="X83" s="19">
        <f t="shared" si="2"/>
        <v>1120293396.5279953</v>
      </c>
      <c r="Y83" s="19">
        <f t="shared" si="2"/>
        <v>1578757045.5217717</v>
      </c>
      <c r="Z83" s="19">
        <f t="shared" si="2"/>
        <v>1820323021.5245633</v>
      </c>
      <c r="AA83" s="19">
        <f t="shared" si="2"/>
        <v>1943364270.0159998</v>
      </c>
      <c r="AB83" s="19">
        <f t="shared" si="2"/>
        <v>2282390438.5748734</v>
      </c>
      <c r="AC83" s="19">
        <f t="shared" si="2"/>
        <v>3269677857.9860215</v>
      </c>
      <c r="AD83" s="19">
        <f t="shared" si="2"/>
        <v>3766218582.222434</v>
      </c>
      <c r="AE83" s="19">
        <f t="shared" si="2"/>
        <v>5253743422.5993538</v>
      </c>
      <c r="AF83" s="19">
        <f t="shared" si="2"/>
        <v>7641745978.5840158</v>
      </c>
      <c r="AG83" s="19">
        <f t="shared" si="2"/>
        <v>15351301100.388508</v>
      </c>
      <c r="AH83" s="19">
        <f t="shared" si="2"/>
        <v>14905141242.93194</v>
      </c>
      <c r="AI83" s="19">
        <f t="shared" si="2"/>
        <v>15584930118.565918</v>
      </c>
      <c r="AJ83" s="19">
        <f t="shared" si="2"/>
        <v>16386985409.314795</v>
      </c>
      <c r="AK83" s="19">
        <f t="shared" si="2"/>
        <v>24273391131.030396</v>
      </c>
      <c r="AL83" s="19">
        <f t="shared" si="2"/>
        <v>22651523720.48951</v>
      </c>
      <c r="AM83" s="19">
        <f t="shared" si="2"/>
        <v>21673412026.097687</v>
      </c>
      <c r="AN83" s="19">
        <f t="shared" si="2"/>
        <v>22967352820.599998</v>
      </c>
      <c r="AO83" s="19">
        <f t="shared" si="2"/>
        <v>22965588500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B5C2D-234F-C64C-96B1-E2FA1933C56D}">
  <dimension ref="A1:AO87"/>
  <sheetViews>
    <sheetView workbookViewId="0">
      <selection activeCell="P12" sqref="P12"/>
    </sheetView>
  </sheetViews>
  <sheetFormatPr baseColWidth="10" defaultRowHeight="16" x14ac:dyDescent="0.2"/>
  <cols>
    <col min="1" max="1" width="17.83203125" customWidth="1"/>
    <col min="2" max="5" width="11.1640625" bestFit="1" customWidth="1"/>
    <col min="6" max="38" width="12.6640625" bestFit="1" customWidth="1"/>
  </cols>
  <sheetData>
    <row r="1" spans="1:40" x14ac:dyDescent="0.2">
      <c r="B1" t="s">
        <v>1415</v>
      </c>
      <c r="C1">
        <v>2</v>
      </c>
      <c r="D1">
        <f>C1+1</f>
        <v>3</v>
      </c>
      <c r="E1">
        <f t="shared" ref="E1:AN1" si="0">D1+1</f>
        <v>4</v>
      </c>
      <c r="F1">
        <f t="shared" si="0"/>
        <v>5</v>
      </c>
      <c r="G1">
        <f t="shared" si="0"/>
        <v>6</v>
      </c>
      <c r="H1">
        <f t="shared" si="0"/>
        <v>7</v>
      </c>
      <c r="I1">
        <f t="shared" si="0"/>
        <v>8</v>
      </c>
      <c r="J1">
        <f t="shared" si="0"/>
        <v>9</v>
      </c>
      <c r="K1">
        <f t="shared" si="0"/>
        <v>10</v>
      </c>
      <c r="L1">
        <f t="shared" si="0"/>
        <v>11</v>
      </c>
      <c r="M1">
        <f t="shared" si="0"/>
        <v>12</v>
      </c>
      <c r="N1">
        <f t="shared" si="0"/>
        <v>13</v>
      </c>
      <c r="O1">
        <f t="shared" si="0"/>
        <v>14</v>
      </c>
      <c r="P1">
        <f t="shared" si="0"/>
        <v>15</v>
      </c>
      <c r="Q1">
        <f t="shared" si="0"/>
        <v>16</v>
      </c>
      <c r="R1">
        <f t="shared" si="0"/>
        <v>17</v>
      </c>
      <c r="S1">
        <f t="shared" si="0"/>
        <v>18</v>
      </c>
      <c r="T1">
        <f t="shared" si="0"/>
        <v>19</v>
      </c>
      <c r="U1">
        <f t="shared" si="0"/>
        <v>20</v>
      </c>
      <c r="V1">
        <f t="shared" si="0"/>
        <v>21</v>
      </c>
      <c r="W1">
        <f t="shared" si="0"/>
        <v>22</v>
      </c>
      <c r="X1">
        <f t="shared" si="0"/>
        <v>23</v>
      </c>
      <c r="Y1">
        <f t="shared" si="0"/>
        <v>24</v>
      </c>
      <c r="Z1">
        <f t="shared" si="0"/>
        <v>25</v>
      </c>
      <c r="AA1">
        <f t="shared" si="0"/>
        <v>26</v>
      </c>
      <c r="AB1">
        <f t="shared" si="0"/>
        <v>27</v>
      </c>
      <c r="AC1">
        <f t="shared" si="0"/>
        <v>28</v>
      </c>
      <c r="AD1">
        <f t="shared" si="0"/>
        <v>29</v>
      </c>
      <c r="AE1">
        <f t="shared" si="0"/>
        <v>30</v>
      </c>
      <c r="AF1">
        <f t="shared" si="0"/>
        <v>31</v>
      </c>
      <c r="AG1">
        <f t="shared" si="0"/>
        <v>32</v>
      </c>
      <c r="AH1">
        <f t="shared" si="0"/>
        <v>33</v>
      </c>
      <c r="AI1">
        <f t="shared" si="0"/>
        <v>34</v>
      </c>
      <c r="AJ1">
        <f t="shared" si="0"/>
        <v>35</v>
      </c>
      <c r="AK1">
        <f t="shared" si="0"/>
        <v>36</v>
      </c>
      <c r="AL1">
        <f t="shared" si="0"/>
        <v>37</v>
      </c>
      <c r="AM1">
        <f t="shared" si="0"/>
        <v>38</v>
      </c>
      <c r="AN1">
        <f t="shared" si="0"/>
        <v>39</v>
      </c>
    </row>
    <row r="2" spans="1:40" x14ac:dyDescent="0.2">
      <c r="A2" t="s">
        <v>1199</v>
      </c>
      <c r="B2" s="19">
        <v>223224639.28546271</v>
      </c>
      <c r="C2" s="19">
        <v>194130068.10855642</v>
      </c>
      <c r="D2" s="19">
        <v>213975199.49403387</v>
      </c>
      <c r="E2" s="19">
        <v>123164499.21099998</v>
      </c>
      <c r="F2" s="19">
        <v>108171630</v>
      </c>
      <c r="G2" s="19">
        <v>101590000</v>
      </c>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row>
    <row r="3" spans="1:40" x14ac:dyDescent="0.2">
      <c r="A3" t="s">
        <v>1185</v>
      </c>
      <c r="B3" s="19">
        <v>17755675.732599795</v>
      </c>
      <c r="C3" s="19">
        <v>23533321.296968088</v>
      </c>
      <c r="D3" s="19">
        <v>48864811.625877239</v>
      </c>
      <c r="E3" s="19">
        <v>65311394.880857758</v>
      </c>
      <c r="F3" s="19">
        <v>74515945.470554888</v>
      </c>
      <c r="G3" s="19">
        <v>90677071.054007098</v>
      </c>
      <c r="H3" s="19">
        <v>103099154.39199999</v>
      </c>
      <c r="I3" s="19">
        <v>145537970</v>
      </c>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row>
    <row r="4" spans="1:40" x14ac:dyDescent="0.2">
      <c r="A4" s="1" t="s">
        <v>1171</v>
      </c>
      <c r="B4" s="19">
        <v>7437308.7619162304</v>
      </c>
      <c r="C4" s="19">
        <v>12763310.087620655</v>
      </c>
      <c r="D4" s="19">
        <v>36194762.806535922</v>
      </c>
      <c r="E4" s="19">
        <v>75368458.4060231</v>
      </c>
      <c r="F4" s="19">
        <v>121891415.25220528</v>
      </c>
      <c r="G4" s="19">
        <v>186518407.16599998</v>
      </c>
      <c r="H4" s="19">
        <v>172276770</v>
      </c>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row>
    <row r="5" spans="1:40" x14ac:dyDescent="0.2">
      <c r="A5" s="1" t="s">
        <v>1154</v>
      </c>
      <c r="B5" s="19">
        <v>5440782.1405846579</v>
      </c>
      <c r="C5" s="19">
        <v>14097153.900902366</v>
      </c>
      <c r="D5" s="19">
        <v>54145501.055250324</v>
      </c>
      <c r="E5" s="19">
        <v>66559566.641115591</v>
      </c>
      <c r="F5" s="19">
        <v>51038838.408999994</v>
      </c>
      <c r="G5" s="19">
        <v>65774770</v>
      </c>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row>
    <row r="6" spans="1:40" x14ac:dyDescent="0.2">
      <c r="A6" t="s">
        <v>1142</v>
      </c>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row>
    <row r="7" spans="1:40" x14ac:dyDescent="0.2">
      <c r="A7" s="1" t="s">
        <v>1123</v>
      </c>
      <c r="B7" s="19">
        <v>11262606.25908296</v>
      </c>
      <c r="C7" s="19">
        <v>13026391.896471145</v>
      </c>
      <c r="D7" s="19">
        <v>32807864.170823187</v>
      </c>
      <c r="E7" s="19">
        <v>85532470.293190777</v>
      </c>
      <c r="F7" s="19">
        <v>114317615.18606283</v>
      </c>
      <c r="G7" s="19">
        <v>125944665.64272721</v>
      </c>
      <c r="H7" s="19">
        <v>123053050.21784846</v>
      </c>
      <c r="I7" s="19">
        <v>112757528.68604366</v>
      </c>
      <c r="J7" s="19">
        <v>134908350.42900819</v>
      </c>
      <c r="K7" s="19">
        <v>144316344.27926818</v>
      </c>
      <c r="L7" s="19">
        <v>134330671.94299999</v>
      </c>
      <c r="M7" s="19">
        <v>153531800</v>
      </c>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40" x14ac:dyDescent="0.2">
      <c r="A8" t="s">
        <v>1121</v>
      </c>
      <c r="B8" s="19">
        <v>45162524.544362217</v>
      </c>
      <c r="C8" s="19">
        <v>57612952.23369015</v>
      </c>
      <c r="D8" s="19">
        <v>75319253.142298236</v>
      </c>
      <c r="E8" s="19">
        <v>136550598.5421102</v>
      </c>
      <c r="F8" s="19">
        <v>192776275.08618882</v>
      </c>
      <c r="G8" s="19">
        <v>295208974.2300359</v>
      </c>
      <c r="H8" s="19">
        <v>382874009.36366612</v>
      </c>
      <c r="I8" s="19">
        <v>437451658.77172071</v>
      </c>
      <c r="J8" s="19">
        <v>270413561.35605425</v>
      </c>
      <c r="K8" s="19">
        <v>271908337.70196998</v>
      </c>
      <c r="L8" s="19">
        <v>312069525.02289605</v>
      </c>
      <c r="M8" s="19">
        <v>316267540.88603699</v>
      </c>
      <c r="N8" s="19">
        <v>313797486.00199997</v>
      </c>
      <c r="O8" s="19">
        <v>310324580</v>
      </c>
      <c r="P8" s="19"/>
      <c r="Q8" s="19"/>
      <c r="R8" s="19"/>
      <c r="S8" s="19"/>
      <c r="T8" s="19"/>
      <c r="U8" s="19"/>
      <c r="V8" s="19"/>
      <c r="W8" s="19"/>
      <c r="X8" s="19"/>
      <c r="Y8" s="19"/>
      <c r="Z8" s="19"/>
      <c r="AA8" s="19"/>
      <c r="AB8" s="19"/>
      <c r="AC8" s="19"/>
      <c r="AD8" s="19"/>
      <c r="AE8" s="19"/>
      <c r="AF8" s="19"/>
      <c r="AG8" s="19"/>
      <c r="AH8" s="19"/>
      <c r="AI8" s="19"/>
      <c r="AJ8" s="19"/>
      <c r="AK8" s="19"/>
      <c r="AL8" s="19"/>
    </row>
    <row r="9" spans="1:40" x14ac:dyDescent="0.2">
      <c r="A9" s="1" t="s">
        <v>1112</v>
      </c>
      <c r="B9" s="19">
        <v>194628590.14037544</v>
      </c>
      <c r="C9" s="19">
        <v>182413232.82055289</v>
      </c>
      <c r="D9" s="19">
        <v>237645653.37818351</v>
      </c>
      <c r="E9" s="19">
        <v>267383031.45249173</v>
      </c>
      <c r="F9" s="19">
        <v>289689135.81204087</v>
      </c>
      <c r="G9" s="19">
        <v>257932643.87799996</v>
      </c>
      <c r="H9" s="19">
        <v>198067970</v>
      </c>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40" x14ac:dyDescent="0.2">
      <c r="A10" s="1" t="s">
        <v>1095</v>
      </c>
      <c r="B10" s="19">
        <v>22941977.446589008</v>
      </c>
      <c r="C10" s="19">
        <v>42280981.794320621</v>
      </c>
      <c r="D10" s="19">
        <v>58946046.553980909</v>
      </c>
      <c r="E10" s="19">
        <v>79922048.466453001</v>
      </c>
      <c r="F10" s="19">
        <v>189745260.92510822</v>
      </c>
      <c r="G10" s="19">
        <v>146069855.71988553</v>
      </c>
      <c r="H10" s="19">
        <v>163882334.24611673</v>
      </c>
      <c r="I10" s="19">
        <v>156237305.29257372</v>
      </c>
      <c r="J10" s="19">
        <v>143487437.19426763</v>
      </c>
      <c r="K10" s="19">
        <v>121536556.32522656</v>
      </c>
      <c r="L10" s="19">
        <v>156101370.1734722</v>
      </c>
      <c r="M10" s="19">
        <v>258825904.11610851</v>
      </c>
      <c r="N10" s="19">
        <v>375821784.14516121</v>
      </c>
      <c r="O10" s="19">
        <v>512736245.75324595</v>
      </c>
      <c r="P10" s="19">
        <v>511013658.71982026</v>
      </c>
      <c r="Q10" s="19">
        <v>647762294.40766859</v>
      </c>
      <c r="R10" s="19">
        <v>826799478.36858678</v>
      </c>
      <c r="S10" s="19">
        <v>806349075.84163046</v>
      </c>
      <c r="T10" s="19">
        <v>961998912.975438</v>
      </c>
      <c r="U10" s="19">
        <v>997709916.09976041</v>
      </c>
      <c r="V10" s="19">
        <v>1066514966.2049998</v>
      </c>
      <c r="W10" s="19">
        <v>1160018960</v>
      </c>
      <c r="X10" s="19"/>
      <c r="Y10" s="19"/>
      <c r="Z10" s="19"/>
      <c r="AA10" s="19"/>
      <c r="AB10" s="19"/>
      <c r="AC10" s="19"/>
      <c r="AD10" s="19"/>
      <c r="AE10" s="19"/>
      <c r="AF10" s="19"/>
      <c r="AG10" s="19"/>
      <c r="AH10" s="19"/>
      <c r="AI10" s="19"/>
      <c r="AJ10" s="19"/>
      <c r="AK10" s="19"/>
      <c r="AL10" s="19"/>
    </row>
    <row r="11" spans="1:40" x14ac:dyDescent="0.2">
      <c r="A11" t="s">
        <v>1071</v>
      </c>
      <c r="B11" s="19">
        <v>87112713.265512019</v>
      </c>
      <c r="C11" s="19">
        <v>114478892.52317765</v>
      </c>
      <c r="D11" s="19">
        <v>173286166.00096571</v>
      </c>
      <c r="E11" s="19">
        <v>190256579.91586432</v>
      </c>
      <c r="F11" s="19">
        <v>287034807.42053169</v>
      </c>
      <c r="G11" s="19">
        <v>278608792.62038946</v>
      </c>
      <c r="H11" s="19">
        <v>406839456.34272277</v>
      </c>
      <c r="I11" s="19">
        <v>704427516.39756095</v>
      </c>
      <c r="J11" s="19">
        <v>956499560.9845773</v>
      </c>
      <c r="K11" s="19">
        <v>1088975244.3011396</v>
      </c>
      <c r="L11" s="19">
        <v>1261895033.2477555</v>
      </c>
      <c r="M11" s="19">
        <v>1306399757.7182748</v>
      </c>
      <c r="N11" s="19">
        <v>1593923792.3579533</v>
      </c>
      <c r="O11" s="19">
        <v>1593273812.0638766</v>
      </c>
      <c r="P11" s="19">
        <v>1572336291.173835</v>
      </c>
      <c r="Q11" s="19">
        <v>2007518494.0706849</v>
      </c>
      <c r="R11" s="19">
        <v>2899058767.2065973</v>
      </c>
      <c r="S11" s="19">
        <v>3485177867.6942735</v>
      </c>
      <c r="T11" s="19">
        <v>3861976605.394032</v>
      </c>
      <c r="U11" s="19">
        <v>5402177098.2384996</v>
      </c>
      <c r="V11" s="19">
        <v>5134879125.8422966</v>
      </c>
      <c r="W11" s="19">
        <v>4568310878.3920107</v>
      </c>
      <c r="X11" s="19">
        <v>4316738759.1361933</v>
      </c>
      <c r="Y11" s="19">
        <v>4250176356.5640359</v>
      </c>
      <c r="Z11" s="19">
        <v>4576511542.3157825</v>
      </c>
      <c r="AA11" s="19">
        <v>4745273254.6207743</v>
      </c>
      <c r="AB11" s="19">
        <v>5642517899.8936501</v>
      </c>
      <c r="AC11" s="19">
        <v>5845890963.8784866</v>
      </c>
      <c r="AD11" s="19">
        <v>5532087963.5103931</v>
      </c>
      <c r="AE11" s="19">
        <v>5148923575.0027838</v>
      </c>
      <c r="AF11" s="19">
        <v>4659671182.4593287</v>
      </c>
      <c r="AG11" s="19">
        <v>4789457667.2894974</v>
      </c>
      <c r="AH11" s="19">
        <v>5194678564.2882051</v>
      </c>
      <c r="AI11" s="19">
        <v>5180531661.5213356</v>
      </c>
      <c r="AJ11" s="19">
        <v>7679902854.5597963</v>
      </c>
      <c r="AK11" s="19">
        <v>5009932750.8437996</v>
      </c>
      <c r="AL11" s="19">
        <v>5079780367.999999</v>
      </c>
      <c r="AM11">
        <v>6142920000</v>
      </c>
    </row>
    <row r="12" spans="1:40" x14ac:dyDescent="0.2">
      <c r="A12" t="s">
        <v>1062</v>
      </c>
      <c r="B12" s="19">
        <v>12188833.670600537</v>
      </c>
      <c r="C12" s="19">
        <v>11718991.101431064</v>
      </c>
      <c r="D12" s="19">
        <v>23520208.874836326</v>
      </c>
      <c r="E12" s="19">
        <v>20674805.365356229</v>
      </c>
      <c r="F12" s="19">
        <v>38516198.378761932</v>
      </c>
      <c r="G12" s="19">
        <v>72022575.079208076</v>
      </c>
      <c r="H12" s="19">
        <v>125371472.11352324</v>
      </c>
      <c r="I12" s="19">
        <v>98543391.065663159</v>
      </c>
      <c r="J12" s="19">
        <v>119614122.63800153</v>
      </c>
      <c r="K12" s="19">
        <v>100331982.04993859</v>
      </c>
      <c r="L12" s="19">
        <v>140461661.04099998</v>
      </c>
      <c r="M12" s="19">
        <v>168755200</v>
      </c>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40" x14ac:dyDescent="0.2">
      <c r="A13" t="s">
        <v>1045</v>
      </c>
      <c r="B13" s="19">
        <v>9035032.5637398064</v>
      </c>
      <c r="C13" s="19">
        <v>20544412.72485939</v>
      </c>
      <c r="D13" s="19">
        <v>17846437.573844157</v>
      </c>
      <c r="E13" s="19">
        <v>20912444.93938164</v>
      </c>
      <c r="F13" s="19">
        <v>30664751.818778142</v>
      </c>
      <c r="G13" s="19">
        <v>44501380.921082698</v>
      </c>
      <c r="H13" s="19">
        <v>81200991.962491304</v>
      </c>
      <c r="I13" s="19">
        <v>122576006.52383067</v>
      </c>
      <c r="J13" s="19">
        <v>278628372.52586764</v>
      </c>
      <c r="K13" s="19">
        <v>456710597.88051832</v>
      </c>
      <c r="L13" s="19">
        <v>704986907.83191848</v>
      </c>
      <c r="M13" s="19">
        <v>749530683.1746161</v>
      </c>
      <c r="N13" s="19">
        <v>912631811.88399982</v>
      </c>
      <c r="O13" s="19">
        <v>1012925690</v>
      </c>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40" x14ac:dyDescent="0.2">
      <c r="A14" s="1" t="s">
        <v>1042</v>
      </c>
      <c r="B14" s="19">
        <v>26739800.21455184</v>
      </c>
      <c r="C14" s="19">
        <v>37665765.218634352</v>
      </c>
      <c r="D14" s="19">
        <v>57921845.225495882</v>
      </c>
      <c r="E14" s="19">
        <v>84811078.600623757</v>
      </c>
      <c r="F14" s="19">
        <v>133484580.96242282</v>
      </c>
      <c r="G14" s="19">
        <v>219078822.73285693</v>
      </c>
      <c r="H14" s="19">
        <v>355915384.87049997</v>
      </c>
      <c r="I14" s="19">
        <v>403175711.89999992</v>
      </c>
      <c r="J14" s="19">
        <v>358646000</v>
      </c>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40" x14ac:dyDescent="0.2">
      <c r="A15" t="s">
        <v>1025</v>
      </c>
      <c r="B15" s="19">
        <v>10811845.031108964</v>
      </c>
      <c r="C15" s="19">
        <v>18349230.234739117</v>
      </c>
      <c r="D15" s="19">
        <v>46303387.577020504</v>
      </c>
      <c r="E15" s="19">
        <v>122876016.86117478</v>
      </c>
      <c r="F15" s="19">
        <v>169939992.20972279</v>
      </c>
      <c r="G15" s="19">
        <v>202774978.53599998</v>
      </c>
      <c r="H15" s="19">
        <v>312700790</v>
      </c>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40" x14ac:dyDescent="0.2">
      <c r="A16" t="s">
        <v>1022</v>
      </c>
      <c r="B16" s="19">
        <v>7664518.0960216746</v>
      </c>
      <c r="C16" s="19">
        <v>43412710.613887377</v>
      </c>
      <c r="D16" s="19">
        <v>68932980.685825422</v>
      </c>
      <c r="E16" s="19">
        <v>127055402.02141903</v>
      </c>
      <c r="F16" s="19">
        <v>470080733.12191457</v>
      </c>
      <c r="G16" s="19">
        <v>352066979.15345579</v>
      </c>
      <c r="H16" s="19">
        <v>464422955.08699995</v>
      </c>
      <c r="I16" s="19">
        <v>378587830</v>
      </c>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x14ac:dyDescent="0.2">
      <c r="A17" s="1" t="s">
        <v>1010</v>
      </c>
      <c r="B17" s="19">
        <v>15522644.09069691</v>
      </c>
      <c r="C17" s="19">
        <v>26607955.748085964</v>
      </c>
      <c r="D17" s="19">
        <v>32233258.146725159</v>
      </c>
      <c r="E17" s="19">
        <v>40819929.652429461</v>
      </c>
      <c r="F17" s="19">
        <v>54502536.387198552</v>
      </c>
      <c r="G17" s="19">
        <v>92209202.044116288</v>
      </c>
      <c r="H17" s="19">
        <v>166171678.19199997</v>
      </c>
      <c r="I17" s="19">
        <v>178154980</v>
      </c>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x14ac:dyDescent="0.2">
      <c r="A18" t="s">
        <v>994</v>
      </c>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row>
    <row r="19" spans="1:38" x14ac:dyDescent="0.2">
      <c r="A19" t="s">
        <v>987</v>
      </c>
      <c r="B19" s="19">
        <v>111842573.67084299</v>
      </c>
      <c r="C19" s="19">
        <v>183357920.96024597</v>
      </c>
      <c r="D19" s="19">
        <v>285858769.39049524</v>
      </c>
      <c r="E19" s="19">
        <v>794257884.87788486</v>
      </c>
      <c r="F19" s="19">
        <v>1152714071.7185576</v>
      </c>
      <c r="G19" s="19">
        <v>1736641100.1458998</v>
      </c>
      <c r="H19" s="19">
        <v>1893343723.6999998</v>
      </c>
      <c r="I19" s="19">
        <v>2321826000</v>
      </c>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row>
    <row r="20" spans="1:38" x14ac:dyDescent="0.2">
      <c r="A20" t="s">
        <v>981</v>
      </c>
      <c r="B20" s="19">
        <v>4517081.5814239364</v>
      </c>
      <c r="C20" s="19">
        <v>8907340.3231635019</v>
      </c>
      <c r="D20" s="19">
        <v>27453800.48808584</v>
      </c>
      <c r="E20" s="19">
        <v>59364927.708647981</v>
      </c>
      <c r="F20" s="19">
        <v>117589708.01773727</v>
      </c>
      <c r="G20" s="19">
        <v>72806729.063175887</v>
      </c>
      <c r="H20" s="19">
        <v>63019432.449999988</v>
      </c>
      <c r="I20" s="19">
        <v>52851360</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row>
    <row r="21" spans="1:38" x14ac:dyDescent="0.2">
      <c r="A21" s="1" t="s">
        <v>971</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row>
    <row r="22" spans="1:38" x14ac:dyDescent="0.2">
      <c r="A22" s="1" t="s">
        <v>950</v>
      </c>
      <c r="B22" s="19">
        <v>36644413.599984296</v>
      </c>
      <c r="C22" s="19">
        <v>60653803.965288348</v>
      </c>
      <c r="D22" s="19">
        <v>96591610.061738431</v>
      </c>
      <c r="E22" s="19">
        <v>114961733.66965577</v>
      </c>
      <c r="F22" s="19">
        <v>133147380.53499869</v>
      </c>
      <c r="G22" s="19">
        <v>124983408.86199999</v>
      </c>
      <c r="H22" s="19">
        <v>113956110</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x14ac:dyDescent="0.2">
      <c r="A23" t="s">
        <v>925</v>
      </c>
      <c r="B23" s="19">
        <v>29829015.51675212</v>
      </c>
      <c r="C23" s="19">
        <v>42391205.716156878</v>
      </c>
      <c r="D23" s="19">
        <v>63458779.833178706</v>
      </c>
      <c r="E23" s="19">
        <v>92910863.80286099</v>
      </c>
      <c r="F23" s="19">
        <v>119004261.02499999</v>
      </c>
      <c r="G23" s="19">
        <v>134057590</v>
      </c>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x14ac:dyDescent="0.2">
      <c r="A24" t="s">
        <v>885</v>
      </c>
      <c r="B24" s="19">
        <v>17955451.061844341</v>
      </c>
      <c r="C24" s="19">
        <v>17218499.292140719</v>
      </c>
      <c r="D24" s="19">
        <v>17213335.291553255</v>
      </c>
      <c r="E24" s="19">
        <v>24045935.10579288</v>
      </c>
      <c r="F24" s="19">
        <v>23048323.119975258</v>
      </c>
      <c r="G24" s="19">
        <v>35292200.36693272</v>
      </c>
      <c r="H24" s="19">
        <v>34051735.678268224</v>
      </c>
      <c r="I24" s="19">
        <v>23834000.018941551</v>
      </c>
      <c r="J24" s="19">
        <v>79044973.815720737</v>
      </c>
      <c r="K24" s="19">
        <v>105201626.52280428</v>
      </c>
      <c r="L24" s="19">
        <v>103641709.36909187</v>
      </c>
      <c r="M24" s="19">
        <v>98130694.463835955</v>
      </c>
      <c r="N24" s="19">
        <v>116163412.15116982</v>
      </c>
      <c r="O24" s="19">
        <v>94877490.719490349</v>
      </c>
      <c r="P24" s="19">
        <v>143105590.19312561</v>
      </c>
      <c r="Q24" s="19">
        <v>110165415.6833607</v>
      </c>
      <c r="R24" s="19">
        <v>93064889.241999984</v>
      </c>
      <c r="S24" s="19">
        <v>93252080</v>
      </c>
      <c r="T24" s="19"/>
      <c r="U24" s="19"/>
      <c r="V24" s="19"/>
      <c r="W24" s="19"/>
      <c r="X24" s="19"/>
      <c r="Y24" s="19"/>
      <c r="Z24" s="19"/>
      <c r="AA24" s="19"/>
      <c r="AB24" s="19"/>
      <c r="AC24" s="19"/>
      <c r="AD24" s="19"/>
      <c r="AE24" s="19"/>
      <c r="AF24" s="19"/>
      <c r="AG24" s="19"/>
      <c r="AH24" s="19"/>
      <c r="AI24" s="19"/>
      <c r="AJ24" s="19"/>
      <c r="AK24" s="19"/>
      <c r="AL24" s="19"/>
    </row>
    <row r="25" spans="1:38" x14ac:dyDescent="0.2">
      <c r="A25" t="s">
        <v>904</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x14ac:dyDescent="0.2">
      <c r="A26" t="s">
        <v>832</v>
      </c>
      <c r="B26" s="19">
        <v>2058373.9884449965</v>
      </c>
      <c r="C26" s="19">
        <v>17089666.330519944</v>
      </c>
      <c r="D26" s="19">
        <v>56635477.594001979</v>
      </c>
      <c r="E26" s="19">
        <v>91309671.121746525</v>
      </c>
      <c r="F26" s="19">
        <v>145815083.53773829</v>
      </c>
      <c r="G26" s="19">
        <v>226367331.54709938</v>
      </c>
      <c r="H26" s="19">
        <v>328719326.10327417</v>
      </c>
      <c r="I26" s="19">
        <v>413586571.0735082</v>
      </c>
      <c r="J26" s="19">
        <v>521608120.15410143</v>
      </c>
      <c r="K26" s="19">
        <v>411279575.56399995</v>
      </c>
      <c r="L26" s="19">
        <v>330272590</v>
      </c>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row>
    <row r="27" spans="1:38" x14ac:dyDescent="0.2">
      <c r="A27" s="1" t="s">
        <v>802</v>
      </c>
      <c r="B27" s="19">
        <v>15727712.487906329</v>
      </c>
      <c r="C27" s="19">
        <v>101506201.16532832</v>
      </c>
      <c r="D27" s="19">
        <v>97405703.606378883</v>
      </c>
      <c r="E27" s="19">
        <v>183507871.86928341</v>
      </c>
      <c r="F27" s="19">
        <v>244061547.64800331</v>
      </c>
      <c r="G27" s="19">
        <v>261815721.2299403</v>
      </c>
      <c r="H27" s="19">
        <v>322246246.38931143</v>
      </c>
      <c r="I27" s="19">
        <v>405327739.19163239</v>
      </c>
      <c r="J27" s="19">
        <v>450082981.45199996</v>
      </c>
      <c r="K27" s="19">
        <v>408333200</v>
      </c>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row>
    <row r="28" spans="1:38" x14ac:dyDescent="0.2">
      <c r="A28" t="s">
        <v>788</v>
      </c>
      <c r="B28" s="19">
        <v>6901606.902433224</v>
      </c>
      <c r="C28" s="19">
        <v>25616149.818259675</v>
      </c>
      <c r="D28" s="19">
        <v>76401176.140646771</v>
      </c>
      <c r="E28" s="19">
        <v>108785400.2981851</v>
      </c>
      <c r="F28" s="19">
        <v>116185040.23828261</v>
      </c>
      <c r="G28" s="19">
        <v>122292022.23576251</v>
      </c>
      <c r="H28" s="19">
        <v>194557470.97545162</v>
      </c>
      <c r="I28" s="19">
        <v>173061340.30593815</v>
      </c>
      <c r="J28" s="19">
        <v>197683313.98785058</v>
      </c>
      <c r="K28" s="19">
        <v>188634628.37699997</v>
      </c>
      <c r="L28" s="19">
        <v>205224410</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row>
    <row r="29" spans="1:38" x14ac:dyDescent="0.2">
      <c r="A29" t="s">
        <v>781</v>
      </c>
      <c r="B29" s="19">
        <v>23823626.517956056</v>
      </c>
      <c r="C29" s="19">
        <v>42037124.810607173</v>
      </c>
      <c r="D29" s="19">
        <v>91365296.848955274</v>
      </c>
      <c r="E29" s="19">
        <v>150326255.81511694</v>
      </c>
      <c r="F29" s="19">
        <v>201316183.16457808</v>
      </c>
      <c r="G29" s="19">
        <v>223555092.44014525</v>
      </c>
      <c r="H29" s="19">
        <v>236682759.68950993</v>
      </c>
      <c r="I29" s="19">
        <v>235548862.66304526</v>
      </c>
      <c r="J29" s="19">
        <v>297683069.03100866</v>
      </c>
      <c r="K29" s="19">
        <v>354339676.35845304</v>
      </c>
      <c r="L29" s="19">
        <v>388065193.72584808</v>
      </c>
      <c r="M29" s="19">
        <v>353752521.03588784</v>
      </c>
      <c r="N29" s="19">
        <v>309405201.95169246</v>
      </c>
      <c r="O29" s="19">
        <v>226637753.15776381</v>
      </c>
      <c r="P29" s="19">
        <v>180935303.70089233</v>
      </c>
      <c r="Q29" s="19">
        <v>247042230.55074418</v>
      </c>
      <c r="R29" s="19">
        <v>257264097.54721567</v>
      </c>
      <c r="S29" s="19">
        <v>130963687.31503437</v>
      </c>
      <c r="T29" s="19">
        <v>128678840.81309693</v>
      </c>
      <c r="U29" s="19">
        <v>146737781.08019242</v>
      </c>
      <c r="V29" s="19">
        <v>233586348.96097991</v>
      </c>
      <c r="W29" s="19">
        <v>425272028.11875868</v>
      </c>
      <c r="X29" s="19">
        <v>674627870.52439392</v>
      </c>
      <c r="Y29" s="19">
        <v>842452797.06733131</v>
      </c>
      <c r="Z29" s="19">
        <v>1007650689.293699</v>
      </c>
      <c r="AA29" s="19">
        <v>1108622777.7169998</v>
      </c>
      <c r="AB29" s="19">
        <v>937720240</v>
      </c>
      <c r="AC29" s="19"/>
      <c r="AD29" s="19"/>
      <c r="AE29" s="19"/>
      <c r="AF29" s="19"/>
      <c r="AG29" s="19"/>
      <c r="AH29" s="19"/>
      <c r="AI29" s="19"/>
      <c r="AJ29" s="19"/>
      <c r="AK29" s="19"/>
      <c r="AL29" s="19"/>
    </row>
    <row r="30" spans="1:38" x14ac:dyDescent="0.2">
      <c r="A30" t="s">
        <v>769</v>
      </c>
      <c r="B30" s="19">
        <v>14245421.782175239</v>
      </c>
      <c r="C30" s="19">
        <v>16845720.053903747</v>
      </c>
      <c r="D30" s="19">
        <v>16593120.848401433</v>
      </c>
      <c r="E30" s="19">
        <v>22359138.466684416</v>
      </c>
      <c r="F30" s="19">
        <v>26995773.720707599</v>
      </c>
      <c r="G30" s="19">
        <v>35468574.584888972</v>
      </c>
      <c r="H30" s="19">
        <v>44945812.040128469</v>
      </c>
      <c r="I30" s="19">
        <v>71802134.426606044</v>
      </c>
      <c r="J30" s="19">
        <v>110771850.72584444</v>
      </c>
      <c r="K30" s="19">
        <v>154693113.60002252</v>
      </c>
      <c r="L30" s="19">
        <v>261727543.21819618</v>
      </c>
      <c r="M30" s="19">
        <v>362077805.53425777</v>
      </c>
      <c r="N30" s="19">
        <v>183267092.89199999</v>
      </c>
      <c r="O30" s="19">
        <v>139051030</v>
      </c>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x14ac:dyDescent="0.2">
      <c r="A31" t="s">
        <v>762</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x14ac:dyDescent="0.2">
      <c r="A32" t="s">
        <v>753</v>
      </c>
      <c r="B32" s="19">
        <v>27202632.857430983</v>
      </c>
      <c r="C32" s="19">
        <v>55987932.572632007</v>
      </c>
      <c r="D32" s="19">
        <v>71070688.101902515</v>
      </c>
      <c r="E32" s="19">
        <v>97547153.192997411</v>
      </c>
      <c r="F32" s="19">
        <v>119336733.71191259</v>
      </c>
      <c r="G32" s="19">
        <v>116470741.80299999</v>
      </c>
      <c r="H32" s="19">
        <v>97363840</v>
      </c>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x14ac:dyDescent="0.2">
      <c r="A33" t="s">
        <v>752</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row>
    <row r="34" spans="1:38" x14ac:dyDescent="0.2">
      <c r="A34" t="s">
        <v>726</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row>
    <row r="35" spans="1:38" x14ac:dyDescent="0.2">
      <c r="A35" t="s">
        <v>721</v>
      </c>
      <c r="B35" s="19">
        <v>388922.29043574474</v>
      </c>
      <c r="C35" s="19">
        <v>3442188.0858882451</v>
      </c>
      <c r="D35" s="19">
        <v>18818377.318606019</v>
      </c>
      <c r="E35" s="19">
        <v>32365893.564906575</v>
      </c>
      <c r="F35" s="19">
        <v>45730787.304841347</v>
      </c>
      <c r="G35" s="19">
        <v>58024277.920519978</v>
      </c>
      <c r="H35" s="19">
        <v>66176132.566396333</v>
      </c>
      <c r="I35" s="19">
        <v>76549610.647758409</v>
      </c>
      <c r="J35" s="19">
        <v>86367712.921101168</v>
      </c>
      <c r="K35" s="19">
        <v>224452477.37856397</v>
      </c>
      <c r="L35" s="19">
        <v>251707958.74626192</v>
      </c>
      <c r="M35" s="19">
        <v>218709280.69666129</v>
      </c>
      <c r="N35" s="19">
        <v>249529305.34286553</v>
      </c>
      <c r="O35" s="19">
        <v>337285220.61985964</v>
      </c>
      <c r="P35" s="19">
        <v>242192638.51743722</v>
      </c>
      <c r="Q35" s="19">
        <v>288807562.61368781</v>
      </c>
      <c r="R35" s="19">
        <v>384180711.38007408</v>
      </c>
      <c r="S35" s="19">
        <v>463510626.94747287</v>
      </c>
      <c r="T35" s="19">
        <v>616068063.90580177</v>
      </c>
      <c r="U35" s="19">
        <v>929224455.0612582</v>
      </c>
      <c r="V35" s="19">
        <v>1088204820.4868796</v>
      </c>
      <c r="W35" s="19">
        <v>1416683121.860954</v>
      </c>
      <c r="X35" s="19">
        <v>1575722777.5564101</v>
      </c>
      <c r="Y35" s="19">
        <v>1776199475.4496324</v>
      </c>
      <c r="Z35" s="19">
        <v>2470911517.1989827</v>
      </c>
      <c r="AA35" s="19">
        <v>2929742333.5230312</v>
      </c>
      <c r="AB35" s="19">
        <v>3882749083.292809</v>
      </c>
      <c r="AC35" s="19">
        <v>4096735410.815805</v>
      </c>
      <c r="AD35" s="19">
        <v>6835732392.021925</v>
      </c>
      <c r="AE35" s="19">
        <v>4884674956.5702229</v>
      </c>
      <c r="AF35" s="19">
        <v>5023996268.6044502</v>
      </c>
      <c r="AG35" s="19">
        <v>5117692317.3441868</v>
      </c>
      <c r="AH35" s="19">
        <v>6205062762.6351347</v>
      </c>
      <c r="AI35" s="19">
        <v>5587481504.4006357</v>
      </c>
      <c r="AJ35" s="19">
        <v>5623463080.9538994</v>
      </c>
      <c r="AK35" s="19">
        <v>6071526785.999999</v>
      </c>
      <c r="AL35" s="19">
        <v>6084210000</v>
      </c>
    </row>
    <row r="36" spans="1:38" x14ac:dyDescent="0.2">
      <c r="A36" s="1" t="s">
        <v>713</v>
      </c>
      <c r="B36" s="19">
        <v>18577342.324119765</v>
      </c>
      <c r="C36" s="19">
        <v>1390101.4185298909</v>
      </c>
      <c r="D36" s="19">
        <v>2006428.9384494144</v>
      </c>
      <c r="E36" s="19">
        <v>11200093.391983222</v>
      </c>
      <c r="F36" s="19">
        <v>17056917.028210387</v>
      </c>
      <c r="G36" s="19">
        <v>14788995.851333065</v>
      </c>
      <c r="H36" s="19">
        <v>32315629.122740593</v>
      </c>
      <c r="I36" s="19">
        <v>66689703.865352347</v>
      </c>
      <c r="J36" s="19">
        <v>85331353.478437975</v>
      </c>
      <c r="K36" s="19">
        <v>76035425.914745525</v>
      </c>
      <c r="L36" s="19">
        <v>83182786.5079723</v>
      </c>
      <c r="M36" s="19">
        <v>98336662.676525876</v>
      </c>
      <c r="N36" s="19">
        <v>133552027.88286121</v>
      </c>
      <c r="O36" s="19">
        <v>108423115.25651847</v>
      </c>
      <c r="P36" s="19">
        <v>126729669.13165972</v>
      </c>
      <c r="Q36" s="19">
        <v>202258835.91160676</v>
      </c>
      <c r="R36" s="19">
        <v>197065369.43829888</v>
      </c>
      <c r="S36" s="19">
        <v>192567726.36488667</v>
      </c>
      <c r="T36" s="19">
        <v>177704451.06074741</v>
      </c>
      <c r="U36" s="19">
        <v>42158469.684774056</v>
      </c>
      <c r="V36" s="19">
        <v>43320286.943051398</v>
      </c>
      <c r="W36" s="19">
        <v>75258590.603394896</v>
      </c>
      <c r="X36" s="19">
        <v>81084295.20099999</v>
      </c>
      <c r="Y36" s="19">
        <v>81419440</v>
      </c>
      <c r="Z36" s="19"/>
      <c r="AA36" s="19"/>
      <c r="AB36" s="19"/>
      <c r="AC36" s="19"/>
      <c r="AD36" s="19"/>
      <c r="AE36" s="19"/>
      <c r="AF36" s="19"/>
      <c r="AG36" s="19"/>
      <c r="AH36" s="19"/>
      <c r="AI36" s="19"/>
      <c r="AJ36" s="19"/>
      <c r="AK36" s="19"/>
      <c r="AL36" s="19"/>
    </row>
    <row r="37" spans="1:38" x14ac:dyDescent="0.2">
      <c r="A37" t="s">
        <v>690</v>
      </c>
      <c r="B37" s="19">
        <v>9646038.4377314914</v>
      </c>
      <c r="C37" s="19">
        <v>22080244.436524983</v>
      </c>
      <c r="D37" s="19">
        <v>27809955.708457652</v>
      </c>
      <c r="E37" s="19">
        <v>32314858.895199761</v>
      </c>
      <c r="F37" s="19">
        <v>33567423.509799652</v>
      </c>
      <c r="G37" s="19">
        <v>53623470.377145462</v>
      </c>
      <c r="H37" s="19">
        <v>43983126.32785324</v>
      </c>
      <c r="I37" s="19">
        <v>30501965.594457686</v>
      </c>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row>
    <row r="38" spans="1:38" x14ac:dyDescent="0.2">
      <c r="A38" t="s">
        <v>683</v>
      </c>
      <c r="B38" s="19">
        <v>16200271.73598437</v>
      </c>
      <c r="C38" s="19">
        <v>40690524.880592518</v>
      </c>
      <c r="D38" s="19">
        <v>43312967.35855367</v>
      </c>
      <c r="E38" s="19">
        <v>48884417.850980267</v>
      </c>
      <c r="F38" s="19">
        <v>70627417.807635769</v>
      </c>
      <c r="G38" s="19">
        <v>101165840.9516352</v>
      </c>
      <c r="H38" s="19">
        <v>137515091.11599997</v>
      </c>
      <c r="I38" s="19">
        <v>303513190</v>
      </c>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row>
    <row r="39" spans="1:38" x14ac:dyDescent="0.2">
      <c r="A39" t="s">
        <v>670</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row>
    <row r="40" spans="1:38" x14ac:dyDescent="0.2">
      <c r="A40" t="s">
        <v>652</v>
      </c>
      <c r="B40" s="19">
        <v>40657054.617896579</v>
      </c>
      <c r="C40" s="19">
        <v>84306430.98980996</v>
      </c>
      <c r="D40" s="19">
        <v>145033909.17955339</v>
      </c>
      <c r="E40" s="19">
        <v>191439855.94786116</v>
      </c>
      <c r="F40" s="19">
        <v>284380180.74641168</v>
      </c>
      <c r="G40" s="19">
        <v>363070333.91215599</v>
      </c>
      <c r="H40" s="19">
        <v>387787208.10851014</v>
      </c>
      <c r="I40" s="19">
        <v>261153533.87325254</v>
      </c>
      <c r="J40" s="19">
        <v>195146068.21866089</v>
      </c>
      <c r="K40" s="19">
        <v>151696319.30929056</v>
      </c>
      <c r="L40" s="19">
        <v>159582748.07889652</v>
      </c>
      <c r="M40" s="19">
        <v>140584998.54346395</v>
      </c>
      <c r="N40" s="19">
        <v>164908859.96034068</v>
      </c>
      <c r="O40" s="19">
        <v>220669015.44000378</v>
      </c>
      <c r="P40" s="19">
        <v>180027901.83964565</v>
      </c>
      <c r="Q40" s="19">
        <v>181932220.81933406</v>
      </c>
      <c r="R40" s="19">
        <v>258242705.46025464</v>
      </c>
      <c r="S40" s="19">
        <v>295373605.12216544</v>
      </c>
      <c r="T40" s="19">
        <v>359910553.94971895</v>
      </c>
      <c r="U40" s="19">
        <v>472790683.13705921</v>
      </c>
      <c r="V40" s="19">
        <v>651772390.10681152</v>
      </c>
      <c r="W40" s="19">
        <v>780197349.02986848</v>
      </c>
      <c r="X40" s="19">
        <v>1734797412.6556764</v>
      </c>
      <c r="Y40" s="19">
        <v>1535339667.8440259</v>
      </c>
      <c r="Z40" s="19">
        <v>1456568433.5542333</v>
      </c>
      <c r="AA40" s="19">
        <v>2728727761.1349921</v>
      </c>
      <c r="AB40" s="19">
        <v>1770821167.7038503</v>
      </c>
      <c r="AC40" s="19">
        <v>1791933402.6031151</v>
      </c>
      <c r="AD40" s="19">
        <v>1728223254.2379997</v>
      </c>
      <c r="AE40" s="19">
        <v>2685053440</v>
      </c>
      <c r="AF40" s="19"/>
      <c r="AG40" s="19"/>
      <c r="AH40" s="19"/>
      <c r="AI40" s="19"/>
      <c r="AJ40" s="19"/>
      <c r="AK40" s="19"/>
      <c r="AL40" s="19"/>
    </row>
    <row r="41" spans="1:38" x14ac:dyDescent="0.2">
      <c r="A41" t="s">
        <v>617</v>
      </c>
      <c r="B41" s="19">
        <v>15182659.103786509</v>
      </c>
      <c r="C41" s="19">
        <v>42693157.976064749</v>
      </c>
      <c r="D41" s="19">
        <v>88493199.460928187</v>
      </c>
      <c r="E41" s="19">
        <v>114212609.05017489</v>
      </c>
      <c r="F41" s="19">
        <v>136824753.93347356</v>
      </c>
      <c r="G41" s="19">
        <v>185213550.30808201</v>
      </c>
      <c r="H41" s="19">
        <v>279078974.58852357</v>
      </c>
      <c r="I41" s="19">
        <v>474530118.80167526</v>
      </c>
      <c r="J41" s="19">
        <v>461968011.06299996</v>
      </c>
      <c r="K41" s="19">
        <v>480300330</v>
      </c>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row>
    <row r="42" spans="1:38" x14ac:dyDescent="0.2">
      <c r="A42" t="s">
        <v>609</v>
      </c>
      <c r="B42" s="19">
        <v>29273294.486602988</v>
      </c>
      <c r="C42" s="19">
        <v>54544181.245095104</v>
      </c>
      <c r="D42" s="19">
        <v>57140523.533730514</v>
      </c>
      <c r="E42" s="19">
        <v>57686431.348996803</v>
      </c>
      <c r="F42" s="19">
        <v>70302823.610112831</v>
      </c>
      <c r="G42" s="19">
        <v>94200584.260007709</v>
      </c>
      <c r="H42" s="19">
        <v>111826145.14671771</v>
      </c>
      <c r="I42" s="19">
        <v>122505751.43988647</v>
      </c>
      <c r="J42" s="19">
        <v>128629727.53107449</v>
      </c>
      <c r="K42" s="19">
        <v>107501672.33255605</v>
      </c>
      <c r="L42" s="19">
        <v>152218512.55397469</v>
      </c>
      <c r="M42" s="19">
        <v>222990912.83198404</v>
      </c>
      <c r="N42" s="19">
        <v>204883752.62162253</v>
      </c>
      <c r="O42" s="19">
        <v>203601066.41874328</v>
      </c>
      <c r="P42" s="19">
        <v>137634237.1292263</v>
      </c>
      <c r="Q42" s="19">
        <v>111399439.85913028</v>
      </c>
      <c r="R42" s="19">
        <v>122954098.94591886</v>
      </c>
      <c r="S42" s="19">
        <v>160477373.46045125</v>
      </c>
      <c r="T42" s="19">
        <v>202909330.29720381</v>
      </c>
      <c r="U42" s="19">
        <v>213184381.45087612</v>
      </c>
      <c r="V42" s="19">
        <v>227448432.97312194</v>
      </c>
      <c r="W42" s="19">
        <v>222463464.31381616</v>
      </c>
      <c r="X42" s="19">
        <v>254325127.76662454</v>
      </c>
      <c r="Y42" s="19">
        <v>328892247.24426067</v>
      </c>
      <c r="Z42" s="19">
        <v>438070686.4706859</v>
      </c>
      <c r="AA42" s="19">
        <v>461686813.89191628</v>
      </c>
      <c r="AB42" s="19">
        <v>490094848.53489405</v>
      </c>
      <c r="AC42" s="19">
        <v>531369629.83379573</v>
      </c>
      <c r="AD42" s="19">
        <v>587730678.1453464</v>
      </c>
      <c r="AE42" s="19">
        <v>658897870.18109143</v>
      </c>
      <c r="AF42" s="19">
        <v>781413113.76898551</v>
      </c>
      <c r="AG42" s="19">
        <v>941364556.05937278</v>
      </c>
      <c r="AH42" s="19">
        <v>955246114.87499988</v>
      </c>
      <c r="AI42" s="19">
        <v>928575900</v>
      </c>
      <c r="AJ42" s="19"/>
      <c r="AK42" s="19"/>
      <c r="AL42" s="19"/>
    </row>
    <row r="43" spans="1:38" x14ac:dyDescent="0.2">
      <c r="A43" s="1" t="s">
        <v>586</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row>
    <row r="44" spans="1:38" x14ac:dyDescent="0.2">
      <c r="A44" s="1" t="s">
        <v>576</v>
      </c>
      <c r="B44" s="19">
        <v>22657966.845065836</v>
      </c>
      <c r="C44" s="19">
        <v>46895983.015505619</v>
      </c>
      <c r="D44" s="19">
        <v>76476567.34936595</v>
      </c>
      <c r="E44" s="19">
        <v>166394251.96445596</v>
      </c>
      <c r="F44" s="19">
        <v>185582190.90225357</v>
      </c>
      <c r="G44" s="19">
        <v>200771310.98699996</v>
      </c>
      <c r="H44" s="19">
        <v>247455440</v>
      </c>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row>
    <row r="45" spans="1:38" x14ac:dyDescent="0.2">
      <c r="A45" s="1" t="s">
        <v>559</v>
      </c>
      <c r="B45" s="19">
        <v>77714301.464124501</v>
      </c>
      <c r="C45" s="19">
        <v>204383340.80090496</v>
      </c>
      <c r="D45" s="19">
        <v>285883582.2531004</v>
      </c>
      <c r="E45" s="19">
        <v>380529228.31513184</v>
      </c>
      <c r="F45" s="19">
        <v>379245355.87623358</v>
      </c>
      <c r="G45" s="19">
        <v>405849392.28599995</v>
      </c>
      <c r="H45" s="19">
        <v>425950320</v>
      </c>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row>
    <row r="46" spans="1:38" x14ac:dyDescent="0.2">
      <c r="A46" s="1" t="s">
        <v>543</v>
      </c>
      <c r="B46" s="19">
        <v>48923069.43301443</v>
      </c>
      <c r="C46" s="19">
        <v>87666774.019839495</v>
      </c>
      <c r="D46" s="19">
        <v>122646274.91182624</v>
      </c>
      <c r="E46" s="19">
        <v>144833862.40827122</v>
      </c>
      <c r="F46" s="19">
        <v>139246891.1061089</v>
      </c>
      <c r="G46" s="19">
        <v>115150726.86599593</v>
      </c>
      <c r="H46" s="19">
        <v>96703235.502153888</v>
      </c>
      <c r="I46" s="19">
        <v>92893264.536586896</v>
      </c>
      <c r="J46" s="19">
        <v>106145069.16724679</v>
      </c>
      <c r="K46" s="19">
        <v>116799661.92133021</v>
      </c>
      <c r="L46" s="19">
        <v>56230285.912700512</v>
      </c>
      <c r="M46" s="19">
        <v>51253803.60918355</v>
      </c>
      <c r="N46" s="19">
        <v>66678208.47398001</v>
      </c>
      <c r="O46" s="19">
        <v>70157290.640679985</v>
      </c>
      <c r="P46" s="19">
        <v>46391724.662746593</v>
      </c>
      <c r="Q46" s="19">
        <v>60093706.11967878</v>
      </c>
      <c r="R46" s="19">
        <v>32407961.872943532</v>
      </c>
      <c r="S46" s="19">
        <v>14871133.653922234</v>
      </c>
      <c r="T46" s="19">
        <v>15148372.312827855</v>
      </c>
      <c r="U46" s="19">
        <v>12816240.755232355</v>
      </c>
      <c r="V46" s="19">
        <v>13260390.790068328</v>
      </c>
      <c r="W46" s="19">
        <v>14958385.267427981</v>
      </c>
      <c r="X46" s="19">
        <v>28454507.079461999</v>
      </c>
      <c r="Y46" s="19">
        <v>35172537.642555855</v>
      </c>
      <c r="Z46" s="19">
        <v>35710104.089828007</v>
      </c>
      <c r="AA46" s="19">
        <v>70559788.42862609</v>
      </c>
      <c r="AB46" s="19">
        <v>49875700.947610803</v>
      </c>
      <c r="AC46" s="19">
        <v>38988501.129924454</v>
      </c>
      <c r="AD46" s="19">
        <v>40768694.974277399</v>
      </c>
      <c r="AE46" s="19">
        <v>26054049.098999996</v>
      </c>
      <c r="AF46" s="19">
        <v>22067750</v>
      </c>
      <c r="AG46" s="19"/>
      <c r="AH46" s="19"/>
      <c r="AI46" s="19"/>
      <c r="AJ46" s="19"/>
      <c r="AK46" s="19"/>
      <c r="AL46" s="19"/>
    </row>
    <row r="47" spans="1:38" x14ac:dyDescent="0.2">
      <c r="A47" t="s">
        <v>514</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x14ac:dyDescent="0.2">
      <c r="A48" t="s">
        <v>491</v>
      </c>
      <c r="B48" s="19">
        <v>71738795.054727539</v>
      </c>
      <c r="C48" s="19">
        <v>149690998.01500165</v>
      </c>
      <c r="D48" s="19">
        <v>224902439.82187518</v>
      </c>
      <c r="E48" s="19">
        <v>309712875.73020476</v>
      </c>
      <c r="F48" s="19">
        <v>506717638.17046887</v>
      </c>
      <c r="G48" s="19">
        <v>728137121.19879639</v>
      </c>
      <c r="H48" s="19">
        <v>918767707.56837499</v>
      </c>
      <c r="I48" s="19">
        <v>855770617.53086209</v>
      </c>
      <c r="J48" s="19">
        <v>674837327.72179019</v>
      </c>
      <c r="K48" s="19">
        <v>557616682.63967156</v>
      </c>
      <c r="L48" s="19">
        <v>498987190.02178609</v>
      </c>
      <c r="M48" s="19">
        <v>451375685.16673863</v>
      </c>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x14ac:dyDescent="0.2">
      <c r="A49" t="s">
        <v>476</v>
      </c>
      <c r="B49" s="19">
        <v>368358551.49844784</v>
      </c>
      <c r="C49" s="19">
        <v>536946651.84757817</v>
      </c>
      <c r="D49" s="19">
        <v>581965886.13276684</v>
      </c>
      <c r="E49" s="19">
        <v>625986532.52841341</v>
      </c>
      <c r="F49" s="19">
        <v>1687028375.6320965</v>
      </c>
      <c r="G49" s="19">
        <v>2417882128.9418964</v>
      </c>
      <c r="H49" s="19">
        <v>3722987914.7564998</v>
      </c>
      <c r="I49" s="19">
        <v>5144551814.999999</v>
      </c>
      <c r="J49" s="19">
        <v>4679290000</v>
      </c>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row>
    <row r="50" spans="1:38" x14ac:dyDescent="0.2">
      <c r="A50" s="1" t="s">
        <v>468</v>
      </c>
      <c r="B50" s="19">
        <v>9276211.7219432238</v>
      </c>
      <c r="C50" s="19">
        <v>29559938.800765309</v>
      </c>
      <c r="D50" s="19">
        <v>69409368.698982462</v>
      </c>
      <c r="E50" s="19">
        <v>96109582.706252694</v>
      </c>
      <c r="F50" s="19">
        <v>118151613.94399999</v>
      </c>
      <c r="G50" s="19">
        <v>125209890</v>
      </c>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row>
    <row r="51" spans="1:38" x14ac:dyDescent="0.2">
      <c r="A51" t="s">
        <v>461</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row>
    <row r="52" spans="1:38" x14ac:dyDescent="0.2">
      <c r="A52" t="s">
        <v>447</v>
      </c>
      <c r="B52" s="19">
        <v>70539782.750081345</v>
      </c>
      <c r="C52" s="19">
        <v>101847506.41420978</v>
      </c>
      <c r="D52" s="19">
        <v>112391347.41060764</v>
      </c>
      <c r="E52" s="19">
        <v>135329304.83588365</v>
      </c>
      <c r="F52" s="19">
        <v>111771100.65943725</v>
      </c>
      <c r="G52" s="19">
        <v>134763794.24069354</v>
      </c>
      <c r="H52" s="19">
        <v>154418509.71114227</v>
      </c>
      <c r="I52" s="19">
        <v>271614021.57666731</v>
      </c>
      <c r="J52" s="19">
        <v>327148382.65207797</v>
      </c>
      <c r="K52" s="19">
        <v>290972452.80999994</v>
      </c>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row>
    <row r="53" spans="1:38" x14ac:dyDescent="0.2">
      <c r="A53" t="s">
        <v>431</v>
      </c>
      <c r="B53" s="19">
        <v>11460377.550924165</v>
      </c>
      <c r="C53" s="19">
        <v>26655098.263276607</v>
      </c>
      <c r="D53" s="19">
        <v>31353837.937535524</v>
      </c>
      <c r="E53" s="19">
        <v>45832058.32413172</v>
      </c>
      <c r="F53" s="19">
        <v>58246809.631951675</v>
      </c>
      <c r="G53" s="19">
        <v>67649694.562951922</v>
      </c>
      <c r="H53" s="19">
        <v>72255342.689154297</v>
      </c>
      <c r="I53" s="19">
        <v>43577380.079999991</v>
      </c>
      <c r="J53" s="19">
        <v>8670540</v>
      </c>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row>
    <row r="54" spans="1:38" x14ac:dyDescent="0.2">
      <c r="A54" s="1" t="s">
        <v>423</v>
      </c>
      <c r="B54" s="19">
        <v>26796665.106785562</v>
      </c>
      <c r="C54" s="19">
        <v>37208699.458478518</v>
      </c>
      <c r="D54" s="19">
        <v>45299554.390954807</v>
      </c>
      <c r="E54" s="19">
        <v>45524075.255726665</v>
      </c>
      <c r="F54" s="19">
        <v>52981103.904061869</v>
      </c>
      <c r="G54" s="19">
        <v>61472248.683633156</v>
      </c>
      <c r="H54" s="19">
        <v>65230276.860943578</v>
      </c>
      <c r="I54" s="19">
        <v>83361515.210027054</v>
      </c>
      <c r="J54" s="19">
        <v>87124291.103795156</v>
      </c>
      <c r="K54" s="19">
        <v>98874278.320379704</v>
      </c>
      <c r="L54" s="19">
        <v>134423691.98370826</v>
      </c>
      <c r="M54" s="19">
        <v>158335397.12349236</v>
      </c>
      <c r="N54" s="19">
        <v>27865188.664832063</v>
      </c>
      <c r="O54" s="19">
        <v>27000718.621217098</v>
      </c>
      <c r="P54" s="19">
        <v>32123050.258163497</v>
      </c>
      <c r="Q54" s="19">
        <v>40101917.212126702</v>
      </c>
      <c r="R54" s="19">
        <v>59870466.847131036</v>
      </c>
      <c r="S54" s="19">
        <v>74210926.089710742</v>
      </c>
      <c r="T54" s="19">
        <v>91830961.150057688</v>
      </c>
      <c r="U54" s="19">
        <v>102622270.5761756</v>
      </c>
      <c r="V54" s="19">
        <v>94665105.311249107</v>
      </c>
      <c r="W54" s="19">
        <v>97327213.917735562</v>
      </c>
      <c r="X54" s="19">
        <v>90739524.443162009</v>
      </c>
      <c r="Y54" s="19">
        <v>108411780.53264257</v>
      </c>
      <c r="Z54" s="19">
        <v>95064664.67065537</v>
      </c>
      <c r="AA54" s="19">
        <v>99459842.471291482</v>
      </c>
      <c r="AB54" s="19">
        <v>96492615.453779995</v>
      </c>
      <c r="AC54" s="19">
        <v>94184054.899999991</v>
      </c>
      <c r="AD54" s="19">
        <v>116802000</v>
      </c>
      <c r="AE54" s="19"/>
      <c r="AF54" s="19"/>
      <c r="AG54" s="19"/>
      <c r="AH54" s="19"/>
      <c r="AI54" s="19"/>
      <c r="AJ54" s="19"/>
      <c r="AK54" s="19"/>
      <c r="AL54" s="19"/>
    </row>
    <row r="55" spans="1:38" x14ac:dyDescent="0.2">
      <c r="A55" s="1" t="s">
        <v>411</v>
      </c>
      <c r="B55" s="19">
        <v>9251597.4804994874</v>
      </c>
      <c r="C55" s="19">
        <v>19057994.352139022</v>
      </c>
      <c r="D55" s="19">
        <v>29682459.81059324</v>
      </c>
      <c r="E55" s="19">
        <v>47301059.069662616</v>
      </c>
      <c r="F55" s="19">
        <v>69717983.75352253</v>
      </c>
      <c r="G55" s="19">
        <v>124141247.43032901</v>
      </c>
      <c r="H55" s="19">
        <v>191464373.93161455</v>
      </c>
      <c r="I55" s="19">
        <v>253847786.58811238</v>
      </c>
      <c r="J55" s="19">
        <v>282855222.15964782</v>
      </c>
      <c r="K55" s="19">
        <v>230397221.4701809</v>
      </c>
      <c r="L55" s="19">
        <v>229463217.17364028</v>
      </c>
      <c r="M55" s="19">
        <v>253113012.09915882</v>
      </c>
      <c r="N55" s="19">
        <v>239745281.37610379</v>
      </c>
      <c r="O55" s="19">
        <v>241454091.16694143</v>
      </c>
      <c r="P55" s="19">
        <v>232813485.44840235</v>
      </c>
      <c r="Q55" s="19">
        <v>143352202.04004335</v>
      </c>
      <c r="R55" s="19">
        <v>158706049.74847704</v>
      </c>
      <c r="S55" s="19">
        <v>183184737.02974501</v>
      </c>
      <c r="T55" s="19">
        <v>208728846.48838568</v>
      </c>
      <c r="U55" s="19">
        <v>262585066.41165623</v>
      </c>
      <c r="V55" s="19">
        <v>200986003.17840922</v>
      </c>
      <c r="W55" s="19">
        <v>248450555.91797894</v>
      </c>
      <c r="X55" s="19">
        <v>273269732.68467247</v>
      </c>
      <c r="Y55" s="19">
        <v>351190338.38130653</v>
      </c>
      <c r="Z55" s="19">
        <v>512058003.36049682</v>
      </c>
      <c r="AA55" s="19">
        <v>548452547.36843252</v>
      </c>
      <c r="AB55" s="19">
        <v>503249184.30406857</v>
      </c>
      <c r="AC55" s="19">
        <v>486089031.57681769</v>
      </c>
      <c r="AD55" s="19">
        <v>246680998.63835609</v>
      </c>
      <c r="AE55" s="19">
        <v>121220293.97399998</v>
      </c>
      <c r="AF55" s="19">
        <v>124535240</v>
      </c>
      <c r="AG55" s="19"/>
      <c r="AH55" s="19"/>
      <c r="AI55" s="19"/>
      <c r="AJ55" s="19"/>
      <c r="AK55" s="19"/>
      <c r="AL55" s="19"/>
    </row>
    <row r="56" spans="1:38" x14ac:dyDescent="0.2">
      <c r="A56" s="1" t="s">
        <v>386</v>
      </c>
      <c r="B56" s="19">
        <v>51924026.741387926</v>
      </c>
      <c r="C56" s="19">
        <v>56824684.732039951</v>
      </c>
      <c r="D56" s="19">
        <v>81881215.189255923</v>
      </c>
      <c r="E56" s="19">
        <v>141398135.51040721</v>
      </c>
      <c r="F56" s="19">
        <v>208461335.75381789</v>
      </c>
      <c r="G56" s="19">
        <v>200842453.39599997</v>
      </c>
      <c r="H56" s="19">
        <v>228280960</v>
      </c>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row>
    <row r="57" spans="1:38" x14ac:dyDescent="0.2">
      <c r="A57" t="s">
        <v>371</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row>
    <row r="58" spans="1:38" x14ac:dyDescent="0.2">
      <c r="A58" t="s">
        <v>336</v>
      </c>
      <c r="B58" s="19">
        <v>26587073.866452385</v>
      </c>
      <c r="C58" s="19">
        <v>57829785.620400511</v>
      </c>
      <c r="D58" s="19">
        <v>104014729.96947928</v>
      </c>
      <c r="E58" s="19">
        <v>120753058.06048103</v>
      </c>
      <c r="F58" s="19">
        <v>139945706.06479472</v>
      </c>
      <c r="G58" s="19">
        <v>52112791.685705394</v>
      </c>
      <c r="H58" s="19">
        <v>56675016.124999993</v>
      </c>
      <c r="I58" s="19">
        <v>61345770</v>
      </c>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row>
    <row r="59" spans="1:38" x14ac:dyDescent="0.2">
      <c r="A59" t="s">
        <v>327</v>
      </c>
      <c r="B59" s="19">
        <v>3669594.5688931732</v>
      </c>
      <c r="C59" s="19">
        <v>85676335.608664393</v>
      </c>
      <c r="D59" s="19">
        <v>97989719.850457489</v>
      </c>
      <c r="E59" s="19">
        <v>157049522.43499997</v>
      </c>
      <c r="F59" s="19">
        <v>159947670</v>
      </c>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row>
    <row r="60" spans="1:38" x14ac:dyDescent="0.2">
      <c r="A60" t="s">
        <v>319</v>
      </c>
      <c r="B60" s="19">
        <v>57814147.31571389</v>
      </c>
      <c r="C60" s="19">
        <v>77971496.143539205</v>
      </c>
      <c r="D60" s="19">
        <v>164273899.27880427</v>
      </c>
      <c r="E60" s="19">
        <v>175919370.67554718</v>
      </c>
      <c r="F60" s="19">
        <v>256140279.90199995</v>
      </c>
      <c r="G60" s="19">
        <v>323853630</v>
      </c>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row>
    <row r="61" spans="1:38" x14ac:dyDescent="0.2">
      <c r="A61" t="s">
        <v>317</v>
      </c>
      <c r="B61" s="19">
        <v>42558702.912434682</v>
      </c>
      <c r="C61" s="19">
        <v>54867526.452034272</v>
      </c>
      <c r="D61" s="19">
        <v>82028214.246389061</v>
      </c>
      <c r="E61" s="19">
        <v>86420804.700195208</v>
      </c>
      <c r="F61" s="19">
        <v>49339029.822759911</v>
      </c>
      <c r="G61" s="19">
        <v>58334278.655540884</v>
      </c>
      <c r="H61" s="19">
        <v>55613002.416435637</v>
      </c>
      <c r="I61" s="19">
        <v>72873196.194144681</v>
      </c>
      <c r="J61" s="19">
        <v>86980041.658813924</v>
      </c>
      <c r="K61" s="19">
        <v>106072439.72954491</v>
      </c>
      <c r="L61" s="19">
        <v>166394987.39196861</v>
      </c>
      <c r="M61" s="19">
        <v>224522162.3905769</v>
      </c>
      <c r="N61" s="19">
        <v>238272851.8129971</v>
      </c>
      <c r="O61" s="19">
        <v>233883275.10051882</v>
      </c>
      <c r="P61" s="19">
        <v>259658678.58418709</v>
      </c>
      <c r="Q61" s="19">
        <v>219977421.8042073</v>
      </c>
      <c r="R61" s="19">
        <v>316980522.10607564</v>
      </c>
      <c r="S61" s="19">
        <v>414469427.52561021</v>
      </c>
      <c r="T61" s="19">
        <v>601030510.15037239</v>
      </c>
      <c r="U61" s="19">
        <v>718523594.61011326</v>
      </c>
      <c r="V61" s="19">
        <v>765169030.85742366</v>
      </c>
      <c r="W61" s="19">
        <v>878232149.56243896</v>
      </c>
      <c r="X61" s="19">
        <v>1188407137.0217595</v>
      </c>
      <c r="Y61" s="19">
        <v>1729623228.9038413</v>
      </c>
      <c r="Z61" s="19">
        <v>2202745581.2387671</v>
      </c>
      <c r="AA61" s="19">
        <v>2751858295.0464096</v>
      </c>
      <c r="AB61" s="19">
        <v>2714565881.7297454</v>
      </c>
      <c r="AC61" s="19">
        <v>1882460642.6852591</v>
      </c>
      <c r="AD61" s="19">
        <v>3092070573.9810743</v>
      </c>
      <c r="AE61" s="19">
        <v>3367899713.3969226</v>
      </c>
      <c r="AF61" s="19">
        <v>3531613771.5599847</v>
      </c>
      <c r="AG61" s="19">
        <v>4347365189.9293194</v>
      </c>
      <c r="AH61" s="19">
        <v>4911056057.6999989</v>
      </c>
      <c r="AI61" s="19">
        <v>5389990000</v>
      </c>
      <c r="AJ61" s="19"/>
      <c r="AK61" s="19"/>
      <c r="AL61" s="19"/>
    </row>
    <row r="62" spans="1:38" x14ac:dyDescent="0.2">
      <c r="A62" t="s">
        <v>306</v>
      </c>
      <c r="B62" s="19">
        <v>6980249.3050117129</v>
      </c>
      <c r="C62" s="19">
        <v>6749235.5298583135</v>
      </c>
      <c r="D62" s="19">
        <v>23486227.990539581</v>
      </c>
      <c r="E62" s="19">
        <v>60985245.322467871</v>
      </c>
      <c r="F62" s="19">
        <v>74858232.382103488</v>
      </c>
      <c r="G62" s="19">
        <v>107494295.67261761</v>
      </c>
      <c r="H62" s="19">
        <v>156730116.01217946</v>
      </c>
      <c r="I62" s="19">
        <v>204775691.01997361</v>
      </c>
      <c r="J62" s="19">
        <v>220338161.64180356</v>
      </c>
      <c r="K62" s="19">
        <v>273945247.00954705</v>
      </c>
      <c r="L62" s="19">
        <v>246626309.98199996</v>
      </c>
      <c r="M62" s="19">
        <v>214777660</v>
      </c>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row>
    <row r="63" spans="1:38" x14ac:dyDescent="0.2">
      <c r="A63" s="1" t="s">
        <v>289</v>
      </c>
      <c r="B63" s="19">
        <v>52590475.225998722</v>
      </c>
      <c r="C63" s="19">
        <v>88731066.846658543</v>
      </c>
      <c r="D63" s="19">
        <v>122970823.10027184</v>
      </c>
      <c r="E63" s="19">
        <v>209667177.07775915</v>
      </c>
      <c r="F63" s="19">
        <v>278354078.22149849</v>
      </c>
      <c r="G63" s="19">
        <v>350422022.88599998</v>
      </c>
      <c r="H63" s="19">
        <v>328661670</v>
      </c>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row>
    <row r="64" spans="1:38" x14ac:dyDescent="0.2">
      <c r="A64" t="s">
        <v>273</v>
      </c>
      <c r="B64" s="19">
        <v>5757218.6619886318</v>
      </c>
      <c r="C64" s="19">
        <v>12695843.631835632</v>
      </c>
      <c r="D64" s="19">
        <v>26497151.714584757</v>
      </c>
      <c r="E64" s="19">
        <v>49368361.027347721</v>
      </c>
      <c r="F64" s="19">
        <v>109353607.26510847</v>
      </c>
      <c r="G64" s="19">
        <v>134531495.9206062</v>
      </c>
      <c r="H64" s="19">
        <v>141852654.41099998</v>
      </c>
      <c r="I64" s="19">
        <v>119419230</v>
      </c>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row>
    <row r="65" spans="1:38" x14ac:dyDescent="0.2">
      <c r="A65" s="1" t="s">
        <v>259</v>
      </c>
      <c r="B65" s="19">
        <v>34778781.037861794</v>
      </c>
      <c r="C65" s="19">
        <v>65470873.822803497</v>
      </c>
      <c r="D65" s="19">
        <v>115801198.16964632</v>
      </c>
      <c r="E65" s="19">
        <v>162856114.40444964</v>
      </c>
      <c r="F65" s="19">
        <v>227030752.50699633</v>
      </c>
      <c r="G65" s="19">
        <v>285944679.98518109</v>
      </c>
      <c r="H65" s="19">
        <v>449305724.08799994</v>
      </c>
      <c r="I65" s="19">
        <v>609991750</v>
      </c>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row>
    <row r="66" spans="1:38" x14ac:dyDescent="0.2">
      <c r="A66" t="s">
        <v>242</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row>
    <row r="67" spans="1:38" x14ac:dyDescent="0.2">
      <c r="A67" t="s">
        <v>222</v>
      </c>
      <c r="B67" s="19">
        <v>150659561.1302003</v>
      </c>
      <c r="C67" s="19">
        <v>317554153.63476598</v>
      </c>
      <c r="D67" s="19">
        <v>372214191.17958933</v>
      </c>
      <c r="E67" s="19">
        <v>227111301.92103207</v>
      </c>
      <c r="F67" s="19">
        <v>233434171.33399996</v>
      </c>
      <c r="G67" s="19">
        <v>214943490</v>
      </c>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row>
    <row r="68" spans="1:38" x14ac:dyDescent="0.2">
      <c r="A68" s="1" t="s">
        <v>207</v>
      </c>
      <c r="B68" s="19">
        <v>1294485.0528508718</v>
      </c>
      <c r="C68" s="19">
        <v>3400795.1117964238</v>
      </c>
      <c r="D68" s="19">
        <v>8388295.7456989791</v>
      </c>
      <c r="E68" s="19">
        <v>8329937.174452113</v>
      </c>
      <c r="F68" s="19">
        <v>21395121.828980837</v>
      </c>
      <c r="G68" s="19">
        <v>28200260.371411417</v>
      </c>
      <c r="H68" s="19">
        <v>24016535.036944102</v>
      </c>
      <c r="I68" s="19">
        <v>17844538.768298253</v>
      </c>
      <c r="J68" s="19">
        <v>18982877.084098101</v>
      </c>
      <c r="K68" s="19">
        <v>19057869.860412471</v>
      </c>
      <c r="L68" s="19">
        <v>34549217.585793279</v>
      </c>
      <c r="M68" s="19">
        <v>40184438.327435166</v>
      </c>
      <c r="N68" s="19">
        <v>47083755.914621815</v>
      </c>
      <c r="O68" s="19">
        <v>43685878.559638068</v>
      </c>
      <c r="P68" s="19">
        <v>48690513.795965463</v>
      </c>
      <c r="Q68" s="19">
        <v>46383601.98460751</v>
      </c>
      <c r="R68" s="19">
        <v>44517121.192535535</v>
      </c>
      <c r="S68" s="19">
        <v>51186191.646867715</v>
      </c>
      <c r="T68" s="19">
        <v>77510773.045383498</v>
      </c>
      <c r="U68" s="19">
        <v>91337898.518911898</v>
      </c>
      <c r="V68" s="19">
        <v>87984913.318888724</v>
      </c>
      <c r="W68" s="19">
        <v>85982837.585818857</v>
      </c>
      <c r="X68" s="19">
        <v>147215906.98712212</v>
      </c>
      <c r="Y68" s="19">
        <v>184163723.38631278</v>
      </c>
      <c r="Z68" s="19">
        <v>222450083.92176011</v>
      </c>
      <c r="AA68" s="19">
        <v>280307953.35019571</v>
      </c>
      <c r="AB68" s="19">
        <v>282357278.8837086</v>
      </c>
      <c r="AC68" s="19">
        <v>248528042.13899997</v>
      </c>
      <c r="AD68" s="19">
        <v>114866630</v>
      </c>
      <c r="AE68" s="19"/>
      <c r="AF68" s="19"/>
      <c r="AG68" s="19"/>
      <c r="AH68" s="19"/>
      <c r="AI68" s="19"/>
      <c r="AJ68" s="19"/>
      <c r="AK68" s="19"/>
      <c r="AL68" s="19"/>
    </row>
    <row r="69" spans="1:38" x14ac:dyDescent="0.2">
      <c r="A69" s="1" t="s">
        <v>196</v>
      </c>
      <c r="B69" s="19">
        <v>36195519.917873994</v>
      </c>
      <c r="C69" s="19">
        <v>44245771.219650872</v>
      </c>
      <c r="D69" s="19">
        <v>49730591.386591941</v>
      </c>
      <c r="E69" s="19">
        <v>79665912.964612037</v>
      </c>
      <c r="F69" s="19">
        <v>110394353.11367863</v>
      </c>
      <c r="G69" s="19">
        <v>142786473.06938037</v>
      </c>
      <c r="H69" s="19">
        <v>193004046.48199996</v>
      </c>
      <c r="I69" s="19">
        <v>207838550</v>
      </c>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row>
    <row r="70" spans="1:38" x14ac:dyDescent="0.2">
      <c r="A70" s="1" t="s">
        <v>179</v>
      </c>
      <c r="B70" s="19">
        <v>27476803.904489815</v>
      </c>
      <c r="C70" s="19">
        <v>34798185.391402513</v>
      </c>
      <c r="D70" s="19">
        <v>37468801.831147499</v>
      </c>
      <c r="E70" s="19">
        <v>63589029.31973546</v>
      </c>
      <c r="F70" s="19">
        <v>57884587.123976327</v>
      </c>
      <c r="G70" s="19">
        <v>64415264.413220569</v>
      </c>
      <c r="H70" s="19">
        <v>101924048.98043613</v>
      </c>
      <c r="I70" s="19">
        <v>167269532.04367104</v>
      </c>
      <c r="J70" s="19">
        <v>179571207.76003036</v>
      </c>
      <c r="K70" s="19">
        <v>215020152.16466498</v>
      </c>
      <c r="L70" s="19">
        <v>236117360.26783377</v>
      </c>
      <c r="M70" s="19">
        <v>239084556.04797453</v>
      </c>
      <c r="N70" s="19">
        <v>302132442.05242443</v>
      </c>
      <c r="O70" s="19">
        <v>313916318.05404091</v>
      </c>
      <c r="P70" s="19">
        <v>400334234.84146255</v>
      </c>
      <c r="Q70" s="19">
        <v>508601016.50707185</v>
      </c>
      <c r="R70" s="19">
        <v>597437346.72351921</v>
      </c>
      <c r="S70" s="19">
        <v>724517935.35931456</v>
      </c>
      <c r="T70" s="19">
        <v>907900072.2804333</v>
      </c>
      <c r="U70" s="19">
        <v>1018532914.823504</v>
      </c>
      <c r="V70" s="19">
        <v>1492106514.8826206</v>
      </c>
      <c r="W70" s="19">
        <v>1518980199.1107624</v>
      </c>
      <c r="X70" s="19"/>
      <c r="Y70" s="19"/>
      <c r="Z70" s="19"/>
      <c r="AA70" s="19"/>
      <c r="AB70" s="19"/>
      <c r="AC70" s="19"/>
      <c r="AD70" s="19"/>
      <c r="AE70" s="19"/>
      <c r="AF70" s="19"/>
      <c r="AG70" s="19"/>
      <c r="AH70" s="19"/>
      <c r="AI70" s="19"/>
      <c r="AJ70" s="19"/>
      <c r="AK70" s="19"/>
      <c r="AL70" s="19"/>
    </row>
    <row r="71" spans="1:38" x14ac:dyDescent="0.2">
      <c r="A71" t="s">
        <v>142</v>
      </c>
      <c r="B71" s="19">
        <v>8125889.1137336902</v>
      </c>
      <c r="C71" s="19">
        <v>22243499.47856953</v>
      </c>
      <c r="D71" s="19">
        <v>62565604.167170368</v>
      </c>
      <c r="E71" s="19">
        <v>115823963.12727615</v>
      </c>
      <c r="F71" s="19">
        <v>176811105.28388625</v>
      </c>
      <c r="G71" s="19">
        <v>160524370.57211921</v>
      </c>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row>
    <row r="72" spans="1:38" x14ac:dyDescent="0.2">
      <c r="A72" s="1" t="s">
        <v>121</v>
      </c>
      <c r="B72" s="19">
        <v>842163.85777459096</v>
      </c>
      <c r="C72" s="19">
        <v>2939454.3141171169</v>
      </c>
      <c r="D72" s="19">
        <v>9103786.1523419805</v>
      </c>
      <c r="E72" s="19">
        <v>23121022.860408653</v>
      </c>
      <c r="F72" s="19">
        <v>11120416.873240922</v>
      </c>
      <c r="G72" s="19">
        <v>5401085.3218834689</v>
      </c>
      <c r="H72" s="19">
        <v>5293979.6294942005</v>
      </c>
      <c r="I72" s="19">
        <v>6708567.3446853925</v>
      </c>
      <c r="J72" s="19">
        <v>10326837.432713898</v>
      </c>
      <c r="K72" s="19">
        <v>14835696.02456647</v>
      </c>
      <c r="L72" s="19">
        <v>21333667.121769994</v>
      </c>
      <c r="M72" s="19">
        <v>32189174.833264347</v>
      </c>
      <c r="N72" s="19">
        <v>30984277.883470897</v>
      </c>
      <c r="O72" s="19">
        <v>52529339.172784954</v>
      </c>
      <c r="P72" s="19">
        <v>61928494.283541769</v>
      </c>
      <c r="Q72" s="19">
        <v>65602007.068192929</v>
      </c>
      <c r="R72" s="19">
        <v>103651971.60695568</v>
      </c>
      <c r="S72" s="19">
        <v>58753155.866289295</v>
      </c>
      <c r="T72" s="19">
        <v>63147913.51699999</v>
      </c>
      <c r="U72" s="19">
        <v>155300310</v>
      </c>
      <c r="V72" s="19"/>
      <c r="W72" s="19"/>
      <c r="X72" s="19"/>
      <c r="Y72" s="19"/>
      <c r="Z72" s="19"/>
      <c r="AA72" s="19"/>
      <c r="AB72" s="19"/>
      <c r="AC72" s="19"/>
      <c r="AD72" s="19"/>
      <c r="AE72" s="19"/>
      <c r="AF72" s="19"/>
      <c r="AG72" s="19"/>
      <c r="AH72" s="19"/>
      <c r="AI72" s="19"/>
      <c r="AJ72" s="19"/>
      <c r="AK72" s="19"/>
      <c r="AL72" s="19"/>
    </row>
    <row r="73" spans="1:38" x14ac:dyDescent="0.2">
      <c r="A73" t="s">
        <v>118</v>
      </c>
      <c r="B73" s="19">
        <v>61559296.004543163</v>
      </c>
      <c r="C73" s="19">
        <v>94281615.752151221</v>
      </c>
      <c r="D73" s="19">
        <v>119662142.0637942</v>
      </c>
      <c r="E73" s="19">
        <v>122320346.74599998</v>
      </c>
      <c r="F73" s="19">
        <v>148235540</v>
      </c>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row>
    <row r="74" spans="1:38" x14ac:dyDescent="0.2">
      <c r="A74" t="s">
        <v>107</v>
      </c>
      <c r="B74" s="19">
        <v>29030473.6195531</v>
      </c>
      <c r="C74" s="19">
        <v>18995922.872050304</v>
      </c>
      <c r="D74" s="19">
        <v>25155233.114948768</v>
      </c>
      <c r="E74" s="19">
        <v>59549997.503115922</v>
      </c>
      <c r="F74" s="19">
        <v>80364791.361806393</v>
      </c>
      <c r="G74" s="19">
        <v>97226158.443607256</v>
      </c>
      <c r="H74" s="19">
        <v>94412630.146113038</v>
      </c>
      <c r="I74" s="19">
        <v>95877585.933170989</v>
      </c>
      <c r="J74" s="19">
        <v>119564689.78254899</v>
      </c>
      <c r="K74" s="19">
        <v>150724286.99078</v>
      </c>
      <c r="L74" s="19">
        <v>174325536.8384487</v>
      </c>
      <c r="M74" s="19">
        <v>223256116.86332369</v>
      </c>
      <c r="N74" s="19">
        <v>228148396.52799997</v>
      </c>
      <c r="O74" s="19">
        <v>148095460</v>
      </c>
      <c r="P74" s="19"/>
      <c r="Q74" s="19"/>
      <c r="R74" s="19"/>
      <c r="S74" s="19"/>
      <c r="T74" s="19"/>
      <c r="U74" s="19"/>
      <c r="V74" s="19"/>
      <c r="W74" s="19"/>
      <c r="X74" s="19"/>
      <c r="Y74" s="19"/>
      <c r="Z74" s="19"/>
      <c r="AA74" s="19"/>
      <c r="AB74" s="19"/>
      <c r="AC74" s="19"/>
      <c r="AD74" s="19"/>
      <c r="AE74" s="19"/>
      <c r="AF74" s="19"/>
      <c r="AG74" s="19"/>
      <c r="AH74" s="19"/>
      <c r="AI74" s="19"/>
      <c r="AJ74" s="19"/>
      <c r="AK74" s="19"/>
      <c r="AL74" s="19"/>
    </row>
    <row r="75" spans="1:38" x14ac:dyDescent="0.2">
      <c r="A75" s="1" t="s">
        <v>96</v>
      </c>
      <c r="B75" s="19">
        <v>13738776.830468323</v>
      </c>
      <c r="C75" s="19">
        <v>20103076.195165325</v>
      </c>
      <c r="D75" s="19">
        <v>26512772.200972546</v>
      </c>
      <c r="E75" s="19">
        <v>51695168.221189409</v>
      </c>
      <c r="F75" s="19">
        <v>75669360.004621804</v>
      </c>
      <c r="G75" s="19">
        <v>87878529.512641042</v>
      </c>
      <c r="H75" s="19">
        <v>72557123.98145014</v>
      </c>
      <c r="I75" s="19">
        <v>103224133.98158558</v>
      </c>
      <c r="J75" s="19">
        <v>115612340.989089</v>
      </c>
      <c r="K75" s="19">
        <v>139865456.74312618</v>
      </c>
      <c r="L75" s="19">
        <v>193155695.36288235</v>
      </c>
      <c r="M75" s="19">
        <v>258095821.16900632</v>
      </c>
      <c r="N75" s="19">
        <v>356461238.20679635</v>
      </c>
      <c r="O75" s="19">
        <v>349701810.30214882</v>
      </c>
      <c r="P75" s="19">
        <v>330236069.72971743</v>
      </c>
      <c r="Q75" s="19">
        <v>414803658.38575315</v>
      </c>
      <c r="R75" s="19">
        <v>596571436.6362232</v>
      </c>
      <c r="S75" s="19">
        <v>806635111.76665449</v>
      </c>
      <c r="T75" s="19">
        <v>779344789.69352186</v>
      </c>
      <c r="U75" s="19">
        <v>829395636.85227287</v>
      </c>
      <c r="V75" s="19">
        <v>936119700.24036682</v>
      </c>
      <c r="W75" s="19">
        <v>1022679089.8535311</v>
      </c>
      <c r="X75" s="19">
        <v>1075274707.7160721</v>
      </c>
      <c r="Y75" s="19">
        <v>1219017416.5913515</v>
      </c>
      <c r="Z75" s="19">
        <v>1163880566.6613519</v>
      </c>
      <c r="AA75" s="19">
        <v>1353692410.0233903</v>
      </c>
      <c r="AB75" s="19">
        <v>1404811390.7017362</v>
      </c>
      <c r="AC75" s="19">
        <v>1732823396.9862964</v>
      </c>
      <c r="AD75" s="19">
        <v>1815400545.5529993</v>
      </c>
      <c r="AE75" s="19">
        <v>2214301151.857059</v>
      </c>
      <c r="AF75" s="19">
        <v>2252860155.6342487</v>
      </c>
      <c r="AG75" s="19">
        <v>3705273813.9701762</v>
      </c>
      <c r="AH75" s="19">
        <v>3000762155.9970598</v>
      </c>
      <c r="AI75" s="19">
        <v>3918141629.9999995</v>
      </c>
      <c r="AJ75" s="19">
        <v>8506461000</v>
      </c>
      <c r="AK75" s="19"/>
      <c r="AL75" s="19"/>
    </row>
    <row r="76" spans="1:38" x14ac:dyDescent="0.2">
      <c r="A76" t="s">
        <v>79</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row>
    <row r="77" spans="1:38" x14ac:dyDescent="0.2">
      <c r="A77" t="s">
        <v>62</v>
      </c>
      <c r="B77" s="19">
        <v>81775790.274536088</v>
      </c>
      <c r="C77" s="19">
        <v>128456663.77702944</v>
      </c>
      <c r="D77" s="19">
        <v>187382000.92249718</v>
      </c>
      <c r="E77" s="19">
        <v>372391195.69582331</v>
      </c>
      <c r="F77" s="19">
        <v>544061125.59454715</v>
      </c>
      <c r="G77" s="19">
        <v>536300081.26353353</v>
      </c>
      <c r="H77" s="19">
        <v>615562348.43999994</v>
      </c>
      <c r="I77" s="19">
        <v>521693970</v>
      </c>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row>
    <row r="78" spans="1:38" x14ac:dyDescent="0.2">
      <c r="A78" t="s">
        <v>49</v>
      </c>
      <c r="B78" s="19">
        <v>12105361.367603159</v>
      </c>
      <c r="C78" s="19">
        <v>37622275.857986286</v>
      </c>
      <c r="D78" s="19">
        <v>56650227.114659533</v>
      </c>
      <c r="E78" s="19">
        <v>81446133.582234085</v>
      </c>
      <c r="F78" s="19">
        <v>83184305.564737707</v>
      </c>
      <c r="G78" s="19">
        <v>151113906.19413221</v>
      </c>
      <c r="H78" s="19">
        <v>133919267.8358521</v>
      </c>
      <c r="I78" s="19">
        <v>89607367.47776781</v>
      </c>
      <c r="J78" s="19">
        <v>68656642.686574787</v>
      </c>
      <c r="K78" s="19">
        <v>97870718.243999988</v>
      </c>
      <c r="L78" s="19">
        <v>131189040</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row>
    <row r="79" spans="1:38" x14ac:dyDescent="0.2">
      <c r="A79" t="s">
        <v>34</v>
      </c>
      <c r="B79" s="19">
        <v>2653351.5473416136</v>
      </c>
      <c r="C79" s="19">
        <v>3258298.5474724169</v>
      </c>
      <c r="D79" s="19">
        <v>12310594.763025463</v>
      </c>
      <c r="E79" s="19">
        <v>54731448.563662402</v>
      </c>
      <c r="F79" s="19">
        <v>103748978.61023776</v>
      </c>
      <c r="G79" s="19">
        <v>172287186.32549974</v>
      </c>
      <c r="H79" s="19">
        <v>221406135.86288729</v>
      </c>
      <c r="I79" s="19">
        <v>161245433.2983717</v>
      </c>
      <c r="J79" s="19">
        <v>148005717.96323135</v>
      </c>
      <c r="K79" s="19">
        <v>130904548.66525918</v>
      </c>
      <c r="L79" s="19">
        <v>138047066.44299999</v>
      </c>
      <c r="M79" s="19">
        <v>164472460</v>
      </c>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row>
    <row r="80" spans="1:38" x14ac:dyDescent="0.2">
      <c r="A80" t="s">
        <v>31</v>
      </c>
      <c r="B80" s="19">
        <v>18298820.858965818</v>
      </c>
      <c r="C80" s="19">
        <v>17784947.215839043</v>
      </c>
      <c r="D80" s="19">
        <v>23493216.825420536</v>
      </c>
      <c r="E80" s="19">
        <v>25190252.9874736</v>
      </c>
      <c r="F80" s="19">
        <v>46404295.595637552</v>
      </c>
      <c r="G80" s="19">
        <v>69553375.958995938</v>
      </c>
      <c r="H80" s="19">
        <v>93889365.555157483</v>
      </c>
      <c r="I80" s="19">
        <v>124960372.49622512</v>
      </c>
      <c r="J80" s="19">
        <v>149668836.47690433</v>
      </c>
      <c r="K80" s="19">
        <v>209095468.78765056</v>
      </c>
      <c r="L80" s="19">
        <v>233781634.85495615</v>
      </c>
      <c r="M80" s="19">
        <v>225484260.16162407</v>
      </c>
      <c r="N80" s="19">
        <v>269277203.54599994</v>
      </c>
      <c r="O80" s="19">
        <v>234516580</v>
      </c>
      <c r="P80" s="19"/>
      <c r="Q80" s="19"/>
      <c r="R80" s="19"/>
      <c r="S80" s="19"/>
      <c r="T80" s="19"/>
      <c r="U80" s="19"/>
      <c r="V80" s="19"/>
      <c r="W80" s="19"/>
      <c r="X80" s="19"/>
      <c r="Y80" s="19"/>
      <c r="Z80" s="19"/>
      <c r="AA80" s="19"/>
      <c r="AB80" s="19"/>
      <c r="AC80" s="19"/>
      <c r="AD80" s="19"/>
      <c r="AE80" s="19"/>
      <c r="AF80" s="19"/>
      <c r="AG80" s="19"/>
      <c r="AH80" s="19"/>
      <c r="AI80" s="19"/>
      <c r="AJ80" s="19"/>
      <c r="AK80" s="19"/>
      <c r="AL80" s="19"/>
    </row>
    <row r="81" spans="1:41" x14ac:dyDescent="0.2">
      <c r="A81" s="50" t="s">
        <v>19</v>
      </c>
      <c r="B81" s="53">
        <v>17171709.505718935</v>
      </c>
      <c r="C81" s="53">
        <v>33510588.85807991</v>
      </c>
      <c r="D81" s="53">
        <v>49365304.775339194</v>
      </c>
      <c r="E81" s="53">
        <v>53822995.825689673</v>
      </c>
      <c r="F81" s="53">
        <v>72958166.221065536</v>
      </c>
      <c r="G81" s="53">
        <v>148125325.32915786</v>
      </c>
      <c r="H81" s="53">
        <v>210820670.79805973</v>
      </c>
      <c r="I81" s="53">
        <v>242580005.53510883</v>
      </c>
      <c r="J81" s="53">
        <v>235690557.53157717</v>
      </c>
      <c r="K81" s="53">
        <v>152498531.91299999</v>
      </c>
      <c r="L81" s="53">
        <v>138659630</v>
      </c>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row>
    <row r="82" spans="1:41" x14ac:dyDescent="0.2">
      <c r="A82" t="s">
        <v>1416</v>
      </c>
      <c r="B82" s="19">
        <f>AVERAGE(B2:B81)</f>
        <v>39059220.844454043</v>
      </c>
      <c r="C82" s="19">
        <f t="shared" ref="C82:AL82" si="1">AVERAGE(C2:C81)</f>
        <v>63019982.514337249</v>
      </c>
      <c r="D82" s="19">
        <f t="shared" si="1"/>
        <v>89387329.643720388</v>
      </c>
      <c r="E82" s="19">
        <f t="shared" si="1"/>
        <v>124779373.4556507</v>
      </c>
      <c r="F82" s="19">
        <f t="shared" si="1"/>
        <v>181240306.07315299</v>
      </c>
      <c r="G82" s="19">
        <f t="shared" si="1"/>
        <v>222877115.54393786</v>
      </c>
      <c r="H82" s="19">
        <f t="shared" si="1"/>
        <v>289870231.53704286</v>
      </c>
      <c r="I82" s="19">
        <f t="shared" si="1"/>
        <v>360908414.06572312</v>
      </c>
      <c r="J82" s="19">
        <f t="shared" si="1"/>
        <v>344332870.31440341</v>
      </c>
      <c r="K82" s="19">
        <f t="shared" si="1"/>
        <v>231842358.21786699</v>
      </c>
      <c r="L82" s="19">
        <f t="shared" si="1"/>
        <v>242625105.08002579</v>
      </c>
      <c r="M82" s="19">
        <f t="shared" si="1"/>
        <v>268616858.05651671</v>
      </c>
      <c r="N82" s="19">
        <f t="shared" si="1"/>
        <v>303073017.69766152</v>
      </c>
      <c r="O82" s="19">
        <f t="shared" si="1"/>
        <v>308321227.66892725</v>
      </c>
      <c r="P82" s="19">
        <f t="shared" si="1"/>
        <v>281634471.37561435</v>
      </c>
      <c r="Q82" s="19">
        <f t="shared" si="1"/>
        <v>330987626.56486869</v>
      </c>
      <c r="R82" s="19">
        <f t="shared" si="1"/>
        <v>434298312.1451754</v>
      </c>
      <c r="S82" s="19">
        <f t="shared" si="1"/>
        <v>497218791.35525179</v>
      </c>
      <c r="T82" s="19">
        <f t="shared" si="1"/>
        <v>603592599.80226827</v>
      </c>
      <c r="U82" s="19">
        <f t="shared" si="1"/>
        <v>759673114.48668563</v>
      </c>
      <c r="V82" s="19">
        <f t="shared" si="1"/>
        <v>859715573.57836902</v>
      </c>
      <c r="W82" s="19">
        <f t="shared" si="1"/>
        <v>893915344.53817821</v>
      </c>
      <c r="X82" s="19">
        <f t="shared" si="1"/>
        <v>953388146.5643791</v>
      </c>
      <c r="Y82" s="19">
        <f t="shared" si="1"/>
        <v>1036838250.8006077</v>
      </c>
      <c r="Z82" s="19">
        <f t="shared" si="1"/>
        <v>1289238352.0705678</v>
      </c>
      <c r="AA82" s="19">
        <f t="shared" si="1"/>
        <v>1552580343.4160054</v>
      </c>
      <c r="AB82" s="19">
        <f t="shared" si="1"/>
        <v>1615932299.2223501</v>
      </c>
      <c r="AC82" s="19">
        <f t="shared" si="1"/>
        <v>1674900307.65485</v>
      </c>
      <c r="AD82" s="19">
        <f t="shared" si="1"/>
        <v>2011036373.1062367</v>
      </c>
      <c r="AE82" s="19">
        <f t="shared" si="1"/>
        <v>2388378131.2601352</v>
      </c>
      <c r="AF82" s="19">
        <f t="shared" si="1"/>
        <v>2342308211.7181425</v>
      </c>
      <c r="AG82" s="19">
        <f t="shared" si="1"/>
        <v>3780230708.9185104</v>
      </c>
      <c r="AH82" s="19">
        <f t="shared" si="1"/>
        <v>4053361131.0990791</v>
      </c>
      <c r="AI82" s="19">
        <f t="shared" si="1"/>
        <v>4200944139.1843939</v>
      </c>
      <c r="AJ82" s="19">
        <f t="shared" si="1"/>
        <v>7269942311.8378983</v>
      </c>
      <c r="AK82" s="19">
        <f t="shared" si="1"/>
        <v>5540729768.4218998</v>
      </c>
      <c r="AL82" s="19">
        <f t="shared" si="1"/>
        <v>5581995184</v>
      </c>
    </row>
    <row r="83" spans="1:41" x14ac:dyDescent="0.2">
      <c r="A83" t="s">
        <v>1417</v>
      </c>
      <c r="B83" s="19">
        <f>MEDIAN(B2:B81)</f>
        <v>18438081.591542792</v>
      </c>
      <c r="C83" s="19">
        <f t="shared" ref="C83:AL83" si="2">MEDIAN(C2:C81)</f>
        <v>39178145.049613431</v>
      </c>
      <c r="D83" s="19">
        <f t="shared" si="2"/>
        <v>58433945.889738396</v>
      </c>
      <c r="E83" s="19">
        <f t="shared" si="2"/>
        <v>88865237.910970867</v>
      </c>
      <c r="F83" s="19">
        <f t="shared" si="2"/>
        <v>117870660.98086864</v>
      </c>
      <c r="G83" s="19">
        <f t="shared" si="2"/>
        <v>130001127.8213636</v>
      </c>
      <c r="H83" s="19">
        <f t="shared" si="2"/>
        <v>156730116.01217946</v>
      </c>
      <c r="I83" s="19">
        <f t="shared" si="2"/>
        <v>158741369.29547271</v>
      </c>
      <c r="J83" s="19">
        <f t="shared" si="2"/>
        <v>148837277.22006786</v>
      </c>
      <c r="K83" s="19">
        <f t="shared" si="2"/>
        <v>152498531.91299999</v>
      </c>
      <c r="L83" s="19">
        <f t="shared" si="2"/>
        <v>170360262.11520866</v>
      </c>
      <c r="M83" s="19">
        <f t="shared" si="2"/>
        <v>223123514.84765387</v>
      </c>
      <c r="N83" s="19">
        <f t="shared" si="2"/>
        <v>238272851.8129971</v>
      </c>
      <c r="O83" s="19">
        <f t="shared" si="2"/>
        <v>226637753.15776381</v>
      </c>
      <c r="P83" s="19">
        <f t="shared" si="2"/>
        <v>180481602.77026898</v>
      </c>
      <c r="Q83" s="19">
        <f t="shared" si="2"/>
        <v>192095528.36547041</v>
      </c>
      <c r="R83" s="19">
        <f t="shared" si="2"/>
        <v>227164733.49275726</v>
      </c>
      <c r="S83" s="19">
        <f t="shared" si="2"/>
        <v>187876231.69731584</v>
      </c>
      <c r="T83" s="19">
        <f t="shared" si="2"/>
        <v>208728846.48838568</v>
      </c>
      <c r="U83" s="19">
        <f t="shared" si="2"/>
        <v>262585066.41165623</v>
      </c>
      <c r="V83" s="19">
        <f t="shared" si="2"/>
        <v>442679369.53389573</v>
      </c>
      <c r="W83" s="19">
        <f t="shared" si="2"/>
        <v>602734688.57431364</v>
      </c>
      <c r="X83" s="19">
        <f t="shared" si="2"/>
        <v>473948801.6045332</v>
      </c>
      <c r="Y83" s="19">
        <f t="shared" si="2"/>
        <v>596821567.72431898</v>
      </c>
      <c r="Z83" s="19">
        <f t="shared" si="2"/>
        <v>1007650689.293699</v>
      </c>
      <c r="AA83" s="19">
        <f t="shared" si="2"/>
        <v>1108622777.7169998</v>
      </c>
      <c r="AB83" s="19">
        <f t="shared" si="2"/>
        <v>937720240</v>
      </c>
      <c r="AC83" s="19">
        <f t="shared" si="2"/>
        <v>1132096513.4100461</v>
      </c>
      <c r="AD83" s="19">
        <f t="shared" si="2"/>
        <v>1157976966.191673</v>
      </c>
      <c r="AE83" s="19">
        <f t="shared" si="2"/>
        <v>2449677295.9285297</v>
      </c>
      <c r="AF83" s="19">
        <f t="shared" si="2"/>
        <v>2252860155.6342487</v>
      </c>
      <c r="AG83" s="19">
        <f t="shared" si="2"/>
        <v>4347365189.9293194</v>
      </c>
      <c r="AH83" s="19">
        <f t="shared" si="2"/>
        <v>4911056057.6999989</v>
      </c>
      <c r="AI83" s="19">
        <f t="shared" si="2"/>
        <v>5180531661.5213356</v>
      </c>
      <c r="AJ83" s="19">
        <f t="shared" si="2"/>
        <v>7679902854.5597963</v>
      </c>
      <c r="AK83" s="19">
        <f t="shared" si="2"/>
        <v>5540729768.4218998</v>
      </c>
      <c r="AL83" s="19">
        <f t="shared" si="2"/>
        <v>5581995184</v>
      </c>
    </row>
    <row r="84" spans="1:41" x14ac:dyDescent="0.2">
      <c r="A84" t="s">
        <v>1395</v>
      </c>
      <c r="B84" s="19">
        <v>2694812.6434211726</v>
      </c>
      <c r="C84" s="19">
        <v>7351869.2889527129</v>
      </c>
      <c r="D84" s="19">
        <v>14761588.447188972</v>
      </c>
      <c r="E84" s="19">
        <v>29904732.921332456</v>
      </c>
      <c r="F84" s="19">
        <v>33931714.999882236</v>
      </c>
      <c r="G84" s="19">
        <v>57783719.127842471</v>
      </c>
      <c r="H84" s="19">
        <v>47377828.116960123</v>
      </c>
      <c r="I84" s="19">
        <v>64665133.573419079</v>
      </c>
      <c r="J84" s="19">
        <v>84505879.734465837</v>
      </c>
      <c r="K84" s="19">
        <v>80711593.923999995</v>
      </c>
      <c r="L84" s="19">
        <v>95821392.133999988</v>
      </c>
      <c r="M84" s="19">
        <v>111551060</v>
      </c>
      <c r="N84" s="19">
        <v>109915350.46135411</v>
      </c>
      <c r="O84" s="19">
        <v>101603062.47718954</v>
      </c>
      <c r="P84" s="19">
        <v>135971325.59992856</v>
      </c>
      <c r="Q84" s="19">
        <v>108417365.81125192</v>
      </c>
      <c r="R84" s="19">
        <v>233567310.8402169</v>
      </c>
      <c r="S84" s="19">
        <v>196565562.71564829</v>
      </c>
      <c r="T84" s="19">
        <v>260660140.74664134</v>
      </c>
      <c r="U84" s="19">
        <v>494348750.33708405</v>
      </c>
      <c r="V84" s="19">
        <v>674203683.72953629</v>
      </c>
      <c r="W84" s="19">
        <v>953257268.57330513</v>
      </c>
      <c r="X84" s="19">
        <v>1120293396.5279953</v>
      </c>
      <c r="Y84" s="19">
        <v>1578757045.5217717</v>
      </c>
      <c r="Z84" s="19">
        <v>1820323021.5245633</v>
      </c>
      <c r="AA84" s="19">
        <v>1943364270.0159998</v>
      </c>
      <c r="AB84" s="19">
        <v>2282390438.5748734</v>
      </c>
      <c r="AC84" s="19">
        <v>3269677857.9860215</v>
      </c>
      <c r="AD84" s="19">
        <v>3766218582.222434</v>
      </c>
      <c r="AE84" s="19">
        <v>5253743422.5993538</v>
      </c>
      <c r="AF84" s="19">
        <v>7641745978.5840158</v>
      </c>
      <c r="AG84" s="19">
        <v>15351301100.388508</v>
      </c>
      <c r="AH84" s="19">
        <v>14905141242.93194</v>
      </c>
      <c r="AI84" s="19">
        <v>15584930118.565918</v>
      </c>
      <c r="AJ84" s="19">
        <v>16386985409.314795</v>
      </c>
      <c r="AK84" s="19">
        <v>24273391131.030396</v>
      </c>
      <c r="AL84" s="19">
        <v>22651523720.48951</v>
      </c>
      <c r="AM84" s="19">
        <v>21673412026.097687</v>
      </c>
      <c r="AN84" s="19">
        <v>22967352820.599998</v>
      </c>
      <c r="AO84" s="19">
        <v>22965588500</v>
      </c>
    </row>
    <row r="86" spans="1:41" x14ac:dyDescent="0.2">
      <c r="A86" t="s">
        <v>1427</v>
      </c>
      <c r="B86">
        <v>18298820.858965818</v>
      </c>
      <c r="C86">
        <v>40690524.880592518</v>
      </c>
      <c r="D86">
        <v>58946046.553980909</v>
      </c>
      <c r="E86">
        <v>91309671.121746525</v>
      </c>
      <c r="F86">
        <v>118151613.94399999</v>
      </c>
      <c r="G86">
        <v>134057590</v>
      </c>
      <c r="H86">
        <v>160306225.1291481</v>
      </c>
      <c r="I86">
        <v>156237305.29257372</v>
      </c>
      <c r="J86">
        <v>148005717.96323135</v>
      </c>
      <c r="K86">
        <v>152097425.61114526</v>
      </c>
      <c r="L86">
        <v>166394987.39196861</v>
      </c>
      <c r="M86">
        <v>222990912.83198404</v>
      </c>
      <c r="N86">
        <v>233210624.17049855</v>
      </c>
      <c r="O86">
        <v>223653384.2988838</v>
      </c>
      <c r="P86">
        <v>180027901.83964565</v>
      </c>
      <c r="Q86">
        <v>181932220.81933406</v>
      </c>
      <c r="R86">
        <v>197065369.43829888</v>
      </c>
      <c r="S86">
        <v>183184737.02974501</v>
      </c>
      <c r="T86">
        <v>205819088.39279473</v>
      </c>
      <c r="U86">
        <v>237884723.93126619</v>
      </c>
      <c r="V86">
        <v>233586348.96097991</v>
      </c>
      <c r="W86">
        <v>425272028.11875868</v>
      </c>
      <c r="X86">
        <v>473948801.6045332</v>
      </c>
      <c r="Y86">
        <v>596821567.72431898</v>
      </c>
      <c r="Z86">
        <v>1007650689.293699</v>
      </c>
      <c r="AA86">
        <v>1108622777.7169998</v>
      </c>
      <c r="AB86">
        <v>937720240</v>
      </c>
      <c r="AC86">
        <v>1132096513.4100461</v>
      </c>
      <c r="AD86">
        <v>1157976966.191673</v>
      </c>
      <c r="AE86">
        <v>2449677295.9285297</v>
      </c>
      <c r="AF86">
        <v>2252860155.6342487</v>
      </c>
      <c r="AG86">
        <v>4347365189.9293194</v>
      </c>
      <c r="AH86">
        <v>4911056057.6999989</v>
      </c>
      <c r="AI86">
        <v>5180531661.5213356</v>
      </c>
      <c r="AJ86">
        <v>7679902854.5597963</v>
      </c>
      <c r="AK86">
        <v>5540729768.4218998</v>
      </c>
      <c r="AL86">
        <v>5581995184</v>
      </c>
    </row>
    <row r="87" spans="1:41" x14ac:dyDescent="0.2">
      <c r="A87" t="s">
        <v>1395</v>
      </c>
      <c r="B87">
        <v>2694812.6434211726</v>
      </c>
      <c r="C87">
        <v>7351869.2889527129</v>
      </c>
      <c r="D87">
        <v>14761588.447188972</v>
      </c>
      <c r="E87">
        <v>29904732.921332456</v>
      </c>
      <c r="F87">
        <v>33931714.999882236</v>
      </c>
      <c r="G87">
        <v>57783719.127842471</v>
      </c>
      <c r="H87">
        <v>47377828.116960123</v>
      </c>
      <c r="I87">
        <v>64665133.573419079</v>
      </c>
      <c r="J87">
        <v>84505879.734465837</v>
      </c>
      <c r="K87">
        <v>80711593.923999995</v>
      </c>
      <c r="L87">
        <v>95821392.133999988</v>
      </c>
      <c r="M87">
        <v>111551060</v>
      </c>
      <c r="N87">
        <v>109915350.46135411</v>
      </c>
      <c r="O87">
        <v>101603062.47718954</v>
      </c>
      <c r="P87">
        <v>135971325.59992856</v>
      </c>
      <c r="Q87">
        <v>108417365.81125192</v>
      </c>
      <c r="R87">
        <v>233567310.8402169</v>
      </c>
      <c r="S87">
        <v>196565562.71564829</v>
      </c>
      <c r="T87">
        <v>260660140.74664134</v>
      </c>
      <c r="U87">
        <v>494348750.33708405</v>
      </c>
      <c r="V87">
        <v>674203683.72953629</v>
      </c>
      <c r="W87">
        <v>953257268.57330513</v>
      </c>
      <c r="X87">
        <v>1120293396.5279953</v>
      </c>
      <c r="Y87">
        <v>1578757045.5217717</v>
      </c>
      <c r="Z87">
        <v>1820323021.5245633</v>
      </c>
      <c r="AA87">
        <v>1943364270.0159998</v>
      </c>
      <c r="AB87">
        <v>2282390438.5748734</v>
      </c>
      <c r="AC87">
        <v>3269677857.9860215</v>
      </c>
      <c r="AD87">
        <v>3766218582.222434</v>
      </c>
      <c r="AE87">
        <v>5253743422.5993538</v>
      </c>
      <c r="AF87">
        <v>7641745978.5840158</v>
      </c>
      <c r="AG87">
        <v>15351301100.388508</v>
      </c>
      <c r="AH87">
        <v>14905141242.93194</v>
      </c>
      <c r="AI87">
        <v>15584930118.565918</v>
      </c>
      <c r="AJ87">
        <v>16386985409.314795</v>
      </c>
      <c r="AK87">
        <v>24273391131.030396</v>
      </c>
      <c r="AL87">
        <v>22651523720.48951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0500-4DED-354E-A57B-73631C94AFC7}">
  <dimension ref="A1:V185"/>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L1" s="5">
        <v>2008</v>
      </c>
      <c r="M1" s="5">
        <v>2009</v>
      </c>
      <c r="N1" s="5">
        <v>2010</v>
      </c>
      <c r="O1" s="5">
        <v>2011</v>
      </c>
      <c r="P1" s="5">
        <v>2012</v>
      </c>
      <c r="Q1" s="5">
        <v>2013</v>
      </c>
      <c r="R1" s="5">
        <v>2014</v>
      </c>
      <c r="S1" s="5">
        <v>2015</v>
      </c>
      <c r="T1" s="5">
        <v>2016</v>
      </c>
      <c r="U1" s="5">
        <v>2017</v>
      </c>
    </row>
    <row r="2" spans="1:22" x14ac:dyDescent="0.2">
      <c r="A2" s="70"/>
      <c r="B2" s="70"/>
      <c r="C2" s="4" t="s">
        <v>1235</v>
      </c>
      <c r="D2" s="4"/>
      <c r="E2" s="4"/>
      <c r="F2" s="4"/>
      <c r="G2" s="4"/>
      <c r="H2" s="4"/>
      <c r="I2" s="4"/>
      <c r="J2" s="4"/>
      <c r="K2" s="4"/>
      <c r="L2" s="41">
        <v>1.5076933592052841</v>
      </c>
      <c r="M2" s="41">
        <v>1.5072411868492295</v>
      </c>
      <c r="N2" s="41">
        <v>1.4686165710311112</v>
      </c>
      <c r="O2" s="41">
        <v>1.4450620594618826</v>
      </c>
      <c r="P2" s="41">
        <v>1.403926998408513</v>
      </c>
      <c r="Q2" s="41">
        <v>1.3819539309070903</v>
      </c>
      <c r="R2" s="41">
        <v>1.3604586837045582</v>
      </c>
      <c r="S2" s="41">
        <v>1.3592353718698755</v>
      </c>
      <c r="T2" s="41">
        <v>1.3408655143236416</v>
      </c>
      <c r="U2" s="41">
        <v>1.3081614773889187</v>
      </c>
    </row>
    <row r="3" spans="1:22" x14ac:dyDescent="0.2">
      <c r="A3" s="71"/>
      <c r="B3" s="71"/>
      <c r="C3" s="5" t="s">
        <v>1236</v>
      </c>
      <c r="D3" s="5"/>
      <c r="E3" s="5"/>
      <c r="F3" s="5"/>
      <c r="G3" s="5"/>
      <c r="H3" s="5"/>
      <c r="I3" s="5"/>
      <c r="J3" s="5"/>
      <c r="K3" s="5"/>
      <c r="L3" s="5">
        <v>16.760000000000002</v>
      </c>
      <c r="M3" s="5">
        <v>29.68</v>
      </c>
      <c r="N3" s="5">
        <v>31.43</v>
      </c>
      <c r="O3" s="5">
        <v>21.87</v>
      </c>
      <c r="P3" s="5">
        <v>26.73</v>
      </c>
      <c r="Q3" s="5">
        <v>35.94</v>
      </c>
      <c r="R3" s="5">
        <v>49.3</v>
      </c>
      <c r="S3" s="5">
        <v>77.540000000000006</v>
      </c>
      <c r="T3" s="5">
        <v>85.19</v>
      </c>
      <c r="U3" s="5">
        <v>55.53</v>
      </c>
    </row>
    <row r="4" spans="1:22" x14ac:dyDescent="0.2">
      <c r="A4" s="72"/>
      <c r="B4" s="72"/>
      <c r="L4">
        <f>L2*L3*1000000</f>
        <v>25268940.700280562</v>
      </c>
      <c r="M4">
        <f t="shared" ref="M4:U4" si="0">M2*M3*1000000</f>
        <v>44734918.42568513</v>
      </c>
      <c r="N4">
        <f t="shared" si="0"/>
        <v>46158618.827507824</v>
      </c>
      <c r="O4">
        <f t="shared" si="0"/>
        <v>31603507.240431372</v>
      </c>
      <c r="P4">
        <f t="shared" si="0"/>
        <v>37526968.667459555</v>
      </c>
      <c r="Q4">
        <f t="shared" si="0"/>
        <v>49667424.276800826</v>
      </c>
      <c r="R4">
        <f t="shared" si="0"/>
        <v>67070613.106634721</v>
      </c>
      <c r="S4">
        <f t="shared" si="0"/>
        <v>105395110.73479015</v>
      </c>
      <c r="T4">
        <f t="shared" si="0"/>
        <v>114228333.16523103</v>
      </c>
      <c r="U4">
        <f t="shared" si="0"/>
        <v>72642206.839406654</v>
      </c>
    </row>
    <row r="5" spans="1:22" x14ac:dyDescent="0.2">
      <c r="A5" s="71"/>
      <c r="B5" s="71"/>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45064954.506645948</v>
      </c>
      <c r="M9">
        <f t="shared" ref="M9:V9" si="1">M$2*M102*1000000</f>
        <v>64509922.797147013</v>
      </c>
      <c r="N9">
        <f t="shared" si="1"/>
        <v>71242589.860719204</v>
      </c>
      <c r="O9">
        <f t="shared" si="1"/>
        <v>81371444.568298608</v>
      </c>
      <c r="P9">
        <f t="shared" si="1"/>
        <v>65802058.415407002</v>
      </c>
      <c r="Q9">
        <f t="shared" si="1"/>
        <v>60391386.78063985</v>
      </c>
      <c r="R9">
        <f t="shared" si="1"/>
        <v>74131393.675061375</v>
      </c>
      <c r="S9">
        <f t="shared" si="1"/>
        <v>112925274.69494925</v>
      </c>
      <c r="T9">
        <f t="shared" si="1"/>
        <v>134515628.39694774</v>
      </c>
      <c r="U9">
        <f t="shared" si="1"/>
        <v>118938041.5242005</v>
      </c>
      <c r="V9">
        <f t="shared" si="1"/>
        <v>0</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-19796013.806365382</v>
      </c>
      <c r="M11">
        <f t="shared" si="3"/>
        <v>-19775004.371461891</v>
      </c>
      <c r="N11">
        <f t="shared" si="3"/>
        <v>-25083971.033211377</v>
      </c>
      <c r="O11">
        <f t="shared" si="3"/>
        <v>-49767937.327867232</v>
      </c>
      <c r="P11">
        <f t="shared" si="3"/>
        <v>-28275089.747947451</v>
      </c>
      <c r="Q11">
        <f t="shared" si="3"/>
        <v>-10723962.50383902</v>
      </c>
      <c r="R11">
        <f t="shared" si="3"/>
        <v>-7060780.5684266584</v>
      </c>
      <c r="S11">
        <f t="shared" si="3"/>
        <v>-7530163.9601591108</v>
      </c>
      <c r="T11">
        <f t="shared" si="3"/>
        <v>-20287295.231716696</v>
      </c>
      <c r="U11">
        <f t="shared" si="3"/>
        <v>-46295834.684793837</v>
      </c>
      <c r="V11">
        <f t="shared" si="3"/>
        <v>0</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-734849.74327665556</v>
      </c>
      <c r="M13">
        <f t="shared" si="5"/>
        <v>1959.4135429039984</v>
      </c>
      <c r="N13">
        <f t="shared" si="5"/>
        <v>-443669.06610849866</v>
      </c>
      <c r="O13">
        <f t="shared" si="5"/>
        <v>-1468616.5710311113</v>
      </c>
      <c r="P13">
        <f t="shared" si="5"/>
        <v>582910.48973921454</v>
      </c>
      <c r="Q13">
        <f t="shared" si="5"/>
        <v>849763.47211476974</v>
      </c>
      <c r="R13">
        <f t="shared" si="5"/>
        <v>450039.73256946786</v>
      </c>
      <c r="S13">
        <f t="shared" si="5"/>
        <v>-92428.005287151551</v>
      </c>
      <c r="T13">
        <f t="shared" si="5"/>
        <v>-2317954.2146112793</v>
      </c>
      <c r="U13">
        <f t="shared" si="5"/>
        <v>-1752020.666666979</v>
      </c>
      <c r="V13">
        <f t="shared" si="5"/>
        <v>0</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-1181880.8242810224</v>
      </c>
      <c r="M15">
        <f t="shared" si="7"/>
        <v>-666049.88046867447</v>
      </c>
      <c r="N15">
        <f t="shared" si="7"/>
        <v>-798046.24469830585</v>
      </c>
      <c r="O15">
        <f t="shared" si="7"/>
        <v>-2275539.2250346267</v>
      </c>
      <c r="P15">
        <f t="shared" si="7"/>
        <v>-1057999.3860006554</v>
      </c>
      <c r="Q15">
        <f t="shared" si="7"/>
        <v>-298225.65828975005</v>
      </c>
      <c r="R15">
        <f t="shared" si="7"/>
        <v>-143256.29939408999</v>
      </c>
      <c r="S15">
        <f t="shared" si="7"/>
        <v>-97185.329088696089</v>
      </c>
      <c r="T15">
        <f t="shared" si="7"/>
        <v>-238137.71534387875</v>
      </c>
      <c r="U15">
        <f t="shared" si="7"/>
        <v>-833691.3095399579</v>
      </c>
      <c r="V15">
        <f t="shared" si="7"/>
        <v>0</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11232315.526079366</v>
      </c>
      <c r="M17">
        <f t="shared" si="9"/>
        <v>13625460.329117032</v>
      </c>
      <c r="N17">
        <f t="shared" si="9"/>
        <v>12967884.322204713</v>
      </c>
      <c r="O17">
        <f t="shared" si="9"/>
        <v>16083540.721810753</v>
      </c>
      <c r="P17">
        <f t="shared" si="9"/>
        <v>13814641.664339768</v>
      </c>
      <c r="Q17">
        <f t="shared" si="9"/>
        <v>13708982.994598335</v>
      </c>
      <c r="R17">
        <f t="shared" si="9"/>
        <v>15033068.45493537</v>
      </c>
      <c r="S17">
        <f t="shared" si="9"/>
        <v>15508875.593035279</v>
      </c>
      <c r="T17">
        <f t="shared" si="9"/>
        <v>18061458.477939453</v>
      </c>
      <c r="U17">
        <f t="shared" si="9"/>
        <v>24606517.38968556</v>
      </c>
      <c r="V17">
        <f t="shared" si="9"/>
        <v>0</v>
      </c>
    </row>
    <row r="18" spans="1:22" x14ac:dyDescent="0.2">
      <c r="A18" s="11"/>
      <c r="C18" s="11" t="s">
        <v>1243</v>
      </c>
      <c r="L18">
        <f t="shared" ref="L18:V18" si="10">L$2*L111*1000000</f>
        <v>542317.30130614073</v>
      </c>
      <c r="M18">
        <f t="shared" si="10"/>
        <v>323001.78634178988</v>
      </c>
      <c r="N18">
        <f t="shared" si="10"/>
        <v>-33925.042790818668</v>
      </c>
      <c r="O18">
        <f t="shared" si="10"/>
        <v>375427.12304819707</v>
      </c>
      <c r="P18">
        <f t="shared" si="10"/>
        <v>-163276.70991491005</v>
      </c>
      <c r="Q18">
        <f t="shared" si="10"/>
        <v>11332.022233438141</v>
      </c>
      <c r="R18">
        <f t="shared" si="10"/>
        <v>155228.3358106901</v>
      </c>
      <c r="S18">
        <f t="shared" si="10"/>
        <v>44854.767271705896</v>
      </c>
      <c r="T18">
        <f t="shared" si="10"/>
        <v>242160.3118868497</v>
      </c>
      <c r="U18">
        <f t="shared" si="10"/>
        <v>517901.12889827287</v>
      </c>
      <c r="V18">
        <f t="shared" si="10"/>
        <v>0</v>
      </c>
    </row>
    <row r="19" spans="1:22" x14ac:dyDescent="0.2">
      <c r="A19" s="11"/>
      <c r="C19" s="11" t="s">
        <v>1244</v>
      </c>
      <c r="L19" t="e">
        <f t="shared" ref="L19:V19" si="11">L$2*L112*1000000</f>
        <v>#VALUE!</v>
      </c>
      <c r="M19" t="e">
        <f t="shared" si="11"/>
        <v>#VALUE!</v>
      </c>
      <c r="N19" t="e">
        <f t="shared" si="11"/>
        <v>#VALUE!</v>
      </c>
      <c r="O19" t="e">
        <f t="shared" si="11"/>
        <v>#VALUE!</v>
      </c>
      <c r="P19" t="e">
        <f t="shared" si="11"/>
        <v>#VALUE!</v>
      </c>
      <c r="Q19" t="e">
        <f t="shared" si="11"/>
        <v>#VALUE!</v>
      </c>
      <c r="R19" t="e">
        <f t="shared" si="11"/>
        <v>#VALUE!</v>
      </c>
      <c r="S19" t="e">
        <f t="shared" si="11"/>
        <v>#VALUE!</v>
      </c>
      <c r="T19" t="e">
        <f t="shared" si="11"/>
        <v>#VALUE!</v>
      </c>
      <c r="U19" t="e">
        <f t="shared" si="11"/>
        <v>#VALUE!</v>
      </c>
      <c r="V19">
        <f t="shared" si="11"/>
        <v>0</v>
      </c>
    </row>
    <row r="20" spans="1:22" x14ac:dyDescent="0.2">
      <c r="A20" s="71"/>
      <c r="B20" s="71"/>
      <c r="C20" s="11" t="s">
        <v>1245</v>
      </c>
      <c r="L20">
        <f t="shared" ref="L20:V20" si="12">L$2*L113*1000000</f>
        <v>11232315.526079366</v>
      </c>
      <c r="M20">
        <f t="shared" si="12"/>
        <v>13625460.329117032</v>
      </c>
      <c r="N20">
        <f t="shared" si="12"/>
        <v>13041315.15075627</v>
      </c>
      <c r="O20">
        <f t="shared" si="12"/>
        <v>15057546.659592817</v>
      </c>
      <c r="P20">
        <f t="shared" si="12"/>
        <v>13210953.055024108</v>
      </c>
      <c r="Q20">
        <f t="shared" si="12"/>
        <v>13874817.466307186</v>
      </c>
      <c r="R20">
        <f t="shared" si="12"/>
        <v>15033068.45493537</v>
      </c>
      <c r="S20">
        <f t="shared" si="12"/>
        <v>15508875.593035279</v>
      </c>
      <c r="T20">
        <f t="shared" si="12"/>
        <v>18061458.477939453</v>
      </c>
      <c r="U20">
        <f t="shared" si="12"/>
        <v>24606517.38968556</v>
      </c>
      <c r="V20">
        <f t="shared" si="12"/>
        <v>0</v>
      </c>
    </row>
    <row r="21" spans="1:22" x14ac:dyDescent="0.2">
      <c r="A21" s="72"/>
      <c r="B21" s="72"/>
      <c r="C21" s="11" t="s">
        <v>1246</v>
      </c>
      <c r="L21" t="e">
        <f t="shared" ref="L21:V21" si="13">L$2*L114*1000000</f>
        <v>#VALUE!</v>
      </c>
      <c r="M21">
        <f t="shared" si="13"/>
        <v>0</v>
      </c>
      <c r="N21">
        <f t="shared" si="13"/>
        <v>-73430.828551555562</v>
      </c>
      <c r="O21">
        <f t="shared" si="13"/>
        <v>1025994.0622179366</v>
      </c>
      <c r="P21">
        <f t="shared" si="13"/>
        <v>603688.60931566055</v>
      </c>
      <c r="Q21">
        <f t="shared" si="13"/>
        <v>-179654.01101792176</v>
      </c>
      <c r="R21">
        <f t="shared" si="13"/>
        <v>-13604.586837045583</v>
      </c>
      <c r="S21" t="e">
        <f t="shared" si="13"/>
        <v>#VALUE!</v>
      </c>
      <c r="T21" t="e">
        <f t="shared" si="13"/>
        <v>#VALUE!</v>
      </c>
      <c r="U21" t="e">
        <f t="shared" si="13"/>
        <v>#VALUE!</v>
      </c>
      <c r="V21">
        <f t="shared" si="13"/>
        <v>0</v>
      </c>
    </row>
    <row r="22" spans="1:22" x14ac:dyDescent="0.2">
      <c r="A22" s="71"/>
      <c r="B22" s="71"/>
      <c r="C22" s="5" t="s">
        <v>1248</v>
      </c>
      <c r="L22">
        <f t="shared" ref="L22:V22" si="14">L$2*L115*1000000</f>
        <v>-31028329.332444746</v>
      </c>
      <c r="M22">
        <f t="shared" si="14"/>
        <v>-33400464.700578921</v>
      </c>
      <c r="N22">
        <f t="shared" si="14"/>
        <v>-38051855.355416097</v>
      </c>
      <c r="O22">
        <f t="shared" si="14"/>
        <v>-65851478.04967799</v>
      </c>
      <c r="P22">
        <f t="shared" si="14"/>
        <v>-42089731.41228722</v>
      </c>
      <c r="Q22">
        <f t="shared" si="14"/>
        <v>-24419125.959128287</v>
      </c>
      <c r="R22">
        <f t="shared" si="14"/>
        <v>-22093849.023362022</v>
      </c>
      <c r="S22">
        <f t="shared" si="14"/>
        <v>-23052631.906913087</v>
      </c>
      <c r="T22">
        <f t="shared" si="14"/>
        <v>-38348753.709656149</v>
      </c>
      <c r="U22">
        <f t="shared" si="14"/>
        <v>-70889270.459705502</v>
      </c>
      <c r="V22">
        <f t="shared" si="14"/>
        <v>0</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-661123.53801151714</v>
      </c>
      <c r="M24">
        <f t="shared" si="16"/>
        <v>-115605.39903133591</v>
      </c>
      <c r="N24">
        <f t="shared" si="16"/>
        <v>-248783.64713267024</v>
      </c>
      <c r="O24">
        <f t="shared" si="16"/>
        <v>-1095935.0658958917</v>
      </c>
      <c r="P24">
        <f t="shared" si="16"/>
        <v>480423.81885539315</v>
      </c>
      <c r="Q24">
        <f t="shared" si="16"/>
        <v>567153.89324426977</v>
      </c>
      <c r="R24">
        <f t="shared" si="16"/>
        <v>110469.24511681013</v>
      </c>
      <c r="S24">
        <f t="shared" si="16"/>
        <v>-60078.203436648502</v>
      </c>
      <c r="T24">
        <f t="shared" si="16"/>
        <v>-920906.43523747707</v>
      </c>
      <c r="U24">
        <f t="shared" si="16"/>
        <v>-1170673.7061153434</v>
      </c>
      <c r="V24">
        <f t="shared" si="16"/>
        <v>0</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-1851899.7531118505</v>
      </c>
      <c r="M26">
        <f t="shared" si="18"/>
        <v>-1125306.2701016348</v>
      </c>
      <c r="N26">
        <f t="shared" si="18"/>
        <v>-1210727.5011580482</v>
      </c>
      <c r="O26">
        <f t="shared" si="18"/>
        <v>-3010931.3070947789</v>
      </c>
      <c r="P26">
        <f t="shared" si="18"/>
        <v>-1574644.521414988</v>
      </c>
      <c r="Q26">
        <f t="shared" si="18"/>
        <v>-679506.7478270164</v>
      </c>
      <c r="R26">
        <f t="shared" si="18"/>
        <v>-448135.09041228151</v>
      </c>
      <c r="S26">
        <f t="shared" si="18"/>
        <v>-297264.77582794183</v>
      </c>
      <c r="T26">
        <f t="shared" si="18"/>
        <v>-450128.55315844651</v>
      </c>
      <c r="U26">
        <f t="shared" si="18"/>
        <v>-1276634.7857838459</v>
      </c>
      <c r="V26">
        <f t="shared" si="18"/>
        <v>0</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8292313.4756290633</v>
      </c>
      <c r="M28">
        <f t="shared" si="20"/>
        <v>3511871.9653587048</v>
      </c>
      <c r="N28">
        <f t="shared" si="20"/>
        <v>1997318.5366023113</v>
      </c>
      <c r="O28">
        <f t="shared" si="20"/>
        <v>2442154.8804905815</v>
      </c>
      <c r="P28">
        <f t="shared" si="20"/>
        <v>1881262.1778674074</v>
      </c>
      <c r="Q28">
        <f t="shared" si="20"/>
        <v>1022645.9088712467</v>
      </c>
      <c r="R28">
        <f t="shared" si="20"/>
        <v>2081501.7860679741</v>
      </c>
      <c r="S28">
        <f t="shared" si="20"/>
        <v>-4036929.0544535303</v>
      </c>
      <c r="T28">
        <f t="shared" si="20"/>
        <v>-9131294.1525439993</v>
      </c>
      <c r="U28">
        <f t="shared" si="20"/>
        <v>-9654231.7031302191</v>
      </c>
      <c r="V28">
        <f t="shared" si="20"/>
        <v>0</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3081272.9182078387</v>
      </c>
      <c r="M30">
        <f t="shared" si="22"/>
        <v>-869075.2683372657</v>
      </c>
      <c r="N30">
        <f t="shared" si="22"/>
        <v>-611385.07852025155</v>
      </c>
      <c r="O30">
        <f t="shared" si="22"/>
        <v>349560.51218382939</v>
      </c>
      <c r="P30">
        <f t="shared" si="22"/>
        <v>-292578.38646833412</v>
      </c>
      <c r="Q30">
        <f t="shared" si="22"/>
        <v>-616075.06239838083</v>
      </c>
      <c r="R30">
        <f t="shared" si="22"/>
        <v>1455962.8833006183</v>
      </c>
      <c r="S30">
        <f t="shared" si="22"/>
        <v>-3993569.4460908812</v>
      </c>
      <c r="T30">
        <f t="shared" si="22"/>
        <v>-1729180.1672717684</v>
      </c>
      <c r="U30">
        <f t="shared" si="22"/>
        <v>-109754.74795293029</v>
      </c>
      <c r="V30">
        <f t="shared" si="22"/>
        <v>0</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-15076.933592052841</v>
      </c>
      <c r="M32">
        <f t="shared" si="24"/>
        <v>0</v>
      </c>
      <c r="N32">
        <f t="shared" si="24"/>
        <v>-14686.165710311114</v>
      </c>
      <c r="O32">
        <f t="shared" si="24"/>
        <v>-28901.241189237651</v>
      </c>
      <c r="P32">
        <f t="shared" si="24"/>
        <v>-98274.889888595921</v>
      </c>
      <c r="Q32">
        <f t="shared" si="24"/>
        <v>-41458.617927212705</v>
      </c>
      <c r="R32">
        <f t="shared" si="24"/>
        <v>-122441.28153341023</v>
      </c>
      <c r="S32">
        <f t="shared" si="24"/>
        <v>-5532087.9635103941</v>
      </c>
      <c r="T32">
        <f t="shared" si="24"/>
        <v>-9533553.8068410922</v>
      </c>
      <c r="U32">
        <f t="shared" si="24"/>
        <v>-9719639.7769996654</v>
      </c>
      <c r="V32">
        <f t="shared" si="24"/>
        <v>0</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8307390.4092211155</v>
      </c>
      <c r="M34">
        <f t="shared" si="26"/>
        <v>3511871.9653587048</v>
      </c>
      <c r="N34">
        <f t="shared" si="26"/>
        <v>2012004.7023126225</v>
      </c>
      <c r="O34">
        <f t="shared" si="26"/>
        <v>2471056.1216798192</v>
      </c>
      <c r="P34">
        <f t="shared" si="26"/>
        <v>1979537.0677560032</v>
      </c>
      <c r="Q34">
        <f t="shared" si="26"/>
        <v>1064104.5267984595</v>
      </c>
      <c r="R34">
        <f t="shared" si="26"/>
        <v>2203943.0676013846</v>
      </c>
      <c r="S34">
        <f t="shared" si="26"/>
        <v>1495158.909056863</v>
      </c>
      <c r="T34">
        <f t="shared" si="26"/>
        <v>402259.65429709246</v>
      </c>
      <c r="U34">
        <f t="shared" si="26"/>
        <v>65408.073869445943</v>
      </c>
      <c r="V34">
        <f t="shared" si="26"/>
        <v>0</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-226154.00388079259</v>
      </c>
      <c r="M36">
        <f t="shared" si="28"/>
        <v>-256231.00176436902</v>
      </c>
      <c r="N36">
        <f t="shared" si="28"/>
        <v>58744.662841244455</v>
      </c>
      <c r="O36">
        <f t="shared" si="28"/>
        <v>-86703.72356771295</v>
      </c>
      <c r="P36">
        <f t="shared" si="28"/>
        <v>-98274.889888595921</v>
      </c>
      <c r="Q36">
        <f t="shared" si="28"/>
        <v>-3510162.9845040091</v>
      </c>
      <c r="R36">
        <f t="shared" si="28"/>
        <v>2680103.60689798</v>
      </c>
      <c r="S36">
        <f t="shared" si="28"/>
        <v>-47056728.574135087</v>
      </c>
      <c r="T36">
        <f t="shared" si="28"/>
        <v>46018504.451587379</v>
      </c>
      <c r="U36">
        <f t="shared" si="28"/>
        <v>-61431262.978183627</v>
      </c>
      <c r="V36">
        <f t="shared" si="28"/>
        <v>0</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-22962169.860696476</v>
      </c>
      <c r="M38">
        <f t="shared" si="30"/>
        <v>-30144823.736984592</v>
      </c>
      <c r="N38">
        <f t="shared" si="30"/>
        <v>-36010478.321682848</v>
      </c>
      <c r="O38">
        <f t="shared" si="30"/>
        <v>-63481576.2721605</v>
      </c>
      <c r="P38">
        <f t="shared" si="30"/>
        <v>-40306744.124308407</v>
      </c>
      <c r="Q38">
        <f t="shared" si="30"/>
        <v>-26906643.034761045</v>
      </c>
      <c r="R38">
        <f t="shared" si="30"/>
        <v>-17318639.043559026</v>
      </c>
      <c r="S38">
        <f t="shared" si="30"/>
        <v>-74146289.535501704</v>
      </c>
      <c r="T38">
        <f t="shared" si="30"/>
        <v>-1461543.4106127697</v>
      </c>
      <c r="U38">
        <f t="shared" si="30"/>
        <v>-141974765.14101937</v>
      </c>
      <c r="V38">
        <f t="shared" si="30"/>
        <v>0</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15076.933592052841</v>
      </c>
      <c r="M40" t="e">
        <f t="shared" si="32"/>
        <v>#VALUE!</v>
      </c>
      <c r="N40">
        <f t="shared" si="32"/>
        <v>73430.828551555562</v>
      </c>
      <c r="O40">
        <f t="shared" si="32"/>
        <v>57802.482378475303</v>
      </c>
      <c r="P40">
        <f t="shared" si="32"/>
        <v>280785.39968170261</v>
      </c>
      <c r="Q40" t="e">
        <f t="shared" si="32"/>
        <v>#VALUE!</v>
      </c>
      <c r="R40" t="e">
        <f t="shared" si="32"/>
        <v>#VALUE!</v>
      </c>
      <c r="S40" t="e">
        <f t="shared" si="32"/>
        <v>#VALUE!</v>
      </c>
      <c r="T40" t="e">
        <f t="shared" si="32"/>
        <v>#VALUE!</v>
      </c>
      <c r="U40" t="e">
        <f t="shared" si="32"/>
        <v>#VALUE!</v>
      </c>
      <c r="V40">
        <f t="shared" si="32"/>
        <v>0</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t="e">
        <f t="shared" ref="L42:V42" si="34">L$2*L135*1000000</f>
        <v>#VALUE!</v>
      </c>
      <c r="M42" t="e">
        <f t="shared" si="34"/>
        <v>#VALUE!</v>
      </c>
      <c r="N42" t="e">
        <f t="shared" si="34"/>
        <v>#VALUE!</v>
      </c>
      <c r="O42" t="e">
        <f t="shared" si="34"/>
        <v>#VALUE!</v>
      </c>
      <c r="P42" t="e">
        <f t="shared" si="34"/>
        <v>#VALUE!</v>
      </c>
      <c r="Q42" t="e">
        <f t="shared" si="34"/>
        <v>#VALUE!</v>
      </c>
      <c r="R42" t="e">
        <f t="shared" si="34"/>
        <v>#VALUE!</v>
      </c>
      <c r="S42" t="e">
        <f t="shared" si="34"/>
        <v>#VALUE!</v>
      </c>
      <c r="T42" t="e">
        <f t="shared" si="34"/>
        <v>#VALUE!</v>
      </c>
      <c r="U42" t="e">
        <f t="shared" si="34"/>
        <v>#VALUE!</v>
      </c>
      <c r="V42">
        <f t="shared" si="34"/>
        <v>0</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-22947092.927104425</v>
      </c>
      <c r="M44">
        <f t="shared" si="36"/>
        <v>-30144823.736984592</v>
      </c>
      <c r="N44">
        <f t="shared" si="36"/>
        <v>-35937047.493131287</v>
      </c>
      <c r="O44">
        <f t="shared" si="36"/>
        <v>-63438224.410376638</v>
      </c>
      <c r="P44">
        <f t="shared" si="36"/>
        <v>-40025958.724626705</v>
      </c>
      <c r="Q44">
        <f t="shared" si="36"/>
        <v>-26906643.034761045</v>
      </c>
      <c r="R44">
        <f t="shared" si="36"/>
        <v>-17318639.043559026</v>
      </c>
      <c r="S44">
        <f t="shared" si="36"/>
        <v>-74146289.535501704</v>
      </c>
      <c r="T44">
        <f t="shared" si="36"/>
        <v>-1461543.4106127697</v>
      </c>
      <c r="U44">
        <f t="shared" si="36"/>
        <v>-141974765.14101937</v>
      </c>
      <c r="V44">
        <f t="shared" si="36"/>
        <v>0</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-325209.45758057979</v>
      </c>
      <c r="M46">
        <f t="shared" si="38"/>
        <v>-472520.11207723344</v>
      </c>
      <c r="N46">
        <f t="shared" si="38"/>
        <v>-328676.38859676267</v>
      </c>
      <c r="O46">
        <f t="shared" si="38"/>
        <v>-1147090.2628008423</v>
      </c>
      <c r="P46">
        <f t="shared" si="38"/>
        <v>492076.41294218379</v>
      </c>
      <c r="Q46">
        <f t="shared" si="38"/>
        <v>438079.39609754767</v>
      </c>
      <c r="R46">
        <f t="shared" si="38"/>
        <v>470990.79629851808</v>
      </c>
      <c r="S46">
        <f t="shared" si="38"/>
        <v>-4464952.2730553541</v>
      </c>
      <c r="T46">
        <f t="shared" si="38"/>
        <v>1314182.290588601</v>
      </c>
      <c r="U46">
        <f t="shared" si="38"/>
        <v>-129305744.49709862</v>
      </c>
      <c r="V46">
        <f t="shared" si="38"/>
        <v>0</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-1369890.186173921</v>
      </c>
      <c r="M48">
        <f t="shared" si="40"/>
        <v>-1015277.6634616409</v>
      </c>
      <c r="N48">
        <f t="shared" si="40"/>
        <v>-1143318.0005477199</v>
      </c>
      <c r="O48">
        <f t="shared" si="40"/>
        <v>-2900528.5657518911</v>
      </c>
      <c r="P48">
        <f t="shared" si="40"/>
        <v>-1497428.5365025199</v>
      </c>
      <c r="Q48">
        <f t="shared" si="40"/>
        <v>-748604.44437237072</v>
      </c>
      <c r="R48">
        <f t="shared" si="40"/>
        <v>-351270.43213251693</v>
      </c>
      <c r="S48">
        <f t="shared" si="40"/>
        <v>-956222.08411045745</v>
      </c>
      <c r="T48">
        <f t="shared" si="40"/>
        <v>-17163.078583342616</v>
      </c>
      <c r="U48">
        <f t="shared" si="40"/>
        <v>-2556670.791408903</v>
      </c>
      <c r="V48">
        <f t="shared" si="40"/>
        <v>0</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t="e">
        <f t="shared" ref="L50:V50" si="42">L$2*L143*1000000</f>
        <v>#VALUE!</v>
      </c>
      <c r="M50" t="e">
        <f t="shared" si="42"/>
        <v>#VALUE!</v>
      </c>
      <c r="N50" t="e">
        <f t="shared" si="42"/>
        <v>#VALUE!</v>
      </c>
      <c r="O50" t="e">
        <f t="shared" si="42"/>
        <v>#VALUE!</v>
      </c>
      <c r="P50" t="e">
        <f t="shared" si="42"/>
        <v>#VALUE!</v>
      </c>
      <c r="Q50" t="e">
        <f t="shared" si="42"/>
        <v>#VALUE!</v>
      </c>
      <c r="R50" t="e">
        <f t="shared" si="42"/>
        <v>#VALUE!</v>
      </c>
      <c r="S50" t="e">
        <f t="shared" si="42"/>
        <v>#VALUE!</v>
      </c>
      <c r="T50" t="e">
        <f t="shared" si="42"/>
        <v>#VALUE!</v>
      </c>
      <c r="U50" t="e">
        <f t="shared" si="42"/>
        <v>#VALUE!</v>
      </c>
      <c r="V50">
        <f t="shared" si="42"/>
        <v>0</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-22947092.927104425</v>
      </c>
      <c r="M52">
        <f t="shared" si="44"/>
        <v>-30144823.736984592</v>
      </c>
      <c r="N52">
        <f t="shared" si="44"/>
        <v>-35937047.493131287</v>
      </c>
      <c r="O52">
        <f t="shared" si="44"/>
        <v>-63438224.410376638</v>
      </c>
      <c r="P52">
        <f t="shared" si="44"/>
        <v>-40025958.724626705</v>
      </c>
      <c r="Q52">
        <f t="shared" si="44"/>
        <v>-26906643.034761045</v>
      </c>
      <c r="R52">
        <f t="shared" si="44"/>
        <v>-17318639.043559026</v>
      </c>
      <c r="S52">
        <f t="shared" si="44"/>
        <v>-74146289.535501704</v>
      </c>
      <c r="T52">
        <f t="shared" si="44"/>
        <v>-1461543.4106127697</v>
      </c>
      <c r="U52">
        <f t="shared" si="44"/>
        <v>-141974765.14101937</v>
      </c>
      <c r="V52">
        <f t="shared" si="44"/>
        <v>0</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t="e">
        <f t="shared" ref="L54:V54" si="46">L$2*L147*1000000</f>
        <v>#VALUE!</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f t="shared" si="46"/>
        <v>0</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-22947092.927104425</v>
      </c>
      <c r="M56">
        <f t="shared" si="48"/>
        <v>-30144823.736984592</v>
      </c>
      <c r="N56">
        <f t="shared" si="48"/>
        <v>-35937047.493131287</v>
      </c>
      <c r="O56">
        <f t="shared" si="48"/>
        <v>-63438224.410376638</v>
      </c>
      <c r="P56">
        <f t="shared" si="48"/>
        <v>-40025958.724626705</v>
      </c>
      <c r="Q56">
        <f t="shared" si="48"/>
        <v>-26906643.034761045</v>
      </c>
      <c r="R56">
        <f t="shared" si="48"/>
        <v>-17318639.043559026</v>
      </c>
      <c r="S56">
        <f t="shared" si="48"/>
        <v>-74146289.535501704</v>
      </c>
      <c r="T56">
        <f t="shared" si="48"/>
        <v>-1461543.4106127697</v>
      </c>
      <c r="U56">
        <f t="shared" si="48"/>
        <v>-141974765.14101937</v>
      </c>
      <c r="V56">
        <f t="shared" si="48"/>
        <v>0</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-325209.45758057979</v>
      </c>
      <c r="M58">
        <f t="shared" si="50"/>
        <v>-472520.11207723344</v>
      </c>
      <c r="N58">
        <f t="shared" si="50"/>
        <v>-328676.38859676267</v>
      </c>
      <c r="O58">
        <f t="shared" si="50"/>
        <v>-1147090.2628008423</v>
      </c>
      <c r="P58">
        <f t="shared" si="50"/>
        <v>492076.41294218379</v>
      </c>
      <c r="Q58">
        <f t="shared" si="50"/>
        <v>438079.39609754767</v>
      </c>
      <c r="R58">
        <f t="shared" si="50"/>
        <v>470990.79629851808</v>
      </c>
      <c r="S58">
        <f t="shared" si="50"/>
        <v>-4464952.2730553541</v>
      </c>
      <c r="T58">
        <f t="shared" si="50"/>
        <v>1314182.290588601</v>
      </c>
      <c r="U58">
        <f t="shared" si="50"/>
        <v>-129305744.49709862</v>
      </c>
      <c r="V58">
        <f t="shared" si="50"/>
        <v>0</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-1369890.186173921</v>
      </c>
      <c r="M60">
        <f t="shared" si="52"/>
        <v>-1015277.6634616409</v>
      </c>
      <c r="N60">
        <f t="shared" si="52"/>
        <v>-1143318.0005477199</v>
      </c>
      <c r="O60">
        <f t="shared" si="52"/>
        <v>-2900528.5657518911</v>
      </c>
      <c r="P60">
        <f t="shared" si="52"/>
        <v>-1497428.5365025199</v>
      </c>
      <c r="Q60">
        <f t="shared" si="52"/>
        <v>-748604.44437237072</v>
      </c>
      <c r="R60">
        <f t="shared" si="52"/>
        <v>-351270.43213251693</v>
      </c>
      <c r="S60">
        <f t="shared" si="52"/>
        <v>-956222.08411045745</v>
      </c>
      <c r="T60">
        <f t="shared" si="52"/>
        <v>-17163.078583342616</v>
      </c>
      <c r="U60">
        <f t="shared" si="52"/>
        <v>-2556670.791408903</v>
      </c>
      <c r="V60">
        <f t="shared" si="52"/>
        <v>0</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t="e">
        <f t="shared" ref="L62:V62" si="54">L$2*L155*1000000</f>
        <v>#VALUE!</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f t="shared" si="54"/>
        <v>0</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-22947092.927104425</v>
      </c>
      <c r="M64">
        <f t="shared" si="56"/>
        <v>-30144823.736984592</v>
      </c>
      <c r="N64">
        <f t="shared" si="56"/>
        <v>-35937047.493131287</v>
      </c>
      <c r="O64">
        <f t="shared" si="56"/>
        <v>-63438224.410376638</v>
      </c>
      <c r="P64">
        <f t="shared" si="56"/>
        <v>-40025958.724626705</v>
      </c>
      <c r="Q64">
        <f t="shared" si="56"/>
        <v>-26906643.034761045</v>
      </c>
      <c r="R64">
        <f t="shared" si="56"/>
        <v>-17318639.043559026</v>
      </c>
      <c r="S64">
        <f t="shared" si="56"/>
        <v>-74146289.535501704</v>
      </c>
      <c r="T64">
        <f t="shared" si="56"/>
        <v>-1461543.4106127697</v>
      </c>
      <c r="U64">
        <f t="shared" si="56"/>
        <v>-141974765.14101937</v>
      </c>
      <c r="V64">
        <f t="shared" si="56"/>
        <v>0</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-633231.21086621936</v>
      </c>
      <c r="M66">
        <f t="shared" si="58"/>
        <v>-813910.24089858402</v>
      </c>
      <c r="N66">
        <f t="shared" si="58"/>
        <v>-851797.61119804438</v>
      </c>
      <c r="O66">
        <f t="shared" si="58"/>
        <v>-1445062.0594618826</v>
      </c>
      <c r="P66">
        <f t="shared" si="58"/>
        <v>-912552.5489655335</v>
      </c>
      <c r="Q66">
        <f t="shared" si="58"/>
        <v>-566601.11167190701</v>
      </c>
      <c r="R66">
        <f t="shared" si="58"/>
        <v>-340114.67092613957</v>
      </c>
      <c r="S66">
        <f t="shared" si="58"/>
        <v>-1359235.3718698756</v>
      </c>
      <c r="T66">
        <f t="shared" si="58"/>
        <v>-26817.310286472832</v>
      </c>
      <c r="U66">
        <f t="shared" si="58"/>
        <v>-2276200.9706567186</v>
      </c>
      <c r="V66">
        <f t="shared" si="58"/>
        <v>0</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215600.15036635561</v>
      </c>
      <c r="M68">
        <f t="shared" si="60"/>
        <v>-449760.77015581005</v>
      </c>
      <c r="N68">
        <f t="shared" si="60"/>
        <v>-100600.23511563112</v>
      </c>
      <c r="O68">
        <f t="shared" si="60"/>
        <v>-1060242.0330271833</v>
      </c>
      <c r="P68">
        <f t="shared" si="60"/>
        <v>492778.37644138798</v>
      </c>
      <c r="Q68">
        <f t="shared" si="60"/>
        <v>520029.2642003381</v>
      </c>
      <c r="R68">
        <f t="shared" si="60"/>
        <v>527449.83167225728</v>
      </c>
      <c r="S68">
        <f t="shared" si="60"/>
        <v>-4114133.6235757391</v>
      </c>
      <c r="T68">
        <f t="shared" si="60"/>
        <v>1316059.5023086544</v>
      </c>
      <c r="U68">
        <f t="shared" si="60"/>
        <v>-121295217.6903076</v>
      </c>
      <c r="V68">
        <f t="shared" si="60"/>
        <v>0</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-633231.21086621936</v>
      </c>
      <c r="M70">
        <f t="shared" si="62"/>
        <v>-813910.24089858402</v>
      </c>
      <c r="N70">
        <f t="shared" si="62"/>
        <v>-851797.61119804438</v>
      </c>
      <c r="O70">
        <f t="shared" si="62"/>
        <v>-1445062.0594618826</v>
      </c>
      <c r="P70">
        <f t="shared" si="62"/>
        <v>-912552.5489655335</v>
      </c>
      <c r="Q70">
        <f t="shared" si="62"/>
        <v>-566601.11167190701</v>
      </c>
      <c r="R70">
        <f t="shared" si="62"/>
        <v>-340114.67092613957</v>
      </c>
      <c r="S70">
        <f t="shared" si="62"/>
        <v>-1359235.3718698756</v>
      </c>
      <c r="T70">
        <f t="shared" si="62"/>
        <v>-576572.17115916591</v>
      </c>
      <c r="U70">
        <f t="shared" si="62"/>
        <v>-2276200.9706567186</v>
      </c>
      <c r="V70">
        <f t="shared" si="62"/>
        <v>0</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215600.15036635561</v>
      </c>
      <c r="M72">
        <f t="shared" si="64"/>
        <v>-449760.77015581005</v>
      </c>
      <c r="N72">
        <f t="shared" si="64"/>
        <v>-100600.23511563112</v>
      </c>
      <c r="O72">
        <f t="shared" si="64"/>
        <v>-1060242.0330271833</v>
      </c>
      <c r="P72">
        <f t="shared" si="64"/>
        <v>492778.37644138798</v>
      </c>
      <c r="Q72">
        <f t="shared" si="64"/>
        <v>520029.2642003381</v>
      </c>
      <c r="R72">
        <f t="shared" si="64"/>
        <v>527449.83167225728</v>
      </c>
      <c r="S72">
        <f t="shared" si="64"/>
        <v>-4114133.6235757391</v>
      </c>
      <c r="T72">
        <f t="shared" si="64"/>
        <v>769388.63211890555</v>
      </c>
      <c r="U72">
        <f t="shared" si="64"/>
        <v>-4020503.4846071028</v>
      </c>
      <c r="V72">
        <f t="shared" si="64"/>
        <v>0</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54925269.075848497</v>
      </c>
      <c r="M74">
        <f t="shared" si="66"/>
        <v>55556910.147262596</v>
      </c>
      <c r="N74">
        <f t="shared" si="66"/>
        <v>61990305.463223211</v>
      </c>
      <c r="O74">
        <f t="shared" si="66"/>
        <v>63120310.757295027</v>
      </c>
      <c r="P74">
        <f t="shared" si="66"/>
        <v>61365649.100436099</v>
      </c>
      <c r="Q74">
        <f t="shared" si="66"/>
        <v>66140315.133213334</v>
      </c>
      <c r="R74">
        <f t="shared" si="66"/>
        <v>69533043.324139968</v>
      </c>
      <c r="S74">
        <f t="shared" si="66"/>
        <v>73915219.522283837</v>
      </c>
      <c r="T74">
        <f t="shared" si="66"/>
        <v>78440632.587933034</v>
      </c>
      <c r="U74">
        <f t="shared" si="66"/>
        <v>81524623.270877406</v>
      </c>
      <c r="V74">
        <f t="shared" si="66"/>
        <v>0</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54925269.075848497</v>
      </c>
      <c r="M76">
        <f t="shared" si="68"/>
        <v>55556910.147262596</v>
      </c>
      <c r="N76">
        <f t="shared" si="68"/>
        <v>61990305.463223211</v>
      </c>
      <c r="O76">
        <f t="shared" si="68"/>
        <v>63120310.757295027</v>
      </c>
      <c r="P76">
        <f t="shared" si="68"/>
        <v>61365649.100436099</v>
      </c>
      <c r="Q76">
        <f t="shared" si="68"/>
        <v>66140315.133213334</v>
      </c>
      <c r="R76">
        <f t="shared" si="68"/>
        <v>69533043.324139968</v>
      </c>
      <c r="S76">
        <f t="shared" si="68"/>
        <v>73915219.522283837</v>
      </c>
      <c r="T76">
        <f t="shared" si="68"/>
        <v>88805523.013654798</v>
      </c>
      <c r="U76">
        <f t="shared" si="68"/>
        <v>81524623.270877406</v>
      </c>
      <c r="V76">
        <f t="shared" si="68"/>
        <v>0</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t="e">
        <f t="shared" ref="L78:V78" si="70">L$2*L171*1000000</f>
        <v>#VALUE!</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f t="shared" si="70"/>
        <v>0</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t="e">
        <f t="shared" ref="L80:V80" si="72">L$2*L173*1000000</f>
        <v>#VALUE!</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f t="shared" si="72"/>
        <v>0</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-28028019.547626235</v>
      </c>
      <c r="M82">
        <f t="shared" si="74"/>
        <v>-29572072.085981883</v>
      </c>
      <c r="N82">
        <f t="shared" si="74"/>
        <v>-33836925.796556801</v>
      </c>
      <c r="O82">
        <f t="shared" si="74"/>
        <v>-62513384.69232104</v>
      </c>
      <c r="P82">
        <f t="shared" si="74"/>
        <v>-41443924.993019298</v>
      </c>
      <c r="Q82">
        <f t="shared" si="74"/>
        <v>-22180360.591058802</v>
      </c>
      <c r="R82">
        <f t="shared" si="74"/>
        <v>-20243625.213523827</v>
      </c>
      <c r="S82">
        <f t="shared" si="74"/>
        <v>-21489511.229262732</v>
      </c>
      <c r="T82">
        <f t="shared" si="74"/>
        <v>-35975421.749303304</v>
      </c>
      <c r="U82">
        <f t="shared" si="74"/>
        <v>-68011315.209449887</v>
      </c>
      <c r="V82">
        <f t="shared" si="74"/>
        <v>0</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-597498.87825305399</v>
      </c>
      <c r="M84">
        <f t="shared" si="76"/>
        <v>-83199.713514077463</v>
      </c>
      <c r="N84">
        <f t="shared" si="76"/>
        <v>-256126.72998782582</v>
      </c>
      <c r="O84">
        <f t="shared" si="76"/>
        <v>-1268619.9820015866</v>
      </c>
      <c r="P84">
        <f t="shared" si="76"/>
        <v>446027.60739438457</v>
      </c>
      <c r="Q84">
        <f t="shared" si="76"/>
        <v>630585.57867290534</v>
      </c>
      <c r="R84">
        <f t="shared" si="76"/>
        <v>99313.483910432755</v>
      </c>
      <c r="S84">
        <f t="shared" si="76"/>
        <v>-85088.134279054211</v>
      </c>
      <c r="T84">
        <f t="shared" si="76"/>
        <v>-935119.60968930775</v>
      </c>
      <c r="U84">
        <f t="shared" si="76"/>
        <v>-1226663.0173475889</v>
      </c>
      <c r="V84">
        <f t="shared" si="76"/>
        <v>0</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-1672785.7820382626</v>
      </c>
      <c r="M86">
        <f t="shared" si="78"/>
        <v>-995984.976269971</v>
      </c>
      <c r="N86">
        <f t="shared" si="78"/>
        <v>-1076349.0849087015</v>
      </c>
      <c r="O86">
        <f t="shared" si="78"/>
        <v>-2858621.7660274957</v>
      </c>
      <c r="P86">
        <f t="shared" si="78"/>
        <v>-1550496.9770423619</v>
      </c>
      <c r="Q86">
        <f t="shared" si="78"/>
        <v>-617042.43015001586</v>
      </c>
      <c r="R86">
        <f t="shared" si="78"/>
        <v>-410586.43074203574</v>
      </c>
      <c r="S86">
        <f t="shared" si="78"/>
        <v>-277148.09232426761</v>
      </c>
      <c r="T86">
        <f t="shared" si="78"/>
        <v>-422372.63701194711</v>
      </c>
      <c r="U86">
        <f t="shared" si="78"/>
        <v>-1224831.5912792447</v>
      </c>
      <c r="V86">
        <f t="shared" si="78"/>
        <v>0</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-31028329.332444746</v>
      </c>
      <c r="M88">
        <f t="shared" si="80"/>
        <v>-33400464.700578921</v>
      </c>
      <c r="N88">
        <f t="shared" si="80"/>
        <v>-38051855.355416097</v>
      </c>
      <c r="O88">
        <f t="shared" si="80"/>
        <v>-65851478.04967799</v>
      </c>
      <c r="P88">
        <f t="shared" si="80"/>
        <v>-42089731.41228722</v>
      </c>
      <c r="Q88">
        <f t="shared" si="80"/>
        <v>-24419125.959128287</v>
      </c>
      <c r="R88">
        <f t="shared" si="80"/>
        <v>-22093849.023362022</v>
      </c>
      <c r="S88">
        <f t="shared" si="80"/>
        <v>-23052631.906913087</v>
      </c>
      <c r="T88">
        <f t="shared" si="80"/>
        <v>-38348753.709656149</v>
      </c>
      <c r="U88">
        <f t="shared" si="80"/>
        <v>-70889270.459705502</v>
      </c>
      <c r="V88">
        <f t="shared" si="80"/>
        <v>0</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L91">
        <f t="shared" ref="L91:V91" si="83">L$2*L184*1000000</f>
        <v>0</v>
      </c>
      <c r="M91">
        <f t="shared" si="83"/>
        <v>0</v>
      </c>
      <c r="N91">
        <f t="shared" si="83"/>
        <v>0</v>
      </c>
      <c r="O91">
        <f t="shared" si="83"/>
        <v>0</v>
      </c>
      <c r="P91">
        <f t="shared" si="83"/>
        <v>0</v>
      </c>
      <c r="Q91">
        <f t="shared" si="83"/>
        <v>0</v>
      </c>
      <c r="R91">
        <f t="shared" si="83"/>
        <v>0</v>
      </c>
      <c r="S91">
        <f t="shared" si="83"/>
        <v>0</v>
      </c>
      <c r="T91">
        <f t="shared" si="83"/>
        <v>0</v>
      </c>
      <c r="U91">
        <f t="shared" si="83"/>
        <v>0</v>
      </c>
      <c r="V91">
        <f t="shared" si="83"/>
        <v>0</v>
      </c>
    </row>
    <row r="92" spans="1:22" x14ac:dyDescent="0.2">
      <c r="C92" s="5" t="s">
        <v>1282</v>
      </c>
      <c r="L92">
        <f t="shared" ref="L92:V92" si="84">L$2*L185*1000000</f>
        <v>392000.27339337388</v>
      </c>
      <c r="M92">
        <f t="shared" si="84"/>
        <v>708403.35781913775</v>
      </c>
      <c r="N92">
        <f t="shared" si="84"/>
        <v>69230585.158406585</v>
      </c>
      <c r="O92">
        <f t="shared" si="84"/>
        <v>1835228.8155165911</v>
      </c>
      <c r="P92">
        <f t="shared" si="84"/>
        <v>-1052945.2488063846</v>
      </c>
      <c r="Q92">
        <f t="shared" si="84"/>
        <v>44775307.361389719</v>
      </c>
      <c r="R92">
        <f t="shared" si="84"/>
        <v>54023814.329908006</v>
      </c>
      <c r="S92">
        <f t="shared" si="84"/>
        <v>136711893.70267209</v>
      </c>
      <c r="T92">
        <f t="shared" si="84"/>
        <v>94410340.863527611</v>
      </c>
      <c r="U92">
        <f t="shared" si="84"/>
        <v>234788821.96176311</v>
      </c>
      <c r="V92">
        <f t="shared" si="84"/>
        <v>0</v>
      </c>
    </row>
    <row r="100" spans="3:21" x14ac:dyDescent="0.2">
      <c r="C100" s="6" t="s">
        <v>1237</v>
      </c>
      <c r="D100" s="6"/>
      <c r="E100" s="6"/>
      <c r="F100" s="6"/>
      <c r="G100" s="6"/>
      <c r="H100" s="6"/>
      <c r="I100" s="6"/>
      <c r="J100" s="6"/>
      <c r="K100" s="6"/>
      <c r="L100" s="8"/>
      <c r="M100" s="8"/>
      <c r="N100" s="8"/>
      <c r="O100" s="9"/>
      <c r="P100" s="8"/>
      <c r="Q100" s="8"/>
      <c r="R100" s="8"/>
      <c r="S100" s="8"/>
      <c r="T100" s="8"/>
      <c r="U100" s="9"/>
    </row>
    <row r="102" spans="3:21" x14ac:dyDescent="0.2">
      <c r="C102" s="6" t="s">
        <v>1238</v>
      </c>
      <c r="D102" s="6"/>
      <c r="E102" s="6"/>
      <c r="F102" s="6"/>
      <c r="G102" s="6"/>
      <c r="H102" s="6"/>
      <c r="I102" s="6"/>
      <c r="J102" s="6"/>
      <c r="K102" s="6"/>
      <c r="L102" s="6">
        <v>29.89</v>
      </c>
      <c r="M102" s="6">
        <v>42.8</v>
      </c>
      <c r="N102" s="6">
        <v>48.51</v>
      </c>
      <c r="O102" s="6">
        <v>56.31</v>
      </c>
      <c r="P102" s="6">
        <v>46.87</v>
      </c>
      <c r="Q102" s="6">
        <v>43.7</v>
      </c>
      <c r="R102" s="6">
        <v>54.49</v>
      </c>
      <c r="S102" s="6">
        <v>83.08</v>
      </c>
      <c r="T102" s="6">
        <v>100.32</v>
      </c>
      <c r="U102" s="6">
        <v>90.92</v>
      </c>
    </row>
    <row r="104" spans="3:21" x14ac:dyDescent="0.2">
      <c r="C104" s="5" t="s">
        <v>1239</v>
      </c>
      <c r="D104" s="5"/>
      <c r="E104" s="5"/>
      <c r="F104" s="5"/>
      <c r="G104" s="5"/>
      <c r="H104" s="5"/>
      <c r="I104" s="5"/>
      <c r="J104" s="5"/>
      <c r="K104" s="5"/>
      <c r="L104" s="5">
        <v>-13.13</v>
      </c>
      <c r="M104" s="5">
        <v>-13.12</v>
      </c>
      <c r="N104" s="5">
        <v>-17.079999999999998</v>
      </c>
      <c r="O104" s="5">
        <v>-34.44</v>
      </c>
      <c r="P104" s="5">
        <v>-20.14</v>
      </c>
      <c r="Q104" s="5">
        <v>-7.76</v>
      </c>
      <c r="R104" s="5">
        <v>-5.19</v>
      </c>
      <c r="S104" s="5">
        <v>-5.54</v>
      </c>
      <c r="T104" s="5">
        <v>-15.13</v>
      </c>
      <c r="U104" s="5">
        <v>-35.39</v>
      </c>
    </row>
    <row r="106" spans="3:21" x14ac:dyDescent="0.2">
      <c r="C106" s="6" t="s">
        <v>1240</v>
      </c>
      <c r="D106" s="6"/>
      <c r="E106" s="6"/>
      <c r="F106" s="6"/>
      <c r="G106" s="6"/>
      <c r="H106" s="6"/>
      <c r="I106" s="6"/>
      <c r="J106" s="6"/>
      <c r="K106" s="6"/>
      <c r="L106" s="9">
        <v>-0.4874</v>
      </c>
      <c r="M106" s="8">
        <v>1.2999999999999999E-3</v>
      </c>
      <c r="N106" s="9">
        <v>-0.30209999999999998</v>
      </c>
      <c r="O106" s="9">
        <v>-1.0163</v>
      </c>
      <c r="P106" s="8">
        <v>0.41520000000000001</v>
      </c>
      <c r="Q106" s="8">
        <v>0.6149</v>
      </c>
      <c r="R106" s="8">
        <v>0.33079999999999998</v>
      </c>
      <c r="S106" s="9">
        <v>-6.8000000000000005E-2</v>
      </c>
      <c r="T106" s="9">
        <v>-1.7286999999999999</v>
      </c>
      <c r="U106" s="9">
        <v>-1.3392999999999999</v>
      </c>
    </row>
    <row r="108" spans="3:21" x14ac:dyDescent="0.2">
      <c r="C108" s="6" t="s">
        <v>1241</v>
      </c>
      <c r="D108" s="6"/>
      <c r="E108" s="6"/>
      <c r="F108" s="6"/>
      <c r="G108" s="6"/>
      <c r="H108" s="6"/>
      <c r="I108" s="6"/>
      <c r="J108" s="6"/>
      <c r="K108" s="6"/>
      <c r="L108" s="10">
        <v>-0.78390000000000004</v>
      </c>
      <c r="M108" s="10">
        <v>-0.44190000000000002</v>
      </c>
      <c r="N108" s="10">
        <v>-0.54339999999999999</v>
      </c>
      <c r="O108" s="10">
        <v>-1.5747</v>
      </c>
      <c r="P108" s="10">
        <v>-0.75360000000000005</v>
      </c>
      <c r="Q108" s="10">
        <v>-0.21579999999999999</v>
      </c>
      <c r="R108" s="10">
        <v>-0.1053</v>
      </c>
      <c r="S108" s="10">
        <v>-7.1499999999999994E-2</v>
      </c>
      <c r="T108" s="10">
        <v>-0.17760000000000001</v>
      </c>
      <c r="U108" s="10">
        <v>-0.63729999999999998</v>
      </c>
    </row>
    <row r="110" spans="3:21" x14ac:dyDescent="0.2">
      <c r="C110" s="5" t="s">
        <v>1242</v>
      </c>
      <c r="D110" s="5"/>
      <c r="E110" s="5"/>
      <c r="F110" s="5"/>
      <c r="G110" s="5"/>
      <c r="H110" s="5"/>
      <c r="I110" s="5"/>
      <c r="J110" s="5"/>
      <c r="K110" s="5"/>
      <c r="L110" s="5">
        <v>7.45</v>
      </c>
      <c r="M110" s="5">
        <v>9.0399999999999991</v>
      </c>
      <c r="N110" s="5">
        <v>8.83</v>
      </c>
      <c r="O110" s="5">
        <v>11.13</v>
      </c>
      <c r="P110" s="5">
        <v>9.84</v>
      </c>
      <c r="Q110" s="5">
        <v>9.92</v>
      </c>
      <c r="R110" s="5">
        <v>11.05</v>
      </c>
      <c r="S110" s="5">
        <v>11.41</v>
      </c>
      <c r="T110" s="5">
        <v>13.47</v>
      </c>
      <c r="U110" s="5">
        <v>18.809999999999999</v>
      </c>
    </row>
    <row r="111" spans="3:21" x14ac:dyDescent="0.2">
      <c r="C111" s="11" t="s">
        <v>1243</v>
      </c>
      <c r="L111" s="8">
        <v>0.35970000000000002</v>
      </c>
      <c r="M111" s="8">
        <v>0.21429999999999999</v>
      </c>
      <c r="N111" s="9">
        <v>-2.3099999999999999E-2</v>
      </c>
      <c r="O111" s="8">
        <v>0.25979999999999998</v>
      </c>
      <c r="P111" s="9">
        <v>-0.1163</v>
      </c>
      <c r="Q111" s="8">
        <v>8.2000000000000007E-3</v>
      </c>
      <c r="R111" s="8">
        <v>0.11409999999999999</v>
      </c>
      <c r="S111" s="8">
        <v>3.3000000000000002E-2</v>
      </c>
      <c r="T111" s="8">
        <v>0.18060000000000001</v>
      </c>
      <c r="U111" s="8">
        <v>0.39589999999999997</v>
      </c>
    </row>
    <row r="112" spans="3:21" x14ac:dyDescent="0.2">
      <c r="C112" s="11" t="s">
        <v>1244</v>
      </c>
      <c r="L112" s="11" t="s">
        <v>1247</v>
      </c>
      <c r="M112" s="11" t="s">
        <v>1247</v>
      </c>
      <c r="N112" s="11" t="s">
        <v>1247</v>
      </c>
      <c r="O112" s="11" t="s">
        <v>1247</v>
      </c>
      <c r="P112" s="11" t="s">
        <v>1247</v>
      </c>
      <c r="Q112" s="11" t="s">
        <v>1247</v>
      </c>
      <c r="R112" s="11" t="s">
        <v>1247</v>
      </c>
      <c r="S112" s="11" t="s">
        <v>1247</v>
      </c>
      <c r="T112" s="11" t="s">
        <v>1247</v>
      </c>
      <c r="U112" s="11" t="s">
        <v>1247</v>
      </c>
    </row>
    <row r="113" spans="3:21" x14ac:dyDescent="0.2">
      <c r="C113" s="11" t="s">
        <v>1245</v>
      </c>
      <c r="L113" s="11">
        <v>7.45</v>
      </c>
      <c r="M113" s="11">
        <v>9.0399999999999991</v>
      </c>
      <c r="N113" s="11">
        <v>8.8800000000000008</v>
      </c>
      <c r="O113" s="11">
        <v>10.42</v>
      </c>
      <c r="P113" s="11">
        <v>9.41</v>
      </c>
      <c r="Q113" s="11">
        <v>10.039999999999999</v>
      </c>
      <c r="R113" s="11">
        <v>11.05</v>
      </c>
      <c r="S113" s="11">
        <v>11.41</v>
      </c>
      <c r="T113" s="11">
        <v>13.47</v>
      </c>
      <c r="U113" s="11">
        <v>18.809999999999999</v>
      </c>
    </row>
    <row r="114" spans="3:21" x14ac:dyDescent="0.2">
      <c r="C114" s="11" t="s">
        <v>1246</v>
      </c>
      <c r="L114" s="11" t="s">
        <v>1247</v>
      </c>
      <c r="M114" s="11">
        <v>0</v>
      </c>
      <c r="N114" s="11">
        <v>-0.05</v>
      </c>
      <c r="O114" s="11">
        <v>0.71</v>
      </c>
      <c r="P114" s="11">
        <v>0.43</v>
      </c>
      <c r="Q114" s="11">
        <v>-0.13</v>
      </c>
      <c r="R114" s="11">
        <v>-0.01</v>
      </c>
      <c r="S114" s="11" t="s">
        <v>1247</v>
      </c>
      <c r="T114" s="11" t="s">
        <v>1247</v>
      </c>
      <c r="U114" s="11" t="s">
        <v>1247</v>
      </c>
    </row>
    <row r="115" spans="3:21" x14ac:dyDescent="0.2">
      <c r="C115" s="5" t="s">
        <v>1248</v>
      </c>
      <c r="D115" s="5"/>
      <c r="E115" s="5"/>
      <c r="F115" s="5"/>
      <c r="G115" s="5"/>
      <c r="H115" s="5"/>
      <c r="I115" s="5"/>
      <c r="J115" s="5"/>
      <c r="K115" s="5"/>
      <c r="L115" s="5">
        <v>-20.58</v>
      </c>
      <c r="M115" s="5">
        <v>-22.16</v>
      </c>
      <c r="N115" s="5">
        <v>-25.91</v>
      </c>
      <c r="O115" s="5">
        <v>-45.57</v>
      </c>
      <c r="P115" s="5">
        <v>-29.98</v>
      </c>
      <c r="Q115" s="5">
        <v>-17.670000000000002</v>
      </c>
      <c r="R115" s="5">
        <v>-16.239999999999998</v>
      </c>
      <c r="S115" s="5">
        <v>-16.96</v>
      </c>
      <c r="T115" s="5">
        <v>-28.6</v>
      </c>
      <c r="U115" s="5">
        <v>-54.19</v>
      </c>
    </row>
    <row r="117" spans="3:21" x14ac:dyDescent="0.2">
      <c r="C117" s="6" t="s">
        <v>1249</v>
      </c>
      <c r="D117" s="6"/>
      <c r="E117" s="6"/>
      <c r="F117" s="6"/>
      <c r="G117" s="6"/>
      <c r="H117" s="6"/>
      <c r="I117" s="6"/>
      <c r="J117" s="6"/>
      <c r="K117" s="6"/>
      <c r="L117" s="9">
        <v>-0.4385</v>
      </c>
      <c r="M117" s="9">
        <v>-7.6700000000000004E-2</v>
      </c>
      <c r="N117" s="9">
        <v>-0.1694</v>
      </c>
      <c r="O117" s="9">
        <v>-0.75839999999999996</v>
      </c>
      <c r="P117" s="8">
        <v>0.3422</v>
      </c>
      <c r="Q117" s="8">
        <v>0.41039999999999999</v>
      </c>
      <c r="R117" s="8">
        <v>8.1199999999999994E-2</v>
      </c>
      <c r="S117" s="9">
        <v>-4.4200000000000003E-2</v>
      </c>
      <c r="T117" s="9">
        <v>-0.68679999999999997</v>
      </c>
      <c r="U117" s="9">
        <v>-0.89490000000000003</v>
      </c>
    </row>
    <row r="119" spans="3:21" x14ac:dyDescent="0.2">
      <c r="C119" s="6" t="s">
        <v>1250</v>
      </c>
      <c r="D119" s="6"/>
      <c r="E119" s="6"/>
      <c r="F119" s="6"/>
      <c r="G119" s="6"/>
      <c r="H119" s="6"/>
      <c r="I119" s="6"/>
      <c r="J119" s="6"/>
      <c r="K119" s="6"/>
      <c r="L119" s="10">
        <v>-1.2282999999999999</v>
      </c>
      <c r="M119" s="10">
        <v>-0.74660000000000004</v>
      </c>
      <c r="N119" s="10">
        <v>-0.82440000000000002</v>
      </c>
      <c r="O119" s="10">
        <v>-2.0836000000000001</v>
      </c>
      <c r="P119" s="10">
        <v>-1.1215999999999999</v>
      </c>
      <c r="Q119" s="10">
        <v>-0.49170000000000003</v>
      </c>
      <c r="R119" s="10">
        <v>-0.32940000000000003</v>
      </c>
      <c r="S119" s="10">
        <v>-0.21870000000000001</v>
      </c>
      <c r="T119" s="10">
        <v>-0.3357</v>
      </c>
      <c r="U119" s="10">
        <v>-0.97589999999999999</v>
      </c>
    </row>
    <row r="121" spans="3:21" x14ac:dyDescent="0.2">
      <c r="C121" s="6" t="s">
        <v>1251</v>
      </c>
      <c r="D121" s="6"/>
      <c r="E121" s="6"/>
      <c r="F121" s="6"/>
      <c r="G121" s="6"/>
      <c r="H121" s="6"/>
      <c r="I121" s="6"/>
      <c r="J121" s="6"/>
      <c r="K121" s="6"/>
      <c r="L121" s="6">
        <v>5.5</v>
      </c>
      <c r="M121" s="6">
        <v>2.33</v>
      </c>
      <c r="N121" s="6">
        <v>1.36</v>
      </c>
      <c r="O121" s="6">
        <v>1.69</v>
      </c>
      <c r="P121" s="6">
        <v>1.34</v>
      </c>
      <c r="Q121" s="6">
        <v>0.74</v>
      </c>
      <c r="R121" s="6">
        <v>1.53</v>
      </c>
      <c r="S121" s="6">
        <v>-2.97</v>
      </c>
      <c r="T121" s="6">
        <v>-6.81</v>
      </c>
      <c r="U121" s="6">
        <v>-7.38</v>
      </c>
    </row>
    <row r="123" spans="3:21" x14ac:dyDescent="0.2">
      <c r="C123" s="6" t="s">
        <v>1252</v>
      </c>
      <c r="D123" s="6"/>
      <c r="E123" s="6"/>
      <c r="F123" s="6"/>
      <c r="G123" s="6"/>
      <c r="H123" s="6"/>
      <c r="I123" s="6"/>
      <c r="J123" s="6"/>
      <c r="K123" s="6"/>
      <c r="L123" s="8">
        <v>2.0436999999999999</v>
      </c>
      <c r="M123" s="9">
        <v>-0.5766</v>
      </c>
      <c r="N123" s="9">
        <v>-0.4163</v>
      </c>
      <c r="O123" s="8">
        <v>0.2419</v>
      </c>
      <c r="P123" s="9">
        <v>-0.2084</v>
      </c>
      <c r="Q123" s="9">
        <v>-0.44579999999999997</v>
      </c>
      <c r="R123" s="8">
        <v>1.0702</v>
      </c>
      <c r="S123" s="9">
        <v>-2.9380999999999999</v>
      </c>
      <c r="T123" s="9">
        <v>-1.2896000000000001</v>
      </c>
      <c r="U123" s="9">
        <v>-8.3900000000000002E-2</v>
      </c>
    </row>
    <row r="125" spans="3:21" x14ac:dyDescent="0.2">
      <c r="C125" s="6" t="s">
        <v>1253</v>
      </c>
      <c r="D125" s="6"/>
      <c r="E125" s="6"/>
      <c r="F125" s="6"/>
      <c r="G125" s="6"/>
      <c r="H125" s="6"/>
      <c r="I125" s="6"/>
      <c r="J125" s="6"/>
      <c r="K125" s="6"/>
      <c r="L125" s="6">
        <v>-0.01</v>
      </c>
      <c r="M125" s="6">
        <v>0</v>
      </c>
      <c r="N125" s="6">
        <v>-0.01</v>
      </c>
      <c r="O125" s="6">
        <v>-0.02</v>
      </c>
      <c r="P125" s="6">
        <v>-7.0000000000000007E-2</v>
      </c>
      <c r="Q125" s="6">
        <v>-0.03</v>
      </c>
      <c r="R125" s="6">
        <v>-0.09</v>
      </c>
      <c r="S125" s="6">
        <v>-4.07</v>
      </c>
      <c r="T125" s="6">
        <v>-7.11</v>
      </c>
      <c r="U125" s="6">
        <v>-7.43</v>
      </c>
    </row>
    <row r="127" spans="3:21" x14ac:dyDescent="0.2">
      <c r="C127" s="6" t="s">
        <v>1254</v>
      </c>
      <c r="D127" s="6"/>
      <c r="E127" s="6"/>
      <c r="F127" s="6"/>
      <c r="G127" s="6"/>
      <c r="H127" s="6"/>
      <c r="I127" s="6"/>
      <c r="J127" s="6"/>
      <c r="K127" s="6"/>
      <c r="L127" s="6">
        <v>5.51</v>
      </c>
      <c r="M127" s="6">
        <v>2.33</v>
      </c>
      <c r="N127" s="6">
        <v>1.37</v>
      </c>
      <c r="O127" s="6">
        <v>1.71</v>
      </c>
      <c r="P127" s="6">
        <v>1.41</v>
      </c>
      <c r="Q127" s="6">
        <v>0.77</v>
      </c>
      <c r="R127" s="6">
        <v>1.62</v>
      </c>
      <c r="S127" s="6">
        <v>1.1000000000000001</v>
      </c>
      <c r="T127" s="6">
        <v>0.3</v>
      </c>
      <c r="U127" s="6">
        <v>0.05</v>
      </c>
    </row>
    <row r="129" spans="3:21" x14ac:dyDescent="0.2">
      <c r="C129" s="6" t="s">
        <v>1255</v>
      </c>
      <c r="D129" s="6"/>
      <c r="E129" s="6"/>
      <c r="F129" s="6"/>
      <c r="G129" s="6"/>
      <c r="H129" s="6"/>
      <c r="I129" s="6"/>
      <c r="J129" s="6"/>
      <c r="K129" s="6"/>
      <c r="L129" s="6">
        <v>-0.15</v>
      </c>
      <c r="M129" s="6">
        <v>-0.17</v>
      </c>
      <c r="N129" s="6">
        <v>0.04</v>
      </c>
      <c r="O129" s="6">
        <v>-0.06</v>
      </c>
      <c r="P129" s="6">
        <v>-7.0000000000000007E-2</v>
      </c>
      <c r="Q129" s="6">
        <v>-2.54</v>
      </c>
      <c r="R129" s="6">
        <v>1.97</v>
      </c>
      <c r="S129" s="6">
        <v>-34.619999999999997</v>
      </c>
      <c r="T129" s="6">
        <v>34.32</v>
      </c>
      <c r="U129" s="6">
        <v>-46.96</v>
      </c>
    </row>
    <row r="131" spans="3:21" x14ac:dyDescent="0.2">
      <c r="C131" s="5" t="s">
        <v>1256</v>
      </c>
      <c r="D131" s="5"/>
      <c r="E131" s="5"/>
      <c r="F131" s="5"/>
      <c r="G131" s="5"/>
      <c r="H131" s="5"/>
      <c r="I131" s="5"/>
      <c r="J131" s="5"/>
      <c r="K131" s="5"/>
      <c r="L131" s="5">
        <v>-15.23</v>
      </c>
      <c r="M131" s="5">
        <v>-20</v>
      </c>
      <c r="N131" s="5">
        <v>-24.52</v>
      </c>
      <c r="O131" s="5">
        <v>-43.93</v>
      </c>
      <c r="P131" s="5">
        <v>-28.71</v>
      </c>
      <c r="Q131" s="5">
        <v>-19.47</v>
      </c>
      <c r="R131" s="5">
        <v>-12.73</v>
      </c>
      <c r="S131" s="5">
        <v>-54.55</v>
      </c>
      <c r="T131" s="5">
        <v>-1.0900000000000001</v>
      </c>
      <c r="U131" s="5">
        <v>-108.53</v>
      </c>
    </row>
    <row r="133" spans="3:21" x14ac:dyDescent="0.2">
      <c r="C133" s="6" t="s">
        <v>1257</v>
      </c>
      <c r="D133" s="6"/>
      <c r="E133" s="6"/>
      <c r="F133" s="6"/>
      <c r="G133" s="6"/>
      <c r="H133" s="6"/>
      <c r="I133" s="6"/>
      <c r="J133" s="6"/>
      <c r="K133" s="6"/>
      <c r="L133" s="6">
        <v>0.01</v>
      </c>
      <c r="M133" s="6" t="s">
        <v>1247</v>
      </c>
      <c r="N133" s="6">
        <v>0.05</v>
      </c>
      <c r="O133" s="6">
        <v>0.04</v>
      </c>
      <c r="P133" s="6">
        <v>0.2</v>
      </c>
      <c r="Q133" s="6" t="s">
        <v>1247</v>
      </c>
      <c r="R133" s="6" t="s">
        <v>1247</v>
      </c>
      <c r="S133" s="6" t="s">
        <v>1247</v>
      </c>
      <c r="T133" s="6" t="s">
        <v>1247</v>
      </c>
      <c r="U133" s="6" t="s">
        <v>1247</v>
      </c>
    </row>
    <row r="135" spans="3:21" x14ac:dyDescent="0.2">
      <c r="C135" s="6" t="s">
        <v>1258</v>
      </c>
      <c r="D135" s="6"/>
      <c r="E135" s="6"/>
      <c r="F135" s="6"/>
      <c r="G135" s="6"/>
      <c r="H135" s="6"/>
      <c r="I135" s="6"/>
      <c r="J135" s="6"/>
      <c r="K135" s="6"/>
      <c r="L135" s="6" t="s">
        <v>1247</v>
      </c>
      <c r="M135" s="6" t="s">
        <v>1247</v>
      </c>
      <c r="N135" s="6" t="s">
        <v>1247</v>
      </c>
      <c r="O135" s="6" t="s">
        <v>1247</v>
      </c>
      <c r="P135" s="6" t="s">
        <v>1247</v>
      </c>
      <c r="Q135" s="6" t="s">
        <v>1247</v>
      </c>
      <c r="R135" s="6" t="s">
        <v>1247</v>
      </c>
      <c r="S135" s="6" t="s">
        <v>1247</v>
      </c>
      <c r="T135" s="6" t="s">
        <v>1247</v>
      </c>
      <c r="U135" s="6" t="s">
        <v>1247</v>
      </c>
    </row>
    <row r="137" spans="3:21" x14ac:dyDescent="0.2">
      <c r="C137" s="5" t="s">
        <v>1259</v>
      </c>
      <c r="D137" s="5"/>
      <c r="E137" s="5"/>
      <c r="F137" s="5"/>
      <c r="G137" s="5"/>
      <c r="H137" s="5"/>
      <c r="I137" s="5"/>
      <c r="J137" s="5"/>
      <c r="K137" s="5"/>
      <c r="L137" s="5">
        <v>-15.22</v>
      </c>
      <c r="M137" s="5">
        <v>-20</v>
      </c>
      <c r="N137" s="5">
        <v>-24.47</v>
      </c>
      <c r="O137" s="5">
        <v>-43.9</v>
      </c>
      <c r="P137" s="5">
        <v>-28.51</v>
      </c>
      <c r="Q137" s="5">
        <v>-19.47</v>
      </c>
      <c r="R137" s="5">
        <v>-12.73</v>
      </c>
      <c r="S137" s="5">
        <v>-54.55</v>
      </c>
      <c r="T137" s="5">
        <v>-1.0900000000000001</v>
      </c>
      <c r="U137" s="5">
        <v>-108.53</v>
      </c>
    </row>
    <row r="139" spans="3:21" x14ac:dyDescent="0.2">
      <c r="C139" s="6" t="s">
        <v>1260</v>
      </c>
      <c r="D139" s="6"/>
      <c r="E139" s="6"/>
      <c r="F139" s="6"/>
      <c r="G139" s="6"/>
      <c r="H139" s="6"/>
      <c r="I139" s="6"/>
      <c r="J139" s="6"/>
      <c r="K139" s="6"/>
      <c r="L139" s="9">
        <v>-0.2157</v>
      </c>
      <c r="M139" s="9">
        <v>-0.3135</v>
      </c>
      <c r="N139" s="9">
        <v>-0.2238</v>
      </c>
      <c r="O139" s="9">
        <v>-0.79379999999999995</v>
      </c>
      <c r="P139" s="8">
        <v>0.35049999999999998</v>
      </c>
      <c r="Q139" s="8">
        <v>0.317</v>
      </c>
      <c r="R139" s="8">
        <v>0.34620000000000001</v>
      </c>
      <c r="S139" s="9">
        <v>-3.2848999999999999</v>
      </c>
      <c r="T139" s="8">
        <v>0.98009999999999997</v>
      </c>
      <c r="U139" s="9">
        <v>-98.845399999999998</v>
      </c>
    </row>
    <row r="141" spans="3:21" x14ac:dyDescent="0.2">
      <c r="C141" s="6" t="s">
        <v>1261</v>
      </c>
      <c r="D141" s="6"/>
      <c r="E141" s="6"/>
      <c r="F141" s="6"/>
      <c r="G141" s="6"/>
      <c r="H141" s="6"/>
      <c r="I141" s="6"/>
      <c r="J141" s="6"/>
      <c r="K141" s="6"/>
      <c r="L141" s="10">
        <v>-0.90859999999999996</v>
      </c>
      <c r="M141" s="10">
        <v>-0.67359999999999998</v>
      </c>
      <c r="N141" s="10">
        <v>-0.77849999999999997</v>
      </c>
      <c r="O141" s="10">
        <v>-2.0072000000000001</v>
      </c>
      <c r="P141" s="10">
        <v>-1.0666</v>
      </c>
      <c r="Q141" s="10">
        <v>-0.54169999999999996</v>
      </c>
      <c r="R141" s="10">
        <v>-0.25819999999999999</v>
      </c>
      <c r="S141" s="10">
        <v>-0.70350000000000001</v>
      </c>
      <c r="T141" s="10">
        <v>-1.2800000000000001E-2</v>
      </c>
      <c r="U141" s="10">
        <v>-1.9543999999999999</v>
      </c>
    </row>
    <row r="143" spans="3:21" x14ac:dyDescent="0.2">
      <c r="C143" s="6" t="s">
        <v>1262</v>
      </c>
      <c r="D143" s="6"/>
      <c r="E143" s="6"/>
      <c r="F143" s="6"/>
      <c r="G143" s="6"/>
      <c r="H143" s="6"/>
      <c r="I143" s="6"/>
      <c r="J143" s="6"/>
      <c r="K143" s="6"/>
      <c r="L143" s="6" t="s">
        <v>1247</v>
      </c>
      <c r="M143" s="6" t="s">
        <v>1247</v>
      </c>
      <c r="N143" s="6" t="s">
        <v>1247</v>
      </c>
      <c r="O143" s="6" t="s">
        <v>1247</v>
      </c>
      <c r="P143" s="6" t="s">
        <v>1247</v>
      </c>
      <c r="Q143" s="6" t="s">
        <v>1247</v>
      </c>
      <c r="R143" s="6" t="s">
        <v>1247</v>
      </c>
      <c r="S143" s="6" t="s">
        <v>1247</v>
      </c>
      <c r="T143" s="6" t="s">
        <v>1247</v>
      </c>
      <c r="U143" s="6" t="s">
        <v>1247</v>
      </c>
    </row>
    <row r="145" spans="3:21" x14ac:dyDescent="0.2">
      <c r="C145" s="6" t="s">
        <v>1263</v>
      </c>
      <c r="D145" s="6"/>
      <c r="E145" s="6"/>
      <c r="F145" s="6"/>
      <c r="G145" s="6"/>
      <c r="H145" s="6"/>
      <c r="I145" s="6"/>
      <c r="J145" s="6"/>
      <c r="K145" s="6"/>
      <c r="L145" s="6">
        <v>-15.22</v>
      </c>
      <c r="M145" s="6">
        <v>-20</v>
      </c>
      <c r="N145" s="6">
        <v>-24.47</v>
      </c>
      <c r="O145" s="6">
        <v>-43.9</v>
      </c>
      <c r="P145" s="6">
        <v>-28.51</v>
      </c>
      <c r="Q145" s="6">
        <v>-19.47</v>
      </c>
      <c r="R145" s="6">
        <v>-12.73</v>
      </c>
      <c r="S145" s="6">
        <v>-54.55</v>
      </c>
      <c r="T145" s="6">
        <v>-1.0900000000000001</v>
      </c>
      <c r="U145" s="6">
        <v>-108.53</v>
      </c>
    </row>
    <row r="147" spans="3:21" x14ac:dyDescent="0.2">
      <c r="C147" s="6" t="s">
        <v>1264</v>
      </c>
      <c r="D147" s="6"/>
      <c r="E147" s="6"/>
      <c r="F147" s="6"/>
      <c r="G147" s="6"/>
      <c r="H147" s="6"/>
      <c r="I147" s="6"/>
      <c r="J147" s="6"/>
      <c r="K147" s="6"/>
      <c r="L147" s="6" t="s">
        <v>1247</v>
      </c>
      <c r="M147" s="6" t="s">
        <v>1247</v>
      </c>
      <c r="N147" s="6" t="s">
        <v>1247</v>
      </c>
      <c r="O147" s="6" t="s">
        <v>1247</v>
      </c>
      <c r="P147" s="6" t="s">
        <v>1247</v>
      </c>
      <c r="Q147" s="6" t="s">
        <v>1247</v>
      </c>
      <c r="R147" s="6" t="s">
        <v>1247</v>
      </c>
      <c r="S147" s="6" t="s">
        <v>1247</v>
      </c>
      <c r="T147" s="6" t="s">
        <v>1247</v>
      </c>
      <c r="U147" s="6" t="s">
        <v>1247</v>
      </c>
    </row>
    <row r="149" spans="3:21" x14ac:dyDescent="0.2">
      <c r="C149" s="5" t="s">
        <v>1265</v>
      </c>
      <c r="D149" s="5"/>
      <c r="E149" s="5"/>
      <c r="F149" s="5"/>
      <c r="G149" s="5"/>
      <c r="H149" s="5"/>
      <c r="I149" s="5"/>
      <c r="J149" s="5"/>
      <c r="K149" s="5"/>
      <c r="L149" s="5">
        <v>-15.22</v>
      </c>
      <c r="M149" s="5">
        <v>-20</v>
      </c>
      <c r="N149" s="5">
        <v>-24.47</v>
      </c>
      <c r="O149" s="5">
        <v>-43.9</v>
      </c>
      <c r="P149" s="5">
        <v>-28.51</v>
      </c>
      <c r="Q149" s="5">
        <v>-19.47</v>
      </c>
      <c r="R149" s="5">
        <v>-12.73</v>
      </c>
      <c r="S149" s="5">
        <v>-54.55</v>
      </c>
      <c r="T149" s="5">
        <v>-1.0900000000000001</v>
      </c>
      <c r="U149" s="5">
        <v>-108.53</v>
      </c>
    </row>
    <row r="151" spans="3:21" x14ac:dyDescent="0.2">
      <c r="C151" s="6" t="s">
        <v>1266</v>
      </c>
      <c r="D151" s="6"/>
      <c r="E151" s="6"/>
      <c r="F151" s="6"/>
      <c r="G151" s="6"/>
      <c r="H151" s="6"/>
      <c r="I151" s="6"/>
      <c r="J151" s="6"/>
      <c r="K151" s="6"/>
      <c r="L151" s="9">
        <v>-0.2157</v>
      </c>
      <c r="M151" s="9">
        <v>-0.3135</v>
      </c>
      <c r="N151" s="9">
        <v>-0.2238</v>
      </c>
      <c r="O151" s="9">
        <v>-0.79379999999999995</v>
      </c>
      <c r="P151" s="8">
        <v>0.35049999999999998</v>
      </c>
      <c r="Q151" s="8">
        <v>0.317</v>
      </c>
      <c r="R151" s="8">
        <v>0.34620000000000001</v>
      </c>
      <c r="S151" s="9">
        <v>-3.2848999999999999</v>
      </c>
      <c r="T151" s="8">
        <v>0.98009999999999997</v>
      </c>
      <c r="U151" s="9">
        <v>-98.845399999999998</v>
      </c>
    </row>
    <row r="153" spans="3:21" x14ac:dyDescent="0.2">
      <c r="C153" s="6" t="s">
        <v>1267</v>
      </c>
      <c r="D153" s="6"/>
      <c r="E153" s="6"/>
      <c r="F153" s="6"/>
      <c r="G153" s="6"/>
      <c r="H153" s="6"/>
      <c r="I153" s="6"/>
      <c r="J153" s="6"/>
      <c r="K153" s="6"/>
      <c r="L153" s="10">
        <v>-0.90859999999999996</v>
      </c>
      <c r="M153" s="10">
        <v>-0.67359999999999998</v>
      </c>
      <c r="N153" s="10">
        <v>-0.77849999999999997</v>
      </c>
      <c r="O153" s="10">
        <v>-2.0072000000000001</v>
      </c>
      <c r="P153" s="10">
        <v>-1.0666</v>
      </c>
      <c r="Q153" s="10">
        <v>-0.54169999999999996</v>
      </c>
      <c r="R153" s="10">
        <v>-0.25819999999999999</v>
      </c>
      <c r="S153" s="10">
        <v>-0.70350000000000001</v>
      </c>
      <c r="T153" s="10">
        <v>-1.2800000000000001E-2</v>
      </c>
      <c r="U153" s="10">
        <v>-1.9543999999999999</v>
      </c>
    </row>
    <row r="155" spans="3:21" x14ac:dyDescent="0.2">
      <c r="C155" s="6" t="s">
        <v>1268</v>
      </c>
      <c r="D155" s="6"/>
      <c r="E155" s="6"/>
      <c r="F155" s="6"/>
      <c r="G155" s="6"/>
      <c r="H155" s="6"/>
      <c r="I155" s="6"/>
      <c r="J155" s="6"/>
      <c r="K155" s="6"/>
      <c r="L155" s="6" t="s">
        <v>1247</v>
      </c>
      <c r="M155" s="6" t="s">
        <v>1247</v>
      </c>
      <c r="N155" s="6" t="s">
        <v>1247</v>
      </c>
      <c r="O155" s="6" t="s">
        <v>1247</v>
      </c>
      <c r="P155" s="6" t="s">
        <v>1247</v>
      </c>
      <c r="Q155" s="6" t="s">
        <v>1247</v>
      </c>
      <c r="R155" s="6" t="s">
        <v>1247</v>
      </c>
      <c r="S155" s="6" t="s">
        <v>1247</v>
      </c>
      <c r="T155" s="6" t="s">
        <v>1247</v>
      </c>
      <c r="U155" s="6" t="s">
        <v>1247</v>
      </c>
    </row>
    <row r="157" spans="3:21" x14ac:dyDescent="0.2">
      <c r="C157" s="6" t="s">
        <v>1269</v>
      </c>
      <c r="D157" s="6"/>
      <c r="E157" s="6"/>
      <c r="F157" s="6"/>
      <c r="G157" s="6"/>
      <c r="H157" s="6"/>
      <c r="I157" s="6"/>
      <c r="J157" s="6"/>
      <c r="K157" s="6"/>
      <c r="L157" s="6">
        <v>-15.22</v>
      </c>
      <c r="M157" s="6">
        <v>-20</v>
      </c>
      <c r="N157" s="6">
        <v>-24.47</v>
      </c>
      <c r="O157" s="6">
        <v>-43.9</v>
      </c>
      <c r="P157" s="6">
        <v>-28.51</v>
      </c>
      <c r="Q157" s="6">
        <v>-19.47</v>
      </c>
      <c r="R157" s="6">
        <v>-12.73</v>
      </c>
      <c r="S157" s="6">
        <v>-54.55</v>
      </c>
      <c r="T157" s="6">
        <v>-1.0900000000000001</v>
      </c>
      <c r="U157" s="6">
        <v>-108.53</v>
      </c>
    </row>
    <row r="159" spans="3:21" x14ac:dyDescent="0.2">
      <c r="C159" s="6" t="s">
        <v>1270</v>
      </c>
      <c r="D159" s="6"/>
      <c r="E159" s="6"/>
      <c r="F159" s="6"/>
      <c r="G159" s="6"/>
      <c r="H159" s="6"/>
      <c r="I159" s="6"/>
      <c r="J159" s="6"/>
      <c r="K159" s="6"/>
      <c r="L159" s="6">
        <v>-0.42</v>
      </c>
      <c r="M159" s="6">
        <v>-0.54</v>
      </c>
      <c r="N159" s="6">
        <v>-0.57999999999999996</v>
      </c>
      <c r="O159" s="6">
        <v>-1</v>
      </c>
      <c r="P159" s="6">
        <v>-0.65</v>
      </c>
      <c r="Q159" s="6">
        <v>-0.41</v>
      </c>
      <c r="R159" s="6">
        <v>-0.25</v>
      </c>
      <c r="S159" s="6">
        <v>-1</v>
      </c>
      <c r="T159" s="6">
        <v>-0.02</v>
      </c>
      <c r="U159" s="6">
        <v>-1.74</v>
      </c>
    </row>
    <row r="161" spans="3:21" x14ac:dyDescent="0.2">
      <c r="C161" s="6" t="s">
        <v>1271</v>
      </c>
      <c r="D161" s="6"/>
      <c r="E161" s="6"/>
      <c r="F161" s="6"/>
      <c r="G161" s="6"/>
      <c r="H161" s="6"/>
      <c r="I161" s="6"/>
      <c r="J161" s="6"/>
      <c r="K161" s="6"/>
      <c r="L161" s="8">
        <v>0.14299999999999999</v>
      </c>
      <c r="M161" s="9">
        <v>-0.2984</v>
      </c>
      <c r="N161" s="9">
        <v>-6.8500000000000005E-2</v>
      </c>
      <c r="O161" s="9">
        <v>-0.73370000000000002</v>
      </c>
      <c r="P161" s="8">
        <v>0.35099999999999998</v>
      </c>
      <c r="Q161" s="8">
        <v>0.37630000000000002</v>
      </c>
      <c r="R161" s="8">
        <v>0.38769999999999999</v>
      </c>
      <c r="S161" s="9">
        <v>-3.0268000000000002</v>
      </c>
      <c r="T161" s="8">
        <v>0.98150000000000004</v>
      </c>
      <c r="U161" s="9">
        <v>-92.721900000000005</v>
      </c>
    </row>
    <row r="163" spans="3:21" x14ac:dyDescent="0.2">
      <c r="C163" s="5" t="s">
        <v>1272</v>
      </c>
      <c r="D163" s="5"/>
      <c r="E163" s="5"/>
      <c r="F163" s="5"/>
      <c r="G163" s="5"/>
      <c r="H163" s="5"/>
      <c r="I163" s="5"/>
      <c r="J163" s="5"/>
      <c r="K163" s="5"/>
      <c r="L163" s="5">
        <v>-0.42</v>
      </c>
      <c r="M163" s="5">
        <v>-0.54</v>
      </c>
      <c r="N163" s="5">
        <v>-0.57999999999999996</v>
      </c>
      <c r="O163" s="5">
        <v>-1</v>
      </c>
      <c r="P163" s="5">
        <v>-0.65</v>
      </c>
      <c r="Q163" s="5">
        <v>-0.41</v>
      </c>
      <c r="R163" s="5">
        <v>-0.25</v>
      </c>
      <c r="S163" s="5">
        <v>-1</v>
      </c>
      <c r="T163" s="5">
        <v>-0.43</v>
      </c>
      <c r="U163" s="5">
        <v>-1.74</v>
      </c>
    </row>
    <row r="165" spans="3:21" x14ac:dyDescent="0.2">
      <c r="C165" s="6" t="s">
        <v>1273</v>
      </c>
      <c r="D165" s="6"/>
      <c r="E165" s="6"/>
      <c r="F165" s="6"/>
      <c r="G165" s="6"/>
      <c r="H165" s="6"/>
      <c r="I165" s="6"/>
      <c r="J165" s="6"/>
      <c r="K165" s="6"/>
      <c r="L165" s="8">
        <v>0.14299999999999999</v>
      </c>
      <c r="M165" s="9">
        <v>-0.2984</v>
      </c>
      <c r="N165" s="9">
        <v>-6.8500000000000005E-2</v>
      </c>
      <c r="O165" s="9">
        <v>-0.73370000000000002</v>
      </c>
      <c r="P165" s="8">
        <v>0.35099999999999998</v>
      </c>
      <c r="Q165" s="8">
        <v>0.37630000000000002</v>
      </c>
      <c r="R165" s="8">
        <v>0.38769999999999999</v>
      </c>
      <c r="S165" s="9">
        <v>-3.0268000000000002</v>
      </c>
      <c r="T165" s="8">
        <v>0.57379999999999998</v>
      </c>
      <c r="U165" s="9">
        <v>-3.0733999999999999</v>
      </c>
    </row>
    <row r="167" spans="3:21" x14ac:dyDescent="0.2">
      <c r="C167" s="6" t="s">
        <v>1274</v>
      </c>
      <c r="D167" s="6"/>
      <c r="E167" s="6"/>
      <c r="F167" s="6"/>
      <c r="G167" s="6"/>
      <c r="H167" s="6"/>
      <c r="I167" s="6"/>
      <c r="J167" s="6"/>
      <c r="K167" s="6"/>
      <c r="L167" s="6">
        <v>36.43</v>
      </c>
      <c r="M167" s="6">
        <v>36.86</v>
      </c>
      <c r="N167" s="6">
        <v>42.21</v>
      </c>
      <c r="O167" s="6">
        <v>43.68</v>
      </c>
      <c r="P167" s="6">
        <v>43.71</v>
      </c>
      <c r="Q167" s="6">
        <v>47.86</v>
      </c>
      <c r="R167" s="6">
        <v>51.11</v>
      </c>
      <c r="S167" s="6">
        <v>54.38</v>
      </c>
      <c r="T167" s="6">
        <v>58.5</v>
      </c>
      <c r="U167" s="6">
        <v>62.32</v>
      </c>
    </row>
    <row r="169" spans="3:21" x14ac:dyDescent="0.2">
      <c r="C169" s="6" t="s">
        <v>1275</v>
      </c>
      <c r="D169" s="6"/>
      <c r="E169" s="6"/>
      <c r="F169" s="6"/>
      <c r="G169" s="6"/>
      <c r="H169" s="6"/>
      <c r="I169" s="6"/>
      <c r="J169" s="6"/>
      <c r="K169" s="6"/>
      <c r="L169" s="6">
        <v>36.43</v>
      </c>
      <c r="M169" s="6">
        <v>36.86</v>
      </c>
      <c r="N169" s="6">
        <v>42.21</v>
      </c>
      <c r="O169" s="6">
        <v>43.68</v>
      </c>
      <c r="P169" s="6">
        <v>43.71</v>
      </c>
      <c r="Q169" s="6">
        <v>47.86</v>
      </c>
      <c r="R169" s="6">
        <v>51.11</v>
      </c>
      <c r="S169" s="6">
        <v>54.38</v>
      </c>
      <c r="T169" s="6">
        <v>66.23</v>
      </c>
      <c r="U169" s="6">
        <v>62.32</v>
      </c>
    </row>
    <row r="171" spans="3:21" x14ac:dyDescent="0.2">
      <c r="C171" s="6" t="s">
        <v>1276</v>
      </c>
      <c r="D171" s="6"/>
      <c r="E171" s="6"/>
      <c r="F171" s="6"/>
      <c r="G171" s="6"/>
      <c r="H171" s="6"/>
      <c r="I171" s="6"/>
      <c r="J171" s="6"/>
      <c r="K171" s="6"/>
      <c r="L171" s="6" t="s">
        <v>1247</v>
      </c>
      <c r="M171" s="6" t="s">
        <v>1247</v>
      </c>
      <c r="N171" s="6" t="s">
        <v>1247</v>
      </c>
      <c r="O171" s="6" t="s">
        <v>1247</v>
      </c>
      <c r="P171" s="6" t="s">
        <v>1247</v>
      </c>
      <c r="Q171" s="6" t="s">
        <v>1247</v>
      </c>
      <c r="R171" s="6" t="s">
        <v>1247</v>
      </c>
      <c r="S171" s="6" t="s">
        <v>1247</v>
      </c>
      <c r="T171" s="6" t="s">
        <v>1247</v>
      </c>
      <c r="U171" s="6" t="s">
        <v>1247</v>
      </c>
    </row>
    <row r="173" spans="3:21" x14ac:dyDescent="0.2">
      <c r="C173" s="6" t="s">
        <v>1277</v>
      </c>
      <c r="D173" s="6"/>
      <c r="E173" s="6"/>
      <c r="F173" s="6"/>
      <c r="G173" s="6"/>
      <c r="H173" s="6"/>
      <c r="I173" s="6"/>
      <c r="J173" s="6"/>
      <c r="K173" s="6"/>
      <c r="L173" s="5" t="s">
        <v>1247</v>
      </c>
      <c r="M173" s="5" t="s">
        <v>1247</v>
      </c>
      <c r="N173" s="5" t="s">
        <v>1247</v>
      </c>
      <c r="O173" s="5" t="s">
        <v>1247</v>
      </c>
      <c r="P173" s="5" t="s">
        <v>1247</v>
      </c>
      <c r="Q173" s="5" t="s">
        <v>1247</v>
      </c>
      <c r="R173" s="5" t="s">
        <v>1247</v>
      </c>
      <c r="S173" s="5" t="s">
        <v>1247</v>
      </c>
      <c r="T173" s="5" t="s">
        <v>1247</v>
      </c>
      <c r="U173" s="5" t="s">
        <v>1247</v>
      </c>
    </row>
    <row r="175" spans="3:21" x14ac:dyDescent="0.2">
      <c r="C175" s="5" t="s">
        <v>1278</v>
      </c>
      <c r="D175" s="5"/>
      <c r="E175" s="5"/>
      <c r="F175" s="5"/>
      <c r="G175" s="5"/>
      <c r="H175" s="5"/>
      <c r="I175" s="5"/>
      <c r="J175" s="5"/>
      <c r="K175" s="5"/>
      <c r="L175" s="5">
        <v>-18.59</v>
      </c>
      <c r="M175" s="5">
        <v>-19.62</v>
      </c>
      <c r="N175" s="5">
        <v>-23.04</v>
      </c>
      <c r="O175" s="5">
        <v>-43.26</v>
      </c>
      <c r="P175" s="5">
        <v>-29.52</v>
      </c>
      <c r="Q175" s="5">
        <v>-16.05</v>
      </c>
      <c r="R175" s="5">
        <v>-14.88</v>
      </c>
      <c r="S175" s="5">
        <v>-15.81</v>
      </c>
      <c r="T175" s="5">
        <v>-26.83</v>
      </c>
      <c r="U175" s="5">
        <v>-51.99</v>
      </c>
    </row>
    <row r="177" spans="3:21" x14ac:dyDescent="0.2">
      <c r="C177" s="6" t="s">
        <v>1279</v>
      </c>
      <c r="D177" s="6"/>
      <c r="E177" s="6"/>
      <c r="F177" s="6"/>
      <c r="G177" s="6"/>
      <c r="H177" s="6"/>
      <c r="I177" s="6"/>
      <c r="J177" s="6"/>
      <c r="K177" s="6"/>
      <c r="L177" s="9">
        <v>-0.39629999999999999</v>
      </c>
      <c r="M177" s="9">
        <v>-5.5199999999999999E-2</v>
      </c>
      <c r="N177" s="9">
        <v>-0.1744</v>
      </c>
      <c r="O177" s="9">
        <v>-0.87790000000000001</v>
      </c>
      <c r="P177" s="8">
        <v>0.31769999999999998</v>
      </c>
      <c r="Q177" s="8">
        <v>0.45629999999999998</v>
      </c>
      <c r="R177" s="8">
        <v>7.2999999999999995E-2</v>
      </c>
      <c r="S177" s="9">
        <v>-6.2600000000000003E-2</v>
      </c>
      <c r="T177" s="9">
        <v>-0.69740000000000002</v>
      </c>
      <c r="U177" s="9">
        <v>-0.93769999999999998</v>
      </c>
    </row>
    <row r="179" spans="3:21" x14ac:dyDescent="0.2">
      <c r="C179" s="6" t="s">
        <v>1280</v>
      </c>
      <c r="D179" s="6"/>
      <c r="E179" s="6"/>
      <c r="F179" s="6"/>
      <c r="G179" s="6"/>
      <c r="H179" s="6"/>
      <c r="I179" s="6"/>
      <c r="J179" s="6"/>
      <c r="K179" s="6"/>
      <c r="L179" s="10">
        <v>-1.1094999999999999</v>
      </c>
      <c r="M179" s="10">
        <v>-0.66080000000000005</v>
      </c>
      <c r="N179" s="10">
        <v>-0.7329</v>
      </c>
      <c r="O179" s="10">
        <v>-1.9782</v>
      </c>
      <c r="P179" s="10">
        <v>-1.1044</v>
      </c>
      <c r="Q179" s="10">
        <v>-0.44650000000000001</v>
      </c>
      <c r="R179" s="10">
        <v>-0.30180000000000001</v>
      </c>
      <c r="S179" s="10">
        <v>-0.2039</v>
      </c>
      <c r="T179" s="10">
        <v>-0.315</v>
      </c>
      <c r="U179" s="10">
        <v>-0.93630000000000002</v>
      </c>
    </row>
    <row r="181" spans="3:21" x14ac:dyDescent="0.2">
      <c r="C181" s="6" t="s">
        <v>1281</v>
      </c>
      <c r="D181" s="6"/>
      <c r="E181" s="6"/>
      <c r="F181" s="6"/>
      <c r="G181" s="6"/>
      <c r="H181" s="6"/>
      <c r="I181" s="6"/>
      <c r="J181" s="6"/>
      <c r="K181" s="6"/>
      <c r="L181" s="6">
        <v>-20.58</v>
      </c>
      <c r="M181" s="6">
        <v>-22.16</v>
      </c>
      <c r="N181" s="6">
        <v>-25.91</v>
      </c>
      <c r="O181" s="6">
        <v>-45.57</v>
      </c>
      <c r="P181" s="6">
        <v>-29.98</v>
      </c>
      <c r="Q181" s="6">
        <v>-17.670000000000002</v>
      </c>
      <c r="R181" s="6">
        <v>-16.239999999999998</v>
      </c>
      <c r="S181" s="6">
        <v>-16.96</v>
      </c>
      <c r="T181" s="6">
        <v>-28.6</v>
      </c>
      <c r="U181" s="6">
        <v>-54.19</v>
      </c>
    </row>
    <row r="185" spans="3:21" x14ac:dyDescent="0.2">
      <c r="C185" s="5" t="s">
        <v>1282</v>
      </c>
      <c r="L185" s="5">
        <v>0.26</v>
      </c>
      <c r="M185" s="5">
        <v>0.47</v>
      </c>
      <c r="N185" s="5">
        <v>47.14</v>
      </c>
      <c r="O185" s="5">
        <v>1.27</v>
      </c>
      <c r="P185" s="5">
        <v>-0.75</v>
      </c>
      <c r="Q185" s="5">
        <v>32.4</v>
      </c>
      <c r="R185" s="5">
        <v>39.71</v>
      </c>
      <c r="S185" s="5">
        <v>100.58</v>
      </c>
      <c r="T185" s="5">
        <v>70.41</v>
      </c>
      <c r="U185" s="5">
        <v>179.48</v>
      </c>
    </row>
  </sheetData>
  <sortState xmlns:xlrd2="http://schemas.microsoft.com/office/spreadsheetml/2017/richdata2" columnSort="1" ref="L1:U90">
    <sortCondition ref="L1:U1"/>
  </sortState>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2BB4-830B-BE48-B4AD-AF93CF0131DA}">
  <dimension ref="A1:V184"/>
  <sheetViews>
    <sheetView workbookViewId="0">
      <selection activeCell="N9" sqref="N9"/>
    </sheetView>
  </sheetViews>
  <sheetFormatPr baseColWidth="10" defaultRowHeight="16" x14ac:dyDescent="0.2"/>
  <sheetData>
    <row r="1" spans="1:22" x14ac:dyDescent="0.2">
      <c r="A1" s="70" t="s">
        <v>1234</v>
      </c>
      <c r="B1" s="70"/>
      <c r="D1" s="5"/>
      <c r="E1" s="5"/>
      <c r="F1" s="5"/>
      <c r="G1" s="5"/>
      <c r="H1" s="5"/>
      <c r="I1" s="5"/>
      <c r="J1" s="5"/>
      <c r="K1" s="5"/>
      <c r="M1" s="5">
        <v>2013</v>
      </c>
      <c r="N1" s="5">
        <v>2014</v>
      </c>
      <c r="O1" s="5">
        <v>2015</v>
      </c>
      <c r="P1" s="5">
        <v>2016</v>
      </c>
      <c r="Q1" s="5">
        <v>2017</v>
      </c>
      <c r="R1" s="5">
        <v>2018</v>
      </c>
      <c r="S1" s="5">
        <v>2019</v>
      </c>
      <c r="T1" s="5">
        <v>2020</v>
      </c>
      <c r="U1" s="5">
        <v>2021</v>
      </c>
      <c r="V1" s="5">
        <v>2022</v>
      </c>
    </row>
    <row r="2" spans="1:22" x14ac:dyDescent="0.2">
      <c r="A2" s="70"/>
      <c r="B2" s="70"/>
      <c r="D2" s="4"/>
      <c r="E2" s="4"/>
      <c r="F2" s="4"/>
      <c r="G2" s="4"/>
      <c r="H2" s="4"/>
      <c r="I2" s="4"/>
      <c r="J2" s="4"/>
      <c r="K2" s="4"/>
      <c r="M2" s="41">
        <v>1.3819539309070903</v>
      </c>
      <c r="N2" s="41">
        <v>1.3604586837045582</v>
      </c>
      <c r="O2" s="41">
        <v>1.3592353718698755</v>
      </c>
      <c r="P2" s="41">
        <v>1.3408655143236416</v>
      </c>
      <c r="Q2" s="41">
        <v>1.3081614773889187</v>
      </c>
      <c r="R2" s="41">
        <v>1.2816317011746046</v>
      </c>
      <c r="S2" s="41">
        <v>1.2620696220330916</v>
      </c>
      <c r="T2" s="41">
        <v>1.231407573454085</v>
      </c>
      <c r="U2" s="41">
        <v>1.2144058909803599</v>
      </c>
      <c r="V2" s="41">
        <v>1.1298901106999999</v>
      </c>
    </row>
    <row r="3" spans="1:22" x14ac:dyDescent="0.2">
      <c r="A3" s="71"/>
      <c r="B3" s="71"/>
      <c r="C3" s="5" t="s">
        <v>1236</v>
      </c>
      <c r="D3" s="5"/>
      <c r="E3" s="5"/>
      <c r="F3" s="5"/>
      <c r="G3" s="5"/>
      <c r="H3" s="5"/>
      <c r="I3" s="5"/>
      <c r="J3" s="5"/>
      <c r="K3" s="5"/>
      <c r="L3" s="5"/>
      <c r="M3" s="5">
        <v>0.05</v>
      </c>
      <c r="N3" s="5">
        <v>7.0000000000000007E-2</v>
      </c>
      <c r="O3" s="5">
        <v>0.25</v>
      </c>
      <c r="P3" s="5">
        <v>16.2</v>
      </c>
      <c r="Q3" s="5">
        <v>0.9</v>
      </c>
      <c r="R3" s="5">
        <v>0.66</v>
      </c>
      <c r="S3" s="5">
        <v>1.45</v>
      </c>
      <c r="T3" s="5">
        <v>0</v>
      </c>
      <c r="U3" s="5">
        <v>0</v>
      </c>
      <c r="V3" s="5">
        <v>4.8600000000000003</v>
      </c>
    </row>
    <row r="4" spans="1:22" x14ac:dyDescent="0.2">
      <c r="A4" s="72"/>
      <c r="B4" s="72"/>
      <c r="M4">
        <f>M2*M3*1000000</f>
        <v>69097.696545354513</v>
      </c>
      <c r="N4">
        <f t="shared" ref="N4:V4" si="0">N2*N3*1000000</f>
        <v>95232.10785931909</v>
      </c>
      <c r="O4">
        <f t="shared" si="0"/>
        <v>339808.8429674689</v>
      </c>
      <c r="P4">
        <f t="shared" si="0"/>
        <v>21722021.332042992</v>
      </c>
      <c r="Q4">
        <f t="shared" si="0"/>
        <v>1177345.329650027</v>
      </c>
      <c r="R4">
        <f t="shared" si="0"/>
        <v>845876.9227752391</v>
      </c>
      <c r="S4">
        <f t="shared" si="0"/>
        <v>1830000.9519479827</v>
      </c>
      <c r="T4">
        <f t="shared" si="0"/>
        <v>0</v>
      </c>
      <c r="U4">
        <f t="shared" si="0"/>
        <v>0</v>
      </c>
      <c r="V4">
        <f t="shared" si="0"/>
        <v>5491265.9380019996</v>
      </c>
    </row>
    <row r="5" spans="1:22" x14ac:dyDescent="0.2">
      <c r="A5" s="71"/>
      <c r="B5" s="71"/>
      <c r="V5" s="5" t="s">
        <v>1247</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f t="shared" ref="M9:V9" si="1">M$2*M102*1000000</f>
        <v>4836838.7581748152</v>
      </c>
      <c r="N9">
        <f t="shared" si="1"/>
        <v>15332369.365350371</v>
      </c>
      <c r="O9">
        <f t="shared" si="1"/>
        <v>17996276.32355715</v>
      </c>
      <c r="P9">
        <f t="shared" si="1"/>
        <v>21091814.540310886</v>
      </c>
      <c r="Q9">
        <f t="shared" si="1"/>
        <v>25391414.276118912</v>
      </c>
      <c r="R9" t="e">
        <f t="shared" si="1"/>
        <v>#VALUE!</v>
      </c>
      <c r="S9" t="e">
        <f t="shared" si="1"/>
        <v>#VALUE!</v>
      </c>
      <c r="T9" t="e">
        <f t="shared" si="1"/>
        <v>#VALUE!</v>
      </c>
      <c r="U9">
        <f t="shared" si="1"/>
        <v>19891968.494258292</v>
      </c>
      <c r="V9">
        <f t="shared" si="1"/>
        <v>13773360.449432997</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f t="shared" si="3"/>
        <v>-4767741.0616294611</v>
      </c>
      <c r="N11">
        <f t="shared" si="3"/>
        <v>-15223532.670654006</v>
      </c>
      <c r="O11">
        <f t="shared" si="3"/>
        <v>-17656467.480589684</v>
      </c>
      <c r="P11">
        <f t="shared" si="3"/>
        <v>630206.7917321116</v>
      </c>
      <c r="Q11">
        <f t="shared" si="3"/>
        <v>-24214068.94646889</v>
      </c>
      <c r="R11">
        <f t="shared" si="3"/>
        <v>845876.9227752391</v>
      </c>
      <c r="S11">
        <f t="shared" si="3"/>
        <v>1830000.9519479827</v>
      </c>
      <c r="T11" t="e">
        <f t="shared" si="3"/>
        <v>#VALUE!</v>
      </c>
      <c r="U11">
        <f t="shared" si="3"/>
        <v>-19891968.494258292</v>
      </c>
      <c r="V11">
        <f t="shared" si="3"/>
        <v>-8282094.5114309993</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f t="shared" si="5"/>
        <v>-9245824.5793407969</v>
      </c>
      <c r="N13">
        <f t="shared" si="5"/>
        <v>-3049060.0019186563</v>
      </c>
      <c r="O13">
        <f t="shared" si="5"/>
        <v>-218700.97133386295</v>
      </c>
      <c r="P13">
        <f t="shared" si="5"/>
        <v>1389404.8459421576</v>
      </c>
      <c r="Q13">
        <f t="shared" si="5"/>
        <v>-52832979.219601743</v>
      </c>
      <c r="R13">
        <f t="shared" si="5"/>
        <v>1327514.1160766555</v>
      </c>
      <c r="S13">
        <f t="shared" si="5"/>
        <v>1498455.2622398897</v>
      </c>
      <c r="T13" t="e">
        <f t="shared" si="5"/>
        <v>#VALUE!</v>
      </c>
      <c r="U13" t="e">
        <f t="shared" si="5"/>
        <v>#VALUE!</v>
      </c>
      <c r="V13">
        <f t="shared" si="5"/>
        <v>624377.27517281997</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f t="shared" si="7"/>
        <v>-101529529.5912752</v>
      </c>
      <c r="N15">
        <f t="shared" si="7"/>
        <v>-208578859.13803273</v>
      </c>
      <c r="O15">
        <f t="shared" si="7"/>
        <v>-70925853.168930411</v>
      </c>
      <c r="P15">
        <f t="shared" si="7"/>
        <v>38885.09991538561</v>
      </c>
      <c r="Q15">
        <f t="shared" si="7"/>
        <v>-26847790.448895995</v>
      </c>
      <c r="R15">
        <f t="shared" si="7"/>
        <v>1281631.7011746045</v>
      </c>
      <c r="S15">
        <f t="shared" si="7"/>
        <v>1262069.6220330915</v>
      </c>
      <c r="T15" t="e">
        <f t="shared" si="7"/>
        <v>#VALUE!</v>
      </c>
      <c r="U15" t="e">
        <f t="shared" si="7"/>
        <v>#VALUE!</v>
      </c>
      <c r="V15">
        <f t="shared" si="7"/>
        <v>-1702518.4188027598</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20342361.86295237</v>
      </c>
      <c r="N17">
        <f t="shared" si="9"/>
        <v>37494241.32289762</v>
      </c>
      <c r="O17">
        <f t="shared" si="9"/>
        <v>48728588.081535034</v>
      </c>
      <c r="P17">
        <f t="shared" si="9"/>
        <v>52602154.126916461</v>
      </c>
      <c r="Q17">
        <f t="shared" si="9"/>
        <v>53961660.942292899</v>
      </c>
      <c r="R17">
        <f t="shared" si="9"/>
        <v>73386231.209257856</v>
      </c>
      <c r="S17">
        <f t="shared" si="9"/>
        <v>59733755.210826226</v>
      </c>
      <c r="T17">
        <f t="shared" si="9"/>
        <v>45180343.870030381</v>
      </c>
      <c r="U17">
        <f t="shared" si="9"/>
        <v>12119770.791983992</v>
      </c>
      <c r="V17">
        <f t="shared" si="9"/>
        <v>13795958.251646999</v>
      </c>
    </row>
    <row r="18" spans="1:22" x14ac:dyDescent="0.2">
      <c r="A18" s="11"/>
      <c r="C18" s="11" t="s">
        <v>1243</v>
      </c>
      <c r="L18">
        <f t="shared" ref="L18:V18" si="10">L$2*L111*1000000</f>
        <v>0</v>
      </c>
      <c r="M18">
        <f t="shared" si="10"/>
        <v>-336505.78217587643</v>
      </c>
      <c r="N18">
        <f t="shared" si="10"/>
        <v>1187408.3391373386</v>
      </c>
      <c r="O18">
        <f t="shared" si="10"/>
        <v>408993.92339564557</v>
      </c>
      <c r="P18">
        <f t="shared" si="10"/>
        <v>126175.44489785467</v>
      </c>
      <c r="Q18">
        <f t="shared" si="10"/>
        <v>67501.132233268203</v>
      </c>
      <c r="R18">
        <f t="shared" si="10"/>
        <v>497401.26322586404</v>
      </c>
      <c r="S18">
        <f t="shared" si="10"/>
        <v>-218842.87246053808</v>
      </c>
      <c r="T18">
        <f t="shared" si="10"/>
        <v>-276943.56326982373</v>
      </c>
      <c r="U18">
        <f t="shared" si="10"/>
        <v>-884208.92922280007</v>
      </c>
      <c r="V18">
        <f t="shared" si="10"/>
        <v>253321.36281893996</v>
      </c>
    </row>
    <row r="19" spans="1:22" x14ac:dyDescent="0.2">
      <c r="A19" s="11"/>
      <c r="C19" s="11" t="s">
        <v>1244</v>
      </c>
      <c r="L19">
        <f t="shared" ref="L19:V19" si="11">L$2*L112*1000000</f>
        <v>0</v>
      </c>
      <c r="M19">
        <f t="shared" si="11"/>
        <v>9646038.4377314914</v>
      </c>
      <c r="N19">
        <f t="shared" si="11"/>
        <v>22080244.436524983</v>
      </c>
      <c r="O19">
        <f t="shared" si="11"/>
        <v>27809955.708457652</v>
      </c>
      <c r="P19">
        <f t="shared" si="11"/>
        <v>32314858.895199761</v>
      </c>
      <c r="Q19">
        <f t="shared" si="11"/>
        <v>33567423.509799652</v>
      </c>
      <c r="R19">
        <f t="shared" si="11"/>
        <v>53623470.377145462</v>
      </c>
      <c r="S19">
        <f t="shared" si="11"/>
        <v>43983126.32785324</v>
      </c>
      <c r="T19">
        <f t="shared" si="11"/>
        <v>30501965.594457686</v>
      </c>
      <c r="U19" t="e">
        <f t="shared" si="11"/>
        <v>#VALUE!</v>
      </c>
      <c r="V19" t="e">
        <f t="shared" si="11"/>
        <v>#VALUE!</v>
      </c>
    </row>
    <row r="20" spans="1:22" x14ac:dyDescent="0.2">
      <c r="A20" s="71"/>
      <c r="B20" s="71"/>
      <c r="C20" s="11" t="s">
        <v>1245</v>
      </c>
      <c r="L20">
        <f t="shared" ref="L20:V20" si="12">L$2*L113*1000000</f>
        <v>0</v>
      </c>
      <c r="M20">
        <f t="shared" si="12"/>
        <v>10696323.425220879</v>
      </c>
      <c r="N20">
        <f t="shared" si="12"/>
        <v>15413996.886372646</v>
      </c>
      <c r="O20">
        <f t="shared" si="12"/>
        <v>20932224.726796083</v>
      </c>
      <c r="P20">
        <f t="shared" si="12"/>
        <v>20287295.231716696</v>
      </c>
      <c r="Q20">
        <f t="shared" si="12"/>
        <v>20394237.432493243</v>
      </c>
      <c r="R20">
        <f t="shared" si="12"/>
        <v>19762760.832112402</v>
      </c>
      <c r="S20">
        <f t="shared" si="12"/>
        <v>15750628.882972984</v>
      </c>
      <c r="T20">
        <f t="shared" si="12"/>
        <v>14678378.275572695</v>
      </c>
      <c r="U20">
        <f t="shared" si="12"/>
        <v>12119770.791983992</v>
      </c>
      <c r="V20">
        <f t="shared" si="12"/>
        <v>13795958.251646999</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-25110102.924581833</v>
      </c>
      <c r="N22">
        <f t="shared" si="14"/>
        <v>-52717773.993551634</v>
      </c>
      <c r="O22">
        <f t="shared" si="14"/>
        <v>-66398647.915843427</v>
      </c>
      <c r="P22">
        <f t="shared" si="14"/>
        <v>-51971947.335184343</v>
      </c>
      <c r="Q22">
        <f t="shared" si="14"/>
        <v>-78175729.888761774</v>
      </c>
      <c r="R22">
        <f t="shared" si="14"/>
        <v>-72540354.286482632</v>
      </c>
      <c r="S22">
        <f t="shared" si="14"/>
        <v>-57916374.955098577</v>
      </c>
      <c r="T22">
        <f t="shared" si="14"/>
        <v>-45180343.870030381</v>
      </c>
      <c r="U22">
        <f t="shared" si="14"/>
        <v>-31999595.227332484</v>
      </c>
      <c r="V22">
        <f t="shared" si="14"/>
        <v>-22078052.763078</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120229.99198891685</v>
      </c>
      <c r="N24">
        <f t="shared" si="16"/>
        <v>-1541263.6427688941</v>
      </c>
      <c r="O24">
        <f t="shared" si="16"/>
        <v>-354080.81437210261</v>
      </c>
      <c r="P24">
        <f t="shared" si="16"/>
        <v>276888.72870783199</v>
      </c>
      <c r="Q24">
        <f t="shared" si="16"/>
        <v>-709023.52074479405</v>
      </c>
      <c r="R24">
        <f t="shared" si="16"/>
        <v>67798.316992136577</v>
      </c>
      <c r="S24">
        <f t="shared" si="16"/>
        <v>238909.77945086421</v>
      </c>
      <c r="T24">
        <f t="shared" si="16"/>
        <v>246897.21847754405</v>
      </c>
      <c r="U24">
        <f t="shared" si="16"/>
        <v>342098.13948916737</v>
      </c>
      <c r="V24">
        <f t="shared" si="16"/>
        <v>292076.59361595003</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f t="shared" si="18"/>
        <v>-534228149.8634429</v>
      </c>
      <c r="N26">
        <f t="shared" si="18"/>
        <v>-722198539.92348611</v>
      </c>
      <c r="O26">
        <f t="shared" si="18"/>
        <v>-266639435.89373007</v>
      </c>
      <c r="P26">
        <f t="shared" si="18"/>
        <v>-3208154.8295707451</v>
      </c>
      <c r="Q26">
        <f t="shared" si="18"/>
        <v>-86672238.684402794</v>
      </c>
      <c r="R26">
        <f t="shared" si="18"/>
        <v>-109575665.55532518</v>
      </c>
      <c r="S26">
        <f t="shared" si="18"/>
        <v>-39993976.666531049</v>
      </c>
      <c r="T26" t="e">
        <f t="shared" si="18"/>
        <v>#VALUE!</v>
      </c>
      <c r="U26" t="e">
        <f t="shared" si="18"/>
        <v>#VALUE!</v>
      </c>
      <c r="V26">
        <f t="shared" si="18"/>
        <v>-4540689.3878700892</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13819.539309070902</v>
      </c>
      <c r="N28">
        <f t="shared" si="20"/>
        <v>54418.347348182331</v>
      </c>
      <c r="O28">
        <f t="shared" si="20"/>
        <v>339808.8429674689</v>
      </c>
      <c r="P28">
        <f t="shared" si="20"/>
        <v>455894.27487003821</v>
      </c>
      <c r="Q28">
        <f t="shared" si="20"/>
        <v>680243.96824223781</v>
      </c>
      <c r="R28">
        <f t="shared" si="20"/>
        <v>1384162.2372685731</v>
      </c>
      <c r="S28">
        <f t="shared" si="20"/>
        <v>1451380.0653380554</v>
      </c>
      <c r="T28">
        <f t="shared" si="20"/>
        <v>197025.21175265362</v>
      </c>
      <c r="U28">
        <f t="shared" si="20"/>
        <v>0</v>
      </c>
      <c r="V28">
        <f t="shared" si="20"/>
        <v>225978.02213999999</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307070.1634475555</v>
      </c>
      <c r="N30">
        <f t="shared" si="22"/>
        <v>3463047.5793699534</v>
      </c>
      <c r="O30">
        <f t="shared" si="22"/>
        <v>7423463.9834673256</v>
      </c>
      <c r="P30">
        <f t="shared" si="22"/>
        <v>441681.10041820758</v>
      </c>
      <c r="Q30">
        <f t="shared" si="22"/>
        <v>738064.70554282796</v>
      </c>
      <c r="R30">
        <f t="shared" si="22"/>
        <v>1355069.1976519094</v>
      </c>
      <c r="S30">
        <f t="shared" si="22"/>
        <v>84306.250751810512</v>
      </c>
      <c r="T30">
        <f t="shared" si="22"/>
        <v>-1057902.2463544044</v>
      </c>
      <c r="U30">
        <f t="shared" si="22"/>
        <v>-1199468.6985213014</v>
      </c>
      <c r="V30">
        <f t="shared" si="22"/>
        <v>114118901.18069999</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t="e">
        <f t="shared" si="24"/>
        <v>#VALUE!</v>
      </c>
      <c r="N32">
        <f t="shared" si="24"/>
        <v>-40813.760511136752</v>
      </c>
      <c r="O32">
        <f t="shared" si="24"/>
        <v>-149515.8909056863</v>
      </c>
      <c r="P32">
        <f t="shared" si="24"/>
        <v>-107269.24114589133</v>
      </c>
      <c r="Q32">
        <f t="shared" si="24"/>
        <v>-65408.073869445943</v>
      </c>
      <c r="R32">
        <f t="shared" si="24"/>
        <v>-12816.317011746045</v>
      </c>
      <c r="S32" t="e">
        <f t="shared" si="24"/>
        <v>#VALUE!</v>
      </c>
      <c r="T32">
        <f t="shared" si="24"/>
        <v>0</v>
      </c>
      <c r="U32" t="e">
        <f t="shared" si="24"/>
        <v>#VALUE!</v>
      </c>
      <c r="V32" t="e">
        <f t="shared" si="24"/>
        <v>#VALUE!</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13819.539309070902</v>
      </c>
      <c r="N34">
        <f t="shared" si="26"/>
        <v>95232.10785931909</v>
      </c>
      <c r="O34">
        <f t="shared" si="26"/>
        <v>489324.73387315514</v>
      </c>
      <c r="P34">
        <f t="shared" si="26"/>
        <v>563163.51601592952</v>
      </c>
      <c r="Q34">
        <f t="shared" si="26"/>
        <v>745652.04211168364</v>
      </c>
      <c r="R34">
        <f t="shared" si="26"/>
        <v>1396978.554280319</v>
      </c>
      <c r="S34">
        <f t="shared" si="26"/>
        <v>1451380.0653380554</v>
      </c>
      <c r="T34">
        <f t="shared" si="26"/>
        <v>209339.28748719447</v>
      </c>
      <c r="U34">
        <f t="shared" si="26"/>
        <v>0</v>
      </c>
      <c r="V34">
        <f t="shared" si="26"/>
        <v>225978.02213999999</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-96736.775163496321</v>
      </c>
      <c r="N36">
        <f t="shared" si="28"/>
        <v>95232.10785931909</v>
      </c>
      <c r="O36">
        <f t="shared" si="28"/>
        <v>54369.414874795017</v>
      </c>
      <c r="P36">
        <f t="shared" si="28"/>
        <v>40225.965429709249</v>
      </c>
      <c r="Q36">
        <f t="shared" si="28"/>
        <v>-52326.459095556747</v>
      </c>
      <c r="R36">
        <f t="shared" si="28"/>
        <v>0</v>
      </c>
      <c r="S36">
        <f t="shared" si="28"/>
        <v>-50482.784881323663</v>
      </c>
      <c r="T36">
        <f t="shared" si="28"/>
        <v>-36942.227203622548</v>
      </c>
      <c r="U36">
        <f t="shared" si="28"/>
        <v>152723684.84969008</v>
      </c>
      <c r="V36">
        <f t="shared" si="28"/>
        <v>-2327573.6280419999</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-25193020.160436254</v>
      </c>
      <c r="N38">
        <f t="shared" si="30"/>
        <v>-52568123.53834413</v>
      </c>
      <c r="O38">
        <f t="shared" si="30"/>
        <v>-66004469.658001155</v>
      </c>
      <c r="P38">
        <f t="shared" si="30"/>
        <v>-51475827.094884597</v>
      </c>
      <c r="Q38">
        <f t="shared" si="30"/>
        <v>-77547812.379615113</v>
      </c>
      <c r="R38">
        <f t="shared" si="30"/>
        <v>-71156192.04921405</v>
      </c>
      <c r="S38">
        <f t="shared" si="30"/>
        <v>-56502856.978421509</v>
      </c>
      <c r="T38">
        <f t="shared" si="30"/>
        <v>-45007946.809746802</v>
      </c>
      <c r="U38">
        <f t="shared" si="30"/>
        <v>120724089.62235756</v>
      </c>
      <c r="V38">
        <f t="shared" si="30"/>
        <v>-24179648.368979998</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t="e">
        <f t="shared" si="32"/>
        <v>#VALUE!</v>
      </c>
      <c r="N40" t="e">
        <f t="shared" si="32"/>
        <v>#VALUE!</v>
      </c>
      <c r="O40" t="e">
        <f t="shared" si="32"/>
        <v>#VALUE!</v>
      </c>
      <c r="P40" t="e">
        <f t="shared" si="32"/>
        <v>#VALUE!</v>
      </c>
      <c r="Q40" t="e">
        <f t="shared" si="32"/>
        <v>#VALUE!</v>
      </c>
      <c r="R40" t="e">
        <f t="shared" si="32"/>
        <v>#VALUE!</v>
      </c>
      <c r="S40" t="e">
        <f t="shared" si="32"/>
        <v>#VALUE!</v>
      </c>
      <c r="T40" t="e">
        <f t="shared" si="32"/>
        <v>#VALUE!</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t="e">
        <f t="shared" si="34"/>
        <v>#VALUE!</v>
      </c>
      <c r="N42" t="e">
        <f t="shared" si="34"/>
        <v>#VALUE!</v>
      </c>
      <c r="O42" t="e">
        <f t="shared" si="34"/>
        <v>#VALUE!</v>
      </c>
      <c r="P42" t="e">
        <f t="shared" si="34"/>
        <v>#VALUE!</v>
      </c>
      <c r="Q42">
        <f t="shared" si="34"/>
        <v>-7299541.0438301666</v>
      </c>
      <c r="R42" t="e">
        <f t="shared" si="34"/>
        <v>#VALUE!</v>
      </c>
      <c r="S42">
        <f t="shared" si="34"/>
        <v>-14589524.83070254</v>
      </c>
      <c r="T42">
        <f t="shared" si="34"/>
        <v>-93722430.415590405</v>
      </c>
      <c r="U42" t="e">
        <f t="shared" si="34"/>
        <v>#VALUE!</v>
      </c>
      <c r="V42" t="e">
        <f t="shared" si="34"/>
        <v>#VALUE!</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-25193020.160436254</v>
      </c>
      <c r="N44">
        <f t="shared" si="36"/>
        <v>-52568123.53834413</v>
      </c>
      <c r="O44">
        <f t="shared" si="36"/>
        <v>-66004469.658001155</v>
      </c>
      <c r="P44">
        <f t="shared" si="36"/>
        <v>-51475827.094884597</v>
      </c>
      <c r="Q44">
        <f t="shared" si="36"/>
        <v>-86312494.27812086</v>
      </c>
      <c r="R44">
        <f t="shared" si="36"/>
        <v>-76744106.266335323</v>
      </c>
      <c r="S44">
        <f t="shared" si="36"/>
        <v>-71332175.037310332</v>
      </c>
      <c r="T44">
        <f t="shared" si="36"/>
        <v>-138730377.22533721</v>
      </c>
      <c r="U44">
        <f t="shared" si="36"/>
        <v>119121073.8462635</v>
      </c>
      <c r="V44">
        <f t="shared" si="36"/>
        <v>-33535138.485576</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72828.972158803663</v>
      </c>
      <c r="N46">
        <f t="shared" si="38"/>
        <v>-1523985.8174858463</v>
      </c>
      <c r="O46">
        <f t="shared" si="38"/>
        <v>-348643.87288462307</v>
      </c>
      <c r="P46">
        <f t="shared" si="38"/>
        <v>280777.23869937053</v>
      </c>
      <c r="Q46">
        <f t="shared" si="38"/>
        <v>-940306.46994715487</v>
      </c>
      <c r="R46">
        <f t="shared" si="38"/>
        <v>118550.93235865093</v>
      </c>
      <c r="S46">
        <f t="shared" si="38"/>
        <v>70928.312758259752</v>
      </c>
      <c r="T46">
        <f t="shared" si="38"/>
        <v>-1223403.4242266335</v>
      </c>
      <c r="U46">
        <f t="shared" si="38"/>
        <v>2271789.1002569594</v>
      </c>
      <c r="V46">
        <f t="shared" si="38"/>
        <v>-1471794.8581978197</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f t="shared" si="40"/>
        <v>-535904045.39545399</v>
      </c>
      <c r="N48">
        <f t="shared" si="40"/>
        <v>-720148600.77888012</v>
      </c>
      <c r="O48">
        <f t="shared" si="40"/>
        <v>-265050897.51462573</v>
      </c>
      <c r="P48">
        <f t="shared" si="40"/>
        <v>-3177583.0958441664</v>
      </c>
      <c r="Q48">
        <f t="shared" si="40"/>
        <v>-95695936.555431589</v>
      </c>
      <c r="R48">
        <f t="shared" si="40"/>
        <v>-115929611.04023851</v>
      </c>
      <c r="S48">
        <f t="shared" si="40"/>
        <v>-49258198.727064952</v>
      </c>
      <c r="T48" t="e">
        <f t="shared" si="40"/>
        <v>#VALUE!</v>
      </c>
      <c r="U48" t="e">
        <f t="shared" si="40"/>
        <v>#VALUE!</v>
      </c>
      <c r="V48">
        <f t="shared" si="40"/>
        <v>-6896962.224723869</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t="e">
        <f t="shared" si="42"/>
        <v>#VALUE!</v>
      </c>
      <c r="N50" t="e">
        <f t="shared" si="42"/>
        <v>#VALUE!</v>
      </c>
      <c r="O50" t="e">
        <f t="shared" si="42"/>
        <v>#VALUE!</v>
      </c>
      <c r="P50" t="e">
        <f t="shared" si="42"/>
        <v>#VALUE!</v>
      </c>
      <c r="Q50" t="e">
        <f t="shared" si="42"/>
        <v>#VALUE!</v>
      </c>
      <c r="R50" t="e">
        <f t="shared" si="42"/>
        <v>#VALUE!</v>
      </c>
      <c r="S50" t="e">
        <f t="shared" si="42"/>
        <v>#VALUE!</v>
      </c>
      <c r="T50" t="e">
        <f t="shared" si="42"/>
        <v>#VALUE!</v>
      </c>
      <c r="U50" t="e">
        <f t="shared" si="42"/>
        <v>#VALUE!</v>
      </c>
      <c r="V50">
        <f t="shared" si="42"/>
        <v>-7140905.4996239999</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-25193020.160436254</v>
      </c>
      <c r="N52">
        <f t="shared" si="44"/>
        <v>-52568123.53834413</v>
      </c>
      <c r="O52">
        <f t="shared" si="44"/>
        <v>-66004469.658001155</v>
      </c>
      <c r="P52">
        <f t="shared" si="44"/>
        <v>-51475827.094884597</v>
      </c>
      <c r="Q52">
        <f t="shared" si="44"/>
        <v>-86312494.27812086</v>
      </c>
      <c r="R52">
        <f t="shared" si="44"/>
        <v>-76744106.266335323</v>
      </c>
      <c r="S52">
        <f t="shared" si="44"/>
        <v>-71332175.037310332</v>
      </c>
      <c r="T52">
        <f t="shared" si="44"/>
        <v>-138730377.22533721</v>
      </c>
      <c r="U52">
        <f t="shared" si="44"/>
        <v>119121073.8462635</v>
      </c>
      <c r="V52">
        <f t="shared" si="44"/>
        <v>-26394232.985951997</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-25193020.160436254</v>
      </c>
      <c r="N56">
        <f t="shared" si="48"/>
        <v>-52568123.53834413</v>
      </c>
      <c r="O56">
        <f t="shared" si="48"/>
        <v>-66004469.658001155</v>
      </c>
      <c r="P56">
        <f t="shared" si="48"/>
        <v>-51475827.094884597</v>
      </c>
      <c r="Q56">
        <f t="shared" si="48"/>
        <v>-86312494.27812086</v>
      </c>
      <c r="R56">
        <f t="shared" si="48"/>
        <v>-76744106.266335323</v>
      </c>
      <c r="S56">
        <f t="shared" si="48"/>
        <v>-71332175.037310332</v>
      </c>
      <c r="T56">
        <f t="shared" si="48"/>
        <v>-138730377.22533721</v>
      </c>
      <c r="U56">
        <f t="shared" si="48"/>
        <v>119121073.8462635</v>
      </c>
      <c r="V56">
        <f t="shared" si="48"/>
        <v>-26394232.985951997</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72828.972158803663</v>
      </c>
      <c r="N58">
        <f t="shared" si="50"/>
        <v>-1523985.8174858463</v>
      </c>
      <c r="O58">
        <f t="shared" si="50"/>
        <v>-348643.87288462307</v>
      </c>
      <c r="P58">
        <f t="shared" si="50"/>
        <v>280777.23869937053</v>
      </c>
      <c r="Q58">
        <f t="shared" si="50"/>
        <v>-940306.46994715487</v>
      </c>
      <c r="R58">
        <f t="shared" si="50"/>
        <v>118550.93235865093</v>
      </c>
      <c r="S58">
        <f t="shared" si="50"/>
        <v>70928.312758259752</v>
      </c>
      <c r="T58">
        <f t="shared" si="50"/>
        <v>-1223403.4242266335</v>
      </c>
      <c r="U58">
        <f t="shared" si="50"/>
        <v>2271789.1002569594</v>
      </c>
      <c r="V58">
        <f t="shared" si="50"/>
        <v>-1398916.9460576698</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f t="shared" si="52"/>
        <v>-535904045.39545399</v>
      </c>
      <c r="N60">
        <f t="shared" si="52"/>
        <v>-720148600.77888012</v>
      </c>
      <c r="O60">
        <f t="shared" si="52"/>
        <v>-265050897.51462573</v>
      </c>
      <c r="P60">
        <f t="shared" si="52"/>
        <v>-3177583.0958441664</v>
      </c>
      <c r="Q60">
        <f t="shared" si="52"/>
        <v>-95695936.555431589</v>
      </c>
      <c r="R60">
        <f t="shared" si="52"/>
        <v>-115929611.04023851</v>
      </c>
      <c r="S60">
        <f t="shared" si="52"/>
        <v>-49258198.727064952</v>
      </c>
      <c r="T60" t="e">
        <f t="shared" si="52"/>
        <v>#VALUE!</v>
      </c>
      <c r="U60" t="e">
        <f t="shared" si="52"/>
        <v>#VALUE!</v>
      </c>
      <c r="V60">
        <f t="shared" si="52"/>
        <v>-5428670.0258692186</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f t="shared" si="54"/>
        <v>3966207.7817033492</v>
      </c>
      <c r="N62">
        <f t="shared" si="54"/>
        <v>707438.51552637026</v>
      </c>
      <c r="O62" t="e">
        <f t="shared" si="54"/>
        <v>#VALUE!</v>
      </c>
      <c r="P62" t="e">
        <f t="shared" si="54"/>
        <v>#VALUE!</v>
      </c>
      <c r="Q62" t="e">
        <f t="shared" si="54"/>
        <v>#VALUE!</v>
      </c>
      <c r="R62" t="e">
        <f t="shared" si="54"/>
        <v>#VALUE!</v>
      </c>
      <c r="S62">
        <f t="shared" si="54"/>
        <v>35388432.201807886</v>
      </c>
      <c r="T62" t="e">
        <f t="shared" si="54"/>
        <v>#VALUE!</v>
      </c>
      <c r="U62">
        <f t="shared" si="54"/>
        <v>1396566.7746274138</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-29145408.402830534</v>
      </c>
      <c r="N64">
        <f t="shared" si="56"/>
        <v>-53275562.053870492</v>
      </c>
      <c r="O64">
        <f t="shared" si="56"/>
        <v>-66004469.658001155</v>
      </c>
      <c r="P64">
        <f t="shared" si="56"/>
        <v>-51475827.094884597</v>
      </c>
      <c r="Q64">
        <f t="shared" si="56"/>
        <v>-86312494.27812086</v>
      </c>
      <c r="R64">
        <f t="shared" si="56"/>
        <v>-76744106.266335323</v>
      </c>
      <c r="S64">
        <f t="shared" si="56"/>
        <v>-106720607.23911822</v>
      </c>
      <c r="T64">
        <f t="shared" si="56"/>
        <v>-138730377.22533721</v>
      </c>
      <c r="U64">
        <f t="shared" si="56"/>
        <v>117724507.07163608</v>
      </c>
      <c r="V64">
        <f t="shared" si="56"/>
        <v>-26394232.985951997</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-90283050.306160212</v>
      </c>
      <c r="N66">
        <f t="shared" si="58"/>
        <v>-87477493.362203091</v>
      </c>
      <c r="O66">
        <f t="shared" si="58"/>
        <v>-77992925.637893468</v>
      </c>
      <c r="P66">
        <f t="shared" si="58"/>
        <v>-54868216.84612342</v>
      </c>
      <c r="Q66">
        <f t="shared" si="58"/>
        <v>-74578285.825942263</v>
      </c>
      <c r="R66">
        <f t="shared" si="58"/>
        <v>-49048045.203952119</v>
      </c>
      <c r="S66">
        <f t="shared" si="58"/>
        <v>-63557826.165586494</v>
      </c>
      <c r="T66">
        <f t="shared" si="58"/>
        <v>-69734610.884704828</v>
      </c>
      <c r="U66">
        <f t="shared" si="58"/>
        <v>40670453.288932256</v>
      </c>
      <c r="V66">
        <f t="shared" si="58"/>
        <v>-8112610.9948259993</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564666.37616863719</v>
      </c>
      <c r="N68">
        <f t="shared" si="60"/>
        <v>21495.24720253202</v>
      </c>
      <c r="O68">
        <f t="shared" si="60"/>
        <v>146389.6495503856</v>
      </c>
      <c r="P68">
        <f t="shared" si="60"/>
        <v>384694.31605945277</v>
      </c>
      <c r="Q68">
        <f t="shared" si="60"/>
        <v>-514630.72520480066</v>
      </c>
      <c r="R68">
        <f t="shared" si="60"/>
        <v>421400.50334620994</v>
      </c>
      <c r="S68">
        <f t="shared" si="60"/>
        <v>-398687.79360025364</v>
      </c>
      <c r="T68">
        <f t="shared" si="60"/>
        <v>-153310.24289503359</v>
      </c>
      <c r="U68">
        <f t="shared" si="60"/>
        <v>1932726.9754952427</v>
      </c>
      <c r="V68">
        <f t="shared" si="60"/>
        <v>-1371912.57241194</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-90283050.306160212</v>
      </c>
      <c r="N70">
        <f t="shared" si="62"/>
        <v>-87477493.362203091</v>
      </c>
      <c r="O70">
        <f t="shared" si="62"/>
        <v>-77992925.637893468</v>
      </c>
      <c r="P70">
        <f t="shared" si="62"/>
        <v>-54868216.84612342</v>
      </c>
      <c r="Q70">
        <f t="shared" si="62"/>
        <v>-74578285.825942263</v>
      </c>
      <c r="R70">
        <f t="shared" si="62"/>
        <v>-49048045.203952119</v>
      </c>
      <c r="S70">
        <f t="shared" si="62"/>
        <v>-63557826.165586494</v>
      </c>
      <c r="T70">
        <f t="shared" si="62"/>
        <v>-69734610.884704828</v>
      </c>
      <c r="U70">
        <f t="shared" si="62"/>
        <v>-11876889.613787919</v>
      </c>
      <c r="V70">
        <f t="shared" si="62"/>
        <v>-8112610.9948259993</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564666.37616863719</v>
      </c>
      <c r="N72">
        <f t="shared" si="64"/>
        <v>21495.24720253202</v>
      </c>
      <c r="O72">
        <f t="shared" si="64"/>
        <v>146389.6495503856</v>
      </c>
      <c r="P72">
        <f t="shared" si="64"/>
        <v>384694.31605945277</v>
      </c>
      <c r="Q72">
        <f t="shared" si="64"/>
        <v>-514630.72520480066</v>
      </c>
      <c r="R72">
        <f t="shared" si="64"/>
        <v>421400.50334620994</v>
      </c>
      <c r="S72">
        <f t="shared" si="64"/>
        <v>-398687.79360025364</v>
      </c>
      <c r="T72">
        <f t="shared" si="64"/>
        <v>-153310.24289503359</v>
      </c>
      <c r="U72">
        <f t="shared" si="64"/>
        <v>1004677.9936080519</v>
      </c>
      <c r="V72">
        <f t="shared" si="64"/>
        <v>300550.76944619993</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442225.25789026887</v>
      </c>
      <c r="N74">
        <f t="shared" si="66"/>
        <v>829879.79705978057</v>
      </c>
      <c r="O74">
        <f t="shared" si="66"/>
        <v>1155350.0660893943</v>
      </c>
      <c r="P74">
        <f t="shared" si="66"/>
        <v>1260413.5834642232</v>
      </c>
      <c r="Q74">
        <f t="shared" si="66"/>
        <v>1517467.3137711457</v>
      </c>
      <c r="R74">
        <f t="shared" si="66"/>
        <v>1999345.4538323833</v>
      </c>
      <c r="S74">
        <f t="shared" si="66"/>
        <v>2120276.9650155939</v>
      </c>
      <c r="T74">
        <f t="shared" si="66"/>
        <v>2450501.0711736293</v>
      </c>
      <c r="U74">
        <f t="shared" si="66"/>
        <v>3509633.0249332404</v>
      </c>
      <c r="V74">
        <f t="shared" si="66"/>
        <v>3683441.7608819995</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442225.25789026887</v>
      </c>
      <c r="N76">
        <f t="shared" si="68"/>
        <v>829879.79705978057</v>
      </c>
      <c r="O76">
        <f t="shared" si="68"/>
        <v>1155350.0660893943</v>
      </c>
      <c r="P76">
        <f t="shared" si="68"/>
        <v>1260413.5834642232</v>
      </c>
      <c r="Q76">
        <f t="shared" si="68"/>
        <v>1517467.3137711457</v>
      </c>
      <c r="R76">
        <f t="shared" si="68"/>
        <v>1999345.4538323833</v>
      </c>
      <c r="S76">
        <f t="shared" si="68"/>
        <v>2120276.9650155939</v>
      </c>
      <c r="T76">
        <f t="shared" si="68"/>
        <v>2450501.0711736293</v>
      </c>
      <c r="U76">
        <f t="shared" si="68"/>
        <v>3582497.3783920617</v>
      </c>
      <c r="V76">
        <f t="shared" si="68"/>
        <v>3683441.7608819995</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-24916629.374254838</v>
      </c>
      <c r="N82">
        <f t="shared" si="74"/>
        <v>-52445682.256810717</v>
      </c>
      <c r="O82">
        <f t="shared" si="74"/>
        <v>-65732622.583627179</v>
      </c>
      <c r="P82">
        <f t="shared" si="74"/>
        <v>-51086976.095730744</v>
      </c>
      <c r="Q82">
        <f t="shared" si="74"/>
        <v>-77207690.395493984</v>
      </c>
      <c r="R82">
        <f t="shared" si="74"/>
        <v>-71989252.65497753</v>
      </c>
      <c r="S82">
        <f t="shared" si="74"/>
        <v>-57764926.600454606</v>
      </c>
      <c r="T82">
        <f t="shared" si="74"/>
        <v>-45106459.415623136</v>
      </c>
      <c r="U82">
        <f t="shared" si="74"/>
        <v>-31975307.109512873</v>
      </c>
      <c r="V82">
        <f t="shared" si="74"/>
        <v>-22055454.960863996</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113734.80851365352</v>
      </c>
      <c r="N84">
        <f t="shared" si="76"/>
        <v>-1547657.7985823054</v>
      </c>
      <c r="O84">
        <f t="shared" si="76"/>
        <v>-346061.32567807031</v>
      </c>
      <c r="P84">
        <f t="shared" si="76"/>
        <v>284397.57558804442</v>
      </c>
      <c r="Q84">
        <f t="shared" si="76"/>
        <v>-718049.83493877761</v>
      </c>
      <c r="R84">
        <f t="shared" si="76"/>
        <v>61902.811166733409</v>
      </c>
      <c r="S84">
        <f t="shared" si="76"/>
        <v>233735.29400052855</v>
      </c>
      <c r="T84">
        <f t="shared" si="76"/>
        <v>245912.09241878075</v>
      </c>
      <c r="U84">
        <f t="shared" si="76"/>
        <v>341369.49595457915</v>
      </c>
      <c r="V84">
        <f t="shared" si="76"/>
        <v>292076.59361595003</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f t="shared" si="78"/>
        <v>-530199892.35024196</v>
      </c>
      <c r="N86">
        <f t="shared" si="78"/>
        <v>-718359461.56394017</v>
      </c>
      <c r="O86">
        <f t="shared" si="78"/>
        <v>-263975470.48840228</v>
      </c>
      <c r="P86">
        <f t="shared" si="78"/>
        <v>-3153849.7762406375</v>
      </c>
      <c r="Q86">
        <f t="shared" si="78"/>
        <v>-85590258.326454431</v>
      </c>
      <c r="R86">
        <f t="shared" si="78"/>
        <v>-108739272.70713861</v>
      </c>
      <c r="S86">
        <f t="shared" si="78"/>
        <v>-39889477.301826708</v>
      </c>
      <c r="T86" t="e">
        <f t="shared" si="78"/>
        <v>#VALUE!</v>
      </c>
      <c r="U86" t="e">
        <f t="shared" si="78"/>
        <v>#VALUE!</v>
      </c>
      <c r="V86">
        <f t="shared" si="78"/>
        <v>-4537186.7285269201</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-25110102.924581833</v>
      </c>
      <c r="N88">
        <f t="shared" si="80"/>
        <v>-52717773.993551634</v>
      </c>
      <c r="O88">
        <f t="shared" si="80"/>
        <v>-66398647.915843427</v>
      </c>
      <c r="P88">
        <f t="shared" si="80"/>
        <v>-51971947.335184343</v>
      </c>
      <c r="Q88">
        <f t="shared" si="80"/>
        <v>-78175729.888761774</v>
      </c>
      <c r="R88">
        <f t="shared" si="80"/>
        <v>-72540354.286482632</v>
      </c>
      <c r="S88">
        <f t="shared" si="80"/>
        <v>-57916374.955098577</v>
      </c>
      <c r="T88">
        <f t="shared" si="80"/>
        <v>-45180343.870030381</v>
      </c>
      <c r="U88">
        <f t="shared" si="80"/>
        <v>-31999595.227332484</v>
      </c>
      <c r="V88">
        <f t="shared" si="80"/>
        <v>-22078052.763078</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C91" s="5" t="s">
        <v>1282</v>
      </c>
      <c r="L91">
        <f t="shared" ref="L91:V91" si="83">L$2*L184*1000000</f>
        <v>0</v>
      </c>
      <c r="M91">
        <f t="shared" si="83"/>
        <v>58954154.692496464</v>
      </c>
      <c r="N91">
        <f t="shared" si="83"/>
        <v>62064125.150601946</v>
      </c>
      <c r="O91">
        <f t="shared" si="83"/>
        <v>112843720.57263707</v>
      </c>
      <c r="P91">
        <f t="shared" si="83"/>
        <v>68276871.989359826</v>
      </c>
      <c r="Q91">
        <f t="shared" si="83"/>
        <v>77390833.002328441</v>
      </c>
      <c r="R91">
        <f t="shared" si="83"/>
        <v>13059827.03496922</v>
      </c>
      <c r="S91">
        <f t="shared" si="83"/>
        <v>19549458.445292588</v>
      </c>
      <c r="T91">
        <f t="shared" si="83"/>
        <v>35304455.130928613</v>
      </c>
      <c r="U91">
        <f t="shared" si="83"/>
        <v>23571618.343928788</v>
      </c>
      <c r="V91">
        <f t="shared" si="83"/>
        <v>-1683536.2649429999</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94" spans="1:22" ht="17" customHeight="1" x14ac:dyDescent="0.2"/>
    <row r="100" spans="3:22" x14ac:dyDescent="0.2">
      <c r="C100" s="6" t="s">
        <v>1237</v>
      </c>
      <c r="D100" s="6"/>
      <c r="E100" s="6"/>
      <c r="F100" s="6"/>
      <c r="G100" s="6"/>
      <c r="H100" s="6"/>
      <c r="I100" s="6"/>
      <c r="J100" s="6"/>
      <c r="K100" s="6"/>
      <c r="L100" s="6"/>
      <c r="M100" s="9">
        <v>-7.8399999999999997E-2</v>
      </c>
      <c r="N100" s="8">
        <v>0.55320000000000003</v>
      </c>
      <c r="O100" s="8">
        <v>2.411</v>
      </c>
      <c r="P100" s="8">
        <v>64.056200000000004</v>
      </c>
      <c r="Q100" s="9">
        <v>-0.94430000000000003</v>
      </c>
      <c r="R100" s="9">
        <v>-0.2661</v>
      </c>
      <c r="S100" s="8">
        <v>1.1873</v>
      </c>
      <c r="T100" s="5" t="s">
        <v>1247</v>
      </c>
      <c r="U100" s="5" t="s">
        <v>1247</v>
      </c>
    </row>
    <row r="102" spans="3:22" x14ac:dyDescent="0.2">
      <c r="C102" s="6" t="s">
        <v>1238</v>
      </c>
      <c r="D102" s="6"/>
      <c r="E102" s="6"/>
      <c r="F102" s="6"/>
      <c r="G102" s="6"/>
      <c r="H102" s="6"/>
      <c r="I102" s="6"/>
      <c r="J102" s="6"/>
      <c r="K102" s="6"/>
      <c r="L102" s="6"/>
      <c r="M102" s="6">
        <v>3.5</v>
      </c>
      <c r="N102" s="6">
        <v>11.27</v>
      </c>
      <c r="O102" s="6">
        <v>13.24</v>
      </c>
      <c r="P102" s="6">
        <v>15.73</v>
      </c>
      <c r="Q102" s="6">
        <v>19.41</v>
      </c>
      <c r="R102" s="6" t="s">
        <v>1247</v>
      </c>
      <c r="S102" s="6" t="s">
        <v>1247</v>
      </c>
      <c r="T102" s="6" t="s">
        <v>1247</v>
      </c>
      <c r="U102" s="6">
        <v>16.38</v>
      </c>
      <c r="V102" s="6">
        <v>12.19</v>
      </c>
    </row>
    <row r="104" spans="3:22" x14ac:dyDescent="0.2">
      <c r="C104" s="5" t="s">
        <v>1239</v>
      </c>
      <c r="D104" s="5"/>
      <c r="E104" s="5"/>
      <c r="F104" s="5"/>
      <c r="G104" s="5"/>
      <c r="H104" s="5"/>
      <c r="I104" s="5"/>
      <c r="J104" s="5"/>
      <c r="K104" s="5"/>
      <c r="L104" s="5"/>
      <c r="M104" s="5">
        <v>-3.45</v>
      </c>
      <c r="N104" s="5">
        <v>-11.19</v>
      </c>
      <c r="O104" s="5">
        <v>-12.99</v>
      </c>
      <c r="P104" s="5">
        <v>0.47</v>
      </c>
      <c r="Q104" s="5">
        <v>-18.510000000000002</v>
      </c>
      <c r="R104" s="5">
        <v>0.66</v>
      </c>
      <c r="S104" s="5">
        <v>1.45</v>
      </c>
      <c r="T104" s="5" t="s">
        <v>1247</v>
      </c>
      <c r="U104" s="5">
        <v>-16.38</v>
      </c>
      <c r="V104" s="5">
        <v>-7.33</v>
      </c>
    </row>
    <row r="106" spans="3:22" x14ac:dyDescent="0.2">
      <c r="C106" s="6" t="s">
        <v>1240</v>
      </c>
      <c r="D106" s="6"/>
      <c r="E106" s="6"/>
      <c r="F106" s="6"/>
      <c r="G106" s="6"/>
      <c r="H106" s="6"/>
      <c r="I106" s="6"/>
      <c r="J106" s="6"/>
      <c r="K106" s="6"/>
      <c r="L106" s="6"/>
      <c r="M106" s="9">
        <v>-6.6904000000000003</v>
      </c>
      <c r="N106" s="9">
        <v>-2.2412000000000001</v>
      </c>
      <c r="O106" s="9">
        <v>-0.16089999999999999</v>
      </c>
      <c r="P106" s="8">
        <v>1.0362</v>
      </c>
      <c r="Q106" s="9">
        <v>-40.3872</v>
      </c>
      <c r="R106" s="8">
        <v>1.0358000000000001</v>
      </c>
      <c r="S106" s="8">
        <v>1.1873</v>
      </c>
      <c r="T106" s="5" t="s">
        <v>1247</v>
      </c>
      <c r="U106" s="5" t="s">
        <v>1247</v>
      </c>
      <c r="V106" s="8">
        <v>0.55259999999999998</v>
      </c>
    </row>
    <row r="108" spans="3:22" x14ac:dyDescent="0.2">
      <c r="C108" s="6" t="s">
        <v>1241</v>
      </c>
      <c r="D108" s="6"/>
      <c r="E108" s="6"/>
      <c r="F108" s="6"/>
      <c r="G108" s="6"/>
      <c r="H108" s="6"/>
      <c r="I108" s="6"/>
      <c r="J108" s="6"/>
      <c r="K108" s="6"/>
      <c r="L108" s="6"/>
      <c r="M108" s="10">
        <v>-73.468100000000007</v>
      </c>
      <c r="N108" s="10">
        <v>-153.3151</v>
      </c>
      <c r="O108" s="10">
        <v>-52.180700000000002</v>
      </c>
      <c r="P108" s="10">
        <v>2.9000000000000001E-2</v>
      </c>
      <c r="Q108" s="10">
        <v>-20.523299999999999</v>
      </c>
      <c r="R108" s="33">
        <v>1</v>
      </c>
      <c r="S108" s="33">
        <v>1</v>
      </c>
      <c r="T108" s="6" t="s">
        <v>1247</v>
      </c>
      <c r="U108" s="6" t="s">
        <v>1247</v>
      </c>
      <c r="V108" s="10">
        <v>-1.5067999999999999</v>
      </c>
    </row>
    <row r="110" spans="3:22" x14ac:dyDescent="0.2">
      <c r="C110" s="5" t="s">
        <v>1242</v>
      </c>
      <c r="D110" s="5"/>
      <c r="E110" s="5"/>
      <c r="F110" s="5"/>
      <c r="G110" s="5"/>
      <c r="H110" s="5"/>
      <c r="I110" s="5"/>
      <c r="J110" s="5"/>
      <c r="K110" s="5"/>
      <c r="L110" s="5"/>
      <c r="M110" s="5">
        <v>14.72</v>
      </c>
      <c r="N110" s="5">
        <v>27.56</v>
      </c>
      <c r="O110" s="5">
        <v>35.85</v>
      </c>
      <c r="P110" s="5">
        <v>39.229999999999997</v>
      </c>
      <c r="Q110" s="5">
        <v>41.25</v>
      </c>
      <c r="R110" s="5">
        <v>57.26</v>
      </c>
      <c r="S110" s="5">
        <v>47.33</v>
      </c>
      <c r="T110" s="5">
        <v>36.69</v>
      </c>
      <c r="U110" s="5">
        <v>9.98</v>
      </c>
      <c r="V110" s="5">
        <v>12.21</v>
      </c>
    </row>
    <row r="111" spans="3:22" x14ac:dyDescent="0.2">
      <c r="C111" s="11" t="s">
        <v>1243</v>
      </c>
      <c r="M111" s="9">
        <v>-0.24349999999999999</v>
      </c>
      <c r="N111" s="8">
        <v>0.87280000000000002</v>
      </c>
      <c r="O111" s="8">
        <v>0.3009</v>
      </c>
      <c r="P111" s="8">
        <v>9.4100000000000003E-2</v>
      </c>
      <c r="Q111" s="8">
        <v>5.16E-2</v>
      </c>
      <c r="R111" s="8">
        <v>0.3881</v>
      </c>
      <c r="S111" s="9">
        <v>-0.1734</v>
      </c>
      <c r="T111" s="9">
        <v>-0.22489999999999999</v>
      </c>
      <c r="U111" s="9">
        <v>-0.72809999999999997</v>
      </c>
      <c r="V111" s="8">
        <v>0.22420000000000001</v>
      </c>
    </row>
    <row r="112" spans="3:22" x14ac:dyDescent="0.2">
      <c r="C112" s="11" t="s">
        <v>1244</v>
      </c>
      <c r="M112" s="11">
        <v>6.98</v>
      </c>
      <c r="N112" s="11">
        <v>16.23</v>
      </c>
      <c r="O112" s="11">
        <v>20.46</v>
      </c>
      <c r="P112" s="11">
        <v>24.1</v>
      </c>
      <c r="Q112" s="11">
        <v>25.66</v>
      </c>
      <c r="R112" s="11">
        <v>41.84</v>
      </c>
      <c r="S112" s="11">
        <v>34.85</v>
      </c>
      <c r="T112" s="11">
        <v>24.77</v>
      </c>
      <c r="U112" s="11" t="s">
        <v>1247</v>
      </c>
      <c r="V112" s="11" t="s">
        <v>1247</v>
      </c>
    </row>
    <row r="113" spans="3:22" x14ac:dyDescent="0.2">
      <c r="C113" s="11" t="s">
        <v>1245</v>
      </c>
      <c r="M113" s="11">
        <v>7.74</v>
      </c>
      <c r="N113" s="11">
        <v>11.33</v>
      </c>
      <c r="O113" s="11">
        <v>15.4</v>
      </c>
      <c r="P113" s="11">
        <v>15.13</v>
      </c>
      <c r="Q113" s="11">
        <v>15.59</v>
      </c>
      <c r="R113" s="11">
        <v>15.42</v>
      </c>
      <c r="S113" s="11">
        <v>12.48</v>
      </c>
      <c r="T113" s="11">
        <v>11.92</v>
      </c>
      <c r="U113" s="11">
        <v>9.98</v>
      </c>
      <c r="V113" s="11">
        <v>12.21</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-18.170000000000002</v>
      </c>
      <c r="N115" s="5">
        <v>-38.75</v>
      </c>
      <c r="O115" s="5">
        <v>-48.85</v>
      </c>
      <c r="P115" s="5">
        <v>-38.76</v>
      </c>
      <c r="Q115" s="5">
        <v>-59.76</v>
      </c>
      <c r="R115" s="5">
        <v>-56.6</v>
      </c>
      <c r="S115" s="5">
        <v>-45.89</v>
      </c>
      <c r="T115" s="5">
        <v>-36.69</v>
      </c>
      <c r="U115" s="5">
        <v>-26.35</v>
      </c>
      <c r="V115" s="5">
        <v>-19.54</v>
      </c>
    </row>
    <row r="117" spans="3:22" x14ac:dyDescent="0.2">
      <c r="C117" s="6" t="s">
        <v>1249</v>
      </c>
      <c r="D117" s="6"/>
      <c r="E117" s="6"/>
      <c r="F117" s="6"/>
      <c r="G117" s="6"/>
      <c r="H117" s="6"/>
      <c r="I117" s="6"/>
      <c r="J117" s="6"/>
      <c r="K117" s="6"/>
      <c r="L117" s="6"/>
      <c r="M117" s="8">
        <v>8.6999999999999994E-2</v>
      </c>
      <c r="N117" s="9">
        <v>-1.1329</v>
      </c>
      <c r="O117" s="9">
        <v>-0.26050000000000001</v>
      </c>
      <c r="P117" s="8">
        <v>0.20649999999999999</v>
      </c>
      <c r="Q117" s="9">
        <v>-0.54200000000000004</v>
      </c>
      <c r="R117" s="8">
        <v>5.2900000000000003E-2</v>
      </c>
      <c r="S117" s="8">
        <v>0.1893</v>
      </c>
      <c r="T117" s="8">
        <v>0.20050000000000001</v>
      </c>
      <c r="U117" s="8">
        <v>0.28170000000000001</v>
      </c>
      <c r="V117" s="8">
        <v>0.25850000000000001</v>
      </c>
    </row>
    <row r="119" spans="3:22" x14ac:dyDescent="0.2">
      <c r="C119" s="6" t="s">
        <v>1250</v>
      </c>
      <c r="D119" s="6"/>
      <c r="E119" s="6"/>
      <c r="F119" s="6"/>
      <c r="G119" s="6"/>
      <c r="H119" s="6"/>
      <c r="I119" s="6"/>
      <c r="J119" s="6"/>
      <c r="K119" s="6"/>
      <c r="L119" s="6"/>
      <c r="M119" s="10">
        <v>-386.5745</v>
      </c>
      <c r="N119" s="10">
        <v>-530.84929999999997</v>
      </c>
      <c r="O119" s="10">
        <v>-196.1687</v>
      </c>
      <c r="P119" s="10">
        <v>-2.3925999999999998</v>
      </c>
      <c r="Q119" s="10">
        <v>-66.254999999999995</v>
      </c>
      <c r="R119" s="10">
        <v>-85.497</v>
      </c>
      <c r="S119" s="10">
        <v>-31.6892</v>
      </c>
      <c r="T119" s="6" t="s">
        <v>1247</v>
      </c>
      <c r="U119" s="6" t="s">
        <v>1247</v>
      </c>
      <c r="V119" s="10">
        <v>-4.0186999999999999</v>
      </c>
    </row>
    <row r="121" spans="3:22" x14ac:dyDescent="0.2">
      <c r="C121" s="6" t="s">
        <v>1251</v>
      </c>
      <c r="D121" s="6"/>
      <c r="E121" s="6"/>
      <c r="F121" s="6"/>
      <c r="G121" s="6"/>
      <c r="H121" s="6"/>
      <c r="I121" s="6"/>
      <c r="J121" s="6"/>
      <c r="K121" s="6"/>
      <c r="L121" s="6"/>
      <c r="M121" s="6">
        <v>0.01</v>
      </c>
      <c r="N121" s="6">
        <v>0.04</v>
      </c>
      <c r="O121" s="6">
        <v>0.25</v>
      </c>
      <c r="P121" s="6">
        <v>0.34</v>
      </c>
      <c r="Q121" s="6">
        <v>0.52</v>
      </c>
      <c r="R121" s="6">
        <v>1.08</v>
      </c>
      <c r="S121" s="6">
        <v>1.1499999999999999</v>
      </c>
      <c r="T121" s="6">
        <v>0.16</v>
      </c>
      <c r="U121" s="6">
        <v>0</v>
      </c>
      <c r="V121" s="6">
        <v>0.2</v>
      </c>
    </row>
    <row r="123" spans="3:22" x14ac:dyDescent="0.2">
      <c r="C123" s="6" t="s">
        <v>1252</v>
      </c>
      <c r="D123" s="6"/>
      <c r="E123" s="6"/>
      <c r="F123" s="6"/>
      <c r="G123" s="6"/>
      <c r="H123" s="6"/>
      <c r="I123" s="6"/>
      <c r="J123" s="6"/>
      <c r="K123" s="6"/>
      <c r="L123" s="6"/>
      <c r="M123" s="8">
        <v>0.22220000000000001</v>
      </c>
      <c r="N123" s="8">
        <v>2.5455000000000001</v>
      </c>
      <c r="O123" s="8">
        <v>5.4615</v>
      </c>
      <c r="P123" s="8">
        <v>0.32940000000000003</v>
      </c>
      <c r="Q123" s="8">
        <v>0.56420000000000003</v>
      </c>
      <c r="R123" s="8">
        <v>1.0572999999999999</v>
      </c>
      <c r="S123" s="8">
        <v>6.6799999999999998E-2</v>
      </c>
      <c r="T123" s="9">
        <v>-0.85909999999999997</v>
      </c>
      <c r="U123" s="9">
        <v>-0.98770000000000002</v>
      </c>
      <c r="V123" s="13">
        <v>101</v>
      </c>
    </row>
    <row r="125" spans="3:22" x14ac:dyDescent="0.2">
      <c r="C125" s="6" t="s">
        <v>1253</v>
      </c>
      <c r="D125" s="6"/>
      <c r="E125" s="6"/>
      <c r="F125" s="6"/>
      <c r="G125" s="6"/>
      <c r="H125" s="6"/>
      <c r="I125" s="6"/>
      <c r="J125" s="6"/>
      <c r="K125" s="6"/>
      <c r="L125" s="6"/>
      <c r="M125" s="6" t="s">
        <v>1247</v>
      </c>
      <c r="N125" s="6">
        <v>-0.03</v>
      </c>
      <c r="O125" s="6">
        <v>-0.11</v>
      </c>
      <c r="P125" s="6">
        <v>-0.08</v>
      </c>
      <c r="Q125" s="6">
        <v>-0.05</v>
      </c>
      <c r="R125" s="6">
        <v>-0.01</v>
      </c>
      <c r="S125" s="6" t="s">
        <v>1247</v>
      </c>
      <c r="T125" s="6">
        <v>0</v>
      </c>
      <c r="U125" s="6" t="s">
        <v>1247</v>
      </c>
      <c r="V125" s="6" t="s">
        <v>1247</v>
      </c>
    </row>
    <row r="127" spans="3:22" x14ac:dyDescent="0.2">
      <c r="C127" s="6" t="s">
        <v>1254</v>
      </c>
      <c r="D127" s="6"/>
      <c r="E127" s="6"/>
      <c r="F127" s="6"/>
      <c r="G127" s="6"/>
      <c r="H127" s="6"/>
      <c r="I127" s="6"/>
      <c r="J127" s="6"/>
      <c r="K127" s="6"/>
      <c r="L127" s="6"/>
      <c r="M127" s="6">
        <v>0.01</v>
      </c>
      <c r="N127" s="6">
        <v>7.0000000000000007E-2</v>
      </c>
      <c r="O127" s="6">
        <v>0.36</v>
      </c>
      <c r="P127" s="6">
        <v>0.42</v>
      </c>
      <c r="Q127" s="6">
        <v>0.56999999999999995</v>
      </c>
      <c r="R127" s="6">
        <v>1.0900000000000001</v>
      </c>
      <c r="S127" s="6">
        <v>1.1499999999999999</v>
      </c>
      <c r="T127" s="6">
        <v>0.17</v>
      </c>
      <c r="U127" s="6">
        <v>0</v>
      </c>
      <c r="V127" s="6">
        <v>0.2</v>
      </c>
    </row>
    <row r="129" spans="3:22" x14ac:dyDescent="0.2">
      <c r="C129" s="6" t="s">
        <v>1255</v>
      </c>
      <c r="D129" s="6"/>
      <c r="E129" s="6"/>
      <c r="F129" s="6"/>
      <c r="G129" s="6"/>
      <c r="H129" s="6"/>
      <c r="I129" s="6"/>
      <c r="J129" s="6"/>
      <c r="K129" s="6"/>
      <c r="L129" s="6"/>
      <c r="M129" s="6">
        <v>-7.0000000000000007E-2</v>
      </c>
      <c r="N129" s="6">
        <v>7.0000000000000007E-2</v>
      </c>
      <c r="O129" s="6">
        <v>0.04</v>
      </c>
      <c r="P129" s="6">
        <v>0.03</v>
      </c>
      <c r="Q129" s="6">
        <v>-0.04</v>
      </c>
      <c r="R129" s="6">
        <v>0</v>
      </c>
      <c r="S129" s="6">
        <v>-0.04</v>
      </c>
      <c r="T129" s="6">
        <v>-0.03</v>
      </c>
      <c r="U129" s="6">
        <v>125.76</v>
      </c>
      <c r="V129" s="6">
        <v>-2.06</v>
      </c>
    </row>
    <row r="131" spans="3:22" x14ac:dyDescent="0.2">
      <c r="C131" s="5" t="s">
        <v>1256</v>
      </c>
      <c r="D131" s="5"/>
      <c r="E131" s="5"/>
      <c r="F131" s="5"/>
      <c r="G131" s="5"/>
      <c r="H131" s="5"/>
      <c r="I131" s="5"/>
      <c r="J131" s="5"/>
      <c r="K131" s="5"/>
      <c r="L131" s="5"/>
      <c r="M131" s="5">
        <v>-18.23</v>
      </c>
      <c r="N131" s="5">
        <v>-38.64</v>
      </c>
      <c r="O131" s="5">
        <v>-48.56</v>
      </c>
      <c r="P131" s="5">
        <v>-38.39</v>
      </c>
      <c r="Q131" s="5">
        <v>-59.28</v>
      </c>
      <c r="R131" s="5">
        <v>-55.52</v>
      </c>
      <c r="S131" s="5">
        <v>-44.77</v>
      </c>
      <c r="T131" s="5">
        <v>-36.549999999999997</v>
      </c>
      <c r="U131" s="5">
        <v>99.41</v>
      </c>
      <c r="V131" s="5">
        <v>-21.4</v>
      </c>
    </row>
    <row r="133" spans="3:22" x14ac:dyDescent="0.2">
      <c r="C133" s="6" t="s">
        <v>1257</v>
      </c>
      <c r="D133" s="6"/>
      <c r="E133" s="6"/>
      <c r="F133" s="6"/>
      <c r="G133" s="6"/>
      <c r="H133" s="6"/>
      <c r="I133" s="6"/>
      <c r="J133" s="6"/>
      <c r="K133" s="6"/>
      <c r="L133" s="6"/>
      <c r="M133" s="6" t="s">
        <v>1247</v>
      </c>
      <c r="N133" s="6" t="s">
        <v>1247</v>
      </c>
      <c r="O133" s="6" t="s">
        <v>1247</v>
      </c>
      <c r="P133" s="6" t="s">
        <v>1247</v>
      </c>
      <c r="Q133" s="6" t="s">
        <v>1247</v>
      </c>
      <c r="R133" s="6" t="s">
        <v>1247</v>
      </c>
      <c r="S133" s="6" t="s">
        <v>1247</v>
      </c>
      <c r="T133" s="6" t="s">
        <v>1247</v>
      </c>
      <c r="U133" s="6" t="s">
        <v>1247</v>
      </c>
      <c r="V133" s="6" t="s">
        <v>1247</v>
      </c>
    </row>
    <row r="135" spans="3:22" x14ac:dyDescent="0.2">
      <c r="C135" s="6" t="s">
        <v>1258</v>
      </c>
      <c r="D135" s="6"/>
      <c r="E135" s="6"/>
      <c r="F135" s="6"/>
      <c r="G135" s="6"/>
      <c r="H135" s="6"/>
      <c r="I135" s="6"/>
      <c r="J135" s="6"/>
      <c r="K135" s="6"/>
      <c r="L135" s="6"/>
      <c r="M135" s="6" t="s">
        <v>1247</v>
      </c>
      <c r="N135" s="6" t="s">
        <v>1247</v>
      </c>
      <c r="O135" s="6" t="s">
        <v>1247</v>
      </c>
      <c r="P135" s="6" t="s">
        <v>1247</v>
      </c>
      <c r="Q135" s="6">
        <v>-5.58</v>
      </c>
      <c r="R135" s="6" t="s">
        <v>1247</v>
      </c>
      <c r="S135" s="6">
        <v>-11.56</v>
      </c>
      <c r="T135" s="6">
        <v>-76.11</v>
      </c>
      <c r="U135" s="6" t="s">
        <v>1247</v>
      </c>
      <c r="V135" s="6" t="s">
        <v>1247</v>
      </c>
    </row>
    <row r="137" spans="3:22" x14ac:dyDescent="0.2">
      <c r="C137" s="5" t="s">
        <v>1259</v>
      </c>
      <c r="D137" s="5"/>
      <c r="E137" s="5"/>
      <c r="F137" s="5"/>
      <c r="G137" s="5"/>
      <c r="H137" s="5"/>
      <c r="I137" s="5"/>
      <c r="J137" s="5"/>
      <c r="K137" s="5"/>
      <c r="L137" s="5"/>
      <c r="M137" s="5">
        <v>-18.23</v>
      </c>
      <c r="N137" s="5">
        <v>-38.64</v>
      </c>
      <c r="O137" s="5">
        <v>-48.56</v>
      </c>
      <c r="P137" s="5">
        <v>-38.39</v>
      </c>
      <c r="Q137" s="5">
        <v>-65.98</v>
      </c>
      <c r="R137" s="5">
        <v>-59.88</v>
      </c>
      <c r="S137" s="5">
        <v>-56.52</v>
      </c>
      <c r="T137" s="5">
        <v>-112.66</v>
      </c>
      <c r="U137" s="5">
        <v>98.09</v>
      </c>
      <c r="V137" s="5">
        <v>-29.68</v>
      </c>
    </row>
    <row r="139" spans="3:22" x14ac:dyDescent="0.2">
      <c r="C139" s="6" t="s">
        <v>1260</v>
      </c>
      <c r="D139" s="6"/>
      <c r="E139" s="6"/>
      <c r="F139" s="6"/>
      <c r="G139" s="6"/>
      <c r="H139" s="6"/>
      <c r="I139" s="6"/>
      <c r="J139" s="6"/>
      <c r="K139" s="6"/>
      <c r="L139" s="6"/>
      <c r="M139" s="8">
        <v>5.2699999999999997E-2</v>
      </c>
      <c r="N139" s="9">
        <v>-1.1202000000000001</v>
      </c>
      <c r="O139" s="9">
        <v>-0.25650000000000001</v>
      </c>
      <c r="P139" s="8">
        <v>0.2094</v>
      </c>
      <c r="Q139" s="9">
        <v>-0.71879999999999999</v>
      </c>
      <c r="R139" s="8">
        <v>9.2499999999999999E-2</v>
      </c>
      <c r="S139" s="8">
        <v>5.62E-2</v>
      </c>
      <c r="T139" s="9">
        <v>-0.99350000000000005</v>
      </c>
      <c r="U139" s="8">
        <v>1.8707</v>
      </c>
      <c r="V139" s="9">
        <v>-1.3026</v>
      </c>
    </row>
    <row r="141" spans="3:22" x14ac:dyDescent="0.2">
      <c r="C141" s="6" t="s">
        <v>1261</v>
      </c>
      <c r="D141" s="6"/>
      <c r="E141" s="6"/>
      <c r="F141" s="6"/>
      <c r="G141" s="6"/>
      <c r="H141" s="6"/>
      <c r="I141" s="6"/>
      <c r="J141" s="6"/>
      <c r="K141" s="6"/>
      <c r="L141" s="6"/>
      <c r="M141" s="10">
        <v>-387.78719999999998</v>
      </c>
      <c r="N141" s="10">
        <v>-529.34249999999997</v>
      </c>
      <c r="O141" s="33">
        <v>-195</v>
      </c>
      <c r="P141" s="10">
        <v>-2.3698000000000001</v>
      </c>
      <c r="Q141" s="10">
        <v>-73.153000000000006</v>
      </c>
      <c r="R141" s="10">
        <v>-90.454700000000003</v>
      </c>
      <c r="S141" s="10">
        <v>-39.029699999999998</v>
      </c>
      <c r="T141" s="6" t="s">
        <v>1247</v>
      </c>
      <c r="U141" s="6" t="s">
        <v>1247</v>
      </c>
      <c r="V141" s="10">
        <v>-6.1040999999999999</v>
      </c>
    </row>
    <row r="143" spans="3:22" x14ac:dyDescent="0.2">
      <c r="C143" s="6" t="s">
        <v>1262</v>
      </c>
      <c r="D143" s="6"/>
      <c r="E143" s="6"/>
      <c r="F143" s="6"/>
      <c r="G143" s="6"/>
      <c r="H143" s="6"/>
      <c r="I143" s="6"/>
      <c r="J143" s="6"/>
      <c r="K143" s="6"/>
      <c r="L143" s="6"/>
      <c r="M143" s="6" t="s">
        <v>1247</v>
      </c>
      <c r="N143" s="6" t="s">
        <v>1247</v>
      </c>
      <c r="O143" s="6" t="s">
        <v>1247</v>
      </c>
      <c r="P143" s="6" t="s">
        <v>1247</v>
      </c>
      <c r="Q143" s="6" t="s">
        <v>1247</v>
      </c>
      <c r="R143" s="6" t="s">
        <v>1247</v>
      </c>
      <c r="S143" s="6" t="s">
        <v>1247</v>
      </c>
      <c r="T143" s="6" t="s">
        <v>1247</v>
      </c>
      <c r="U143" s="6" t="s">
        <v>1247</v>
      </c>
      <c r="V143" s="6">
        <v>-6.32</v>
      </c>
    </row>
    <row r="145" spans="3:22" x14ac:dyDescent="0.2">
      <c r="C145" s="6" t="s">
        <v>1263</v>
      </c>
      <c r="D145" s="6"/>
      <c r="E145" s="6"/>
      <c r="F145" s="6"/>
      <c r="G145" s="6"/>
      <c r="H145" s="6"/>
      <c r="I145" s="6"/>
      <c r="J145" s="6"/>
      <c r="K145" s="6"/>
      <c r="L145" s="6"/>
      <c r="M145" s="6">
        <v>-18.23</v>
      </c>
      <c r="N145" s="6">
        <v>-38.64</v>
      </c>
      <c r="O145" s="6">
        <v>-48.56</v>
      </c>
      <c r="P145" s="6">
        <v>-38.39</v>
      </c>
      <c r="Q145" s="6">
        <v>-65.98</v>
      </c>
      <c r="R145" s="6">
        <v>-59.88</v>
      </c>
      <c r="S145" s="6">
        <v>-56.52</v>
      </c>
      <c r="T145" s="6">
        <v>-112.66</v>
      </c>
      <c r="U145" s="6">
        <v>98.09</v>
      </c>
      <c r="V145" s="6">
        <v>-23.36</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-18.23</v>
      </c>
      <c r="N149" s="5">
        <v>-38.64</v>
      </c>
      <c r="O149" s="5">
        <v>-48.56</v>
      </c>
      <c r="P149" s="5">
        <v>-38.39</v>
      </c>
      <c r="Q149" s="5">
        <v>-65.98</v>
      </c>
      <c r="R149" s="5">
        <v>-59.88</v>
      </c>
      <c r="S149" s="5">
        <v>-56.52</v>
      </c>
      <c r="T149" s="5">
        <v>-112.66</v>
      </c>
      <c r="U149" s="5">
        <v>98.09</v>
      </c>
      <c r="V149" s="5">
        <v>-23.36</v>
      </c>
    </row>
    <row r="151" spans="3:22" x14ac:dyDescent="0.2">
      <c r="C151" s="6" t="s">
        <v>1266</v>
      </c>
      <c r="D151" s="6"/>
      <c r="E151" s="6"/>
      <c r="F151" s="6"/>
      <c r="G151" s="6"/>
      <c r="H151" s="6"/>
      <c r="I151" s="6"/>
      <c r="J151" s="6"/>
      <c r="K151" s="6"/>
      <c r="L151" s="6"/>
      <c r="M151" s="8">
        <v>5.2699999999999997E-2</v>
      </c>
      <c r="N151" s="9">
        <v>-1.1202000000000001</v>
      </c>
      <c r="O151" s="9">
        <v>-0.25650000000000001</v>
      </c>
      <c r="P151" s="8">
        <v>0.2094</v>
      </c>
      <c r="Q151" s="9">
        <v>-0.71879999999999999</v>
      </c>
      <c r="R151" s="8">
        <v>9.2499999999999999E-2</v>
      </c>
      <c r="S151" s="8">
        <v>5.62E-2</v>
      </c>
      <c r="T151" s="9">
        <v>-0.99350000000000005</v>
      </c>
      <c r="U151" s="8">
        <v>1.8707</v>
      </c>
      <c r="V151" s="9">
        <v>-1.2381</v>
      </c>
    </row>
    <row r="153" spans="3:22" x14ac:dyDescent="0.2">
      <c r="C153" s="6" t="s">
        <v>1267</v>
      </c>
      <c r="D153" s="6"/>
      <c r="E153" s="6"/>
      <c r="F153" s="6"/>
      <c r="G153" s="6"/>
      <c r="H153" s="6"/>
      <c r="I153" s="6"/>
      <c r="J153" s="6"/>
      <c r="K153" s="6"/>
      <c r="L153" s="6"/>
      <c r="M153" s="10">
        <v>-387.78719999999998</v>
      </c>
      <c r="N153" s="10">
        <v>-529.34249999999997</v>
      </c>
      <c r="O153" s="33">
        <v>-195</v>
      </c>
      <c r="P153" s="10">
        <v>-2.3698000000000001</v>
      </c>
      <c r="Q153" s="10">
        <v>-73.153000000000006</v>
      </c>
      <c r="R153" s="10">
        <v>-90.454700000000003</v>
      </c>
      <c r="S153" s="10">
        <v>-39.029699999999998</v>
      </c>
      <c r="T153" s="6" t="s">
        <v>1247</v>
      </c>
      <c r="U153" s="6" t="s">
        <v>1247</v>
      </c>
      <c r="V153" s="10">
        <v>-4.8045999999999998</v>
      </c>
    </row>
    <row r="155" spans="3:22" x14ac:dyDescent="0.2">
      <c r="C155" s="6" t="s">
        <v>1268</v>
      </c>
      <c r="D155" s="6"/>
      <c r="E155" s="6"/>
      <c r="F155" s="6"/>
      <c r="G155" s="6"/>
      <c r="H155" s="6"/>
      <c r="I155" s="6"/>
      <c r="J155" s="6"/>
      <c r="K155" s="6"/>
      <c r="L155" s="6"/>
      <c r="M155" s="6">
        <v>2.87</v>
      </c>
      <c r="N155" s="6">
        <v>0.52</v>
      </c>
      <c r="O155" s="6" t="s">
        <v>1247</v>
      </c>
      <c r="P155" s="6" t="s">
        <v>1247</v>
      </c>
      <c r="Q155" s="6" t="s">
        <v>1247</v>
      </c>
      <c r="R155" s="6" t="s">
        <v>1247</v>
      </c>
      <c r="S155" s="6">
        <v>28.04</v>
      </c>
      <c r="T155" s="6" t="s">
        <v>1247</v>
      </c>
      <c r="U155" s="6">
        <v>1.1499999999999999</v>
      </c>
      <c r="V155" s="6" t="s">
        <v>1247</v>
      </c>
    </row>
    <row r="157" spans="3:22" x14ac:dyDescent="0.2">
      <c r="C157" s="6" t="s">
        <v>1269</v>
      </c>
      <c r="D157" s="6"/>
      <c r="E157" s="6"/>
      <c r="F157" s="6"/>
      <c r="G157" s="6"/>
      <c r="H157" s="6"/>
      <c r="I157" s="6"/>
      <c r="J157" s="6"/>
      <c r="K157" s="6"/>
      <c r="L157" s="6"/>
      <c r="M157" s="6">
        <v>-21.09</v>
      </c>
      <c r="N157" s="6">
        <v>-39.159999999999997</v>
      </c>
      <c r="O157" s="6">
        <v>-48.56</v>
      </c>
      <c r="P157" s="6">
        <v>-38.39</v>
      </c>
      <c r="Q157" s="6">
        <v>-65.98</v>
      </c>
      <c r="R157" s="6">
        <v>-59.88</v>
      </c>
      <c r="S157" s="6">
        <v>-84.56</v>
      </c>
      <c r="T157" s="6">
        <v>-112.66</v>
      </c>
      <c r="U157" s="6">
        <v>96.94</v>
      </c>
      <c r="V157" s="6">
        <v>-23.36</v>
      </c>
    </row>
    <row r="159" spans="3:22" x14ac:dyDescent="0.2">
      <c r="C159" s="6" t="s">
        <v>1270</v>
      </c>
      <c r="D159" s="6"/>
      <c r="E159" s="6"/>
      <c r="F159" s="6"/>
      <c r="G159" s="6"/>
      <c r="H159" s="6"/>
      <c r="I159" s="6"/>
      <c r="J159" s="6"/>
      <c r="K159" s="6"/>
      <c r="L159" s="6"/>
      <c r="M159" s="6">
        <v>-65.33</v>
      </c>
      <c r="N159" s="6">
        <v>-64.3</v>
      </c>
      <c r="O159" s="6">
        <v>-57.38</v>
      </c>
      <c r="P159" s="6">
        <v>-40.92</v>
      </c>
      <c r="Q159" s="6">
        <v>-57.01</v>
      </c>
      <c r="R159" s="6">
        <v>-38.270000000000003</v>
      </c>
      <c r="S159" s="6">
        <v>-50.36</v>
      </c>
      <c r="T159" s="6">
        <v>-56.63</v>
      </c>
      <c r="U159" s="6">
        <v>33.49</v>
      </c>
      <c r="V159" s="6">
        <v>-7.18</v>
      </c>
    </row>
    <row r="161" spans="3:22" x14ac:dyDescent="0.2">
      <c r="C161" s="6" t="s">
        <v>1271</v>
      </c>
      <c r="D161" s="6"/>
      <c r="E161" s="6"/>
      <c r="F161" s="6"/>
      <c r="G161" s="6"/>
      <c r="H161" s="6"/>
      <c r="I161" s="6"/>
      <c r="J161" s="6"/>
      <c r="K161" s="6"/>
      <c r="L161" s="6"/>
      <c r="M161" s="8">
        <v>0.40860000000000002</v>
      </c>
      <c r="N161" s="8">
        <v>1.5800000000000002E-2</v>
      </c>
      <c r="O161" s="8">
        <v>0.1077</v>
      </c>
      <c r="P161" s="8">
        <v>0.28689999999999999</v>
      </c>
      <c r="Q161" s="9">
        <v>-0.39340000000000003</v>
      </c>
      <c r="R161" s="8">
        <v>0.32879999999999998</v>
      </c>
      <c r="S161" s="9">
        <v>-0.31590000000000001</v>
      </c>
      <c r="T161" s="9">
        <v>-0.1245</v>
      </c>
      <c r="U161" s="8">
        <v>1.5914999999999999</v>
      </c>
      <c r="V161" s="9">
        <v>-1.2141999999999999</v>
      </c>
    </row>
    <row r="163" spans="3:22" x14ac:dyDescent="0.2">
      <c r="C163" s="5" t="s">
        <v>1272</v>
      </c>
      <c r="D163" s="5"/>
      <c r="E163" s="5"/>
      <c r="F163" s="5"/>
      <c r="G163" s="5"/>
      <c r="H163" s="5"/>
      <c r="I163" s="5"/>
      <c r="J163" s="5"/>
      <c r="K163" s="5"/>
      <c r="L163" s="5"/>
      <c r="M163" s="5">
        <v>-65.33</v>
      </c>
      <c r="N163" s="5">
        <v>-64.3</v>
      </c>
      <c r="O163" s="5">
        <v>-57.38</v>
      </c>
      <c r="P163" s="5">
        <v>-40.92</v>
      </c>
      <c r="Q163" s="5">
        <v>-57.01</v>
      </c>
      <c r="R163" s="5">
        <v>-38.270000000000003</v>
      </c>
      <c r="S163" s="5">
        <v>-50.36</v>
      </c>
      <c r="T163" s="5">
        <v>-56.63</v>
      </c>
      <c r="U163" s="5">
        <v>-9.7799999999999994</v>
      </c>
      <c r="V163" s="5">
        <v>-7.18</v>
      </c>
    </row>
    <row r="165" spans="3:22" x14ac:dyDescent="0.2">
      <c r="C165" s="6" t="s">
        <v>1273</v>
      </c>
      <c r="D165" s="6"/>
      <c r="E165" s="6"/>
      <c r="F165" s="6"/>
      <c r="G165" s="6"/>
      <c r="H165" s="6"/>
      <c r="I165" s="6"/>
      <c r="J165" s="6"/>
      <c r="K165" s="6"/>
      <c r="L165" s="6"/>
      <c r="M165" s="8">
        <v>0.40860000000000002</v>
      </c>
      <c r="N165" s="8">
        <v>1.5800000000000002E-2</v>
      </c>
      <c r="O165" s="8">
        <v>0.1077</v>
      </c>
      <c r="P165" s="8">
        <v>0.28689999999999999</v>
      </c>
      <c r="Q165" s="9">
        <v>-0.39340000000000003</v>
      </c>
      <c r="R165" s="8">
        <v>0.32879999999999998</v>
      </c>
      <c r="S165" s="9">
        <v>-0.31590000000000001</v>
      </c>
      <c r="T165" s="9">
        <v>-0.1245</v>
      </c>
      <c r="U165" s="8">
        <v>0.82730000000000004</v>
      </c>
      <c r="V165" s="8">
        <v>0.26600000000000001</v>
      </c>
    </row>
    <row r="167" spans="3:22" x14ac:dyDescent="0.2">
      <c r="C167" s="6" t="s">
        <v>1274</v>
      </c>
      <c r="D167" s="6"/>
      <c r="E167" s="6"/>
      <c r="F167" s="6"/>
      <c r="G167" s="6"/>
      <c r="H167" s="6"/>
      <c r="I167" s="6"/>
      <c r="J167" s="6"/>
      <c r="K167" s="6"/>
      <c r="L167" s="6"/>
      <c r="M167" s="6">
        <v>0.32</v>
      </c>
      <c r="N167" s="6">
        <v>0.61</v>
      </c>
      <c r="O167" s="6">
        <v>0.85</v>
      </c>
      <c r="P167" s="6">
        <v>0.94</v>
      </c>
      <c r="Q167" s="6">
        <v>1.1599999999999999</v>
      </c>
      <c r="R167" s="6">
        <v>1.56</v>
      </c>
      <c r="S167" s="6">
        <v>1.68</v>
      </c>
      <c r="T167" s="6">
        <v>1.99</v>
      </c>
      <c r="U167" s="6">
        <v>2.89</v>
      </c>
      <c r="V167" s="6">
        <v>3.26</v>
      </c>
    </row>
    <row r="169" spans="3:22" x14ac:dyDescent="0.2">
      <c r="C169" s="6" t="s">
        <v>1275</v>
      </c>
      <c r="D169" s="6"/>
      <c r="E169" s="6"/>
      <c r="F169" s="6"/>
      <c r="G169" s="6"/>
      <c r="H169" s="6"/>
      <c r="I169" s="6"/>
      <c r="J169" s="6"/>
      <c r="K169" s="6"/>
      <c r="L169" s="6"/>
      <c r="M169" s="6">
        <v>0.32</v>
      </c>
      <c r="N169" s="6">
        <v>0.61</v>
      </c>
      <c r="O169" s="6">
        <v>0.85</v>
      </c>
      <c r="P169" s="6">
        <v>0.94</v>
      </c>
      <c r="Q169" s="6">
        <v>1.1599999999999999</v>
      </c>
      <c r="R169" s="6">
        <v>1.56</v>
      </c>
      <c r="S169" s="6">
        <v>1.68</v>
      </c>
      <c r="T169" s="6">
        <v>1.99</v>
      </c>
      <c r="U169" s="6">
        <v>2.95</v>
      </c>
      <c r="V169" s="6">
        <v>3.26</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-18.03</v>
      </c>
      <c r="N175" s="5">
        <v>-38.549999999999997</v>
      </c>
      <c r="O175" s="5">
        <v>-48.36</v>
      </c>
      <c r="P175" s="5">
        <v>-38.1</v>
      </c>
      <c r="Q175" s="5">
        <v>-59.02</v>
      </c>
      <c r="R175" s="5">
        <v>-56.17</v>
      </c>
      <c r="S175" s="5">
        <v>-45.77</v>
      </c>
      <c r="T175" s="5">
        <v>-36.630000000000003</v>
      </c>
      <c r="U175" s="5">
        <v>-26.33</v>
      </c>
      <c r="V175" s="5">
        <v>-19.52</v>
      </c>
    </row>
    <row r="177" spans="3:22" x14ac:dyDescent="0.2">
      <c r="C177" s="6" t="s">
        <v>1279</v>
      </c>
      <c r="D177" s="6"/>
      <c r="E177" s="6"/>
      <c r="F177" s="6"/>
      <c r="G177" s="6"/>
      <c r="H177" s="6"/>
      <c r="I177" s="6"/>
      <c r="J177" s="6"/>
      <c r="K177" s="6"/>
      <c r="L177" s="6"/>
      <c r="M177" s="8">
        <v>8.2299999999999998E-2</v>
      </c>
      <c r="N177" s="9">
        <v>-1.1375999999999999</v>
      </c>
      <c r="O177" s="9">
        <v>-0.25459999999999999</v>
      </c>
      <c r="P177" s="8">
        <v>0.21210000000000001</v>
      </c>
      <c r="Q177" s="9">
        <v>-0.54890000000000005</v>
      </c>
      <c r="R177" s="8">
        <v>4.8300000000000003E-2</v>
      </c>
      <c r="S177" s="8">
        <v>0.1852</v>
      </c>
      <c r="T177" s="8">
        <v>0.19969999999999999</v>
      </c>
      <c r="U177" s="8">
        <v>0.28110000000000002</v>
      </c>
      <c r="V177" s="8">
        <v>0.25850000000000001</v>
      </c>
    </row>
    <row r="179" spans="3:22" x14ac:dyDescent="0.2">
      <c r="C179" s="6" t="s">
        <v>1280</v>
      </c>
      <c r="D179" s="6"/>
      <c r="E179" s="6"/>
      <c r="F179" s="6"/>
      <c r="G179" s="6"/>
      <c r="H179" s="6"/>
      <c r="I179" s="6"/>
      <c r="J179" s="6"/>
      <c r="K179" s="6"/>
      <c r="L179" s="6"/>
      <c r="M179" s="10">
        <v>-383.65960000000001</v>
      </c>
      <c r="N179" s="10">
        <v>-528.02739999999994</v>
      </c>
      <c r="O179" s="10">
        <v>-194.2088</v>
      </c>
      <c r="P179" s="10">
        <v>-2.3521000000000001</v>
      </c>
      <c r="Q179" s="10">
        <v>-65.427899999999994</v>
      </c>
      <c r="R179" s="10">
        <v>-84.844399999999993</v>
      </c>
      <c r="S179" s="10">
        <v>-31.606400000000001</v>
      </c>
      <c r="T179" s="6" t="s">
        <v>1247</v>
      </c>
      <c r="U179" s="6" t="s">
        <v>1247</v>
      </c>
      <c r="V179" s="10">
        <v>-4.0156000000000001</v>
      </c>
    </row>
    <row r="181" spans="3:22" x14ac:dyDescent="0.2">
      <c r="C181" s="6" t="s">
        <v>1281</v>
      </c>
      <c r="D181" s="6"/>
      <c r="E181" s="6"/>
      <c r="F181" s="6"/>
      <c r="G181" s="6"/>
      <c r="H181" s="6"/>
      <c r="I181" s="6"/>
      <c r="J181" s="6"/>
      <c r="K181" s="6"/>
      <c r="L181" s="6"/>
      <c r="M181" s="6">
        <v>-18.170000000000002</v>
      </c>
      <c r="N181" s="6">
        <v>-38.75</v>
      </c>
      <c r="O181" s="6">
        <v>-48.85</v>
      </c>
      <c r="P181" s="6">
        <v>-38.76</v>
      </c>
      <c r="Q181" s="6">
        <v>-59.76</v>
      </c>
      <c r="R181" s="6">
        <v>-56.6</v>
      </c>
      <c r="S181" s="6">
        <v>-45.89</v>
      </c>
      <c r="T181" s="6">
        <v>-36.69</v>
      </c>
      <c r="U181" s="6">
        <v>-26.35</v>
      </c>
      <c r="V181" s="6">
        <v>-19.54</v>
      </c>
    </row>
    <row r="184" spans="3:22" x14ac:dyDescent="0.2">
      <c r="C184" s="5" t="s">
        <v>1282</v>
      </c>
      <c r="M184" s="5">
        <v>42.66</v>
      </c>
      <c r="N184" s="5">
        <v>45.62</v>
      </c>
      <c r="O184" s="5">
        <v>83.02</v>
      </c>
      <c r="P184" s="5">
        <v>50.92</v>
      </c>
      <c r="Q184" s="5">
        <v>59.16</v>
      </c>
      <c r="R184" s="5">
        <v>10.19</v>
      </c>
      <c r="S184" s="5">
        <v>15.49</v>
      </c>
      <c r="T184" s="5">
        <v>28.67</v>
      </c>
      <c r="U184" s="5">
        <v>19.41</v>
      </c>
      <c r="V184" s="5">
        <v>-1.49</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77D6-A771-A84A-9506-AF917666C7D2}">
  <dimension ref="A1:V182"/>
  <sheetViews>
    <sheetView workbookViewId="0">
      <selection sqref="A1:B2"/>
    </sheetView>
  </sheetViews>
  <sheetFormatPr baseColWidth="10" defaultRowHeight="16" x14ac:dyDescent="0.2"/>
  <cols>
    <col min="12" max="12" width="14" bestFit="1" customWidth="1"/>
  </cols>
  <sheetData>
    <row r="1" spans="1:22" x14ac:dyDescent="0.2">
      <c r="A1" s="70" t="s">
        <v>1234</v>
      </c>
      <c r="B1" s="70"/>
      <c r="D1" s="5"/>
      <c r="E1" s="5"/>
      <c r="F1" s="5"/>
      <c r="G1" s="5"/>
      <c r="H1" s="5"/>
      <c r="I1" s="5"/>
      <c r="J1" s="5"/>
      <c r="K1" s="5"/>
      <c r="L1" s="5">
        <v>2015</v>
      </c>
      <c r="M1" s="5">
        <v>2016</v>
      </c>
      <c r="N1" s="5">
        <v>2017</v>
      </c>
      <c r="O1" s="5">
        <v>2018</v>
      </c>
      <c r="P1" s="5">
        <v>2019</v>
      </c>
      <c r="Q1" s="5">
        <v>2020</v>
      </c>
      <c r="R1" s="5">
        <v>2021</v>
      </c>
      <c r="S1" s="5">
        <v>2022</v>
      </c>
      <c r="T1" s="5">
        <v>2023</v>
      </c>
      <c r="U1" s="5">
        <v>2024</v>
      </c>
    </row>
    <row r="2" spans="1:22" x14ac:dyDescent="0.2">
      <c r="A2" s="70"/>
      <c r="B2" s="70"/>
      <c r="C2" s="4" t="s">
        <v>1235</v>
      </c>
      <c r="D2" s="4"/>
      <c r="E2" s="4"/>
      <c r="F2" s="4"/>
      <c r="G2" s="4"/>
      <c r="H2" s="4"/>
      <c r="I2" s="4"/>
      <c r="J2" s="4"/>
      <c r="K2" s="4"/>
      <c r="L2" s="4">
        <v>1.3592353718698755</v>
      </c>
      <c r="M2" s="4">
        <v>1.3408655143236416</v>
      </c>
      <c r="N2" s="4">
        <v>1.3081614773889187</v>
      </c>
      <c r="O2" s="4">
        <v>1.2816317011746046</v>
      </c>
      <c r="P2" s="4">
        <v>1.2620696220330916</v>
      </c>
      <c r="Q2" s="4">
        <v>1.231407573454085</v>
      </c>
      <c r="R2" s="4">
        <v>1.2144058909803599</v>
      </c>
      <c r="S2" s="4">
        <v>1.1298901106999999</v>
      </c>
      <c r="T2" s="4">
        <v>1.0618269999999999</v>
      </c>
      <c r="U2" s="4">
        <v>1.03</v>
      </c>
    </row>
    <row r="3" spans="1:22" x14ac:dyDescent="0.2">
      <c r="A3" s="71"/>
      <c r="B3" s="71"/>
      <c r="C3" s="5" t="s">
        <v>1236</v>
      </c>
      <c r="D3" s="5"/>
      <c r="E3" s="5"/>
      <c r="F3" s="5"/>
      <c r="G3" s="5"/>
      <c r="H3" s="5"/>
      <c r="I3" s="5"/>
      <c r="J3" s="5"/>
      <c r="K3" s="5"/>
      <c r="L3" s="5">
        <v>14.08</v>
      </c>
      <c r="M3" s="5">
        <v>6.16</v>
      </c>
      <c r="N3" s="5">
        <v>35.43</v>
      </c>
      <c r="O3" s="5">
        <v>54.58</v>
      </c>
      <c r="P3" s="5">
        <v>0</v>
      </c>
      <c r="Q3" s="5">
        <v>0</v>
      </c>
      <c r="R3" s="5">
        <v>3.66</v>
      </c>
      <c r="S3" s="5">
        <v>3.6</v>
      </c>
      <c r="T3" s="5">
        <v>29.5</v>
      </c>
      <c r="U3" s="5">
        <v>83.81</v>
      </c>
    </row>
    <row r="4" spans="1:22" x14ac:dyDescent="0.2">
      <c r="A4" s="72"/>
      <c r="B4" s="72"/>
      <c r="L4">
        <f>L2*L3*1000000</f>
        <v>19138034.035927847</v>
      </c>
      <c r="M4">
        <f t="shared" ref="M4:U4" si="0">M2*M3*1000000</f>
        <v>8259731.5682336334</v>
      </c>
      <c r="N4">
        <f t="shared" si="0"/>
        <v>46348161.14388939</v>
      </c>
      <c r="O4">
        <f t="shared" si="0"/>
        <v>69951458.250109911</v>
      </c>
      <c r="P4">
        <f t="shared" si="0"/>
        <v>0</v>
      </c>
      <c r="Q4">
        <f t="shared" si="0"/>
        <v>0</v>
      </c>
      <c r="R4">
        <f t="shared" si="0"/>
        <v>4444725.560988117</v>
      </c>
      <c r="S4">
        <f t="shared" si="0"/>
        <v>4067604.3985199993</v>
      </c>
      <c r="T4">
        <f t="shared" si="0"/>
        <v>31323896.499999996</v>
      </c>
      <c r="U4">
        <f t="shared" si="0"/>
        <v>86324300.000000015</v>
      </c>
    </row>
    <row r="5" spans="1:22" x14ac:dyDescent="0.2">
      <c r="A5" s="71"/>
      <c r="B5" s="71"/>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168191784.91517839</v>
      </c>
      <c r="M9">
        <f t="shared" ref="M9:V9" si="1">M$2*M102*1000000</f>
        <v>274582440.02319533</v>
      </c>
      <c r="N9">
        <f t="shared" si="1"/>
        <v>359181896.8466754</v>
      </c>
      <c r="O9">
        <f t="shared" si="1"/>
        <v>576055000.72694957</v>
      </c>
      <c r="P9">
        <f t="shared" si="1"/>
        <v>412848214.75946498</v>
      </c>
      <c r="Q9">
        <f t="shared" si="1"/>
        <v>393200752.27962387</v>
      </c>
      <c r="R9">
        <f t="shared" si="1"/>
        <v>430871210.11983168</v>
      </c>
      <c r="S9">
        <f t="shared" si="1"/>
        <v>11389292.315855999</v>
      </c>
      <c r="T9">
        <f t="shared" si="1"/>
        <v>35603059.310000002</v>
      </c>
      <c r="U9">
        <f t="shared" si="1"/>
        <v>92061399.999999985</v>
      </c>
      <c r="V9">
        <f t="shared" si="1"/>
        <v>0</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-149053750.87925056</v>
      </c>
      <c r="M11">
        <f t="shared" si="3"/>
        <v>-266322708.45496169</v>
      </c>
      <c r="N11">
        <f t="shared" si="3"/>
        <v>-312833735.70278597</v>
      </c>
      <c r="O11">
        <f t="shared" si="3"/>
        <v>-506116358.79385132</v>
      </c>
      <c r="P11">
        <f t="shared" si="3"/>
        <v>-412848214.75946498</v>
      </c>
      <c r="Q11">
        <f t="shared" si="3"/>
        <v>-393200752.27962387</v>
      </c>
      <c r="R11">
        <f t="shared" si="3"/>
        <v>-426426484.55884361</v>
      </c>
      <c r="S11">
        <f t="shared" si="3"/>
        <v>-7321687.9173360001</v>
      </c>
      <c r="T11">
        <f t="shared" si="3"/>
        <v>-4279162.8099999996</v>
      </c>
      <c r="U11">
        <f t="shared" si="3"/>
        <v>-5737100.0000000009</v>
      </c>
      <c r="V11">
        <f t="shared" si="3"/>
        <v>0</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-2652683.7517412491</v>
      </c>
      <c r="M13">
        <f t="shared" si="5"/>
        <v>-1087844.1917707704</v>
      </c>
      <c r="N13">
        <f t="shared" si="5"/>
        <v>-266864.94138733938</v>
      </c>
      <c r="O13">
        <f t="shared" si="5"/>
        <v>-834726.7269750199</v>
      </c>
      <c r="P13">
        <f t="shared" si="5"/>
        <v>216571.14714087851</v>
      </c>
      <c r="Q13">
        <f t="shared" si="5"/>
        <v>29430.641005552636</v>
      </c>
      <c r="R13">
        <f t="shared" si="5"/>
        <v>-121076.26733074187</v>
      </c>
      <c r="S13">
        <f t="shared" si="5"/>
        <v>1108987.1436520501</v>
      </c>
      <c r="T13">
        <f t="shared" si="5"/>
        <v>401476.78869999992</v>
      </c>
      <c r="U13">
        <f t="shared" si="5"/>
        <v>-394387.00000000006</v>
      </c>
      <c r="V13">
        <f t="shared" si="5"/>
        <v>0</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-10586812.464420086</v>
      </c>
      <c r="M15">
        <f t="shared" si="7"/>
        <v>-43269327.887569614</v>
      </c>
      <c r="N15">
        <f t="shared" si="7"/>
        <v>-8830351.6046706792</v>
      </c>
      <c r="O15">
        <f t="shared" si="7"/>
        <v>-9272989.8475086149</v>
      </c>
      <c r="P15" t="e">
        <f t="shared" si="7"/>
        <v>#VALUE!</v>
      </c>
      <c r="Q15" t="e">
        <f t="shared" si="7"/>
        <v>#VALUE!</v>
      </c>
      <c r="R15">
        <f t="shared" si="7"/>
        <v>-116445009.02489918</v>
      </c>
      <c r="S15">
        <f t="shared" si="7"/>
        <v>-2035497.0344260498</v>
      </c>
      <c r="T15">
        <f t="shared" si="7"/>
        <v>-145045.56819999998</v>
      </c>
      <c r="U15">
        <f t="shared" si="7"/>
        <v>-68495</v>
      </c>
      <c r="V15">
        <f t="shared" si="7"/>
        <v>0</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62810266.534106947</v>
      </c>
      <c r="M17">
        <f t="shared" si="9"/>
        <v>87317162.292755559</v>
      </c>
      <c r="N17">
        <f t="shared" si="9"/>
        <v>122378506.20973335</v>
      </c>
      <c r="O17">
        <f t="shared" si="9"/>
        <v>223170528.12553388</v>
      </c>
      <c r="P17">
        <f t="shared" si="9"/>
        <v>297646499.66028434</v>
      </c>
      <c r="Q17">
        <f t="shared" si="9"/>
        <v>295476247.25030768</v>
      </c>
      <c r="R17">
        <f t="shared" si="9"/>
        <v>254988804.92914617</v>
      </c>
      <c r="S17">
        <f t="shared" si="9"/>
        <v>269783861.731839</v>
      </c>
      <c r="T17">
        <f t="shared" si="9"/>
        <v>255082700.20999995</v>
      </c>
      <c r="U17">
        <f t="shared" si="9"/>
        <v>269993900</v>
      </c>
      <c r="V17">
        <f t="shared" si="9"/>
        <v>0</v>
      </c>
    </row>
    <row r="18" spans="1:22" x14ac:dyDescent="0.2">
      <c r="A18" s="11"/>
      <c r="C18" s="11" t="s">
        <v>1243</v>
      </c>
      <c r="L18">
        <f t="shared" ref="L18:V18" si="10">L$2*L111*1000000</f>
        <v>1344963.4004652421</v>
      </c>
      <c r="M18">
        <f t="shared" si="10"/>
        <v>548682.16846123419</v>
      </c>
      <c r="N18">
        <f t="shared" si="10"/>
        <v>571143.30102800194</v>
      </c>
      <c r="O18">
        <f t="shared" si="10"/>
        <v>1103869.384221687</v>
      </c>
      <c r="P18">
        <f t="shared" si="10"/>
        <v>447277.47404852766</v>
      </c>
      <c r="Q18">
        <f t="shared" si="10"/>
        <v>21426.491778101077</v>
      </c>
      <c r="R18">
        <f t="shared" si="10"/>
        <v>-151679.29578344693</v>
      </c>
      <c r="S18">
        <f t="shared" si="10"/>
        <v>154907.93417696998</v>
      </c>
      <c r="T18">
        <f t="shared" si="10"/>
        <v>6477.1446999999998</v>
      </c>
      <c r="U18">
        <f t="shared" si="10"/>
        <v>93833</v>
      </c>
      <c r="V18">
        <f t="shared" si="10"/>
        <v>0</v>
      </c>
    </row>
    <row r="19" spans="1:22" x14ac:dyDescent="0.2">
      <c r="A19" s="11"/>
      <c r="C19" s="11" t="s">
        <v>1244</v>
      </c>
      <c r="L19" t="e">
        <f t="shared" ref="L19:V19" si="11">L$2*L112*1000000</f>
        <v>#VALUE!</v>
      </c>
      <c r="M19" t="e">
        <f t="shared" si="11"/>
        <v>#VALUE!</v>
      </c>
      <c r="N19" t="e">
        <f t="shared" si="11"/>
        <v>#VALUE!</v>
      </c>
      <c r="O19" t="e">
        <f t="shared" si="11"/>
        <v>#VALUE!</v>
      </c>
      <c r="P19" t="e">
        <f t="shared" si="11"/>
        <v>#VALUE!</v>
      </c>
      <c r="Q19" t="e">
        <f t="shared" si="11"/>
        <v>#VALUE!</v>
      </c>
      <c r="R19" t="e">
        <f t="shared" si="11"/>
        <v>#VALUE!</v>
      </c>
      <c r="S19">
        <f t="shared" si="11"/>
        <v>193550175.96291</v>
      </c>
      <c r="T19">
        <f t="shared" si="11"/>
        <v>151618277.32999998</v>
      </c>
      <c r="U19">
        <f t="shared" si="11"/>
        <v>74242400</v>
      </c>
      <c r="V19">
        <f t="shared" si="11"/>
        <v>0</v>
      </c>
    </row>
    <row r="20" spans="1:22" x14ac:dyDescent="0.2">
      <c r="A20" s="71"/>
      <c r="B20" s="71"/>
      <c r="C20" s="11" t="s">
        <v>1245</v>
      </c>
      <c r="L20">
        <f t="shared" ref="L20:V20" si="12">L$2*L113*1000000</f>
        <v>62810266.534106947</v>
      </c>
      <c r="M20">
        <f t="shared" si="12"/>
        <v>87317162.292755559</v>
      </c>
      <c r="N20">
        <f t="shared" si="12"/>
        <v>122378506.20973335</v>
      </c>
      <c r="O20">
        <f t="shared" si="12"/>
        <v>223170528.12553388</v>
      </c>
      <c r="P20">
        <f t="shared" si="12"/>
        <v>297646499.66028434</v>
      </c>
      <c r="Q20">
        <f t="shared" si="12"/>
        <v>295476247.25030768</v>
      </c>
      <c r="R20">
        <f t="shared" si="12"/>
        <v>254988804.92914617</v>
      </c>
      <c r="S20">
        <f t="shared" si="12"/>
        <v>191482477.06032899</v>
      </c>
      <c r="T20">
        <f t="shared" si="12"/>
        <v>202150624.25999996</v>
      </c>
      <c r="U20">
        <f t="shared" si="12"/>
        <v>195751500.00000003</v>
      </c>
      <c r="V20">
        <f t="shared" si="12"/>
        <v>0</v>
      </c>
    </row>
    <row r="21" spans="1:22" x14ac:dyDescent="0.2">
      <c r="A21" s="72"/>
      <c r="B21" s="72"/>
      <c r="C21" s="11" t="s">
        <v>1246</v>
      </c>
      <c r="L21" t="e">
        <f t="shared" ref="L21:V21" si="13">L$2*L114*1000000</f>
        <v>#VALUE!</v>
      </c>
      <c r="M21" t="e">
        <f t="shared" si="13"/>
        <v>#VALUE!</v>
      </c>
      <c r="N21" t="e">
        <f t="shared" si="13"/>
        <v>#VALUE!</v>
      </c>
      <c r="O21" t="e">
        <f t="shared" si="13"/>
        <v>#VALUE!</v>
      </c>
      <c r="P21" t="e">
        <f t="shared" si="13"/>
        <v>#VALUE!</v>
      </c>
      <c r="Q21" t="e">
        <f t="shared" si="13"/>
        <v>#VALUE!</v>
      </c>
      <c r="R21" t="e">
        <f t="shared" si="13"/>
        <v>#VALUE!</v>
      </c>
      <c r="S21">
        <f t="shared" si="13"/>
        <v>-115248791.29139999</v>
      </c>
      <c r="T21">
        <f t="shared" si="13"/>
        <v>-98675583.109999985</v>
      </c>
      <c r="U21" t="e">
        <f t="shared" si="13"/>
        <v>#VALUE!</v>
      </c>
      <c r="V21">
        <f t="shared" si="13"/>
        <v>0</v>
      </c>
    </row>
    <row r="22" spans="1:22" x14ac:dyDescent="0.2">
      <c r="A22" s="71"/>
      <c r="B22" s="71"/>
      <c r="C22" s="5" t="s">
        <v>1248</v>
      </c>
      <c r="L22">
        <f t="shared" ref="L22:V22" si="14">L$2*L115*1000000</f>
        <v>-211864017.41335753</v>
      </c>
      <c r="M22">
        <f t="shared" si="14"/>
        <v>-353639870.74771726</v>
      </c>
      <c r="N22">
        <f t="shared" si="14"/>
        <v>-435212241.9125194</v>
      </c>
      <c r="O22">
        <f t="shared" si="14"/>
        <v>-729274070.60237348</v>
      </c>
      <c r="P22">
        <f t="shared" si="14"/>
        <v>-710494714.41974926</v>
      </c>
      <c r="Q22">
        <f t="shared" si="14"/>
        <v>-688676999.52993155</v>
      </c>
      <c r="R22">
        <f t="shared" si="14"/>
        <v>-681415289.48798978</v>
      </c>
      <c r="S22">
        <f t="shared" si="14"/>
        <v>-277105549.64917499</v>
      </c>
      <c r="T22">
        <f t="shared" si="14"/>
        <v>-259361863.01999992</v>
      </c>
      <c r="U22">
        <f t="shared" si="14"/>
        <v>-275731000</v>
      </c>
      <c r="V22">
        <f t="shared" si="14"/>
        <v>0</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-2149630.7406122084</v>
      </c>
      <c r="M24">
        <f t="shared" si="16"/>
        <v>-928013.02246339247</v>
      </c>
      <c r="N24">
        <f t="shared" si="16"/>
        <v>-341953.41018946341</v>
      </c>
      <c r="O24">
        <f t="shared" si="16"/>
        <v>-910471.16051443911</v>
      </c>
      <c r="P24">
        <f t="shared" si="16"/>
        <v>13504.14495575408</v>
      </c>
      <c r="Q24">
        <f t="shared" si="16"/>
        <v>8127.2899847969602</v>
      </c>
      <c r="R24">
        <f t="shared" si="16"/>
        <v>-4007.5394402351876</v>
      </c>
      <c r="S24">
        <f t="shared" si="16"/>
        <v>636015.1433130299</v>
      </c>
      <c r="T24">
        <f t="shared" si="16"/>
        <v>4247.3079999999991</v>
      </c>
      <c r="U24">
        <f t="shared" si="16"/>
        <v>-98880.000000000015</v>
      </c>
      <c r="V24">
        <f t="shared" si="16"/>
        <v>0</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-15048094.801971391</v>
      </c>
      <c r="M26">
        <f t="shared" si="18"/>
        <v>-57455550.942562319</v>
      </c>
      <c r="N26">
        <f t="shared" si="18"/>
        <v>-12284813.618011598</v>
      </c>
      <c r="O26">
        <f t="shared" si="18"/>
        <v>-13361907.626936074</v>
      </c>
      <c r="P26" t="e">
        <f t="shared" si="18"/>
        <v>#VALUE!</v>
      </c>
      <c r="Q26" t="e">
        <f t="shared" si="18"/>
        <v>#VALUE!</v>
      </c>
      <c r="R26">
        <f t="shared" si="18"/>
        <v>-186075642.47721827</v>
      </c>
      <c r="S26">
        <f t="shared" si="18"/>
        <v>-77036359.703570276</v>
      </c>
      <c r="T26">
        <f t="shared" si="18"/>
        <v>-8792883.2042999994</v>
      </c>
      <c r="U26">
        <f t="shared" si="18"/>
        <v>-3290026</v>
      </c>
      <c r="V26">
        <f t="shared" si="18"/>
        <v>0</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2161184.2412731024</v>
      </c>
      <c r="M28">
        <f t="shared" si="20"/>
        <v>5068471.6441433653</v>
      </c>
      <c r="N28">
        <f t="shared" si="20"/>
        <v>-2485506.8070389456</v>
      </c>
      <c r="O28">
        <f t="shared" si="20"/>
        <v>18711822.837149229</v>
      </c>
      <c r="P28">
        <f t="shared" si="20"/>
        <v>21934770.030935131</v>
      </c>
      <c r="Q28">
        <f t="shared" si="20"/>
        <v>7105221.6988300709</v>
      </c>
      <c r="R28">
        <f t="shared" si="20"/>
        <v>1068677.1840627168</v>
      </c>
      <c r="S28">
        <f t="shared" si="20"/>
        <v>-5977118.6856029993</v>
      </c>
      <c r="T28">
        <f t="shared" si="20"/>
        <v>-6880638.96</v>
      </c>
      <c r="U28">
        <f t="shared" si="20"/>
        <v>-14790799.999999998</v>
      </c>
      <c r="V28">
        <f t="shared" si="20"/>
        <v>0</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t="e">
        <f t="shared" ref="L30:V30" si="22">L$2*L123*1000000</f>
        <v>#VALUE!</v>
      </c>
      <c r="M30">
        <f t="shared" si="22"/>
        <v>1846505.8997750869</v>
      </c>
      <c r="N30">
        <f t="shared" si="22"/>
        <v>-1965381.8036291115</v>
      </c>
      <c r="O30">
        <f t="shared" si="22"/>
        <v>11129946.0193405</v>
      </c>
      <c r="P30">
        <f t="shared" si="22"/>
        <v>240298.05603510066</v>
      </c>
      <c r="Q30">
        <f t="shared" si="22"/>
        <v>-822580.25906732876</v>
      </c>
      <c r="R30">
        <f t="shared" si="22"/>
        <v>-1029451.873784051</v>
      </c>
      <c r="S30">
        <f t="shared" si="22"/>
        <v>-7929794.7749147397</v>
      </c>
      <c r="T30">
        <f t="shared" si="22"/>
        <v>-239654.35389999999</v>
      </c>
      <c r="U30">
        <f t="shared" si="22"/>
        <v>-1251244.0000000002</v>
      </c>
      <c r="V30">
        <f t="shared" si="22"/>
        <v>0</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t="e">
        <f t="shared" ref="L32:V32" si="24">L$2*L125*1000000</f>
        <v>#VALUE!</v>
      </c>
      <c r="M32" t="e">
        <f t="shared" si="24"/>
        <v>#VALUE!</v>
      </c>
      <c r="N32">
        <f t="shared" si="24"/>
        <v>-14913040.842233673</v>
      </c>
      <c r="O32">
        <f t="shared" si="24"/>
        <v>-19865291.368206371</v>
      </c>
      <c r="P32" t="e">
        <f t="shared" si="24"/>
        <v>#VALUE!</v>
      </c>
      <c r="Q32" t="e">
        <f t="shared" si="24"/>
        <v>#VALUE!</v>
      </c>
      <c r="R32" t="e">
        <f t="shared" si="24"/>
        <v>#VALUE!</v>
      </c>
      <c r="S32">
        <f t="shared" si="24"/>
        <v>-7140905.4996239999</v>
      </c>
      <c r="T32">
        <f t="shared" si="24"/>
        <v>-17360871.449999999</v>
      </c>
      <c r="U32">
        <f t="shared" si="24"/>
        <v>-23257400</v>
      </c>
      <c r="V32">
        <f t="shared" si="24"/>
        <v>0</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2161184.2412731024</v>
      </c>
      <c r="M34">
        <f t="shared" si="26"/>
        <v>5068471.6441433653</v>
      </c>
      <c r="N34">
        <f t="shared" si="26"/>
        <v>12427534.035194729</v>
      </c>
      <c r="O34">
        <f t="shared" si="26"/>
        <v>38577114.2053556</v>
      </c>
      <c r="P34">
        <f t="shared" si="26"/>
        <v>21934770.030935131</v>
      </c>
      <c r="Q34">
        <f t="shared" si="26"/>
        <v>7105221.6988300709</v>
      </c>
      <c r="R34">
        <f t="shared" si="26"/>
        <v>1068677.1840627168</v>
      </c>
      <c r="S34">
        <f t="shared" si="26"/>
        <v>1163786.8140209999</v>
      </c>
      <c r="T34">
        <f t="shared" si="26"/>
        <v>10480232.489999996</v>
      </c>
      <c r="U34">
        <f t="shared" si="26"/>
        <v>8466600.0000000019</v>
      </c>
      <c r="V34">
        <f t="shared" si="26"/>
        <v>0</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978649.46774631029</v>
      </c>
      <c r="M36">
        <f t="shared" si="28"/>
        <v>-93860.586002654934</v>
      </c>
      <c r="N36">
        <f t="shared" si="28"/>
        <v>-1792181.2240228187</v>
      </c>
      <c r="O36">
        <f t="shared" si="28"/>
        <v>-217877.3891996828</v>
      </c>
      <c r="P36">
        <f t="shared" si="28"/>
        <v>-870828.03920283308</v>
      </c>
      <c r="Q36">
        <f t="shared" si="28"/>
        <v>418678.57497438893</v>
      </c>
      <c r="R36">
        <f t="shared" si="28"/>
        <v>-2064490.0146666116</v>
      </c>
      <c r="S36">
        <f t="shared" si="28"/>
        <v>32077580.242772996</v>
      </c>
      <c r="T36">
        <f t="shared" si="28"/>
        <v>41103323.169999994</v>
      </c>
      <c r="U36">
        <f t="shared" si="28"/>
        <v>45505400</v>
      </c>
      <c r="V36">
        <f t="shared" si="28"/>
        <v>0</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-208710591.35061941</v>
      </c>
      <c r="M38">
        <f t="shared" si="30"/>
        <v>-348665259.68957651</v>
      </c>
      <c r="N38">
        <f t="shared" si="30"/>
        <v>-439489929.9435811</v>
      </c>
      <c r="O38">
        <f t="shared" si="30"/>
        <v>-710780125.15442407</v>
      </c>
      <c r="P38">
        <f t="shared" si="30"/>
        <v>-689430772.4280169</v>
      </c>
      <c r="Q38">
        <f t="shared" si="30"/>
        <v>-681153099.25612712</v>
      </c>
      <c r="R38">
        <f t="shared" si="30"/>
        <v>-682411102.3185935</v>
      </c>
      <c r="S38">
        <f t="shared" si="30"/>
        <v>-251005088.09200498</v>
      </c>
      <c r="T38">
        <f t="shared" si="30"/>
        <v>-225149797.07999995</v>
      </c>
      <c r="U38">
        <f t="shared" si="30"/>
        <v>-245016400</v>
      </c>
      <c r="V38">
        <f t="shared" si="30"/>
        <v>0</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t="e">
        <f t="shared" ref="L40:V40" si="32">L$2*L133*1000000</f>
        <v>#VALUE!</v>
      </c>
      <c r="M40" t="e">
        <f t="shared" si="32"/>
        <v>#VALUE!</v>
      </c>
      <c r="N40" t="e">
        <f t="shared" si="32"/>
        <v>#VALUE!</v>
      </c>
      <c r="O40" t="e">
        <f t="shared" si="32"/>
        <v>#VALUE!</v>
      </c>
      <c r="P40" t="e">
        <f t="shared" si="32"/>
        <v>#VALUE!</v>
      </c>
      <c r="Q40" t="e">
        <f t="shared" si="32"/>
        <v>#VALUE!</v>
      </c>
      <c r="R40" t="e">
        <f t="shared" si="32"/>
        <v>#VALUE!</v>
      </c>
      <c r="S40" t="e">
        <f t="shared" si="32"/>
        <v>#VALUE!</v>
      </c>
      <c r="T40" t="e">
        <f t="shared" si="32"/>
        <v>#VALUE!</v>
      </c>
      <c r="U40" t="e">
        <f t="shared" si="32"/>
        <v>#VALUE!</v>
      </c>
      <c r="V40">
        <f t="shared" si="32"/>
        <v>0</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-17901129.84752626</v>
      </c>
      <c r="M42">
        <f t="shared" si="34"/>
        <v>-5484139.953583695</v>
      </c>
      <c r="N42">
        <f t="shared" si="34"/>
        <v>693325.583016127</v>
      </c>
      <c r="O42">
        <f t="shared" si="34"/>
        <v>-3844895.1035238137</v>
      </c>
      <c r="P42" t="e">
        <f t="shared" si="34"/>
        <v>#VALUE!</v>
      </c>
      <c r="Q42" t="e">
        <f t="shared" si="34"/>
        <v>#VALUE!</v>
      </c>
      <c r="R42" t="e">
        <f t="shared" si="34"/>
        <v>#VALUE!</v>
      </c>
      <c r="S42" t="e">
        <f t="shared" si="34"/>
        <v>#VALUE!</v>
      </c>
      <c r="T42" t="e">
        <f t="shared" si="34"/>
        <v>#VALUE!</v>
      </c>
      <c r="U42" t="e">
        <f t="shared" si="34"/>
        <v>#VALUE!</v>
      </c>
      <c r="V42">
        <f t="shared" si="34"/>
        <v>0</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-226611721.19814566</v>
      </c>
      <c r="M44">
        <f t="shared" si="36"/>
        <v>-354149399.64316022</v>
      </c>
      <c r="N44">
        <f t="shared" si="36"/>
        <v>-438796604.36056501</v>
      </c>
      <c r="O44">
        <f t="shared" si="36"/>
        <v>-711869512.10042238</v>
      </c>
      <c r="P44">
        <f t="shared" si="36"/>
        <v>-701168019.91292465</v>
      </c>
      <c r="Q44">
        <f t="shared" si="36"/>
        <v>-690043861.93646562</v>
      </c>
      <c r="R44">
        <f t="shared" si="36"/>
        <v>-682957584.96953475</v>
      </c>
      <c r="S44">
        <f t="shared" si="36"/>
        <v>-260134600.18646094</v>
      </c>
      <c r="T44">
        <f t="shared" si="36"/>
        <v>-225149797.07999995</v>
      </c>
      <c r="U44">
        <f t="shared" si="36"/>
        <v>-247869500.00000003</v>
      </c>
      <c r="V44">
        <f t="shared" si="36"/>
        <v>0</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-2386137.6953175664</v>
      </c>
      <c r="M46">
        <f t="shared" si="38"/>
        <v>-783333.63346787158</v>
      </c>
      <c r="N46">
        <f t="shared" si="38"/>
        <v>-353203.59889500809</v>
      </c>
      <c r="O46">
        <f t="shared" si="38"/>
        <v>-840622.23280042317</v>
      </c>
      <c r="P46">
        <f t="shared" si="38"/>
        <v>-252.41392440661829</v>
      </c>
      <c r="Q46">
        <f t="shared" si="38"/>
        <v>-10590.105131705131</v>
      </c>
      <c r="R46">
        <f t="shared" si="38"/>
        <v>-4371.8612075292949</v>
      </c>
      <c r="S46">
        <f t="shared" si="38"/>
        <v>667313.09937941993</v>
      </c>
      <c r="T46">
        <f t="shared" si="38"/>
        <v>83884.332999999999</v>
      </c>
      <c r="U46">
        <f t="shared" si="38"/>
        <v>-138947</v>
      </c>
      <c r="V46">
        <f t="shared" si="38"/>
        <v>0</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-16096065.273683067</v>
      </c>
      <c r="M48">
        <f t="shared" si="40"/>
        <v>-57538282.344796084</v>
      </c>
      <c r="N48">
        <f t="shared" si="40"/>
        <v>-12386065.3163615</v>
      </c>
      <c r="O48">
        <f t="shared" si="40"/>
        <v>-13042909.496513715</v>
      </c>
      <c r="P48" t="e">
        <f t="shared" si="40"/>
        <v>#VALUE!</v>
      </c>
      <c r="Q48" t="e">
        <f t="shared" si="40"/>
        <v>#VALUE!</v>
      </c>
      <c r="R48">
        <f t="shared" si="40"/>
        <v>-186498498.60845762</v>
      </c>
      <c r="S48">
        <f t="shared" si="40"/>
        <v>-72318277.568320289</v>
      </c>
      <c r="T48">
        <f t="shared" si="40"/>
        <v>-7632943.3894999996</v>
      </c>
      <c r="U48">
        <f t="shared" si="40"/>
        <v>-2957542</v>
      </c>
      <c r="V48">
        <f t="shared" si="40"/>
        <v>0</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81554.122312192529</v>
      </c>
      <c r="M50">
        <f t="shared" si="42"/>
        <v>-817927.96373742144</v>
      </c>
      <c r="N50">
        <f t="shared" si="42"/>
        <v>274713.9102516729</v>
      </c>
      <c r="O50">
        <f t="shared" si="42"/>
        <v>243510.02322317485</v>
      </c>
      <c r="P50">
        <f t="shared" si="42"/>
        <v>-694138.29211820045</v>
      </c>
      <c r="Q50">
        <f t="shared" si="42"/>
        <v>849671.22568331868</v>
      </c>
      <c r="R50">
        <f t="shared" si="42"/>
        <v>315745.5316548936</v>
      </c>
      <c r="S50">
        <f t="shared" si="42"/>
        <v>135586.813284</v>
      </c>
      <c r="T50">
        <f t="shared" si="42"/>
        <v>-138037.50999999998</v>
      </c>
      <c r="U50">
        <f t="shared" si="42"/>
        <v>72100.000000000015</v>
      </c>
      <c r="V50">
        <f t="shared" si="42"/>
        <v>0</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-226693275.32045785</v>
      </c>
      <c r="M52">
        <f t="shared" si="44"/>
        <v>-353331471.6794228</v>
      </c>
      <c r="N52">
        <f t="shared" si="44"/>
        <v>-439071318.27081668</v>
      </c>
      <c r="O52">
        <f t="shared" si="44"/>
        <v>-712113022.12364554</v>
      </c>
      <c r="P52">
        <f t="shared" si="44"/>
        <v>-996542794.25354946</v>
      </c>
      <c r="Q52">
        <f t="shared" si="44"/>
        <v>-761871865.69604254</v>
      </c>
      <c r="R52">
        <f t="shared" si="44"/>
        <v>-995059898.9514873</v>
      </c>
      <c r="S52">
        <f t="shared" si="44"/>
        <v>-260258888.09863797</v>
      </c>
      <c r="T52">
        <f t="shared" si="44"/>
        <v>-225011759.56999996</v>
      </c>
      <c r="U52">
        <f t="shared" si="44"/>
        <v>-247941600</v>
      </c>
      <c r="V52">
        <f t="shared" si="44"/>
        <v>0</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t="e">
        <f t="shared" ref="L54:V54" si="46">L$2*L147*1000000</f>
        <v>#VALUE!</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f t="shared" si="46"/>
        <v>0</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-226693275.32045785</v>
      </c>
      <c r="M56">
        <f t="shared" si="48"/>
        <v>-353331471.6794228</v>
      </c>
      <c r="N56">
        <f t="shared" si="48"/>
        <v>-439071318.27081668</v>
      </c>
      <c r="O56">
        <f t="shared" si="48"/>
        <v>-712113022.12364554</v>
      </c>
      <c r="P56">
        <f t="shared" si="48"/>
        <v>-996542794.25354946</v>
      </c>
      <c r="Q56">
        <f t="shared" si="48"/>
        <v>-761871865.69604254</v>
      </c>
      <c r="R56">
        <f t="shared" si="48"/>
        <v>-995059898.9514873</v>
      </c>
      <c r="S56">
        <f t="shared" si="48"/>
        <v>-260258888.09863797</v>
      </c>
      <c r="T56">
        <f t="shared" si="48"/>
        <v>-225011759.56999996</v>
      </c>
      <c r="U56">
        <f t="shared" si="48"/>
        <v>-247941600</v>
      </c>
      <c r="V56">
        <f t="shared" si="48"/>
        <v>0</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-3294922.4649497657</v>
      </c>
      <c r="M58">
        <f t="shared" si="50"/>
        <v>-777567.91175627976</v>
      </c>
      <c r="N58">
        <f t="shared" si="50"/>
        <v>-358174.61250908597</v>
      </c>
      <c r="O58">
        <f t="shared" si="50"/>
        <v>-839981.41694983584</v>
      </c>
      <c r="P58">
        <f t="shared" si="50"/>
        <v>-531457.5178381349</v>
      </c>
      <c r="Q58">
        <f t="shared" si="50"/>
        <v>266599.7396528094</v>
      </c>
      <c r="R58">
        <f t="shared" si="50"/>
        <v>-393953.27103402879</v>
      </c>
      <c r="S58">
        <f t="shared" si="50"/>
        <v>812278.00058222993</v>
      </c>
      <c r="T58">
        <f t="shared" si="50"/>
        <v>84946.159999999989</v>
      </c>
      <c r="U58">
        <f t="shared" si="50"/>
        <v>-139977</v>
      </c>
      <c r="V58">
        <f t="shared" si="50"/>
        <v>0</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-16101774.062244918</v>
      </c>
      <c r="M60">
        <f t="shared" si="52"/>
        <v>-57405000.312672317</v>
      </c>
      <c r="N60">
        <f t="shared" si="52"/>
        <v>-12393783.469078092</v>
      </c>
      <c r="O60">
        <f t="shared" si="52"/>
        <v>-13047267.044297708</v>
      </c>
      <c r="P60" t="e">
        <f t="shared" si="52"/>
        <v>#VALUE!</v>
      </c>
      <c r="Q60" t="e">
        <f t="shared" si="52"/>
        <v>#VALUE!</v>
      </c>
      <c r="R60">
        <f t="shared" si="52"/>
        <v>-271725139.71569198</v>
      </c>
      <c r="S60">
        <f t="shared" si="52"/>
        <v>-72355111.985929102</v>
      </c>
      <c r="T60">
        <f t="shared" si="52"/>
        <v>-7628377.5333999982</v>
      </c>
      <c r="U60">
        <f t="shared" si="52"/>
        <v>-2958469</v>
      </c>
      <c r="V60">
        <f t="shared" si="52"/>
        <v>0</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t="e">
        <f t="shared" ref="L62:V62" si="54">L$2*L155*1000000</f>
        <v>#VALUE!</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f t="shared" si="54"/>
        <v>0</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-226693275.32045785</v>
      </c>
      <c r="M64">
        <f t="shared" si="56"/>
        <v>-353331471.6794228</v>
      </c>
      <c r="N64">
        <f t="shared" si="56"/>
        <v>-439071318.27081668</v>
      </c>
      <c r="O64">
        <f t="shared" si="56"/>
        <v>-712113022.12364554</v>
      </c>
      <c r="P64">
        <f t="shared" si="56"/>
        <v>-700473881.62080646</v>
      </c>
      <c r="Q64">
        <f t="shared" si="56"/>
        <v>-690893533.16214883</v>
      </c>
      <c r="R64">
        <f t="shared" si="56"/>
        <v>-683273330.50118971</v>
      </c>
      <c r="S64">
        <f t="shared" si="56"/>
        <v>-260258888.09863797</v>
      </c>
      <c r="T64">
        <f t="shared" si="56"/>
        <v>-225011759.56999996</v>
      </c>
      <c r="U64">
        <f t="shared" si="56"/>
        <v>-247941600</v>
      </c>
      <c r="V64">
        <f t="shared" si="56"/>
        <v>0</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-130772035.1276007</v>
      </c>
      <c r="M66">
        <f t="shared" si="58"/>
        <v>-189531340.44964674</v>
      </c>
      <c r="N66">
        <f t="shared" si="58"/>
        <v>-201705418.19859737</v>
      </c>
      <c r="O66">
        <f t="shared" si="58"/>
        <v>-273718082.4198603</v>
      </c>
      <c r="P66">
        <f t="shared" si="58"/>
        <v>-253840063.07951573</v>
      </c>
      <c r="Q66">
        <f t="shared" si="58"/>
        <v>-222232124.78125873</v>
      </c>
      <c r="R66">
        <f t="shared" si="58"/>
        <v>-198312481.99709278</v>
      </c>
      <c r="S66">
        <f t="shared" si="58"/>
        <v>-66234158.28923399</v>
      </c>
      <c r="T66">
        <f t="shared" si="58"/>
        <v>-40975903.93</v>
      </c>
      <c r="U66">
        <f t="shared" si="58"/>
        <v>-25585200</v>
      </c>
      <c r="V66">
        <f t="shared" si="58"/>
        <v>0</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-2204407.9260985637</v>
      </c>
      <c r="M68">
        <f t="shared" si="60"/>
        <v>-629000.0127692204</v>
      </c>
      <c r="N68">
        <f t="shared" si="60"/>
        <v>-118911.87829465271</v>
      </c>
      <c r="O68">
        <f t="shared" si="60"/>
        <v>-493556.36812234024</v>
      </c>
      <c r="P68">
        <f t="shared" si="60"/>
        <v>73578.658964529241</v>
      </c>
      <c r="Q68">
        <f t="shared" si="60"/>
        <v>126465.55779373452</v>
      </c>
      <c r="R68">
        <f t="shared" si="60"/>
        <v>115490.00023223223</v>
      </c>
      <c r="S68">
        <f t="shared" si="60"/>
        <v>724259.56095869991</v>
      </c>
      <c r="T68">
        <f t="shared" si="60"/>
        <v>362826.28589999996</v>
      </c>
      <c r="U68">
        <f t="shared" si="60"/>
        <v>366886.00000000006</v>
      </c>
      <c r="V68">
        <f t="shared" si="60"/>
        <v>0</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-130772035.1276007</v>
      </c>
      <c r="M70">
        <f t="shared" si="62"/>
        <v>-189531340.44964674</v>
      </c>
      <c r="N70">
        <f t="shared" si="62"/>
        <v>-201705418.19859737</v>
      </c>
      <c r="O70">
        <f t="shared" si="62"/>
        <v>-273718082.4198603</v>
      </c>
      <c r="P70">
        <f t="shared" si="62"/>
        <v>-253840063.07951573</v>
      </c>
      <c r="Q70">
        <f t="shared" si="62"/>
        <v>-222232124.78125873</v>
      </c>
      <c r="R70">
        <f t="shared" si="62"/>
        <v>-198312481.99709278</v>
      </c>
      <c r="S70">
        <f t="shared" si="62"/>
        <v>-66234158.28923399</v>
      </c>
      <c r="T70">
        <f t="shared" si="62"/>
        <v>-40975903.93</v>
      </c>
      <c r="U70">
        <f t="shared" si="62"/>
        <v>-25585200</v>
      </c>
      <c r="V70">
        <f t="shared" si="62"/>
        <v>0</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-2204407.9260985637</v>
      </c>
      <c r="M72">
        <f t="shared" si="64"/>
        <v>-629000.0127692204</v>
      </c>
      <c r="N72">
        <f t="shared" si="64"/>
        <v>-118911.87829465271</v>
      </c>
      <c r="O72">
        <f t="shared" si="64"/>
        <v>-493556.36812234024</v>
      </c>
      <c r="P72">
        <f t="shared" si="64"/>
        <v>73578.658964529241</v>
      </c>
      <c r="Q72">
        <f t="shared" si="64"/>
        <v>126465.55779373452</v>
      </c>
      <c r="R72">
        <f t="shared" si="64"/>
        <v>115490.00023223223</v>
      </c>
      <c r="S72">
        <f t="shared" si="64"/>
        <v>724259.56095869991</v>
      </c>
      <c r="T72">
        <f t="shared" si="64"/>
        <v>362826.28589999996</v>
      </c>
      <c r="U72">
        <f t="shared" si="64"/>
        <v>366886.00000000006</v>
      </c>
      <c r="V72">
        <f t="shared" si="64"/>
        <v>0</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2351477.1933348845</v>
      </c>
      <c r="M74">
        <f t="shared" si="66"/>
        <v>2494009.8566419734</v>
      </c>
      <c r="N74">
        <f t="shared" si="66"/>
        <v>2851792.0207078429</v>
      </c>
      <c r="O74">
        <f t="shared" si="66"/>
        <v>3332242.423053972</v>
      </c>
      <c r="P74">
        <f t="shared" si="66"/>
        <v>3483312.1568113323</v>
      </c>
      <c r="Q74">
        <f t="shared" si="66"/>
        <v>3829677.5534422044</v>
      </c>
      <c r="R74">
        <f t="shared" si="66"/>
        <v>4189700.3238822422</v>
      </c>
      <c r="S74">
        <f t="shared" si="66"/>
        <v>4440468.1350509999</v>
      </c>
      <c r="T74">
        <f t="shared" si="66"/>
        <v>5829430.2299999995</v>
      </c>
      <c r="U74">
        <f t="shared" si="66"/>
        <v>9980700</v>
      </c>
      <c r="V74">
        <f t="shared" si="66"/>
        <v>0</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2351477.1933348845</v>
      </c>
      <c r="M76">
        <f t="shared" si="68"/>
        <v>2494009.8566419734</v>
      </c>
      <c r="N76">
        <f t="shared" si="68"/>
        <v>2851792.0207078429</v>
      </c>
      <c r="O76">
        <f t="shared" si="68"/>
        <v>3332242.423053972</v>
      </c>
      <c r="P76">
        <f t="shared" si="68"/>
        <v>3483312.1568113323</v>
      </c>
      <c r="Q76">
        <f t="shared" si="68"/>
        <v>3829677.5534422044</v>
      </c>
      <c r="R76">
        <f t="shared" si="68"/>
        <v>4189700.3238822422</v>
      </c>
      <c r="S76">
        <f t="shared" si="68"/>
        <v>4440468.1350509999</v>
      </c>
      <c r="T76">
        <f t="shared" si="68"/>
        <v>5829430.2299999995</v>
      </c>
      <c r="U76">
        <f t="shared" si="68"/>
        <v>9980700</v>
      </c>
      <c r="V76">
        <f t="shared" si="68"/>
        <v>0</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t="e">
        <f t="shared" ref="L78:V78" si="70">L$2*L171*1000000</f>
        <v>#VALUE!</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f t="shared" si="70"/>
        <v>0</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t="e">
        <f t="shared" ref="L80:V80" si="72">L$2*L173*1000000</f>
        <v>#VALUE!</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f t="shared" si="72"/>
        <v>0</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-206943585.36718854</v>
      </c>
      <c r="M82">
        <f t="shared" si="74"/>
        <v>-345795807.48892391</v>
      </c>
      <c r="N82">
        <f t="shared" si="74"/>
        <v>-422470749.1227513</v>
      </c>
      <c r="O82">
        <f t="shared" si="74"/>
        <v>-707294086.92722905</v>
      </c>
      <c r="P82">
        <f t="shared" si="74"/>
        <v>-704891125.29792225</v>
      </c>
      <c r="Q82">
        <f t="shared" si="74"/>
        <v>-681744174.89138508</v>
      </c>
      <c r="R82">
        <f t="shared" si="74"/>
        <v>-674784633.32323694</v>
      </c>
      <c r="S82">
        <f t="shared" si="74"/>
        <v>-267670967.22483</v>
      </c>
      <c r="T82">
        <f t="shared" si="74"/>
        <v>-229078556.97999996</v>
      </c>
      <c r="U82">
        <f t="shared" si="74"/>
        <v>-212653800.00000003</v>
      </c>
      <c r="V82">
        <f t="shared" si="74"/>
        <v>0</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-2326195.4154181052</v>
      </c>
      <c r="M84">
        <f t="shared" si="76"/>
        <v>-930426.58038917487</v>
      </c>
      <c r="N84">
        <f t="shared" si="76"/>
        <v>-330049.14074522426</v>
      </c>
      <c r="O84">
        <f t="shared" si="76"/>
        <v>-908420.5497925597</v>
      </c>
      <c r="P84">
        <f t="shared" si="76"/>
        <v>-15271.042426600408</v>
      </c>
      <c r="Q84">
        <f t="shared" si="76"/>
        <v>10836.386646395949</v>
      </c>
      <c r="R84">
        <f t="shared" si="76"/>
        <v>-4371.8612075292949</v>
      </c>
      <c r="S84">
        <f t="shared" si="76"/>
        <v>648217.95650858991</v>
      </c>
      <c r="T84">
        <f t="shared" si="76"/>
        <v>94821.151099999988</v>
      </c>
      <c r="U84">
        <f t="shared" si="76"/>
        <v>44289.999999999993</v>
      </c>
      <c r="V84">
        <f t="shared" si="76"/>
        <v>0</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-14698635.387863649</v>
      </c>
      <c r="M86">
        <f t="shared" si="78"/>
        <v>-56181460.53085199</v>
      </c>
      <c r="N86">
        <f t="shared" si="78"/>
        <v>-11925200.027877383</v>
      </c>
      <c r="O86">
        <f t="shared" si="78"/>
        <v>-12958962.62008678</v>
      </c>
      <c r="P86" t="e">
        <f t="shared" si="78"/>
        <v>#VALUE!</v>
      </c>
      <c r="Q86" t="e">
        <f t="shared" si="78"/>
        <v>#VALUE!</v>
      </c>
      <c r="R86">
        <f t="shared" si="78"/>
        <v>-184267027.7837812</v>
      </c>
      <c r="S86">
        <f t="shared" si="78"/>
        <v>-74415353.61377947</v>
      </c>
      <c r="T86">
        <f t="shared" si="78"/>
        <v>-7766096.4952999996</v>
      </c>
      <c r="U86">
        <f t="shared" si="78"/>
        <v>-2537404.9999999995</v>
      </c>
      <c r="V86">
        <f t="shared" si="78"/>
        <v>0</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-211864017.41335753</v>
      </c>
      <c r="M88">
        <f t="shared" si="80"/>
        <v>-353639870.74771726</v>
      </c>
      <c r="N88">
        <f t="shared" si="80"/>
        <v>-435212241.9125194</v>
      </c>
      <c r="O88">
        <f t="shared" si="80"/>
        <v>-729274070.60237348</v>
      </c>
      <c r="P88">
        <f t="shared" si="80"/>
        <v>-710494714.41974926</v>
      </c>
      <c r="Q88">
        <f t="shared" si="80"/>
        <v>-688676999.52993155</v>
      </c>
      <c r="R88">
        <f t="shared" si="80"/>
        <v>-681415289.48798978</v>
      </c>
      <c r="S88">
        <f t="shared" si="80"/>
        <v>-277105549.64917499</v>
      </c>
      <c r="T88">
        <f t="shared" si="80"/>
        <v>-259361863.01999992</v>
      </c>
      <c r="U88">
        <f t="shared" si="80"/>
        <v>-275731000</v>
      </c>
      <c r="V88">
        <f t="shared" si="80"/>
        <v>0</v>
      </c>
    </row>
    <row r="89" spans="1:22" x14ac:dyDescent="0.2">
      <c r="C89" s="5" t="s">
        <v>1282</v>
      </c>
      <c r="L89">
        <f t="shared" ref="L89:V89" si="81">L$2*L182*1000000</f>
        <v>661567040.1965059</v>
      </c>
      <c r="M89">
        <f t="shared" si="81"/>
        <v>323859247.67458916</v>
      </c>
      <c r="N89">
        <f t="shared" si="81"/>
        <v>1407804137.1216328</v>
      </c>
      <c r="O89">
        <f t="shared" si="81"/>
        <v>945446889.63949406</v>
      </c>
      <c r="P89">
        <f t="shared" si="81"/>
        <v>26743255.290881213</v>
      </c>
      <c r="Q89">
        <f t="shared" si="81"/>
        <v>673235148.55881739</v>
      </c>
      <c r="R89">
        <f t="shared" si="81"/>
        <v>-114093433.45760481</v>
      </c>
      <c r="S89">
        <f t="shared" si="81"/>
        <v>19795674.739463996</v>
      </c>
      <c r="T89">
        <f t="shared" si="81"/>
        <v>208383548.74999997</v>
      </c>
      <c r="U89">
        <f t="shared" si="81"/>
        <v>90094100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L91">
        <f t="shared" ref="L91:V91" si="83">L$2*L184*1000000</f>
        <v>0</v>
      </c>
      <c r="M91">
        <f t="shared" si="83"/>
        <v>0</v>
      </c>
      <c r="N91">
        <f t="shared" si="83"/>
        <v>0</v>
      </c>
      <c r="O91">
        <f t="shared" si="83"/>
        <v>0</v>
      </c>
      <c r="P91">
        <f t="shared" si="83"/>
        <v>0</v>
      </c>
      <c r="Q91">
        <f t="shared" si="83"/>
        <v>0</v>
      </c>
      <c r="R91">
        <f t="shared" si="83"/>
        <v>0</v>
      </c>
      <c r="S91">
        <f t="shared" si="83"/>
        <v>0</v>
      </c>
      <c r="T91">
        <f t="shared" si="83"/>
        <v>0</v>
      </c>
      <c r="U91">
        <f t="shared" si="83"/>
        <v>0</v>
      </c>
      <c r="V91">
        <f t="shared" si="83"/>
        <v>0</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1" x14ac:dyDescent="0.2">
      <c r="C100" s="6" t="s">
        <v>1237</v>
      </c>
      <c r="D100" s="6"/>
      <c r="E100" s="6"/>
      <c r="F100" s="6"/>
      <c r="G100" s="6"/>
      <c r="H100" s="6"/>
      <c r="I100" s="6"/>
      <c r="J100" s="6"/>
      <c r="K100" s="6"/>
      <c r="L100" s="44">
        <f t="shared" ref="L100:U100" si="85">L4*L3*1000</f>
        <v>269463519225.86411</v>
      </c>
      <c r="M100" s="44">
        <f t="shared" si="85"/>
        <v>50879946460.319183</v>
      </c>
      <c r="N100" s="44">
        <f t="shared" si="85"/>
        <v>1642115349328.001</v>
      </c>
      <c r="O100" s="44">
        <f t="shared" si="85"/>
        <v>3817950591290.999</v>
      </c>
      <c r="P100" s="44">
        <f t="shared" si="85"/>
        <v>0</v>
      </c>
      <c r="Q100" s="44">
        <f t="shared" si="85"/>
        <v>0</v>
      </c>
      <c r="R100" s="44">
        <f t="shared" si="85"/>
        <v>16267695553.216509</v>
      </c>
      <c r="S100" s="44">
        <f t="shared" si="85"/>
        <v>14643375834.671999</v>
      </c>
      <c r="T100" s="44">
        <f t="shared" si="85"/>
        <v>924054946749.99988</v>
      </c>
      <c r="U100" s="44">
        <f t="shared" si="85"/>
        <v>7234839583000.002</v>
      </c>
    </row>
    <row r="102" spans="3:21" x14ac:dyDescent="0.2">
      <c r="C102" s="6" t="s">
        <v>1238</v>
      </c>
      <c r="D102" s="6"/>
      <c r="E102" s="6"/>
      <c r="F102" s="6"/>
      <c r="G102" s="6"/>
      <c r="H102" s="6"/>
      <c r="I102" s="6"/>
      <c r="J102" s="6"/>
      <c r="K102" s="6"/>
      <c r="L102" s="6">
        <v>123.74</v>
      </c>
      <c r="M102" s="6">
        <v>204.78</v>
      </c>
      <c r="N102" s="6">
        <v>274.57</v>
      </c>
      <c r="O102" s="6">
        <v>449.47</v>
      </c>
      <c r="P102" s="6">
        <v>327.12</v>
      </c>
      <c r="Q102" s="6">
        <v>319.31</v>
      </c>
      <c r="R102" s="6">
        <v>354.8</v>
      </c>
      <c r="S102" s="6">
        <v>10.08</v>
      </c>
      <c r="T102" s="6">
        <v>33.53</v>
      </c>
      <c r="U102" s="6">
        <v>89.38</v>
      </c>
    </row>
    <row r="104" spans="3:21" x14ac:dyDescent="0.2">
      <c r="C104" s="5" t="s">
        <v>1239</v>
      </c>
      <c r="D104" s="5"/>
      <c r="E104" s="5"/>
      <c r="F104" s="5"/>
      <c r="G104" s="5"/>
      <c r="H104" s="5"/>
      <c r="I104" s="5"/>
      <c r="J104" s="5"/>
      <c r="K104" s="5"/>
      <c r="L104" s="5">
        <v>-109.66</v>
      </c>
      <c r="M104" s="5">
        <v>-198.62</v>
      </c>
      <c r="N104" s="5">
        <v>-239.14</v>
      </c>
      <c r="O104" s="5">
        <v>-394.9</v>
      </c>
      <c r="P104" s="5">
        <v>-327.12</v>
      </c>
      <c r="Q104" s="5">
        <v>-319.31</v>
      </c>
      <c r="R104" s="5">
        <v>-351.14</v>
      </c>
      <c r="S104" s="5">
        <v>-6.48</v>
      </c>
      <c r="T104" s="5">
        <v>-4.03</v>
      </c>
      <c r="U104" s="5">
        <v>-5.57</v>
      </c>
    </row>
    <row r="106" spans="3:21" x14ac:dyDescent="0.2">
      <c r="C106" s="6" t="s">
        <v>1240</v>
      </c>
      <c r="D106" s="6"/>
      <c r="E106" s="6"/>
      <c r="F106" s="6"/>
      <c r="G106" s="6"/>
      <c r="H106" s="6"/>
      <c r="I106" s="6"/>
      <c r="J106" s="6"/>
      <c r="K106" s="6"/>
      <c r="L106" s="9">
        <v>-1.9516</v>
      </c>
      <c r="M106" s="9">
        <v>-0.81130000000000002</v>
      </c>
      <c r="N106" s="9">
        <v>-0.20399999999999999</v>
      </c>
      <c r="O106" s="9">
        <v>-0.65129999999999999</v>
      </c>
      <c r="P106" s="8">
        <v>0.1716</v>
      </c>
      <c r="Q106" s="8">
        <v>2.3900000000000001E-2</v>
      </c>
      <c r="R106" s="9">
        <v>-9.9699999999999997E-2</v>
      </c>
      <c r="S106" s="8">
        <v>0.98150000000000004</v>
      </c>
      <c r="T106" s="8">
        <v>0.37809999999999999</v>
      </c>
      <c r="U106" s="9">
        <v>-0.38290000000000002</v>
      </c>
    </row>
    <row r="108" spans="3:21" x14ac:dyDescent="0.2">
      <c r="C108" s="6" t="s">
        <v>1241</v>
      </c>
      <c r="D108" s="6"/>
      <c r="E108" s="6"/>
      <c r="F108" s="6"/>
      <c r="G108" s="6"/>
      <c r="H108" s="6"/>
      <c r="I108" s="6"/>
      <c r="J108" s="6"/>
      <c r="K108" s="6"/>
      <c r="L108" s="10">
        <v>-7.7888000000000002</v>
      </c>
      <c r="M108" s="10">
        <v>-32.2697</v>
      </c>
      <c r="N108" s="10">
        <v>-6.7502000000000004</v>
      </c>
      <c r="O108" s="10">
        <v>-7.2352999999999996</v>
      </c>
      <c r="P108" s="6" t="s">
        <v>1247</v>
      </c>
      <c r="Q108" s="6" t="s">
        <v>1247</v>
      </c>
      <c r="R108" s="10">
        <v>-95.886399999999995</v>
      </c>
      <c r="S108" s="10">
        <v>-1.8015000000000001</v>
      </c>
      <c r="T108" s="10">
        <v>-0.1366</v>
      </c>
      <c r="U108" s="10">
        <v>-6.6500000000000004E-2</v>
      </c>
    </row>
    <row r="110" spans="3:21" x14ac:dyDescent="0.2">
      <c r="C110" s="5" t="s">
        <v>1242</v>
      </c>
      <c r="D110" s="5"/>
      <c r="E110" s="5"/>
      <c r="F110" s="5"/>
      <c r="G110" s="5"/>
      <c r="H110" s="5"/>
      <c r="I110" s="5"/>
      <c r="J110" s="5"/>
      <c r="K110" s="5"/>
      <c r="L110" s="5">
        <v>46.21</v>
      </c>
      <c r="M110" s="5">
        <v>65.12</v>
      </c>
      <c r="N110" s="5">
        <v>93.55</v>
      </c>
      <c r="O110" s="5">
        <v>174.13</v>
      </c>
      <c r="P110" s="5">
        <v>235.84</v>
      </c>
      <c r="Q110" s="5">
        <v>239.95</v>
      </c>
      <c r="R110" s="5">
        <v>209.97</v>
      </c>
      <c r="S110" s="5">
        <v>238.77</v>
      </c>
      <c r="T110" s="5">
        <v>240.23</v>
      </c>
      <c r="U110" s="5">
        <v>262.13</v>
      </c>
    </row>
    <row r="111" spans="3:21" x14ac:dyDescent="0.2">
      <c r="C111" s="11" t="s">
        <v>1243</v>
      </c>
      <c r="L111" s="8">
        <v>0.98950000000000005</v>
      </c>
      <c r="M111" s="8">
        <v>0.40920000000000001</v>
      </c>
      <c r="N111" s="8">
        <v>0.43659999999999999</v>
      </c>
      <c r="O111" s="8">
        <v>0.86129999999999995</v>
      </c>
      <c r="P111" s="8">
        <v>0.35439999999999999</v>
      </c>
      <c r="Q111" s="8">
        <v>1.7399999999999999E-2</v>
      </c>
      <c r="R111" s="9">
        <v>-0.1249</v>
      </c>
      <c r="S111" s="8">
        <v>0.1371</v>
      </c>
      <c r="T111" s="8">
        <v>6.1000000000000004E-3</v>
      </c>
      <c r="U111" s="8">
        <v>9.11E-2</v>
      </c>
    </row>
    <row r="112" spans="3:21" x14ac:dyDescent="0.2">
      <c r="C112" s="11" t="s">
        <v>1244</v>
      </c>
      <c r="L112" s="11" t="s">
        <v>1247</v>
      </c>
      <c r="M112" s="11" t="s">
        <v>1247</v>
      </c>
      <c r="N112" s="11" t="s">
        <v>1247</v>
      </c>
      <c r="O112" s="11" t="s">
        <v>1247</v>
      </c>
      <c r="P112" s="11" t="s">
        <v>1247</v>
      </c>
      <c r="Q112" s="11" t="s">
        <v>1247</v>
      </c>
      <c r="R112" s="11" t="s">
        <v>1247</v>
      </c>
      <c r="S112" s="11">
        <v>171.3</v>
      </c>
      <c r="T112" s="11">
        <v>142.79</v>
      </c>
      <c r="U112" s="11">
        <v>72.08</v>
      </c>
    </row>
    <row r="113" spans="3:21" x14ac:dyDescent="0.2">
      <c r="C113" s="11" t="s">
        <v>1245</v>
      </c>
      <c r="L113" s="11">
        <v>46.21</v>
      </c>
      <c r="M113" s="11">
        <v>65.12</v>
      </c>
      <c r="N113" s="11">
        <v>93.55</v>
      </c>
      <c r="O113" s="11">
        <v>174.13</v>
      </c>
      <c r="P113" s="11">
        <v>235.84</v>
      </c>
      <c r="Q113" s="11">
        <v>239.95</v>
      </c>
      <c r="R113" s="11">
        <v>209.97</v>
      </c>
      <c r="S113" s="11">
        <v>169.47</v>
      </c>
      <c r="T113" s="11">
        <v>190.38</v>
      </c>
      <c r="U113" s="11">
        <v>190.05</v>
      </c>
    </row>
    <row r="114" spans="3:21" x14ac:dyDescent="0.2">
      <c r="C114" s="11" t="s">
        <v>1246</v>
      </c>
      <c r="L114" s="11" t="s">
        <v>1247</v>
      </c>
      <c r="M114" s="11" t="s">
        <v>1247</v>
      </c>
      <c r="N114" s="11" t="s">
        <v>1247</v>
      </c>
      <c r="O114" s="11" t="s">
        <v>1247</v>
      </c>
      <c r="P114" s="11" t="s">
        <v>1247</v>
      </c>
      <c r="Q114" s="11" t="s">
        <v>1247</v>
      </c>
      <c r="R114" s="11" t="s">
        <v>1247</v>
      </c>
      <c r="S114" s="11">
        <v>-102</v>
      </c>
      <c r="T114" s="11">
        <v>-92.93</v>
      </c>
      <c r="U114" s="11" t="s">
        <v>1247</v>
      </c>
    </row>
    <row r="115" spans="3:21" x14ac:dyDescent="0.2">
      <c r="C115" s="5" t="s">
        <v>1248</v>
      </c>
      <c r="D115" s="5"/>
      <c r="E115" s="5"/>
      <c r="F115" s="5"/>
      <c r="G115" s="5"/>
      <c r="H115" s="5"/>
      <c r="I115" s="5"/>
      <c r="J115" s="5"/>
      <c r="K115" s="5"/>
      <c r="L115" s="5">
        <v>-155.87</v>
      </c>
      <c r="M115" s="5">
        <v>-263.74</v>
      </c>
      <c r="N115" s="5">
        <v>-332.69</v>
      </c>
      <c r="O115" s="5">
        <v>-569.02</v>
      </c>
      <c r="P115" s="5">
        <v>-562.96</v>
      </c>
      <c r="Q115" s="5">
        <v>-559.26</v>
      </c>
      <c r="R115" s="5">
        <v>-561.11</v>
      </c>
      <c r="S115" s="5">
        <v>-245.25</v>
      </c>
      <c r="T115" s="5">
        <v>-244.26</v>
      </c>
      <c r="U115" s="5">
        <v>-267.7</v>
      </c>
    </row>
    <row r="117" spans="3:21" x14ac:dyDescent="0.2">
      <c r="C117" s="6" t="s">
        <v>1249</v>
      </c>
      <c r="D117" s="6"/>
      <c r="E117" s="6"/>
      <c r="F117" s="6"/>
      <c r="G117" s="6"/>
      <c r="H117" s="6"/>
      <c r="I117" s="6"/>
      <c r="J117" s="6"/>
      <c r="K117" s="6"/>
      <c r="L117" s="9">
        <v>-1.5814999999999999</v>
      </c>
      <c r="M117" s="9">
        <v>-0.69210000000000005</v>
      </c>
      <c r="N117" s="9">
        <v>-0.26140000000000002</v>
      </c>
      <c r="O117" s="9">
        <v>-0.71040000000000003</v>
      </c>
      <c r="P117" s="8">
        <v>1.0699999999999999E-2</v>
      </c>
      <c r="Q117" s="8">
        <v>6.6E-3</v>
      </c>
      <c r="R117" s="9">
        <v>-3.3E-3</v>
      </c>
      <c r="S117" s="8">
        <v>0.56289999999999996</v>
      </c>
      <c r="T117" s="8">
        <v>4.0000000000000001E-3</v>
      </c>
      <c r="U117" s="9">
        <v>-9.6000000000000002E-2</v>
      </c>
    </row>
    <row r="119" spans="3:21" x14ac:dyDescent="0.2">
      <c r="C119" s="6" t="s">
        <v>1250</v>
      </c>
      <c r="D119" s="6"/>
      <c r="E119" s="6"/>
      <c r="F119" s="6"/>
      <c r="G119" s="6"/>
      <c r="H119" s="6"/>
      <c r="I119" s="6"/>
      <c r="J119" s="6"/>
      <c r="K119" s="6"/>
      <c r="L119" s="10">
        <v>-11.071</v>
      </c>
      <c r="M119" s="10">
        <v>-42.849600000000002</v>
      </c>
      <c r="N119" s="10">
        <v>-9.3909000000000002</v>
      </c>
      <c r="O119" s="10">
        <v>-10.425700000000001</v>
      </c>
      <c r="P119" s="6" t="s">
        <v>1247</v>
      </c>
      <c r="Q119" s="6" t="s">
        <v>1247</v>
      </c>
      <c r="R119" s="10">
        <v>-153.2236</v>
      </c>
      <c r="S119" s="10">
        <v>-68.180400000000006</v>
      </c>
      <c r="T119" s="10">
        <v>-8.2809000000000008</v>
      </c>
      <c r="U119" s="10">
        <v>-3.1941999999999999</v>
      </c>
    </row>
    <row r="121" spans="3:21" x14ac:dyDescent="0.2">
      <c r="C121" s="6" t="s">
        <v>1251</v>
      </c>
      <c r="D121" s="6"/>
      <c r="E121" s="6"/>
      <c r="F121" s="6"/>
      <c r="G121" s="6"/>
      <c r="H121" s="6"/>
      <c r="I121" s="6"/>
      <c r="J121" s="6"/>
      <c r="K121" s="6"/>
      <c r="L121" s="6">
        <v>1.59</v>
      </c>
      <c r="M121" s="6">
        <v>3.78</v>
      </c>
      <c r="N121" s="6">
        <v>-1.9</v>
      </c>
      <c r="O121" s="6">
        <v>14.6</v>
      </c>
      <c r="P121" s="6">
        <v>17.38</v>
      </c>
      <c r="Q121" s="6">
        <v>5.77</v>
      </c>
      <c r="R121" s="6">
        <v>0.88</v>
      </c>
      <c r="S121" s="6">
        <v>-5.29</v>
      </c>
      <c r="T121" s="6">
        <v>-6.48</v>
      </c>
      <c r="U121" s="6">
        <v>-14.36</v>
      </c>
    </row>
    <row r="123" spans="3:21" x14ac:dyDescent="0.2">
      <c r="C123" s="6" t="s">
        <v>1252</v>
      </c>
      <c r="D123" s="6"/>
      <c r="E123" s="6"/>
      <c r="F123" s="6"/>
      <c r="G123" s="6"/>
      <c r="H123" s="6"/>
      <c r="I123" s="6"/>
      <c r="J123" s="6"/>
      <c r="K123" s="6"/>
      <c r="L123" s="5" t="s">
        <v>1247</v>
      </c>
      <c r="M123" s="8">
        <v>1.3771</v>
      </c>
      <c r="N123" s="9">
        <v>-1.5024</v>
      </c>
      <c r="O123" s="8">
        <v>8.6842000000000006</v>
      </c>
      <c r="P123" s="8">
        <v>0.19040000000000001</v>
      </c>
      <c r="Q123" s="9">
        <v>-0.66800000000000004</v>
      </c>
      <c r="R123" s="9">
        <v>-0.84770000000000001</v>
      </c>
      <c r="S123" s="9">
        <v>-7.0182000000000002</v>
      </c>
      <c r="T123" s="9">
        <v>-0.22570000000000001</v>
      </c>
      <c r="U123" s="9">
        <v>-1.2148000000000001</v>
      </c>
    </row>
    <row r="125" spans="3:21" x14ac:dyDescent="0.2">
      <c r="C125" s="6" t="s">
        <v>1253</v>
      </c>
      <c r="D125" s="6"/>
      <c r="E125" s="6"/>
      <c r="F125" s="6"/>
      <c r="G125" s="6"/>
      <c r="H125" s="6"/>
      <c r="I125" s="6"/>
      <c r="J125" s="6"/>
      <c r="K125" s="6"/>
      <c r="L125" s="6" t="s">
        <v>1247</v>
      </c>
      <c r="M125" s="6" t="s">
        <v>1247</v>
      </c>
      <c r="N125" s="6">
        <v>-11.4</v>
      </c>
      <c r="O125" s="6">
        <v>-15.5</v>
      </c>
      <c r="P125" s="6" t="s">
        <v>1247</v>
      </c>
      <c r="Q125" s="6" t="s">
        <v>1247</v>
      </c>
      <c r="R125" s="6" t="s">
        <v>1247</v>
      </c>
      <c r="S125" s="6">
        <v>-6.32</v>
      </c>
      <c r="T125" s="6">
        <v>-16.350000000000001</v>
      </c>
      <c r="U125" s="6">
        <v>-22.58</v>
      </c>
    </row>
    <row r="127" spans="3:21" x14ac:dyDescent="0.2">
      <c r="C127" s="6" t="s">
        <v>1254</v>
      </c>
      <c r="D127" s="6"/>
      <c r="E127" s="6"/>
      <c r="F127" s="6"/>
      <c r="G127" s="6"/>
      <c r="H127" s="6"/>
      <c r="I127" s="6"/>
      <c r="J127" s="6"/>
      <c r="K127" s="6"/>
      <c r="L127" s="6">
        <v>1.59</v>
      </c>
      <c r="M127" s="6">
        <v>3.78</v>
      </c>
      <c r="N127" s="6">
        <v>9.5</v>
      </c>
      <c r="O127" s="6">
        <v>30.1</v>
      </c>
      <c r="P127" s="6">
        <v>17.38</v>
      </c>
      <c r="Q127" s="6">
        <v>5.77</v>
      </c>
      <c r="R127" s="6">
        <v>0.88</v>
      </c>
      <c r="S127" s="6">
        <v>1.03</v>
      </c>
      <c r="T127" s="6">
        <v>9.8699999999999992</v>
      </c>
      <c r="U127" s="6">
        <v>8.2200000000000006</v>
      </c>
    </row>
    <row r="129" spans="3:21" x14ac:dyDescent="0.2">
      <c r="C129" s="6" t="s">
        <v>1255</v>
      </c>
      <c r="D129" s="6"/>
      <c r="E129" s="6"/>
      <c r="F129" s="6"/>
      <c r="G129" s="6"/>
      <c r="H129" s="6"/>
      <c r="I129" s="6"/>
      <c r="J129" s="6"/>
      <c r="K129" s="6"/>
      <c r="L129" s="6">
        <v>0.72</v>
      </c>
      <c r="M129" s="6">
        <v>-7.0000000000000007E-2</v>
      </c>
      <c r="N129" s="6">
        <v>-1.37</v>
      </c>
      <c r="O129" s="6">
        <v>-0.17</v>
      </c>
      <c r="P129" s="6">
        <v>-0.69</v>
      </c>
      <c r="Q129" s="6">
        <v>0.34</v>
      </c>
      <c r="R129" s="6">
        <v>-1.7</v>
      </c>
      <c r="S129" s="6">
        <v>28.39</v>
      </c>
      <c r="T129" s="6">
        <v>38.71</v>
      </c>
      <c r="U129" s="6">
        <v>44.18</v>
      </c>
    </row>
    <row r="131" spans="3:21" x14ac:dyDescent="0.2">
      <c r="C131" s="5" t="s">
        <v>1256</v>
      </c>
      <c r="D131" s="5"/>
      <c r="E131" s="5"/>
      <c r="F131" s="5"/>
      <c r="G131" s="5"/>
      <c r="H131" s="5"/>
      <c r="I131" s="5"/>
      <c r="J131" s="5"/>
      <c r="K131" s="5"/>
      <c r="L131" s="5">
        <v>-153.55000000000001</v>
      </c>
      <c r="M131" s="5">
        <v>-260.02999999999997</v>
      </c>
      <c r="N131" s="5">
        <v>-335.96</v>
      </c>
      <c r="O131" s="5">
        <v>-554.59</v>
      </c>
      <c r="P131" s="5">
        <v>-546.27</v>
      </c>
      <c r="Q131" s="5">
        <v>-553.15</v>
      </c>
      <c r="R131" s="5">
        <v>-561.92999999999995</v>
      </c>
      <c r="S131" s="5">
        <v>-222.15</v>
      </c>
      <c r="T131" s="5">
        <v>-212.04</v>
      </c>
      <c r="U131" s="5">
        <v>-237.88</v>
      </c>
    </row>
    <row r="133" spans="3:21" x14ac:dyDescent="0.2">
      <c r="C133" s="6" t="s">
        <v>1257</v>
      </c>
      <c r="D133" s="6"/>
      <c r="E133" s="6"/>
      <c r="F133" s="6"/>
      <c r="G133" s="6"/>
      <c r="H133" s="6"/>
      <c r="I133" s="6"/>
      <c r="J133" s="6"/>
      <c r="K133" s="6"/>
      <c r="L133" s="6" t="s">
        <v>1247</v>
      </c>
      <c r="M133" s="6" t="s">
        <v>1247</v>
      </c>
      <c r="N133" s="6" t="s">
        <v>1247</v>
      </c>
      <c r="O133" s="6" t="s">
        <v>1247</v>
      </c>
      <c r="P133" s="6" t="s">
        <v>1247</v>
      </c>
      <c r="Q133" s="6" t="s">
        <v>1247</v>
      </c>
      <c r="R133" s="6" t="s">
        <v>1247</v>
      </c>
      <c r="S133" s="6" t="s">
        <v>1247</v>
      </c>
      <c r="T133" s="6" t="s">
        <v>1247</v>
      </c>
      <c r="U133" s="6" t="s">
        <v>1247</v>
      </c>
    </row>
    <row r="135" spans="3:21" x14ac:dyDescent="0.2">
      <c r="C135" s="6" t="s">
        <v>1258</v>
      </c>
      <c r="D135" s="6"/>
      <c r="E135" s="6"/>
      <c r="F135" s="6"/>
      <c r="G135" s="6"/>
      <c r="H135" s="6"/>
      <c r="I135" s="6"/>
      <c r="J135" s="6"/>
      <c r="K135" s="6"/>
      <c r="L135" s="6">
        <v>-13.17</v>
      </c>
      <c r="M135" s="6">
        <v>-4.09</v>
      </c>
      <c r="N135" s="6">
        <v>0.53</v>
      </c>
      <c r="O135" s="6">
        <v>-3</v>
      </c>
      <c r="P135" s="6" t="s">
        <v>1247</v>
      </c>
      <c r="Q135" s="6" t="s">
        <v>1247</v>
      </c>
      <c r="R135" s="6" t="s">
        <v>1247</v>
      </c>
      <c r="S135" s="6" t="s">
        <v>1247</v>
      </c>
      <c r="T135" s="6" t="s">
        <v>1247</v>
      </c>
      <c r="U135" s="6" t="s">
        <v>1247</v>
      </c>
    </row>
    <row r="137" spans="3:21" x14ac:dyDescent="0.2">
      <c r="C137" s="5" t="s">
        <v>1259</v>
      </c>
      <c r="D137" s="5"/>
      <c r="E137" s="5"/>
      <c r="F137" s="5"/>
      <c r="G137" s="5"/>
      <c r="H137" s="5"/>
      <c r="I137" s="5"/>
      <c r="J137" s="5"/>
      <c r="K137" s="5"/>
      <c r="L137" s="5">
        <v>-166.72</v>
      </c>
      <c r="M137" s="5">
        <v>-264.12</v>
      </c>
      <c r="N137" s="5">
        <v>-335.43</v>
      </c>
      <c r="O137" s="5">
        <v>-555.44000000000005</v>
      </c>
      <c r="P137" s="5">
        <v>-555.57000000000005</v>
      </c>
      <c r="Q137" s="5">
        <v>-560.37</v>
      </c>
      <c r="R137" s="5">
        <v>-562.38</v>
      </c>
      <c r="S137" s="5">
        <v>-230.23</v>
      </c>
      <c r="T137" s="5">
        <v>-212.04</v>
      </c>
      <c r="U137" s="5">
        <v>-240.65</v>
      </c>
    </row>
    <row r="139" spans="3:21" x14ac:dyDescent="0.2">
      <c r="C139" s="6" t="s">
        <v>1260</v>
      </c>
      <c r="D139" s="6"/>
      <c r="E139" s="6"/>
      <c r="F139" s="6"/>
      <c r="G139" s="6"/>
      <c r="H139" s="6"/>
      <c r="I139" s="6"/>
      <c r="J139" s="6"/>
      <c r="K139" s="6"/>
      <c r="L139" s="9">
        <v>-1.7555000000000001</v>
      </c>
      <c r="M139" s="9">
        <v>-0.58420000000000005</v>
      </c>
      <c r="N139" s="12">
        <v>-0.27</v>
      </c>
      <c r="O139" s="9">
        <v>-0.65590000000000004</v>
      </c>
      <c r="P139" s="9">
        <v>-2.0000000000000001E-4</v>
      </c>
      <c r="Q139" s="9">
        <v>-8.6E-3</v>
      </c>
      <c r="R139" s="9">
        <v>-3.5999999999999999E-3</v>
      </c>
      <c r="S139" s="8">
        <v>0.59060000000000001</v>
      </c>
      <c r="T139" s="8">
        <v>7.9000000000000001E-2</v>
      </c>
      <c r="U139" s="9">
        <v>-0.13489999999999999</v>
      </c>
    </row>
    <row r="141" spans="3:21" x14ac:dyDescent="0.2">
      <c r="C141" s="6" t="s">
        <v>1261</v>
      </c>
      <c r="D141" s="6"/>
      <c r="E141" s="6"/>
      <c r="F141" s="6"/>
      <c r="G141" s="6"/>
      <c r="H141" s="6"/>
      <c r="I141" s="6"/>
      <c r="J141" s="6"/>
      <c r="K141" s="6"/>
      <c r="L141" s="10">
        <v>-11.842000000000001</v>
      </c>
      <c r="M141" s="10">
        <v>-42.911299999999997</v>
      </c>
      <c r="N141" s="10">
        <v>-9.4682999999999993</v>
      </c>
      <c r="O141" s="10">
        <v>-10.1768</v>
      </c>
      <c r="P141" s="6" t="s">
        <v>1247</v>
      </c>
      <c r="Q141" s="6" t="s">
        <v>1247</v>
      </c>
      <c r="R141" s="10">
        <v>-153.5718</v>
      </c>
      <c r="S141" s="10">
        <v>-64.0047</v>
      </c>
      <c r="T141" s="10">
        <v>-7.1885000000000003</v>
      </c>
      <c r="U141" s="10">
        <v>-2.8714</v>
      </c>
    </row>
    <row r="143" spans="3:21" x14ac:dyDescent="0.2">
      <c r="C143" s="6" t="s">
        <v>1262</v>
      </c>
      <c r="D143" s="6"/>
      <c r="E143" s="6"/>
      <c r="F143" s="6"/>
      <c r="G143" s="6"/>
      <c r="H143" s="6"/>
      <c r="I143" s="6"/>
      <c r="J143" s="6"/>
      <c r="K143" s="6"/>
      <c r="L143" s="6">
        <v>0.06</v>
      </c>
      <c r="M143" s="6">
        <v>-0.61</v>
      </c>
      <c r="N143" s="6">
        <v>0.21</v>
      </c>
      <c r="O143" s="6">
        <v>0.19</v>
      </c>
      <c r="P143" s="6">
        <v>-0.55000000000000004</v>
      </c>
      <c r="Q143" s="6">
        <v>0.69</v>
      </c>
      <c r="R143" s="6">
        <v>0.26</v>
      </c>
      <c r="S143" s="6">
        <v>0.12</v>
      </c>
      <c r="T143" s="6">
        <v>-0.13</v>
      </c>
      <c r="U143" s="6">
        <v>7.0000000000000007E-2</v>
      </c>
    </row>
    <row r="145" spans="3:21" x14ac:dyDescent="0.2">
      <c r="C145" s="6" t="s">
        <v>1263</v>
      </c>
      <c r="D145" s="6"/>
      <c r="E145" s="6"/>
      <c r="F145" s="6"/>
      <c r="G145" s="6"/>
      <c r="H145" s="6"/>
      <c r="I145" s="6"/>
      <c r="J145" s="6"/>
      <c r="K145" s="6"/>
      <c r="L145" s="6">
        <v>-166.78</v>
      </c>
      <c r="M145" s="6">
        <v>-263.51</v>
      </c>
      <c r="N145" s="6">
        <v>-335.64</v>
      </c>
      <c r="O145" s="6">
        <v>-555.63</v>
      </c>
      <c r="P145" s="6">
        <v>-789.61</v>
      </c>
      <c r="Q145" s="6">
        <v>-618.70000000000005</v>
      </c>
      <c r="R145" s="6">
        <v>-819.38</v>
      </c>
      <c r="S145" s="6">
        <v>-230.34</v>
      </c>
      <c r="T145" s="6">
        <v>-211.91</v>
      </c>
      <c r="U145" s="6">
        <v>-240.72</v>
      </c>
    </row>
    <row r="147" spans="3:21" x14ac:dyDescent="0.2">
      <c r="C147" s="6" t="s">
        <v>1264</v>
      </c>
      <c r="D147" s="6"/>
      <c r="E147" s="6"/>
      <c r="F147" s="6"/>
      <c r="G147" s="6"/>
      <c r="H147" s="6"/>
      <c r="I147" s="6"/>
      <c r="J147" s="6"/>
      <c r="K147" s="6"/>
      <c r="L147" s="6" t="s">
        <v>1247</v>
      </c>
      <c r="M147" s="6" t="s">
        <v>1247</v>
      </c>
      <c r="N147" s="6" t="s">
        <v>1247</v>
      </c>
      <c r="O147" s="6" t="s">
        <v>1247</v>
      </c>
      <c r="P147" s="6" t="s">
        <v>1247</v>
      </c>
      <c r="Q147" s="6" t="s">
        <v>1247</v>
      </c>
      <c r="R147" s="6" t="s">
        <v>1247</v>
      </c>
      <c r="S147" s="6" t="s">
        <v>1247</v>
      </c>
      <c r="T147" s="6" t="s">
        <v>1247</v>
      </c>
      <c r="U147" s="6" t="s">
        <v>1247</v>
      </c>
    </row>
    <row r="149" spans="3:21" x14ac:dyDescent="0.2">
      <c r="C149" s="5" t="s">
        <v>1265</v>
      </c>
      <c r="D149" s="5"/>
      <c r="E149" s="5"/>
      <c r="F149" s="5"/>
      <c r="G149" s="5"/>
      <c r="H149" s="5"/>
      <c r="I149" s="5"/>
      <c r="J149" s="5"/>
      <c r="K149" s="5"/>
      <c r="L149" s="5">
        <v>-166.78</v>
      </c>
      <c r="M149" s="5">
        <v>-263.51</v>
      </c>
      <c r="N149" s="5">
        <v>-335.64</v>
      </c>
      <c r="O149" s="5">
        <v>-555.63</v>
      </c>
      <c r="P149" s="5">
        <v>-789.61</v>
      </c>
      <c r="Q149" s="5">
        <v>-618.70000000000005</v>
      </c>
      <c r="R149" s="5">
        <v>-819.38</v>
      </c>
      <c r="S149" s="5">
        <v>-230.34</v>
      </c>
      <c r="T149" s="5">
        <v>-211.91</v>
      </c>
      <c r="U149" s="5">
        <v>-240.72</v>
      </c>
    </row>
    <row r="151" spans="3:21" x14ac:dyDescent="0.2">
      <c r="C151" s="6" t="s">
        <v>1266</v>
      </c>
      <c r="D151" s="6"/>
      <c r="E151" s="6"/>
      <c r="F151" s="6"/>
      <c r="G151" s="6"/>
      <c r="H151" s="6"/>
      <c r="I151" s="6"/>
      <c r="J151" s="6"/>
      <c r="K151" s="6"/>
      <c r="L151" s="9">
        <v>-2.4241000000000001</v>
      </c>
      <c r="M151" s="9">
        <v>-0.57989999999999997</v>
      </c>
      <c r="N151" s="9">
        <v>-0.27379999999999999</v>
      </c>
      <c r="O151" s="9">
        <v>-0.65539999999999998</v>
      </c>
      <c r="P151" s="9">
        <v>-0.42109999999999997</v>
      </c>
      <c r="Q151" s="8">
        <v>0.2165</v>
      </c>
      <c r="R151" s="9">
        <v>-0.32440000000000002</v>
      </c>
      <c r="S151" s="8">
        <v>0.71889999999999998</v>
      </c>
      <c r="T151" s="13">
        <v>0.08</v>
      </c>
      <c r="U151" s="9">
        <v>-0.13589999999999999</v>
      </c>
    </row>
    <row r="153" spans="3:21" x14ac:dyDescent="0.2">
      <c r="C153" s="6" t="s">
        <v>1267</v>
      </c>
      <c r="D153" s="6"/>
      <c r="E153" s="6"/>
      <c r="F153" s="6"/>
      <c r="G153" s="6"/>
      <c r="H153" s="6"/>
      <c r="I153" s="6"/>
      <c r="J153" s="6"/>
      <c r="K153" s="6"/>
      <c r="L153" s="10">
        <v>-11.8462</v>
      </c>
      <c r="M153" s="10">
        <v>-42.811900000000001</v>
      </c>
      <c r="N153" s="10">
        <v>-9.4741999999999997</v>
      </c>
      <c r="O153" s="10">
        <v>-10.180199999999999</v>
      </c>
      <c r="P153" s="6" t="s">
        <v>1247</v>
      </c>
      <c r="Q153" s="6" t="s">
        <v>1247</v>
      </c>
      <c r="R153" s="10">
        <v>-223.75149999999999</v>
      </c>
      <c r="S153" s="10">
        <v>-64.037300000000002</v>
      </c>
      <c r="T153" s="10">
        <v>-7.1841999999999997</v>
      </c>
      <c r="U153" s="10">
        <v>-2.8723000000000001</v>
      </c>
    </row>
    <row r="155" spans="3:21" x14ac:dyDescent="0.2">
      <c r="C155" s="6" t="s">
        <v>1268</v>
      </c>
      <c r="D155" s="6"/>
      <c r="E155" s="6"/>
      <c r="F155" s="6"/>
      <c r="G155" s="6"/>
      <c r="H155" s="6"/>
      <c r="I155" s="6"/>
      <c r="J155" s="6"/>
      <c r="K155" s="6"/>
      <c r="L155" s="6" t="s">
        <v>1247</v>
      </c>
      <c r="M155" s="6" t="s">
        <v>1247</v>
      </c>
      <c r="N155" s="6" t="s">
        <v>1247</v>
      </c>
      <c r="O155" s="6" t="s">
        <v>1247</v>
      </c>
      <c r="P155" s="6" t="s">
        <v>1247</v>
      </c>
      <c r="Q155" s="6" t="s">
        <v>1247</v>
      </c>
      <c r="R155" s="6" t="s">
        <v>1247</v>
      </c>
      <c r="S155" s="6" t="s">
        <v>1247</v>
      </c>
      <c r="T155" s="6" t="s">
        <v>1247</v>
      </c>
      <c r="U155" s="6" t="s">
        <v>1247</v>
      </c>
    </row>
    <row r="157" spans="3:21" x14ac:dyDescent="0.2">
      <c r="C157" s="6" t="s">
        <v>1269</v>
      </c>
      <c r="D157" s="6"/>
      <c r="E157" s="6"/>
      <c r="F157" s="6"/>
      <c r="G157" s="6"/>
      <c r="H157" s="6"/>
      <c r="I157" s="6"/>
      <c r="J157" s="6"/>
      <c r="K157" s="6"/>
      <c r="L157" s="6">
        <v>-166.78</v>
      </c>
      <c r="M157" s="6">
        <v>-263.51</v>
      </c>
      <c r="N157" s="6">
        <v>-335.64</v>
      </c>
      <c r="O157" s="6">
        <v>-555.63</v>
      </c>
      <c r="P157" s="6">
        <v>-555.02</v>
      </c>
      <c r="Q157" s="6">
        <v>-561.05999999999995</v>
      </c>
      <c r="R157" s="6">
        <v>-562.64</v>
      </c>
      <c r="S157" s="6">
        <v>-230.34</v>
      </c>
      <c r="T157" s="6">
        <v>-211.91</v>
      </c>
      <c r="U157" s="6">
        <v>-240.72</v>
      </c>
    </row>
    <row r="159" spans="3:21" x14ac:dyDescent="0.2">
      <c r="C159" s="6" t="s">
        <v>1270</v>
      </c>
      <c r="D159" s="6"/>
      <c r="E159" s="6"/>
      <c r="F159" s="6"/>
      <c r="G159" s="6"/>
      <c r="H159" s="6"/>
      <c r="I159" s="6"/>
      <c r="J159" s="6"/>
      <c r="K159" s="6"/>
      <c r="L159" s="6">
        <v>-96.21</v>
      </c>
      <c r="M159" s="6">
        <v>-141.35</v>
      </c>
      <c r="N159" s="6">
        <v>-154.19</v>
      </c>
      <c r="O159" s="6">
        <v>-213.57</v>
      </c>
      <c r="P159" s="6">
        <v>-201.13</v>
      </c>
      <c r="Q159" s="6">
        <v>-180.47</v>
      </c>
      <c r="R159" s="6">
        <v>-163.30000000000001</v>
      </c>
      <c r="S159" s="6">
        <v>-58.62</v>
      </c>
      <c r="T159" s="6">
        <v>-38.590000000000003</v>
      </c>
      <c r="U159" s="6">
        <v>-24.84</v>
      </c>
    </row>
    <row r="161" spans="3:21" x14ac:dyDescent="0.2">
      <c r="C161" s="6" t="s">
        <v>1271</v>
      </c>
      <c r="D161" s="6"/>
      <c r="E161" s="6"/>
      <c r="F161" s="6"/>
      <c r="G161" s="6"/>
      <c r="H161" s="6"/>
      <c r="I161" s="6"/>
      <c r="J161" s="6"/>
      <c r="K161" s="6"/>
      <c r="L161" s="9">
        <v>-1.6217999999999999</v>
      </c>
      <c r="M161" s="9">
        <v>-0.46910000000000002</v>
      </c>
      <c r="N161" s="9">
        <v>-9.0899999999999995E-2</v>
      </c>
      <c r="O161" s="9">
        <v>-0.3851</v>
      </c>
      <c r="P161" s="8">
        <v>5.8299999999999998E-2</v>
      </c>
      <c r="Q161" s="8">
        <v>0.1027</v>
      </c>
      <c r="R161" s="8">
        <v>9.5100000000000004E-2</v>
      </c>
      <c r="S161" s="8">
        <v>0.64100000000000001</v>
      </c>
      <c r="T161" s="8">
        <v>0.3417</v>
      </c>
      <c r="U161" s="8">
        <v>0.35620000000000002</v>
      </c>
    </row>
    <row r="163" spans="3:21" x14ac:dyDescent="0.2">
      <c r="C163" s="5" t="s">
        <v>1272</v>
      </c>
      <c r="D163" s="5"/>
      <c r="E163" s="5"/>
      <c r="F163" s="5"/>
      <c r="G163" s="5"/>
      <c r="H163" s="5"/>
      <c r="I163" s="5"/>
      <c r="J163" s="5"/>
      <c r="K163" s="5"/>
      <c r="L163" s="5">
        <v>-96.21</v>
      </c>
      <c r="M163" s="5">
        <v>-141.35</v>
      </c>
      <c r="N163" s="5">
        <v>-154.19</v>
      </c>
      <c r="O163" s="5">
        <v>-213.57</v>
      </c>
      <c r="P163" s="5">
        <v>-201.13</v>
      </c>
      <c r="Q163" s="5">
        <v>-180.47</v>
      </c>
      <c r="R163" s="5">
        <v>-163.30000000000001</v>
      </c>
      <c r="S163" s="5">
        <v>-58.62</v>
      </c>
      <c r="T163" s="5">
        <v>-38.590000000000003</v>
      </c>
      <c r="U163" s="5">
        <v>-24.84</v>
      </c>
    </row>
    <row r="165" spans="3:21" x14ac:dyDescent="0.2">
      <c r="C165" s="6" t="s">
        <v>1273</v>
      </c>
      <c r="D165" s="6"/>
      <c r="E165" s="6"/>
      <c r="F165" s="6"/>
      <c r="G165" s="6"/>
      <c r="H165" s="6"/>
      <c r="I165" s="6"/>
      <c r="J165" s="6"/>
      <c r="K165" s="6"/>
      <c r="L165" s="9">
        <v>-1.6217999999999999</v>
      </c>
      <c r="M165" s="9">
        <v>-0.46910000000000002</v>
      </c>
      <c r="N165" s="9">
        <v>-9.0899999999999995E-2</v>
      </c>
      <c r="O165" s="9">
        <v>-0.3851</v>
      </c>
      <c r="P165" s="8">
        <v>5.8299999999999998E-2</v>
      </c>
      <c r="Q165" s="8">
        <v>0.1027</v>
      </c>
      <c r="R165" s="8">
        <v>9.5100000000000004E-2</v>
      </c>
      <c r="S165" s="8">
        <v>0.64100000000000001</v>
      </c>
      <c r="T165" s="8">
        <v>0.3417</v>
      </c>
      <c r="U165" s="8">
        <v>0.35620000000000002</v>
      </c>
    </row>
    <row r="167" spans="3:21" x14ac:dyDescent="0.2">
      <c r="C167" s="6" t="s">
        <v>1274</v>
      </c>
      <c r="D167" s="6"/>
      <c r="E167" s="6"/>
      <c r="F167" s="6"/>
      <c r="G167" s="6"/>
      <c r="H167" s="6"/>
      <c r="I167" s="6"/>
      <c r="J167" s="6"/>
      <c r="K167" s="6"/>
      <c r="L167" s="6">
        <v>1.73</v>
      </c>
      <c r="M167" s="6">
        <v>1.86</v>
      </c>
      <c r="N167" s="6">
        <v>2.1800000000000002</v>
      </c>
      <c r="O167" s="6">
        <v>2.6</v>
      </c>
      <c r="P167" s="6">
        <v>2.76</v>
      </c>
      <c r="Q167" s="6">
        <v>3.11</v>
      </c>
      <c r="R167" s="6">
        <v>3.45</v>
      </c>
      <c r="S167" s="6">
        <v>3.93</v>
      </c>
      <c r="T167" s="6">
        <v>5.49</v>
      </c>
      <c r="U167" s="6">
        <v>9.69</v>
      </c>
    </row>
    <row r="169" spans="3:21" x14ac:dyDescent="0.2">
      <c r="C169" s="6" t="s">
        <v>1275</v>
      </c>
      <c r="D169" s="6"/>
      <c r="E169" s="6"/>
      <c r="F169" s="6"/>
      <c r="G169" s="6"/>
      <c r="H169" s="6"/>
      <c r="I169" s="6"/>
      <c r="J169" s="6"/>
      <c r="K169" s="6"/>
      <c r="L169" s="6">
        <v>1.73</v>
      </c>
      <c r="M169" s="6">
        <v>1.86</v>
      </c>
      <c r="N169" s="6">
        <v>2.1800000000000002</v>
      </c>
      <c r="O169" s="6">
        <v>2.6</v>
      </c>
      <c r="P169" s="6">
        <v>2.76</v>
      </c>
      <c r="Q169" s="6">
        <v>3.11</v>
      </c>
      <c r="R169" s="6">
        <v>3.45</v>
      </c>
      <c r="S169" s="6">
        <v>3.93</v>
      </c>
      <c r="T169" s="6">
        <v>5.49</v>
      </c>
      <c r="U169" s="6">
        <v>9.69</v>
      </c>
    </row>
    <row r="171" spans="3:21" x14ac:dyDescent="0.2">
      <c r="C171" s="6" t="s">
        <v>1276</v>
      </c>
      <c r="D171" s="6"/>
      <c r="E171" s="6"/>
      <c r="F171" s="6"/>
      <c r="G171" s="6"/>
      <c r="H171" s="6"/>
      <c r="I171" s="6"/>
      <c r="J171" s="6"/>
      <c r="K171" s="6"/>
      <c r="L171" s="6" t="s">
        <v>1247</v>
      </c>
      <c r="M171" s="6" t="s">
        <v>1247</v>
      </c>
      <c r="N171" s="6" t="s">
        <v>1247</v>
      </c>
      <c r="O171" s="6" t="s">
        <v>1247</v>
      </c>
      <c r="P171" s="6" t="s">
        <v>1247</v>
      </c>
      <c r="Q171" s="6" t="s">
        <v>1247</v>
      </c>
      <c r="R171" s="6" t="s">
        <v>1247</v>
      </c>
      <c r="S171" s="6" t="s">
        <v>1247</v>
      </c>
      <c r="T171" s="6" t="s">
        <v>1247</v>
      </c>
      <c r="U171" s="6" t="s">
        <v>1247</v>
      </c>
    </row>
    <row r="173" spans="3:21" x14ac:dyDescent="0.2">
      <c r="C173" s="6" t="s">
        <v>1277</v>
      </c>
      <c r="D173" s="6"/>
      <c r="E173" s="6"/>
      <c r="F173" s="6"/>
      <c r="G173" s="6"/>
      <c r="H173" s="6"/>
      <c r="I173" s="6"/>
      <c r="J173" s="6"/>
      <c r="K173" s="6"/>
      <c r="L173" s="5" t="s">
        <v>1247</v>
      </c>
      <c r="M173" s="5" t="s">
        <v>1247</v>
      </c>
      <c r="N173" s="5" t="s">
        <v>1247</v>
      </c>
      <c r="O173" s="5" t="s">
        <v>1247</v>
      </c>
      <c r="P173" s="5" t="s">
        <v>1247</v>
      </c>
      <c r="Q173" s="5" t="s">
        <v>1247</v>
      </c>
      <c r="R173" s="5" t="s">
        <v>1247</v>
      </c>
      <c r="S173" s="5" t="s">
        <v>1247</v>
      </c>
      <c r="T173" s="5" t="s">
        <v>1247</v>
      </c>
      <c r="U173" s="5" t="s">
        <v>1247</v>
      </c>
    </row>
    <row r="175" spans="3:21" x14ac:dyDescent="0.2">
      <c r="C175" s="5" t="s">
        <v>1278</v>
      </c>
      <c r="D175" s="5"/>
      <c r="E175" s="5"/>
      <c r="F175" s="5"/>
      <c r="G175" s="5"/>
      <c r="H175" s="5"/>
      <c r="I175" s="5"/>
      <c r="J175" s="5"/>
      <c r="K175" s="5"/>
      <c r="L175" s="5">
        <v>-152.25</v>
      </c>
      <c r="M175" s="5">
        <v>-257.89</v>
      </c>
      <c r="N175" s="5">
        <v>-322.95</v>
      </c>
      <c r="O175" s="5">
        <v>-551.87</v>
      </c>
      <c r="P175" s="5">
        <v>-558.52</v>
      </c>
      <c r="Q175" s="5">
        <v>-553.63</v>
      </c>
      <c r="R175" s="5">
        <v>-555.65</v>
      </c>
      <c r="S175" s="5">
        <v>-236.9</v>
      </c>
      <c r="T175" s="5">
        <v>-215.74</v>
      </c>
      <c r="U175" s="5">
        <v>-206.46</v>
      </c>
    </row>
    <row r="177" spans="3:21" x14ac:dyDescent="0.2">
      <c r="C177" s="6" t="s">
        <v>1279</v>
      </c>
      <c r="D177" s="6"/>
      <c r="E177" s="6"/>
      <c r="F177" s="6"/>
      <c r="G177" s="6"/>
      <c r="H177" s="6"/>
      <c r="I177" s="6"/>
      <c r="J177" s="6"/>
      <c r="K177" s="6"/>
      <c r="L177" s="9">
        <v>-1.7114</v>
      </c>
      <c r="M177" s="9">
        <v>-0.69389999999999996</v>
      </c>
      <c r="N177" s="9">
        <v>-0.25230000000000002</v>
      </c>
      <c r="O177" s="9">
        <v>-0.70879999999999999</v>
      </c>
      <c r="P177" s="9">
        <v>-1.21E-2</v>
      </c>
      <c r="Q177" s="8">
        <v>8.8000000000000005E-3</v>
      </c>
      <c r="R177" s="9">
        <v>-3.5999999999999999E-3</v>
      </c>
      <c r="S177" s="8">
        <v>0.57369999999999999</v>
      </c>
      <c r="T177" s="8">
        <v>8.9300000000000004E-2</v>
      </c>
      <c r="U177" s="8">
        <v>4.2999999999999997E-2</v>
      </c>
    </row>
    <row r="179" spans="3:21" x14ac:dyDescent="0.2">
      <c r="C179" s="6" t="s">
        <v>1280</v>
      </c>
      <c r="D179" s="6"/>
      <c r="E179" s="6"/>
      <c r="F179" s="6"/>
      <c r="G179" s="6"/>
      <c r="H179" s="6"/>
      <c r="I179" s="6"/>
      <c r="J179" s="6"/>
      <c r="K179" s="6"/>
      <c r="L179" s="10">
        <v>-10.8139</v>
      </c>
      <c r="M179" s="10">
        <v>-41.8994</v>
      </c>
      <c r="N179" s="10">
        <v>-9.1159999999999997</v>
      </c>
      <c r="O179" s="10">
        <v>-10.1113</v>
      </c>
      <c r="P179" s="6" t="s">
        <v>1247</v>
      </c>
      <c r="Q179" s="6" t="s">
        <v>1247</v>
      </c>
      <c r="R179" s="10">
        <v>-151.73429999999999</v>
      </c>
      <c r="S179" s="10">
        <v>-65.860699999999994</v>
      </c>
      <c r="T179" s="10">
        <v>-7.3139000000000003</v>
      </c>
      <c r="U179" s="10">
        <v>-2.4634999999999998</v>
      </c>
    </row>
    <row r="181" spans="3:21" x14ac:dyDescent="0.2">
      <c r="C181" s="6" t="s">
        <v>1281</v>
      </c>
      <c r="D181" s="6"/>
      <c r="E181" s="6"/>
      <c r="F181" s="6"/>
      <c r="G181" s="6"/>
      <c r="H181" s="6"/>
      <c r="I181" s="6"/>
      <c r="J181" s="6"/>
      <c r="K181" s="6"/>
      <c r="L181" s="6">
        <v>-155.87</v>
      </c>
      <c r="M181" s="6">
        <v>-263.74</v>
      </c>
      <c r="N181" s="6">
        <v>-332.69</v>
      </c>
      <c r="O181" s="6">
        <v>-569.02</v>
      </c>
      <c r="P181" s="6">
        <v>-562.96</v>
      </c>
      <c r="Q181" s="6">
        <v>-559.26</v>
      </c>
      <c r="R181" s="6">
        <v>-561.11</v>
      </c>
      <c r="S181" s="6">
        <v>-245.25</v>
      </c>
      <c r="T181" s="6">
        <v>-244.26</v>
      </c>
      <c r="U181" s="6">
        <v>-267.7</v>
      </c>
    </row>
    <row r="182" spans="3:21" x14ac:dyDescent="0.2">
      <c r="C182" s="5" t="s">
        <v>1282</v>
      </c>
      <c r="L182" s="5">
        <v>486.72</v>
      </c>
      <c r="M182" s="5">
        <v>241.53</v>
      </c>
      <c r="N182" s="15">
        <v>1076.17</v>
      </c>
      <c r="O182" s="5">
        <v>737.69</v>
      </c>
      <c r="P182" s="5">
        <v>21.19</v>
      </c>
      <c r="Q182" s="5">
        <v>546.72</v>
      </c>
      <c r="R182" s="5">
        <v>-93.95</v>
      </c>
      <c r="S182" s="5">
        <v>17.52</v>
      </c>
      <c r="T182" s="5">
        <v>196.25</v>
      </c>
      <c r="U182" s="5">
        <v>87.47</v>
      </c>
    </row>
  </sheetData>
  <sortState xmlns:xlrd2="http://schemas.microsoft.com/office/spreadsheetml/2017/richdata2" columnSort="1" ref="L1:U87">
    <sortCondition ref="L1:U1"/>
  </sortState>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1A9A0-F6C0-F642-923E-0EB5D09AB8AA}">
  <dimension ref="A1:AN11"/>
  <sheetViews>
    <sheetView workbookViewId="0"/>
  </sheetViews>
  <sheetFormatPr baseColWidth="10" defaultRowHeight="16" x14ac:dyDescent="0.2"/>
  <cols>
    <col min="1" max="1" width="19.1640625" customWidth="1"/>
    <col min="24" max="24" width="11.1640625" bestFit="1" customWidth="1"/>
  </cols>
  <sheetData>
    <row r="1" spans="1:40" x14ac:dyDescent="0.2">
      <c r="B1" s="38">
        <v>1987</v>
      </c>
      <c r="C1" s="38">
        <v>1988</v>
      </c>
      <c r="D1" s="38">
        <v>1989</v>
      </c>
      <c r="E1" s="38">
        <v>1990</v>
      </c>
      <c r="F1" s="38">
        <v>1991</v>
      </c>
      <c r="G1" s="38">
        <v>1992</v>
      </c>
      <c r="H1" s="38">
        <v>1993</v>
      </c>
      <c r="I1" s="38">
        <v>1994</v>
      </c>
      <c r="J1" s="38">
        <v>1995</v>
      </c>
      <c r="K1" s="38">
        <v>1996</v>
      </c>
      <c r="L1" s="38">
        <v>1997</v>
      </c>
      <c r="M1" s="38">
        <v>1998</v>
      </c>
      <c r="N1" s="38">
        <v>1999</v>
      </c>
      <c r="O1" s="38">
        <v>2000</v>
      </c>
      <c r="P1" s="38">
        <v>2001</v>
      </c>
      <c r="Q1" s="38">
        <v>2002</v>
      </c>
      <c r="R1" s="38">
        <v>2003</v>
      </c>
      <c r="S1" s="38">
        <v>2004</v>
      </c>
      <c r="T1" s="38">
        <v>2005</v>
      </c>
      <c r="U1" s="38">
        <v>2006</v>
      </c>
      <c r="V1" s="38">
        <v>2007</v>
      </c>
      <c r="W1" s="38">
        <v>2008</v>
      </c>
      <c r="X1" s="38">
        <v>2009</v>
      </c>
      <c r="Y1" s="38">
        <v>2010</v>
      </c>
      <c r="Z1" s="38">
        <v>2011</v>
      </c>
      <c r="AA1" s="38">
        <v>2012</v>
      </c>
      <c r="AB1" s="38">
        <v>2013</v>
      </c>
      <c r="AC1" s="38">
        <v>2014</v>
      </c>
      <c r="AD1" s="38">
        <v>2015</v>
      </c>
      <c r="AE1" s="38">
        <v>2016</v>
      </c>
      <c r="AF1" s="38">
        <v>2017</v>
      </c>
      <c r="AG1" s="38">
        <v>2018</v>
      </c>
      <c r="AH1" s="38">
        <v>2019</v>
      </c>
    </row>
    <row r="2" spans="1:40" x14ac:dyDescent="0.2">
      <c r="B2" s="51">
        <v>2.8619723130794412</v>
      </c>
      <c r="C2" s="51">
        <v>2.7505740635073921</v>
      </c>
      <c r="D2" s="51">
        <v>2.6278533137550322</v>
      </c>
      <c r="E2" s="51">
        <v>2.4979594237215133</v>
      </c>
      <c r="F2" s="51">
        <v>2.3643723840241488</v>
      </c>
      <c r="G2" s="51">
        <v>2.3044565146434199</v>
      </c>
      <c r="H2" s="51">
        <v>2.2317029969430759</v>
      </c>
      <c r="I2" s="51">
        <v>2.1768464659998794</v>
      </c>
      <c r="J2" s="51">
        <v>2.1175549280154469</v>
      </c>
      <c r="K2" s="51">
        <v>2.0612819312911972</v>
      </c>
      <c r="L2" s="51">
        <v>2.0004677128214259</v>
      </c>
      <c r="M2" s="51">
        <v>1.9695458430849915</v>
      </c>
      <c r="N2" s="51">
        <v>1.9371946917330496</v>
      </c>
      <c r="O2" s="51">
        <v>1.8855311385371321</v>
      </c>
      <c r="P2" s="51">
        <v>1.8177298163859363</v>
      </c>
      <c r="Q2" s="51">
        <v>1.79724126595406</v>
      </c>
      <c r="R2" s="51">
        <v>1.7516971403061012</v>
      </c>
      <c r="S2" s="51">
        <v>1.7185295205593065</v>
      </c>
      <c r="T2" s="51">
        <v>1.6689613679317339</v>
      </c>
      <c r="U2" s="51">
        <v>1.6049248657868389</v>
      </c>
      <c r="V2" s="51">
        <v>1.5722226349792703</v>
      </c>
      <c r="W2" s="51">
        <v>1.5076933592052841</v>
      </c>
      <c r="X2" s="51">
        <v>1.5072411868492295</v>
      </c>
      <c r="Y2" s="51">
        <v>1.4686165710311112</v>
      </c>
      <c r="Z2" s="51">
        <v>1.4450620594618826</v>
      </c>
      <c r="AA2" s="51">
        <v>1.403926998408513</v>
      </c>
      <c r="AB2" s="51">
        <v>1.3819539309070903</v>
      </c>
      <c r="AC2" s="51">
        <v>1.3604586837045582</v>
      </c>
      <c r="AD2" s="51">
        <v>1.3592353718698755</v>
      </c>
      <c r="AE2" s="51">
        <v>1.3408655143236416</v>
      </c>
      <c r="AF2" s="51">
        <v>1.3081614773889187</v>
      </c>
      <c r="AG2" s="51">
        <v>1.2816317011746046</v>
      </c>
      <c r="AH2" s="51">
        <v>1.2620696220330916</v>
      </c>
      <c r="AI2">
        <v>1.231407573454085</v>
      </c>
      <c r="AJ2">
        <v>1.2144058909803599</v>
      </c>
      <c r="AK2">
        <v>1.1298901106999999</v>
      </c>
      <c r="AL2">
        <v>1.0618269999999999</v>
      </c>
      <c r="AM2">
        <v>1.03</v>
      </c>
      <c r="AN2">
        <v>1</v>
      </c>
    </row>
    <row r="3" spans="1:40" x14ac:dyDescent="0.2">
      <c r="B3" s="51">
        <f>B4*B2*1000000</f>
        <v>0</v>
      </c>
      <c r="C3" s="51">
        <f t="shared" ref="C3:AH3" si="0">C4*C2*1000000</f>
        <v>0</v>
      </c>
      <c r="D3" s="51">
        <f t="shared" si="0"/>
        <v>0</v>
      </c>
      <c r="E3" s="51">
        <f t="shared" si="0"/>
        <v>0</v>
      </c>
      <c r="F3" s="51">
        <f t="shared" si="0"/>
        <v>0</v>
      </c>
      <c r="G3" s="51">
        <f t="shared" si="0"/>
        <v>1663817.6035725491</v>
      </c>
      <c r="H3" s="51">
        <f t="shared" si="0"/>
        <v>4032687.3154761377</v>
      </c>
      <c r="I3" s="51">
        <f t="shared" si="0"/>
        <v>4910173255.1821041</v>
      </c>
      <c r="J3" s="51">
        <f t="shared" si="0"/>
        <v>2483368894.4948988</v>
      </c>
      <c r="K3" s="51">
        <f t="shared" si="0"/>
        <v>5158110679.2244663</v>
      </c>
      <c r="L3" s="51">
        <f t="shared" si="0"/>
        <v>17406069569.259228</v>
      </c>
      <c r="M3" s="51">
        <f t="shared" si="0"/>
        <v>37844295536.592163</v>
      </c>
      <c r="N3" s="51">
        <f t="shared" si="0"/>
        <v>73531937311.87381</v>
      </c>
      <c r="O3" s="51">
        <f t="shared" si="0"/>
        <v>158855091481.27573</v>
      </c>
      <c r="P3" s="51">
        <f t="shared" si="0"/>
        <v>207662807438.23865</v>
      </c>
      <c r="Q3" s="51">
        <f t="shared" si="0"/>
        <v>243967917495.12131</v>
      </c>
      <c r="R3" s="51">
        <f t="shared" si="0"/>
        <v>475541981.16459888</v>
      </c>
      <c r="S3" s="51">
        <f t="shared" si="0"/>
        <v>648748331.07017934</v>
      </c>
      <c r="T3" s="51">
        <f t="shared" si="0"/>
        <v>896133785.85863316</v>
      </c>
      <c r="U3" s="51">
        <f t="shared" si="0"/>
        <v>2185917296.7508693</v>
      </c>
      <c r="V3" s="51">
        <f t="shared" si="0"/>
        <v>2778900362.8805904</v>
      </c>
      <c r="W3" s="51">
        <f t="shared" si="0"/>
        <v>4039980448.3792181</v>
      </c>
      <c r="X3" s="51">
        <f>(Y3+W3)/2</f>
        <v>4670713896.6425142</v>
      </c>
      <c r="Y3" s="51">
        <f t="shared" si="0"/>
        <v>5301447344.9058104</v>
      </c>
      <c r="Z3" s="51">
        <f t="shared" si="0"/>
        <v>6997827182.8468628</v>
      </c>
      <c r="AA3" s="51">
        <f t="shared" si="0"/>
        <v>7735268528.4303255</v>
      </c>
      <c r="AB3" s="51">
        <f t="shared" si="0"/>
        <v>0</v>
      </c>
      <c r="AC3" s="51">
        <f t="shared" si="0"/>
        <v>0</v>
      </c>
      <c r="AD3" s="51">
        <f t="shared" si="0"/>
        <v>0</v>
      </c>
      <c r="AE3" s="51">
        <f t="shared" si="0"/>
        <v>0</v>
      </c>
      <c r="AF3" s="51">
        <f t="shared" si="0"/>
        <v>0</v>
      </c>
      <c r="AG3" s="51">
        <f t="shared" si="0"/>
        <v>0</v>
      </c>
      <c r="AH3" s="51">
        <f t="shared" si="0"/>
        <v>0</v>
      </c>
    </row>
    <row r="4" spans="1:40" x14ac:dyDescent="0.2">
      <c r="A4" s="38" t="s">
        <v>1418</v>
      </c>
      <c r="G4">
        <v>0.72199999999999998</v>
      </c>
      <c r="H4">
        <v>1.8069999999999999</v>
      </c>
      <c r="I4">
        <v>2255.636</v>
      </c>
      <c r="J4">
        <v>1172.7529999999999</v>
      </c>
      <c r="K4">
        <v>2502.38</v>
      </c>
      <c r="L4">
        <v>8701</v>
      </c>
      <c r="M4">
        <v>19214.732</v>
      </c>
      <c r="N4">
        <v>37957.949000000001</v>
      </c>
      <c r="O4">
        <v>84249.519</v>
      </c>
      <c r="P4">
        <v>114242.94500000001</v>
      </c>
      <c r="Q4">
        <v>135745.78</v>
      </c>
      <c r="R4">
        <v>271.47500000000002</v>
      </c>
      <c r="S4">
        <v>377.50200000000001</v>
      </c>
      <c r="T4">
        <v>536.94100000000003</v>
      </c>
      <c r="U4">
        <v>1362.0060000000001</v>
      </c>
      <c r="V4">
        <v>1767.498</v>
      </c>
      <c r="W4">
        <v>2679.5770000000002</v>
      </c>
      <c r="X4">
        <f t="shared" ref="X4:X9" si="1">AVERAGE(Y4,W4)</f>
        <v>3144.7004999999999</v>
      </c>
      <c r="Y4">
        <v>3609.8240000000001</v>
      </c>
      <c r="Z4">
        <v>4842.5789999999997</v>
      </c>
      <c r="AA4">
        <v>5509.7370000000001</v>
      </c>
    </row>
    <row r="5" spans="1:40" x14ac:dyDescent="0.2">
      <c r="A5" s="38" t="s">
        <v>1419</v>
      </c>
      <c r="G5">
        <v>3.8759999999999999</v>
      </c>
      <c r="H5">
        <v>4.7619999999999996</v>
      </c>
      <c r="I5">
        <v>6492.4679999999998</v>
      </c>
      <c r="J5">
        <v>8183.0450000000001</v>
      </c>
      <c r="K5">
        <v>16322.825000000001</v>
      </c>
      <c r="L5">
        <f>AVERAGE(M5,K5)</f>
        <v>25833.702499999999</v>
      </c>
      <c r="M5">
        <v>35344.58</v>
      </c>
      <c r="N5">
        <v>36393.756000000001</v>
      </c>
      <c r="O5">
        <v>52711.608999999997</v>
      </c>
      <c r="P5">
        <v>67653.087</v>
      </c>
      <c r="Q5">
        <v>84934.323000000004</v>
      </c>
      <c r="R5">
        <v>122.7</v>
      </c>
      <c r="S5">
        <v>160.852</v>
      </c>
      <c r="T5">
        <v>190.834</v>
      </c>
      <c r="U5">
        <v>750.779</v>
      </c>
      <c r="V5">
        <f t="shared" ref="V5:V6" si="2">AVERAGE(W5,U5)</f>
        <v>1178.8310000000001</v>
      </c>
      <c r="W5">
        <v>1606.883</v>
      </c>
      <c r="X5">
        <f t="shared" si="1"/>
        <v>1624.69</v>
      </c>
      <c r="Y5">
        <v>1642.4970000000001</v>
      </c>
      <c r="Z5">
        <v>1699.9849999999999</v>
      </c>
      <c r="AA5">
        <v>1986.8579999999999</v>
      </c>
    </row>
    <row r="6" spans="1:40" x14ac:dyDescent="0.2">
      <c r="A6" s="38" t="s">
        <v>1420</v>
      </c>
      <c r="G6">
        <v>3.3679999999999999</v>
      </c>
      <c r="H6">
        <v>3.4079999999999999</v>
      </c>
      <c r="I6">
        <v>3130.5509999999999</v>
      </c>
      <c r="J6">
        <v>2857.7579999999998</v>
      </c>
      <c r="K6">
        <v>4001.4189999999999</v>
      </c>
      <c r="L6">
        <f>AVERAGE(M6,K6)</f>
        <v>12509.083500000001</v>
      </c>
      <c r="M6">
        <v>21016.748</v>
      </c>
      <c r="N6">
        <v>29246.776999999998</v>
      </c>
      <c r="O6">
        <v>49850.55</v>
      </c>
      <c r="P6">
        <v>57961.794999999998</v>
      </c>
      <c r="Q6">
        <v>69716.759999999995</v>
      </c>
      <c r="R6">
        <v>98.474000000000004</v>
      </c>
      <c r="S6">
        <v>114.196</v>
      </c>
      <c r="T6">
        <v>181.79599999999999</v>
      </c>
      <c r="U6">
        <v>373.56299999999999</v>
      </c>
      <c r="V6">
        <f t="shared" si="2"/>
        <v>601.14100000000008</v>
      </c>
      <c r="W6">
        <v>828.71900000000005</v>
      </c>
      <c r="X6">
        <f t="shared" si="1"/>
        <v>1016.6320000000001</v>
      </c>
      <c r="Y6">
        <v>1204.5450000000001</v>
      </c>
      <c r="Z6">
        <v>1297.5730000000001</v>
      </c>
      <c r="AA6">
        <v>1439.067</v>
      </c>
    </row>
    <row r="7" spans="1:40" x14ac:dyDescent="0.2">
      <c r="A7" s="38" t="s">
        <v>1421</v>
      </c>
      <c r="G7">
        <v>7.548</v>
      </c>
      <c r="H7">
        <v>9.6150000000000002</v>
      </c>
      <c r="I7">
        <v>10719.706</v>
      </c>
      <c r="J7">
        <v>11833.054</v>
      </c>
      <c r="K7">
        <v>21305.691999999999</v>
      </c>
      <c r="L7">
        <v>39654</v>
      </c>
      <c r="M7">
        <v>56643.635000000002</v>
      </c>
      <c r="N7">
        <v>68623.245999999999</v>
      </c>
      <c r="O7">
        <v>118558.54399999999</v>
      </c>
      <c r="P7">
        <v>139186.283</v>
      </c>
      <c r="Q7">
        <v>259874.69099999999</v>
      </c>
      <c r="R7">
        <v>274.12400000000002</v>
      </c>
      <c r="S7">
        <v>334.774</v>
      </c>
      <c r="T7">
        <v>453.35700000000003</v>
      </c>
      <c r="U7">
        <v>1168.787</v>
      </c>
      <c r="V7">
        <v>1720.434</v>
      </c>
      <c r="W7">
        <v>2720.2049999999999</v>
      </c>
      <c r="X7">
        <f t="shared" si="1"/>
        <v>2913.6234999999997</v>
      </c>
      <c r="Y7">
        <v>3107.0419999999999</v>
      </c>
      <c r="Z7">
        <v>3774.5439999999999</v>
      </c>
      <c r="AA7">
        <v>3783.13</v>
      </c>
    </row>
    <row r="8" spans="1:40" x14ac:dyDescent="0.2">
      <c r="A8" s="38" t="s">
        <v>1422</v>
      </c>
      <c r="G8">
        <v>-7.1470000000000002</v>
      </c>
      <c r="H8">
        <v>-10.326000000000001</v>
      </c>
      <c r="I8">
        <v>-10213.227000000001</v>
      </c>
      <c r="J8">
        <v>-10516.522999999999</v>
      </c>
      <c r="K8">
        <v>-17818.981</v>
      </c>
      <c r="L8">
        <f t="shared" ref="L8:L10" si="3">AVERAGE(M8,K8)</f>
        <v>-23621.6315</v>
      </c>
      <c r="M8">
        <v>-29424.281999999999</v>
      </c>
      <c r="N8">
        <v>-29636.948</v>
      </c>
      <c r="O8">
        <v>-16284.37</v>
      </c>
      <c r="P8">
        <v>-1912.366</v>
      </c>
      <c r="Q8">
        <v>-100000.16800000001</v>
      </c>
      <c r="R8">
        <v>25.693000000000001</v>
      </c>
      <c r="S8">
        <v>52.756</v>
      </c>
      <c r="T8">
        <v>63.655999999999999</v>
      </c>
      <c r="X8">
        <f t="shared" si="1"/>
        <v>1326.54</v>
      </c>
      <c r="Y8">
        <v>1326.54</v>
      </c>
      <c r="Z8">
        <v>1486.13</v>
      </c>
      <c r="AA8">
        <v>1478.4690000000001</v>
      </c>
    </row>
    <row r="9" spans="1:40" x14ac:dyDescent="0.2">
      <c r="A9" s="38" t="s">
        <v>1423</v>
      </c>
      <c r="I9">
        <v>130.672</v>
      </c>
      <c r="J9">
        <v>11193.458000000001</v>
      </c>
      <c r="K9">
        <v>24067.57</v>
      </c>
      <c r="L9">
        <f t="shared" si="3"/>
        <v>18248.159</v>
      </c>
      <c r="M9">
        <v>12428.748</v>
      </c>
      <c r="N9">
        <v>36917.624000000003</v>
      </c>
      <c r="O9">
        <v>286567.03499999997</v>
      </c>
      <c r="P9">
        <v>5863.857</v>
      </c>
      <c r="Q9">
        <v>3379.328</v>
      </c>
      <c r="R9">
        <v>399.69900000000001</v>
      </c>
      <c r="S9">
        <v>16.001999999999999</v>
      </c>
      <c r="T9">
        <v>52.631</v>
      </c>
      <c r="X9">
        <f t="shared" si="1"/>
        <v>-1125.44</v>
      </c>
      <c r="Y9">
        <v>-1125.44</v>
      </c>
      <c r="Z9">
        <v>-993.697</v>
      </c>
      <c r="AA9">
        <v>-248.72800000000001</v>
      </c>
    </row>
    <row r="10" spans="1:40" x14ac:dyDescent="0.2">
      <c r="A10" s="38" t="s">
        <v>1424</v>
      </c>
      <c r="I10">
        <v>-198.964</v>
      </c>
      <c r="J10">
        <v>-29.88</v>
      </c>
      <c r="K10">
        <v>-1418.1610000000001</v>
      </c>
      <c r="L10">
        <f t="shared" si="3"/>
        <v>-1803.5355</v>
      </c>
      <c r="M10">
        <v>-2188.91</v>
      </c>
      <c r="N10">
        <v>-1875.0719999999999</v>
      </c>
      <c r="O10">
        <v>-9637.3330000000005</v>
      </c>
      <c r="P10">
        <v>-7889.6610000000001</v>
      </c>
      <c r="Q10">
        <v>-11077.313</v>
      </c>
      <c r="R10">
        <v>-11.227</v>
      </c>
      <c r="S10">
        <v>-36.015000000000001</v>
      </c>
      <c r="T10">
        <v>-35.860999999999997</v>
      </c>
      <c r="Y10">
        <v>-98.632000000000005</v>
      </c>
      <c r="Z10">
        <v>-132.119</v>
      </c>
      <c r="AA10">
        <v>-111.524</v>
      </c>
    </row>
    <row r="11" spans="1:40" x14ac:dyDescent="0.2">
      <c r="X11">
        <v>1198030657.36711</v>
      </c>
      <c r="Y11">
        <v>1464680678.6207478</v>
      </c>
      <c r="Z11">
        <v>1906470375.0480616</v>
      </c>
      <c r="AA11">
        <v>1990206912.9439077</v>
      </c>
      <c r="AB11">
        <v>2183625406.2262931</v>
      </c>
      <c r="AC11">
        <v>2443791933.5384979</v>
      </c>
      <c r="AD11">
        <v>2839442691.8361702</v>
      </c>
      <c r="AE11">
        <v>4750686517.248662</v>
      </c>
      <c r="AF11">
        <v>4282920676.9713202</v>
      </c>
      <c r="AG11">
        <v>6537603307.691658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9D64-75BC-CC41-AD62-A4921191B81D}">
  <dimension ref="A1:V183"/>
  <sheetViews>
    <sheetView workbookViewId="0">
      <selection sqref="A1:B2"/>
    </sheetView>
  </sheetViews>
  <sheetFormatPr baseColWidth="10" defaultRowHeight="16" x14ac:dyDescent="0.2"/>
  <cols>
    <col min="13" max="13" width="11.1640625" bestFit="1" customWidth="1"/>
  </cols>
  <sheetData>
    <row r="1" spans="1:22" x14ac:dyDescent="0.2">
      <c r="A1" s="70" t="s">
        <v>1234</v>
      </c>
      <c r="B1" s="70"/>
      <c r="D1" s="5"/>
      <c r="E1" s="5"/>
      <c r="F1" s="5"/>
      <c r="G1" s="5"/>
      <c r="H1" s="5"/>
      <c r="I1" s="5"/>
      <c r="J1" s="5"/>
      <c r="K1" s="5"/>
      <c r="M1" s="5">
        <v>2009</v>
      </c>
      <c r="N1" s="5">
        <v>2010</v>
      </c>
      <c r="O1" s="5">
        <v>2011</v>
      </c>
      <c r="P1" s="5">
        <v>2012</v>
      </c>
      <c r="Q1" s="5">
        <v>2013</v>
      </c>
      <c r="R1" s="5">
        <v>2014</v>
      </c>
      <c r="S1" s="5">
        <v>2015</v>
      </c>
      <c r="T1" s="5">
        <v>2016</v>
      </c>
      <c r="U1" s="5">
        <v>2017</v>
      </c>
      <c r="V1" s="5">
        <v>2018</v>
      </c>
    </row>
    <row r="2" spans="1:22" x14ac:dyDescent="0.2">
      <c r="A2" s="70"/>
      <c r="B2" s="70"/>
      <c r="C2" s="4" t="s">
        <v>1235</v>
      </c>
      <c r="D2" s="4"/>
      <c r="E2" s="4"/>
      <c r="F2" s="4"/>
      <c r="G2" s="4"/>
      <c r="H2" s="4"/>
      <c r="I2" s="4"/>
      <c r="J2" s="4"/>
      <c r="K2" s="4"/>
      <c r="L2" s="4"/>
      <c r="M2" s="41">
        <v>1.5072411868492295</v>
      </c>
      <c r="N2" s="41">
        <v>1.4686165710311112</v>
      </c>
      <c r="O2" s="41">
        <v>1.4450620594618826</v>
      </c>
      <c r="P2" s="41">
        <v>1.403926998408513</v>
      </c>
      <c r="Q2" s="41">
        <v>1.3819539309070903</v>
      </c>
      <c r="R2" s="41">
        <v>1.3604586837045582</v>
      </c>
      <c r="S2" s="41">
        <v>1.3592353718698755</v>
      </c>
      <c r="T2" s="41">
        <v>1.3408655143236416</v>
      </c>
      <c r="U2" s="41">
        <v>1.3081614773889187</v>
      </c>
      <c r="V2" s="41">
        <v>1.2816317011746046</v>
      </c>
    </row>
    <row r="3" spans="1:22" x14ac:dyDescent="0.2">
      <c r="A3" s="71"/>
      <c r="B3" s="71"/>
      <c r="C3" s="5" t="s">
        <v>1236</v>
      </c>
      <c r="D3" s="5"/>
      <c r="E3" s="5"/>
      <c r="F3" s="5"/>
      <c r="G3" s="5"/>
      <c r="H3" s="5"/>
      <c r="I3" s="5"/>
      <c r="J3" s="5"/>
      <c r="K3" s="5"/>
      <c r="L3" s="5"/>
      <c r="M3" s="15">
        <v>2689.89</v>
      </c>
      <c r="N3" s="15">
        <v>3625.75</v>
      </c>
      <c r="O3" s="15">
        <v>4842.1000000000004</v>
      </c>
      <c r="P3" s="15">
        <v>5506.7</v>
      </c>
      <c r="Q3" s="15">
        <v>6493.9</v>
      </c>
      <c r="R3" s="15">
        <v>7670.4</v>
      </c>
      <c r="S3" s="28">
        <v>9256</v>
      </c>
      <c r="T3" s="28">
        <v>11229</v>
      </c>
      <c r="U3" s="28">
        <v>13003</v>
      </c>
      <c r="V3" s="28">
        <v>15281</v>
      </c>
    </row>
    <row r="4" spans="1:22" x14ac:dyDescent="0.2">
      <c r="A4" s="72"/>
      <c r="B4" s="72"/>
      <c r="M4">
        <f>M3*M2*1000000</f>
        <v>4054312996.0938735</v>
      </c>
      <c r="N4">
        <f t="shared" ref="N4:V4" si="0">N3*N2*1000000</f>
        <v>5324836532.4160509</v>
      </c>
      <c r="O4">
        <f t="shared" si="0"/>
        <v>6997134998.1203823</v>
      </c>
      <c r="P4">
        <f t="shared" si="0"/>
        <v>7731004802.136158</v>
      </c>
      <c r="Q4">
        <f t="shared" si="0"/>
        <v>8974270631.9175529</v>
      </c>
      <c r="R4">
        <f t="shared" si="0"/>
        <v>10435262287.487444</v>
      </c>
      <c r="S4">
        <f t="shared" si="0"/>
        <v>12581082602.027567</v>
      </c>
      <c r="T4">
        <f t="shared" si="0"/>
        <v>15056578860.340172</v>
      </c>
      <c r="U4">
        <f t="shared" si="0"/>
        <v>17010023690.48811</v>
      </c>
      <c r="V4">
        <f t="shared" si="0"/>
        <v>19584614025.649132</v>
      </c>
    </row>
    <row r="5" spans="1:22" x14ac:dyDescent="0.2">
      <c r="A5" s="71"/>
      <c r="B5" s="71"/>
      <c r="V5" s="8">
        <v>0.17519999999999999</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f t="shared" ref="M9:V9" si="1">M$2*M102*1000000</f>
        <v>326001196.30361986</v>
      </c>
      <c r="N9">
        <f t="shared" si="1"/>
        <v>591852478.12553775</v>
      </c>
      <c r="O9">
        <f t="shared" si="1"/>
        <v>720507942.84769475</v>
      </c>
      <c r="P9">
        <f t="shared" si="1"/>
        <v>678377525.63099349</v>
      </c>
      <c r="Q9">
        <f t="shared" si="1"/>
        <v>1363297552.8398445</v>
      </c>
      <c r="R9">
        <f t="shared" si="1"/>
        <v>1212168687.1807616</v>
      </c>
      <c r="S9">
        <f t="shared" si="1"/>
        <v>2649149739.7743874</v>
      </c>
      <c r="T9">
        <f t="shared" si="1"/>
        <v>1830281427.0517709</v>
      </c>
      <c r="U9">
        <f t="shared" si="1"/>
        <v>1692760951.741261</v>
      </c>
      <c r="V9">
        <f t="shared" si="1"/>
        <v>1562309043.731843</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f t="shared" si="3"/>
        <v>3728311799.7902541</v>
      </c>
      <c r="N11">
        <f t="shared" si="3"/>
        <v>4732984054.290514</v>
      </c>
      <c r="O11">
        <f t="shared" si="3"/>
        <v>6276627055.272687</v>
      </c>
      <c r="P11">
        <f t="shared" si="3"/>
        <v>7052627276.5051651</v>
      </c>
      <c r="Q11">
        <f t="shared" si="3"/>
        <v>7610973079.0777082</v>
      </c>
      <c r="R11">
        <f t="shared" si="3"/>
        <v>9223093600.3066826</v>
      </c>
      <c r="S11">
        <f t="shared" si="3"/>
        <v>9931932862.2531815</v>
      </c>
      <c r="T11">
        <f t="shared" si="3"/>
        <v>13226297433.288401</v>
      </c>
      <c r="U11">
        <f t="shared" si="3"/>
        <v>15317262738.746849</v>
      </c>
      <c r="V11">
        <f t="shared" si="3"/>
        <v>18022304981.91729</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f t="shared" si="5"/>
        <v>337471.30173554248</v>
      </c>
      <c r="N13">
        <f t="shared" si="5"/>
        <v>444843.95936532359</v>
      </c>
      <c r="O13">
        <f t="shared" si="5"/>
        <v>502592.58428084274</v>
      </c>
      <c r="P13">
        <f t="shared" si="5"/>
        <v>219854.96795077311</v>
      </c>
      <c r="Q13">
        <f t="shared" si="5"/>
        <v>133082.16354635279</v>
      </c>
      <c r="R13">
        <f t="shared" si="5"/>
        <v>314265.95593575295</v>
      </c>
      <c r="S13">
        <f t="shared" si="5"/>
        <v>105748.5119314763</v>
      </c>
      <c r="T13">
        <f t="shared" si="5"/>
        <v>469168.84346184216</v>
      </c>
      <c r="U13">
        <f t="shared" si="5"/>
        <v>244626.19627172779</v>
      </c>
      <c r="V13">
        <f t="shared" si="5"/>
        <v>257607.97193609554</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f t="shared" si="7"/>
        <v>1386058.9954265514</v>
      </c>
      <c r="N15">
        <f t="shared" si="7"/>
        <v>1305453.2699895548</v>
      </c>
      <c r="O15">
        <f t="shared" si="7"/>
        <v>1296220.6673373086</v>
      </c>
      <c r="P15">
        <f t="shared" si="7"/>
        <v>1280802.6006480863</v>
      </c>
      <c r="Q15">
        <f t="shared" si="7"/>
        <v>1172035.1288023032</v>
      </c>
      <c r="R15">
        <f t="shared" si="7"/>
        <v>1202373.3846580887</v>
      </c>
      <c r="S15">
        <f t="shared" si="7"/>
        <v>1072980.4025540797</v>
      </c>
      <c r="T15">
        <f t="shared" si="7"/>
        <v>1177816.267781887</v>
      </c>
      <c r="U15">
        <f t="shared" si="7"/>
        <v>1177999.4103887212</v>
      </c>
      <c r="V15">
        <f t="shared" si="7"/>
        <v>1179357.4914208711</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2459938196.2328901</v>
      </c>
      <c r="N17">
        <f t="shared" si="9"/>
        <v>3159258595.2707052</v>
      </c>
      <c r="O17">
        <f t="shared" si="9"/>
        <v>4096461926.1625447</v>
      </c>
      <c r="P17">
        <f t="shared" si="9"/>
        <v>4191564446.4484558</v>
      </c>
      <c r="Q17">
        <f t="shared" si="9"/>
        <v>4874704295.88167</v>
      </c>
      <c r="R17">
        <f t="shared" si="9"/>
        <v>5554072576.2238588</v>
      </c>
      <c r="S17">
        <f t="shared" si="9"/>
        <v>6344910715.8885794</v>
      </c>
      <c r="T17">
        <f t="shared" si="9"/>
        <v>8663332088.0450478</v>
      </c>
      <c r="U17">
        <f t="shared" si="9"/>
        <v>8148537842.6555758</v>
      </c>
      <c r="V17">
        <f t="shared" si="9"/>
        <v>10987428574.169884</v>
      </c>
    </row>
    <row r="18" spans="1:22" x14ac:dyDescent="0.2">
      <c r="A18" s="11"/>
      <c r="C18" s="11" t="s">
        <v>1243</v>
      </c>
      <c r="L18">
        <f t="shared" ref="L18:V18" si="10">L$2*L111*1000000</f>
        <v>0</v>
      </c>
      <c r="M18">
        <f t="shared" si="10"/>
        <v>-77622.921122735323</v>
      </c>
      <c r="N18">
        <f t="shared" si="10"/>
        <v>467166.93124499649</v>
      </c>
      <c r="O18">
        <f t="shared" si="10"/>
        <v>459240.72249698633</v>
      </c>
      <c r="P18">
        <f t="shared" si="10"/>
        <v>74688.916315332899</v>
      </c>
      <c r="Q18">
        <f t="shared" si="10"/>
        <v>250824.63845963686</v>
      </c>
      <c r="R18">
        <f t="shared" si="10"/>
        <v>214136.1968150975</v>
      </c>
      <c r="S18">
        <f t="shared" si="10"/>
        <v>194914.35232614016</v>
      </c>
      <c r="T18">
        <f t="shared" si="10"/>
        <v>515026.44405171071</v>
      </c>
      <c r="U18">
        <f t="shared" si="10"/>
        <v>-46962.997038262183</v>
      </c>
      <c r="V18">
        <f t="shared" si="10"/>
        <v>482278.00915200374</v>
      </c>
    </row>
    <row r="19" spans="1:22" x14ac:dyDescent="0.2">
      <c r="A19" s="11"/>
      <c r="C19" s="11" t="s">
        <v>1244</v>
      </c>
      <c r="L19">
        <f t="shared" ref="L19:V19" si="11">L$2*L112*1000000</f>
        <v>0</v>
      </c>
      <c r="M19">
        <f t="shared" si="11"/>
        <v>1198030657.36711</v>
      </c>
      <c r="N19">
        <f t="shared" si="11"/>
        <v>1464680678.6207478</v>
      </c>
      <c r="O19">
        <f t="shared" si="11"/>
        <v>1906470375.0480616</v>
      </c>
      <c r="P19">
        <f t="shared" si="11"/>
        <v>1990206912.9439077</v>
      </c>
      <c r="Q19">
        <f t="shared" si="11"/>
        <v>2183625406.2262931</v>
      </c>
      <c r="R19">
        <f t="shared" si="11"/>
        <v>2443791933.5384979</v>
      </c>
      <c r="S19">
        <f t="shared" si="11"/>
        <v>2839442691.8361702</v>
      </c>
      <c r="T19">
        <f t="shared" si="11"/>
        <v>4750686517.248662</v>
      </c>
      <c r="U19">
        <f t="shared" si="11"/>
        <v>4282920676.9713202</v>
      </c>
      <c r="V19">
        <f t="shared" si="11"/>
        <v>6537603307.691658</v>
      </c>
    </row>
    <row r="20" spans="1:22" x14ac:dyDescent="0.2">
      <c r="A20" s="71"/>
      <c r="B20" s="71"/>
      <c r="C20" s="11" t="s">
        <v>1245</v>
      </c>
      <c r="L20">
        <f t="shared" ref="L20:V20" si="12">L$2*L113*1000000</f>
        <v>0</v>
      </c>
      <c r="M20">
        <f t="shared" si="12"/>
        <v>1136203623.8825548</v>
      </c>
      <c r="N20">
        <f t="shared" si="12"/>
        <v>1396110970.9193051</v>
      </c>
      <c r="O20">
        <f t="shared" si="12"/>
        <v>1772079603.5181065</v>
      </c>
      <c r="P20">
        <f t="shared" si="12"/>
        <v>1928293732.3140924</v>
      </c>
      <c r="Q20">
        <f t="shared" si="12"/>
        <v>2327901396.6129937</v>
      </c>
      <c r="R20">
        <f t="shared" si="12"/>
        <v>2758874164.6844735</v>
      </c>
      <c r="S20">
        <f t="shared" si="12"/>
        <v>3126241355.3007135</v>
      </c>
      <c r="T20">
        <f t="shared" si="12"/>
        <v>3297188299.7218351</v>
      </c>
      <c r="U20">
        <f t="shared" si="12"/>
        <v>3435232039.623301</v>
      </c>
      <c r="V20">
        <f t="shared" si="12"/>
        <v>4042266385.5047026</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1268388675.9692321</v>
      </c>
      <c r="N22">
        <f t="shared" si="14"/>
        <v>1573710772.8540976</v>
      </c>
      <c r="O22">
        <f t="shared" si="14"/>
        <v>2180165129.1101427</v>
      </c>
      <c r="P22">
        <f t="shared" si="14"/>
        <v>2861062830.0567088</v>
      </c>
      <c r="Q22">
        <f t="shared" si="14"/>
        <v>2736268783.1960387</v>
      </c>
      <c r="R22">
        <f t="shared" si="14"/>
        <v>3669021024.0828233</v>
      </c>
      <c r="S22">
        <f t="shared" si="14"/>
        <v>3587022146.3646016</v>
      </c>
      <c r="T22">
        <f t="shared" si="14"/>
        <v>4562965345.2433519</v>
      </c>
      <c r="U22">
        <f t="shared" si="14"/>
        <v>7168724896.0912752</v>
      </c>
      <c r="V22">
        <f t="shared" si="14"/>
        <v>7034876407.7474041</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2715294.9981088871</v>
      </c>
      <c r="N24">
        <f t="shared" si="16"/>
        <v>401519.77051990578</v>
      </c>
      <c r="O24">
        <f t="shared" si="16"/>
        <v>589440.81405450183</v>
      </c>
      <c r="P24">
        <f t="shared" si="16"/>
        <v>492497.59104170639</v>
      </c>
      <c r="Q24">
        <f t="shared" si="16"/>
        <v>-39247.49163776137</v>
      </c>
      <c r="R24">
        <f t="shared" si="16"/>
        <v>492622.08936942054</v>
      </c>
      <c r="S24">
        <f t="shared" si="16"/>
        <v>-29223.560495202324</v>
      </c>
      <c r="T24">
        <f t="shared" si="16"/>
        <v>388180.56639669422</v>
      </c>
      <c r="U24">
        <f t="shared" si="16"/>
        <v>798370.94965045713</v>
      </c>
      <c r="V24">
        <f t="shared" si="16"/>
        <v>2050.6107218793677</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f t="shared" si="18"/>
        <v>471465.04324643902</v>
      </c>
      <c r="N26">
        <f t="shared" si="18"/>
        <v>433976.19673969335</v>
      </c>
      <c r="O26">
        <f t="shared" si="18"/>
        <v>450281.3377283226</v>
      </c>
      <c r="P26">
        <f t="shared" si="18"/>
        <v>519593.38211099058</v>
      </c>
      <c r="Q26">
        <f t="shared" si="18"/>
        <v>421357.75353357184</v>
      </c>
      <c r="R26">
        <f t="shared" si="18"/>
        <v>478337.27319052274</v>
      </c>
      <c r="S26">
        <f t="shared" si="18"/>
        <v>387518.00452010153</v>
      </c>
      <c r="T26">
        <f t="shared" si="18"/>
        <v>406416.33739149576</v>
      </c>
      <c r="U26">
        <f t="shared" si="18"/>
        <v>551259.24657169031</v>
      </c>
      <c r="V26">
        <f t="shared" si="18"/>
        <v>460362.10706191801</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112771785.60005935</v>
      </c>
      <c r="N28">
        <f t="shared" si="20"/>
        <v>47171964.261519283</v>
      </c>
      <c r="O28">
        <f t="shared" si="20"/>
        <v>-24277042.598959628</v>
      </c>
      <c r="P28">
        <f t="shared" si="20"/>
        <v>-67248103.223767772</v>
      </c>
      <c r="Q28">
        <f t="shared" si="20"/>
        <v>-96183993.591133475</v>
      </c>
      <c r="R28">
        <f t="shared" si="20"/>
        <v>-201211839.31990418</v>
      </c>
      <c r="S28">
        <f t="shared" si="20"/>
        <v>-380585904.1235652</v>
      </c>
      <c r="T28">
        <f t="shared" si="20"/>
        <v>-630206791.73211157</v>
      </c>
      <c r="U28">
        <f t="shared" si="20"/>
        <v>-545503336.07117915</v>
      </c>
      <c r="V28">
        <f t="shared" si="20"/>
        <v>-892015664.01752472</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-104602.53836733653</v>
      </c>
      <c r="N30">
        <f t="shared" si="22"/>
        <v>-838139.47708745522</v>
      </c>
      <c r="O30">
        <f t="shared" si="22"/>
        <v>-2200829.5165604469</v>
      </c>
      <c r="P30">
        <f t="shared" si="22"/>
        <v>-2598949.6594538391</v>
      </c>
      <c r="Q30">
        <f t="shared" si="22"/>
        <v>-626025.13070091198</v>
      </c>
      <c r="R30">
        <f t="shared" si="22"/>
        <v>-1530516.0191676279</v>
      </c>
      <c r="S30">
        <f t="shared" si="22"/>
        <v>-1214069.034154173</v>
      </c>
      <c r="T30">
        <f t="shared" si="22"/>
        <v>-909911.33802002319</v>
      </c>
      <c r="U30">
        <f t="shared" si="22"/>
        <v>147560.61464947005</v>
      </c>
      <c r="V30">
        <f t="shared" si="22"/>
        <v>-857539.77125592798</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f t="shared" si="24"/>
        <v>-2969265.1380929821</v>
      </c>
      <c r="N32">
        <f t="shared" si="24"/>
        <v>-18548627.292122938</v>
      </c>
      <c r="O32">
        <f t="shared" si="24"/>
        <v>-61704149.939022392</v>
      </c>
      <c r="P32">
        <f t="shared" si="24"/>
        <v>-88728186.299418032</v>
      </c>
      <c r="Q32">
        <f t="shared" si="24"/>
        <v>-126586980.07108946</v>
      </c>
      <c r="R32">
        <f t="shared" si="24"/>
        <v>-239576774.2003727</v>
      </c>
      <c r="S32">
        <f t="shared" si="24"/>
        <v>-422722200.65153128</v>
      </c>
      <c r="T32">
        <f t="shared" si="24"/>
        <v>-670432757.16182089</v>
      </c>
      <c r="U32">
        <f t="shared" si="24"/>
        <v>-682860291.19701564</v>
      </c>
      <c r="V32">
        <f t="shared" si="24"/>
        <v>-949689090.570382</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115741050.73815234</v>
      </c>
      <c r="N34">
        <f t="shared" si="26"/>
        <v>65735277.719352536</v>
      </c>
      <c r="O34">
        <f t="shared" si="26"/>
        <v>37427107.340062752</v>
      </c>
      <c r="P34">
        <f t="shared" si="26"/>
        <v>21480083.075650249</v>
      </c>
      <c r="Q34">
        <f t="shared" si="26"/>
        <v>30402986.479955986</v>
      </c>
      <c r="R34">
        <f t="shared" si="26"/>
        <v>38364934.88046854</v>
      </c>
      <c r="S34">
        <f t="shared" si="26"/>
        <v>42136296.527966142</v>
      </c>
      <c r="T34">
        <f t="shared" si="26"/>
        <v>40225965.429709248</v>
      </c>
      <c r="U34">
        <f t="shared" si="26"/>
        <v>137356955.12583646</v>
      </c>
      <c r="V34">
        <f t="shared" si="26"/>
        <v>57673426.552857205</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89469836.85137026</v>
      </c>
      <c r="N36">
        <f t="shared" si="28"/>
        <v>-13437841.624934668</v>
      </c>
      <c r="O36">
        <f t="shared" si="28"/>
        <v>-9248397.1805560496</v>
      </c>
      <c r="P36">
        <f t="shared" si="28"/>
        <v>11933379.486472359</v>
      </c>
      <c r="Q36">
        <f t="shared" si="28"/>
        <v>34963434.45194938</v>
      </c>
      <c r="R36">
        <f t="shared" si="28"/>
        <v>-40813760.511136748</v>
      </c>
      <c r="S36">
        <f t="shared" si="28"/>
        <v>1359235.3718698756</v>
      </c>
      <c r="T36">
        <f t="shared" si="28"/>
        <v>42907696.458356529</v>
      </c>
      <c r="U36">
        <f t="shared" si="28"/>
        <v>44477490.231223233</v>
      </c>
      <c r="V36">
        <f t="shared" si="28"/>
        <v>25632634.02349209</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1470615226.0087934</v>
      </c>
      <c r="N38">
        <f t="shared" si="30"/>
        <v>1607459581.6563923</v>
      </c>
      <c r="O38">
        <f t="shared" si="30"/>
        <v>2146639689.3306265</v>
      </c>
      <c r="P38">
        <f t="shared" si="30"/>
        <v>2805748106.3194132</v>
      </c>
      <c r="Q38">
        <f t="shared" si="30"/>
        <v>2675048224.0568547</v>
      </c>
      <c r="R38">
        <f t="shared" si="30"/>
        <v>3426995424.2517824</v>
      </c>
      <c r="S38">
        <f t="shared" si="30"/>
        <v>3207795477.6129065</v>
      </c>
      <c r="T38">
        <f t="shared" si="30"/>
        <v>3975666249.9695978</v>
      </c>
      <c r="U38">
        <f t="shared" si="30"/>
        <v>6667699050.2513189</v>
      </c>
      <c r="V38">
        <f t="shared" si="30"/>
        <v>6168493377.7533712</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t="e">
        <f t="shared" si="32"/>
        <v>#VALUE!</v>
      </c>
      <c r="N40" t="e">
        <f t="shared" si="32"/>
        <v>#VALUE!</v>
      </c>
      <c r="O40" t="e">
        <f t="shared" si="32"/>
        <v>#VALUE!</v>
      </c>
      <c r="P40" t="e">
        <f t="shared" si="32"/>
        <v>#VALUE!</v>
      </c>
      <c r="Q40" t="e">
        <f t="shared" si="32"/>
        <v>#VALUE!</v>
      </c>
      <c r="R40" t="e">
        <f t="shared" si="32"/>
        <v>#VALUE!</v>
      </c>
      <c r="S40" t="e">
        <f t="shared" si="32"/>
        <v>#VALUE!</v>
      </c>
      <c r="T40">
        <f t="shared" si="32"/>
        <v>50952889.544298381</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t="e">
        <f t="shared" si="34"/>
        <v>#VALUE!</v>
      </c>
      <c r="N42" t="e">
        <f t="shared" si="34"/>
        <v>#VALUE!</v>
      </c>
      <c r="O42">
        <f t="shared" si="34"/>
        <v>-170517323.01650214</v>
      </c>
      <c r="P42">
        <f t="shared" si="34"/>
        <v>-171981057.30504283</v>
      </c>
      <c r="Q42" t="e">
        <f t="shared" si="34"/>
        <v>#VALUE!</v>
      </c>
      <c r="R42">
        <f t="shared" si="34"/>
        <v>-175771261.9346289</v>
      </c>
      <c r="S42">
        <f t="shared" si="34"/>
        <v>-407770611.56096268</v>
      </c>
      <c r="T42">
        <f t="shared" si="34"/>
        <v>-266832237.35040468</v>
      </c>
      <c r="U42">
        <f t="shared" si="34"/>
        <v>-2531292458.7475576</v>
      </c>
      <c r="V42">
        <f t="shared" si="34"/>
        <v>-315281398.48895276</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1470615226.0087934</v>
      </c>
      <c r="N44">
        <f t="shared" si="36"/>
        <v>1487135825.9918137</v>
      </c>
      <c r="O44">
        <f t="shared" si="36"/>
        <v>2051265593.4061422</v>
      </c>
      <c r="P44">
        <f t="shared" si="36"/>
        <v>2360703247.823915</v>
      </c>
      <c r="Q44">
        <f t="shared" si="36"/>
        <v>2301506076.5326686</v>
      </c>
      <c r="R44">
        <f t="shared" si="36"/>
        <v>3166331540.453989</v>
      </c>
      <c r="S44">
        <f t="shared" si="36"/>
        <v>2749733157.2927585</v>
      </c>
      <c r="T44">
        <f t="shared" si="36"/>
        <v>3180532999.975678</v>
      </c>
      <c r="U44">
        <f t="shared" si="36"/>
        <v>5643408613.4557953</v>
      </c>
      <c r="V44">
        <f t="shared" si="36"/>
        <v>6192844380.0756893</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2581602.7048353604</v>
      </c>
      <c r="N46">
        <f t="shared" si="38"/>
        <v>55513.706384976009</v>
      </c>
      <c r="O46">
        <f t="shared" si="38"/>
        <v>580625.93549178448</v>
      </c>
      <c r="P46">
        <f t="shared" si="38"/>
        <v>259164.92390621148</v>
      </c>
      <c r="Q46">
        <f t="shared" si="38"/>
        <v>-13266.757736708065</v>
      </c>
      <c r="R46">
        <f t="shared" si="38"/>
        <v>540782.32677256188</v>
      </c>
      <c r="S46">
        <f t="shared" si="38"/>
        <v>-177787.98664057971</v>
      </c>
      <c r="T46">
        <f t="shared" si="38"/>
        <v>231299.30122082817</v>
      </c>
      <c r="U46">
        <f t="shared" si="38"/>
        <v>1070991.8015383077</v>
      </c>
      <c r="V46">
        <f t="shared" si="38"/>
        <v>153923.96731107001</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f t="shared" si="40"/>
        <v>546676.3784702156</v>
      </c>
      <c r="N48">
        <f t="shared" si="40"/>
        <v>410184.60828898934</v>
      </c>
      <c r="O48">
        <f t="shared" si="40"/>
        <v>423692.195834224</v>
      </c>
      <c r="P48">
        <f t="shared" si="40"/>
        <v>428759.30531395989</v>
      </c>
      <c r="Q48">
        <f t="shared" si="40"/>
        <v>354471.18327766866</v>
      </c>
      <c r="R48">
        <f t="shared" si="40"/>
        <v>412763.16463596298</v>
      </c>
      <c r="S48">
        <f t="shared" si="40"/>
        <v>297128.85229075473</v>
      </c>
      <c r="T48">
        <f t="shared" si="40"/>
        <v>283190.7966251531</v>
      </c>
      <c r="U48">
        <f t="shared" si="40"/>
        <v>434047.97819764324</v>
      </c>
      <c r="V48">
        <f t="shared" si="40"/>
        <v>405251.94391140994</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f t="shared" si="42"/>
        <v>299880706.53552276</v>
      </c>
      <c r="N50">
        <f t="shared" si="42"/>
        <v>194474206.33593974</v>
      </c>
      <c r="O50">
        <f t="shared" si="42"/>
        <v>147540836.2710582</v>
      </c>
      <c r="P50">
        <f t="shared" si="42"/>
        <v>316304752.74143797</v>
      </c>
      <c r="Q50">
        <f t="shared" si="42"/>
        <v>297811072.11047792</v>
      </c>
      <c r="R50">
        <f t="shared" si="42"/>
        <v>445550218.91324282</v>
      </c>
      <c r="S50">
        <f t="shared" si="42"/>
        <v>572238091.5572176</v>
      </c>
      <c r="T50">
        <f t="shared" si="42"/>
        <v>500142836.84271836</v>
      </c>
      <c r="U50">
        <f t="shared" si="42"/>
        <v>1797413869.9323745</v>
      </c>
      <c r="V50">
        <f t="shared" si="42"/>
        <v>1007362517.1232392</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1170749591.885139</v>
      </c>
      <c r="N52">
        <f t="shared" si="44"/>
        <v>1292661619.6558738</v>
      </c>
      <c r="O52">
        <f t="shared" si="44"/>
        <v>1903724757.1350842</v>
      </c>
      <c r="P52">
        <f t="shared" si="44"/>
        <v>2044398495.0824769</v>
      </c>
      <c r="Q52">
        <f t="shared" si="44"/>
        <v>2003695004.4221904</v>
      </c>
      <c r="R52">
        <f t="shared" si="44"/>
        <v>2720781321.5407462</v>
      </c>
      <c r="S52">
        <f t="shared" si="44"/>
        <v>2177495065.7355409</v>
      </c>
      <c r="T52">
        <f t="shared" si="44"/>
        <v>2680390163.1329594</v>
      </c>
      <c r="U52">
        <f t="shared" si="44"/>
        <v>3845994743.5234213</v>
      </c>
      <c r="V52">
        <f t="shared" si="44"/>
        <v>5185481862.9524498</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f t="shared" si="46"/>
        <v>469957.30272995564</v>
      </c>
      <c r="O54">
        <f t="shared" si="46"/>
        <v>1011543.4416233178</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1170749591.885139</v>
      </c>
      <c r="N56">
        <f t="shared" si="48"/>
        <v>1293131576.9586039</v>
      </c>
      <c r="O56">
        <f t="shared" si="48"/>
        <v>1904736300.5767071</v>
      </c>
      <c r="P56">
        <f t="shared" si="48"/>
        <v>2044398495.0824769</v>
      </c>
      <c r="Q56">
        <f t="shared" si="48"/>
        <v>2003695004.4221904</v>
      </c>
      <c r="R56">
        <f t="shared" si="48"/>
        <v>2720781321.5407462</v>
      </c>
      <c r="S56">
        <f t="shared" si="48"/>
        <v>2177495065.7355409</v>
      </c>
      <c r="T56">
        <f t="shared" si="48"/>
        <v>2680390163.1329594</v>
      </c>
      <c r="U56">
        <f t="shared" si="48"/>
        <v>3845994743.5234213</v>
      </c>
      <c r="V56">
        <f t="shared" si="48"/>
        <v>5185481862.9524498</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2270658.8479883638</v>
      </c>
      <c r="N58">
        <f t="shared" si="50"/>
        <v>196207.17388975644</v>
      </c>
      <c r="O58">
        <f t="shared" si="50"/>
        <v>718195.84355255566</v>
      </c>
      <c r="P58">
        <f t="shared" si="50"/>
        <v>147131.54943321217</v>
      </c>
      <c r="Q58">
        <f t="shared" si="50"/>
        <v>-5942.4019029004876</v>
      </c>
      <c r="R58">
        <f t="shared" si="50"/>
        <v>516021.97872913902</v>
      </c>
      <c r="S58">
        <f t="shared" si="50"/>
        <v>-270487.83900210529</v>
      </c>
      <c r="T58">
        <f t="shared" si="50"/>
        <v>332266.4744493984</v>
      </c>
      <c r="U58">
        <f t="shared" si="50"/>
        <v>615751.60740696406</v>
      </c>
      <c r="V58">
        <f t="shared" si="50"/>
        <v>482149.8459818862</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f t="shared" si="52"/>
        <v>435291.25476205751</v>
      </c>
      <c r="N60">
        <f t="shared" si="52"/>
        <v>356580.10344635375</v>
      </c>
      <c r="O60">
        <f t="shared" si="52"/>
        <v>393345.89258552442</v>
      </c>
      <c r="P60">
        <f t="shared" si="52"/>
        <v>371198.29837921087</v>
      </c>
      <c r="Q60">
        <f t="shared" si="52"/>
        <v>308590.31277155323</v>
      </c>
      <c r="R60">
        <f t="shared" si="52"/>
        <v>354671.57884177828</v>
      </c>
      <c r="S60">
        <f t="shared" si="52"/>
        <v>235283.64287067545</v>
      </c>
      <c r="T60">
        <f t="shared" si="52"/>
        <v>238674.06154960822</v>
      </c>
      <c r="U60">
        <f t="shared" si="52"/>
        <v>295775.31003763451</v>
      </c>
      <c r="V60">
        <f t="shared" si="52"/>
        <v>339376.07447103522</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1170749591.885139</v>
      </c>
      <c r="N64">
        <f t="shared" si="56"/>
        <v>1293131576.9586039</v>
      </c>
      <c r="O64">
        <f t="shared" si="56"/>
        <v>1904736300.5767071</v>
      </c>
      <c r="P64">
        <f t="shared" si="56"/>
        <v>2044398495.0824769</v>
      </c>
      <c r="Q64">
        <f t="shared" si="56"/>
        <v>2003695004.4221904</v>
      </c>
      <c r="R64">
        <f t="shared" si="56"/>
        <v>2720781321.5407462</v>
      </c>
      <c r="S64">
        <f t="shared" si="56"/>
        <v>2177495065.7355409</v>
      </c>
      <c r="T64">
        <f t="shared" si="56"/>
        <v>2680390163.1329594</v>
      </c>
      <c r="U64">
        <f t="shared" si="56"/>
        <v>3845994743.5234213</v>
      </c>
      <c r="V64">
        <f t="shared" si="56"/>
        <v>5185481862.9524498</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1281155.0088218451</v>
      </c>
      <c r="N66">
        <f t="shared" si="58"/>
        <v>1395185.7424795555</v>
      </c>
      <c r="O66">
        <f t="shared" si="58"/>
        <v>2095339.9862197295</v>
      </c>
      <c r="P66">
        <f t="shared" si="58"/>
        <v>2372636.6273103869</v>
      </c>
      <c r="Q66">
        <f t="shared" si="58"/>
        <v>2418419.3790874076</v>
      </c>
      <c r="R66">
        <f t="shared" si="58"/>
        <v>3387542.1224243506</v>
      </c>
      <c r="S66">
        <f t="shared" si="58"/>
        <v>2745655.4511771486</v>
      </c>
      <c r="T66">
        <f t="shared" si="58"/>
        <v>3446024.3718117587</v>
      </c>
      <c r="U66">
        <f t="shared" si="58"/>
        <v>4931768.769756224</v>
      </c>
      <c r="V66">
        <f t="shared" si="58"/>
        <v>7241219.1116365157</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2242925.6101503382</v>
      </c>
      <c r="N68">
        <f t="shared" si="60"/>
        <v>185339.41126412622</v>
      </c>
      <c r="O68">
        <f t="shared" si="60"/>
        <v>751432.27092017897</v>
      </c>
      <c r="P68">
        <f t="shared" si="60"/>
        <v>234736.59413390336</v>
      </c>
      <c r="Q68">
        <f t="shared" si="60"/>
        <v>50855.904657380917</v>
      </c>
      <c r="R68">
        <f t="shared" si="60"/>
        <v>574521.70212843502</v>
      </c>
      <c r="S68">
        <f t="shared" si="60"/>
        <v>-255944.02052309757</v>
      </c>
      <c r="T68">
        <f t="shared" si="60"/>
        <v>364581.33334459813</v>
      </c>
      <c r="U68">
        <f t="shared" si="60"/>
        <v>610911.40994062508</v>
      </c>
      <c r="V68">
        <f t="shared" si="60"/>
        <v>636970.9554837785</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1251010.1850848605</v>
      </c>
      <c r="N70">
        <f t="shared" si="62"/>
        <v>1380499.5767692444</v>
      </c>
      <c r="O70">
        <f t="shared" si="62"/>
        <v>2066438.7450304921</v>
      </c>
      <c r="P70">
        <f t="shared" si="62"/>
        <v>2316479.5473740464</v>
      </c>
      <c r="Q70">
        <f t="shared" si="62"/>
        <v>2321682.6039239117</v>
      </c>
      <c r="R70">
        <f t="shared" si="62"/>
        <v>3251496.2540538944</v>
      </c>
      <c r="S70">
        <f t="shared" si="62"/>
        <v>2636916.6214275584</v>
      </c>
      <c r="T70">
        <f t="shared" si="62"/>
        <v>3338755.1306658676</v>
      </c>
      <c r="U70">
        <f t="shared" si="62"/>
        <v>4761707.7776956642</v>
      </c>
      <c r="V70">
        <f t="shared" si="62"/>
        <v>7061790.6734720711</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2229360.4394686953</v>
      </c>
      <c r="N72">
        <f t="shared" si="64"/>
        <v>194591.69566162225</v>
      </c>
      <c r="O72">
        <f t="shared" si="64"/>
        <v>745652.02268233139</v>
      </c>
      <c r="P72">
        <f t="shared" si="64"/>
        <v>221680.07304870422</v>
      </c>
      <c r="Q72">
        <f t="shared" si="64"/>
        <v>25151.561542509044</v>
      </c>
      <c r="R72">
        <f t="shared" si="64"/>
        <v>574929.83973354625</v>
      </c>
      <c r="S72">
        <f t="shared" si="64"/>
        <v>-255944.02052309757</v>
      </c>
      <c r="T72">
        <f t="shared" si="64"/>
        <v>380135.37331075239</v>
      </c>
      <c r="U72">
        <f t="shared" si="64"/>
        <v>604108.97025820264</v>
      </c>
      <c r="V72">
        <f t="shared" si="64"/>
        <v>658374.20489339437</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1384566826.6515706</v>
      </c>
      <c r="N74">
        <f t="shared" si="66"/>
        <v>1357882881.5753655</v>
      </c>
      <c r="O74">
        <f t="shared" si="66"/>
        <v>1315873511.3459904</v>
      </c>
      <c r="P74">
        <f t="shared" si="66"/>
        <v>1210044679.9282973</v>
      </c>
      <c r="Q74">
        <f t="shared" si="66"/>
        <v>1143843268.6117988</v>
      </c>
      <c r="R74">
        <f t="shared" si="66"/>
        <v>1092040185.4096489</v>
      </c>
      <c r="S74">
        <f t="shared" si="66"/>
        <v>1076786261.5953155</v>
      </c>
      <c r="T74">
        <f t="shared" si="66"/>
        <v>1042120677.7323344</v>
      </c>
      <c r="U74">
        <f t="shared" si="66"/>
        <v>1019319423.1814456</v>
      </c>
      <c r="V74">
        <f t="shared" si="66"/>
        <v>918032787.55136919</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1408833409.7598433</v>
      </c>
      <c r="N76">
        <f t="shared" si="68"/>
        <v>1379075018.6953444</v>
      </c>
      <c r="O76">
        <f t="shared" si="68"/>
        <v>1337260429.8260262</v>
      </c>
      <c r="P76">
        <f t="shared" si="68"/>
        <v>1237702041.7969449</v>
      </c>
      <c r="Q76">
        <f t="shared" si="68"/>
        <v>1189309552.9386418</v>
      </c>
      <c r="R76">
        <f t="shared" si="68"/>
        <v>1137343459.5770106</v>
      </c>
      <c r="S76">
        <f t="shared" si="68"/>
        <v>1121233258.2554603</v>
      </c>
      <c r="T76">
        <f t="shared" si="68"/>
        <v>1077117267.6561811</v>
      </c>
      <c r="U76">
        <f t="shared" si="68"/>
        <v>1057910186.7644185</v>
      </c>
      <c r="V76">
        <f t="shared" si="68"/>
        <v>940461342.32192481</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1458391499.9834461</v>
      </c>
      <c r="N82">
        <f t="shared" si="74"/>
        <v>1954214640.2425482</v>
      </c>
      <c r="O82">
        <f t="shared" si="74"/>
        <v>2704578150.4888592</v>
      </c>
      <c r="P82">
        <f t="shared" si="74"/>
        <v>3259076134.1055222</v>
      </c>
      <c r="Q82">
        <f t="shared" si="74"/>
        <v>3253257748.7483811</v>
      </c>
      <c r="R82">
        <f t="shared" si="74"/>
        <v>4171574461.8432875</v>
      </c>
      <c r="S82">
        <f t="shared" si="74"/>
        <v>4133434765.8562908</v>
      </c>
      <c r="T82">
        <f t="shared" si="74"/>
        <v>5240102429.9767914</v>
      </c>
      <c r="U82">
        <f t="shared" si="74"/>
        <v>7784868951.9414558</v>
      </c>
      <c r="V82">
        <f t="shared" si="74"/>
        <v>7848712537.9932785</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1818335.7678149103</v>
      </c>
      <c r="N84">
        <f t="shared" si="76"/>
        <v>551024.93745087285</v>
      </c>
      <c r="O84">
        <f t="shared" si="76"/>
        <v>587417.72717125528</v>
      </c>
      <c r="P84">
        <f t="shared" si="76"/>
        <v>337363.65771756571</v>
      </c>
      <c r="Q84">
        <f t="shared" si="76"/>
        <v>19485.550425789974</v>
      </c>
      <c r="R84">
        <f t="shared" si="76"/>
        <v>411538.75182062888</v>
      </c>
      <c r="S84">
        <f t="shared" si="76"/>
        <v>-11281.653586519968</v>
      </c>
      <c r="T84">
        <f t="shared" si="76"/>
        <v>382280.75813367026</v>
      </c>
      <c r="U84">
        <f t="shared" si="76"/>
        <v>683906.82037892682</v>
      </c>
      <c r="V84">
        <f t="shared" si="76"/>
        <v>37295.482504180996</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f t="shared" si="78"/>
        <v>542154.65490966791</v>
      </c>
      <c r="N86">
        <f t="shared" si="78"/>
        <v>538982.28156841779</v>
      </c>
      <c r="O86">
        <f t="shared" si="78"/>
        <v>558516.48598201759</v>
      </c>
      <c r="P86">
        <f t="shared" si="78"/>
        <v>591895.62252902903</v>
      </c>
      <c r="Q86">
        <f t="shared" si="78"/>
        <v>500958.29995382024</v>
      </c>
      <c r="R86">
        <f t="shared" si="78"/>
        <v>543911.38174508233</v>
      </c>
      <c r="S86">
        <f t="shared" si="78"/>
        <v>446508.81965925416</v>
      </c>
      <c r="T86">
        <f t="shared" si="78"/>
        <v>466621.19898462726</v>
      </c>
      <c r="U86">
        <f t="shared" si="78"/>
        <v>598745.50820090808</v>
      </c>
      <c r="V86">
        <f t="shared" si="78"/>
        <v>513677.98583078152</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1268388675.9692321</v>
      </c>
      <c r="N88">
        <f t="shared" si="80"/>
        <v>1573710772.8540976</v>
      </c>
      <c r="O88">
        <f t="shared" si="80"/>
        <v>2180165129.1101427</v>
      </c>
      <c r="P88">
        <f t="shared" si="80"/>
        <v>2861062830.0567088</v>
      </c>
      <c r="Q88">
        <f t="shared" si="80"/>
        <v>2736268783.1960387</v>
      </c>
      <c r="R88">
        <f t="shared" si="80"/>
        <v>3669021024.0828233</v>
      </c>
      <c r="S88">
        <f t="shared" si="80"/>
        <v>3587022146.3646016</v>
      </c>
      <c r="T88">
        <f t="shared" si="80"/>
        <v>4562965345.2433519</v>
      </c>
      <c r="U88">
        <f t="shared" si="80"/>
        <v>7168724896.0912752</v>
      </c>
      <c r="V88">
        <f t="shared" si="80"/>
        <v>7034876407.7474041</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C90" s="5" t="s">
        <v>1282</v>
      </c>
      <c r="L90">
        <f t="shared" ref="L90:V90" si="82">L$2*L183*1000000</f>
        <v>0</v>
      </c>
      <c r="M90">
        <f t="shared" si="82"/>
        <v>-93253012.230361819</v>
      </c>
      <c r="N90">
        <f t="shared" si="82"/>
        <v>1728811368.9206932</v>
      </c>
      <c r="O90">
        <f t="shared" si="82"/>
        <v>-2343890660.4471736</v>
      </c>
      <c r="P90">
        <f t="shared" si="82"/>
        <v>-349297037.20403802</v>
      </c>
      <c r="Q90">
        <f t="shared" si="82"/>
        <v>-765187891.54325604</v>
      </c>
      <c r="R90">
        <f t="shared" si="82"/>
        <v>-567855454.57828259</v>
      </c>
      <c r="S90">
        <f t="shared" si="82"/>
        <v>5821605097.7186766</v>
      </c>
      <c r="T90">
        <f t="shared" si="82"/>
        <v>-2459147353.2695584</v>
      </c>
      <c r="U90">
        <f t="shared" si="82"/>
        <v>-2072127780.1840475</v>
      </c>
      <c r="V90">
        <f t="shared" si="82"/>
        <v>-1973712819.8088911</v>
      </c>
    </row>
    <row r="91" spans="1:22" x14ac:dyDescent="0.2">
      <c r="L91">
        <f t="shared" ref="L91:V91" si="83">L$2*L184*1000000</f>
        <v>0</v>
      </c>
      <c r="M91">
        <f t="shared" si="83"/>
        <v>0</v>
      </c>
      <c r="N91">
        <f t="shared" si="83"/>
        <v>0</v>
      </c>
      <c r="O91">
        <f t="shared" si="83"/>
        <v>0</v>
      </c>
      <c r="P91">
        <f t="shared" si="83"/>
        <v>0</v>
      </c>
      <c r="Q91">
        <f t="shared" si="83"/>
        <v>0</v>
      </c>
      <c r="R91">
        <f t="shared" si="83"/>
        <v>0</v>
      </c>
      <c r="S91">
        <f t="shared" si="83"/>
        <v>0</v>
      </c>
      <c r="T91">
        <f t="shared" si="83"/>
        <v>0</v>
      </c>
      <c r="U91">
        <f t="shared" si="83"/>
        <v>0</v>
      </c>
      <c r="V91">
        <f t="shared" si="83"/>
        <v>0</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8">
        <v>0.193</v>
      </c>
      <c r="N100" s="8">
        <v>0.34789999999999999</v>
      </c>
      <c r="O100" s="8">
        <v>0.33550000000000002</v>
      </c>
      <c r="P100" s="8">
        <v>0.13730000000000001</v>
      </c>
      <c r="Q100" s="8">
        <v>0.17929999999999999</v>
      </c>
      <c r="R100" s="8">
        <v>0.1812</v>
      </c>
      <c r="S100" s="8">
        <v>0.20669999999999999</v>
      </c>
      <c r="T100" s="8">
        <v>0.2132</v>
      </c>
      <c r="U100" s="8">
        <v>0.158</v>
      </c>
    </row>
    <row r="102" spans="3:22" x14ac:dyDescent="0.2">
      <c r="C102" s="6" t="s">
        <v>1238</v>
      </c>
      <c r="D102" s="6"/>
      <c r="E102" s="6"/>
      <c r="F102" s="6"/>
      <c r="G102" s="6"/>
      <c r="H102" s="6"/>
      <c r="I102" s="6"/>
      <c r="J102" s="6"/>
      <c r="K102" s="6"/>
      <c r="L102" s="6"/>
      <c r="M102" s="6">
        <v>216.29</v>
      </c>
      <c r="N102" s="6">
        <v>403</v>
      </c>
      <c r="O102" s="6">
        <v>498.6</v>
      </c>
      <c r="P102" s="6">
        <v>483.2</v>
      </c>
      <c r="Q102" s="6">
        <v>986.5</v>
      </c>
      <c r="R102" s="6">
        <v>891</v>
      </c>
      <c r="S102" s="29">
        <v>1949</v>
      </c>
      <c r="T102" s="29">
        <v>1365</v>
      </c>
      <c r="U102" s="29">
        <v>1294</v>
      </c>
      <c r="V102" s="29">
        <v>1219</v>
      </c>
    </row>
    <row r="104" spans="3:22" x14ac:dyDescent="0.2">
      <c r="C104" s="5" t="s">
        <v>1239</v>
      </c>
      <c r="D104" s="5"/>
      <c r="E104" s="5"/>
      <c r="F104" s="5"/>
      <c r="G104" s="5"/>
      <c r="H104" s="5"/>
      <c r="I104" s="5"/>
      <c r="J104" s="5"/>
      <c r="K104" s="5"/>
      <c r="L104" s="5"/>
      <c r="M104" s="15">
        <v>2473.6</v>
      </c>
      <c r="N104" s="15">
        <v>3222.75</v>
      </c>
      <c r="O104" s="15">
        <v>4343.5</v>
      </c>
      <c r="P104" s="15">
        <v>5023.5</v>
      </c>
      <c r="Q104" s="15">
        <v>5507.4</v>
      </c>
      <c r="R104" s="15">
        <v>6779.4</v>
      </c>
      <c r="S104" s="28">
        <v>7307</v>
      </c>
      <c r="T104" s="28">
        <v>9864</v>
      </c>
      <c r="U104" s="28">
        <v>11709</v>
      </c>
      <c r="V104" s="28">
        <v>14062</v>
      </c>
    </row>
    <row r="106" spans="3:22" x14ac:dyDescent="0.2">
      <c r="C106" s="6" t="s">
        <v>1240</v>
      </c>
      <c r="D106" s="6"/>
      <c r="E106" s="6"/>
      <c r="F106" s="6"/>
      <c r="G106" s="6"/>
      <c r="H106" s="6"/>
      <c r="I106" s="6"/>
      <c r="J106" s="6"/>
      <c r="K106" s="6"/>
      <c r="L106" s="6"/>
      <c r="M106" s="8">
        <v>0.22389999999999999</v>
      </c>
      <c r="N106" s="8">
        <v>0.3029</v>
      </c>
      <c r="O106" s="8">
        <v>0.3478</v>
      </c>
      <c r="P106" s="8">
        <v>0.15659999999999999</v>
      </c>
      <c r="Q106" s="8">
        <v>9.6299999999999997E-2</v>
      </c>
      <c r="R106" s="8">
        <v>0.23100000000000001</v>
      </c>
      <c r="S106" s="8">
        <v>7.7799999999999994E-2</v>
      </c>
      <c r="T106" s="8">
        <v>0.34989999999999999</v>
      </c>
      <c r="U106" s="8">
        <v>0.187</v>
      </c>
      <c r="V106" s="8">
        <v>0.20100000000000001</v>
      </c>
    </row>
    <row r="108" spans="3:22" x14ac:dyDescent="0.2">
      <c r="C108" s="6" t="s">
        <v>1241</v>
      </c>
      <c r="D108" s="6"/>
      <c r="E108" s="6"/>
      <c r="F108" s="6"/>
      <c r="G108" s="6"/>
      <c r="H108" s="6"/>
      <c r="I108" s="6"/>
      <c r="J108" s="6"/>
      <c r="K108" s="6"/>
      <c r="L108" s="6"/>
      <c r="M108" s="10">
        <v>0.91959999999999997</v>
      </c>
      <c r="N108" s="10">
        <v>0.88890000000000002</v>
      </c>
      <c r="O108" s="10">
        <v>0.89700000000000002</v>
      </c>
      <c r="P108" s="10">
        <v>0.9123</v>
      </c>
      <c r="Q108" s="10">
        <v>0.84809999999999997</v>
      </c>
      <c r="R108" s="10">
        <v>0.88380000000000003</v>
      </c>
      <c r="S108" s="10">
        <v>0.78939999999999999</v>
      </c>
      <c r="T108" s="10">
        <v>0.87839999999999996</v>
      </c>
      <c r="U108" s="10">
        <v>0.90049999999999997</v>
      </c>
      <c r="V108" s="10">
        <v>0.92020000000000002</v>
      </c>
    </row>
    <row r="110" spans="3:22" x14ac:dyDescent="0.2">
      <c r="C110" s="5" t="s">
        <v>1242</v>
      </c>
      <c r="D110" s="5"/>
      <c r="E110" s="5"/>
      <c r="F110" s="5"/>
      <c r="G110" s="5"/>
      <c r="H110" s="5"/>
      <c r="I110" s="5"/>
      <c r="J110" s="5"/>
      <c r="K110" s="5"/>
      <c r="L110" s="5"/>
      <c r="M110" s="15">
        <v>1632.08</v>
      </c>
      <c r="N110" s="15">
        <v>2151.1799999999998</v>
      </c>
      <c r="O110" s="15">
        <v>2834.8</v>
      </c>
      <c r="P110" s="15">
        <v>2985.6</v>
      </c>
      <c r="Q110" s="15">
        <v>3527.4</v>
      </c>
      <c r="R110" s="15">
        <v>4082.5</v>
      </c>
      <c r="S110" s="28">
        <v>4668</v>
      </c>
      <c r="T110" s="28">
        <v>6461</v>
      </c>
      <c r="U110" s="28">
        <v>6229</v>
      </c>
      <c r="V110" s="28">
        <v>8573</v>
      </c>
    </row>
    <row r="111" spans="3:22" x14ac:dyDescent="0.2">
      <c r="C111" s="11" t="s">
        <v>1243</v>
      </c>
      <c r="M111" s="9">
        <v>-5.1499999999999997E-2</v>
      </c>
      <c r="N111" s="8">
        <v>0.31809999999999999</v>
      </c>
      <c r="O111" s="8">
        <v>0.31780000000000003</v>
      </c>
      <c r="P111" s="8">
        <v>5.3199999999999997E-2</v>
      </c>
      <c r="Q111" s="8">
        <v>0.18149999999999999</v>
      </c>
      <c r="R111" s="8">
        <v>0.15740000000000001</v>
      </c>
      <c r="S111" s="8">
        <v>0.1434</v>
      </c>
      <c r="T111" s="8">
        <v>0.3841</v>
      </c>
      <c r="U111" s="9">
        <v>-3.5900000000000001E-2</v>
      </c>
      <c r="V111" s="8">
        <v>0.37630000000000002</v>
      </c>
    </row>
    <row r="112" spans="3:22" x14ac:dyDescent="0.2">
      <c r="C112" s="11" t="s">
        <v>1244</v>
      </c>
      <c r="M112" s="11">
        <v>794.85</v>
      </c>
      <c r="N112" s="11">
        <v>997.32</v>
      </c>
      <c r="O112" s="30">
        <v>1319.3</v>
      </c>
      <c r="P112" s="30">
        <v>1417.6</v>
      </c>
      <c r="Q112" s="30">
        <v>1580.1</v>
      </c>
      <c r="R112" s="30">
        <v>1796.3</v>
      </c>
      <c r="S112" s="31">
        <v>2089</v>
      </c>
      <c r="T112" s="31">
        <v>3543</v>
      </c>
      <c r="U112" s="31">
        <v>3274</v>
      </c>
      <c r="V112" s="31">
        <v>5101</v>
      </c>
    </row>
    <row r="113" spans="3:22" x14ac:dyDescent="0.2">
      <c r="C113" s="11" t="s">
        <v>1245</v>
      </c>
      <c r="M113" s="11">
        <v>753.83</v>
      </c>
      <c r="N113" s="11">
        <v>950.63</v>
      </c>
      <c r="O113" s="30">
        <v>1226.3</v>
      </c>
      <c r="P113" s="30">
        <v>1373.5</v>
      </c>
      <c r="Q113" s="30">
        <v>1684.5</v>
      </c>
      <c r="R113" s="30">
        <v>2027.9</v>
      </c>
      <c r="S113" s="31">
        <v>2300</v>
      </c>
      <c r="T113" s="31">
        <v>2459</v>
      </c>
      <c r="U113" s="31">
        <v>2626</v>
      </c>
      <c r="V113" s="31">
        <v>3154</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841.53</v>
      </c>
      <c r="N115" s="15">
        <v>1071.56</v>
      </c>
      <c r="O115" s="15">
        <v>1508.7</v>
      </c>
      <c r="P115" s="15">
        <v>2037.9</v>
      </c>
      <c r="Q115" s="28">
        <v>1980</v>
      </c>
      <c r="R115" s="15">
        <v>2696.9</v>
      </c>
      <c r="S115" s="28">
        <v>2639</v>
      </c>
      <c r="T115" s="28">
        <v>3403</v>
      </c>
      <c r="U115" s="28">
        <v>5480</v>
      </c>
      <c r="V115" s="28">
        <v>5489</v>
      </c>
    </row>
    <row r="117" spans="3:22" x14ac:dyDescent="0.2">
      <c r="C117" s="6" t="s">
        <v>1249</v>
      </c>
      <c r="D117" s="6"/>
      <c r="E117" s="6"/>
      <c r="F117" s="6"/>
      <c r="G117" s="6"/>
      <c r="H117" s="6"/>
      <c r="I117" s="6"/>
      <c r="J117" s="6"/>
      <c r="K117" s="6"/>
      <c r="L117" s="6"/>
      <c r="M117" s="8">
        <v>1.8015000000000001</v>
      </c>
      <c r="N117" s="8">
        <v>0.27339999999999998</v>
      </c>
      <c r="O117" s="8">
        <v>0.40789999999999998</v>
      </c>
      <c r="P117" s="8">
        <v>0.3508</v>
      </c>
      <c r="Q117" s="9">
        <v>-2.8400000000000002E-2</v>
      </c>
      <c r="R117" s="8">
        <v>0.36209999999999998</v>
      </c>
      <c r="S117" s="9">
        <v>-2.1499999999999998E-2</v>
      </c>
      <c r="T117" s="8">
        <v>0.28949999999999998</v>
      </c>
      <c r="U117" s="8">
        <v>0.61029999999999995</v>
      </c>
      <c r="V117" s="8">
        <v>1.6000000000000001E-3</v>
      </c>
    </row>
    <row r="119" spans="3:22" x14ac:dyDescent="0.2">
      <c r="C119" s="6" t="s">
        <v>1250</v>
      </c>
      <c r="D119" s="6"/>
      <c r="E119" s="6"/>
      <c r="F119" s="6"/>
      <c r="G119" s="6"/>
      <c r="H119" s="6"/>
      <c r="I119" s="6"/>
      <c r="J119" s="6"/>
      <c r="K119" s="6"/>
      <c r="L119" s="6"/>
      <c r="M119" s="10">
        <v>0.31280000000000002</v>
      </c>
      <c r="N119" s="10">
        <v>0.29549999999999998</v>
      </c>
      <c r="O119" s="10">
        <v>0.31159999999999999</v>
      </c>
      <c r="P119" s="10">
        <v>0.37009999999999998</v>
      </c>
      <c r="Q119" s="10">
        <v>0.3049</v>
      </c>
      <c r="R119" s="10">
        <v>0.35160000000000002</v>
      </c>
      <c r="S119" s="10">
        <v>0.28510000000000002</v>
      </c>
      <c r="T119" s="10">
        <v>0.30309999999999998</v>
      </c>
      <c r="U119" s="10">
        <v>0.4214</v>
      </c>
      <c r="V119" s="10">
        <v>0.35920000000000002</v>
      </c>
    </row>
    <row r="121" spans="3:22" x14ac:dyDescent="0.2">
      <c r="C121" s="6" t="s">
        <v>1251</v>
      </c>
      <c r="D121" s="6"/>
      <c r="E121" s="6"/>
      <c r="F121" s="6"/>
      <c r="G121" s="6"/>
      <c r="H121" s="6"/>
      <c r="I121" s="6"/>
      <c r="J121" s="6"/>
      <c r="K121" s="6"/>
      <c r="L121" s="6"/>
      <c r="M121" s="6">
        <v>74.819999999999993</v>
      </c>
      <c r="N121" s="6">
        <v>32.119999999999997</v>
      </c>
      <c r="O121" s="6">
        <v>-16.8</v>
      </c>
      <c r="P121" s="6">
        <v>-47.9</v>
      </c>
      <c r="Q121" s="6">
        <v>-69.599999999999994</v>
      </c>
      <c r="R121" s="6">
        <v>-147.9</v>
      </c>
      <c r="S121" s="6">
        <v>-280</v>
      </c>
      <c r="T121" s="6">
        <v>-470</v>
      </c>
      <c r="U121" s="6">
        <v>-417</v>
      </c>
      <c r="V121" s="6">
        <v>-696</v>
      </c>
    </row>
    <row r="123" spans="3:22" x14ac:dyDescent="0.2">
      <c r="C123" s="6" t="s">
        <v>1252</v>
      </c>
      <c r="D123" s="6"/>
      <c r="E123" s="6"/>
      <c r="F123" s="6"/>
      <c r="G123" s="6"/>
      <c r="H123" s="6"/>
      <c r="I123" s="6"/>
      <c r="J123" s="6"/>
      <c r="K123" s="6"/>
      <c r="L123" s="6"/>
      <c r="M123" s="9">
        <v>-6.9400000000000003E-2</v>
      </c>
      <c r="N123" s="9">
        <v>-0.57069999999999999</v>
      </c>
      <c r="O123" s="9">
        <v>-1.5229999999999999</v>
      </c>
      <c r="P123" s="9">
        <v>-1.8512</v>
      </c>
      <c r="Q123" s="9">
        <v>-0.45300000000000001</v>
      </c>
      <c r="R123" s="9">
        <v>-1.125</v>
      </c>
      <c r="S123" s="9">
        <v>-0.89319999999999999</v>
      </c>
      <c r="T123" s="9">
        <v>-0.67859999999999998</v>
      </c>
      <c r="U123" s="8">
        <v>0.1128</v>
      </c>
      <c r="V123" s="9">
        <v>-0.66910000000000003</v>
      </c>
    </row>
    <row r="125" spans="3:22" x14ac:dyDescent="0.2">
      <c r="C125" s="6" t="s">
        <v>1253</v>
      </c>
      <c r="D125" s="6"/>
      <c r="E125" s="6"/>
      <c r="F125" s="6"/>
      <c r="G125" s="6"/>
      <c r="H125" s="6"/>
      <c r="I125" s="6"/>
      <c r="J125" s="6"/>
      <c r="K125" s="6"/>
      <c r="L125" s="6"/>
      <c r="M125" s="6">
        <v>-1.97</v>
      </c>
      <c r="N125" s="6">
        <v>-12.63</v>
      </c>
      <c r="O125" s="6">
        <v>-42.7</v>
      </c>
      <c r="P125" s="6">
        <v>-63.2</v>
      </c>
      <c r="Q125" s="6">
        <v>-91.6</v>
      </c>
      <c r="R125" s="6">
        <v>-176.1</v>
      </c>
      <c r="S125" s="6">
        <v>-311</v>
      </c>
      <c r="T125" s="6">
        <v>-500</v>
      </c>
      <c r="U125" s="6">
        <v>-522</v>
      </c>
      <c r="V125" s="6">
        <v>-741</v>
      </c>
    </row>
    <row r="127" spans="3:22" x14ac:dyDescent="0.2">
      <c r="C127" s="6" t="s">
        <v>1254</v>
      </c>
      <c r="D127" s="6"/>
      <c r="E127" s="6"/>
      <c r="F127" s="6"/>
      <c r="G127" s="6"/>
      <c r="H127" s="6"/>
      <c r="I127" s="6"/>
      <c r="J127" s="6"/>
      <c r="K127" s="6"/>
      <c r="L127" s="6"/>
      <c r="M127" s="6">
        <v>76.790000000000006</v>
      </c>
      <c r="N127" s="6">
        <v>44.76</v>
      </c>
      <c r="O127" s="6">
        <v>25.9</v>
      </c>
      <c r="P127" s="6">
        <v>15.3</v>
      </c>
      <c r="Q127" s="6">
        <v>22</v>
      </c>
      <c r="R127" s="6">
        <v>28.2</v>
      </c>
      <c r="S127" s="6">
        <v>31</v>
      </c>
      <c r="T127" s="6">
        <v>30</v>
      </c>
      <c r="U127" s="6">
        <v>105</v>
      </c>
      <c r="V127" s="6">
        <v>45</v>
      </c>
    </row>
    <row r="129" spans="3:22" x14ac:dyDescent="0.2">
      <c r="C129" s="6" t="s">
        <v>1255</v>
      </c>
      <c r="D129" s="6"/>
      <c r="E129" s="6"/>
      <c r="F129" s="6"/>
      <c r="G129" s="6"/>
      <c r="H129" s="6"/>
      <c r="I129" s="6"/>
      <c r="J129" s="6"/>
      <c r="K129" s="6"/>
      <c r="L129" s="6"/>
      <c r="M129" s="6">
        <v>59.36</v>
      </c>
      <c r="N129" s="6">
        <v>-9.15</v>
      </c>
      <c r="O129" s="6">
        <v>-6.4</v>
      </c>
      <c r="P129" s="6">
        <v>8.5</v>
      </c>
      <c r="Q129" s="6">
        <v>25.3</v>
      </c>
      <c r="R129" s="6">
        <v>-30</v>
      </c>
      <c r="S129" s="6">
        <v>1</v>
      </c>
      <c r="T129" s="6">
        <v>32</v>
      </c>
      <c r="U129" s="6">
        <v>34</v>
      </c>
      <c r="V129" s="6">
        <v>20</v>
      </c>
    </row>
    <row r="131" spans="3:22" x14ac:dyDescent="0.2">
      <c r="C131" s="5" t="s">
        <v>1256</v>
      </c>
      <c r="D131" s="5"/>
      <c r="E131" s="5"/>
      <c r="F131" s="5"/>
      <c r="G131" s="5"/>
      <c r="H131" s="5"/>
      <c r="I131" s="5"/>
      <c r="J131" s="5"/>
      <c r="K131" s="5"/>
      <c r="L131" s="5"/>
      <c r="M131" s="5">
        <v>975.7</v>
      </c>
      <c r="N131" s="15">
        <v>1094.54</v>
      </c>
      <c r="O131" s="15">
        <v>1485.5</v>
      </c>
      <c r="P131" s="15">
        <v>1998.5</v>
      </c>
      <c r="Q131" s="15">
        <v>1935.7</v>
      </c>
      <c r="R131" s="28">
        <v>2519</v>
      </c>
      <c r="S131" s="28">
        <v>2360</v>
      </c>
      <c r="T131" s="28">
        <v>2965</v>
      </c>
      <c r="U131" s="28">
        <v>5097</v>
      </c>
      <c r="V131" s="28">
        <v>4813</v>
      </c>
    </row>
    <row r="133" spans="3:22" x14ac:dyDescent="0.2">
      <c r="C133" s="6" t="s">
        <v>1257</v>
      </c>
      <c r="D133" s="6"/>
      <c r="E133" s="6"/>
      <c r="F133" s="6"/>
      <c r="G133" s="6"/>
      <c r="H133" s="6"/>
      <c r="I133" s="6"/>
      <c r="J133" s="6"/>
      <c r="K133" s="6"/>
      <c r="L133" s="6"/>
      <c r="M133" s="6" t="s">
        <v>1247</v>
      </c>
      <c r="N133" s="6" t="s">
        <v>1247</v>
      </c>
      <c r="O133" s="6" t="s">
        <v>1247</v>
      </c>
      <c r="P133" s="6" t="s">
        <v>1247</v>
      </c>
      <c r="Q133" s="6" t="s">
        <v>1247</v>
      </c>
      <c r="R133" s="6" t="s">
        <v>1247</v>
      </c>
      <c r="S133" s="6" t="s">
        <v>1247</v>
      </c>
      <c r="T133" s="6">
        <v>38</v>
      </c>
      <c r="U133" s="6" t="s">
        <v>1247</v>
      </c>
      <c r="V133" s="6" t="s">
        <v>1247</v>
      </c>
    </row>
    <row r="135" spans="3:22" x14ac:dyDescent="0.2">
      <c r="C135" s="6" t="s">
        <v>1258</v>
      </c>
      <c r="D135" s="6"/>
      <c r="E135" s="6"/>
      <c r="F135" s="6"/>
      <c r="G135" s="6"/>
      <c r="H135" s="6"/>
      <c r="I135" s="6"/>
      <c r="J135" s="6"/>
      <c r="K135" s="6"/>
      <c r="L135" s="6"/>
      <c r="M135" s="6" t="s">
        <v>1247</v>
      </c>
      <c r="N135" s="6" t="s">
        <v>1247</v>
      </c>
      <c r="O135" s="6">
        <v>-118</v>
      </c>
      <c r="P135" s="6">
        <v>-122.5</v>
      </c>
      <c r="Q135" s="6" t="s">
        <v>1247</v>
      </c>
      <c r="R135" s="6">
        <v>-129.19999999999999</v>
      </c>
      <c r="S135" s="6">
        <v>-300</v>
      </c>
      <c r="T135" s="6">
        <v>-199</v>
      </c>
      <c r="U135" s="29">
        <v>-1935</v>
      </c>
      <c r="V135" s="6">
        <v>-246</v>
      </c>
    </row>
    <row r="137" spans="3:22" x14ac:dyDescent="0.2">
      <c r="C137" s="5" t="s">
        <v>1259</v>
      </c>
      <c r="D137" s="5"/>
      <c r="E137" s="5"/>
      <c r="F137" s="5"/>
      <c r="G137" s="5"/>
      <c r="H137" s="5"/>
      <c r="I137" s="5"/>
      <c r="J137" s="5"/>
      <c r="K137" s="5"/>
      <c r="L137" s="5"/>
      <c r="M137" s="5">
        <v>975.7</v>
      </c>
      <c r="N137" s="15">
        <v>1012.61</v>
      </c>
      <c r="O137" s="15">
        <v>1419.5</v>
      </c>
      <c r="P137" s="15">
        <v>1681.5</v>
      </c>
      <c r="Q137" s="15">
        <v>1665.4</v>
      </c>
      <c r="R137" s="15">
        <v>2327.4</v>
      </c>
      <c r="S137" s="28">
        <v>2023</v>
      </c>
      <c r="T137" s="28">
        <v>2372</v>
      </c>
      <c r="U137" s="28">
        <v>4314</v>
      </c>
      <c r="V137" s="28">
        <v>4832</v>
      </c>
    </row>
    <row r="139" spans="3:22" x14ac:dyDescent="0.2">
      <c r="C139" s="6" t="s">
        <v>1260</v>
      </c>
      <c r="D139" s="6"/>
      <c r="E139" s="6"/>
      <c r="F139" s="6"/>
      <c r="G139" s="6"/>
      <c r="H139" s="6"/>
      <c r="I139" s="6"/>
      <c r="J139" s="6"/>
      <c r="K139" s="6"/>
      <c r="L139" s="6"/>
      <c r="M139" s="8">
        <v>1.7128000000000001</v>
      </c>
      <c r="N139" s="8">
        <v>3.78E-2</v>
      </c>
      <c r="O139" s="8">
        <v>0.40179999999999999</v>
      </c>
      <c r="P139" s="8">
        <v>0.18459999999999999</v>
      </c>
      <c r="Q139" s="9">
        <v>-9.5999999999999992E-3</v>
      </c>
      <c r="R139" s="8">
        <v>0.39750000000000002</v>
      </c>
      <c r="S139" s="9">
        <v>-0.1308</v>
      </c>
      <c r="T139" s="8">
        <v>0.17249999999999999</v>
      </c>
      <c r="U139" s="8">
        <v>0.81869999999999998</v>
      </c>
      <c r="V139" s="8">
        <v>0.1201</v>
      </c>
    </row>
    <row r="141" spans="3:22" x14ac:dyDescent="0.2">
      <c r="C141" s="6" t="s">
        <v>1261</v>
      </c>
      <c r="D141" s="6"/>
      <c r="E141" s="6"/>
      <c r="F141" s="6"/>
      <c r="G141" s="6"/>
      <c r="H141" s="6"/>
      <c r="I141" s="6"/>
      <c r="J141" s="6"/>
      <c r="K141" s="6"/>
      <c r="L141" s="6"/>
      <c r="M141" s="10">
        <v>0.36270000000000002</v>
      </c>
      <c r="N141" s="10">
        <v>0.27929999999999999</v>
      </c>
      <c r="O141" s="10">
        <v>0.29320000000000002</v>
      </c>
      <c r="P141" s="10">
        <v>0.3054</v>
      </c>
      <c r="Q141" s="10">
        <v>0.25650000000000001</v>
      </c>
      <c r="R141" s="10">
        <v>0.3034</v>
      </c>
      <c r="S141" s="10">
        <v>0.21859999999999999</v>
      </c>
      <c r="T141" s="10">
        <v>0.2112</v>
      </c>
      <c r="U141" s="10">
        <v>0.33179999999999998</v>
      </c>
      <c r="V141" s="10">
        <v>0.31619999999999998</v>
      </c>
    </row>
    <row r="143" spans="3:22" x14ac:dyDescent="0.2">
      <c r="C143" s="6" t="s">
        <v>1262</v>
      </c>
      <c r="D143" s="6"/>
      <c r="E143" s="6"/>
      <c r="F143" s="6"/>
      <c r="G143" s="6"/>
      <c r="H143" s="6"/>
      <c r="I143" s="6"/>
      <c r="J143" s="6"/>
      <c r="K143" s="6"/>
      <c r="L143" s="6"/>
      <c r="M143" s="6">
        <v>198.96</v>
      </c>
      <c r="N143" s="6">
        <v>132.41999999999999</v>
      </c>
      <c r="O143" s="6">
        <v>102.1</v>
      </c>
      <c r="P143" s="6">
        <v>225.3</v>
      </c>
      <c r="Q143" s="6">
        <v>215.5</v>
      </c>
      <c r="R143" s="6">
        <v>327.5</v>
      </c>
      <c r="S143" s="6">
        <v>421</v>
      </c>
      <c r="T143" s="6">
        <v>373</v>
      </c>
      <c r="U143" s="29">
        <v>1374</v>
      </c>
      <c r="V143" s="6">
        <v>786</v>
      </c>
    </row>
    <row r="145" spans="3:22" x14ac:dyDescent="0.2">
      <c r="C145" s="6" t="s">
        <v>1263</v>
      </c>
      <c r="D145" s="6"/>
      <c r="E145" s="6"/>
      <c r="F145" s="6"/>
      <c r="G145" s="6"/>
      <c r="H145" s="6"/>
      <c r="I145" s="6"/>
      <c r="J145" s="6"/>
      <c r="K145" s="6"/>
      <c r="L145" s="6"/>
      <c r="M145" s="6">
        <v>776.75</v>
      </c>
      <c r="N145" s="6">
        <v>880.19</v>
      </c>
      <c r="O145" s="32">
        <v>1317.4</v>
      </c>
      <c r="P145" s="32">
        <v>1456.2</v>
      </c>
      <c r="Q145" s="32">
        <v>1449.9</v>
      </c>
      <c r="R145" s="32">
        <v>1999.9</v>
      </c>
      <c r="S145" s="29">
        <v>1602</v>
      </c>
      <c r="T145" s="29">
        <v>1999</v>
      </c>
      <c r="U145" s="29">
        <v>2940</v>
      </c>
      <c r="V145" s="29">
        <v>4046</v>
      </c>
    </row>
    <row r="147" spans="3:22" x14ac:dyDescent="0.2">
      <c r="C147" s="6" t="s">
        <v>1264</v>
      </c>
      <c r="D147" s="6"/>
      <c r="E147" s="6"/>
      <c r="F147" s="6"/>
      <c r="G147" s="6"/>
      <c r="H147" s="6"/>
      <c r="I147" s="6"/>
      <c r="J147" s="6"/>
      <c r="K147" s="6"/>
      <c r="L147" s="6"/>
      <c r="M147" s="6" t="s">
        <v>1247</v>
      </c>
      <c r="N147" s="6">
        <v>0.32</v>
      </c>
      <c r="O147" s="6">
        <v>0.7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776.75</v>
      </c>
      <c r="N149" s="5">
        <v>880.51</v>
      </c>
      <c r="O149" s="15">
        <v>1318.1</v>
      </c>
      <c r="P149" s="15">
        <v>1456.2</v>
      </c>
      <c r="Q149" s="15">
        <v>1449.9</v>
      </c>
      <c r="R149" s="15">
        <v>1999.9</v>
      </c>
      <c r="S149" s="28">
        <v>1602</v>
      </c>
      <c r="T149" s="28">
        <v>1999</v>
      </c>
      <c r="U149" s="28">
        <v>2940</v>
      </c>
      <c r="V149" s="28">
        <v>4046</v>
      </c>
    </row>
    <row r="151" spans="3:22" x14ac:dyDescent="0.2">
      <c r="C151" s="6" t="s">
        <v>1266</v>
      </c>
      <c r="D151" s="6"/>
      <c r="E151" s="6"/>
      <c r="F151" s="6"/>
      <c r="G151" s="6"/>
      <c r="H151" s="6"/>
      <c r="I151" s="6"/>
      <c r="J151" s="6"/>
      <c r="K151" s="6"/>
      <c r="L151" s="6"/>
      <c r="M151" s="8">
        <v>1.5065</v>
      </c>
      <c r="N151" s="8">
        <v>0.1336</v>
      </c>
      <c r="O151" s="8">
        <v>0.497</v>
      </c>
      <c r="P151" s="8">
        <v>0.1048</v>
      </c>
      <c r="Q151" s="9">
        <v>-4.3E-3</v>
      </c>
      <c r="R151" s="8">
        <v>0.37930000000000003</v>
      </c>
      <c r="S151" s="9">
        <v>-0.19900000000000001</v>
      </c>
      <c r="T151" s="8">
        <v>0.24779999999999999</v>
      </c>
      <c r="U151" s="8">
        <v>0.47070000000000001</v>
      </c>
      <c r="V151" s="8">
        <v>0.37619999999999998</v>
      </c>
    </row>
    <row r="153" spans="3:22" x14ac:dyDescent="0.2">
      <c r="C153" s="6" t="s">
        <v>1267</v>
      </c>
      <c r="D153" s="6"/>
      <c r="E153" s="6"/>
      <c r="F153" s="6"/>
      <c r="G153" s="6"/>
      <c r="H153" s="6"/>
      <c r="I153" s="6"/>
      <c r="J153" s="6"/>
      <c r="K153" s="6"/>
      <c r="L153" s="6"/>
      <c r="M153" s="10">
        <v>0.2888</v>
      </c>
      <c r="N153" s="10">
        <v>0.24279999999999999</v>
      </c>
      <c r="O153" s="10">
        <v>0.2722</v>
      </c>
      <c r="P153" s="10">
        <v>0.26440000000000002</v>
      </c>
      <c r="Q153" s="10">
        <v>0.2233</v>
      </c>
      <c r="R153" s="10">
        <v>0.26069999999999999</v>
      </c>
      <c r="S153" s="10">
        <v>0.1731</v>
      </c>
      <c r="T153" s="10">
        <v>0.17799999999999999</v>
      </c>
      <c r="U153" s="10">
        <v>0.2261</v>
      </c>
      <c r="V153" s="10">
        <v>0.26479999999999998</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776.75</v>
      </c>
      <c r="N157" s="6">
        <v>880.51</v>
      </c>
      <c r="O157" s="32">
        <v>1318.1</v>
      </c>
      <c r="P157" s="32">
        <v>1456.2</v>
      </c>
      <c r="Q157" s="32">
        <v>1449.9</v>
      </c>
      <c r="R157" s="32">
        <v>1999.9</v>
      </c>
      <c r="S157" s="29">
        <v>1602</v>
      </c>
      <c r="T157" s="29">
        <v>1999</v>
      </c>
      <c r="U157" s="29">
        <v>2940</v>
      </c>
      <c r="V157" s="29">
        <v>4046</v>
      </c>
    </row>
    <row r="159" spans="3:22" x14ac:dyDescent="0.2">
      <c r="C159" s="6" t="s">
        <v>1270</v>
      </c>
      <c r="D159" s="6"/>
      <c r="E159" s="6"/>
      <c r="F159" s="6"/>
      <c r="G159" s="6"/>
      <c r="H159" s="6"/>
      <c r="I159" s="6"/>
      <c r="J159" s="6"/>
      <c r="K159" s="6"/>
      <c r="L159" s="6"/>
      <c r="M159" s="6">
        <v>0.85</v>
      </c>
      <c r="N159" s="6">
        <v>0.95</v>
      </c>
      <c r="O159" s="6">
        <v>1.45</v>
      </c>
      <c r="P159" s="6">
        <v>1.69</v>
      </c>
      <c r="Q159" s="6">
        <v>1.75</v>
      </c>
      <c r="R159" s="6">
        <v>2.4900000000000002</v>
      </c>
      <c r="S159" s="6">
        <v>2.02</v>
      </c>
      <c r="T159" s="6">
        <v>2.57</v>
      </c>
      <c r="U159" s="6">
        <v>3.77</v>
      </c>
      <c r="V159" s="6">
        <v>5.65</v>
      </c>
    </row>
    <row r="161" spans="3:22" x14ac:dyDescent="0.2">
      <c r="C161" s="6" t="s">
        <v>1271</v>
      </c>
      <c r="D161" s="6"/>
      <c r="E161" s="6"/>
      <c r="F161" s="6"/>
      <c r="G161" s="6"/>
      <c r="H161" s="6"/>
      <c r="I161" s="6"/>
      <c r="J161" s="6"/>
      <c r="K161" s="6"/>
      <c r="L161" s="6"/>
      <c r="M161" s="8">
        <v>1.4881</v>
      </c>
      <c r="N161" s="8">
        <v>0.12620000000000001</v>
      </c>
      <c r="O161" s="13">
        <v>0.52</v>
      </c>
      <c r="P161" s="8">
        <v>0.16719999999999999</v>
      </c>
      <c r="Q161" s="8">
        <v>3.6799999999999999E-2</v>
      </c>
      <c r="R161" s="8">
        <v>0.42230000000000001</v>
      </c>
      <c r="S161" s="9">
        <v>-0.1883</v>
      </c>
      <c r="T161" s="8">
        <v>0.27189999999999998</v>
      </c>
      <c r="U161" s="8">
        <v>0.46700000000000003</v>
      </c>
      <c r="V161" s="8">
        <v>0.497</v>
      </c>
    </row>
    <row r="163" spans="3:22" x14ac:dyDescent="0.2">
      <c r="C163" s="5" t="s">
        <v>1272</v>
      </c>
      <c r="D163" s="5"/>
      <c r="E163" s="5"/>
      <c r="F163" s="5"/>
      <c r="G163" s="5"/>
      <c r="H163" s="5"/>
      <c r="I163" s="5"/>
      <c r="J163" s="5"/>
      <c r="K163" s="5"/>
      <c r="L163" s="5"/>
      <c r="M163" s="5">
        <v>0.83</v>
      </c>
      <c r="N163" s="5">
        <v>0.94</v>
      </c>
      <c r="O163" s="5">
        <v>1.43</v>
      </c>
      <c r="P163" s="5">
        <v>1.65</v>
      </c>
      <c r="Q163" s="5">
        <v>1.68</v>
      </c>
      <c r="R163" s="5">
        <v>2.39</v>
      </c>
      <c r="S163" s="5">
        <v>1.94</v>
      </c>
      <c r="T163" s="5">
        <v>2.4900000000000002</v>
      </c>
      <c r="U163" s="5">
        <v>3.64</v>
      </c>
      <c r="V163" s="5">
        <v>5.51</v>
      </c>
    </row>
    <row r="165" spans="3:22" x14ac:dyDescent="0.2">
      <c r="C165" s="6" t="s">
        <v>1273</v>
      </c>
      <c r="D165" s="6"/>
      <c r="E165" s="6"/>
      <c r="F165" s="6"/>
      <c r="G165" s="6"/>
      <c r="H165" s="6"/>
      <c r="I165" s="6"/>
      <c r="J165" s="6"/>
      <c r="K165" s="6"/>
      <c r="L165" s="6"/>
      <c r="M165" s="8">
        <v>1.4791000000000001</v>
      </c>
      <c r="N165" s="8">
        <v>0.13250000000000001</v>
      </c>
      <c r="O165" s="8">
        <v>0.51600000000000001</v>
      </c>
      <c r="P165" s="8">
        <v>0.15790000000000001</v>
      </c>
      <c r="Q165" s="8">
        <v>1.8200000000000001E-2</v>
      </c>
      <c r="R165" s="8">
        <v>0.42259999999999998</v>
      </c>
      <c r="S165" s="9">
        <v>-0.1883</v>
      </c>
      <c r="T165" s="8">
        <v>0.28349999999999997</v>
      </c>
      <c r="U165" s="8">
        <v>0.46179999999999999</v>
      </c>
      <c r="V165" s="8">
        <v>0.51370000000000005</v>
      </c>
    </row>
    <row r="167" spans="3:22" x14ac:dyDescent="0.2">
      <c r="C167" s="6" t="s">
        <v>1274</v>
      </c>
      <c r="D167" s="6"/>
      <c r="E167" s="6"/>
      <c r="F167" s="6"/>
      <c r="G167" s="6"/>
      <c r="H167" s="6"/>
      <c r="I167" s="6"/>
      <c r="J167" s="6"/>
      <c r="K167" s="6"/>
      <c r="L167" s="6"/>
      <c r="M167" s="6">
        <v>918.61</v>
      </c>
      <c r="N167" s="6">
        <v>924.6</v>
      </c>
      <c r="O167" s="6">
        <v>910.6</v>
      </c>
      <c r="P167" s="6">
        <v>861.9</v>
      </c>
      <c r="Q167" s="6">
        <v>827.7</v>
      </c>
      <c r="R167" s="6">
        <v>802.7</v>
      </c>
      <c r="S167" s="6">
        <v>792.2</v>
      </c>
      <c r="T167" s="6">
        <v>777.2</v>
      </c>
      <c r="U167" s="6">
        <v>779.2</v>
      </c>
      <c r="V167" s="6">
        <v>716.3</v>
      </c>
    </row>
    <row r="169" spans="3:22" x14ac:dyDescent="0.2">
      <c r="C169" s="6" t="s">
        <v>1275</v>
      </c>
      <c r="D169" s="6"/>
      <c r="E169" s="6"/>
      <c r="F169" s="6"/>
      <c r="G169" s="6"/>
      <c r="H169" s="6"/>
      <c r="I169" s="6"/>
      <c r="J169" s="6"/>
      <c r="K169" s="6"/>
      <c r="L169" s="6"/>
      <c r="M169" s="6">
        <v>934.71</v>
      </c>
      <c r="N169" s="6">
        <v>939.03</v>
      </c>
      <c r="O169" s="6">
        <v>925.4</v>
      </c>
      <c r="P169" s="6">
        <v>881.6</v>
      </c>
      <c r="Q169" s="6">
        <v>860.6</v>
      </c>
      <c r="R169" s="6">
        <v>836</v>
      </c>
      <c r="S169" s="6">
        <v>824.9</v>
      </c>
      <c r="T169" s="6">
        <v>803.3</v>
      </c>
      <c r="U169" s="6">
        <v>808.7</v>
      </c>
      <c r="V169" s="6">
        <v>733.8</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967.59</v>
      </c>
      <c r="N175" s="15">
        <v>1330.65</v>
      </c>
      <c r="O175" s="15">
        <v>1871.6</v>
      </c>
      <c r="P175" s="15">
        <v>2321.4</v>
      </c>
      <c r="Q175" s="15">
        <v>2354.1</v>
      </c>
      <c r="R175" s="15">
        <v>3066.3</v>
      </c>
      <c r="S175" s="28">
        <v>3041</v>
      </c>
      <c r="T175" s="28">
        <v>3908</v>
      </c>
      <c r="U175" s="28">
        <v>5951</v>
      </c>
      <c r="V175" s="28">
        <v>6124</v>
      </c>
    </row>
    <row r="177" spans="3:22" x14ac:dyDescent="0.2">
      <c r="C177" s="6" t="s">
        <v>1279</v>
      </c>
      <c r="D177" s="6"/>
      <c r="E177" s="6"/>
      <c r="F177" s="6"/>
      <c r="G177" s="6"/>
      <c r="H177" s="6"/>
      <c r="I177" s="6"/>
      <c r="J177" s="6"/>
      <c r="K177" s="6"/>
      <c r="L177" s="6"/>
      <c r="M177" s="8">
        <v>1.2063999999999999</v>
      </c>
      <c r="N177" s="8">
        <v>0.37519999999999998</v>
      </c>
      <c r="O177" s="8">
        <v>0.40649999999999997</v>
      </c>
      <c r="P177" s="8">
        <v>0.24030000000000001</v>
      </c>
      <c r="Q177" s="8">
        <v>1.41E-2</v>
      </c>
      <c r="R177" s="8">
        <v>0.30249999999999999</v>
      </c>
      <c r="S177" s="9">
        <v>-8.3000000000000001E-3</v>
      </c>
      <c r="T177" s="8">
        <v>0.28510000000000002</v>
      </c>
      <c r="U177" s="8">
        <v>0.52280000000000004</v>
      </c>
      <c r="V177" s="8">
        <v>2.9100000000000001E-2</v>
      </c>
    </row>
    <row r="179" spans="3:22" x14ac:dyDescent="0.2">
      <c r="C179" s="6" t="s">
        <v>1280</v>
      </c>
      <c r="D179" s="6"/>
      <c r="E179" s="6"/>
      <c r="F179" s="6"/>
      <c r="G179" s="6"/>
      <c r="H179" s="6"/>
      <c r="I179" s="6"/>
      <c r="J179" s="6"/>
      <c r="K179" s="6"/>
      <c r="L179" s="6"/>
      <c r="M179" s="10">
        <v>0.35970000000000002</v>
      </c>
      <c r="N179" s="10">
        <v>0.36699999999999999</v>
      </c>
      <c r="O179" s="10">
        <v>0.38650000000000001</v>
      </c>
      <c r="P179" s="10">
        <v>0.42159999999999997</v>
      </c>
      <c r="Q179" s="10">
        <v>0.36249999999999999</v>
      </c>
      <c r="R179" s="10">
        <v>0.39979999999999999</v>
      </c>
      <c r="S179" s="10">
        <v>0.32850000000000001</v>
      </c>
      <c r="T179" s="10">
        <v>0.34799999999999998</v>
      </c>
      <c r="U179" s="10">
        <v>0.4577</v>
      </c>
      <c r="V179" s="10">
        <v>0.40079999999999999</v>
      </c>
    </row>
    <row r="181" spans="3:22" x14ac:dyDescent="0.2">
      <c r="C181" s="6" t="s">
        <v>1281</v>
      </c>
      <c r="D181" s="6"/>
      <c r="E181" s="6"/>
      <c r="F181" s="6"/>
      <c r="G181" s="6"/>
      <c r="H181" s="6"/>
      <c r="I181" s="6"/>
      <c r="J181" s="6"/>
      <c r="K181" s="6"/>
      <c r="L181" s="6"/>
      <c r="M181" s="6">
        <v>841.53</v>
      </c>
      <c r="N181" s="32">
        <v>1071.56</v>
      </c>
      <c r="O181" s="32">
        <v>1508.7</v>
      </c>
      <c r="P181" s="32">
        <v>2037.9</v>
      </c>
      <c r="Q181" s="29">
        <v>1980</v>
      </c>
      <c r="R181" s="32">
        <v>2696.9</v>
      </c>
      <c r="S181" s="29">
        <v>2639</v>
      </c>
      <c r="T181" s="29">
        <v>3403</v>
      </c>
      <c r="U181" s="29">
        <v>5480</v>
      </c>
      <c r="V181" s="29">
        <v>5489</v>
      </c>
    </row>
    <row r="183" spans="3:22" x14ac:dyDescent="0.2">
      <c r="C183" s="5" t="s">
        <v>1282</v>
      </c>
      <c r="M183" s="5">
        <v>-61.87</v>
      </c>
      <c r="N183" s="15">
        <v>1177.17</v>
      </c>
      <c r="O183" s="28">
        <v>-1622</v>
      </c>
      <c r="P183" s="5">
        <v>-248.8</v>
      </c>
      <c r="Q183" s="5">
        <v>-553.70000000000005</v>
      </c>
      <c r="R183" s="5">
        <v>-417.4</v>
      </c>
      <c r="S183" s="28">
        <v>4283</v>
      </c>
      <c r="T183" s="28">
        <v>-1834</v>
      </c>
      <c r="U183" s="28">
        <v>-1584</v>
      </c>
      <c r="V183" s="28">
        <v>-1540</v>
      </c>
    </row>
  </sheetData>
  <sortState xmlns:xlrd2="http://schemas.microsoft.com/office/spreadsheetml/2017/richdata2" columnSort="1" ref="M1:V88">
    <sortCondition ref="M1:V1"/>
  </sortState>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608A-0E4E-EA41-B977-2BD1F997CB17}">
  <dimension ref="A1:V183"/>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2011</v>
      </c>
      <c r="N1" s="5">
        <v>2012</v>
      </c>
      <c r="O1" s="5">
        <v>2013</v>
      </c>
      <c r="P1" s="5">
        <v>2014</v>
      </c>
      <c r="Q1" s="5">
        <v>2015</v>
      </c>
      <c r="R1" s="5">
        <v>2016</v>
      </c>
      <c r="S1" s="5">
        <v>2017</v>
      </c>
      <c r="T1" s="5">
        <v>2018</v>
      </c>
      <c r="U1" s="5">
        <v>2019</v>
      </c>
      <c r="V1" s="5">
        <v>2020</v>
      </c>
    </row>
    <row r="2" spans="1:22" x14ac:dyDescent="0.2">
      <c r="A2" s="70"/>
      <c r="B2" s="70"/>
      <c r="C2" s="4" t="s">
        <v>1235</v>
      </c>
      <c r="D2" s="4"/>
      <c r="E2" s="4"/>
      <c r="F2" s="4"/>
      <c r="G2" s="4"/>
      <c r="H2" s="4"/>
      <c r="I2" s="4"/>
      <c r="J2" s="4"/>
      <c r="K2" s="4"/>
      <c r="L2" s="4"/>
      <c r="M2" s="4">
        <v>1.4450620594618826</v>
      </c>
      <c r="N2" s="4">
        <v>1.403926998408513</v>
      </c>
      <c r="O2" s="4">
        <v>1.3819539309070903</v>
      </c>
      <c r="P2" s="4">
        <v>1.3604586837045582</v>
      </c>
      <c r="Q2" s="4">
        <v>1.3592353718698755</v>
      </c>
      <c r="R2" s="4">
        <v>1.3408655143236416</v>
      </c>
      <c r="S2" s="4">
        <v>1.3081614773889187</v>
      </c>
      <c r="T2" s="4">
        <v>1.2816317011746046</v>
      </c>
      <c r="U2" s="4">
        <v>1.2620696220330916</v>
      </c>
      <c r="V2">
        <v>1.231407573454085</v>
      </c>
    </row>
    <row r="3" spans="1:22" x14ac:dyDescent="0.2">
      <c r="A3" s="71"/>
      <c r="B3" s="71"/>
      <c r="C3" s="5" t="s">
        <v>1236</v>
      </c>
      <c r="D3" s="5"/>
      <c r="E3" s="5"/>
      <c r="F3" s="5"/>
      <c r="G3" s="5"/>
      <c r="H3" s="5"/>
      <c r="I3" s="5"/>
      <c r="J3" s="5"/>
      <c r="K3" s="5"/>
      <c r="L3" s="5"/>
      <c r="M3" s="5">
        <v>64.92</v>
      </c>
      <c r="N3" s="5">
        <v>9.98</v>
      </c>
      <c r="O3" s="5">
        <v>13.79</v>
      </c>
      <c r="P3" s="5">
        <v>19.23</v>
      </c>
      <c r="Q3" s="5">
        <v>379.8</v>
      </c>
      <c r="R3" s="5">
        <v>30.69</v>
      </c>
      <c r="S3" s="5">
        <v>39.51</v>
      </c>
      <c r="T3" s="5">
        <v>49.87</v>
      </c>
      <c r="U3" s="5">
        <v>14.87</v>
      </c>
      <c r="V3" s="5">
        <v>13.18</v>
      </c>
    </row>
    <row r="4" spans="1:22" x14ac:dyDescent="0.2">
      <c r="A4" s="72"/>
      <c r="B4" s="72"/>
      <c r="M4">
        <f t="shared" ref="M4:V4" si="0">M3*M2*1000000</f>
        <v>93813428.900265425</v>
      </c>
      <c r="N4">
        <f t="shared" si="0"/>
        <v>14011191.444116959</v>
      </c>
      <c r="O4">
        <f t="shared" si="0"/>
        <v>19057144.707208775</v>
      </c>
      <c r="P4">
        <f t="shared" si="0"/>
        <v>26161620.487638652</v>
      </c>
      <c r="Q4">
        <f t="shared" si="0"/>
        <v>516237594.23617876</v>
      </c>
      <c r="R4">
        <f t="shared" si="0"/>
        <v>41151162.634592563</v>
      </c>
      <c r="S4">
        <f t="shared" si="0"/>
        <v>51685459.971636176</v>
      </c>
      <c r="T4">
        <f t="shared" si="0"/>
        <v>63914972.937577523</v>
      </c>
      <c r="U4">
        <f t="shared" si="0"/>
        <v>18766975.279632069</v>
      </c>
      <c r="V4">
        <f t="shared" si="0"/>
        <v>16229951.818124838</v>
      </c>
    </row>
    <row r="5" spans="1:22" x14ac:dyDescent="0.2">
      <c r="A5" s="71"/>
      <c r="B5" s="71"/>
      <c r="V5" s="9">
        <v>-0.114</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IFERROR(L$2*L102*1000000,0)</f>
        <v>0</v>
      </c>
      <c r="M9">
        <f t="shared" ref="M9:V9" si="1">IFERROR(M$2*M102*1000000,0)</f>
        <v>49189912.504082486</v>
      </c>
      <c r="N9">
        <f t="shared" si="1"/>
        <v>40405019.014196999</v>
      </c>
      <c r="O9">
        <f t="shared" si="1"/>
        <v>45314269.39444349</v>
      </c>
      <c r="P9">
        <f t="shared" si="1"/>
        <v>58731001.37552578</v>
      </c>
      <c r="Q9">
        <f t="shared" si="1"/>
        <v>95418323.105265275</v>
      </c>
      <c r="R9">
        <f t="shared" si="1"/>
        <v>126135218.93242496</v>
      </c>
      <c r="S9">
        <f t="shared" si="1"/>
        <v>197414648.55276173</v>
      </c>
      <c r="T9">
        <f t="shared" si="1"/>
        <v>200383116.47864941</v>
      </c>
      <c r="U9">
        <f t="shared" si="1"/>
        <v>136114208.73626891</v>
      </c>
      <c r="V9">
        <f t="shared" si="1"/>
        <v>69476015.294279471</v>
      </c>
    </row>
    <row r="10" spans="1:22" x14ac:dyDescent="0.2">
      <c r="A10" s="72"/>
      <c r="B10" s="72"/>
      <c r="L10">
        <f t="shared" ref="L10:V10" si="2">IFERROR(L$2*L103*1000000,0)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IFERROR(L$2*L104*1000000,0)</f>
        <v>0</v>
      </c>
      <c r="M11">
        <f t="shared" si="3"/>
        <v>44623516.396182939</v>
      </c>
      <c r="N11">
        <f t="shared" si="3"/>
        <v>-26393827.570080046</v>
      </c>
      <c r="O11">
        <f t="shared" si="3"/>
        <v>-26243305.147925641</v>
      </c>
      <c r="P11">
        <f t="shared" si="3"/>
        <v>-32569380.887887128</v>
      </c>
      <c r="Q11">
        <f t="shared" si="3"/>
        <v>420819271.1309135</v>
      </c>
      <c r="R11">
        <f t="shared" si="3"/>
        <v>-84984056.297832415</v>
      </c>
      <c r="S11">
        <f t="shared" si="3"/>
        <v>-145729188.58112556</v>
      </c>
      <c r="T11">
        <f t="shared" si="3"/>
        <v>-136468143.54107189</v>
      </c>
      <c r="U11">
        <f t="shared" si="3"/>
        <v>-117347233.45663686</v>
      </c>
      <c r="V11">
        <f t="shared" si="3"/>
        <v>-53246063.47615464</v>
      </c>
    </row>
    <row r="12" spans="1:22" x14ac:dyDescent="0.2">
      <c r="A12" s="72"/>
      <c r="B12" s="72"/>
      <c r="L12">
        <f t="shared" ref="L12:V12" si="4">IFERROR(L$2*L105*1000000,0)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IFERROR(L$2*L106*1000000,0)</f>
        <v>0</v>
      </c>
      <c r="M13">
        <f t="shared" si="5"/>
        <v>9304754.6008750629</v>
      </c>
      <c r="N13">
        <f t="shared" si="5"/>
        <v>-2258497.3623397746</v>
      </c>
      <c r="O13">
        <f t="shared" si="5"/>
        <v>-14648.711667615158</v>
      </c>
      <c r="P13">
        <f t="shared" si="5"/>
        <v>-354399.48710503743</v>
      </c>
      <c r="Q13">
        <f t="shared" si="5"/>
        <v>18936051.659667984</v>
      </c>
      <c r="R13">
        <f t="shared" si="5"/>
        <v>-1615340.6851056912</v>
      </c>
      <c r="S13">
        <f t="shared" si="5"/>
        <v>-991063.1352698449</v>
      </c>
      <c r="T13">
        <f t="shared" si="5"/>
        <v>56519.958021800063</v>
      </c>
      <c r="U13">
        <f t="shared" si="5"/>
        <v>160156.63503599932</v>
      </c>
      <c r="V13">
        <f t="shared" si="5"/>
        <v>658679.91104059014</v>
      </c>
    </row>
    <row r="14" spans="1:22" x14ac:dyDescent="0.2">
      <c r="A14" s="72"/>
      <c r="B14" s="72"/>
      <c r="L14">
        <f t="shared" ref="L14:V14" si="6">IFERROR(L$2*L107*1000000,0)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IFERROR(L$2*L108*1000000,0)</f>
        <v>0</v>
      </c>
      <c r="M15">
        <f t="shared" si="7"/>
        <v>687271.51548007142</v>
      </c>
      <c r="N15">
        <f t="shared" si="7"/>
        <v>-2643173.3599037072</v>
      </c>
      <c r="O15">
        <f t="shared" si="7"/>
        <v>-1903365.1490383353</v>
      </c>
      <c r="P15">
        <f t="shared" si="7"/>
        <v>-1693771.0612121753</v>
      </c>
      <c r="Q15">
        <f t="shared" si="7"/>
        <v>1108048.6751483225</v>
      </c>
      <c r="R15">
        <f t="shared" si="7"/>
        <v>-2769021.3736297525</v>
      </c>
      <c r="S15">
        <f t="shared" si="7"/>
        <v>-3688622.9177935342</v>
      </c>
      <c r="T15">
        <f t="shared" si="7"/>
        <v>-2736668.171518133</v>
      </c>
      <c r="U15">
        <f t="shared" si="7"/>
        <v>-7889071.0003666524</v>
      </c>
      <c r="V15">
        <f t="shared" si="7"/>
        <v>-4040863.9522895794</v>
      </c>
    </row>
    <row r="16" spans="1:22" x14ac:dyDescent="0.2">
      <c r="A16" s="11"/>
      <c r="L16">
        <f t="shared" ref="L16:V16" si="8">IFERROR(L$2*L109*1000000,0)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IFERROR(L$2*L110*1000000,0)</f>
        <v>0</v>
      </c>
      <c r="M17">
        <f t="shared" si="9"/>
        <v>16213596.307162322</v>
      </c>
      <c r="N17">
        <f t="shared" si="9"/>
        <v>12649382.255660703</v>
      </c>
      <c r="O17">
        <f t="shared" si="9"/>
        <v>14413779.499360951</v>
      </c>
      <c r="P17">
        <f t="shared" si="9"/>
        <v>18543051.85889313</v>
      </c>
      <c r="Q17">
        <f t="shared" si="9"/>
        <v>30759496.46541528</v>
      </c>
      <c r="R17">
        <f t="shared" si="9"/>
        <v>48043211.37821608</v>
      </c>
      <c r="S17">
        <f t="shared" si="9"/>
        <v>52326459.095556751</v>
      </c>
      <c r="T17">
        <f t="shared" si="9"/>
        <v>50842329.585596569</v>
      </c>
      <c r="U17">
        <f t="shared" si="9"/>
        <v>53448648.493101433</v>
      </c>
      <c r="V17">
        <f t="shared" si="9"/>
        <v>40858103.287206538</v>
      </c>
    </row>
    <row r="18" spans="1:22" x14ac:dyDescent="0.2">
      <c r="A18" s="11"/>
      <c r="C18" s="11" t="s">
        <v>1243</v>
      </c>
      <c r="L18">
        <f t="shared" ref="L18:V18" si="10">IFERROR(L$2*L111*1000000,0)</f>
        <v>0</v>
      </c>
      <c r="M18">
        <f t="shared" si="10"/>
        <v>498835.42292624188</v>
      </c>
      <c r="N18">
        <f t="shared" si="10"/>
        <v>-276292.83328679536</v>
      </c>
      <c r="O18">
        <f t="shared" si="10"/>
        <v>217519.54872477602</v>
      </c>
      <c r="P18">
        <f t="shared" si="10"/>
        <v>418204.99937078118</v>
      </c>
      <c r="Q18">
        <f t="shared" si="10"/>
        <v>897231.26897130487</v>
      </c>
      <c r="R18">
        <f t="shared" si="10"/>
        <v>782126.85450498026</v>
      </c>
      <c r="S18">
        <f t="shared" si="10"/>
        <v>152269.99596807014</v>
      </c>
      <c r="T18">
        <f t="shared" si="10"/>
        <v>-10637.543119749218</v>
      </c>
      <c r="U18">
        <f t="shared" si="10"/>
        <v>85189.699487233695</v>
      </c>
      <c r="V18">
        <f t="shared" si="10"/>
        <v>-266476.59889546398</v>
      </c>
    </row>
    <row r="19" spans="1:22" x14ac:dyDescent="0.2">
      <c r="A19" s="11"/>
      <c r="C19" s="11" t="s">
        <v>1244</v>
      </c>
      <c r="L19">
        <f t="shared" ref="L19:V19" si="11">IFERROR(L$2*L112*1000000,0)</f>
        <v>0</v>
      </c>
      <c r="M19">
        <f t="shared" si="11"/>
        <v>0</v>
      </c>
      <c r="N19">
        <f t="shared" si="11"/>
        <v>0</v>
      </c>
      <c r="O19">
        <f t="shared" si="11"/>
        <v>0</v>
      </c>
      <c r="P19">
        <f t="shared" si="11"/>
        <v>0</v>
      </c>
      <c r="Q19">
        <f t="shared" si="11"/>
        <v>0</v>
      </c>
      <c r="R19">
        <f t="shared" si="11"/>
        <v>0</v>
      </c>
      <c r="S19">
        <f t="shared" si="11"/>
        <v>0</v>
      </c>
      <c r="T19">
        <f t="shared" si="11"/>
        <v>0</v>
      </c>
      <c r="U19">
        <f t="shared" si="11"/>
        <v>0</v>
      </c>
      <c r="V19">
        <f t="shared" si="11"/>
        <v>0</v>
      </c>
    </row>
    <row r="20" spans="1:22" x14ac:dyDescent="0.2">
      <c r="A20" s="71"/>
      <c r="B20" s="71"/>
      <c r="C20" s="11" t="s">
        <v>1245</v>
      </c>
      <c r="L20">
        <f t="shared" ref="L20:V20" si="12">IFERROR(L$2*L113*1000000,0)</f>
        <v>0</v>
      </c>
      <c r="M20">
        <f t="shared" si="12"/>
        <v>16213596.307162322</v>
      </c>
      <c r="N20">
        <f t="shared" si="12"/>
        <v>12649382.255660703</v>
      </c>
      <c r="O20">
        <f t="shared" si="12"/>
        <v>14413779.499360951</v>
      </c>
      <c r="P20">
        <f t="shared" si="12"/>
        <v>18543051.85889313</v>
      </c>
      <c r="Q20">
        <f t="shared" si="12"/>
        <v>30759496.46541528</v>
      </c>
      <c r="R20">
        <f t="shared" si="12"/>
        <v>48043211.37821608</v>
      </c>
      <c r="S20">
        <f t="shared" si="12"/>
        <v>52326459.095556751</v>
      </c>
      <c r="T20">
        <f t="shared" si="12"/>
        <v>50842329.585596569</v>
      </c>
      <c r="U20">
        <f t="shared" si="12"/>
        <v>53448648.493101433</v>
      </c>
      <c r="V20">
        <f t="shared" si="12"/>
        <v>40858103.287206538</v>
      </c>
    </row>
    <row r="21" spans="1:22" x14ac:dyDescent="0.2">
      <c r="A21" s="72"/>
      <c r="B21" s="72"/>
      <c r="C21" s="11" t="s">
        <v>1246</v>
      </c>
      <c r="L21">
        <f t="shared" ref="L21:V21" si="13">IFERROR(L$2*L114*1000000,0)</f>
        <v>0</v>
      </c>
      <c r="M21">
        <f t="shared" si="13"/>
        <v>0</v>
      </c>
      <c r="N21">
        <f t="shared" si="13"/>
        <v>0</v>
      </c>
      <c r="O21">
        <f t="shared" si="13"/>
        <v>0</v>
      </c>
      <c r="P21">
        <f t="shared" si="13"/>
        <v>0</v>
      </c>
      <c r="Q21">
        <f t="shared" si="13"/>
        <v>0</v>
      </c>
      <c r="R21">
        <f t="shared" si="13"/>
        <v>0</v>
      </c>
      <c r="S21">
        <f t="shared" si="13"/>
        <v>0</v>
      </c>
      <c r="T21">
        <f t="shared" si="13"/>
        <v>0</v>
      </c>
      <c r="U21">
        <f t="shared" si="13"/>
        <v>0</v>
      </c>
      <c r="V21">
        <f t="shared" si="13"/>
        <v>0</v>
      </c>
    </row>
    <row r="22" spans="1:22" x14ac:dyDescent="0.2">
      <c r="A22" s="71"/>
      <c r="B22" s="71"/>
      <c r="C22" s="5" t="s">
        <v>1248</v>
      </c>
      <c r="L22">
        <f t="shared" ref="L22:V22" si="14">IFERROR(L$2*L115*1000000,0)</f>
        <v>0</v>
      </c>
      <c r="M22">
        <f t="shared" si="14"/>
        <v>28409920.089020614</v>
      </c>
      <c r="N22">
        <f t="shared" si="14"/>
        <v>-39029170.555756666</v>
      </c>
      <c r="O22">
        <f t="shared" si="14"/>
        <v>-40657084.647286594</v>
      </c>
      <c r="P22">
        <f t="shared" si="14"/>
        <v>-51112432.746780254</v>
      </c>
      <c r="Q22">
        <f t="shared" si="14"/>
        <v>390059774.6654982</v>
      </c>
      <c r="R22">
        <f t="shared" si="14"/>
        <v>-133027267.67604847</v>
      </c>
      <c r="S22">
        <f t="shared" si="14"/>
        <v>-198055647.67668229</v>
      </c>
      <c r="T22">
        <f t="shared" si="14"/>
        <v>-187323289.4436802</v>
      </c>
      <c r="U22">
        <f t="shared" si="14"/>
        <v>-170783261.25351793</v>
      </c>
      <c r="V22">
        <f t="shared" si="14"/>
        <v>-94116480.839095727</v>
      </c>
    </row>
    <row r="23" spans="1:22" x14ac:dyDescent="0.2">
      <c r="A23" s="72"/>
      <c r="B23" s="72"/>
      <c r="L23">
        <f t="shared" ref="L23:V23" si="15">IFERROR(L$2*L116*1000000,0)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IFERROR(L$2*L117*1000000,0)</f>
        <v>0</v>
      </c>
      <c r="M24">
        <f t="shared" si="16"/>
        <v>3472339.6226809574</v>
      </c>
      <c r="N24">
        <f t="shared" si="16"/>
        <v>-3389360.5595578318</v>
      </c>
      <c r="O24">
        <f t="shared" si="16"/>
        <v>-80429.718778792652</v>
      </c>
      <c r="P24">
        <f t="shared" si="16"/>
        <v>-376983.1012545331</v>
      </c>
      <c r="Q24">
        <f t="shared" si="16"/>
        <v>11740395.524526048</v>
      </c>
      <c r="R24">
        <f t="shared" si="16"/>
        <v>-1804402.7226253245</v>
      </c>
      <c r="S24">
        <f t="shared" si="16"/>
        <v>-688092.93710657128</v>
      </c>
      <c r="T24">
        <f t="shared" si="16"/>
        <v>44472.620030758779</v>
      </c>
      <c r="U24">
        <f t="shared" si="16"/>
        <v>93519.35899265208</v>
      </c>
      <c r="V24">
        <f t="shared" si="16"/>
        <v>535908.5759672178</v>
      </c>
    </row>
    <row r="25" spans="1:22" x14ac:dyDescent="0.2">
      <c r="A25" s="72"/>
      <c r="B25" s="72"/>
      <c r="L25">
        <f t="shared" ref="L25:V25" si="17">IFERROR(L$2*L118*1000000,0)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IFERROR(L$2*L119*1000000,0)</f>
        <v>0</v>
      </c>
      <c r="M26">
        <f t="shared" si="18"/>
        <v>437709.29781100427</v>
      </c>
      <c r="N26">
        <f t="shared" si="18"/>
        <v>-3910077.0832675495</v>
      </c>
      <c r="O26">
        <f t="shared" si="18"/>
        <v>-2948122.3208040958</v>
      </c>
      <c r="P26">
        <f t="shared" si="18"/>
        <v>-2658064.1762219658</v>
      </c>
      <c r="Q26">
        <f t="shared" si="18"/>
        <v>1027038.246984878</v>
      </c>
      <c r="R26">
        <f t="shared" si="18"/>
        <v>-4334481.8616026044</v>
      </c>
      <c r="S26">
        <f t="shared" si="18"/>
        <v>-5013136.4136498142</v>
      </c>
      <c r="T26">
        <f t="shared" si="18"/>
        <v>-3756206.1898025312</v>
      </c>
      <c r="U26">
        <f t="shared" si="18"/>
        <v>-11482309.421257067</v>
      </c>
      <c r="V26">
        <f t="shared" si="18"/>
        <v>-7141548.2222469663</v>
      </c>
    </row>
    <row r="27" spans="1:22" x14ac:dyDescent="0.2">
      <c r="A27" s="72"/>
      <c r="B27" s="72"/>
      <c r="L27">
        <f t="shared" ref="L27:V27" si="19">IFERROR(L$2*L120*1000000,0)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IFERROR(L$2*L121*1000000,0)</f>
        <v>0</v>
      </c>
      <c r="M28">
        <f t="shared" si="20"/>
        <v>158956.82654080709</v>
      </c>
      <c r="N28">
        <f t="shared" si="20"/>
        <v>126353.42985676618</v>
      </c>
      <c r="O28">
        <f t="shared" si="20"/>
        <v>82917.235854425409</v>
      </c>
      <c r="P28">
        <f t="shared" si="20"/>
        <v>285696.32357795723</v>
      </c>
      <c r="Q28">
        <f t="shared" si="20"/>
        <v>666025.33221623907</v>
      </c>
      <c r="R28">
        <f t="shared" si="20"/>
        <v>3311937.820379395</v>
      </c>
      <c r="S28">
        <f t="shared" si="20"/>
        <v>3898321.2026189775</v>
      </c>
      <c r="T28">
        <f t="shared" si="20"/>
        <v>7420647.5498009603</v>
      </c>
      <c r="U28">
        <f t="shared" si="20"/>
        <v>5982210.008436854</v>
      </c>
      <c r="V28">
        <f t="shared" si="20"/>
        <v>1009754.2102323496</v>
      </c>
    </row>
    <row r="29" spans="1:22" x14ac:dyDescent="0.2">
      <c r="A29" s="72"/>
      <c r="B29" s="72"/>
      <c r="L29">
        <f t="shared" ref="L29:V29" si="21">IFERROR(L$2*L122*1000000,0)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IFERROR(L$2*L123*1000000,0)</f>
        <v>0</v>
      </c>
      <c r="M30">
        <f t="shared" si="22"/>
        <v>1395207.4184104477</v>
      </c>
      <c r="N30">
        <f t="shared" si="22"/>
        <v>-320235.74833698181</v>
      </c>
      <c r="O30">
        <f t="shared" si="22"/>
        <v>-408367.38658304518</v>
      </c>
      <c r="P30">
        <f t="shared" si="22"/>
        <v>3247550.9238711512</v>
      </c>
      <c r="Q30">
        <f t="shared" si="22"/>
        <v>1792831.4554963659</v>
      </c>
      <c r="R30">
        <f t="shared" si="22"/>
        <v>5451556.9215856288</v>
      </c>
      <c r="S30">
        <f t="shared" si="22"/>
        <v>270920.24196724506</v>
      </c>
      <c r="T30">
        <f t="shared" si="22"/>
        <v>1211013.7944398837</v>
      </c>
      <c r="U30">
        <f t="shared" si="22"/>
        <v>-229191.84336120947</v>
      </c>
      <c r="V30">
        <f t="shared" si="22"/>
        <v>-1018374.0632465284</v>
      </c>
    </row>
    <row r="31" spans="1:22" x14ac:dyDescent="0.2">
      <c r="A31" s="72"/>
      <c r="B31" s="72"/>
      <c r="L31">
        <f t="shared" ref="L31:V31" si="23">IFERROR(L$2*L124*1000000,0)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IFERROR(L$2*L125*1000000,0)</f>
        <v>0</v>
      </c>
      <c r="M32">
        <f t="shared" si="24"/>
        <v>0</v>
      </c>
      <c r="N32">
        <f t="shared" si="24"/>
        <v>0</v>
      </c>
      <c r="O32">
        <f t="shared" si="24"/>
        <v>0</v>
      </c>
      <c r="P32">
        <f t="shared" si="24"/>
        <v>0</v>
      </c>
      <c r="Q32">
        <f t="shared" si="24"/>
        <v>0</v>
      </c>
      <c r="R32">
        <f t="shared" si="24"/>
        <v>0</v>
      </c>
      <c r="S32">
        <f t="shared" si="24"/>
        <v>0</v>
      </c>
      <c r="T32">
        <f t="shared" si="24"/>
        <v>0</v>
      </c>
      <c r="U32">
        <f t="shared" si="24"/>
        <v>0</v>
      </c>
      <c r="V32">
        <f t="shared" si="24"/>
        <v>0</v>
      </c>
    </row>
    <row r="33" spans="1:22" x14ac:dyDescent="0.2">
      <c r="A33" s="72"/>
      <c r="B33" s="72"/>
      <c r="L33">
        <f t="shared" ref="L33:V33" si="25">IFERROR(L$2*L126*1000000,0)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IFERROR(L$2*L127*1000000,0)</f>
        <v>0</v>
      </c>
      <c r="M34">
        <f t="shared" si="26"/>
        <v>158956.82654080709</v>
      </c>
      <c r="N34">
        <f t="shared" si="26"/>
        <v>126353.42985676618</v>
      </c>
      <c r="O34">
        <f t="shared" si="26"/>
        <v>82917.235854425409</v>
      </c>
      <c r="P34">
        <f t="shared" si="26"/>
        <v>285696.32357795723</v>
      </c>
      <c r="Q34">
        <f t="shared" si="26"/>
        <v>666025.33221623907</v>
      </c>
      <c r="R34">
        <f t="shared" si="26"/>
        <v>3311937.820379395</v>
      </c>
      <c r="S34">
        <f t="shared" si="26"/>
        <v>3898321.2026189775</v>
      </c>
      <c r="T34">
        <f t="shared" si="26"/>
        <v>7420647.5498009603</v>
      </c>
      <c r="U34">
        <f t="shared" si="26"/>
        <v>5982210.008436854</v>
      </c>
      <c r="V34">
        <f t="shared" si="26"/>
        <v>1009754.2102323496</v>
      </c>
    </row>
    <row r="35" spans="1:22" x14ac:dyDescent="0.2">
      <c r="A35" s="72"/>
      <c r="B35" s="72"/>
      <c r="L35">
        <f t="shared" ref="L35:V35" si="27">IFERROR(L$2*L128*1000000,0)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IFERROR(L$2*L129*1000000,0)</f>
        <v>0</v>
      </c>
      <c r="M36">
        <f t="shared" si="28"/>
        <v>-86703.72356771295</v>
      </c>
      <c r="N36">
        <f t="shared" si="28"/>
        <v>168471.23980902153</v>
      </c>
      <c r="O36">
        <f t="shared" si="28"/>
        <v>677157.4261444743</v>
      </c>
      <c r="P36">
        <f t="shared" si="28"/>
        <v>-27209.173674091166</v>
      </c>
      <c r="Q36">
        <f t="shared" si="28"/>
        <v>0</v>
      </c>
      <c r="R36">
        <f t="shared" si="28"/>
        <v>13408.655143236416</v>
      </c>
      <c r="S36">
        <f t="shared" si="28"/>
        <v>0</v>
      </c>
      <c r="T36">
        <f t="shared" si="28"/>
        <v>-102530.53609396836</v>
      </c>
      <c r="U36">
        <f t="shared" si="28"/>
        <v>0</v>
      </c>
      <c r="V36">
        <f t="shared" si="28"/>
        <v>1342234.2550649529</v>
      </c>
    </row>
    <row r="37" spans="1:22" x14ac:dyDescent="0.2">
      <c r="A37" s="72"/>
      <c r="B37" s="72"/>
      <c r="L37">
        <f t="shared" ref="L37:V37" si="29">IFERROR(L$2*L130*1000000,0)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IFERROR(L$2*L131*1000000,0)</f>
        <v>0</v>
      </c>
      <c r="M38">
        <f t="shared" si="30"/>
        <v>28482173.191993706</v>
      </c>
      <c r="N38">
        <f t="shared" si="30"/>
        <v>-38748385.156074964</v>
      </c>
      <c r="O38">
        <f t="shared" si="30"/>
        <v>-39897009.985287696</v>
      </c>
      <c r="P38">
        <f t="shared" si="30"/>
        <v>-50853945.59687639</v>
      </c>
      <c r="Q38">
        <f t="shared" si="30"/>
        <v>390725799.9977144</v>
      </c>
      <c r="R38">
        <f t="shared" si="30"/>
        <v>-129715329.8556691</v>
      </c>
      <c r="S38">
        <f t="shared" si="30"/>
        <v>-194157326.47406331</v>
      </c>
      <c r="T38">
        <f t="shared" si="30"/>
        <v>-180005172.42997319</v>
      </c>
      <c r="U38">
        <f t="shared" si="30"/>
        <v>-164813671.94130144</v>
      </c>
      <c r="V38">
        <f t="shared" si="30"/>
        <v>-91752178.298063889</v>
      </c>
    </row>
    <row r="39" spans="1:22" x14ac:dyDescent="0.2">
      <c r="A39" s="72"/>
      <c r="B39" s="72"/>
      <c r="L39">
        <f t="shared" ref="L39:V39" si="31">IFERROR(L$2*L132*1000000,0)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IFERROR(L$2*L133*1000000,0)</f>
        <v>0</v>
      </c>
      <c r="M40">
        <f t="shared" si="32"/>
        <v>0</v>
      </c>
      <c r="N40">
        <f t="shared" si="32"/>
        <v>14039.269984085129</v>
      </c>
      <c r="O40">
        <f t="shared" si="32"/>
        <v>0</v>
      </c>
      <c r="P40">
        <f t="shared" si="32"/>
        <v>-54418.347348182331</v>
      </c>
      <c r="Q40">
        <f t="shared" si="32"/>
        <v>0</v>
      </c>
      <c r="R40">
        <f t="shared" si="32"/>
        <v>-13408.655143236416</v>
      </c>
      <c r="S40">
        <f t="shared" si="32"/>
        <v>-130816.14773889189</v>
      </c>
      <c r="T40">
        <f t="shared" si="32"/>
        <v>0</v>
      </c>
      <c r="U40">
        <f t="shared" si="32"/>
        <v>0</v>
      </c>
      <c r="V40">
        <f t="shared" si="32"/>
        <v>0</v>
      </c>
    </row>
    <row r="41" spans="1:22" x14ac:dyDescent="0.2">
      <c r="A41" s="72"/>
      <c r="B41" s="72"/>
      <c r="L41">
        <f t="shared" ref="L41:V41" si="33">IFERROR(L$2*L134*1000000,0)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IFERROR(L$2*L135*1000000,0)</f>
        <v>0</v>
      </c>
      <c r="M42">
        <f t="shared" si="34"/>
        <v>0</v>
      </c>
      <c r="N42">
        <f t="shared" si="34"/>
        <v>0</v>
      </c>
      <c r="O42">
        <f t="shared" si="34"/>
        <v>0</v>
      </c>
      <c r="P42">
        <f t="shared" si="34"/>
        <v>0</v>
      </c>
      <c r="Q42">
        <f t="shared" si="34"/>
        <v>0</v>
      </c>
      <c r="R42">
        <f t="shared" si="34"/>
        <v>0</v>
      </c>
      <c r="S42">
        <f t="shared" si="34"/>
        <v>0</v>
      </c>
      <c r="T42">
        <f t="shared" si="34"/>
        <v>0</v>
      </c>
      <c r="U42">
        <f t="shared" si="34"/>
        <v>0</v>
      </c>
      <c r="V42">
        <f t="shared" si="34"/>
        <v>-23630711.334583893</v>
      </c>
    </row>
    <row r="43" spans="1:22" x14ac:dyDescent="0.2">
      <c r="A43" s="72"/>
      <c r="B43" s="72"/>
      <c r="L43">
        <f t="shared" ref="L43:V43" si="35">IFERROR(L$2*L136*1000000,0)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IFERROR(L$2*L137*1000000,0)</f>
        <v>0</v>
      </c>
      <c r="M44">
        <f t="shared" si="36"/>
        <v>28482173.191993706</v>
      </c>
      <c r="N44">
        <f t="shared" si="36"/>
        <v>-38748385.156074964</v>
      </c>
      <c r="O44">
        <f t="shared" si="36"/>
        <v>-39897009.985287696</v>
      </c>
      <c r="P44">
        <f t="shared" si="36"/>
        <v>-50908363.944224574</v>
      </c>
      <c r="Q44">
        <f t="shared" si="36"/>
        <v>390725799.9977144</v>
      </c>
      <c r="R44">
        <f t="shared" si="36"/>
        <v>-129728738.51081233</v>
      </c>
      <c r="S44">
        <f t="shared" si="36"/>
        <v>-194288142.62180221</v>
      </c>
      <c r="T44">
        <f t="shared" si="36"/>
        <v>-180005172.42997319</v>
      </c>
      <c r="U44">
        <f t="shared" si="36"/>
        <v>-173155952.14294016</v>
      </c>
      <c r="V44">
        <f t="shared" si="36"/>
        <v>-112008832.88138357</v>
      </c>
    </row>
    <row r="45" spans="1:22" x14ac:dyDescent="0.2">
      <c r="A45" s="72"/>
      <c r="B45" s="72"/>
      <c r="L45">
        <f t="shared" ref="L45:V45" si="37">IFERROR(L$2*L138*1000000,0)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IFERROR(L$2*L139*1000000,0)</f>
        <v>0</v>
      </c>
      <c r="M46">
        <f t="shared" si="38"/>
        <v>3560199.3958962397</v>
      </c>
      <c r="N46">
        <f t="shared" si="38"/>
        <v>-3369565.1888802722</v>
      </c>
      <c r="O46">
        <f t="shared" si="38"/>
        <v>-63984.467000998287</v>
      </c>
      <c r="P46">
        <f t="shared" si="38"/>
        <v>-402967.86211329018</v>
      </c>
      <c r="Q46">
        <f t="shared" si="38"/>
        <v>11799658.186739577</v>
      </c>
      <c r="R46">
        <f t="shared" si="38"/>
        <v>-1792200.8464449795</v>
      </c>
      <c r="S46">
        <f t="shared" si="38"/>
        <v>-699997.20655081049</v>
      </c>
      <c r="T46">
        <f t="shared" si="38"/>
        <v>69592.601373781028</v>
      </c>
      <c r="U46">
        <f t="shared" si="38"/>
        <v>29153.808268964414</v>
      </c>
      <c r="V46">
        <f t="shared" si="38"/>
        <v>415107.49301137205</v>
      </c>
    </row>
    <row r="47" spans="1:22" x14ac:dyDescent="0.2">
      <c r="A47" s="72"/>
      <c r="B47" s="72"/>
      <c r="L47">
        <f t="shared" ref="L47:V47" si="39">IFERROR(L$2*L140*1000000,0)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IFERROR(L$2*L141*1000000,0)</f>
        <v>0</v>
      </c>
      <c r="M48">
        <f t="shared" si="40"/>
        <v>438720.84125262749</v>
      </c>
      <c r="N48">
        <f t="shared" si="40"/>
        <v>-3880735.0090008117</v>
      </c>
      <c r="O48">
        <f t="shared" si="40"/>
        <v>-2893120.5543539934</v>
      </c>
      <c r="P48">
        <f t="shared" si="40"/>
        <v>-2647452.5984890703</v>
      </c>
      <c r="Q48">
        <f t="shared" si="40"/>
        <v>1028805.2529683087</v>
      </c>
      <c r="R48">
        <f t="shared" si="40"/>
        <v>-4226676.2742509833</v>
      </c>
      <c r="S48">
        <f t="shared" si="40"/>
        <v>-4917640.6258004233</v>
      </c>
      <c r="T48">
        <f t="shared" si="40"/>
        <v>-3609587.5231881561</v>
      </c>
      <c r="U48">
        <f t="shared" si="40"/>
        <v>-11641708.814519847</v>
      </c>
      <c r="V48">
        <f t="shared" si="40"/>
        <v>-8499544.4942521304</v>
      </c>
    </row>
    <row r="49" spans="1:22" x14ac:dyDescent="0.2">
      <c r="A49" s="72"/>
      <c r="B49" s="72"/>
      <c r="L49">
        <f t="shared" ref="L49:V49" si="41">IFERROR(L$2*L142*1000000,0)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IFERROR(L$2*L143*1000000,0)</f>
        <v>0</v>
      </c>
      <c r="M50">
        <f t="shared" si="42"/>
        <v>0</v>
      </c>
      <c r="N50">
        <f t="shared" si="42"/>
        <v>0</v>
      </c>
      <c r="O50">
        <f t="shared" si="42"/>
        <v>0</v>
      </c>
      <c r="P50">
        <f t="shared" si="42"/>
        <v>0</v>
      </c>
      <c r="Q50">
        <f t="shared" si="42"/>
        <v>51392689.410399996</v>
      </c>
      <c r="R50">
        <f t="shared" si="42"/>
        <v>-41633874.219749078</v>
      </c>
      <c r="S50">
        <f t="shared" si="42"/>
        <v>2223874.5115611618</v>
      </c>
      <c r="T50">
        <f t="shared" si="42"/>
        <v>0</v>
      </c>
      <c r="U50">
        <f t="shared" si="42"/>
        <v>0</v>
      </c>
      <c r="V50">
        <f t="shared" si="42"/>
        <v>-8164232.2120005842</v>
      </c>
    </row>
    <row r="51" spans="1:22" x14ac:dyDescent="0.2">
      <c r="A51" s="72"/>
      <c r="B51" s="72"/>
      <c r="L51">
        <f t="shared" ref="L51:V51" si="43">IFERROR(L$2*L144*1000000,0)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IFERROR(L$2*L145*1000000,0)</f>
        <v>0</v>
      </c>
      <c r="M52">
        <f t="shared" si="44"/>
        <v>28482173.191993706</v>
      </c>
      <c r="N52">
        <f t="shared" si="44"/>
        <v>-38748385.156074964</v>
      </c>
      <c r="O52">
        <f t="shared" si="44"/>
        <v>-39897009.985287696</v>
      </c>
      <c r="P52">
        <f t="shared" si="44"/>
        <v>-50908363.944224574</v>
      </c>
      <c r="Q52">
        <f t="shared" si="44"/>
        <v>339333110.58731443</v>
      </c>
      <c r="R52">
        <f t="shared" si="44"/>
        <v>-88094864.291063264</v>
      </c>
      <c r="S52">
        <f t="shared" si="44"/>
        <v>-196512017.13336337</v>
      </c>
      <c r="T52">
        <f t="shared" si="44"/>
        <v>-180005172.42997319</v>
      </c>
      <c r="U52">
        <f t="shared" si="44"/>
        <v>-173155952.14294016</v>
      </c>
      <c r="V52">
        <f t="shared" si="44"/>
        <v>-103844600.66938299</v>
      </c>
    </row>
    <row r="53" spans="1:22" x14ac:dyDescent="0.2">
      <c r="A53" s="72"/>
      <c r="B53" s="72"/>
      <c r="L53">
        <f t="shared" ref="L53:V53" si="45">IFERROR(L$2*L146*1000000,0)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IFERROR(L$2*L147*1000000,0)</f>
        <v>0</v>
      </c>
      <c r="M54">
        <f t="shared" si="46"/>
        <v>0</v>
      </c>
      <c r="N54">
        <f t="shared" si="46"/>
        <v>0</v>
      </c>
      <c r="O54">
        <f t="shared" si="46"/>
        <v>0</v>
      </c>
      <c r="P54">
        <f t="shared" si="46"/>
        <v>0</v>
      </c>
      <c r="Q54">
        <f t="shared" si="46"/>
        <v>0</v>
      </c>
      <c r="R54">
        <f t="shared" si="46"/>
        <v>0</v>
      </c>
      <c r="S54">
        <f t="shared" si="46"/>
        <v>0</v>
      </c>
      <c r="T54">
        <f t="shared" si="46"/>
        <v>0</v>
      </c>
      <c r="U54">
        <f t="shared" si="46"/>
        <v>0</v>
      </c>
      <c r="V54">
        <f t="shared" si="46"/>
        <v>0</v>
      </c>
    </row>
    <row r="55" spans="1:22" x14ac:dyDescent="0.2">
      <c r="A55" s="72"/>
      <c r="B55" s="72"/>
      <c r="L55">
        <f t="shared" ref="L55:V55" si="47">IFERROR(L$2*L148*1000000,0)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IFERROR(L$2*L149*1000000,0)</f>
        <v>0</v>
      </c>
      <c r="M56">
        <f t="shared" si="48"/>
        <v>28482173.191993706</v>
      </c>
      <c r="N56">
        <f t="shared" si="48"/>
        <v>-38748385.156074964</v>
      </c>
      <c r="O56">
        <f t="shared" si="48"/>
        <v>-39897009.985287696</v>
      </c>
      <c r="P56">
        <f t="shared" si="48"/>
        <v>-50908363.944224574</v>
      </c>
      <c r="Q56">
        <f t="shared" si="48"/>
        <v>339333110.58731443</v>
      </c>
      <c r="R56">
        <f t="shared" si="48"/>
        <v>-88094864.291063264</v>
      </c>
      <c r="S56">
        <f t="shared" si="48"/>
        <v>-196512017.13336337</v>
      </c>
      <c r="T56">
        <f t="shared" si="48"/>
        <v>-180005172.42997319</v>
      </c>
      <c r="U56">
        <f t="shared" si="48"/>
        <v>-173155952.14294016</v>
      </c>
      <c r="V56">
        <f t="shared" si="48"/>
        <v>-103844600.66938299</v>
      </c>
    </row>
    <row r="57" spans="1:22" x14ac:dyDescent="0.2">
      <c r="A57" s="72"/>
      <c r="B57" s="72"/>
      <c r="L57">
        <f t="shared" ref="L57:V57" si="49">IFERROR(L$2*L150*1000000,0)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IFERROR(L$2*L151*1000000,0)</f>
        <v>0</v>
      </c>
      <c r="M58">
        <f t="shared" si="50"/>
        <v>3560921.9269259712</v>
      </c>
      <c r="N58">
        <f t="shared" si="50"/>
        <v>-3369565.1888802722</v>
      </c>
      <c r="O58">
        <f t="shared" si="50"/>
        <v>-63984.467000998287</v>
      </c>
      <c r="P58">
        <f t="shared" si="50"/>
        <v>-402967.86211329018</v>
      </c>
      <c r="Q58">
        <f t="shared" si="50"/>
        <v>10426422.690539442</v>
      </c>
      <c r="R58">
        <f t="shared" si="50"/>
        <v>-1693781.3176936242</v>
      </c>
      <c r="S58">
        <f t="shared" si="50"/>
        <v>-1683080.5568085827</v>
      </c>
      <c r="T58">
        <f t="shared" si="50"/>
        <v>83434.223746466771</v>
      </c>
      <c r="U58">
        <f t="shared" si="50"/>
        <v>29153.808268964414</v>
      </c>
      <c r="V58">
        <f t="shared" si="50"/>
        <v>474584.47880920442</v>
      </c>
    </row>
    <row r="59" spans="1:22" x14ac:dyDescent="0.2">
      <c r="A59" s="72"/>
      <c r="B59" s="72"/>
      <c r="L59">
        <f t="shared" ref="L59:V59" si="51">IFERROR(L$2*L152*1000000,0)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IFERROR(L$2*L153*1000000,0)</f>
        <v>0</v>
      </c>
      <c r="M60">
        <f t="shared" si="52"/>
        <v>438720.84125262749</v>
      </c>
      <c r="N60">
        <f t="shared" si="52"/>
        <v>-3880735.0090008117</v>
      </c>
      <c r="O60">
        <f t="shared" si="52"/>
        <v>-2893120.5543539934</v>
      </c>
      <c r="P60">
        <f t="shared" si="52"/>
        <v>-2647452.5984890703</v>
      </c>
      <c r="Q60">
        <f t="shared" si="52"/>
        <v>893425.40993006912</v>
      </c>
      <c r="R60">
        <f t="shared" si="52"/>
        <v>-2870256.7199611873</v>
      </c>
      <c r="S60">
        <f t="shared" si="52"/>
        <v>-4974022.3854758861</v>
      </c>
      <c r="T60">
        <f t="shared" si="52"/>
        <v>-3609587.5231881561</v>
      </c>
      <c r="U60">
        <f t="shared" si="52"/>
        <v>-11641708.814519847</v>
      </c>
      <c r="V60">
        <f t="shared" si="52"/>
        <v>-7880023.3440473815</v>
      </c>
    </row>
    <row r="61" spans="1:22" x14ac:dyDescent="0.2">
      <c r="A61" s="72"/>
      <c r="B61" s="72"/>
      <c r="L61">
        <f t="shared" ref="L61:V61" si="53">IFERROR(L$2*L154*1000000,0)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IFERROR(L$2*L155*1000000,0)</f>
        <v>0</v>
      </c>
      <c r="M62">
        <f t="shared" si="54"/>
        <v>27196067.959072631</v>
      </c>
      <c r="N62">
        <f t="shared" si="54"/>
        <v>0</v>
      </c>
      <c r="O62">
        <f t="shared" si="54"/>
        <v>0</v>
      </c>
      <c r="P62">
        <f t="shared" si="54"/>
        <v>0</v>
      </c>
      <c r="Q62">
        <f t="shared" si="54"/>
        <v>0</v>
      </c>
      <c r="R62">
        <f t="shared" si="54"/>
        <v>0</v>
      </c>
      <c r="S62">
        <f t="shared" si="54"/>
        <v>0</v>
      </c>
      <c r="T62">
        <f t="shared" si="54"/>
        <v>0</v>
      </c>
      <c r="U62">
        <f t="shared" si="54"/>
        <v>0</v>
      </c>
      <c r="V62">
        <f t="shared" si="54"/>
        <v>0</v>
      </c>
    </row>
    <row r="63" spans="1:22" x14ac:dyDescent="0.2">
      <c r="A63" s="72"/>
      <c r="B63" s="72"/>
      <c r="L63">
        <f t="shared" ref="L63:V63" si="55">IFERROR(L$2*L156*1000000,0)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IFERROR(L$2*L157*1000000,0)</f>
        <v>0</v>
      </c>
      <c r="M64">
        <f t="shared" si="56"/>
        <v>1286105.2329210755</v>
      </c>
      <c r="N64">
        <f t="shared" si="56"/>
        <v>-38748385.156074964</v>
      </c>
      <c r="O64">
        <f t="shared" si="56"/>
        <v>-39897009.985287696</v>
      </c>
      <c r="P64">
        <f t="shared" si="56"/>
        <v>-50908363.944224574</v>
      </c>
      <c r="Q64">
        <f t="shared" si="56"/>
        <v>339333110.58731443</v>
      </c>
      <c r="R64">
        <f t="shared" si="56"/>
        <v>-88094864.291063264</v>
      </c>
      <c r="S64">
        <f t="shared" si="56"/>
        <v>-196512017.13336337</v>
      </c>
      <c r="T64">
        <f t="shared" si="56"/>
        <v>-180005172.42997319</v>
      </c>
      <c r="U64">
        <f t="shared" si="56"/>
        <v>-173155952.14294016</v>
      </c>
      <c r="V64">
        <f t="shared" si="56"/>
        <v>-103844600.66938299</v>
      </c>
    </row>
    <row r="65" spans="1:22" x14ac:dyDescent="0.2">
      <c r="A65" s="72"/>
      <c r="B65" s="72"/>
      <c r="L65">
        <f t="shared" ref="L65:V65" si="57">IFERROR(L$2*L158*1000000,0)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IFERROR(L$2*L159*1000000,0)</f>
        <v>0</v>
      </c>
      <c r="M66">
        <f t="shared" si="58"/>
        <v>1112697.7857856497</v>
      </c>
      <c r="N66">
        <f t="shared" si="58"/>
        <v>-32360517.313316222</v>
      </c>
      <c r="O66">
        <f t="shared" si="58"/>
        <v>-7227619.0586440833</v>
      </c>
      <c r="P66">
        <f t="shared" si="58"/>
        <v>-2435221.0438311594</v>
      </c>
      <c r="Q66">
        <f t="shared" si="58"/>
        <v>13225360.16829389</v>
      </c>
      <c r="R66">
        <f t="shared" si="58"/>
        <v>-3271711.8549496857</v>
      </c>
      <c r="S66">
        <f t="shared" si="58"/>
        <v>-7037908.7483523823</v>
      </c>
      <c r="T66">
        <f t="shared" si="58"/>
        <v>-5293138.9258511169</v>
      </c>
      <c r="U66">
        <f t="shared" si="58"/>
        <v>-4947312.9183697188</v>
      </c>
      <c r="V66">
        <f t="shared" si="58"/>
        <v>-2819923.3432098548</v>
      </c>
    </row>
    <row r="67" spans="1:22" x14ac:dyDescent="0.2">
      <c r="A67" s="72"/>
      <c r="B67" s="72"/>
      <c r="L67">
        <f t="shared" ref="L67:V67" si="59">IFERROR(L$2*L160*1000000,0)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IFERROR(L$2*L161*1000000,0)</f>
        <v>0</v>
      </c>
      <c r="M68">
        <f t="shared" si="60"/>
        <v>1536100.9692079811</v>
      </c>
      <c r="N68">
        <f t="shared" si="60"/>
        <v>-43438764.865057953</v>
      </c>
      <c r="O68">
        <f t="shared" si="60"/>
        <v>1068526.7793773622</v>
      </c>
      <c r="P68">
        <f t="shared" si="60"/>
        <v>893685.30932552437</v>
      </c>
      <c r="Q68">
        <f t="shared" si="60"/>
        <v>8731728.0288920794</v>
      </c>
      <c r="R68">
        <f t="shared" si="60"/>
        <v>-1676752.3256617137</v>
      </c>
      <c r="S68">
        <f t="shared" si="60"/>
        <v>-1577119.4771400804</v>
      </c>
      <c r="T68">
        <f t="shared" si="60"/>
        <v>296056.92297133367</v>
      </c>
      <c r="U68">
        <f t="shared" si="60"/>
        <v>64239.343761484364</v>
      </c>
      <c r="V68">
        <f t="shared" si="60"/>
        <v>512881.25434362644</v>
      </c>
    </row>
    <row r="69" spans="1:22" x14ac:dyDescent="0.2">
      <c r="A69" s="72"/>
      <c r="B69" s="72"/>
      <c r="L69">
        <f t="shared" ref="L69:V69" si="61">IFERROR(L$2*L162*1000000,0)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IFERROR(L$2*L163*1000000,0)</f>
        <v>0</v>
      </c>
      <c r="M70">
        <f t="shared" si="62"/>
        <v>1040444.6828125556</v>
      </c>
      <c r="N70">
        <f t="shared" si="62"/>
        <v>-32360517.313316222</v>
      </c>
      <c r="O70">
        <f t="shared" si="62"/>
        <v>-7227619.0586440833</v>
      </c>
      <c r="P70">
        <f t="shared" si="62"/>
        <v>-2435221.0438311594</v>
      </c>
      <c r="Q70">
        <f t="shared" si="62"/>
        <v>12545742.482358951</v>
      </c>
      <c r="R70">
        <f t="shared" si="62"/>
        <v>-3271711.8549496857</v>
      </c>
      <c r="S70">
        <f t="shared" si="62"/>
        <v>-7037908.7483523823</v>
      </c>
      <c r="T70">
        <f t="shared" si="62"/>
        <v>-5293138.9258511169</v>
      </c>
      <c r="U70">
        <f t="shared" si="62"/>
        <v>-4947312.9183697188</v>
      </c>
      <c r="V70">
        <f t="shared" si="62"/>
        <v>-2819923.3432098548</v>
      </c>
    </row>
    <row r="71" spans="1:22" x14ac:dyDescent="0.2">
      <c r="A71" s="72"/>
      <c r="B71" s="72"/>
      <c r="L71">
        <f t="shared" ref="L71:V71" si="63">IFERROR(L$2*L164*1000000,0)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IFERROR(L$2*L165*1000000,0)</f>
        <v>0</v>
      </c>
      <c r="M72">
        <f t="shared" si="64"/>
        <v>1530176.2147641873</v>
      </c>
      <c r="N72">
        <f t="shared" si="64"/>
        <v>-46384765.278518379</v>
      </c>
      <c r="O72">
        <f t="shared" si="64"/>
        <v>1068388.5839842714</v>
      </c>
      <c r="P72">
        <f t="shared" si="64"/>
        <v>893957.40106226527</v>
      </c>
      <c r="Q72">
        <f t="shared" si="64"/>
        <v>8353860.595512256</v>
      </c>
      <c r="R72">
        <f t="shared" si="64"/>
        <v>-1695390.3563108123</v>
      </c>
      <c r="S72">
        <f t="shared" si="64"/>
        <v>-1576203.7641059083</v>
      </c>
      <c r="T72">
        <f t="shared" si="64"/>
        <v>296954.06516215589</v>
      </c>
      <c r="U72">
        <f t="shared" si="64"/>
        <v>64239.343761484364</v>
      </c>
      <c r="V72">
        <f t="shared" si="64"/>
        <v>512881.25434362644</v>
      </c>
    </row>
    <row r="73" spans="1:22" x14ac:dyDescent="0.2">
      <c r="A73" s="72"/>
      <c r="B73" s="72"/>
      <c r="L73">
        <f t="shared" ref="L73:V73" si="65">IFERROR(L$2*L166*1000000,0)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IFERROR(L$2*L167*1000000,0)</f>
        <v>0</v>
      </c>
      <c r="M74">
        <f t="shared" si="66"/>
        <v>1661821.368381165</v>
      </c>
      <c r="N74">
        <f t="shared" si="66"/>
        <v>1684712.3980902154</v>
      </c>
      <c r="O74">
        <f t="shared" si="66"/>
        <v>7628385.6986071384</v>
      </c>
      <c r="P74">
        <f t="shared" si="66"/>
        <v>28392772.72891413</v>
      </c>
      <c r="Q74">
        <f t="shared" si="66"/>
        <v>34877979.642181002</v>
      </c>
      <c r="R74">
        <f t="shared" si="66"/>
        <v>36149734.266165383</v>
      </c>
      <c r="S74">
        <f t="shared" si="66"/>
        <v>36563113.293020278</v>
      </c>
      <c r="T74">
        <f t="shared" si="66"/>
        <v>43549845.205913059</v>
      </c>
      <c r="U74">
        <f t="shared" si="66"/>
        <v>44134574.682497211</v>
      </c>
      <c r="V74">
        <f t="shared" si="66"/>
        <v>45352740.930313952</v>
      </c>
    </row>
    <row r="75" spans="1:22" x14ac:dyDescent="0.2">
      <c r="A75" s="72"/>
      <c r="B75" s="72"/>
      <c r="L75">
        <f t="shared" ref="L75:V75" si="67">IFERROR(L$2*L168*1000000,0)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IFERROR(L$2*L169*1000000,0)</f>
        <v>0</v>
      </c>
      <c r="M76">
        <f t="shared" si="68"/>
        <v>2745617.9129775767</v>
      </c>
      <c r="N76">
        <f t="shared" si="68"/>
        <v>1684712.3980902154</v>
      </c>
      <c r="O76">
        <f t="shared" si="68"/>
        <v>7628385.6986071384</v>
      </c>
      <c r="P76">
        <f t="shared" si="68"/>
        <v>28392772.72891413</v>
      </c>
      <c r="Q76">
        <f t="shared" si="68"/>
        <v>36753724.455361433</v>
      </c>
      <c r="R76">
        <f t="shared" si="68"/>
        <v>36149734.266165383</v>
      </c>
      <c r="S76">
        <f t="shared" si="68"/>
        <v>36563113.293020278</v>
      </c>
      <c r="T76">
        <f t="shared" si="68"/>
        <v>43549845.205913059</v>
      </c>
      <c r="U76">
        <f t="shared" si="68"/>
        <v>44134574.682497211</v>
      </c>
      <c r="V76">
        <f t="shared" si="68"/>
        <v>45352740.930313952</v>
      </c>
    </row>
    <row r="77" spans="1:22" x14ac:dyDescent="0.2">
      <c r="A77" s="72"/>
      <c r="B77" s="72"/>
      <c r="L77">
        <f t="shared" ref="L77:V77" si="69">IFERROR(L$2*L170*1000000,0)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IFERROR(L$2*L171*1000000,0)</f>
        <v>0</v>
      </c>
      <c r="M78">
        <f t="shared" si="70"/>
        <v>0</v>
      </c>
      <c r="N78">
        <f t="shared" si="70"/>
        <v>0</v>
      </c>
      <c r="O78">
        <f t="shared" si="70"/>
        <v>0</v>
      </c>
      <c r="P78">
        <f t="shared" si="70"/>
        <v>0</v>
      </c>
      <c r="Q78">
        <f t="shared" si="70"/>
        <v>0</v>
      </c>
      <c r="R78">
        <f t="shared" si="70"/>
        <v>0</v>
      </c>
      <c r="S78">
        <f t="shared" si="70"/>
        <v>0</v>
      </c>
      <c r="T78">
        <f t="shared" si="70"/>
        <v>0</v>
      </c>
      <c r="U78">
        <f t="shared" si="70"/>
        <v>0</v>
      </c>
      <c r="V78">
        <f t="shared" si="70"/>
        <v>0</v>
      </c>
    </row>
    <row r="79" spans="1:22" x14ac:dyDescent="0.2">
      <c r="A79" s="72"/>
      <c r="B79" s="72"/>
      <c r="L79">
        <f t="shared" ref="L79:V79" si="71">IFERROR(L$2*L172*1000000,0)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IFERROR(L$2*L173*1000000,0)</f>
        <v>0</v>
      </c>
      <c r="M80">
        <f t="shared" si="72"/>
        <v>0</v>
      </c>
      <c r="N80">
        <f t="shared" si="72"/>
        <v>0</v>
      </c>
      <c r="O80">
        <f t="shared" si="72"/>
        <v>0</v>
      </c>
      <c r="P80">
        <f t="shared" si="72"/>
        <v>0</v>
      </c>
      <c r="Q80">
        <f t="shared" si="72"/>
        <v>0</v>
      </c>
      <c r="R80">
        <f t="shared" si="72"/>
        <v>0</v>
      </c>
      <c r="S80">
        <f t="shared" si="72"/>
        <v>0</v>
      </c>
      <c r="T80">
        <f t="shared" si="72"/>
        <v>0</v>
      </c>
      <c r="U80">
        <f t="shared" si="72"/>
        <v>0</v>
      </c>
      <c r="V80">
        <f t="shared" si="72"/>
        <v>0</v>
      </c>
    </row>
    <row r="81" spans="1:22" x14ac:dyDescent="0.2">
      <c r="A81" s="72"/>
      <c r="B81" s="72"/>
      <c r="L81">
        <f t="shared" ref="L81:V81" si="73">IFERROR(L$2*L174*1000000,0)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IFERROR(L$2*L175*1000000,0)</f>
        <v>0</v>
      </c>
      <c r="M82">
        <f t="shared" si="74"/>
        <v>30765371.245943479</v>
      </c>
      <c r="N82">
        <f t="shared" si="74"/>
        <v>-36726730.2783667</v>
      </c>
      <c r="O82">
        <f t="shared" si="74"/>
        <v>-38321582.504053615</v>
      </c>
      <c r="P82">
        <f t="shared" si="74"/>
        <v>-49003721.787038192</v>
      </c>
      <c r="Q82">
        <f t="shared" si="74"/>
        <v>392343290.09023952</v>
      </c>
      <c r="R82">
        <f t="shared" si="74"/>
        <v>-130694161.68112534</v>
      </c>
      <c r="S82">
        <f t="shared" si="74"/>
        <v>-194772162.3684361</v>
      </c>
      <c r="T82">
        <f t="shared" si="74"/>
        <v>-180889498.30378368</v>
      </c>
      <c r="U82">
        <f t="shared" si="74"/>
        <v>-164081671.56052223</v>
      </c>
      <c r="V82">
        <f t="shared" si="74"/>
        <v>-90175976.604042649</v>
      </c>
    </row>
    <row r="83" spans="1:22" x14ac:dyDescent="0.2">
      <c r="A83" s="72"/>
      <c r="B83" s="72"/>
      <c r="L83">
        <f t="shared" ref="L83:V83" si="75">IFERROR(L$2*L176*1000000,0)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IFERROR(L$2*L177*1000000,0)</f>
        <v>0</v>
      </c>
      <c r="M84">
        <f t="shared" si="76"/>
        <v>3847911.2519351006</v>
      </c>
      <c r="N84">
        <f t="shared" si="76"/>
        <v>-3128932.101353053</v>
      </c>
      <c r="O84">
        <f t="shared" si="76"/>
        <v>-82779.040461334705</v>
      </c>
      <c r="P84">
        <f t="shared" si="76"/>
        <v>-407049.23816440388</v>
      </c>
      <c r="Q84">
        <f t="shared" si="76"/>
        <v>12251060.253737561</v>
      </c>
      <c r="R84">
        <f t="shared" si="76"/>
        <v>-1793675.7985107352</v>
      </c>
      <c r="S84">
        <f t="shared" si="76"/>
        <v>-690055.17932265461</v>
      </c>
      <c r="T84">
        <f t="shared" si="76"/>
        <v>66773.011631196889</v>
      </c>
      <c r="U84">
        <f t="shared" si="76"/>
        <v>99451.086216207608</v>
      </c>
      <c r="V84">
        <f t="shared" si="76"/>
        <v>537755.68732739892</v>
      </c>
    </row>
    <row r="85" spans="1:22" x14ac:dyDescent="0.2">
      <c r="A85" s="72"/>
      <c r="B85" s="72"/>
      <c r="L85">
        <f t="shared" ref="L85:V85" si="77">IFERROR(L$2*L178*1000000,0)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IFERROR(L$2*L179*1000000,0)</f>
        <v>0</v>
      </c>
      <c r="M86">
        <f t="shared" si="78"/>
        <v>473980.35550349747</v>
      </c>
      <c r="N86">
        <f t="shared" si="78"/>
        <v>-3679131.0920293489</v>
      </c>
      <c r="O86">
        <f t="shared" si="78"/>
        <v>-2778418.3780887052</v>
      </c>
      <c r="P86">
        <f t="shared" si="78"/>
        <v>-2548275.160447008</v>
      </c>
      <c r="Q86">
        <f t="shared" si="78"/>
        <v>1033018.8826211053</v>
      </c>
      <c r="R86">
        <f t="shared" si="78"/>
        <v>-4258320.700389022</v>
      </c>
      <c r="S86">
        <f t="shared" si="78"/>
        <v>-4929937.3436878799</v>
      </c>
      <c r="T86">
        <f t="shared" si="78"/>
        <v>-3627274.040664366</v>
      </c>
      <c r="U86">
        <f t="shared" si="78"/>
        <v>-11031498.152266847</v>
      </c>
      <c r="V86">
        <f t="shared" si="78"/>
        <v>-6842931.8856843505</v>
      </c>
    </row>
    <row r="87" spans="1:22" x14ac:dyDescent="0.2">
      <c r="L87">
        <f t="shared" ref="L87:V87" si="79">IFERROR(L$2*L180*1000000,0)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IFERROR(L$2*L181*1000000,0)</f>
        <v>0</v>
      </c>
      <c r="M88">
        <f t="shared" si="80"/>
        <v>28409920.089020614</v>
      </c>
      <c r="N88">
        <f t="shared" si="80"/>
        <v>-39029170.555756666</v>
      </c>
      <c r="O88">
        <f t="shared" si="80"/>
        <v>-40657084.647286594</v>
      </c>
      <c r="P88">
        <f t="shared" si="80"/>
        <v>-51112432.746780254</v>
      </c>
      <c r="Q88">
        <f t="shared" si="80"/>
        <v>390059774.6654982</v>
      </c>
      <c r="R88">
        <f t="shared" si="80"/>
        <v>-133027267.67604847</v>
      </c>
      <c r="S88">
        <f t="shared" si="80"/>
        <v>-198055647.67668229</v>
      </c>
      <c r="T88">
        <f t="shared" si="80"/>
        <v>-187323289.4436802</v>
      </c>
      <c r="U88">
        <f t="shared" si="80"/>
        <v>-170783261.25351793</v>
      </c>
      <c r="V88">
        <f t="shared" si="80"/>
        <v>-94116480.839095727</v>
      </c>
    </row>
    <row r="89" spans="1:22" x14ac:dyDescent="0.2">
      <c r="L89">
        <f t="shared" ref="L89:V89" si="81">IFERROR(L$2*L182*1000000,0)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C90" s="5" t="s">
        <v>1282</v>
      </c>
      <c r="L90">
        <f t="shared" ref="L90:V90" si="82">IFERROR(L$2*L183*1000000,0)</f>
        <v>0</v>
      </c>
      <c r="M90">
        <f t="shared" si="82"/>
        <v>43351.861783856475</v>
      </c>
      <c r="N90">
        <f t="shared" si="82"/>
        <v>9701135.559002826</v>
      </c>
      <c r="O90">
        <f t="shared" si="82"/>
        <v>88831998.678707764</v>
      </c>
      <c r="P90">
        <f t="shared" si="82"/>
        <v>83260071.442718968</v>
      </c>
      <c r="Q90">
        <f t="shared" si="82"/>
        <v>113958293.57757038</v>
      </c>
      <c r="R90">
        <f t="shared" si="82"/>
        <v>-11866659.801764229</v>
      </c>
      <c r="S90">
        <f t="shared" si="82"/>
        <v>-12937717.011376407</v>
      </c>
      <c r="T90">
        <f t="shared" si="82"/>
        <v>139915732.81723157</v>
      </c>
      <c r="U90">
        <f t="shared" si="82"/>
        <v>-580552.02613522217</v>
      </c>
      <c r="V90">
        <f t="shared" si="82"/>
        <v>232625204.70121121</v>
      </c>
    </row>
    <row r="91" spans="1:22" x14ac:dyDescent="0.2">
      <c r="L91">
        <f t="shared" ref="L91:V91" si="83">IFERROR(L$2*L184*1000000,0)</f>
        <v>0</v>
      </c>
      <c r="M91">
        <f t="shared" si="83"/>
        <v>0</v>
      </c>
      <c r="N91">
        <f t="shared" si="83"/>
        <v>0</v>
      </c>
      <c r="O91">
        <f t="shared" si="83"/>
        <v>0</v>
      </c>
      <c r="P91">
        <f t="shared" si="83"/>
        <v>0</v>
      </c>
      <c r="Q91">
        <f t="shared" si="83"/>
        <v>0</v>
      </c>
      <c r="R91">
        <f t="shared" si="83"/>
        <v>0</v>
      </c>
      <c r="S91">
        <f t="shared" si="83"/>
        <v>0</v>
      </c>
      <c r="T91">
        <f t="shared" si="83"/>
        <v>0</v>
      </c>
      <c r="U91">
        <f t="shared" si="83"/>
        <v>0</v>
      </c>
      <c r="V91">
        <f t="shared" si="83"/>
        <v>0</v>
      </c>
    </row>
    <row r="92" spans="1:22" x14ac:dyDescent="0.2">
      <c r="L92">
        <f t="shared" ref="L92:V92" si="84">IFERROR(L$2*L185*1000000,0)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8">
        <v>1.7344999999999999</v>
      </c>
      <c r="N100" s="9">
        <v>-0.84619999999999995</v>
      </c>
      <c r="O100" s="8">
        <v>0.38140000000000002</v>
      </c>
      <c r="P100" s="8">
        <v>0.39450000000000002</v>
      </c>
      <c r="Q100" s="8">
        <v>18.749400000000001</v>
      </c>
      <c r="R100" s="9">
        <v>-0.91920000000000002</v>
      </c>
      <c r="S100" s="8">
        <v>0.2873</v>
      </c>
      <c r="T100" s="8">
        <v>0.26219999999999999</v>
      </c>
      <c r="U100" s="9">
        <v>-0.70169999999999999</v>
      </c>
    </row>
    <row r="102" spans="3:22" x14ac:dyDescent="0.2">
      <c r="C102" s="6" t="s">
        <v>1238</v>
      </c>
      <c r="D102" s="6"/>
      <c r="E102" s="6"/>
      <c r="F102" s="6"/>
      <c r="G102" s="6"/>
      <c r="H102" s="6"/>
      <c r="I102" s="6"/>
      <c r="J102" s="6"/>
      <c r="K102" s="6"/>
      <c r="L102" s="6"/>
      <c r="M102" s="6">
        <v>34.04</v>
      </c>
      <c r="N102" s="6">
        <v>28.78</v>
      </c>
      <c r="O102" s="6">
        <v>32.79</v>
      </c>
      <c r="P102" s="6">
        <v>43.17</v>
      </c>
      <c r="Q102" s="6">
        <v>70.2</v>
      </c>
      <c r="R102" s="6">
        <v>94.07</v>
      </c>
      <c r="S102" s="6">
        <v>150.91</v>
      </c>
      <c r="T102" s="6">
        <v>156.35</v>
      </c>
      <c r="U102" s="6">
        <v>107.85</v>
      </c>
      <c r="V102" s="6">
        <v>56.42</v>
      </c>
    </row>
    <row r="104" spans="3:22" x14ac:dyDescent="0.2">
      <c r="C104" s="5" t="s">
        <v>1239</v>
      </c>
      <c r="D104" s="5"/>
      <c r="E104" s="5"/>
      <c r="F104" s="5"/>
      <c r="G104" s="5"/>
      <c r="H104" s="5"/>
      <c r="I104" s="5"/>
      <c r="J104" s="5"/>
      <c r="K104" s="5"/>
      <c r="L104" s="5"/>
      <c r="M104" s="5">
        <v>30.88</v>
      </c>
      <c r="N104" s="5">
        <v>-18.8</v>
      </c>
      <c r="O104" s="5">
        <v>-18.989999999999998</v>
      </c>
      <c r="P104" s="5">
        <v>-23.94</v>
      </c>
      <c r="Q104" s="5">
        <v>309.60000000000002</v>
      </c>
      <c r="R104" s="5">
        <v>-63.38</v>
      </c>
      <c r="S104" s="5">
        <v>-111.4</v>
      </c>
      <c r="T104" s="5">
        <v>-106.48</v>
      </c>
      <c r="U104" s="5">
        <v>-92.98</v>
      </c>
      <c r="V104" s="5">
        <v>-43.24</v>
      </c>
    </row>
    <row r="106" spans="3:22" x14ac:dyDescent="0.2">
      <c r="C106" s="6" t="s">
        <v>1240</v>
      </c>
      <c r="D106" s="6"/>
      <c r="E106" s="6"/>
      <c r="F106" s="6"/>
      <c r="G106" s="6"/>
      <c r="H106" s="6"/>
      <c r="I106" s="6"/>
      <c r="J106" s="6"/>
      <c r="K106" s="6"/>
      <c r="L106" s="6"/>
      <c r="M106" s="8">
        <v>6.4390000000000001</v>
      </c>
      <c r="N106" s="9">
        <v>-1.6087</v>
      </c>
      <c r="O106" s="9">
        <v>-1.06E-2</v>
      </c>
      <c r="P106" s="9">
        <v>-0.26050000000000001</v>
      </c>
      <c r="Q106" s="8">
        <v>13.9314</v>
      </c>
      <c r="R106" s="9">
        <v>-1.2047000000000001</v>
      </c>
      <c r="S106" s="9">
        <v>-0.75760000000000005</v>
      </c>
      <c r="T106" s="8">
        <v>4.41E-2</v>
      </c>
      <c r="U106" s="8">
        <v>0.12690000000000001</v>
      </c>
      <c r="V106" s="8">
        <v>0.53490000000000004</v>
      </c>
    </row>
    <row r="108" spans="3:22" x14ac:dyDescent="0.2">
      <c r="C108" s="6" t="s">
        <v>1241</v>
      </c>
      <c r="D108" s="6"/>
      <c r="E108" s="6"/>
      <c r="F108" s="6"/>
      <c r="G108" s="6"/>
      <c r="H108" s="6"/>
      <c r="I108" s="6"/>
      <c r="J108" s="6"/>
      <c r="K108" s="6"/>
      <c r="L108" s="6"/>
      <c r="M108" s="10">
        <v>0.47560000000000002</v>
      </c>
      <c r="N108" s="10">
        <v>-1.8827</v>
      </c>
      <c r="O108" s="10">
        <v>-1.3773</v>
      </c>
      <c r="P108" s="10">
        <v>-1.2450000000000001</v>
      </c>
      <c r="Q108" s="10">
        <v>0.81520000000000004</v>
      </c>
      <c r="R108" s="10">
        <v>-2.0651000000000002</v>
      </c>
      <c r="S108" s="10">
        <v>-2.8197000000000001</v>
      </c>
      <c r="T108" s="10">
        <v>-2.1353</v>
      </c>
      <c r="U108" s="10">
        <v>-6.2508999999999997</v>
      </c>
      <c r="V108" s="10">
        <v>-3.2814999999999999</v>
      </c>
    </row>
    <row r="110" spans="3:22" x14ac:dyDescent="0.2">
      <c r="C110" s="5" t="s">
        <v>1242</v>
      </c>
      <c r="D110" s="5"/>
      <c r="E110" s="5"/>
      <c r="F110" s="5"/>
      <c r="G110" s="5"/>
      <c r="H110" s="5"/>
      <c r="I110" s="5"/>
      <c r="J110" s="5"/>
      <c r="K110" s="5"/>
      <c r="L110" s="5"/>
      <c r="M110" s="5">
        <v>11.22</v>
      </c>
      <c r="N110" s="5">
        <v>9.01</v>
      </c>
      <c r="O110" s="5">
        <v>10.43</v>
      </c>
      <c r="P110" s="5">
        <v>13.63</v>
      </c>
      <c r="Q110" s="5">
        <v>22.63</v>
      </c>
      <c r="R110" s="5">
        <v>35.83</v>
      </c>
      <c r="S110" s="5">
        <v>40</v>
      </c>
      <c r="T110" s="5">
        <v>39.67</v>
      </c>
      <c r="U110" s="5">
        <v>42.35</v>
      </c>
      <c r="V110" s="5">
        <v>33.18</v>
      </c>
    </row>
    <row r="111" spans="3:22" x14ac:dyDescent="0.2">
      <c r="C111" s="11" t="s">
        <v>1243</v>
      </c>
      <c r="M111" s="8">
        <v>0.34520000000000001</v>
      </c>
      <c r="N111" s="9">
        <v>-0.1968</v>
      </c>
      <c r="O111" s="8">
        <v>0.15740000000000001</v>
      </c>
      <c r="P111" s="8">
        <v>0.30740000000000001</v>
      </c>
      <c r="Q111" s="8">
        <v>0.66010000000000002</v>
      </c>
      <c r="R111" s="8">
        <v>0.58330000000000004</v>
      </c>
      <c r="S111" s="8">
        <v>0.1164</v>
      </c>
      <c r="T111" s="9">
        <v>-8.3000000000000001E-3</v>
      </c>
      <c r="U111" s="8">
        <v>6.7500000000000004E-2</v>
      </c>
      <c r="V111" s="9">
        <v>-0.21640000000000001</v>
      </c>
    </row>
    <row r="112" spans="3:22" x14ac:dyDescent="0.2">
      <c r="C112" s="11" t="s">
        <v>1244</v>
      </c>
      <c r="M112" s="11" t="s">
        <v>1247</v>
      </c>
      <c r="N112" s="11" t="s">
        <v>1247</v>
      </c>
      <c r="O112" s="11" t="s">
        <v>1247</v>
      </c>
      <c r="P112" s="11" t="s">
        <v>1247</v>
      </c>
      <c r="Q112" s="11" t="s">
        <v>1247</v>
      </c>
      <c r="R112" s="11" t="s">
        <v>1247</v>
      </c>
      <c r="S112" s="11" t="s">
        <v>1247</v>
      </c>
      <c r="T112" s="11" t="s">
        <v>1247</v>
      </c>
      <c r="U112" s="11" t="s">
        <v>1247</v>
      </c>
      <c r="V112" s="11" t="s">
        <v>1247</v>
      </c>
    </row>
    <row r="113" spans="3:22" x14ac:dyDescent="0.2">
      <c r="C113" s="11" t="s">
        <v>1245</v>
      </c>
      <c r="M113" s="11">
        <v>11.22</v>
      </c>
      <c r="N113" s="11">
        <v>9.01</v>
      </c>
      <c r="O113" s="11">
        <v>10.43</v>
      </c>
      <c r="P113" s="11">
        <v>13.63</v>
      </c>
      <c r="Q113" s="11">
        <v>22.63</v>
      </c>
      <c r="R113" s="11">
        <v>35.83</v>
      </c>
      <c r="S113" s="11">
        <v>40</v>
      </c>
      <c r="T113" s="11">
        <v>39.67</v>
      </c>
      <c r="U113" s="11">
        <v>42.35</v>
      </c>
      <c r="V113" s="11">
        <v>33.18</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19.66</v>
      </c>
      <c r="N115" s="5">
        <v>-27.8</v>
      </c>
      <c r="O115" s="5">
        <v>-29.42</v>
      </c>
      <c r="P115" s="5">
        <v>-37.57</v>
      </c>
      <c r="Q115" s="5">
        <v>286.97000000000003</v>
      </c>
      <c r="R115" s="5">
        <v>-99.21</v>
      </c>
      <c r="S115" s="5">
        <v>-151.4</v>
      </c>
      <c r="T115" s="5">
        <v>-146.16</v>
      </c>
      <c r="U115" s="5">
        <v>-135.32</v>
      </c>
      <c r="V115" s="5">
        <v>-76.430000000000007</v>
      </c>
    </row>
    <row r="117" spans="3:22" x14ac:dyDescent="0.2">
      <c r="C117" s="6" t="s">
        <v>1249</v>
      </c>
      <c r="D117" s="6"/>
      <c r="E117" s="6"/>
      <c r="F117" s="6"/>
      <c r="G117" s="6"/>
      <c r="H117" s="6"/>
      <c r="I117" s="6"/>
      <c r="J117" s="6"/>
      <c r="K117" s="6"/>
      <c r="L117" s="6"/>
      <c r="M117" s="8">
        <v>2.4028999999999998</v>
      </c>
      <c r="N117" s="9">
        <v>-2.4142000000000001</v>
      </c>
      <c r="O117" s="9">
        <v>-5.8200000000000002E-2</v>
      </c>
      <c r="P117" s="9">
        <v>-0.27710000000000001</v>
      </c>
      <c r="Q117" s="8">
        <v>8.6374999999999993</v>
      </c>
      <c r="R117" s="9">
        <v>-1.3456999999999999</v>
      </c>
      <c r="S117" s="9">
        <v>-0.52600000000000002</v>
      </c>
      <c r="T117" s="8">
        <v>3.4700000000000002E-2</v>
      </c>
      <c r="U117" s="8">
        <v>7.4099999999999999E-2</v>
      </c>
      <c r="V117" s="8">
        <v>0.43519999999999998</v>
      </c>
    </row>
    <row r="119" spans="3:22" x14ac:dyDescent="0.2">
      <c r="C119" s="6" t="s">
        <v>1250</v>
      </c>
      <c r="D119" s="6"/>
      <c r="E119" s="6"/>
      <c r="F119" s="6"/>
      <c r="G119" s="6"/>
      <c r="H119" s="6"/>
      <c r="I119" s="6"/>
      <c r="J119" s="6"/>
      <c r="K119" s="6"/>
      <c r="L119" s="6"/>
      <c r="M119" s="10">
        <v>0.3029</v>
      </c>
      <c r="N119" s="10">
        <v>-2.7850999999999999</v>
      </c>
      <c r="O119" s="10">
        <v>-2.1333000000000002</v>
      </c>
      <c r="P119" s="10">
        <v>-1.9538</v>
      </c>
      <c r="Q119" s="10">
        <v>0.75560000000000005</v>
      </c>
      <c r="R119" s="10">
        <v>-3.2326000000000001</v>
      </c>
      <c r="S119" s="10">
        <v>-3.8321999999999998</v>
      </c>
      <c r="T119" s="10">
        <v>-2.9308000000000001</v>
      </c>
      <c r="U119" s="10">
        <v>-9.0980000000000008</v>
      </c>
      <c r="V119" s="10">
        <v>-5.7995000000000001</v>
      </c>
    </row>
    <row r="121" spans="3:22" x14ac:dyDescent="0.2">
      <c r="C121" s="6" t="s">
        <v>1251</v>
      </c>
      <c r="D121" s="6"/>
      <c r="E121" s="6"/>
      <c r="F121" s="6"/>
      <c r="G121" s="6"/>
      <c r="H121" s="6"/>
      <c r="I121" s="6"/>
      <c r="J121" s="6"/>
      <c r="K121" s="6"/>
      <c r="L121" s="6"/>
      <c r="M121" s="6">
        <v>0.11</v>
      </c>
      <c r="N121" s="6">
        <v>0.09</v>
      </c>
      <c r="O121" s="6">
        <v>0.06</v>
      </c>
      <c r="P121" s="6">
        <v>0.21</v>
      </c>
      <c r="Q121" s="6">
        <v>0.49</v>
      </c>
      <c r="R121" s="6">
        <v>2.4700000000000002</v>
      </c>
      <c r="S121" s="6">
        <v>2.98</v>
      </c>
      <c r="T121" s="6">
        <v>5.79</v>
      </c>
      <c r="U121" s="6">
        <v>4.74</v>
      </c>
      <c r="V121" s="6">
        <v>0.82</v>
      </c>
    </row>
    <row r="123" spans="3:22" x14ac:dyDescent="0.2">
      <c r="C123" s="6" t="s">
        <v>1252</v>
      </c>
      <c r="D123" s="6"/>
      <c r="E123" s="6"/>
      <c r="F123" s="6"/>
      <c r="G123" s="6"/>
      <c r="H123" s="6"/>
      <c r="I123" s="6"/>
      <c r="J123" s="6"/>
      <c r="K123" s="6"/>
      <c r="L123" s="6"/>
      <c r="M123" s="8">
        <v>0.96550000000000002</v>
      </c>
      <c r="N123" s="9">
        <v>-0.2281</v>
      </c>
      <c r="O123" s="9">
        <v>-0.29549999999999998</v>
      </c>
      <c r="P123" s="8">
        <v>2.3871000000000002</v>
      </c>
      <c r="Q123" s="8">
        <v>1.319</v>
      </c>
      <c r="R123" s="8">
        <v>4.0656999999999996</v>
      </c>
      <c r="S123" s="8">
        <v>0.20710000000000001</v>
      </c>
      <c r="T123" s="8">
        <v>0.94489999999999996</v>
      </c>
      <c r="U123" s="9">
        <v>-0.18160000000000001</v>
      </c>
      <c r="V123" s="9">
        <v>-0.82699999999999996</v>
      </c>
    </row>
    <row r="125" spans="3:22" x14ac:dyDescent="0.2">
      <c r="C125" s="6" t="s">
        <v>1253</v>
      </c>
      <c r="D125" s="6"/>
      <c r="E125" s="6"/>
      <c r="F125" s="6"/>
      <c r="G125" s="6"/>
      <c r="H125" s="6"/>
      <c r="I125" s="6"/>
      <c r="J125" s="6"/>
      <c r="K125" s="6"/>
      <c r="L125" s="6"/>
      <c r="M125" s="6" t="s">
        <v>1247</v>
      </c>
      <c r="N125" s="6" t="s">
        <v>1247</v>
      </c>
      <c r="O125" s="6" t="s">
        <v>1247</v>
      </c>
      <c r="P125" s="6" t="s">
        <v>1247</v>
      </c>
      <c r="Q125" s="6" t="s">
        <v>1247</v>
      </c>
      <c r="R125" s="6" t="s">
        <v>1247</v>
      </c>
      <c r="S125" s="6" t="s">
        <v>1247</v>
      </c>
      <c r="T125" s="6" t="s">
        <v>1247</v>
      </c>
      <c r="U125" s="6" t="s">
        <v>1247</v>
      </c>
      <c r="V125" s="6" t="s">
        <v>1247</v>
      </c>
    </row>
    <row r="127" spans="3:22" x14ac:dyDescent="0.2">
      <c r="C127" s="6" t="s">
        <v>1254</v>
      </c>
      <c r="D127" s="6"/>
      <c r="E127" s="6"/>
      <c r="F127" s="6"/>
      <c r="G127" s="6"/>
      <c r="H127" s="6"/>
      <c r="I127" s="6"/>
      <c r="J127" s="6"/>
      <c r="K127" s="6"/>
      <c r="L127" s="6"/>
      <c r="M127" s="6">
        <v>0.11</v>
      </c>
      <c r="N127" s="6">
        <v>0.09</v>
      </c>
      <c r="O127" s="6">
        <v>0.06</v>
      </c>
      <c r="P127" s="6">
        <v>0.21</v>
      </c>
      <c r="Q127" s="6">
        <v>0.49</v>
      </c>
      <c r="R127" s="6">
        <v>2.4700000000000002</v>
      </c>
      <c r="S127" s="6">
        <v>2.98</v>
      </c>
      <c r="T127" s="6">
        <v>5.79</v>
      </c>
      <c r="U127" s="6">
        <v>4.74</v>
      </c>
      <c r="V127" s="6">
        <v>0.82</v>
      </c>
    </row>
    <row r="129" spans="3:22" x14ac:dyDescent="0.2">
      <c r="C129" s="6" t="s">
        <v>1255</v>
      </c>
      <c r="D129" s="6"/>
      <c r="E129" s="6"/>
      <c r="F129" s="6"/>
      <c r="G129" s="6"/>
      <c r="H129" s="6"/>
      <c r="I129" s="6"/>
      <c r="J129" s="6"/>
      <c r="K129" s="6"/>
      <c r="L129" s="6"/>
      <c r="M129" s="6">
        <v>-0.06</v>
      </c>
      <c r="N129" s="6">
        <v>0.12</v>
      </c>
      <c r="O129" s="6">
        <v>0.49</v>
      </c>
      <c r="P129" s="6">
        <v>-0.02</v>
      </c>
      <c r="Q129" s="6" t="s">
        <v>1247</v>
      </c>
      <c r="R129" s="6">
        <v>0.01</v>
      </c>
      <c r="S129" s="6">
        <v>0</v>
      </c>
      <c r="T129" s="6">
        <v>-0.08</v>
      </c>
      <c r="U129" s="6">
        <v>0</v>
      </c>
      <c r="V129" s="6">
        <v>1.0900000000000001</v>
      </c>
    </row>
    <row r="131" spans="3:22" x14ac:dyDescent="0.2">
      <c r="C131" s="5" t="s">
        <v>1256</v>
      </c>
      <c r="D131" s="5"/>
      <c r="E131" s="5"/>
      <c r="F131" s="5"/>
      <c r="G131" s="5"/>
      <c r="H131" s="5"/>
      <c r="I131" s="5"/>
      <c r="J131" s="5"/>
      <c r="K131" s="5"/>
      <c r="L131" s="5"/>
      <c r="M131" s="5">
        <v>19.71</v>
      </c>
      <c r="N131" s="5">
        <v>-27.6</v>
      </c>
      <c r="O131" s="5">
        <v>-28.87</v>
      </c>
      <c r="P131" s="5">
        <v>-37.380000000000003</v>
      </c>
      <c r="Q131" s="5">
        <v>287.45999999999998</v>
      </c>
      <c r="R131" s="5">
        <v>-96.74</v>
      </c>
      <c r="S131" s="5">
        <v>-148.41999999999999</v>
      </c>
      <c r="T131" s="5">
        <v>-140.44999999999999</v>
      </c>
      <c r="U131" s="5">
        <v>-130.59</v>
      </c>
      <c r="V131" s="5">
        <v>-74.510000000000005</v>
      </c>
    </row>
    <row r="133" spans="3:22" x14ac:dyDescent="0.2">
      <c r="C133" s="6" t="s">
        <v>1257</v>
      </c>
      <c r="D133" s="6"/>
      <c r="E133" s="6"/>
      <c r="F133" s="6"/>
      <c r="G133" s="6"/>
      <c r="H133" s="6"/>
      <c r="I133" s="6"/>
      <c r="J133" s="6"/>
      <c r="K133" s="6"/>
      <c r="L133" s="6"/>
      <c r="M133" s="6">
        <v>0</v>
      </c>
      <c r="N133" s="6">
        <v>0.01</v>
      </c>
      <c r="O133" s="6" t="s">
        <v>1247</v>
      </c>
      <c r="P133" s="6">
        <v>-0.04</v>
      </c>
      <c r="Q133" s="6">
        <v>0</v>
      </c>
      <c r="R133" s="6">
        <v>-0.01</v>
      </c>
      <c r="S133" s="6">
        <v>-0.1</v>
      </c>
      <c r="T133" s="6" t="s">
        <v>1247</v>
      </c>
      <c r="U133" s="6" t="s">
        <v>1247</v>
      </c>
      <c r="V133" s="6" t="s">
        <v>1247</v>
      </c>
    </row>
    <row r="135" spans="3:22" x14ac:dyDescent="0.2">
      <c r="C135" s="6" t="s">
        <v>1258</v>
      </c>
      <c r="D135" s="6"/>
      <c r="E135" s="6"/>
      <c r="F135" s="6"/>
      <c r="G135" s="6"/>
      <c r="H135" s="6"/>
      <c r="I135" s="6"/>
      <c r="J135" s="6"/>
      <c r="K135" s="6"/>
      <c r="L135" s="6"/>
      <c r="M135" s="6" t="s">
        <v>1247</v>
      </c>
      <c r="N135" s="6" t="s">
        <v>1247</v>
      </c>
      <c r="O135" s="6" t="s">
        <v>1247</v>
      </c>
      <c r="P135" s="6" t="s">
        <v>1247</v>
      </c>
      <c r="Q135" s="6" t="s">
        <v>1247</v>
      </c>
      <c r="R135" s="6" t="s">
        <v>1247</v>
      </c>
      <c r="S135" s="6" t="s">
        <v>1247</v>
      </c>
      <c r="T135" s="6" t="s">
        <v>1247</v>
      </c>
      <c r="U135" s="6" t="s">
        <v>1247</v>
      </c>
      <c r="V135" s="6">
        <v>-19.190000000000001</v>
      </c>
    </row>
    <row r="137" spans="3:22" x14ac:dyDescent="0.2">
      <c r="C137" s="5" t="s">
        <v>1259</v>
      </c>
      <c r="D137" s="5"/>
      <c r="E137" s="5"/>
      <c r="F137" s="5"/>
      <c r="G137" s="5"/>
      <c r="H137" s="5"/>
      <c r="I137" s="5"/>
      <c r="J137" s="5"/>
      <c r="K137" s="5"/>
      <c r="L137" s="5"/>
      <c r="M137" s="5">
        <v>19.71</v>
      </c>
      <c r="N137" s="5">
        <v>-27.6</v>
      </c>
      <c r="O137" s="5">
        <v>-28.87</v>
      </c>
      <c r="P137" s="5">
        <v>-37.42</v>
      </c>
      <c r="Q137" s="5">
        <v>287.45999999999998</v>
      </c>
      <c r="R137" s="5">
        <v>-96.75</v>
      </c>
      <c r="S137" s="5">
        <v>-148.52000000000001</v>
      </c>
      <c r="T137" s="5">
        <v>-140.44999999999999</v>
      </c>
      <c r="U137" s="5">
        <v>-137.19999999999999</v>
      </c>
      <c r="V137" s="5">
        <v>-90.96</v>
      </c>
    </row>
    <row r="139" spans="3:22" x14ac:dyDescent="0.2">
      <c r="C139" s="6" t="s">
        <v>1260</v>
      </c>
      <c r="D139" s="6"/>
      <c r="E139" s="6"/>
      <c r="F139" s="6"/>
      <c r="G139" s="6"/>
      <c r="H139" s="6"/>
      <c r="I139" s="6"/>
      <c r="J139" s="6"/>
      <c r="K139" s="6"/>
      <c r="L139" s="6"/>
      <c r="M139" s="8">
        <v>2.4636999999999998</v>
      </c>
      <c r="N139" s="9">
        <v>-2.4001000000000001</v>
      </c>
      <c r="O139" s="9">
        <v>-4.6300000000000001E-2</v>
      </c>
      <c r="P139" s="9">
        <v>-0.29620000000000002</v>
      </c>
      <c r="Q139" s="8">
        <v>8.6811000000000007</v>
      </c>
      <c r="R139" s="9">
        <v>-1.3366</v>
      </c>
      <c r="S139" s="9">
        <v>-0.53510000000000002</v>
      </c>
      <c r="T139" s="8">
        <v>5.4300000000000001E-2</v>
      </c>
      <c r="U139" s="8">
        <v>2.3099999999999999E-2</v>
      </c>
      <c r="V139" s="8">
        <v>0.33710000000000001</v>
      </c>
    </row>
    <row r="141" spans="3:22" x14ac:dyDescent="0.2">
      <c r="C141" s="6" t="s">
        <v>1261</v>
      </c>
      <c r="D141" s="6"/>
      <c r="E141" s="6"/>
      <c r="F141" s="6"/>
      <c r="G141" s="6"/>
      <c r="H141" s="6"/>
      <c r="I141" s="6"/>
      <c r="J141" s="6"/>
      <c r="K141" s="6"/>
      <c r="L141" s="6"/>
      <c r="M141" s="10">
        <v>0.30359999999999998</v>
      </c>
      <c r="N141" s="10">
        <v>-2.7642000000000002</v>
      </c>
      <c r="O141" s="10">
        <v>-2.0935000000000001</v>
      </c>
      <c r="P141" s="10">
        <v>-1.946</v>
      </c>
      <c r="Q141" s="10">
        <v>0.75690000000000002</v>
      </c>
      <c r="R141" s="10">
        <v>-3.1522000000000001</v>
      </c>
      <c r="S141" s="10">
        <v>-3.7591999999999999</v>
      </c>
      <c r="T141" s="10">
        <v>-2.8163999999999998</v>
      </c>
      <c r="U141" s="10">
        <v>-9.2242999999999995</v>
      </c>
      <c r="V141" s="10">
        <v>-6.9023000000000003</v>
      </c>
    </row>
    <row r="143" spans="3:22" x14ac:dyDescent="0.2">
      <c r="C143" s="6" t="s">
        <v>1262</v>
      </c>
      <c r="D143" s="6"/>
      <c r="E143" s="6"/>
      <c r="F143" s="6"/>
      <c r="G143" s="6"/>
      <c r="H143" s="6"/>
      <c r="I143" s="6"/>
      <c r="J143" s="6"/>
      <c r="K143" s="6"/>
      <c r="L143" s="6"/>
      <c r="M143" s="6" t="s">
        <v>1247</v>
      </c>
      <c r="N143" s="6" t="s">
        <v>1247</v>
      </c>
      <c r="O143" s="6" t="s">
        <v>1247</v>
      </c>
      <c r="P143" s="6" t="s">
        <v>1247</v>
      </c>
      <c r="Q143" s="6">
        <v>37.81</v>
      </c>
      <c r="R143" s="6">
        <v>-31.05</v>
      </c>
      <c r="S143" s="6">
        <v>1.7</v>
      </c>
      <c r="T143" s="6" t="s">
        <v>1247</v>
      </c>
      <c r="U143" s="6" t="s">
        <v>1247</v>
      </c>
      <c r="V143" s="6">
        <v>-6.63</v>
      </c>
    </row>
    <row r="145" spans="3:22" x14ac:dyDescent="0.2">
      <c r="C145" s="6" t="s">
        <v>1263</v>
      </c>
      <c r="D145" s="6"/>
      <c r="E145" s="6"/>
      <c r="F145" s="6"/>
      <c r="G145" s="6"/>
      <c r="H145" s="6"/>
      <c r="I145" s="6"/>
      <c r="J145" s="6"/>
      <c r="K145" s="6"/>
      <c r="L145" s="6"/>
      <c r="M145" s="6">
        <v>19.71</v>
      </c>
      <c r="N145" s="6">
        <v>-27.6</v>
      </c>
      <c r="O145" s="6">
        <v>-28.87</v>
      </c>
      <c r="P145" s="6">
        <v>-37.42</v>
      </c>
      <c r="Q145" s="6">
        <v>249.65</v>
      </c>
      <c r="R145" s="6">
        <v>-65.7</v>
      </c>
      <c r="S145" s="6">
        <v>-150.22</v>
      </c>
      <c r="T145" s="6">
        <v>-140.44999999999999</v>
      </c>
      <c r="U145" s="6">
        <v>-137.19999999999999</v>
      </c>
      <c r="V145" s="6">
        <v>-84.33</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19.71</v>
      </c>
      <c r="N149" s="5">
        <v>-27.6</v>
      </c>
      <c r="O149" s="5">
        <v>-28.87</v>
      </c>
      <c r="P149" s="5">
        <v>-37.42</v>
      </c>
      <c r="Q149" s="5">
        <v>249.65</v>
      </c>
      <c r="R149" s="5">
        <v>-65.7</v>
      </c>
      <c r="S149" s="5">
        <v>-150.22</v>
      </c>
      <c r="T149" s="5">
        <v>-140.44999999999999</v>
      </c>
      <c r="U149" s="5">
        <v>-137.19999999999999</v>
      </c>
      <c r="V149" s="5">
        <v>-84.33</v>
      </c>
    </row>
    <row r="151" spans="3:22" x14ac:dyDescent="0.2">
      <c r="C151" s="6" t="s">
        <v>1266</v>
      </c>
      <c r="D151" s="6"/>
      <c r="E151" s="6"/>
      <c r="F151" s="6"/>
      <c r="G151" s="6"/>
      <c r="H151" s="6"/>
      <c r="I151" s="6"/>
      <c r="J151" s="6"/>
      <c r="K151" s="6"/>
      <c r="L151" s="6"/>
      <c r="M151" s="8">
        <v>2.4641999999999999</v>
      </c>
      <c r="N151" s="9">
        <v>-2.4001000000000001</v>
      </c>
      <c r="O151" s="9">
        <v>-4.6300000000000001E-2</v>
      </c>
      <c r="P151" s="9">
        <v>-0.29620000000000002</v>
      </c>
      <c r="Q151" s="8">
        <v>7.6707999999999998</v>
      </c>
      <c r="R151" s="9">
        <v>-1.2632000000000001</v>
      </c>
      <c r="S151" s="9">
        <v>-1.2866</v>
      </c>
      <c r="T151" s="8">
        <v>6.5100000000000005E-2</v>
      </c>
      <c r="U151" s="8">
        <v>2.3099999999999999E-2</v>
      </c>
      <c r="V151" s="8">
        <v>0.38540000000000002</v>
      </c>
    </row>
    <row r="153" spans="3:22" x14ac:dyDescent="0.2">
      <c r="C153" s="6" t="s">
        <v>1267</v>
      </c>
      <c r="D153" s="6"/>
      <c r="E153" s="6"/>
      <c r="F153" s="6"/>
      <c r="G153" s="6"/>
      <c r="H153" s="6"/>
      <c r="I153" s="6"/>
      <c r="J153" s="6"/>
      <c r="K153" s="6"/>
      <c r="L153" s="6"/>
      <c r="M153" s="10">
        <v>0.30359999999999998</v>
      </c>
      <c r="N153" s="10">
        <v>-2.7642000000000002</v>
      </c>
      <c r="O153" s="10">
        <v>-2.0935000000000001</v>
      </c>
      <c r="P153" s="10">
        <v>-1.946</v>
      </c>
      <c r="Q153" s="10">
        <v>0.6573</v>
      </c>
      <c r="R153" s="10">
        <v>-2.1406000000000001</v>
      </c>
      <c r="S153" s="10">
        <v>-3.8022999999999998</v>
      </c>
      <c r="T153" s="10">
        <v>-2.8163999999999998</v>
      </c>
      <c r="U153" s="10">
        <v>-9.2242999999999995</v>
      </c>
      <c r="V153" s="10">
        <v>-6.3992000000000004</v>
      </c>
    </row>
    <row r="155" spans="3:22" x14ac:dyDescent="0.2">
      <c r="C155" s="6" t="s">
        <v>1268</v>
      </c>
      <c r="D155" s="6"/>
      <c r="E155" s="6"/>
      <c r="F155" s="6"/>
      <c r="G155" s="6"/>
      <c r="H155" s="6"/>
      <c r="I155" s="6"/>
      <c r="J155" s="6"/>
      <c r="K155" s="6"/>
      <c r="L155" s="6"/>
      <c r="M155" s="6">
        <v>18.82</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0.89</v>
      </c>
      <c r="N157" s="6">
        <v>-27.6</v>
      </c>
      <c r="O157" s="6">
        <v>-28.87</v>
      </c>
      <c r="P157" s="6">
        <v>-37.42</v>
      </c>
      <c r="Q157" s="6">
        <v>249.65</v>
      </c>
      <c r="R157" s="6">
        <v>-65.7</v>
      </c>
      <c r="S157" s="6">
        <v>-150.22</v>
      </c>
      <c r="T157" s="6">
        <v>-140.44999999999999</v>
      </c>
      <c r="U157" s="6">
        <v>-137.19999999999999</v>
      </c>
      <c r="V157" s="6">
        <v>-84.33</v>
      </c>
    </row>
    <row r="159" spans="3:22" x14ac:dyDescent="0.2">
      <c r="C159" s="6" t="s">
        <v>1270</v>
      </c>
      <c r="D159" s="6"/>
      <c r="E159" s="6"/>
      <c r="F159" s="6"/>
      <c r="G159" s="6"/>
      <c r="H159" s="6"/>
      <c r="I159" s="6"/>
      <c r="J159" s="6"/>
      <c r="K159" s="6"/>
      <c r="L159" s="6"/>
      <c r="M159" s="6">
        <v>0.77</v>
      </c>
      <c r="N159" s="6">
        <v>-23.05</v>
      </c>
      <c r="O159" s="6">
        <v>-5.23</v>
      </c>
      <c r="P159" s="6">
        <v>-1.79</v>
      </c>
      <c r="Q159" s="6">
        <v>9.73</v>
      </c>
      <c r="R159" s="6">
        <v>-2.44</v>
      </c>
      <c r="S159" s="6">
        <v>-5.38</v>
      </c>
      <c r="T159" s="6">
        <v>-4.13</v>
      </c>
      <c r="U159" s="6">
        <v>-3.92</v>
      </c>
      <c r="V159" s="6">
        <v>-2.29</v>
      </c>
    </row>
    <row r="161" spans="3:22" x14ac:dyDescent="0.2">
      <c r="C161" s="6" t="s">
        <v>1271</v>
      </c>
      <c r="D161" s="6"/>
      <c r="E161" s="6"/>
      <c r="F161" s="6"/>
      <c r="G161" s="6"/>
      <c r="H161" s="6"/>
      <c r="I161" s="6"/>
      <c r="J161" s="6"/>
      <c r="K161" s="6"/>
      <c r="L161" s="6"/>
      <c r="M161" s="8">
        <v>1.0629999999999999</v>
      </c>
      <c r="N161" s="9">
        <v>-30.940899999999999</v>
      </c>
      <c r="O161" s="8">
        <v>0.7732</v>
      </c>
      <c r="P161" s="8">
        <v>0.65690000000000004</v>
      </c>
      <c r="Q161" s="8">
        <v>6.4240000000000004</v>
      </c>
      <c r="R161" s="9">
        <v>-1.2504999999999999</v>
      </c>
      <c r="S161" s="9">
        <v>-1.2056</v>
      </c>
      <c r="T161" s="8">
        <v>0.23100000000000001</v>
      </c>
      <c r="U161" s="8">
        <v>5.0900000000000001E-2</v>
      </c>
      <c r="V161" s="8">
        <v>0.41649999999999998</v>
      </c>
    </row>
    <row r="163" spans="3:22" x14ac:dyDescent="0.2">
      <c r="C163" s="5" t="s">
        <v>1272</v>
      </c>
      <c r="D163" s="5"/>
      <c r="E163" s="5"/>
      <c r="F163" s="5"/>
      <c r="G163" s="5"/>
      <c r="H163" s="5"/>
      <c r="I163" s="5"/>
      <c r="J163" s="5"/>
      <c r="K163" s="5"/>
      <c r="L163" s="5"/>
      <c r="M163" s="5">
        <v>0.72</v>
      </c>
      <c r="N163" s="5">
        <v>-23.05</v>
      </c>
      <c r="O163" s="5">
        <v>-5.23</v>
      </c>
      <c r="P163" s="5">
        <v>-1.79</v>
      </c>
      <c r="Q163" s="5">
        <v>9.23</v>
      </c>
      <c r="R163" s="5">
        <v>-2.44</v>
      </c>
      <c r="S163" s="5">
        <v>-5.38</v>
      </c>
      <c r="T163" s="5">
        <v>-4.13</v>
      </c>
      <c r="U163" s="5">
        <v>-3.92</v>
      </c>
      <c r="V163" s="5">
        <v>-2.29</v>
      </c>
    </row>
    <row r="165" spans="3:22" x14ac:dyDescent="0.2">
      <c r="C165" s="6" t="s">
        <v>1273</v>
      </c>
      <c r="D165" s="6"/>
      <c r="E165" s="6"/>
      <c r="F165" s="6"/>
      <c r="G165" s="6"/>
      <c r="H165" s="6"/>
      <c r="I165" s="6"/>
      <c r="J165" s="6"/>
      <c r="K165" s="6"/>
      <c r="L165" s="6"/>
      <c r="M165" s="8">
        <v>1.0589</v>
      </c>
      <c r="N165" s="9">
        <v>-33.039299999999997</v>
      </c>
      <c r="O165" s="8">
        <v>0.77310000000000001</v>
      </c>
      <c r="P165" s="8">
        <v>0.65710000000000002</v>
      </c>
      <c r="Q165" s="8">
        <v>6.1459999999999999</v>
      </c>
      <c r="R165" s="9">
        <v>-1.2644</v>
      </c>
      <c r="S165" s="9">
        <v>-1.2049000000000001</v>
      </c>
      <c r="T165" s="8">
        <v>0.23169999999999999</v>
      </c>
      <c r="U165" s="8">
        <v>5.0900000000000001E-2</v>
      </c>
      <c r="V165" s="8">
        <v>0.41649999999999998</v>
      </c>
    </row>
    <row r="167" spans="3:22" x14ac:dyDescent="0.2">
      <c r="C167" s="6" t="s">
        <v>1274</v>
      </c>
      <c r="D167" s="6"/>
      <c r="E167" s="6"/>
      <c r="F167" s="6"/>
      <c r="G167" s="6"/>
      <c r="H167" s="6"/>
      <c r="I167" s="6"/>
      <c r="J167" s="6"/>
      <c r="K167" s="6"/>
      <c r="L167" s="6"/>
      <c r="M167" s="6">
        <v>1.1499999999999999</v>
      </c>
      <c r="N167" s="6">
        <v>1.2</v>
      </c>
      <c r="O167" s="6">
        <v>5.52</v>
      </c>
      <c r="P167" s="6">
        <v>20.87</v>
      </c>
      <c r="Q167" s="6">
        <v>25.66</v>
      </c>
      <c r="R167" s="6">
        <v>26.96</v>
      </c>
      <c r="S167" s="6">
        <v>27.95</v>
      </c>
      <c r="T167" s="6">
        <v>33.979999999999997</v>
      </c>
      <c r="U167" s="6">
        <v>34.97</v>
      </c>
      <c r="V167" s="6">
        <v>36.83</v>
      </c>
    </row>
    <row r="169" spans="3:22" x14ac:dyDescent="0.2">
      <c r="C169" s="6" t="s">
        <v>1275</v>
      </c>
      <c r="D169" s="6"/>
      <c r="E169" s="6"/>
      <c r="F169" s="6"/>
      <c r="G169" s="6"/>
      <c r="H169" s="6"/>
      <c r="I169" s="6"/>
      <c r="J169" s="6"/>
      <c r="K169" s="6"/>
      <c r="L169" s="6"/>
      <c r="M169" s="6">
        <v>1.9</v>
      </c>
      <c r="N169" s="6">
        <v>1.2</v>
      </c>
      <c r="O169" s="6">
        <v>5.52</v>
      </c>
      <c r="P169" s="6">
        <v>20.87</v>
      </c>
      <c r="Q169" s="6">
        <v>27.04</v>
      </c>
      <c r="R169" s="6">
        <v>26.96</v>
      </c>
      <c r="S169" s="6">
        <v>27.95</v>
      </c>
      <c r="T169" s="6">
        <v>33.979999999999997</v>
      </c>
      <c r="U169" s="6">
        <v>34.97</v>
      </c>
      <c r="V169" s="6">
        <v>36.83</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21.29</v>
      </c>
      <c r="N175" s="5">
        <v>-26.16</v>
      </c>
      <c r="O175" s="5">
        <v>-27.73</v>
      </c>
      <c r="P175" s="5">
        <v>-36.020000000000003</v>
      </c>
      <c r="Q175" s="5">
        <v>288.64999999999998</v>
      </c>
      <c r="R175" s="5">
        <v>-97.47</v>
      </c>
      <c r="S175" s="5">
        <v>-148.88999999999999</v>
      </c>
      <c r="T175" s="5">
        <v>-141.13999999999999</v>
      </c>
      <c r="U175" s="5">
        <v>-130.01</v>
      </c>
      <c r="V175" s="5">
        <v>-73.23</v>
      </c>
    </row>
    <row r="177" spans="3:22" x14ac:dyDescent="0.2">
      <c r="C177" s="6" t="s">
        <v>1279</v>
      </c>
      <c r="D177" s="6"/>
      <c r="E177" s="6"/>
      <c r="F177" s="6"/>
      <c r="G177" s="6"/>
      <c r="H177" s="6"/>
      <c r="I177" s="6"/>
      <c r="J177" s="6"/>
      <c r="K177" s="6"/>
      <c r="L177" s="6"/>
      <c r="M177" s="8">
        <v>2.6627999999999998</v>
      </c>
      <c r="N177" s="9">
        <v>-2.2286999999999999</v>
      </c>
      <c r="O177" s="9">
        <v>-5.9900000000000002E-2</v>
      </c>
      <c r="P177" s="9">
        <v>-0.29920000000000002</v>
      </c>
      <c r="Q177" s="8">
        <v>9.0131999999999994</v>
      </c>
      <c r="R177" s="9">
        <v>-1.3376999999999999</v>
      </c>
      <c r="S177" s="9">
        <v>-0.52749999999999997</v>
      </c>
      <c r="T177" s="8">
        <v>5.21E-2</v>
      </c>
      <c r="U177" s="8">
        <v>7.8799999999999995E-2</v>
      </c>
      <c r="V177" s="8">
        <v>0.43669999999999998</v>
      </c>
    </row>
    <row r="179" spans="3:22" x14ac:dyDescent="0.2">
      <c r="C179" s="6" t="s">
        <v>1280</v>
      </c>
      <c r="D179" s="6"/>
      <c r="E179" s="6"/>
      <c r="F179" s="6"/>
      <c r="G179" s="6"/>
      <c r="H179" s="6"/>
      <c r="I179" s="6"/>
      <c r="J179" s="6"/>
      <c r="K179" s="6"/>
      <c r="L179" s="6"/>
      <c r="M179" s="10">
        <v>0.32800000000000001</v>
      </c>
      <c r="N179" s="10">
        <v>-2.6206</v>
      </c>
      <c r="O179" s="10">
        <v>-2.0105</v>
      </c>
      <c r="P179" s="10">
        <v>-1.8731</v>
      </c>
      <c r="Q179" s="33">
        <v>0.76</v>
      </c>
      <c r="R179" s="10">
        <v>-3.1758000000000002</v>
      </c>
      <c r="S179" s="10">
        <v>-3.7686000000000002</v>
      </c>
      <c r="T179" s="10">
        <v>-2.8302</v>
      </c>
      <c r="U179" s="10">
        <v>-8.7408000000000001</v>
      </c>
      <c r="V179" s="10">
        <v>-5.5570000000000004</v>
      </c>
    </row>
    <row r="181" spans="3:22" x14ac:dyDescent="0.2">
      <c r="C181" s="6" t="s">
        <v>1281</v>
      </c>
      <c r="D181" s="6"/>
      <c r="E181" s="6"/>
      <c r="F181" s="6"/>
      <c r="G181" s="6"/>
      <c r="H181" s="6"/>
      <c r="I181" s="6"/>
      <c r="J181" s="6"/>
      <c r="K181" s="6"/>
      <c r="L181" s="6"/>
      <c r="M181" s="6">
        <v>19.66</v>
      </c>
      <c r="N181" s="6">
        <v>-27.8</v>
      </c>
      <c r="O181" s="6">
        <v>-29.42</v>
      </c>
      <c r="P181" s="6">
        <v>-37.57</v>
      </c>
      <c r="Q181" s="6">
        <v>286.97000000000003</v>
      </c>
      <c r="R181" s="6">
        <v>-99.21</v>
      </c>
      <c r="S181" s="6">
        <v>-151.4</v>
      </c>
      <c r="T181" s="6">
        <v>-146.16</v>
      </c>
      <c r="U181" s="6">
        <v>-135.32</v>
      </c>
      <c r="V181" s="6">
        <v>-76.430000000000007</v>
      </c>
    </row>
    <row r="183" spans="3:22" x14ac:dyDescent="0.2">
      <c r="C183" s="5" t="s">
        <v>1282</v>
      </c>
      <c r="M183" s="5">
        <v>0.03</v>
      </c>
      <c r="N183" s="5">
        <v>6.91</v>
      </c>
      <c r="O183" s="5">
        <v>64.28</v>
      </c>
      <c r="P183" s="5">
        <v>61.2</v>
      </c>
      <c r="Q183" s="5">
        <v>83.84</v>
      </c>
      <c r="R183" s="5">
        <v>-8.85</v>
      </c>
      <c r="S183" s="5">
        <v>-9.89</v>
      </c>
      <c r="T183" s="5">
        <v>109.17</v>
      </c>
      <c r="U183" s="5">
        <v>-0.46</v>
      </c>
      <c r="V183" s="5">
        <v>188.91</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4BFD1-5E51-F348-978A-31FC344668FF}">
  <dimension ref="A1:AE102"/>
  <sheetViews>
    <sheetView workbookViewId="0"/>
  </sheetViews>
  <sheetFormatPr baseColWidth="10" defaultRowHeight="16" x14ac:dyDescent="0.2"/>
  <sheetData>
    <row r="1" spans="1:31" x14ac:dyDescent="0.2">
      <c r="B1" s="38">
        <v>1980</v>
      </c>
      <c r="C1" s="38">
        <v>1981</v>
      </c>
      <c r="D1" s="38">
        <v>1982</v>
      </c>
      <c r="E1" s="38">
        <v>1983</v>
      </c>
      <c r="F1" s="38">
        <v>1984</v>
      </c>
      <c r="G1" s="38">
        <v>1985</v>
      </c>
      <c r="H1" s="38">
        <v>1986</v>
      </c>
      <c r="I1" s="38">
        <v>1987</v>
      </c>
      <c r="J1" s="38">
        <v>1988</v>
      </c>
      <c r="K1" s="38">
        <v>1989</v>
      </c>
      <c r="L1" s="38">
        <v>1990</v>
      </c>
      <c r="M1" s="38">
        <v>1991</v>
      </c>
      <c r="N1" s="38">
        <v>1992</v>
      </c>
      <c r="O1" s="38">
        <v>1993</v>
      </c>
      <c r="P1" s="38">
        <v>1994</v>
      </c>
      <c r="Q1" s="38">
        <v>1995</v>
      </c>
      <c r="R1" s="38">
        <v>1996</v>
      </c>
      <c r="S1" s="38">
        <v>1997</v>
      </c>
      <c r="T1" s="38">
        <v>1998</v>
      </c>
      <c r="U1" s="38">
        <v>1999</v>
      </c>
      <c r="V1" s="38">
        <v>2000</v>
      </c>
      <c r="W1" s="38">
        <v>2001</v>
      </c>
      <c r="X1" s="38">
        <v>2002</v>
      </c>
      <c r="Y1" s="38">
        <v>2003</v>
      </c>
      <c r="Z1" s="38">
        <v>2004</v>
      </c>
      <c r="AA1" s="38">
        <v>2005</v>
      </c>
      <c r="AB1" s="38">
        <v>2006</v>
      </c>
      <c r="AC1" s="38">
        <v>2007</v>
      </c>
      <c r="AD1" s="38">
        <v>2008</v>
      </c>
    </row>
    <row r="2" spans="1:31" x14ac:dyDescent="0.2">
      <c r="B2" s="51">
        <v>4.0906701319949832</v>
      </c>
      <c r="C2" s="51">
        <v>3.6579362711213292</v>
      </c>
      <c r="D2" s="51">
        <v>3.3747912825180633</v>
      </c>
      <c r="E2" s="51">
        <v>3.2540654541684155</v>
      </c>
      <c r="F2" s="51">
        <v>3.1232032384762602</v>
      </c>
      <c r="G2" s="51">
        <v>3.0167132603846811</v>
      </c>
      <c r="H2" s="51">
        <v>2.9037571088504008</v>
      </c>
      <c r="I2" s="51">
        <v>2.8619723130794412</v>
      </c>
      <c r="J2" s="51">
        <v>2.7505740635073921</v>
      </c>
      <c r="K2" s="51">
        <v>2.6278533137550322</v>
      </c>
      <c r="L2" s="51">
        <v>2.4979594237215133</v>
      </c>
      <c r="M2" s="51">
        <v>2.3643723840241488</v>
      </c>
      <c r="N2" s="51">
        <v>2.3044565146434199</v>
      </c>
      <c r="O2" s="51">
        <v>2.2317029969430759</v>
      </c>
      <c r="P2" s="51">
        <v>2.1768464659998794</v>
      </c>
      <c r="Q2" s="51">
        <v>2.1175549280154469</v>
      </c>
      <c r="R2" s="51">
        <v>2.0612819312911972</v>
      </c>
      <c r="S2" s="51">
        <v>2.0004677128214259</v>
      </c>
      <c r="T2" s="51">
        <v>1.9695458430849915</v>
      </c>
      <c r="U2" s="51">
        <v>1.9371946917330496</v>
      </c>
      <c r="V2" s="51">
        <v>1.8855311385371321</v>
      </c>
      <c r="W2" s="51">
        <v>1.8177298163859363</v>
      </c>
      <c r="X2" s="51">
        <v>1.79724126595406</v>
      </c>
      <c r="Y2" s="51">
        <v>1.7516971403061012</v>
      </c>
      <c r="Z2" s="51">
        <v>1.7185295205593065</v>
      </c>
      <c r="AA2" s="51">
        <v>1.6689613679317339</v>
      </c>
      <c r="AB2" s="51">
        <v>1.6049248657868389</v>
      </c>
      <c r="AC2" s="51">
        <v>1.5722226349792703</v>
      </c>
      <c r="AD2" s="51">
        <v>1.5076933592052841</v>
      </c>
      <c r="AE2">
        <v>1.5072411868492295</v>
      </c>
    </row>
    <row r="3" spans="1:31" x14ac:dyDescent="0.2">
      <c r="A3" s="38" t="s">
        <v>1395</v>
      </c>
      <c r="B3" s="51">
        <f t="shared" ref="B3:AD3" si="0">B2*B11*1000000</f>
        <v>36816031.18795485</v>
      </c>
      <c r="C3" s="51">
        <f t="shared" si="0"/>
        <v>77914042.574884325</v>
      </c>
      <c r="D3" s="51">
        <f t="shared" si="0"/>
        <v>107993321.04057802</v>
      </c>
      <c r="E3" s="51">
        <f t="shared" si="0"/>
        <v>146432945.43757871</v>
      </c>
      <c r="F3" s="51">
        <f t="shared" si="0"/>
        <v>217999586.04564294</v>
      </c>
      <c r="G3" s="51">
        <f t="shared" si="0"/>
        <v>270297508.13046741</v>
      </c>
      <c r="H3" s="51">
        <f t="shared" si="0"/>
        <v>389103452.58595371</v>
      </c>
      <c r="I3" s="51">
        <f t="shared" si="0"/>
        <v>659684618.16481125</v>
      </c>
      <c r="J3" s="51">
        <f t="shared" si="0"/>
        <v>920892196.46227491</v>
      </c>
      <c r="K3" s="51">
        <f t="shared" si="0"/>
        <v>1052455252.1588902</v>
      </c>
      <c r="L3" s="51">
        <f t="shared" si="0"/>
        <v>1189278481.6338127</v>
      </c>
      <c r="M3" s="51">
        <f t="shared" si="0"/>
        <v>1219779712.9180584</v>
      </c>
      <c r="N3" s="51">
        <f t="shared" si="0"/>
        <v>1254315680.9204133</v>
      </c>
      <c r="O3" s="51">
        <f t="shared" si="0"/>
        <v>1449937437.1139166</v>
      </c>
      <c r="P3" s="51">
        <f t="shared" si="0"/>
        <v>1731463679.056304</v>
      </c>
      <c r="Q3" s="51">
        <f t="shared" si="0"/>
        <v>1943491912.9325769</v>
      </c>
      <c r="R3" s="51">
        <f t="shared" si="0"/>
        <v>1996718458.6392944</v>
      </c>
      <c r="S3" s="51">
        <f t="shared" si="0"/>
        <v>2033971546.0757594</v>
      </c>
      <c r="T3" s="51">
        <f t="shared" si="0"/>
        <v>2266835001.2777691</v>
      </c>
      <c r="U3" s="51">
        <f t="shared" si="0"/>
        <v>2714009763.1180024</v>
      </c>
      <c r="V3" s="51">
        <f t="shared" si="0"/>
        <v>3273282056.5004611</v>
      </c>
      <c r="W3" s="51">
        <f t="shared" si="0"/>
        <v>4020818353.8456912</v>
      </c>
      <c r="X3" s="51">
        <f t="shared" si="0"/>
        <v>4644071431.2252913</v>
      </c>
      <c r="Y3" s="51">
        <f t="shared" si="0"/>
        <v>5780600563.0101347</v>
      </c>
      <c r="Z3" s="51">
        <f t="shared" si="0"/>
        <v>7941324914.5045557</v>
      </c>
      <c r="AA3" s="51">
        <f t="shared" si="0"/>
        <v>11070220753.49119</v>
      </c>
      <c r="AB3" s="51">
        <f t="shared" si="0"/>
        <v>14900122453.965012</v>
      </c>
      <c r="AC3" s="51">
        <f t="shared" si="0"/>
        <v>18432738172.496964</v>
      </c>
      <c r="AD3" s="51">
        <f t="shared" si="0"/>
        <v>20230229493.816502</v>
      </c>
    </row>
    <row r="4" spans="1:31" x14ac:dyDescent="0.2">
      <c r="A4" s="38" t="s">
        <v>1396</v>
      </c>
      <c r="B4" s="51">
        <f t="shared" ref="B4:AD4" si="1">B3*B12*1000000</f>
        <v>0</v>
      </c>
      <c r="C4" s="51">
        <f t="shared" si="1"/>
        <v>0</v>
      </c>
      <c r="D4" s="51">
        <f t="shared" si="1"/>
        <v>0</v>
      </c>
      <c r="E4" s="51">
        <f t="shared" si="1"/>
        <v>0</v>
      </c>
      <c r="F4" s="51">
        <f t="shared" si="1"/>
        <v>1.1989977232510362E+16</v>
      </c>
      <c r="G4" s="51">
        <f t="shared" si="1"/>
        <v>1.7542308277667336E+16</v>
      </c>
      <c r="H4" s="51">
        <f t="shared" si="1"/>
        <v>3.1050455516359104E+16</v>
      </c>
      <c r="I4" s="51">
        <f t="shared" si="1"/>
        <v>6.3659565652904288E+16</v>
      </c>
      <c r="J4" s="51">
        <f t="shared" si="1"/>
        <v>1.2220239447054387E+17</v>
      </c>
      <c r="K4" s="51">
        <f t="shared" si="1"/>
        <v>1.6513022906372989E+17</v>
      </c>
      <c r="L4" s="51">
        <f t="shared" si="1"/>
        <v>2.0586410517081296E+17</v>
      </c>
      <c r="M4" s="51">
        <f t="shared" si="1"/>
        <v>2.6993725046876634E+17</v>
      </c>
      <c r="N4" s="51">
        <f t="shared" si="1"/>
        <v>3.494523487044272E+17</v>
      </c>
      <c r="O4" s="51">
        <f t="shared" si="1"/>
        <v>4.3411126867190662E+17</v>
      </c>
      <c r="P4" s="51">
        <f t="shared" si="1"/>
        <v>5.4419903432739635E+17</v>
      </c>
      <c r="Q4" s="51">
        <f t="shared" si="1"/>
        <v>7.0548756439452544E+17</v>
      </c>
      <c r="R4" s="51">
        <f t="shared" si="1"/>
        <v>9.4073992475869299E+17</v>
      </c>
      <c r="S4" s="51">
        <f t="shared" si="1"/>
        <v>9.5784398239263488E+17</v>
      </c>
      <c r="T4" s="51">
        <f t="shared" si="1"/>
        <v>8.9808829181623411E+17</v>
      </c>
      <c r="U4" s="51">
        <f t="shared" si="1"/>
        <v>9.9604158306430694E+17</v>
      </c>
      <c r="V4" s="51">
        <f t="shared" si="1"/>
        <v>1.4615204382274557E+18</v>
      </c>
      <c r="W4" s="51">
        <f t="shared" si="1"/>
        <v>2.1149504541228334E+18</v>
      </c>
      <c r="X4" s="51">
        <f t="shared" si="1"/>
        <v>2.8932565016533565E+18</v>
      </c>
      <c r="Y4" s="51">
        <f t="shared" si="1"/>
        <v>4.1735936064933176E+18</v>
      </c>
      <c r="Z4" s="51">
        <f t="shared" si="1"/>
        <v>7.5283760189503181E+18</v>
      </c>
      <c r="AA4" s="51">
        <f t="shared" si="1"/>
        <v>1.3970618590905881E+19</v>
      </c>
      <c r="AB4" s="51">
        <f t="shared" si="1"/>
        <v>2.6417917110879965E+19</v>
      </c>
      <c r="AC4" s="51">
        <f t="shared" si="1"/>
        <v>4.5086477569927569E+19</v>
      </c>
      <c r="AD4" s="51">
        <f t="shared" si="1"/>
        <v>5.6644642582686204E+19</v>
      </c>
    </row>
    <row r="5" spans="1:31" x14ac:dyDescent="0.2">
      <c r="A5" s="38" t="s">
        <v>1397</v>
      </c>
      <c r="B5" s="51">
        <f t="shared" ref="B5:AD5" si="2">B4*B13*1000000</f>
        <v>0</v>
      </c>
      <c r="C5" s="51">
        <f t="shared" si="2"/>
        <v>0</v>
      </c>
      <c r="D5" s="51">
        <f t="shared" si="2"/>
        <v>0</v>
      </c>
      <c r="E5" s="51">
        <f t="shared" si="2"/>
        <v>0</v>
      </c>
      <c r="F5" s="51">
        <f t="shared" si="2"/>
        <v>1.4148173134362228E+23</v>
      </c>
      <c r="G5" s="51">
        <f t="shared" si="2"/>
        <v>2.8769385575374428E+23</v>
      </c>
      <c r="H5" s="51">
        <f t="shared" si="2"/>
        <v>8.476774355966035E+23</v>
      </c>
      <c r="I5" s="51">
        <f t="shared" si="2"/>
        <v>3.7877441563478052E+24</v>
      </c>
      <c r="J5" s="51">
        <f t="shared" si="2"/>
        <v>1.2452423996548421E+25</v>
      </c>
      <c r="K5" s="51">
        <f t="shared" si="2"/>
        <v>2.1120156297251055E+25</v>
      </c>
      <c r="L5" s="51">
        <f t="shared" si="2"/>
        <v>3.2547115027505529E+25</v>
      </c>
      <c r="M5" s="51">
        <f t="shared" si="2"/>
        <v>4.7320000007174739E+25</v>
      </c>
      <c r="N5" s="51">
        <f t="shared" si="2"/>
        <v>6.0280530151513691E+25</v>
      </c>
      <c r="O5" s="51">
        <f t="shared" si="2"/>
        <v>9.3073456003256779E+25</v>
      </c>
      <c r="P5" s="51">
        <f t="shared" si="2"/>
        <v>1.3528787993379073E+26</v>
      </c>
      <c r="Q5" s="51">
        <f t="shared" si="2"/>
        <v>1.7757121995810205E+26</v>
      </c>
      <c r="R5" s="51">
        <f t="shared" si="2"/>
        <v>2.2583684855734609E+26</v>
      </c>
      <c r="S5" s="51">
        <f t="shared" si="2"/>
        <v>2.5847611433661731E+26</v>
      </c>
      <c r="T5" s="51">
        <f t="shared" si="2"/>
        <v>3.2235172866989276E+26</v>
      </c>
      <c r="U5" s="51">
        <f t="shared" si="2"/>
        <v>3.9244038372733692E+26</v>
      </c>
      <c r="V5" s="51">
        <f t="shared" si="2"/>
        <v>6.3429987019071576E+26</v>
      </c>
      <c r="W5" s="51">
        <f t="shared" si="2"/>
        <v>1.002486515254223E+27</v>
      </c>
      <c r="X5" s="51">
        <f t="shared" si="2"/>
        <v>1.5797180499027328E+27</v>
      </c>
      <c r="Y5" s="51">
        <f t="shared" si="2"/>
        <v>3.3180069171621872E+27</v>
      </c>
      <c r="Z5" s="51">
        <f t="shared" si="2"/>
        <v>8.1908731086179466E+27</v>
      </c>
      <c r="AA5" s="51">
        <f t="shared" si="2"/>
        <v>2.0047837677949941E+28</v>
      </c>
      <c r="AB5" s="51">
        <f t="shared" si="2"/>
        <v>5.320568506131225E+28</v>
      </c>
      <c r="AC5" s="51">
        <f t="shared" si="2"/>
        <v>1.0171509339775659E+29</v>
      </c>
      <c r="AD5" s="51">
        <f t="shared" si="2"/>
        <v>1.3623036541136032E+29</v>
      </c>
    </row>
    <row r="6" spans="1:31" x14ac:dyDescent="0.2">
      <c r="A6" s="38" t="s">
        <v>1398</v>
      </c>
      <c r="B6" s="51">
        <f t="shared" ref="B6:AD6" si="3">B5*B14*1000000</f>
        <v>0</v>
      </c>
      <c r="C6" s="51">
        <f t="shared" si="3"/>
        <v>0</v>
      </c>
      <c r="D6" s="51">
        <f t="shared" si="3"/>
        <v>0</v>
      </c>
      <c r="E6" s="51">
        <f t="shared" si="3"/>
        <v>0</v>
      </c>
      <c r="F6" s="51">
        <f t="shared" si="3"/>
        <v>9.450979653753968E+30</v>
      </c>
      <c r="G6" s="51">
        <f t="shared" si="3"/>
        <v>2.3389510472779408E+31</v>
      </c>
      <c r="H6" s="51">
        <f t="shared" si="3"/>
        <v>9.078625335239623E+31</v>
      </c>
      <c r="I6" s="51">
        <f t="shared" si="3"/>
        <v>5.908880883902576E+32</v>
      </c>
      <c r="J6" s="51">
        <f t="shared" si="3"/>
        <v>2.9213386695902594E+33</v>
      </c>
      <c r="K6" s="51">
        <f t="shared" si="3"/>
        <v>6.0150205134571003E+33</v>
      </c>
      <c r="L6" s="51">
        <f t="shared" si="3"/>
        <v>1.0779604497109831E+34</v>
      </c>
      <c r="M6" s="51">
        <f t="shared" si="3"/>
        <v>1.8767112002845502E+34</v>
      </c>
      <c r="N6" s="51">
        <f t="shared" si="3"/>
        <v>2.7192547151347828E+34</v>
      </c>
      <c r="O6" s="51">
        <f t="shared" si="3"/>
        <v>4.7821141694473329E+34</v>
      </c>
      <c r="P6" s="51">
        <f t="shared" si="3"/>
        <v>7.6153547614730802E+34</v>
      </c>
      <c r="Q6" s="51">
        <f t="shared" si="3"/>
        <v>1.0915302890824533E+35</v>
      </c>
      <c r="R6" s="51">
        <f t="shared" si="3"/>
        <v>1.6061652171507587E+35</v>
      </c>
      <c r="S6" s="51">
        <f t="shared" si="3"/>
        <v>1.914726435977077E+35</v>
      </c>
      <c r="T6" s="51">
        <f t="shared" si="3"/>
        <v>2.434132702980234E+35</v>
      </c>
      <c r="U6" s="51">
        <f t="shared" si="3"/>
        <v>2.9864713201650341E+35</v>
      </c>
      <c r="V6" s="51">
        <f t="shared" si="3"/>
        <v>5.4422928862363411E+35</v>
      </c>
      <c r="W6" s="51">
        <f t="shared" si="3"/>
        <v>1.002486515254223E+36</v>
      </c>
      <c r="X6" s="51">
        <f t="shared" si="3"/>
        <v>1.8466904003362947E+36</v>
      </c>
      <c r="Y6" s="51">
        <f t="shared" si="3"/>
        <v>5.0334164933350379E+36</v>
      </c>
      <c r="Z6" s="51">
        <f t="shared" si="3"/>
        <v>1.6676617649146139E+37</v>
      </c>
      <c r="AA6" s="51">
        <f t="shared" si="3"/>
        <v>5.4069018217430995E+37</v>
      </c>
      <c r="AB6" s="51">
        <f t="shared" si="3"/>
        <v>2.0148992932718951E+38</v>
      </c>
      <c r="AC6" s="51">
        <f t="shared" si="3"/>
        <v>4.7826436915625153E+38</v>
      </c>
      <c r="AD6" s="51">
        <f t="shared" si="3"/>
        <v>7.0907905196613039E+38</v>
      </c>
    </row>
    <row r="7" spans="1:31" x14ac:dyDescent="0.2">
      <c r="A7" s="38" t="s">
        <v>1399</v>
      </c>
      <c r="B7" s="51">
        <f t="shared" ref="B7:AD7" si="4">B6*B15*1000000</f>
        <v>0</v>
      </c>
      <c r="C7" s="51">
        <f t="shared" si="4"/>
        <v>0</v>
      </c>
      <c r="D7" s="51">
        <f t="shared" si="4"/>
        <v>0</v>
      </c>
      <c r="E7" s="51">
        <f t="shared" si="4"/>
        <v>0</v>
      </c>
      <c r="F7" s="51">
        <f t="shared" si="4"/>
        <v>2.2682351169009522E+37</v>
      </c>
      <c r="G7" s="51">
        <f t="shared" si="4"/>
        <v>1.4267601388395439E+38</v>
      </c>
      <c r="H7" s="51">
        <f t="shared" si="4"/>
        <v>-3.2047547433395873E+40</v>
      </c>
      <c r="I7" s="51">
        <f t="shared" si="4"/>
        <v>2.4935477330068871E+40</v>
      </c>
      <c r="J7" s="51">
        <f t="shared" si="4"/>
        <v>6.0179576593559353E+40</v>
      </c>
      <c r="K7" s="51">
        <f t="shared" si="4"/>
        <v>2.6466090259211241E+41</v>
      </c>
      <c r="L7" s="51">
        <f t="shared" si="4"/>
        <v>-1.0564012407167635E+42</v>
      </c>
      <c r="M7" s="51">
        <f t="shared" si="4"/>
        <v>8.3138306172605577E+41</v>
      </c>
      <c r="N7" s="51">
        <f t="shared" si="4"/>
        <v>5.6560498074803483E+41</v>
      </c>
      <c r="O7" s="51">
        <f t="shared" si="4"/>
        <v>2.8166652458044787E+42</v>
      </c>
      <c r="P7" s="51">
        <f t="shared" si="4"/>
        <v>9.473501323272512E+42</v>
      </c>
      <c r="Q7" s="51">
        <f t="shared" si="4"/>
        <v>1.5980003432167116E+43</v>
      </c>
      <c r="R7" s="51">
        <f t="shared" si="4"/>
        <v>1.9008644111935799E+43</v>
      </c>
      <c r="S7" s="51">
        <f t="shared" si="4"/>
        <v>2.4708395820422595E+43</v>
      </c>
      <c r="T7" s="51">
        <f t="shared" si="4"/>
        <v>4.4279064586643138E+43</v>
      </c>
      <c r="U7" s="51">
        <f t="shared" si="4"/>
        <v>-3.4553473174309441E+44</v>
      </c>
      <c r="V7" s="51">
        <f t="shared" si="4"/>
        <v>-4.0272967358148925E+43</v>
      </c>
      <c r="W7" s="51">
        <f t="shared" si="4"/>
        <v>1.5037297728813346E+44</v>
      </c>
      <c r="X7" s="51">
        <f t="shared" si="4"/>
        <v>1.1818818562152287E+44</v>
      </c>
      <c r="Y7" s="51">
        <f t="shared" si="4"/>
        <v>2.8338134857476262E+45</v>
      </c>
      <c r="Z7" s="51">
        <f t="shared" si="4"/>
        <v>1.3091144854579719E+46</v>
      </c>
      <c r="AA7" s="51">
        <f t="shared" si="4"/>
        <v>6.9154274300094242E+46</v>
      </c>
      <c r="AB7" s="51">
        <f t="shared" si="4"/>
        <v>4.2574822066835141E+47</v>
      </c>
      <c r="AC7" s="51">
        <f t="shared" si="4"/>
        <v>1.3243140381936604E+48</v>
      </c>
      <c r="AD7" s="51">
        <f t="shared" si="4"/>
        <v>2.4300139110879289E+48</v>
      </c>
    </row>
    <row r="8" spans="1:31" x14ac:dyDescent="0.2">
      <c r="A8" s="38" t="s">
        <v>1400</v>
      </c>
      <c r="B8" s="51">
        <f t="shared" ref="B8:AD8" si="5">B7*B16*1000000</f>
        <v>0</v>
      </c>
      <c r="C8" s="51">
        <f t="shared" si="5"/>
        <v>0</v>
      </c>
      <c r="D8" s="51">
        <f t="shared" si="5"/>
        <v>0</v>
      </c>
      <c r="E8" s="51">
        <f t="shared" si="5"/>
        <v>0</v>
      </c>
      <c r="F8" s="51">
        <f t="shared" si="5"/>
        <v>0</v>
      </c>
      <c r="G8" s="51">
        <f t="shared" si="5"/>
        <v>0</v>
      </c>
      <c r="H8" s="51">
        <f t="shared" si="5"/>
        <v>0</v>
      </c>
      <c r="I8" s="51">
        <f t="shared" si="5"/>
        <v>0</v>
      </c>
      <c r="J8" s="51">
        <f t="shared" si="5"/>
        <v>0</v>
      </c>
      <c r="K8" s="51">
        <f t="shared" si="5"/>
        <v>0</v>
      </c>
      <c r="L8" s="51">
        <f t="shared" si="5"/>
        <v>0</v>
      </c>
      <c r="M8" s="51">
        <f t="shared" si="5"/>
        <v>0</v>
      </c>
      <c r="N8" s="51">
        <f t="shared" si="5"/>
        <v>0</v>
      </c>
      <c r="O8" s="51">
        <f t="shared" si="5"/>
        <v>0</v>
      </c>
      <c r="P8" s="51">
        <f t="shared" si="5"/>
        <v>6.7414382766539524E+50</v>
      </c>
      <c r="Q8" s="51">
        <f t="shared" si="5"/>
        <v>8.6411868559443694E+50</v>
      </c>
      <c r="R8" s="51">
        <f t="shared" si="5"/>
        <v>1.3724241048817647E+51</v>
      </c>
      <c r="S8" s="51">
        <f t="shared" si="5"/>
        <v>2.1560299108942552E+51</v>
      </c>
      <c r="T8" s="51">
        <f t="shared" si="5"/>
        <v>4.7793936733530871E+51</v>
      </c>
      <c r="U8" s="51">
        <f t="shared" si="5"/>
        <v>-5.5285557078895107E+52</v>
      </c>
      <c r="V8" s="51">
        <f t="shared" si="5"/>
        <v>-7.2491341244668063E+51</v>
      </c>
      <c r="W8" s="51">
        <f t="shared" si="5"/>
        <v>1.0074989478304942E+52</v>
      </c>
      <c r="X8" s="51">
        <f t="shared" si="5"/>
        <v>-9.0768526557329561E+52</v>
      </c>
      <c r="Y8" s="51">
        <f t="shared" si="5"/>
        <v>9.2382319635372618E+53</v>
      </c>
      <c r="Z8" s="51">
        <f t="shared" si="5"/>
        <v>-1.1088199691829022E+55</v>
      </c>
      <c r="AA8" s="51">
        <f t="shared" si="5"/>
        <v>2.5448772942434683E+55</v>
      </c>
      <c r="AB8" s="51">
        <f t="shared" si="5"/>
        <v>-1.8392323132872781E+56</v>
      </c>
      <c r="AC8" s="51">
        <f t="shared" si="5"/>
        <v>-1.337557178575597E+56</v>
      </c>
      <c r="AD8" s="51">
        <f t="shared" si="5"/>
        <v>-6.5367374208265289E+56</v>
      </c>
    </row>
    <row r="11" spans="1:31" x14ac:dyDescent="0.2">
      <c r="A11" s="38" t="s">
        <v>1395</v>
      </c>
      <c r="B11">
        <v>9</v>
      </c>
      <c r="C11">
        <v>21.3</v>
      </c>
      <c r="D11">
        <v>32</v>
      </c>
      <c r="E11">
        <v>45</v>
      </c>
      <c r="F11">
        <v>69.8</v>
      </c>
      <c r="G11">
        <v>89.6</v>
      </c>
      <c r="H11">
        <v>134</v>
      </c>
      <c r="I11">
        <v>230.5</v>
      </c>
      <c r="J11">
        <v>334.8</v>
      </c>
      <c r="K11">
        <v>400.5</v>
      </c>
      <c r="L11">
        <v>476.1</v>
      </c>
      <c r="M11">
        <v>515.9</v>
      </c>
      <c r="N11">
        <v>544.29999999999995</v>
      </c>
      <c r="O11">
        <v>649.70000000000005</v>
      </c>
      <c r="P11">
        <v>795.4</v>
      </c>
      <c r="Q11">
        <v>917.8</v>
      </c>
      <c r="R11">
        <v>968.678</v>
      </c>
      <c r="S11">
        <v>1016.748</v>
      </c>
      <c r="T11">
        <v>1150.943</v>
      </c>
      <c r="U11">
        <v>1401</v>
      </c>
      <c r="V11">
        <v>1736</v>
      </c>
      <c r="W11">
        <v>2212</v>
      </c>
      <c r="X11">
        <v>2584</v>
      </c>
      <c r="Y11">
        <v>3300</v>
      </c>
      <c r="Z11">
        <v>4621</v>
      </c>
      <c r="AA11">
        <v>6633</v>
      </c>
      <c r="AB11">
        <v>9284</v>
      </c>
      <c r="AC11">
        <v>11724</v>
      </c>
      <c r="AD11">
        <v>13418</v>
      </c>
    </row>
    <row r="12" spans="1:31" x14ac:dyDescent="0.2">
      <c r="A12" s="38" t="s">
        <v>1396</v>
      </c>
      <c r="F12">
        <v>55</v>
      </c>
      <c r="G12">
        <v>64.900000000000006</v>
      </c>
      <c r="H12">
        <v>79.8</v>
      </c>
      <c r="I12">
        <v>96.5</v>
      </c>
      <c r="J12">
        <v>132.69999999999999</v>
      </c>
      <c r="K12">
        <v>156.9</v>
      </c>
      <c r="L12">
        <v>173.1</v>
      </c>
      <c r="M12">
        <v>221.3</v>
      </c>
      <c r="N12">
        <v>278.60000000000002</v>
      </c>
      <c r="O12">
        <v>299.39999999999998</v>
      </c>
      <c r="P12">
        <v>314.3</v>
      </c>
      <c r="Q12">
        <v>363</v>
      </c>
      <c r="R12">
        <v>471.14299999999997</v>
      </c>
      <c r="S12">
        <v>470.923</v>
      </c>
      <c r="T12">
        <v>396.18599999999998</v>
      </c>
      <c r="U12">
        <v>367</v>
      </c>
      <c r="V12">
        <f>AVERAGE(U12,W12)</f>
        <v>446.5</v>
      </c>
      <c r="W12">
        <v>526</v>
      </c>
      <c r="X12">
        <v>623</v>
      </c>
      <c r="Y12">
        <v>722</v>
      </c>
      <c r="Z12">
        <v>948</v>
      </c>
      <c r="AA12">
        <v>1262</v>
      </c>
      <c r="AB12">
        <v>1773</v>
      </c>
      <c r="AC12">
        <v>2446</v>
      </c>
      <c r="AD12">
        <v>2800</v>
      </c>
    </row>
    <row r="13" spans="1:31" x14ac:dyDescent="0.2">
      <c r="A13" s="38" t="s">
        <v>1397</v>
      </c>
      <c r="F13">
        <v>11.8</v>
      </c>
      <c r="G13">
        <v>16.399999999999999</v>
      </c>
      <c r="H13">
        <v>27.3</v>
      </c>
      <c r="I13">
        <v>59.5</v>
      </c>
      <c r="J13">
        <v>101.9</v>
      </c>
      <c r="K13">
        <v>127.9</v>
      </c>
      <c r="L13">
        <v>158.1</v>
      </c>
      <c r="M13">
        <v>175.3</v>
      </c>
      <c r="N13">
        <v>172.5</v>
      </c>
      <c r="O13">
        <v>214.4</v>
      </c>
      <c r="P13">
        <v>248.6</v>
      </c>
      <c r="Q13">
        <v>251.7</v>
      </c>
      <c r="R13">
        <v>240.06299999999999</v>
      </c>
      <c r="S13">
        <v>269.85199999999998</v>
      </c>
      <c r="T13">
        <v>358.93099999999998</v>
      </c>
      <c r="U13">
        <v>394</v>
      </c>
      <c r="V13">
        <f>AVERAGE(U13,W13)</f>
        <v>434</v>
      </c>
      <c r="W13">
        <v>474</v>
      </c>
      <c r="X13">
        <v>546</v>
      </c>
      <c r="Y13">
        <v>795</v>
      </c>
      <c r="Z13">
        <v>1088</v>
      </c>
      <c r="AA13">
        <v>1435</v>
      </c>
      <c r="AB13">
        <v>2014</v>
      </c>
      <c r="AC13">
        <v>2256</v>
      </c>
      <c r="AD13">
        <v>2405</v>
      </c>
    </row>
    <row r="14" spans="1:31" x14ac:dyDescent="0.2">
      <c r="A14" s="38" t="s">
        <v>1398</v>
      </c>
      <c r="F14">
        <v>66.8</v>
      </c>
      <c r="G14">
        <v>81.3</v>
      </c>
      <c r="H14">
        <v>107.1</v>
      </c>
      <c r="I14">
        <v>156</v>
      </c>
      <c r="J14">
        <v>234.6</v>
      </c>
      <c r="K14">
        <v>284.8</v>
      </c>
      <c r="L14">
        <v>331.2</v>
      </c>
      <c r="M14">
        <v>396.6</v>
      </c>
      <c r="N14">
        <v>451.1</v>
      </c>
      <c r="O14">
        <v>513.79999999999995</v>
      </c>
      <c r="P14">
        <v>562.9</v>
      </c>
      <c r="Q14">
        <v>614.70000000000005</v>
      </c>
      <c r="R14">
        <v>711.20600000000002</v>
      </c>
      <c r="S14">
        <v>740.77499999999998</v>
      </c>
      <c r="T14">
        <v>755.11699999999996</v>
      </c>
      <c r="U14">
        <v>761</v>
      </c>
      <c r="V14">
        <v>858</v>
      </c>
      <c r="W14">
        <v>1000</v>
      </c>
      <c r="X14">
        <v>1169</v>
      </c>
      <c r="Y14">
        <v>1517</v>
      </c>
      <c r="Z14">
        <v>2036</v>
      </c>
      <c r="AA14">
        <v>2697</v>
      </c>
      <c r="AB14">
        <v>3787</v>
      </c>
      <c r="AC14">
        <v>4702</v>
      </c>
      <c r="AD14">
        <v>5205</v>
      </c>
    </row>
    <row r="15" spans="1:31" x14ac:dyDescent="0.2">
      <c r="A15" s="38" t="s">
        <v>1399</v>
      </c>
      <c r="B15">
        <v>0.23699999999999999</v>
      </c>
      <c r="C15">
        <v>503</v>
      </c>
      <c r="D15">
        <v>0.625</v>
      </c>
      <c r="F15">
        <v>2.4</v>
      </c>
      <c r="G15">
        <v>6.1</v>
      </c>
      <c r="H15">
        <v>-353</v>
      </c>
      <c r="I15">
        <v>42.2</v>
      </c>
      <c r="J15">
        <v>20.6</v>
      </c>
      <c r="K15">
        <v>44</v>
      </c>
      <c r="L15">
        <v>-98</v>
      </c>
      <c r="M15">
        <v>44.3</v>
      </c>
      <c r="N15">
        <v>20.8</v>
      </c>
      <c r="O15">
        <v>58.9</v>
      </c>
      <c r="P15">
        <v>124.4</v>
      </c>
      <c r="Q15">
        <v>146.4</v>
      </c>
      <c r="R15">
        <v>118.348</v>
      </c>
      <c r="S15">
        <v>129.04400000000001</v>
      </c>
      <c r="T15">
        <v>181.90899999999999</v>
      </c>
      <c r="U15">
        <v>-1157</v>
      </c>
      <c r="V15">
        <v>-74</v>
      </c>
      <c r="W15">
        <v>150</v>
      </c>
      <c r="X15">
        <v>64</v>
      </c>
      <c r="Y15">
        <v>563</v>
      </c>
      <c r="Z15">
        <v>785</v>
      </c>
      <c r="AA15">
        <v>1279</v>
      </c>
      <c r="AB15">
        <v>2113</v>
      </c>
      <c r="AC15">
        <v>2769</v>
      </c>
      <c r="AD15">
        <v>3427</v>
      </c>
    </row>
    <row r="16" spans="1:31" x14ac:dyDescent="0.2">
      <c r="A16" s="38" t="s">
        <v>1400</v>
      </c>
      <c r="B16">
        <v>35</v>
      </c>
      <c r="C16">
        <v>0.505</v>
      </c>
      <c r="P16">
        <v>71.161000000000001</v>
      </c>
      <c r="Q16">
        <v>54.075000000000003</v>
      </c>
      <c r="R16">
        <v>72.2</v>
      </c>
      <c r="S16">
        <v>87.259</v>
      </c>
      <c r="T16">
        <v>107.938</v>
      </c>
      <c r="U16">
        <v>160</v>
      </c>
      <c r="V16">
        <v>180</v>
      </c>
      <c r="W16">
        <v>67</v>
      </c>
      <c r="X16">
        <v>-768</v>
      </c>
      <c r="Y16">
        <v>326</v>
      </c>
      <c r="Z16">
        <v>-847</v>
      </c>
      <c r="AA16">
        <v>368</v>
      </c>
      <c r="AB16">
        <v>-432</v>
      </c>
      <c r="AC16">
        <v>-101</v>
      </c>
      <c r="AD16">
        <v>-269</v>
      </c>
    </row>
    <row r="102" spans="3:3" x14ac:dyDescent="0.2">
      <c r="C102">
        <v>0.505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C015-D0D6-E54A-9C0C-5CC3D277AD9E}">
  <dimension ref="A1:V184"/>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2007</v>
      </c>
      <c r="N1" s="5">
        <v>2008</v>
      </c>
      <c r="O1" s="5">
        <v>2009</v>
      </c>
      <c r="P1" s="5">
        <v>2010</v>
      </c>
      <c r="Q1" s="5">
        <v>2011</v>
      </c>
      <c r="R1" s="5">
        <v>2012</v>
      </c>
      <c r="S1" s="5">
        <v>2013</v>
      </c>
      <c r="T1" s="5">
        <v>2014</v>
      </c>
      <c r="U1" s="5">
        <v>2015</v>
      </c>
      <c r="V1" s="5">
        <v>2016</v>
      </c>
    </row>
    <row r="2" spans="1:22" x14ac:dyDescent="0.2">
      <c r="A2" s="70"/>
      <c r="B2" s="70"/>
      <c r="C2" s="4" t="s">
        <v>1235</v>
      </c>
      <c r="D2" s="4"/>
      <c r="E2" s="4"/>
      <c r="F2" s="4"/>
      <c r="G2" s="4"/>
      <c r="H2" s="4"/>
      <c r="I2" s="4"/>
      <c r="J2" s="4"/>
      <c r="K2" s="4"/>
      <c r="L2" s="4"/>
      <c r="M2" s="4">
        <v>1.5722226349792703</v>
      </c>
      <c r="N2" s="4">
        <v>1.5076933592052841</v>
      </c>
      <c r="O2" s="4">
        <v>1.5072411868492295</v>
      </c>
      <c r="P2" s="4">
        <v>1.4686165710311112</v>
      </c>
      <c r="Q2" s="4">
        <v>1.4450620594618826</v>
      </c>
      <c r="R2" s="4">
        <v>1.403926998408513</v>
      </c>
      <c r="S2" s="4">
        <v>1.3819539309070903</v>
      </c>
      <c r="T2" s="4">
        <v>1.3604586837045582</v>
      </c>
      <c r="U2" s="4">
        <v>1.3592353718698755</v>
      </c>
      <c r="V2">
        <v>1.3408655143236416</v>
      </c>
    </row>
    <row r="3" spans="1:22" x14ac:dyDescent="0.2">
      <c r="A3" s="71"/>
      <c r="B3" s="71"/>
      <c r="C3" s="5" t="s">
        <v>1236</v>
      </c>
      <c r="D3" s="5"/>
      <c r="E3" s="5"/>
      <c r="F3" s="5"/>
      <c r="G3" s="5"/>
      <c r="H3" s="5"/>
      <c r="I3" s="5"/>
      <c r="J3" s="5"/>
      <c r="K3" s="5"/>
      <c r="L3" s="5"/>
      <c r="M3" s="5">
        <v>14.05</v>
      </c>
      <c r="N3" s="5">
        <v>15.12</v>
      </c>
      <c r="O3" s="5">
        <v>13.86</v>
      </c>
      <c r="P3" s="5">
        <v>16.47</v>
      </c>
      <c r="Q3" s="5">
        <v>17.739999999999998</v>
      </c>
      <c r="R3" s="5">
        <v>9.35</v>
      </c>
      <c r="S3" s="5">
        <v>3.68</v>
      </c>
      <c r="T3" s="5">
        <v>6.04</v>
      </c>
      <c r="U3" s="5">
        <v>0.89</v>
      </c>
      <c r="V3" s="5">
        <v>0.51</v>
      </c>
    </row>
    <row r="4" spans="1:22" x14ac:dyDescent="0.2">
      <c r="A4" s="72"/>
      <c r="B4" s="72"/>
      <c r="M4">
        <f t="shared" ref="M4:V4" si="0">M3*M2*1000000</f>
        <v>22089728.021458749</v>
      </c>
      <c r="N4">
        <f t="shared" si="0"/>
        <v>22796323.591183897</v>
      </c>
      <c r="O4">
        <f t="shared" si="0"/>
        <v>20890362.84973032</v>
      </c>
      <c r="P4">
        <f t="shared" si="0"/>
        <v>24188114.924882397</v>
      </c>
      <c r="Q4">
        <f t="shared" si="0"/>
        <v>25635400.934853796</v>
      </c>
      <c r="R4">
        <f t="shared" si="0"/>
        <v>13126717.435119597</v>
      </c>
      <c r="S4">
        <f t="shared" si="0"/>
        <v>5085590.4657380925</v>
      </c>
      <c r="T4">
        <f t="shared" si="0"/>
        <v>8217170.4495755322</v>
      </c>
      <c r="U4">
        <f t="shared" si="0"/>
        <v>1209719.4809641892</v>
      </c>
      <c r="V4">
        <f t="shared" si="0"/>
        <v>683841.41230505728</v>
      </c>
    </row>
    <row r="5" spans="1:22" x14ac:dyDescent="0.2">
      <c r="A5" s="71"/>
      <c r="B5" s="71"/>
      <c r="V5" s="9">
        <v>-0.42259999999999998</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t="e">
        <f t="shared" ref="M9:V9" si="1">M$2*M102*1000000</f>
        <v>#VALUE!</v>
      </c>
      <c r="N9" t="e">
        <f t="shared" si="1"/>
        <v>#VALUE!</v>
      </c>
      <c r="O9" t="e">
        <f t="shared" si="1"/>
        <v>#VALUE!</v>
      </c>
      <c r="P9" t="e">
        <f t="shared" si="1"/>
        <v>#VALUE!</v>
      </c>
      <c r="Q9">
        <f t="shared" si="1"/>
        <v>25172981.075825997</v>
      </c>
      <c r="R9">
        <f t="shared" si="1"/>
        <v>20146352.427162159</v>
      </c>
      <c r="S9">
        <f t="shared" si="1"/>
        <v>7586927.0806799261</v>
      </c>
      <c r="T9">
        <f t="shared" si="1"/>
        <v>3074636.6251723012</v>
      </c>
      <c r="U9">
        <f t="shared" si="1"/>
        <v>3466050.1982681826</v>
      </c>
      <c r="V9">
        <f t="shared" si="1"/>
        <v>3352163.7858091039</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f t="shared" si="3"/>
        <v>22089728.021458749</v>
      </c>
      <c r="N11">
        <f t="shared" si="3"/>
        <v>22796323.591183897</v>
      </c>
      <c r="O11">
        <f t="shared" si="3"/>
        <v>20890362.84973032</v>
      </c>
      <c r="P11">
        <f t="shared" si="3"/>
        <v>24188114.924882397</v>
      </c>
      <c r="Q11">
        <f t="shared" si="3"/>
        <v>476870.47962242132</v>
      </c>
      <c r="R11">
        <f t="shared" si="3"/>
        <v>-7019634.9920425657</v>
      </c>
      <c r="S11">
        <f t="shared" si="3"/>
        <v>-2501336.6149418335</v>
      </c>
      <c r="T11">
        <f t="shared" si="3"/>
        <v>5142533.8244032292</v>
      </c>
      <c r="U11">
        <f t="shared" si="3"/>
        <v>-2269923.0710226921</v>
      </c>
      <c r="V11">
        <f t="shared" si="3"/>
        <v>-2668322.3735040468</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f t="shared" si="5"/>
        <v>-405161.77303415793</v>
      </c>
      <c r="N13">
        <f t="shared" si="5"/>
        <v>115338.54197920424</v>
      </c>
      <c r="O13">
        <f t="shared" si="5"/>
        <v>-126005.36322059558</v>
      </c>
      <c r="P13">
        <f t="shared" si="5"/>
        <v>276687.36198226135</v>
      </c>
      <c r="Q13">
        <f t="shared" si="5"/>
        <v>-1416305.3244785911</v>
      </c>
      <c r="R13">
        <f t="shared" si="5"/>
        <v>-22783910.079072237</v>
      </c>
      <c r="S13">
        <f t="shared" si="5"/>
        <v>881133.82634636073</v>
      </c>
      <c r="T13">
        <f t="shared" si="5"/>
        <v>4199327.8189908601</v>
      </c>
      <c r="U13">
        <f t="shared" si="5"/>
        <v>-1958794.0944016778</v>
      </c>
      <c r="V13">
        <f t="shared" si="5"/>
        <v>-259189.30391875995</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f t="shared" si="7"/>
        <v>1572222.6349792704</v>
      </c>
      <c r="N15">
        <f t="shared" si="7"/>
        <v>1507693.3592052842</v>
      </c>
      <c r="O15">
        <f t="shared" si="7"/>
        <v>1507241.1868492295</v>
      </c>
      <c r="P15">
        <f t="shared" si="7"/>
        <v>1468616.5710311113</v>
      </c>
      <c r="Q15">
        <f t="shared" si="7"/>
        <v>26733.648100044826</v>
      </c>
      <c r="R15">
        <f t="shared" si="7"/>
        <v>-749837.40984998678</v>
      </c>
      <c r="S15">
        <f t="shared" si="7"/>
        <v>-679368.55243392556</v>
      </c>
      <c r="T15">
        <f t="shared" si="7"/>
        <v>850558.76905208977</v>
      </c>
      <c r="U15">
        <f t="shared" si="7"/>
        <v>-2558760.587545041</v>
      </c>
      <c r="V15">
        <f t="shared" si="7"/>
        <v>-5216503.1969246957</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55625236.82556659</v>
      </c>
      <c r="N17">
        <f t="shared" si="9"/>
        <v>63021582.41478087</v>
      </c>
      <c r="O17">
        <f t="shared" si="9"/>
        <v>47749400.799383588</v>
      </c>
      <c r="P17">
        <f t="shared" si="9"/>
        <v>42163981.754303202</v>
      </c>
      <c r="Q17">
        <f t="shared" si="9"/>
        <v>11285934.684397303</v>
      </c>
      <c r="R17">
        <f t="shared" si="9"/>
        <v>10950630.587586401</v>
      </c>
      <c r="S17">
        <f t="shared" si="9"/>
        <v>9342008.5729319286</v>
      </c>
      <c r="T17">
        <f t="shared" si="9"/>
        <v>8584494.2941757627</v>
      </c>
      <c r="U17">
        <f t="shared" si="9"/>
        <v>6660253.3221623907</v>
      </c>
      <c r="V17">
        <f t="shared" si="9"/>
        <v>7012726.6399126463</v>
      </c>
    </row>
    <row r="18" spans="1:22" x14ac:dyDescent="0.2">
      <c r="A18" s="11"/>
      <c r="C18" s="11" t="s">
        <v>1243</v>
      </c>
      <c r="L18">
        <f t="shared" ref="L18:V18" si="10">L$2*L111*1000000</f>
        <v>0</v>
      </c>
      <c r="M18">
        <f t="shared" si="10"/>
        <v>-152348.37332949127</v>
      </c>
      <c r="N18">
        <f t="shared" si="10"/>
        <v>273495.57535983855</v>
      </c>
      <c r="O18">
        <f t="shared" si="10"/>
        <v>-365053.81545488338</v>
      </c>
      <c r="P18">
        <f t="shared" si="10"/>
        <v>-137609.37270561513</v>
      </c>
      <c r="Q18">
        <f t="shared" si="10"/>
        <v>-1051860.6730823044</v>
      </c>
      <c r="R18">
        <f t="shared" si="10"/>
        <v>-1403.9269984085129</v>
      </c>
      <c r="S18">
        <f t="shared" si="10"/>
        <v>-185458.21752773153</v>
      </c>
      <c r="T18">
        <f t="shared" si="10"/>
        <v>-88837.952045907645</v>
      </c>
      <c r="U18">
        <f t="shared" si="10"/>
        <v>-304196.87622447818</v>
      </c>
      <c r="V18">
        <f t="shared" si="10"/>
        <v>89167.556702522168</v>
      </c>
    </row>
    <row r="19" spans="1:22" x14ac:dyDescent="0.2">
      <c r="A19" s="11"/>
      <c r="C19" s="11" t="s">
        <v>1244</v>
      </c>
      <c r="L19">
        <f t="shared" ref="L19:V19" si="11">L$2*L112*1000000</f>
        <v>0</v>
      </c>
      <c r="M19">
        <f t="shared" si="11"/>
        <v>40924955.18851041</v>
      </c>
      <c r="N19">
        <f t="shared" si="11"/>
        <v>51005266.341914766</v>
      </c>
      <c r="O19">
        <f t="shared" si="11"/>
        <v>36927409.077806123</v>
      </c>
      <c r="P19">
        <f t="shared" si="11"/>
        <v>30752830.99739147</v>
      </c>
      <c r="Q19" t="e">
        <f t="shared" si="11"/>
        <v>#VALUE!</v>
      </c>
      <c r="R19" t="e">
        <f t="shared" si="11"/>
        <v>#VALUE!</v>
      </c>
      <c r="S19" t="e">
        <f t="shared" si="11"/>
        <v>#VALUE!</v>
      </c>
      <c r="T19" t="e">
        <f t="shared" si="11"/>
        <v>#VALUE!</v>
      </c>
      <c r="U19" t="e">
        <f t="shared" si="11"/>
        <v>#VALUE!</v>
      </c>
      <c r="V19" t="e">
        <f t="shared" si="11"/>
        <v>#VALUE!</v>
      </c>
    </row>
    <row r="20" spans="1:22" x14ac:dyDescent="0.2">
      <c r="A20" s="71"/>
      <c r="B20" s="71"/>
      <c r="C20" s="11" t="s">
        <v>1245</v>
      </c>
      <c r="L20">
        <f t="shared" ref="L20:V20" si="12">L$2*L113*1000000</f>
        <v>0</v>
      </c>
      <c r="M20">
        <f t="shared" si="12"/>
        <v>14700281.637056177</v>
      </c>
      <c r="N20">
        <f t="shared" si="12"/>
        <v>12016316.072866114</v>
      </c>
      <c r="O20">
        <f t="shared" si="12"/>
        <v>10821991.721577467</v>
      </c>
      <c r="P20">
        <f t="shared" si="12"/>
        <v>11411150.756911734</v>
      </c>
      <c r="Q20">
        <f t="shared" si="12"/>
        <v>11285934.684397303</v>
      </c>
      <c r="R20">
        <f t="shared" si="12"/>
        <v>10950630.587586401</v>
      </c>
      <c r="S20">
        <f t="shared" si="12"/>
        <v>9342008.5729319286</v>
      </c>
      <c r="T20">
        <f t="shared" si="12"/>
        <v>8584494.2941757627</v>
      </c>
      <c r="U20">
        <f t="shared" si="12"/>
        <v>6660253.3221623907</v>
      </c>
      <c r="V20">
        <f t="shared" si="12"/>
        <v>7012726.6399126463</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-33535508.804107834</v>
      </c>
      <c r="N22">
        <f t="shared" si="14"/>
        <v>-40225258.823596984</v>
      </c>
      <c r="O22">
        <f t="shared" si="14"/>
        <v>-26859037.949653272</v>
      </c>
      <c r="P22">
        <f t="shared" si="14"/>
        <v>-17975866.829420801</v>
      </c>
      <c r="Q22">
        <f t="shared" si="14"/>
        <v>-10809064.204774883</v>
      </c>
      <c r="R22">
        <f t="shared" si="14"/>
        <v>-17970265.579628967</v>
      </c>
      <c r="S22">
        <f t="shared" si="14"/>
        <v>-11843345.187873764</v>
      </c>
      <c r="T22">
        <f t="shared" si="14"/>
        <v>-3455565.056609578</v>
      </c>
      <c r="U22">
        <f t="shared" si="14"/>
        <v>-8930176.3931850828</v>
      </c>
      <c r="V22">
        <f t="shared" si="14"/>
        <v>-9681049.0134166908</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-83956.68870789303</v>
      </c>
      <c r="N24">
        <f t="shared" si="16"/>
        <v>-377827.95581684419</v>
      </c>
      <c r="O24">
        <f t="shared" si="16"/>
        <v>500554.79815262917</v>
      </c>
      <c r="P24">
        <f t="shared" si="16"/>
        <v>459823.84838984092</v>
      </c>
      <c r="Q24">
        <f t="shared" si="16"/>
        <v>561695.6225128338</v>
      </c>
      <c r="R24">
        <f t="shared" si="16"/>
        <v>-997349.7396694076</v>
      </c>
      <c r="S24">
        <f t="shared" si="16"/>
        <v>457012.16495097475</v>
      </c>
      <c r="T24">
        <f t="shared" si="16"/>
        <v>957490.82159126806</v>
      </c>
      <c r="U24">
        <f t="shared" si="16"/>
        <v>-2159145.3882152974</v>
      </c>
      <c r="V24">
        <f t="shared" si="16"/>
        <v>-132343.42626374343</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f t="shared" si="18"/>
        <v>-2387577.2934795194</v>
      </c>
      <c r="N26">
        <f t="shared" si="18"/>
        <v>-2659872.6243099626</v>
      </c>
      <c r="O26">
        <f t="shared" si="18"/>
        <v>-1938010.7180507393</v>
      </c>
      <c r="P26">
        <f t="shared" si="18"/>
        <v>-1091622.6972474251</v>
      </c>
      <c r="Q26">
        <f t="shared" si="18"/>
        <v>-609382.67047507584</v>
      </c>
      <c r="R26">
        <f t="shared" si="18"/>
        <v>-1920852.9192225276</v>
      </c>
      <c r="S26">
        <f t="shared" si="18"/>
        <v>-3214701.2340760734</v>
      </c>
      <c r="T26">
        <f t="shared" si="18"/>
        <v>-571392.64715591446</v>
      </c>
      <c r="U26">
        <f t="shared" si="18"/>
        <v>-10085934.229886036</v>
      </c>
      <c r="V26">
        <f t="shared" si="18"/>
        <v>-18932216.542941228</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2389778.405168491</v>
      </c>
      <c r="N28">
        <f t="shared" si="20"/>
        <v>1055385.3514436989</v>
      </c>
      <c r="O28">
        <f t="shared" si="20"/>
        <v>15072.411868492294</v>
      </c>
      <c r="P28">
        <f t="shared" si="20"/>
        <v>0</v>
      </c>
      <c r="Q28">
        <f t="shared" si="20"/>
        <v>57802.482378475303</v>
      </c>
      <c r="R28">
        <f t="shared" si="20"/>
        <v>56157.079936340517</v>
      </c>
      <c r="S28" t="e">
        <f t="shared" si="20"/>
        <v>#VALUE!</v>
      </c>
      <c r="T28">
        <f t="shared" si="20"/>
        <v>27209.173674091166</v>
      </c>
      <c r="U28">
        <f t="shared" si="20"/>
        <v>27184.707437397508</v>
      </c>
      <c r="V28">
        <f t="shared" si="20"/>
        <v>26817.310286472832</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871325.78430551162</v>
      </c>
      <c r="N30">
        <f t="shared" si="22"/>
        <v>-818375.95537662809</v>
      </c>
      <c r="O30">
        <f t="shared" si="22"/>
        <v>-1489907.9132004634</v>
      </c>
      <c r="P30">
        <f t="shared" si="22"/>
        <v>-734308.28551555565</v>
      </c>
      <c r="Q30">
        <f t="shared" si="22"/>
        <v>13366824.050022414</v>
      </c>
      <c r="R30">
        <f t="shared" si="22"/>
        <v>34255.81876116772</v>
      </c>
      <c r="S30" t="e">
        <f t="shared" si="22"/>
        <v>#VALUE!</v>
      </c>
      <c r="T30" t="e">
        <f t="shared" si="22"/>
        <v>#VALUE!</v>
      </c>
      <c r="U30">
        <f t="shared" si="22"/>
        <v>0</v>
      </c>
      <c r="V30">
        <f t="shared" si="22"/>
        <v>61009.380901725694</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t="e">
        <f t="shared" si="24"/>
        <v>#VALUE!</v>
      </c>
      <c r="N32" t="e">
        <f t="shared" si="24"/>
        <v>#VALUE!</v>
      </c>
      <c r="O32" t="e">
        <f t="shared" si="24"/>
        <v>#VALUE!</v>
      </c>
      <c r="P32" t="e">
        <f t="shared" si="24"/>
        <v>#VALUE!</v>
      </c>
      <c r="Q32" t="e">
        <f t="shared" si="24"/>
        <v>#VALUE!</v>
      </c>
      <c r="R32" t="e">
        <f t="shared" si="24"/>
        <v>#VALUE!</v>
      </c>
      <c r="S32" t="e">
        <f t="shared" si="24"/>
        <v>#VALUE!</v>
      </c>
      <c r="T32" t="e">
        <f t="shared" si="24"/>
        <v>#VALUE!</v>
      </c>
      <c r="U32" t="e">
        <f t="shared" si="24"/>
        <v>#VALUE!</v>
      </c>
      <c r="V32" t="e">
        <f t="shared" si="24"/>
        <v>#VALUE!</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2389778.405168491</v>
      </c>
      <c r="N34">
        <f t="shared" si="26"/>
        <v>1055385.3514436989</v>
      </c>
      <c r="O34">
        <f t="shared" si="26"/>
        <v>15072.411868492294</v>
      </c>
      <c r="P34">
        <f t="shared" si="26"/>
        <v>0</v>
      </c>
      <c r="Q34">
        <f t="shared" si="26"/>
        <v>57802.482378475303</v>
      </c>
      <c r="R34">
        <f t="shared" si="26"/>
        <v>56157.079936340517</v>
      </c>
      <c r="S34" t="e">
        <f t="shared" si="26"/>
        <v>#VALUE!</v>
      </c>
      <c r="T34">
        <f t="shared" si="26"/>
        <v>27209.173674091166</v>
      </c>
      <c r="U34">
        <f t="shared" si="26"/>
        <v>27184.707437397508</v>
      </c>
      <c r="V34">
        <f t="shared" si="26"/>
        <v>26817.310286472832</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424500.11144440301</v>
      </c>
      <c r="N36">
        <f t="shared" si="28"/>
        <v>196000.13669668694</v>
      </c>
      <c r="O36">
        <f t="shared" si="28"/>
        <v>-557679.23913421493</v>
      </c>
      <c r="P36">
        <f t="shared" si="28"/>
        <v>499329.63415057783</v>
      </c>
      <c r="Q36" t="e">
        <f t="shared" si="28"/>
        <v>#VALUE!</v>
      </c>
      <c r="R36" t="e">
        <f t="shared" si="28"/>
        <v>#VALUE!</v>
      </c>
      <c r="S36">
        <f t="shared" si="28"/>
        <v>-13819.539309070902</v>
      </c>
      <c r="T36" t="e">
        <f t="shared" si="28"/>
        <v>#VALUE!</v>
      </c>
      <c r="U36" t="e">
        <f t="shared" si="28"/>
        <v>#VALUE!</v>
      </c>
      <c r="V36">
        <f t="shared" si="28"/>
        <v>1890620.3751963347</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-30721230.287494939</v>
      </c>
      <c r="N38">
        <f t="shared" si="30"/>
        <v>-38973873.335456595</v>
      </c>
      <c r="O38">
        <f t="shared" si="30"/>
        <v>-27401644.776918992</v>
      </c>
      <c r="P38">
        <f t="shared" si="30"/>
        <v>-17461851.029559914</v>
      </c>
      <c r="Q38">
        <f t="shared" si="30"/>
        <v>-10751261.722396407</v>
      </c>
      <c r="R38">
        <f t="shared" si="30"/>
        <v>-17914108.499692623</v>
      </c>
      <c r="S38">
        <f t="shared" si="30"/>
        <v>-11857164.727182833</v>
      </c>
      <c r="T38">
        <f t="shared" si="30"/>
        <v>-3428355.8829354867</v>
      </c>
      <c r="U38">
        <f t="shared" si="30"/>
        <v>-8902991.6857476849</v>
      </c>
      <c r="V38">
        <f t="shared" si="30"/>
        <v>-7763611.3279338852</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f t="shared" si="32"/>
        <v>-15722.226349792703</v>
      </c>
      <c r="N40">
        <f t="shared" si="32"/>
        <v>0</v>
      </c>
      <c r="O40">
        <f t="shared" si="32"/>
        <v>15072.411868492294</v>
      </c>
      <c r="P40" t="e">
        <f t="shared" si="32"/>
        <v>#VALUE!</v>
      </c>
      <c r="Q40" t="e">
        <f t="shared" si="32"/>
        <v>#VALUE!</v>
      </c>
      <c r="R40" t="e">
        <f t="shared" si="32"/>
        <v>#VALUE!</v>
      </c>
      <c r="S40">
        <f t="shared" si="32"/>
        <v>400766.63996305619</v>
      </c>
      <c r="T40" t="e">
        <f t="shared" si="32"/>
        <v>#VALUE!</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f t="shared" si="34"/>
        <v>786111.3174896352</v>
      </c>
      <c r="N42" t="e">
        <f t="shared" si="34"/>
        <v>#VALUE!</v>
      </c>
      <c r="O42">
        <f t="shared" si="34"/>
        <v>-286375.8255013536</v>
      </c>
      <c r="P42">
        <f t="shared" si="34"/>
        <v>-558074.29699182231</v>
      </c>
      <c r="Q42" t="e">
        <f t="shared" si="34"/>
        <v>#VALUE!</v>
      </c>
      <c r="R42">
        <f t="shared" si="34"/>
        <v>-842356.1990451077</v>
      </c>
      <c r="S42">
        <f t="shared" si="34"/>
        <v>-317849.40410863078</v>
      </c>
      <c r="T42" t="e">
        <f t="shared" si="34"/>
        <v>#VALUE!</v>
      </c>
      <c r="U42" t="e">
        <f t="shared" si="34"/>
        <v>#VALUE!</v>
      </c>
      <c r="V42" t="e">
        <f t="shared" si="34"/>
        <v>#VALUE!</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-29416285.500462148</v>
      </c>
      <c r="N44">
        <f t="shared" si="36"/>
        <v>-39290488.940889701</v>
      </c>
      <c r="O44">
        <f t="shared" si="36"/>
        <v>-27672948.190551855</v>
      </c>
      <c r="P44">
        <f t="shared" si="36"/>
        <v>-18019925.326551735</v>
      </c>
      <c r="Q44">
        <f t="shared" si="36"/>
        <v>-10751261.722396407</v>
      </c>
      <c r="R44">
        <f t="shared" si="36"/>
        <v>-19739213.597623691</v>
      </c>
      <c r="S44">
        <f t="shared" si="36"/>
        <v>-13847178.387689045</v>
      </c>
      <c r="T44">
        <f t="shared" si="36"/>
        <v>-3428355.8829354867</v>
      </c>
      <c r="U44">
        <f t="shared" si="36"/>
        <v>-8902991.6857476849</v>
      </c>
      <c r="V44">
        <f t="shared" si="36"/>
        <v>-7763611.3279338852</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46066.123204892618</v>
      </c>
      <c r="N46">
        <f t="shared" si="38"/>
        <v>-592674.25950359716</v>
      </c>
      <c r="O46">
        <f t="shared" si="38"/>
        <v>445389.77071394731</v>
      </c>
      <c r="P46">
        <f t="shared" si="38"/>
        <v>486993.25495391648</v>
      </c>
      <c r="Q46">
        <f t="shared" si="38"/>
        <v>569065.43901608931</v>
      </c>
      <c r="R46">
        <f t="shared" si="38"/>
        <v>-1247950.7088853272</v>
      </c>
      <c r="S46">
        <f t="shared" si="38"/>
        <v>396897.16895651631</v>
      </c>
      <c r="T46">
        <f t="shared" si="38"/>
        <v>1018983.5540947141</v>
      </c>
      <c r="U46">
        <f t="shared" si="38"/>
        <v>-2178038.7598842885</v>
      </c>
      <c r="V46">
        <f t="shared" si="38"/>
        <v>155272.22655867771</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f t="shared" si="40"/>
        <v>-2093886.1052653922</v>
      </c>
      <c r="N48">
        <f t="shared" si="40"/>
        <v>-2598660.2739262278</v>
      </c>
      <c r="O48">
        <f t="shared" si="40"/>
        <v>-1997245.2966939139</v>
      </c>
      <c r="P48">
        <f t="shared" si="40"/>
        <v>-1094706.7920465902</v>
      </c>
      <c r="Q48">
        <f t="shared" si="40"/>
        <v>-606059.02773831354</v>
      </c>
      <c r="R48">
        <f t="shared" si="40"/>
        <v>-2109681.1005084724</v>
      </c>
      <c r="S48">
        <f t="shared" si="40"/>
        <v>-3760434.8413912836</v>
      </c>
      <c r="T48">
        <f t="shared" si="40"/>
        <v>-566358.9500262076</v>
      </c>
      <c r="U48">
        <f t="shared" si="40"/>
        <v>-10052225.192663664</v>
      </c>
      <c r="V48">
        <f t="shared" si="40"/>
        <v>-15185167.863163808</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t="e">
        <f t="shared" si="42"/>
        <v>#VALUE!</v>
      </c>
      <c r="N50" t="e">
        <f t="shared" si="42"/>
        <v>#VALUE!</v>
      </c>
      <c r="O50" t="e">
        <f t="shared" si="42"/>
        <v>#VALUE!</v>
      </c>
      <c r="P50" t="e">
        <f t="shared" si="42"/>
        <v>#VALUE!</v>
      </c>
      <c r="Q50" t="e">
        <f t="shared" si="42"/>
        <v>#VALUE!</v>
      </c>
      <c r="R50" t="e">
        <f t="shared" si="42"/>
        <v>#VALUE!</v>
      </c>
      <c r="S50" t="e">
        <f t="shared" si="42"/>
        <v>#VALUE!</v>
      </c>
      <c r="T50" t="e">
        <f t="shared" si="42"/>
        <v>#VALUE!</v>
      </c>
      <c r="U50" t="e">
        <f t="shared" si="42"/>
        <v>#VALUE!</v>
      </c>
      <c r="V50" t="e">
        <f t="shared" si="42"/>
        <v>#VALUE!</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-29416285.500462148</v>
      </c>
      <c r="N52">
        <f t="shared" si="44"/>
        <v>-39290488.940889701</v>
      </c>
      <c r="O52">
        <f t="shared" si="44"/>
        <v>-27672948.190551855</v>
      </c>
      <c r="P52">
        <f t="shared" si="44"/>
        <v>-18019925.326551735</v>
      </c>
      <c r="Q52">
        <f t="shared" si="44"/>
        <v>-10751261.722396407</v>
      </c>
      <c r="R52">
        <f t="shared" si="44"/>
        <v>-19739213.597623691</v>
      </c>
      <c r="S52">
        <f t="shared" si="44"/>
        <v>-13847178.387689045</v>
      </c>
      <c r="T52">
        <f t="shared" si="44"/>
        <v>-3428355.8829354867</v>
      </c>
      <c r="U52">
        <f t="shared" si="44"/>
        <v>-8902991.6857476849</v>
      </c>
      <c r="V52">
        <f t="shared" si="44"/>
        <v>-7763611.3279338852</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-29416285.500462148</v>
      </c>
      <c r="N56">
        <f t="shared" si="48"/>
        <v>-39290488.940889701</v>
      </c>
      <c r="O56">
        <f t="shared" si="48"/>
        <v>-27672948.190551855</v>
      </c>
      <c r="P56">
        <f t="shared" si="48"/>
        <v>-18019925.326551735</v>
      </c>
      <c r="Q56">
        <f t="shared" si="48"/>
        <v>-10751261.722396407</v>
      </c>
      <c r="R56">
        <f t="shared" si="48"/>
        <v>-19739213.597623691</v>
      </c>
      <c r="S56">
        <f t="shared" si="48"/>
        <v>-13847178.387689045</v>
      </c>
      <c r="T56">
        <f t="shared" si="48"/>
        <v>-3428355.8829354867</v>
      </c>
      <c r="U56">
        <f t="shared" si="48"/>
        <v>-8902991.6857476849</v>
      </c>
      <c r="V56">
        <f t="shared" si="48"/>
        <v>-7763611.3279338852</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46066.123204892618</v>
      </c>
      <c r="N58">
        <f t="shared" si="50"/>
        <v>-592674.25950359716</v>
      </c>
      <c r="O58">
        <f t="shared" si="50"/>
        <v>445389.77071394731</v>
      </c>
      <c r="P58">
        <f t="shared" si="50"/>
        <v>486993.25495391648</v>
      </c>
      <c r="Q58">
        <f t="shared" si="50"/>
        <v>569065.43901608931</v>
      </c>
      <c r="R58">
        <f t="shared" si="50"/>
        <v>-1247950.7088853272</v>
      </c>
      <c r="S58">
        <f t="shared" si="50"/>
        <v>396897.16895651631</v>
      </c>
      <c r="T58">
        <f t="shared" si="50"/>
        <v>1018983.5540947141</v>
      </c>
      <c r="U58">
        <f t="shared" si="50"/>
        <v>-2178038.7598842885</v>
      </c>
      <c r="V58">
        <f t="shared" si="50"/>
        <v>155272.22655867771</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f t="shared" si="52"/>
        <v>-2093886.1052653922</v>
      </c>
      <c r="N60">
        <f t="shared" si="52"/>
        <v>-2598660.2739262278</v>
      </c>
      <c r="O60">
        <f t="shared" si="52"/>
        <v>-1997245.2966939139</v>
      </c>
      <c r="P60">
        <f t="shared" si="52"/>
        <v>-1094706.7920465902</v>
      </c>
      <c r="Q60">
        <f t="shared" si="52"/>
        <v>-606059.02773831354</v>
      </c>
      <c r="R60">
        <f t="shared" si="52"/>
        <v>-2109681.1005084724</v>
      </c>
      <c r="S60">
        <f t="shared" si="52"/>
        <v>-3760434.8413912836</v>
      </c>
      <c r="T60">
        <f t="shared" si="52"/>
        <v>-566358.9500262076</v>
      </c>
      <c r="U60">
        <f t="shared" si="52"/>
        <v>-10052225.192663664</v>
      </c>
      <c r="V60">
        <f t="shared" si="52"/>
        <v>-15185167.863163808</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-29416285.500462148</v>
      </c>
      <c r="N64">
        <f t="shared" si="56"/>
        <v>-39290488.940889701</v>
      </c>
      <c r="O64">
        <f t="shared" si="56"/>
        <v>-27672948.190551855</v>
      </c>
      <c r="P64">
        <f t="shared" si="56"/>
        <v>-18019925.326551735</v>
      </c>
      <c r="Q64">
        <f t="shared" si="56"/>
        <v>-10751261.722396407</v>
      </c>
      <c r="R64">
        <f t="shared" si="56"/>
        <v>-19739213.597623691</v>
      </c>
      <c r="S64">
        <f t="shared" si="56"/>
        <v>-13847178.387689045</v>
      </c>
      <c r="T64">
        <f t="shared" si="56"/>
        <v>-3428355.8829354867</v>
      </c>
      <c r="U64">
        <f t="shared" si="56"/>
        <v>-8902991.6857476849</v>
      </c>
      <c r="V64">
        <f t="shared" si="56"/>
        <v>-7763611.3279338852</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-39682899.306876779</v>
      </c>
      <c r="N66">
        <f t="shared" si="58"/>
        <v>-47477263.881374396</v>
      </c>
      <c r="O66">
        <f t="shared" si="58"/>
        <v>-28517003.255187426</v>
      </c>
      <c r="P66">
        <f t="shared" si="58"/>
        <v>-14230894.573291468</v>
      </c>
      <c r="Q66">
        <f t="shared" si="58"/>
        <v>-8323557.4625004446</v>
      </c>
      <c r="R66">
        <f t="shared" si="58"/>
        <v>-15246647.202716451</v>
      </c>
      <c r="S66">
        <f t="shared" si="58"/>
        <v>-10696323.425220879</v>
      </c>
      <c r="T66">
        <f t="shared" si="58"/>
        <v>-2163129.3070902475</v>
      </c>
      <c r="U66">
        <f t="shared" si="58"/>
        <v>-5301017.9502925146</v>
      </c>
      <c r="V66">
        <f t="shared" si="58"/>
        <v>-3727606.1298197238</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253756.73328565419</v>
      </c>
      <c r="N68">
        <f t="shared" si="60"/>
        <v>-373304.87573922833</v>
      </c>
      <c r="O68">
        <f t="shared" si="60"/>
        <v>601690.6817902124</v>
      </c>
      <c r="P68">
        <f t="shared" si="60"/>
        <v>716538.02500607911</v>
      </c>
      <c r="Q68">
        <f t="shared" si="60"/>
        <v>585972.66511179344</v>
      </c>
      <c r="R68">
        <f t="shared" si="60"/>
        <v>-1244019.7132897833</v>
      </c>
      <c r="S68">
        <f t="shared" si="60"/>
        <v>397449.95052887924</v>
      </c>
      <c r="T68">
        <f t="shared" si="60"/>
        <v>1081020.470071642</v>
      </c>
      <c r="U68">
        <f t="shared" si="60"/>
        <v>-1977143.7719219206</v>
      </c>
      <c r="V68">
        <f t="shared" si="60"/>
        <v>384426.14295658807</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-39682899.306876779</v>
      </c>
      <c r="N70">
        <f t="shared" si="62"/>
        <v>-47477263.881374396</v>
      </c>
      <c r="O70">
        <f t="shared" si="62"/>
        <v>-28517003.255187426</v>
      </c>
      <c r="P70">
        <f t="shared" si="62"/>
        <v>-14230894.573291468</v>
      </c>
      <c r="Q70">
        <f t="shared" si="62"/>
        <v>-8323557.4625004446</v>
      </c>
      <c r="R70">
        <f t="shared" si="62"/>
        <v>-15246647.202716451</v>
      </c>
      <c r="S70">
        <f t="shared" si="62"/>
        <v>-10696323.425220879</v>
      </c>
      <c r="T70">
        <f t="shared" si="62"/>
        <v>-2163129.3070902475</v>
      </c>
      <c r="U70">
        <f t="shared" si="62"/>
        <v>-5301017.9502925146</v>
      </c>
      <c r="V70">
        <f t="shared" si="62"/>
        <v>-3727606.1298197238</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253756.73328565419</v>
      </c>
      <c r="N72">
        <f t="shared" si="64"/>
        <v>-373304.87573922833</v>
      </c>
      <c r="O72">
        <f t="shared" si="64"/>
        <v>601690.6817902124</v>
      </c>
      <c r="P72">
        <f t="shared" si="64"/>
        <v>716538.02500607911</v>
      </c>
      <c r="Q72">
        <f t="shared" si="64"/>
        <v>585972.66511179344</v>
      </c>
      <c r="R72">
        <f t="shared" si="64"/>
        <v>-1244019.7132897833</v>
      </c>
      <c r="S72">
        <f t="shared" si="64"/>
        <v>397449.95052887924</v>
      </c>
      <c r="T72">
        <f t="shared" si="64"/>
        <v>1081020.470071642</v>
      </c>
      <c r="U72">
        <f t="shared" si="64"/>
        <v>-1977143.7719219206</v>
      </c>
      <c r="V72">
        <f t="shared" si="64"/>
        <v>384426.14295658807</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1163444.7498846601</v>
      </c>
      <c r="N74">
        <f t="shared" si="66"/>
        <v>1251385.4881403858</v>
      </c>
      <c r="O74">
        <f t="shared" si="66"/>
        <v>1462023.9512437526</v>
      </c>
      <c r="P74">
        <f t="shared" si="66"/>
        <v>1865143.0452095112</v>
      </c>
      <c r="Q74">
        <f t="shared" si="66"/>
        <v>1864130.0567058285</v>
      </c>
      <c r="R74">
        <f t="shared" si="66"/>
        <v>1811065.8279469819</v>
      </c>
      <c r="S74">
        <f t="shared" si="66"/>
        <v>1782720.5708701466</v>
      </c>
      <c r="T74">
        <f t="shared" si="66"/>
        <v>2149524.7202532021</v>
      </c>
      <c r="U74">
        <f t="shared" si="66"/>
        <v>2283515.4247413911</v>
      </c>
      <c r="V74">
        <f t="shared" si="66"/>
        <v>2789000.2697931747</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1163444.7498846601</v>
      </c>
      <c r="N76">
        <f t="shared" si="68"/>
        <v>1251385.4881403858</v>
      </c>
      <c r="O76">
        <f t="shared" si="68"/>
        <v>1462023.9512437526</v>
      </c>
      <c r="P76">
        <f t="shared" si="68"/>
        <v>1865143.0452095112</v>
      </c>
      <c r="Q76">
        <f t="shared" si="68"/>
        <v>1864130.0567058285</v>
      </c>
      <c r="R76">
        <f t="shared" si="68"/>
        <v>1811065.8279469819</v>
      </c>
      <c r="S76">
        <f t="shared" si="68"/>
        <v>1782720.5708701466</v>
      </c>
      <c r="T76">
        <f t="shared" si="68"/>
        <v>2149524.7202532021</v>
      </c>
      <c r="U76">
        <f t="shared" si="68"/>
        <v>2283515.4247413911</v>
      </c>
      <c r="V76">
        <f t="shared" si="68"/>
        <v>2789000.2697931747</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-31633119.415782917</v>
      </c>
      <c r="N82">
        <f t="shared" si="74"/>
        <v>-38808027.065944009</v>
      </c>
      <c r="O82">
        <f t="shared" si="74"/>
        <v>-25261362.291593086</v>
      </c>
      <c r="P82">
        <f t="shared" si="74"/>
        <v>-17623398.852373336</v>
      </c>
      <c r="Q82">
        <f t="shared" si="74"/>
        <v>-10476699.931098649</v>
      </c>
      <c r="R82">
        <f t="shared" si="74"/>
        <v>-17633323.100010924</v>
      </c>
      <c r="S82">
        <f t="shared" si="74"/>
        <v>-11594593.480310488</v>
      </c>
      <c r="T82">
        <f t="shared" si="74"/>
        <v>-3210682.4935427574</v>
      </c>
      <c r="U82">
        <f t="shared" si="74"/>
        <v>-8794252.8559980933</v>
      </c>
      <c r="V82">
        <f t="shared" si="74"/>
        <v>-9560371.1171275638</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-109426.69539455722</v>
      </c>
      <c r="N84">
        <f t="shared" si="76"/>
        <v>-420947.98589011532</v>
      </c>
      <c r="O84">
        <f t="shared" si="76"/>
        <v>525575.00185432634</v>
      </c>
      <c r="P84">
        <f t="shared" si="76"/>
        <v>416940.24451573245</v>
      </c>
      <c r="Q84">
        <f t="shared" si="76"/>
        <v>572389.08175285172</v>
      </c>
      <c r="R84">
        <f t="shared" si="76"/>
        <v>-1027955.3482347132</v>
      </c>
      <c r="S84">
        <f t="shared" si="76"/>
        <v>458394.11888188188</v>
      </c>
      <c r="T84">
        <f t="shared" si="76"/>
        <v>978441.88532031816</v>
      </c>
      <c r="U84">
        <f t="shared" si="76"/>
        <v>-2373496.8063591765</v>
      </c>
      <c r="V84">
        <f t="shared" si="76"/>
        <v>-135695.59004955253</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f t="shared" si="78"/>
        <v>-2251894.4800808085</v>
      </c>
      <c r="N86">
        <f t="shared" si="78"/>
        <v>-2566094.0973673933</v>
      </c>
      <c r="O86">
        <f t="shared" si="78"/>
        <v>-1823158.939612828</v>
      </c>
      <c r="P86">
        <f t="shared" si="78"/>
        <v>-1070474.6186245771</v>
      </c>
      <c r="Q86">
        <f t="shared" si="78"/>
        <v>-590307.85129017907</v>
      </c>
      <c r="R86">
        <f t="shared" si="78"/>
        <v>-1884631.6026635878</v>
      </c>
      <c r="S86">
        <f t="shared" si="78"/>
        <v>-3149334.8131441679</v>
      </c>
      <c r="T86">
        <f t="shared" si="78"/>
        <v>-530578.88664477773</v>
      </c>
      <c r="U86">
        <f t="shared" si="78"/>
        <v>-9936962.0331290998</v>
      </c>
      <c r="V86">
        <f t="shared" si="78"/>
        <v>-18695956.039317399</v>
      </c>
    </row>
    <row r="87" spans="1:22" x14ac:dyDescent="0.2">
      <c r="A87" s="72"/>
      <c r="B87" s="7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-33535508.804107834</v>
      </c>
      <c r="N88">
        <f t="shared" si="80"/>
        <v>-40225258.823596984</v>
      </c>
      <c r="O88">
        <f t="shared" si="80"/>
        <v>-26859037.949653272</v>
      </c>
      <c r="P88">
        <f t="shared" si="80"/>
        <v>-17975866.829420801</v>
      </c>
      <c r="Q88">
        <f t="shared" si="80"/>
        <v>-10809064.204774883</v>
      </c>
      <c r="R88">
        <f t="shared" si="80"/>
        <v>-17970265.579628967</v>
      </c>
      <c r="S88">
        <f t="shared" si="80"/>
        <v>-11843345.187873764</v>
      </c>
      <c r="T88">
        <f t="shared" si="80"/>
        <v>-3455565.056609578</v>
      </c>
      <c r="U88">
        <f t="shared" si="80"/>
        <v>-8930176.3931850828</v>
      </c>
      <c r="V88">
        <f t="shared" si="80"/>
        <v>-9681049.0134166908</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C91" s="6" t="s">
        <v>1282</v>
      </c>
      <c r="L91">
        <f t="shared" ref="L91:V91" si="83">L$2*L184*1000000</f>
        <v>0</v>
      </c>
      <c r="M91">
        <f t="shared" si="83"/>
        <v>5628557.0332257878</v>
      </c>
      <c r="N91">
        <f t="shared" si="83"/>
        <v>26972634.196182534</v>
      </c>
      <c r="O91">
        <f t="shared" si="83"/>
        <v>16142553.111155247</v>
      </c>
      <c r="P91">
        <f t="shared" si="83"/>
        <v>51533755.4774817</v>
      </c>
      <c r="Q91">
        <f t="shared" si="83"/>
        <v>57802.482378475303</v>
      </c>
      <c r="R91" t="e">
        <f t="shared" si="83"/>
        <v>#VALUE!</v>
      </c>
      <c r="S91" t="e">
        <f t="shared" si="83"/>
        <v>#VALUE!</v>
      </c>
      <c r="T91">
        <f t="shared" si="83"/>
        <v>14516094.155127635</v>
      </c>
      <c r="U91">
        <f t="shared" si="83"/>
        <v>-27184.707437397508</v>
      </c>
      <c r="V91">
        <f t="shared" si="83"/>
        <v>6020486.1593131507</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9">
        <v>-0.25769999999999998</v>
      </c>
      <c r="N100" s="8">
        <v>7.6499999999999999E-2</v>
      </c>
      <c r="O100" s="9">
        <v>-8.3599999999999994E-2</v>
      </c>
      <c r="P100" s="8">
        <v>0.18840000000000001</v>
      </c>
      <c r="Q100" s="8">
        <v>7.7499999999999999E-2</v>
      </c>
      <c r="R100" s="9">
        <v>-0.47289999999999999</v>
      </c>
      <c r="S100" s="9">
        <v>-0.60629999999999995</v>
      </c>
      <c r="T100" s="8">
        <v>0.64070000000000005</v>
      </c>
      <c r="U100" s="9">
        <v>-0.85350000000000004</v>
      </c>
    </row>
    <row r="102" spans="3:22" x14ac:dyDescent="0.2">
      <c r="C102" s="6" t="s">
        <v>1238</v>
      </c>
      <c r="D102" s="6"/>
      <c r="E102" s="6"/>
      <c r="F102" s="6"/>
      <c r="G102" s="6"/>
      <c r="H102" s="6"/>
      <c r="I102" s="6"/>
      <c r="J102" s="6"/>
      <c r="K102" s="6"/>
      <c r="L102" s="6"/>
      <c r="M102" s="6" t="s">
        <v>1247</v>
      </c>
      <c r="N102" s="6" t="s">
        <v>1247</v>
      </c>
      <c r="O102" s="6" t="s">
        <v>1247</v>
      </c>
      <c r="P102" s="6" t="s">
        <v>1247</v>
      </c>
      <c r="Q102" s="6">
        <v>17.420000000000002</v>
      </c>
      <c r="R102" s="6">
        <v>14.35</v>
      </c>
      <c r="S102" s="6">
        <v>5.49</v>
      </c>
      <c r="T102" s="6">
        <v>2.2599999999999998</v>
      </c>
      <c r="U102" s="6">
        <v>2.5499999999999998</v>
      </c>
      <c r="V102" s="6">
        <v>2.5</v>
      </c>
    </row>
    <row r="104" spans="3:22" x14ac:dyDescent="0.2">
      <c r="C104" s="5" t="s">
        <v>1239</v>
      </c>
      <c r="D104" s="5"/>
      <c r="E104" s="5"/>
      <c r="F104" s="5"/>
      <c r="G104" s="5"/>
      <c r="H104" s="5"/>
      <c r="I104" s="5"/>
      <c r="J104" s="5"/>
      <c r="K104" s="5"/>
      <c r="L104" s="5"/>
      <c r="M104" s="5">
        <v>14.05</v>
      </c>
      <c r="N104" s="5">
        <v>15.12</v>
      </c>
      <c r="O104" s="5">
        <v>13.86</v>
      </c>
      <c r="P104" s="5">
        <v>16.47</v>
      </c>
      <c r="Q104" s="5">
        <v>0.33</v>
      </c>
      <c r="R104" s="5">
        <v>-5</v>
      </c>
      <c r="S104" s="5">
        <v>-1.81</v>
      </c>
      <c r="T104" s="5">
        <v>3.78</v>
      </c>
      <c r="U104" s="5">
        <v>-1.67</v>
      </c>
      <c r="V104" s="5">
        <v>-1.99</v>
      </c>
    </row>
    <row r="106" spans="3:22" x14ac:dyDescent="0.2">
      <c r="C106" s="6" t="s">
        <v>1240</v>
      </c>
      <c r="D106" s="6"/>
      <c r="E106" s="6"/>
      <c r="F106" s="6"/>
      <c r="G106" s="6"/>
      <c r="H106" s="6"/>
      <c r="I106" s="6"/>
      <c r="J106" s="6"/>
      <c r="K106" s="6"/>
      <c r="L106" s="6"/>
      <c r="M106" s="9">
        <v>-0.25769999999999998</v>
      </c>
      <c r="N106" s="8">
        <v>7.6499999999999999E-2</v>
      </c>
      <c r="O106" s="9">
        <v>-8.3599999999999994E-2</v>
      </c>
      <c r="P106" s="8">
        <v>0.18840000000000001</v>
      </c>
      <c r="Q106" s="9">
        <v>-0.98009999999999997</v>
      </c>
      <c r="R106" s="9">
        <v>-16.2287</v>
      </c>
      <c r="S106" s="8">
        <v>0.63759999999999994</v>
      </c>
      <c r="T106" s="8">
        <v>3.0867</v>
      </c>
      <c r="U106" s="9">
        <v>-1.4411</v>
      </c>
      <c r="V106" s="9">
        <v>-0.1933</v>
      </c>
    </row>
    <row r="108" spans="3:22" x14ac:dyDescent="0.2">
      <c r="C108" s="6" t="s">
        <v>1241</v>
      </c>
      <c r="D108" s="6"/>
      <c r="E108" s="6"/>
      <c r="F108" s="6"/>
      <c r="G108" s="6"/>
      <c r="H108" s="6"/>
      <c r="I108" s="6"/>
      <c r="J108" s="6"/>
      <c r="K108" s="6"/>
      <c r="L108" s="6"/>
      <c r="M108" s="33">
        <v>1</v>
      </c>
      <c r="N108" s="33">
        <v>1</v>
      </c>
      <c r="O108" s="33">
        <v>1</v>
      </c>
      <c r="P108" s="33">
        <v>1</v>
      </c>
      <c r="Q108" s="10">
        <v>1.8499999999999999E-2</v>
      </c>
      <c r="R108" s="10">
        <v>-0.53410000000000002</v>
      </c>
      <c r="S108" s="10">
        <v>-0.49159999999999998</v>
      </c>
      <c r="T108" s="10">
        <v>0.62519999999999998</v>
      </c>
      <c r="U108" s="10">
        <v>-1.8825000000000001</v>
      </c>
      <c r="V108" s="10">
        <v>-3.8904000000000001</v>
      </c>
    </row>
    <row r="110" spans="3:22" x14ac:dyDescent="0.2">
      <c r="C110" s="5" t="s">
        <v>1242</v>
      </c>
      <c r="D110" s="5"/>
      <c r="E110" s="5"/>
      <c r="F110" s="5"/>
      <c r="G110" s="5"/>
      <c r="H110" s="5"/>
      <c r="I110" s="5"/>
      <c r="J110" s="5"/>
      <c r="K110" s="5"/>
      <c r="L110" s="5"/>
      <c r="M110" s="5">
        <v>35.380000000000003</v>
      </c>
      <c r="N110" s="5">
        <v>41.8</v>
      </c>
      <c r="O110" s="5">
        <v>31.68</v>
      </c>
      <c r="P110" s="5">
        <v>28.71</v>
      </c>
      <c r="Q110" s="5">
        <v>7.81</v>
      </c>
      <c r="R110" s="5">
        <v>7.8</v>
      </c>
      <c r="S110" s="5">
        <v>6.76</v>
      </c>
      <c r="T110" s="5">
        <v>6.31</v>
      </c>
      <c r="U110" s="5">
        <v>4.9000000000000004</v>
      </c>
      <c r="V110" s="5">
        <v>5.23</v>
      </c>
    </row>
    <row r="111" spans="3:22" x14ac:dyDescent="0.2">
      <c r="C111" s="11" t="s">
        <v>1243</v>
      </c>
      <c r="M111" s="9">
        <v>-9.69E-2</v>
      </c>
      <c r="N111" s="8">
        <v>0.18140000000000001</v>
      </c>
      <c r="O111" s="9">
        <v>-0.2422</v>
      </c>
      <c r="P111" s="9">
        <v>-9.3700000000000006E-2</v>
      </c>
      <c r="Q111" s="9">
        <v>-0.72789999999999999</v>
      </c>
      <c r="R111" s="9">
        <v>-1E-3</v>
      </c>
      <c r="S111" s="9">
        <v>-0.13420000000000001</v>
      </c>
      <c r="T111" s="9">
        <v>-6.5299999999999997E-2</v>
      </c>
      <c r="U111" s="9">
        <v>-0.2238</v>
      </c>
      <c r="V111" s="8">
        <v>6.6500000000000004E-2</v>
      </c>
    </row>
    <row r="112" spans="3:22" x14ac:dyDescent="0.2">
      <c r="C112" s="11" t="s">
        <v>1244</v>
      </c>
      <c r="M112" s="11">
        <v>26.03</v>
      </c>
      <c r="N112" s="11">
        <v>33.83</v>
      </c>
      <c r="O112" s="11">
        <v>24.5</v>
      </c>
      <c r="P112" s="11">
        <v>20.94</v>
      </c>
      <c r="Q112" s="11" t="s">
        <v>1247</v>
      </c>
      <c r="R112" s="11" t="s">
        <v>1247</v>
      </c>
      <c r="S112" s="11" t="s">
        <v>1247</v>
      </c>
      <c r="T112" s="11" t="s">
        <v>1247</v>
      </c>
      <c r="U112" s="11" t="s">
        <v>1247</v>
      </c>
      <c r="V112" s="11" t="s">
        <v>1247</v>
      </c>
    </row>
    <row r="113" spans="3:22" x14ac:dyDescent="0.2">
      <c r="C113" s="11" t="s">
        <v>1245</v>
      </c>
      <c r="M113" s="11">
        <v>9.35</v>
      </c>
      <c r="N113" s="11">
        <v>7.97</v>
      </c>
      <c r="O113" s="11">
        <v>7.18</v>
      </c>
      <c r="P113" s="11">
        <v>7.77</v>
      </c>
      <c r="Q113" s="11">
        <v>7.81</v>
      </c>
      <c r="R113" s="11">
        <v>7.8</v>
      </c>
      <c r="S113" s="11">
        <v>6.76</v>
      </c>
      <c r="T113" s="11">
        <v>6.31</v>
      </c>
      <c r="U113" s="11">
        <v>4.9000000000000004</v>
      </c>
      <c r="V113" s="11">
        <v>5.23</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-21.33</v>
      </c>
      <c r="N115" s="5">
        <v>-26.68</v>
      </c>
      <c r="O115" s="5">
        <v>-17.82</v>
      </c>
      <c r="P115" s="5">
        <v>-12.24</v>
      </c>
      <c r="Q115" s="5">
        <v>-7.48</v>
      </c>
      <c r="R115" s="5">
        <v>-12.8</v>
      </c>
      <c r="S115" s="5">
        <v>-8.57</v>
      </c>
      <c r="T115" s="5">
        <v>-2.54</v>
      </c>
      <c r="U115" s="5">
        <v>-6.57</v>
      </c>
      <c r="V115" s="5">
        <v>-7.22</v>
      </c>
    </row>
    <row r="117" spans="3:22" x14ac:dyDescent="0.2">
      <c r="C117" s="6" t="s">
        <v>1249</v>
      </c>
      <c r="D117" s="6"/>
      <c r="E117" s="6"/>
      <c r="F117" s="6"/>
      <c r="G117" s="6"/>
      <c r="H117" s="6"/>
      <c r="I117" s="6"/>
      <c r="J117" s="6"/>
      <c r="K117" s="6"/>
      <c r="L117" s="6"/>
      <c r="M117" s="9">
        <v>-5.3400000000000003E-2</v>
      </c>
      <c r="N117" s="9">
        <v>-0.25059999999999999</v>
      </c>
      <c r="O117" s="8">
        <v>0.33210000000000001</v>
      </c>
      <c r="P117" s="8">
        <v>0.31309999999999999</v>
      </c>
      <c r="Q117" s="8">
        <v>0.38869999999999999</v>
      </c>
      <c r="R117" s="9">
        <v>-0.71040000000000003</v>
      </c>
      <c r="S117" s="8">
        <v>0.33069999999999999</v>
      </c>
      <c r="T117" s="8">
        <v>0.70379999999999998</v>
      </c>
      <c r="U117" s="9">
        <v>-1.5885</v>
      </c>
      <c r="V117" s="9">
        <v>-9.8699999999999996E-2</v>
      </c>
    </row>
    <row r="119" spans="3:22" x14ac:dyDescent="0.2">
      <c r="C119" s="6" t="s">
        <v>1250</v>
      </c>
      <c r="D119" s="6"/>
      <c r="E119" s="6"/>
      <c r="F119" s="6"/>
      <c r="G119" s="6"/>
      <c r="H119" s="6"/>
      <c r="I119" s="6"/>
      <c r="J119" s="6"/>
      <c r="K119" s="6"/>
      <c r="L119" s="6"/>
      <c r="M119" s="10">
        <v>-1.5185999999999999</v>
      </c>
      <c r="N119" s="10">
        <v>-1.7642</v>
      </c>
      <c r="O119" s="10">
        <v>-1.2858000000000001</v>
      </c>
      <c r="P119" s="10">
        <v>-0.74329999999999996</v>
      </c>
      <c r="Q119" s="10">
        <v>-0.42170000000000002</v>
      </c>
      <c r="R119" s="10">
        <v>-1.3682000000000001</v>
      </c>
      <c r="S119" s="10">
        <v>-2.3262</v>
      </c>
      <c r="T119" s="33">
        <v>-0.42</v>
      </c>
      <c r="U119" s="10">
        <v>-7.4203000000000001</v>
      </c>
      <c r="V119" s="10">
        <v>-14.119400000000001</v>
      </c>
    </row>
    <row r="121" spans="3:22" x14ac:dyDescent="0.2">
      <c r="C121" s="6" t="s">
        <v>1251</v>
      </c>
      <c r="D121" s="6"/>
      <c r="E121" s="6"/>
      <c r="F121" s="6"/>
      <c r="G121" s="6"/>
      <c r="H121" s="6"/>
      <c r="I121" s="6"/>
      <c r="J121" s="6"/>
      <c r="K121" s="6"/>
      <c r="L121" s="6"/>
      <c r="M121" s="6">
        <v>1.52</v>
      </c>
      <c r="N121" s="6">
        <v>0.7</v>
      </c>
      <c r="O121" s="6">
        <v>0.01</v>
      </c>
      <c r="P121" s="6">
        <v>0</v>
      </c>
      <c r="Q121" s="6">
        <v>0.04</v>
      </c>
      <c r="R121" s="6">
        <v>0.04</v>
      </c>
      <c r="S121" s="6" t="s">
        <v>1247</v>
      </c>
      <c r="T121" s="6">
        <v>0.02</v>
      </c>
      <c r="U121" s="6">
        <v>0.02</v>
      </c>
      <c r="V121" s="6">
        <v>0.02</v>
      </c>
    </row>
    <row r="123" spans="3:22" x14ac:dyDescent="0.2">
      <c r="C123" s="6" t="s">
        <v>1252</v>
      </c>
      <c r="D123" s="6"/>
      <c r="E123" s="6"/>
      <c r="F123" s="6"/>
      <c r="G123" s="6"/>
      <c r="H123" s="6"/>
      <c r="I123" s="6"/>
      <c r="J123" s="6"/>
      <c r="K123" s="6"/>
      <c r="L123" s="6"/>
      <c r="M123" s="8">
        <v>0.55420000000000003</v>
      </c>
      <c r="N123" s="9">
        <v>-0.54279999999999995</v>
      </c>
      <c r="O123" s="9">
        <v>-0.98850000000000005</v>
      </c>
      <c r="P123" s="12">
        <v>-0.5</v>
      </c>
      <c r="Q123" s="13">
        <v>9.25</v>
      </c>
      <c r="R123" s="8">
        <v>2.4400000000000002E-2</v>
      </c>
      <c r="S123" s="5" t="s">
        <v>1247</v>
      </c>
      <c r="T123" s="5" t="s">
        <v>1247</v>
      </c>
      <c r="U123" s="35">
        <v>0</v>
      </c>
      <c r="V123" s="8">
        <v>4.5499999999999999E-2</v>
      </c>
    </row>
    <row r="125" spans="3:22" x14ac:dyDescent="0.2">
      <c r="C125" s="6" t="s">
        <v>1253</v>
      </c>
      <c r="D125" s="6"/>
      <c r="E125" s="6"/>
      <c r="F125" s="6"/>
      <c r="G125" s="6"/>
      <c r="H125" s="6"/>
      <c r="I125" s="6"/>
      <c r="J125" s="6"/>
      <c r="K125" s="6"/>
      <c r="L125" s="6"/>
      <c r="M125" s="6" t="s">
        <v>1247</v>
      </c>
      <c r="N125" s="6" t="s">
        <v>1247</v>
      </c>
      <c r="O125" s="6" t="s">
        <v>1247</v>
      </c>
      <c r="P125" s="6" t="s">
        <v>1247</v>
      </c>
      <c r="Q125" s="6" t="s">
        <v>1247</v>
      </c>
      <c r="R125" s="6" t="s">
        <v>1247</v>
      </c>
      <c r="S125" s="6" t="s">
        <v>1247</v>
      </c>
      <c r="T125" s="6" t="s">
        <v>1247</v>
      </c>
      <c r="U125" s="6" t="s">
        <v>1247</v>
      </c>
      <c r="V125" s="6" t="s">
        <v>1247</v>
      </c>
    </row>
    <row r="127" spans="3:22" x14ac:dyDescent="0.2">
      <c r="C127" s="6" t="s">
        <v>1254</v>
      </c>
      <c r="D127" s="6"/>
      <c r="E127" s="6"/>
      <c r="F127" s="6"/>
      <c r="G127" s="6"/>
      <c r="H127" s="6"/>
      <c r="I127" s="6"/>
      <c r="J127" s="6"/>
      <c r="K127" s="6"/>
      <c r="L127" s="6"/>
      <c r="M127" s="6">
        <v>1.52</v>
      </c>
      <c r="N127" s="6">
        <v>0.7</v>
      </c>
      <c r="O127" s="6">
        <v>0.01</v>
      </c>
      <c r="P127" s="6">
        <v>0</v>
      </c>
      <c r="Q127" s="6">
        <v>0.04</v>
      </c>
      <c r="R127" s="6">
        <v>0.04</v>
      </c>
      <c r="S127" s="6" t="s">
        <v>1247</v>
      </c>
      <c r="T127" s="6">
        <v>0.02</v>
      </c>
      <c r="U127" s="6">
        <v>0.02</v>
      </c>
      <c r="V127" s="6">
        <v>0.02</v>
      </c>
    </row>
    <row r="129" spans="3:22" x14ac:dyDescent="0.2">
      <c r="C129" s="6" t="s">
        <v>1255</v>
      </c>
      <c r="D129" s="6"/>
      <c r="E129" s="6"/>
      <c r="F129" s="6"/>
      <c r="G129" s="6"/>
      <c r="H129" s="6"/>
      <c r="I129" s="6"/>
      <c r="J129" s="6"/>
      <c r="K129" s="6"/>
      <c r="L129" s="6"/>
      <c r="M129" s="6">
        <v>0.27</v>
      </c>
      <c r="N129" s="6">
        <v>0.13</v>
      </c>
      <c r="O129" s="6">
        <v>-0.37</v>
      </c>
      <c r="P129" s="6">
        <v>0.34</v>
      </c>
      <c r="Q129" s="6" t="s">
        <v>1247</v>
      </c>
      <c r="R129" s="6" t="s">
        <v>1247</v>
      </c>
      <c r="S129" s="6">
        <v>-0.01</v>
      </c>
      <c r="T129" s="6" t="s">
        <v>1247</v>
      </c>
      <c r="U129" s="6" t="s">
        <v>1247</v>
      </c>
      <c r="V129" s="6">
        <v>1.41</v>
      </c>
    </row>
    <row r="131" spans="3:22" x14ac:dyDescent="0.2">
      <c r="C131" s="5" t="s">
        <v>1256</v>
      </c>
      <c r="D131" s="5"/>
      <c r="E131" s="5"/>
      <c r="F131" s="5"/>
      <c r="G131" s="5"/>
      <c r="H131" s="5"/>
      <c r="I131" s="5"/>
      <c r="J131" s="5"/>
      <c r="K131" s="5"/>
      <c r="L131" s="5"/>
      <c r="M131" s="5">
        <v>-19.54</v>
      </c>
      <c r="N131" s="5">
        <v>-25.85</v>
      </c>
      <c r="O131" s="5">
        <v>-18.18</v>
      </c>
      <c r="P131" s="5">
        <v>-11.89</v>
      </c>
      <c r="Q131" s="5">
        <v>-7.44</v>
      </c>
      <c r="R131" s="5">
        <v>-12.76</v>
      </c>
      <c r="S131" s="5">
        <v>-8.58</v>
      </c>
      <c r="T131" s="5">
        <v>-2.52</v>
      </c>
      <c r="U131" s="5">
        <v>-6.55</v>
      </c>
      <c r="V131" s="5">
        <v>-5.79</v>
      </c>
    </row>
    <row r="133" spans="3:22" x14ac:dyDescent="0.2">
      <c r="C133" s="6" t="s">
        <v>1257</v>
      </c>
      <c r="D133" s="6"/>
      <c r="E133" s="6"/>
      <c r="F133" s="6"/>
      <c r="G133" s="6"/>
      <c r="H133" s="6"/>
      <c r="I133" s="6"/>
      <c r="J133" s="6"/>
      <c r="K133" s="6"/>
      <c r="L133" s="6"/>
      <c r="M133" s="6">
        <v>-0.01</v>
      </c>
      <c r="N133" s="6">
        <v>0</v>
      </c>
      <c r="O133" s="6">
        <v>0.01</v>
      </c>
      <c r="P133" s="6" t="s">
        <v>1247</v>
      </c>
      <c r="Q133" s="6" t="s">
        <v>1247</v>
      </c>
      <c r="R133" s="6" t="s">
        <v>1247</v>
      </c>
      <c r="S133" s="6">
        <v>0.28999999999999998</v>
      </c>
      <c r="T133" s="6" t="s">
        <v>1247</v>
      </c>
      <c r="U133" s="6" t="s">
        <v>1247</v>
      </c>
      <c r="V133" s="6" t="s">
        <v>1247</v>
      </c>
    </row>
    <row r="135" spans="3:22" x14ac:dyDescent="0.2">
      <c r="C135" s="6" t="s">
        <v>1258</v>
      </c>
      <c r="D135" s="6"/>
      <c r="E135" s="6"/>
      <c r="F135" s="6"/>
      <c r="G135" s="6"/>
      <c r="H135" s="6"/>
      <c r="I135" s="6"/>
      <c r="J135" s="6"/>
      <c r="K135" s="6"/>
      <c r="L135" s="6"/>
      <c r="M135" s="6">
        <v>0.5</v>
      </c>
      <c r="N135" s="6" t="s">
        <v>1247</v>
      </c>
      <c r="O135" s="6">
        <v>-0.19</v>
      </c>
      <c r="P135" s="6">
        <v>-0.38</v>
      </c>
      <c r="Q135" s="6" t="s">
        <v>1247</v>
      </c>
      <c r="R135" s="6">
        <v>-0.6</v>
      </c>
      <c r="S135" s="6">
        <v>-0.23</v>
      </c>
      <c r="T135" s="6" t="s">
        <v>1247</v>
      </c>
      <c r="U135" s="6" t="s">
        <v>1247</v>
      </c>
      <c r="V135" s="6" t="s">
        <v>1247</v>
      </c>
    </row>
    <row r="137" spans="3:22" x14ac:dyDescent="0.2">
      <c r="C137" s="5" t="s">
        <v>1259</v>
      </c>
      <c r="D137" s="5"/>
      <c r="E137" s="5"/>
      <c r="F137" s="5"/>
      <c r="G137" s="5"/>
      <c r="H137" s="5"/>
      <c r="I137" s="5"/>
      <c r="J137" s="5"/>
      <c r="K137" s="5"/>
      <c r="L137" s="5"/>
      <c r="M137" s="5">
        <v>-18.71</v>
      </c>
      <c r="N137" s="5">
        <v>-26.06</v>
      </c>
      <c r="O137" s="5">
        <v>-18.36</v>
      </c>
      <c r="P137" s="5">
        <v>-12.27</v>
      </c>
      <c r="Q137" s="5">
        <v>-7.44</v>
      </c>
      <c r="R137" s="5">
        <v>-14.06</v>
      </c>
      <c r="S137" s="5">
        <v>-10.02</v>
      </c>
      <c r="T137" s="5">
        <v>-2.52</v>
      </c>
      <c r="U137" s="5">
        <v>-6.55</v>
      </c>
      <c r="V137" s="5">
        <v>-5.79</v>
      </c>
    </row>
    <row r="139" spans="3:22" x14ac:dyDescent="0.2">
      <c r="C139" s="6" t="s">
        <v>1260</v>
      </c>
      <c r="D139" s="6"/>
      <c r="E139" s="6"/>
      <c r="F139" s="6"/>
      <c r="G139" s="6"/>
      <c r="H139" s="6"/>
      <c r="I139" s="6"/>
      <c r="J139" s="6"/>
      <c r="K139" s="6"/>
      <c r="L139" s="6"/>
      <c r="M139" s="8">
        <v>2.93E-2</v>
      </c>
      <c r="N139" s="9">
        <v>-0.3931</v>
      </c>
      <c r="O139" s="8">
        <v>0.29549999999999998</v>
      </c>
      <c r="P139" s="8">
        <v>0.33160000000000001</v>
      </c>
      <c r="Q139" s="8">
        <v>0.39379999999999998</v>
      </c>
      <c r="R139" s="9">
        <v>-0.88890000000000002</v>
      </c>
      <c r="S139" s="8">
        <v>0.28720000000000001</v>
      </c>
      <c r="T139" s="8">
        <v>0.749</v>
      </c>
      <c r="U139" s="9">
        <v>-1.6024</v>
      </c>
      <c r="V139" s="8">
        <v>0.1158</v>
      </c>
    </row>
    <row r="141" spans="3:22" x14ac:dyDescent="0.2">
      <c r="C141" s="6" t="s">
        <v>1261</v>
      </c>
      <c r="D141" s="6"/>
      <c r="E141" s="6"/>
      <c r="F141" s="6"/>
      <c r="G141" s="6"/>
      <c r="H141" s="6"/>
      <c r="I141" s="6"/>
      <c r="J141" s="6"/>
      <c r="K141" s="6"/>
      <c r="L141" s="6"/>
      <c r="M141" s="10">
        <v>-1.3318000000000001</v>
      </c>
      <c r="N141" s="10">
        <v>-1.7236</v>
      </c>
      <c r="O141" s="10">
        <v>-1.3250999999999999</v>
      </c>
      <c r="P141" s="10">
        <v>-0.74539999999999995</v>
      </c>
      <c r="Q141" s="10">
        <v>-0.4194</v>
      </c>
      <c r="R141" s="10">
        <v>-1.5026999999999999</v>
      </c>
      <c r="S141" s="10">
        <v>-2.7210999999999999</v>
      </c>
      <c r="T141" s="10">
        <v>-0.4163</v>
      </c>
      <c r="U141" s="10">
        <v>-7.3955000000000002</v>
      </c>
      <c r="V141" s="10">
        <v>-11.3249</v>
      </c>
    </row>
    <row r="143" spans="3:22" x14ac:dyDescent="0.2">
      <c r="C143" s="6" t="s">
        <v>1262</v>
      </c>
      <c r="D143" s="6"/>
      <c r="E143" s="6"/>
      <c r="F143" s="6"/>
      <c r="G143" s="6"/>
      <c r="H143" s="6"/>
      <c r="I143" s="6"/>
      <c r="J143" s="6"/>
      <c r="K143" s="6"/>
      <c r="L143" s="6"/>
      <c r="M143" s="6" t="s">
        <v>1247</v>
      </c>
      <c r="N143" s="6" t="s">
        <v>1247</v>
      </c>
      <c r="O143" s="6" t="s">
        <v>1247</v>
      </c>
      <c r="P143" s="6" t="s">
        <v>1247</v>
      </c>
      <c r="Q143" s="6" t="s">
        <v>1247</v>
      </c>
      <c r="R143" s="6" t="s">
        <v>1247</v>
      </c>
      <c r="S143" s="6" t="s">
        <v>1247</v>
      </c>
      <c r="T143" s="6" t="s">
        <v>1247</v>
      </c>
      <c r="U143" s="6" t="s">
        <v>1247</v>
      </c>
      <c r="V143" s="6" t="s">
        <v>1247</v>
      </c>
    </row>
    <row r="145" spans="3:22" x14ac:dyDescent="0.2">
      <c r="C145" s="6" t="s">
        <v>1263</v>
      </c>
      <c r="D145" s="6"/>
      <c r="E145" s="6"/>
      <c r="F145" s="6"/>
      <c r="G145" s="6"/>
      <c r="H145" s="6"/>
      <c r="I145" s="6"/>
      <c r="J145" s="6"/>
      <c r="K145" s="6"/>
      <c r="L145" s="6"/>
      <c r="M145" s="6">
        <v>-18.71</v>
      </c>
      <c r="N145" s="6">
        <v>-26.06</v>
      </c>
      <c r="O145" s="6">
        <v>-18.36</v>
      </c>
      <c r="P145" s="6">
        <v>-12.27</v>
      </c>
      <c r="Q145" s="6">
        <v>-7.44</v>
      </c>
      <c r="R145" s="6">
        <v>-14.06</v>
      </c>
      <c r="S145" s="6">
        <v>-10.02</v>
      </c>
      <c r="T145" s="6">
        <v>-2.52</v>
      </c>
      <c r="U145" s="6">
        <v>-6.55</v>
      </c>
      <c r="V145" s="6">
        <v>-5.79</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-18.71</v>
      </c>
      <c r="N149" s="5">
        <v>-26.06</v>
      </c>
      <c r="O149" s="5">
        <v>-18.36</v>
      </c>
      <c r="P149" s="5">
        <v>-12.27</v>
      </c>
      <c r="Q149" s="5">
        <v>-7.44</v>
      </c>
      <c r="R149" s="5">
        <v>-14.06</v>
      </c>
      <c r="S149" s="5">
        <v>-10.02</v>
      </c>
      <c r="T149" s="5">
        <v>-2.52</v>
      </c>
      <c r="U149" s="5">
        <v>-6.55</v>
      </c>
      <c r="V149" s="5">
        <v>-5.79</v>
      </c>
    </row>
    <row r="151" spans="3:22" x14ac:dyDescent="0.2">
      <c r="C151" s="6" t="s">
        <v>1266</v>
      </c>
      <c r="D151" s="6"/>
      <c r="E151" s="6"/>
      <c r="F151" s="6"/>
      <c r="G151" s="6"/>
      <c r="H151" s="6"/>
      <c r="I151" s="6"/>
      <c r="J151" s="6"/>
      <c r="K151" s="6"/>
      <c r="L151" s="6"/>
      <c r="M151" s="8">
        <v>2.93E-2</v>
      </c>
      <c r="N151" s="9">
        <v>-0.3931</v>
      </c>
      <c r="O151" s="8">
        <v>0.29549999999999998</v>
      </c>
      <c r="P151" s="8">
        <v>0.33160000000000001</v>
      </c>
      <c r="Q151" s="8">
        <v>0.39379999999999998</v>
      </c>
      <c r="R151" s="9">
        <v>-0.88890000000000002</v>
      </c>
      <c r="S151" s="8">
        <v>0.28720000000000001</v>
      </c>
      <c r="T151" s="8">
        <v>0.749</v>
      </c>
      <c r="U151" s="9">
        <v>-1.6024</v>
      </c>
      <c r="V151" s="8">
        <v>0.1158</v>
      </c>
    </row>
    <row r="153" spans="3:22" x14ac:dyDescent="0.2">
      <c r="C153" s="6" t="s">
        <v>1267</v>
      </c>
      <c r="D153" s="6"/>
      <c r="E153" s="6"/>
      <c r="F153" s="6"/>
      <c r="G153" s="6"/>
      <c r="H153" s="6"/>
      <c r="I153" s="6"/>
      <c r="J153" s="6"/>
      <c r="K153" s="6"/>
      <c r="L153" s="6"/>
      <c r="M153" s="10">
        <v>-1.3318000000000001</v>
      </c>
      <c r="N153" s="10">
        <v>-1.7236</v>
      </c>
      <c r="O153" s="10">
        <v>-1.3250999999999999</v>
      </c>
      <c r="P153" s="10">
        <v>-0.74539999999999995</v>
      </c>
      <c r="Q153" s="10">
        <v>-0.4194</v>
      </c>
      <c r="R153" s="10">
        <v>-1.5026999999999999</v>
      </c>
      <c r="S153" s="10">
        <v>-2.7210999999999999</v>
      </c>
      <c r="T153" s="10">
        <v>-0.4163</v>
      </c>
      <c r="U153" s="10">
        <v>-7.3955000000000002</v>
      </c>
      <c r="V153" s="10">
        <v>-11.3249</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-18.71</v>
      </c>
      <c r="N157" s="6">
        <v>-26.06</v>
      </c>
      <c r="O157" s="6">
        <v>-18.36</v>
      </c>
      <c r="P157" s="6">
        <v>-12.27</v>
      </c>
      <c r="Q157" s="6">
        <v>-7.44</v>
      </c>
      <c r="R157" s="6">
        <v>-14.06</v>
      </c>
      <c r="S157" s="6">
        <v>-10.02</v>
      </c>
      <c r="T157" s="6">
        <v>-2.52</v>
      </c>
      <c r="U157" s="6">
        <v>-6.55</v>
      </c>
      <c r="V157" s="6">
        <v>-5.79</v>
      </c>
    </row>
    <row r="159" spans="3:22" x14ac:dyDescent="0.2">
      <c r="C159" s="6" t="s">
        <v>1270</v>
      </c>
      <c r="D159" s="6"/>
      <c r="E159" s="6"/>
      <c r="F159" s="6"/>
      <c r="G159" s="6"/>
      <c r="H159" s="6"/>
      <c r="I159" s="6"/>
      <c r="J159" s="6"/>
      <c r="K159" s="6"/>
      <c r="L159" s="6"/>
      <c r="M159" s="6">
        <v>-25.24</v>
      </c>
      <c r="N159" s="6">
        <v>-31.49</v>
      </c>
      <c r="O159" s="6">
        <v>-18.920000000000002</v>
      </c>
      <c r="P159" s="6">
        <v>-9.69</v>
      </c>
      <c r="Q159" s="6">
        <v>-5.76</v>
      </c>
      <c r="R159" s="6">
        <v>-10.86</v>
      </c>
      <c r="S159" s="6">
        <v>-7.74</v>
      </c>
      <c r="T159" s="6">
        <v>-1.59</v>
      </c>
      <c r="U159" s="6">
        <v>-3.9</v>
      </c>
      <c r="V159" s="6">
        <v>-2.78</v>
      </c>
    </row>
    <row r="161" spans="3:22" x14ac:dyDescent="0.2">
      <c r="C161" s="6" t="s">
        <v>1271</v>
      </c>
      <c r="D161" s="6"/>
      <c r="E161" s="6"/>
      <c r="F161" s="6"/>
      <c r="G161" s="6"/>
      <c r="H161" s="6"/>
      <c r="I161" s="6"/>
      <c r="J161" s="6"/>
      <c r="K161" s="6"/>
      <c r="L161" s="6"/>
      <c r="M161" s="8">
        <v>0.16139999999999999</v>
      </c>
      <c r="N161" s="9">
        <v>-0.24759999999999999</v>
      </c>
      <c r="O161" s="8">
        <v>0.3992</v>
      </c>
      <c r="P161" s="8">
        <v>0.4879</v>
      </c>
      <c r="Q161" s="8">
        <v>0.40550000000000003</v>
      </c>
      <c r="R161" s="9">
        <v>-0.8861</v>
      </c>
      <c r="S161" s="8">
        <v>0.28760000000000002</v>
      </c>
      <c r="T161" s="8">
        <v>0.79459999999999997</v>
      </c>
      <c r="U161" s="9">
        <v>-1.4545999999999999</v>
      </c>
      <c r="V161" s="8">
        <v>0.28670000000000001</v>
      </c>
    </row>
    <row r="163" spans="3:22" x14ac:dyDescent="0.2">
      <c r="C163" s="5" t="s">
        <v>1272</v>
      </c>
      <c r="D163" s="5"/>
      <c r="E163" s="5"/>
      <c r="F163" s="5"/>
      <c r="G163" s="5"/>
      <c r="H163" s="5"/>
      <c r="I163" s="5"/>
      <c r="J163" s="5"/>
      <c r="K163" s="5"/>
      <c r="L163" s="5"/>
      <c r="M163" s="5">
        <v>-25.24</v>
      </c>
      <c r="N163" s="5">
        <v>-31.49</v>
      </c>
      <c r="O163" s="5">
        <v>-18.920000000000002</v>
      </c>
      <c r="P163" s="5">
        <v>-9.69</v>
      </c>
      <c r="Q163" s="5">
        <v>-5.76</v>
      </c>
      <c r="R163" s="5">
        <v>-10.86</v>
      </c>
      <c r="S163" s="5">
        <v>-7.74</v>
      </c>
      <c r="T163" s="5">
        <v>-1.59</v>
      </c>
      <c r="U163" s="5">
        <v>-3.9</v>
      </c>
      <c r="V163" s="5">
        <v>-2.78</v>
      </c>
    </row>
    <row r="165" spans="3:22" x14ac:dyDescent="0.2">
      <c r="C165" s="6" t="s">
        <v>1273</v>
      </c>
      <c r="D165" s="6"/>
      <c r="E165" s="6"/>
      <c r="F165" s="6"/>
      <c r="G165" s="6"/>
      <c r="H165" s="6"/>
      <c r="I165" s="6"/>
      <c r="J165" s="6"/>
      <c r="K165" s="6"/>
      <c r="L165" s="6"/>
      <c r="M165" s="8">
        <v>0.16139999999999999</v>
      </c>
      <c r="N165" s="9">
        <v>-0.24759999999999999</v>
      </c>
      <c r="O165" s="8">
        <v>0.3992</v>
      </c>
      <c r="P165" s="8">
        <v>0.4879</v>
      </c>
      <c r="Q165" s="8">
        <v>0.40550000000000003</v>
      </c>
      <c r="R165" s="9">
        <v>-0.8861</v>
      </c>
      <c r="S165" s="8">
        <v>0.28760000000000002</v>
      </c>
      <c r="T165" s="8">
        <v>0.79459999999999997</v>
      </c>
      <c r="U165" s="9">
        <v>-1.4545999999999999</v>
      </c>
      <c r="V165" s="8">
        <v>0.28670000000000001</v>
      </c>
    </row>
    <row r="167" spans="3:22" x14ac:dyDescent="0.2">
      <c r="C167" s="6" t="s">
        <v>1274</v>
      </c>
      <c r="D167" s="6"/>
      <c r="E167" s="6"/>
      <c r="F167" s="6"/>
      <c r="G167" s="6"/>
      <c r="H167" s="6"/>
      <c r="I167" s="6"/>
      <c r="J167" s="6"/>
      <c r="K167" s="6"/>
      <c r="L167" s="6"/>
      <c r="M167" s="6">
        <v>0.74</v>
      </c>
      <c r="N167" s="6">
        <v>0.83</v>
      </c>
      <c r="O167" s="6">
        <v>0.97</v>
      </c>
      <c r="P167" s="6">
        <v>1.27</v>
      </c>
      <c r="Q167" s="6">
        <v>1.29</v>
      </c>
      <c r="R167" s="6">
        <v>1.29</v>
      </c>
      <c r="S167" s="6">
        <v>1.29</v>
      </c>
      <c r="T167" s="6">
        <v>1.58</v>
      </c>
      <c r="U167" s="6">
        <v>1.68</v>
      </c>
      <c r="V167" s="6">
        <v>2.08</v>
      </c>
    </row>
    <row r="169" spans="3:22" x14ac:dyDescent="0.2">
      <c r="C169" s="6" t="s">
        <v>1275</v>
      </c>
      <c r="D169" s="6"/>
      <c r="E169" s="6"/>
      <c r="F169" s="6"/>
      <c r="G169" s="6"/>
      <c r="H169" s="6"/>
      <c r="I169" s="6"/>
      <c r="J169" s="6"/>
      <c r="K169" s="6"/>
      <c r="L169" s="6"/>
      <c r="M169" s="6">
        <v>0.74</v>
      </c>
      <c r="N169" s="6">
        <v>0.83</v>
      </c>
      <c r="O169" s="6">
        <v>0.97</v>
      </c>
      <c r="P169" s="6">
        <v>1.27</v>
      </c>
      <c r="Q169" s="6">
        <v>1.29</v>
      </c>
      <c r="R169" s="6">
        <v>1.29</v>
      </c>
      <c r="S169" s="6">
        <v>1.29</v>
      </c>
      <c r="T169" s="6">
        <v>1.58</v>
      </c>
      <c r="U169" s="6">
        <v>1.68</v>
      </c>
      <c r="V169" s="6">
        <v>2.08</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-20.12</v>
      </c>
      <c r="N175" s="5">
        <v>-25.74</v>
      </c>
      <c r="O175" s="5">
        <v>-16.760000000000002</v>
      </c>
      <c r="P175" s="5">
        <v>-12</v>
      </c>
      <c r="Q175" s="5">
        <v>-7.25</v>
      </c>
      <c r="R175" s="5">
        <v>-12.56</v>
      </c>
      <c r="S175" s="5">
        <v>-8.39</v>
      </c>
      <c r="T175" s="5">
        <v>-2.36</v>
      </c>
      <c r="U175" s="5">
        <v>-6.47</v>
      </c>
      <c r="V175" s="5">
        <v>-7.13</v>
      </c>
    </row>
    <row r="177" spans="3:22" x14ac:dyDescent="0.2">
      <c r="C177" s="6" t="s">
        <v>1279</v>
      </c>
      <c r="D177" s="6"/>
      <c r="E177" s="6"/>
      <c r="F177" s="6"/>
      <c r="G177" s="6"/>
      <c r="H177" s="6"/>
      <c r="I177" s="6"/>
      <c r="J177" s="6"/>
      <c r="K177" s="6"/>
      <c r="L177" s="6"/>
      <c r="M177" s="9">
        <v>-6.9599999999999995E-2</v>
      </c>
      <c r="N177" s="9">
        <v>-0.2792</v>
      </c>
      <c r="O177" s="8">
        <v>0.34870000000000001</v>
      </c>
      <c r="P177" s="8">
        <v>0.28389999999999999</v>
      </c>
      <c r="Q177" s="8">
        <v>0.39610000000000001</v>
      </c>
      <c r="R177" s="9">
        <v>-0.73219999999999996</v>
      </c>
      <c r="S177" s="8">
        <v>0.33169999999999999</v>
      </c>
      <c r="T177" s="8">
        <v>0.71919999999999995</v>
      </c>
      <c r="U177" s="9">
        <v>-1.7462</v>
      </c>
      <c r="V177" s="9">
        <v>-0.1012</v>
      </c>
    </row>
    <row r="179" spans="3:22" x14ac:dyDescent="0.2">
      <c r="C179" s="6" t="s">
        <v>1280</v>
      </c>
      <c r="D179" s="6"/>
      <c r="E179" s="6"/>
      <c r="F179" s="6"/>
      <c r="G179" s="6"/>
      <c r="H179" s="6"/>
      <c r="I179" s="6"/>
      <c r="J179" s="6"/>
      <c r="K179" s="6"/>
      <c r="L179" s="6"/>
      <c r="M179" s="10">
        <v>-1.4322999999999999</v>
      </c>
      <c r="N179" s="10">
        <v>-1.702</v>
      </c>
      <c r="O179" s="10">
        <v>-1.2096</v>
      </c>
      <c r="P179" s="10">
        <v>-0.72889999999999999</v>
      </c>
      <c r="Q179" s="10">
        <v>-0.40849999999999997</v>
      </c>
      <c r="R179" s="10">
        <v>-1.3424</v>
      </c>
      <c r="S179" s="10">
        <v>-2.2789000000000001</v>
      </c>
      <c r="T179" s="33">
        <v>-0.39</v>
      </c>
      <c r="U179" s="10">
        <v>-7.3106999999999998</v>
      </c>
      <c r="V179" s="10">
        <v>-13.943199999999999</v>
      </c>
    </row>
    <row r="181" spans="3:22" x14ac:dyDescent="0.2">
      <c r="C181" s="6" t="s">
        <v>1281</v>
      </c>
      <c r="D181" s="6"/>
      <c r="E181" s="6"/>
      <c r="F181" s="6"/>
      <c r="G181" s="6"/>
      <c r="H181" s="6"/>
      <c r="I181" s="6"/>
      <c r="J181" s="6"/>
      <c r="K181" s="6"/>
      <c r="L181" s="6"/>
      <c r="M181" s="6">
        <v>-21.33</v>
      </c>
      <c r="N181" s="6">
        <v>-26.68</v>
      </c>
      <c r="O181" s="6">
        <v>-17.82</v>
      </c>
      <c r="P181" s="6">
        <v>-12.24</v>
      </c>
      <c r="Q181" s="6">
        <v>-7.48</v>
      </c>
      <c r="R181" s="6">
        <v>-12.8</v>
      </c>
      <c r="S181" s="6">
        <v>-8.57</v>
      </c>
      <c r="T181" s="6">
        <v>-2.54</v>
      </c>
      <c r="U181" s="6">
        <v>-6.57</v>
      </c>
      <c r="V181" s="6">
        <v>-7.22</v>
      </c>
    </row>
    <row r="184" spans="3:22" x14ac:dyDescent="0.2">
      <c r="C184" s="6" t="s">
        <v>1282</v>
      </c>
      <c r="M184" s="6">
        <v>3.58</v>
      </c>
      <c r="N184" s="6">
        <v>17.89</v>
      </c>
      <c r="O184" s="6">
        <v>10.71</v>
      </c>
      <c r="P184" s="6">
        <v>35.090000000000003</v>
      </c>
      <c r="Q184" s="6">
        <v>0.04</v>
      </c>
      <c r="R184" s="6" t="s">
        <v>1247</v>
      </c>
      <c r="S184" s="6" t="s">
        <v>1247</v>
      </c>
      <c r="T184" s="6">
        <v>10.67</v>
      </c>
      <c r="U184" s="6">
        <v>-0.02</v>
      </c>
      <c r="V184" s="6">
        <v>4.49</v>
      </c>
    </row>
  </sheetData>
  <mergeCells count="82">
    <mergeCell ref="A87:B87"/>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05B0-BBB1-E440-930A-FC795F596A10}">
  <dimension ref="A1:V184"/>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v>2017</v>
      </c>
      <c r="L1" s="5">
        <v>2018</v>
      </c>
      <c r="M1" s="5">
        <v>2019</v>
      </c>
      <c r="N1" s="5">
        <v>2020</v>
      </c>
      <c r="O1" s="5">
        <v>2021</v>
      </c>
      <c r="P1" s="5">
        <v>2022</v>
      </c>
      <c r="Q1" s="5">
        <v>2023</v>
      </c>
      <c r="R1" s="5">
        <v>2024</v>
      </c>
    </row>
    <row r="2" spans="1:22" x14ac:dyDescent="0.2">
      <c r="A2" s="70"/>
      <c r="B2" s="70"/>
      <c r="D2" s="4"/>
      <c r="E2" s="4"/>
      <c r="F2" s="4"/>
      <c r="G2" s="4"/>
      <c r="H2" s="4"/>
      <c r="I2" s="4"/>
      <c r="J2" s="4"/>
      <c r="K2" s="41">
        <v>1.3081614773889187</v>
      </c>
      <c r="L2" s="41">
        <v>1.2816317011746046</v>
      </c>
      <c r="M2" s="41">
        <v>1.2620696220330916</v>
      </c>
      <c r="N2" s="41">
        <v>1.231407573454085</v>
      </c>
      <c r="O2" s="41">
        <v>1.2144058909803599</v>
      </c>
      <c r="P2" s="41">
        <v>1.1298901106999999</v>
      </c>
      <c r="Q2" s="41">
        <v>1.0618269999999999</v>
      </c>
      <c r="R2" s="41">
        <v>1.03</v>
      </c>
    </row>
    <row r="3" spans="1:22" x14ac:dyDescent="0.2">
      <c r="A3" s="71"/>
      <c r="B3" s="71"/>
      <c r="C3" s="5" t="s">
        <v>1236</v>
      </c>
      <c r="D3" s="5"/>
      <c r="E3" s="5"/>
      <c r="F3" s="5"/>
      <c r="G3" s="5"/>
      <c r="H3" s="5"/>
      <c r="I3" s="5"/>
      <c r="J3" s="5"/>
      <c r="K3" s="5">
        <v>0</v>
      </c>
      <c r="L3" s="5">
        <v>0</v>
      </c>
      <c r="M3" s="5">
        <v>0</v>
      </c>
      <c r="N3" s="5">
        <v>0</v>
      </c>
      <c r="O3" s="5">
        <v>0</v>
      </c>
      <c r="P3" s="5">
        <v>1.07</v>
      </c>
      <c r="Q3" s="5">
        <v>2.13</v>
      </c>
      <c r="R3" s="5">
        <v>2.68</v>
      </c>
    </row>
    <row r="4" spans="1:22" x14ac:dyDescent="0.2">
      <c r="A4" s="72"/>
      <c r="B4" s="72"/>
      <c r="K4">
        <f t="shared" ref="K4:R4" si="0">K3*K2*1000000</f>
        <v>0</v>
      </c>
      <c r="L4">
        <f t="shared" si="0"/>
        <v>0</v>
      </c>
      <c r="M4">
        <f t="shared" si="0"/>
        <v>0</v>
      </c>
      <c r="N4">
        <f t="shared" si="0"/>
        <v>0</v>
      </c>
      <c r="O4">
        <f t="shared" si="0"/>
        <v>0</v>
      </c>
      <c r="P4">
        <f t="shared" si="0"/>
        <v>1208982.418449</v>
      </c>
      <c r="Q4">
        <f t="shared" si="0"/>
        <v>2261691.5099999993</v>
      </c>
      <c r="R4">
        <f t="shared" si="0"/>
        <v>2760400</v>
      </c>
    </row>
    <row r="5" spans="1:22" x14ac:dyDescent="0.2">
      <c r="A5" s="71"/>
      <c r="B5" s="71"/>
    </row>
    <row r="6" spans="1:22" x14ac:dyDescent="0.2">
      <c r="A6" s="72"/>
      <c r="B6" s="72"/>
    </row>
    <row r="7" spans="1:22" x14ac:dyDescent="0.2">
      <c r="A7" s="71"/>
      <c r="B7" s="71"/>
      <c r="C7" s="6" t="s">
        <v>1237</v>
      </c>
    </row>
    <row r="8" spans="1:22" x14ac:dyDescent="0.2">
      <c r="A8" s="72"/>
      <c r="B8" s="72"/>
    </row>
    <row r="9" spans="1:22" x14ac:dyDescent="0.2">
      <c r="A9" s="71"/>
      <c r="B9" s="71"/>
      <c r="C9" s="6" t="s">
        <v>1238</v>
      </c>
      <c r="L9" t="e">
        <f>L$2*L102*1000000</f>
        <v>#VALUE!</v>
      </c>
      <c r="M9" t="e">
        <f t="shared" ref="M9:V9" si="1">M$2*M102*1000000</f>
        <v>#VALUE!</v>
      </c>
      <c r="N9">
        <f t="shared" si="1"/>
        <v>80078434.501719147</v>
      </c>
      <c r="O9">
        <f t="shared" si="1"/>
        <v>154265980.33123511</v>
      </c>
      <c r="P9">
        <f t="shared" si="1"/>
        <v>202577997.94740295</v>
      </c>
      <c r="Q9">
        <f t="shared" si="1"/>
        <v>227007994.32999998</v>
      </c>
      <c r="R9">
        <f t="shared" si="1"/>
        <v>159845700</v>
      </c>
      <c r="S9">
        <f t="shared" si="1"/>
        <v>0</v>
      </c>
      <c r="T9">
        <f t="shared" si="1"/>
        <v>0</v>
      </c>
      <c r="U9">
        <f t="shared" si="1"/>
        <v>0</v>
      </c>
      <c r="V9">
        <f t="shared" si="1"/>
        <v>0</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t="e">
        <f t="shared" ref="L11:V11" si="3">L$2*L104*1000000</f>
        <v>#VALUE!</v>
      </c>
      <c r="M11" t="e">
        <f t="shared" si="3"/>
        <v>#VALUE!</v>
      </c>
      <c r="N11">
        <f t="shared" si="3"/>
        <v>-80078434.501719147</v>
      </c>
      <c r="O11">
        <f t="shared" si="3"/>
        <v>-154265980.33123511</v>
      </c>
      <c r="P11">
        <f t="shared" si="3"/>
        <v>-201369015.52895397</v>
      </c>
      <c r="Q11">
        <f t="shared" si="3"/>
        <v>-224746302.81999996</v>
      </c>
      <c r="R11">
        <f t="shared" si="3"/>
        <v>-157085300</v>
      </c>
      <c r="S11">
        <f t="shared" si="3"/>
        <v>0</v>
      </c>
      <c r="T11">
        <f t="shared" si="3"/>
        <v>0</v>
      </c>
      <c r="U11">
        <f t="shared" si="3"/>
        <v>0</v>
      </c>
      <c r="V11">
        <f t="shared" si="3"/>
        <v>0</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t="e">
        <f t="shared" ref="L13:V13" si="5">L$2*L106*1000000</f>
        <v>#VALUE!</v>
      </c>
      <c r="M13" t="e">
        <f t="shared" si="5"/>
        <v>#VALUE!</v>
      </c>
      <c r="N13" t="e">
        <f t="shared" si="5"/>
        <v>#VALUE!</v>
      </c>
      <c r="O13">
        <f t="shared" si="5"/>
        <v>-1157693.1358715771</v>
      </c>
      <c r="P13">
        <f t="shared" si="5"/>
        <v>-455345.71461209998</v>
      </c>
      <c r="Q13">
        <f t="shared" si="5"/>
        <v>-199198.74519999998</v>
      </c>
      <c r="R13">
        <f t="shared" si="5"/>
        <v>287885.00000000006</v>
      </c>
      <c r="S13">
        <f t="shared" si="5"/>
        <v>0</v>
      </c>
      <c r="T13">
        <f t="shared" si="5"/>
        <v>0</v>
      </c>
      <c r="U13">
        <f t="shared" si="5"/>
        <v>0</v>
      </c>
      <c r="V13">
        <f t="shared" si="5"/>
        <v>0</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t="e">
        <f t="shared" ref="L15:V15" si="7">L$2*L108*1000000</f>
        <v>#VALUE!</v>
      </c>
      <c r="M15" t="e">
        <f t="shared" si="7"/>
        <v>#VALUE!</v>
      </c>
      <c r="N15" t="e">
        <f t="shared" si="7"/>
        <v>#VALUE!</v>
      </c>
      <c r="O15" t="e">
        <f t="shared" si="7"/>
        <v>#VALUE!</v>
      </c>
      <c r="P15">
        <f t="shared" si="7"/>
        <v>-188371437.6295276</v>
      </c>
      <c r="Q15">
        <f t="shared" si="7"/>
        <v>-105514704.63429999</v>
      </c>
      <c r="R15">
        <f t="shared" si="7"/>
        <v>-58636149</v>
      </c>
      <c r="S15">
        <f t="shared" si="7"/>
        <v>0</v>
      </c>
      <c r="T15">
        <f t="shared" si="7"/>
        <v>0</v>
      </c>
      <c r="U15">
        <f t="shared" si="7"/>
        <v>0</v>
      </c>
      <c r="V15">
        <f t="shared" si="7"/>
        <v>0</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29208386.469769239</v>
      </c>
      <c r="M17">
        <f t="shared" si="9"/>
        <v>56162098.180472575</v>
      </c>
      <c r="N17">
        <f t="shared" si="9"/>
        <v>22473188.215537049</v>
      </c>
      <c r="O17">
        <f t="shared" si="9"/>
        <v>46511745.62454778</v>
      </c>
      <c r="P17">
        <f t="shared" si="9"/>
        <v>56200734.106218003</v>
      </c>
      <c r="Q17">
        <f t="shared" si="9"/>
        <v>53070113.459999986</v>
      </c>
      <c r="R17">
        <f t="shared" si="9"/>
        <v>42961300</v>
      </c>
      <c r="S17">
        <f t="shared" si="9"/>
        <v>0</v>
      </c>
      <c r="T17">
        <f t="shared" si="9"/>
        <v>0</v>
      </c>
      <c r="U17">
        <f t="shared" si="9"/>
        <v>0</v>
      </c>
      <c r="V17">
        <f t="shared" si="9"/>
        <v>0</v>
      </c>
    </row>
    <row r="18" spans="1:22" x14ac:dyDescent="0.2">
      <c r="A18" s="11"/>
      <c r="C18" s="11" t="s">
        <v>1243</v>
      </c>
      <c r="L18">
        <f t="shared" ref="L18:V18" si="10">L$2*L111*1000000</f>
        <v>1338792.4750469918</v>
      </c>
      <c r="M18">
        <f t="shared" si="10"/>
        <v>1201995.1080243166</v>
      </c>
      <c r="N18">
        <f t="shared" si="10"/>
        <v>-726407.32758056466</v>
      </c>
      <c r="O18">
        <f t="shared" si="10"/>
        <v>1334024.8712419253</v>
      </c>
      <c r="P18">
        <f t="shared" si="10"/>
        <v>337498.17606609</v>
      </c>
      <c r="Q18">
        <f t="shared" si="10"/>
        <v>5096.7695999999987</v>
      </c>
      <c r="R18">
        <f t="shared" si="10"/>
        <v>-170465</v>
      </c>
      <c r="S18">
        <f t="shared" si="10"/>
        <v>0</v>
      </c>
      <c r="T18">
        <f t="shared" si="10"/>
        <v>0</v>
      </c>
      <c r="U18">
        <f t="shared" si="10"/>
        <v>0</v>
      </c>
      <c r="V18">
        <f t="shared" si="10"/>
        <v>0</v>
      </c>
    </row>
    <row r="19" spans="1:22" x14ac:dyDescent="0.2">
      <c r="A19" s="11"/>
      <c r="C19" s="11" t="s">
        <v>1244</v>
      </c>
      <c r="L19">
        <f t="shared" ref="L19:V19" si="11">L$2*L112*1000000</f>
        <v>24299737.054270506</v>
      </c>
      <c r="M19">
        <f t="shared" si="11"/>
        <v>44500574.872886807</v>
      </c>
      <c r="N19" t="e">
        <f t="shared" si="11"/>
        <v>#VALUE!</v>
      </c>
      <c r="O19" t="e">
        <f t="shared" si="11"/>
        <v>#VALUE!</v>
      </c>
      <c r="P19" t="e">
        <f t="shared" si="11"/>
        <v>#VALUE!</v>
      </c>
      <c r="Q19" t="e">
        <f t="shared" si="11"/>
        <v>#VALUE!</v>
      </c>
      <c r="R19" t="e">
        <f t="shared" si="11"/>
        <v>#VALUE!</v>
      </c>
      <c r="S19">
        <f t="shared" si="11"/>
        <v>0</v>
      </c>
      <c r="T19">
        <f t="shared" si="11"/>
        <v>0</v>
      </c>
      <c r="U19">
        <f t="shared" si="11"/>
        <v>0</v>
      </c>
      <c r="V19">
        <f t="shared" si="11"/>
        <v>0</v>
      </c>
    </row>
    <row r="20" spans="1:22" x14ac:dyDescent="0.2">
      <c r="A20" s="71"/>
      <c r="B20" s="71"/>
      <c r="C20" s="11" t="s">
        <v>1245</v>
      </c>
      <c r="L20">
        <f t="shared" ref="L20:V20" si="12">L$2*L113*1000000</f>
        <v>4908649.4154987354</v>
      </c>
      <c r="M20">
        <f t="shared" si="12"/>
        <v>11661523.307585767</v>
      </c>
      <c r="N20">
        <f t="shared" si="12"/>
        <v>22473188.215537049</v>
      </c>
      <c r="O20">
        <f t="shared" si="12"/>
        <v>46511745.62454778</v>
      </c>
      <c r="P20">
        <f t="shared" si="12"/>
        <v>56200734.106218003</v>
      </c>
      <c r="Q20">
        <f t="shared" si="12"/>
        <v>53070113.459999986</v>
      </c>
      <c r="R20">
        <f t="shared" si="12"/>
        <v>42961300</v>
      </c>
      <c r="S20">
        <f t="shared" si="12"/>
        <v>0</v>
      </c>
      <c r="T20">
        <f t="shared" si="12"/>
        <v>0</v>
      </c>
      <c r="U20">
        <f t="shared" si="12"/>
        <v>0</v>
      </c>
      <c r="V20">
        <f t="shared" si="12"/>
        <v>0</v>
      </c>
    </row>
    <row r="21" spans="1:22" x14ac:dyDescent="0.2">
      <c r="A21" s="72"/>
      <c r="B21" s="72"/>
      <c r="C21" s="11" t="s">
        <v>1246</v>
      </c>
      <c r="L21" t="e">
        <f t="shared" ref="L21:V21" si="13">L$2*L114*1000000</f>
        <v>#VALUE!</v>
      </c>
      <c r="M21" t="e">
        <f t="shared" si="13"/>
        <v>#VALUE!</v>
      </c>
      <c r="N21" t="e">
        <f t="shared" si="13"/>
        <v>#VALUE!</v>
      </c>
      <c r="O21" t="e">
        <f t="shared" si="13"/>
        <v>#VALUE!</v>
      </c>
      <c r="P21" t="e">
        <f t="shared" si="13"/>
        <v>#VALUE!</v>
      </c>
      <c r="Q21" t="e">
        <f t="shared" si="13"/>
        <v>#VALUE!</v>
      </c>
      <c r="R21" t="e">
        <f t="shared" si="13"/>
        <v>#VALUE!</v>
      </c>
      <c r="S21">
        <f t="shared" si="13"/>
        <v>0</v>
      </c>
      <c r="T21">
        <f t="shared" si="13"/>
        <v>0</v>
      </c>
      <c r="U21">
        <f t="shared" si="13"/>
        <v>0</v>
      </c>
      <c r="V21">
        <f t="shared" si="13"/>
        <v>0</v>
      </c>
    </row>
    <row r="22" spans="1:22" x14ac:dyDescent="0.2">
      <c r="A22" s="71"/>
      <c r="B22" s="71"/>
      <c r="C22" s="5" t="s">
        <v>1248</v>
      </c>
      <c r="L22">
        <f t="shared" ref="L22:V22" si="14">L$2*L115*1000000</f>
        <v>-29208386.469769239</v>
      </c>
      <c r="M22">
        <f t="shared" si="14"/>
        <v>-56162098.180472575</v>
      </c>
      <c r="N22">
        <f t="shared" si="14"/>
        <v>-102551622.7172562</v>
      </c>
      <c r="O22">
        <f t="shared" si="14"/>
        <v>-200765581.89687309</v>
      </c>
      <c r="P22">
        <f t="shared" si="14"/>
        <v>-257569749.63517201</v>
      </c>
      <c r="Q22">
        <f t="shared" si="14"/>
        <v>-277816416.27999997</v>
      </c>
      <c r="R22">
        <f t="shared" si="14"/>
        <v>-200046600</v>
      </c>
      <c r="S22">
        <f t="shared" si="14"/>
        <v>0</v>
      </c>
      <c r="T22">
        <f t="shared" si="14"/>
        <v>0</v>
      </c>
      <c r="U22">
        <f t="shared" si="14"/>
        <v>0</v>
      </c>
      <c r="V22">
        <f t="shared" si="14"/>
        <v>0</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-1338792.4750469918</v>
      </c>
      <c r="M24">
        <f t="shared" si="16"/>
        <v>-1201995.1080243166</v>
      </c>
      <c r="N24">
        <f t="shared" si="16"/>
        <v>-1073171.7002652353</v>
      </c>
      <c r="O24">
        <f t="shared" si="16"/>
        <v>-1196311.2432047524</v>
      </c>
      <c r="P24">
        <f t="shared" si="16"/>
        <v>-428115.36294422997</v>
      </c>
      <c r="Q24">
        <f t="shared" si="16"/>
        <v>-156831.84789999999</v>
      </c>
      <c r="R24">
        <f t="shared" si="16"/>
        <v>265431</v>
      </c>
      <c r="S24">
        <f t="shared" si="16"/>
        <v>0</v>
      </c>
      <c r="T24">
        <f t="shared" si="16"/>
        <v>0</v>
      </c>
      <c r="U24">
        <f t="shared" si="16"/>
        <v>0</v>
      </c>
      <c r="V24">
        <f t="shared" si="16"/>
        <v>0</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t="e">
        <f t="shared" ref="L26:V26" si="18">L$2*L119*1000000</f>
        <v>#VALUE!</v>
      </c>
      <c r="M26" t="e">
        <f t="shared" si="18"/>
        <v>#VALUE!</v>
      </c>
      <c r="N26" t="e">
        <f t="shared" si="18"/>
        <v>#VALUE!</v>
      </c>
      <c r="O26" t="e">
        <f t="shared" si="18"/>
        <v>#VALUE!</v>
      </c>
      <c r="P26">
        <f t="shared" si="18"/>
        <v>-240940365.95292258</v>
      </c>
      <c r="Q26">
        <f t="shared" si="18"/>
        <v>-130427714.43909998</v>
      </c>
      <c r="R26">
        <f t="shared" si="18"/>
        <v>-74670983</v>
      </c>
      <c r="S26">
        <f t="shared" si="18"/>
        <v>0</v>
      </c>
      <c r="T26">
        <f t="shared" si="18"/>
        <v>0</v>
      </c>
      <c r="U26">
        <f t="shared" si="18"/>
        <v>0</v>
      </c>
      <c r="V26">
        <f t="shared" si="18"/>
        <v>0</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t="e">
        <f t="shared" ref="L28:V28" si="20">L$2*L121*1000000</f>
        <v>#VALUE!</v>
      </c>
      <c r="M28" t="e">
        <f t="shared" si="20"/>
        <v>#VALUE!</v>
      </c>
      <c r="N28">
        <f t="shared" si="20"/>
        <v>2376616.6167663839</v>
      </c>
      <c r="O28">
        <f t="shared" si="20"/>
        <v>194304.9425568576</v>
      </c>
      <c r="P28">
        <f t="shared" si="20"/>
        <v>7954426.3793279994</v>
      </c>
      <c r="Q28">
        <f t="shared" si="20"/>
        <v>18836810.979999997</v>
      </c>
      <c r="R28">
        <f t="shared" si="20"/>
        <v>13173700</v>
      </c>
      <c r="S28">
        <f t="shared" si="20"/>
        <v>0</v>
      </c>
      <c r="T28">
        <f t="shared" si="20"/>
        <v>0</v>
      </c>
      <c r="U28">
        <f t="shared" si="20"/>
        <v>0</v>
      </c>
      <c r="V28">
        <f t="shared" si="20"/>
        <v>0</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t="e">
        <f t="shared" ref="L30:V30" si="22">L$2*L123*1000000</f>
        <v>#VALUE!</v>
      </c>
      <c r="M30" t="e">
        <f t="shared" si="22"/>
        <v>#VALUE!</v>
      </c>
      <c r="N30" t="e">
        <f t="shared" si="22"/>
        <v>#VALUE!</v>
      </c>
      <c r="O30">
        <f t="shared" si="22"/>
        <v>-1114095.9643853821</v>
      </c>
      <c r="P30">
        <f t="shared" si="22"/>
        <v>48862436.804254703</v>
      </c>
      <c r="Q30">
        <f t="shared" si="22"/>
        <v>1616206.8766999997</v>
      </c>
      <c r="R30">
        <f t="shared" si="22"/>
        <v>-287782</v>
      </c>
      <c r="S30">
        <f t="shared" si="22"/>
        <v>0</v>
      </c>
      <c r="T30">
        <f t="shared" si="22"/>
        <v>0</v>
      </c>
      <c r="U30">
        <f t="shared" si="22"/>
        <v>0</v>
      </c>
      <c r="V30">
        <f t="shared" si="22"/>
        <v>0</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t="e">
        <f t="shared" ref="L32:V32" si="24">L$2*L125*1000000</f>
        <v>#VALUE!</v>
      </c>
      <c r="M32" t="e">
        <f t="shared" si="24"/>
        <v>#VALUE!</v>
      </c>
      <c r="N32" t="e">
        <f t="shared" si="24"/>
        <v>#VALUE!</v>
      </c>
      <c r="O32" t="e">
        <f t="shared" si="24"/>
        <v>#VALUE!</v>
      </c>
      <c r="P32" t="e">
        <f t="shared" si="24"/>
        <v>#VALUE!</v>
      </c>
      <c r="Q32" t="e">
        <f t="shared" si="24"/>
        <v>#VALUE!</v>
      </c>
      <c r="R32" t="e">
        <f t="shared" si="24"/>
        <v>#VALUE!</v>
      </c>
      <c r="S32">
        <f t="shared" si="24"/>
        <v>0</v>
      </c>
      <c r="T32">
        <f t="shared" si="24"/>
        <v>0</v>
      </c>
      <c r="U32">
        <f t="shared" si="24"/>
        <v>0</v>
      </c>
      <c r="V32">
        <f t="shared" si="24"/>
        <v>0</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t="e">
        <f t="shared" ref="L34:V34" si="26">L$2*L127*1000000</f>
        <v>#VALUE!</v>
      </c>
      <c r="M34" t="e">
        <f t="shared" si="26"/>
        <v>#VALUE!</v>
      </c>
      <c r="N34">
        <f t="shared" si="26"/>
        <v>2376616.6167663839</v>
      </c>
      <c r="O34">
        <f t="shared" si="26"/>
        <v>194304.9425568576</v>
      </c>
      <c r="P34">
        <f t="shared" si="26"/>
        <v>7954426.3793279994</v>
      </c>
      <c r="Q34">
        <f t="shared" si="26"/>
        <v>18836810.979999997</v>
      </c>
      <c r="R34">
        <f t="shared" si="26"/>
        <v>13173700</v>
      </c>
      <c r="S34">
        <f t="shared" si="26"/>
        <v>0</v>
      </c>
      <c r="T34">
        <f t="shared" si="26"/>
        <v>0</v>
      </c>
      <c r="U34">
        <f t="shared" si="26"/>
        <v>0</v>
      </c>
      <c r="V34">
        <f t="shared" si="26"/>
        <v>0</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102530.53609396836</v>
      </c>
      <c r="M36">
        <f t="shared" si="28"/>
        <v>1337793.7993550773</v>
      </c>
      <c r="N36" t="e">
        <f t="shared" si="28"/>
        <v>#VALUE!</v>
      </c>
      <c r="O36">
        <f t="shared" si="28"/>
        <v>752931.65240782313</v>
      </c>
      <c r="P36">
        <f t="shared" si="28"/>
        <v>-3265382.4199229996</v>
      </c>
      <c r="Q36">
        <f t="shared" si="28"/>
        <v>-9726335.3199999984</v>
      </c>
      <c r="R36">
        <f t="shared" si="28"/>
        <v>-7086400</v>
      </c>
      <c r="S36">
        <f t="shared" si="28"/>
        <v>0</v>
      </c>
      <c r="T36">
        <f t="shared" si="28"/>
        <v>0</v>
      </c>
      <c r="U36">
        <f t="shared" si="28"/>
        <v>0</v>
      </c>
      <c r="V36">
        <f t="shared" si="28"/>
        <v>0</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-29105855.933675271</v>
      </c>
      <c r="M38">
        <f t="shared" si="30"/>
        <v>-54824304.381117493</v>
      </c>
      <c r="N38">
        <f t="shared" si="30"/>
        <v>-100187320.17622437</v>
      </c>
      <c r="O38">
        <f t="shared" si="30"/>
        <v>-199818345.3019084</v>
      </c>
      <c r="P38">
        <f t="shared" si="30"/>
        <v>-252892004.57687396</v>
      </c>
      <c r="Q38">
        <f t="shared" si="30"/>
        <v>-268695322.34999996</v>
      </c>
      <c r="R38">
        <f t="shared" si="30"/>
        <v>-193969600</v>
      </c>
      <c r="S38">
        <f t="shared" si="30"/>
        <v>0</v>
      </c>
      <c r="T38">
        <f t="shared" si="30"/>
        <v>0</v>
      </c>
      <c r="U38">
        <f t="shared" si="30"/>
        <v>0</v>
      </c>
      <c r="V38">
        <f t="shared" si="30"/>
        <v>0</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t="e">
        <f t="shared" ref="L40:V40" si="32">L$2*L133*1000000</f>
        <v>#VALUE!</v>
      </c>
      <c r="M40" t="e">
        <f t="shared" si="32"/>
        <v>#VALUE!</v>
      </c>
      <c r="N40" t="e">
        <f t="shared" si="32"/>
        <v>#VALUE!</v>
      </c>
      <c r="O40" t="e">
        <f t="shared" si="32"/>
        <v>#VALUE!</v>
      </c>
      <c r="P40" t="e">
        <f t="shared" si="32"/>
        <v>#VALUE!</v>
      </c>
      <c r="Q40" t="e">
        <f t="shared" si="32"/>
        <v>#VALUE!</v>
      </c>
      <c r="R40" t="e">
        <f t="shared" si="32"/>
        <v>#VALUE!</v>
      </c>
      <c r="S40">
        <f t="shared" si="32"/>
        <v>0</v>
      </c>
      <c r="T40">
        <f t="shared" si="32"/>
        <v>0</v>
      </c>
      <c r="U40">
        <f t="shared" si="32"/>
        <v>0</v>
      </c>
      <c r="V40">
        <f t="shared" si="32"/>
        <v>0</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t="e">
        <f t="shared" ref="L42:V42" si="34">L$2*L135*1000000</f>
        <v>#VALUE!</v>
      </c>
      <c r="M42" t="e">
        <f t="shared" si="34"/>
        <v>#VALUE!</v>
      </c>
      <c r="N42" t="e">
        <f t="shared" si="34"/>
        <v>#VALUE!</v>
      </c>
      <c r="O42" t="e">
        <f t="shared" si="34"/>
        <v>#VALUE!</v>
      </c>
      <c r="P42" t="e">
        <f t="shared" si="34"/>
        <v>#VALUE!</v>
      </c>
      <c r="Q42" t="e">
        <f t="shared" si="34"/>
        <v>#VALUE!</v>
      </c>
      <c r="R42" t="e">
        <f t="shared" si="34"/>
        <v>#VALUE!</v>
      </c>
      <c r="S42">
        <f t="shared" si="34"/>
        <v>0</v>
      </c>
      <c r="T42">
        <f t="shared" si="34"/>
        <v>0</v>
      </c>
      <c r="U42">
        <f t="shared" si="34"/>
        <v>0</v>
      </c>
      <c r="V42">
        <f t="shared" si="34"/>
        <v>0</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-29105855.933675271</v>
      </c>
      <c r="M44">
        <f t="shared" si="36"/>
        <v>-54433062.798287243</v>
      </c>
      <c r="N44">
        <f t="shared" si="36"/>
        <v>-100187320.17622437</v>
      </c>
      <c r="O44">
        <f t="shared" si="36"/>
        <v>-200571276.95431623</v>
      </c>
      <c r="P44">
        <f t="shared" si="36"/>
        <v>-249818703.47576997</v>
      </c>
      <c r="Q44">
        <f t="shared" si="36"/>
        <v>-260933366.97999996</v>
      </c>
      <c r="R44">
        <f t="shared" si="36"/>
        <v>-201674000</v>
      </c>
      <c r="S44">
        <f t="shared" si="36"/>
        <v>0</v>
      </c>
      <c r="T44">
        <f t="shared" si="36"/>
        <v>0</v>
      </c>
      <c r="U44">
        <f t="shared" si="36"/>
        <v>0</v>
      </c>
      <c r="V44">
        <f t="shared" si="36"/>
        <v>0</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-1351608.7920587379</v>
      </c>
      <c r="M46">
        <f t="shared" si="38"/>
        <v>-1134853.004132156</v>
      </c>
      <c r="N46">
        <f t="shared" si="38"/>
        <v>-1091150.2508376648</v>
      </c>
      <c r="O46">
        <f t="shared" si="38"/>
        <v>-1251080.9488879668</v>
      </c>
      <c r="P46">
        <f t="shared" si="38"/>
        <v>-382693.78049409</v>
      </c>
      <c r="Q46">
        <f t="shared" si="38"/>
        <v>-118287.52779999998</v>
      </c>
      <c r="R46">
        <f t="shared" si="38"/>
        <v>209296</v>
      </c>
      <c r="S46">
        <f t="shared" si="38"/>
        <v>0</v>
      </c>
      <c r="T46">
        <f t="shared" si="38"/>
        <v>0</v>
      </c>
      <c r="U46">
        <f t="shared" si="38"/>
        <v>0</v>
      </c>
      <c r="V46">
        <f t="shared" si="38"/>
        <v>0</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t="e">
        <f t="shared" ref="L48:V48" si="40">L$2*L141*1000000</f>
        <v>#VALUE!</v>
      </c>
      <c r="M48" t="e">
        <f t="shared" si="40"/>
        <v>#VALUE!</v>
      </c>
      <c r="N48" t="e">
        <f t="shared" si="40"/>
        <v>#VALUE!</v>
      </c>
      <c r="O48" t="e">
        <f t="shared" si="40"/>
        <v>#VALUE!</v>
      </c>
      <c r="P48">
        <f t="shared" si="40"/>
        <v>-233695962.51915848</v>
      </c>
      <c r="Q48">
        <f t="shared" si="40"/>
        <v>-122502980.98999998</v>
      </c>
      <c r="R48">
        <f t="shared" si="40"/>
        <v>-75277653</v>
      </c>
      <c r="S48">
        <f t="shared" si="40"/>
        <v>0</v>
      </c>
      <c r="T48">
        <f t="shared" si="40"/>
        <v>0</v>
      </c>
      <c r="U48">
        <f t="shared" si="40"/>
        <v>0</v>
      </c>
      <c r="V48">
        <f t="shared" si="40"/>
        <v>0</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t="e">
        <f t="shared" ref="L50:V50" si="42">L$2*L143*1000000</f>
        <v>#VALUE!</v>
      </c>
      <c r="M50" t="e">
        <f t="shared" si="42"/>
        <v>#VALUE!</v>
      </c>
      <c r="N50" t="e">
        <f t="shared" si="42"/>
        <v>#VALUE!</v>
      </c>
      <c r="O50" t="e">
        <f t="shared" si="42"/>
        <v>#VALUE!</v>
      </c>
      <c r="P50" t="e">
        <f t="shared" si="42"/>
        <v>#VALUE!</v>
      </c>
      <c r="Q50">
        <f t="shared" si="42"/>
        <v>722042.36</v>
      </c>
      <c r="R50" t="e">
        <f t="shared" si="42"/>
        <v>#VALUE!</v>
      </c>
      <c r="S50">
        <f t="shared" si="42"/>
        <v>0</v>
      </c>
      <c r="T50">
        <f t="shared" si="42"/>
        <v>0</v>
      </c>
      <c r="U50">
        <f t="shared" si="42"/>
        <v>0</v>
      </c>
      <c r="V50">
        <f t="shared" si="42"/>
        <v>0</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-29105855.933675271</v>
      </c>
      <c r="M52">
        <f t="shared" si="44"/>
        <v>-54433062.798287243</v>
      </c>
      <c r="N52">
        <f t="shared" si="44"/>
        <v>-100187320.17622437</v>
      </c>
      <c r="O52">
        <f t="shared" si="44"/>
        <v>-200571276.95431623</v>
      </c>
      <c r="P52">
        <f t="shared" si="44"/>
        <v>-249818703.47576997</v>
      </c>
      <c r="Q52">
        <f t="shared" si="44"/>
        <v>-261655409.33999994</v>
      </c>
      <c r="R52">
        <f t="shared" si="44"/>
        <v>-201674000</v>
      </c>
      <c r="S52">
        <f t="shared" si="44"/>
        <v>0</v>
      </c>
      <c r="T52">
        <f t="shared" si="44"/>
        <v>0</v>
      </c>
      <c r="U52">
        <f t="shared" si="44"/>
        <v>0</v>
      </c>
      <c r="V52">
        <f t="shared" si="44"/>
        <v>0</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t="e">
        <f t="shared" ref="L54:V54" si="46">L$2*L147*1000000</f>
        <v>#VALUE!</v>
      </c>
      <c r="M54" t="e">
        <f t="shared" si="46"/>
        <v>#VALUE!</v>
      </c>
      <c r="N54" t="e">
        <f t="shared" si="46"/>
        <v>#VALUE!</v>
      </c>
      <c r="O54" t="e">
        <f t="shared" si="46"/>
        <v>#VALUE!</v>
      </c>
      <c r="P54" t="e">
        <f t="shared" si="46"/>
        <v>#VALUE!</v>
      </c>
      <c r="Q54" t="e">
        <f t="shared" si="46"/>
        <v>#VALUE!</v>
      </c>
      <c r="R54" t="e">
        <f t="shared" si="46"/>
        <v>#VALUE!</v>
      </c>
      <c r="S54">
        <f t="shared" si="46"/>
        <v>0</v>
      </c>
      <c r="T54">
        <f t="shared" si="46"/>
        <v>0</v>
      </c>
      <c r="U54">
        <f t="shared" si="46"/>
        <v>0</v>
      </c>
      <c r="V54">
        <f t="shared" si="46"/>
        <v>0</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-29105855.933675271</v>
      </c>
      <c r="M56">
        <f t="shared" si="48"/>
        <v>-54433062.798287243</v>
      </c>
      <c r="N56">
        <f t="shared" si="48"/>
        <v>-100187320.17622437</v>
      </c>
      <c r="O56">
        <f t="shared" si="48"/>
        <v>-200571276.95431623</v>
      </c>
      <c r="P56">
        <f t="shared" si="48"/>
        <v>-249818703.47576997</v>
      </c>
      <c r="Q56">
        <f t="shared" si="48"/>
        <v>-261655409.33999994</v>
      </c>
      <c r="R56">
        <f t="shared" si="48"/>
        <v>-201674000</v>
      </c>
      <c r="S56">
        <f t="shared" si="48"/>
        <v>0</v>
      </c>
      <c r="T56">
        <f t="shared" si="48"/>
        <v>0</v>
      </c>
      <c r="U56">
        <f t="shared" si="48"/>
        <v>0</v>
      </c>
      <c r="V56">
        <f t="shared" si="48"/>
        <v>0</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-1351608.7920587379</v>
      </c>
      <c r="M58">
        <f t="shared" si="50"/>
        <v>-1134853.004132156</v>
      </c>
      <c r="N58">
        <f t="shared" si="50"/>
        <v>-1091150.2508376648</v>
      </c>
      <c r="O58">
        <f t="shared" si="50"/>
        <v>-1251080.9488879668</v>
      </c>
      <c r="P58">
        <f t="shared" si="50"/>
        <v>-382693.78049409</v>
      </c>
      <c r="Q58">
        <f t="shared" si="50"/>
        <v>-121579.19149999999</v>
      </c>
      <c r="R58">
        <f t="shared" si="50"/>
        <v>211562</v>
      </c>
      <c r="S58">
        <f t="shared" si="50"/>
        <v>0</v>
      </c>
      <c r="T58">
        <f t="shared" si="50"/>
        <v>0</v>
      </c>
      <c r="U58">
        <f t="shared" si="50"/>
        <v>0</v>
      </c>
      <c r="V58">
        <f t="shared" si="50"/>
        <v>0</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t="e">
        <f t="shared" ref="L60:V60" si="52">L$2*L153*1000000</f>
        <v>#VALUE!</v>
      </c>
      <c r="M60" t="e">
        <f t="shared" si="52"/>
        <v>#VALUE!</v>
      </c>
      <c r="N60" t="e">
        <f t="shared" si="52"/>
        <v>#VALUE!</v>
      </c>
      <c r="O60" t="e">
        <f t="shared" si="52"/>
        <v>#VALUE!</v>
      </c>
      <c r="P60">
        <f t="shared" si="52"/>
        <v>-233695962.51915848</v>
      </c>
      <c r="Q60">
        <f t="shared" si="52"/>
        <v>-122840960.52409999</v>
      </c>
      <c r="R60">
        <f t="shared" si="52"/>
        <v>-75277653</v>
      </c>
      <c r="S60">
        <f t="shared" si="52"/>
        <v>0</v>
      </c>
      <c r="T60">
        <f t="shared" si="52"/>
        <v>0</v>
      </c>
      <c r="U60">
        <f t="shared" si="52"/>
        <v>0</v>
      </c>
      <c r="V60">
        <f t="shared" si="52"/>
        <v>0</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t="e">
        <f t="shared" ref="L62:V62" si="54">L$2*L155*1000000</f>
        <v>#VALUE!</v>
      </c>
      <c r="M62" t="e">
        <f t="shared" si="54"/>
        <v>#VALUE!</v>
      </c>
      <c r="N62" t="e">
        <f t="shared" si="54"/>
        <v>#VALUE!</v>
      </c>
      <c r="O62" t="e">
        <f t="shared" si="54"/>
        <v>#VALUE!</v>
      </c>
      <c r="P62" t="e">
        <f t="shared" si="54"/>
        <v>#VALUE!</v>
      </c>
      <c r="Q62" t="e">
        <f t="shared" si="54"/>
        <v>#VALUE!</v>
      </c>
      <c r="R62" t="e">
        <f t="shared" si="54"/>
        <v>#VALUE!</v>
      </c>
      <c r="S62">
        <f t="shared" si="54"/>
        <v>0</v>
      </c>
      <c r="T62">
        <f t="shared" si="54"/>
        <v>0</v>
      </c>
      <c r="U62">
        <f t="shared" si="54"/>
        <v>0</v>
      </c>
      <c r="V62">
        <f t="shared" si="54"/>
        <v>0</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-29105855.933675271</v>
      </c>
      <c r="M64">
        <f t="shared" si="56"/>
        <v>-54433062.798287243</v>
      </c>
      <c r="N64">
        <f t="shared" si="56"/>
        <v>-100187320.17622437</v>
      </c>
      <c r="O64">
        <f t="shared" si="56"/>
        <v>-200571276.95431623</v>
      </c>
      <c r="P64">
        <f t="shared" si="56"/>
        <v>-249818703.47576997</v>
      </c>
      <c r="Q64">
        <f t="shared" si="56"/>
        <v>-261655409.33999994</v>
      </c>
      <c r="R64">
        <f t="shared" si="56"/>
        <v>-201674000</v>
      </c>
      <c r="S64">
        <f t="shared" si="56"/>
        <v>0</v>
      </c>
      <c r="T64">
        <f t="shared" si="56"/>
        <v>0</v>
      </c>
      <c r="U64">
        <f t="shared" si="56"/>
        <v>0</v>
      </c>
      <c r="V64">
        <f t="shared" si="56"/>
        <v>0</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-66439787.388891503</v>
      </c>
      <c r="M66">
        <f t="shared" si="58"/>
        <v>-6057934.1857588394</v>
      </c>
      <c r="N66">
        <f t="shared" si="58"/>
        <v>-3263230.0696533252</v>
      </c>
      <c r="O66">
        <f t="shared" si="58"/>
        <v>-5987021.0425331742</v>
      </c>
      <c r="P66">
        <f t="shared" si="58"/>
        <v>-6011015.3889239999</v>
      </c>
      <c r="Q66">
        <f t="shared" si="58"/>
        <v>-5001205.17</v>
      </c>
      <c r="R66">
        <f t="shared" si="58"/>
        <v>-3337200</v>
      </c>
      <c r="S66">
        <f t="shared" si="58"/>
        <v>0</v>
      </c>
      <c r="T66">
        <f t="shared" si="58"/>
        <v>0</v>
      </c>
      <c r="U66">
        <f t="shared" si="58"/>
        <v>0</v>
      </c>
      <c r="V66">
        <f t="shared" si="58"/>
        <v>0</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-1350711.649867916</v>
      </c>
      <c r="M68">
        <f t="shared" si="60"/>
        <v>1145328.1819950305</v>
      </c>
      <c r="N68">
        <f t="shared" si="60"/>
        <v>551916.87442212086</v>
      </c>
      <c r="O68">
        <f t="shared" si="60"/>
        <v>-1049853.8927525212</v>
      </c>
      <c r="P68">
        <f t="shared" si="60"/>
        <v>-89035.340723159985</v>
      </c>
      <c r="Q68">
        <f t="shared" si="60"/>
        <v>122003.92229999999</v>
      </c>
      <c r="R68">
        <f t="shared" si="60"/>
        <v>322493</v>
      </c>
      <c r="S68">
        <f t="shared" si="60"/>
        <v>0</v>
      </c>
      <c r="T68">
        <f t="shared" si="60"/>
        <v>0</v>
      </c>
      <c r="U68">
        <f t="shared" si="60"/>
        <v>0</v>
      </c>
      <c r="V68">
        <f t="shared" si="60"/>
        <v>0</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-66439787.388891503</v>
      </c>
      <c r="M70">
        <f t="shared" si="62"/>
        <v>-6057934.1857588394</v>
      </c>
      <c r="N70">
        <f t="shared" si="62"/>
        <v>-3263230.0696533252</v>
      </c>
      <c r="O70">
        <f t="shared" si="62"/>
        <v>-5987021.0425331742</v>
      </c>
      <c r="P70">
        <f t="shared" si="62"/>
        <v>-6011015.3889239999</v>
      </c>
      <c r="Q70">
        <f t="shared" si="62"/>
        <v>-5001205.17</v>
      </c>
      <c r="R70">
        <f t="shared" si="62"/>
        <v>-3337200</v>
      </c>
      <c r="S70">
        <f t="shared" si="62"/>
        <v>0</v>
      </c>
      <c r="T70">
        <f t="shared" si="62"/>
        <v>0</v>
      </c>
      <c r="U70">
        <f t="shared" si="62"/>
        <v>0</v>
      </c>
      <c r="V70">
        <f t="shared" si="62"/>
        <v>0</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-1350711.649867916</v>
      </c>
      <c r="M72">
        <f t="shared" si="64"/>
        <v>1145328.1819950305</v>
      </c>
      <c r="N72">
        <f t="shared" si="64"/>
        <v>551916.87442212086</v>
      </c>
      <c r="O72">
        <f t="shared" si="64"/>
        <v>-1049853.8927525212</v>
      </c>
      <c r="P72">
        <f t="shared" si="64"/>
        <v>-89035.340723159985</v>
      </c>
      <c r="Q72">
        <f t="shared" si="64"/>
        <v>122003.92229999999</v>
      </c>
      <c r="R72">
        <f t="shared" si="64"/>
        <v>322493</v>
      </c>
      <c r="S72">
        <f t="shared" si="64"/>
        <v>0</v>
      </c>
      <c r="T72">
        <f t="shared" si="64"/>
        <v>0</v>
      </c>
      <c r="U72">
        <f t="shared" si="64"/>
        <v>0</v>
      </c>
      <c r="V72">
        <f t="shared" si="64"/>
        <v>0</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563917.94851682603</v>
      </c>
      <c r="M74">
        <f t="shared" si="66"/>
        <v>11358626.598297825</v>
      </c>
      <c r="N74">
        <f t="shared" si="66"/>
        <v>37865782.883713119</v>
      </c>
      <c r="O74">
        <f t="shared" si="66"/>
        <v>40658309.230022445</v>
      </c>
      <c r="P74">
        <f t="shared" si="66"/>
        <v>46935635.198477998</v>
      </c>
      <c r="Q74">
        <f t="shared" si="66"/>
        <v>55544170.369999997</v>
      </c>
      <c r="R74">
        <f t="shared" si="66"/>
        <v>62325300</v>
      </c>
      <c r="S74">
        <f t="shared" si="66"/>
        <v>0</v>
      </c>
      <c r="T74">
        <f t="shared" si="66"/>
        <v>0</v>
      </c>
      <c r="U74">
        <f t="shared" si="66"/>
        <v>0</v>
      </c>
      <c r="V74">
        <f t="shared" si="66"/>
        <v>0</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563917.94851682603</v>
      </c>
      <c r="M76">
        <f t="shared" si="68"/>
        <v>11358626.598297825</v>
      </c>
      <c r="N76">
        <f t="shared" si="68"/>
        <v>37865782.883713119</v>
      </c>
      <c r="O76">
        <f t="shared" si="68"/>
        <v>40658309.230022445</v>
      </c>
      <c r="P76">
        <f t="shared" si="68"/>
        <v>46935635.198477998</v>
      </c>
      <c r="Q76">
        <f t="shared" si="68"/>
        <v>55544170.369999997</v>
      </c>
      <c r="R76">
        <f t="shared" si="68"/>
        <v>62325300</v>
      </c>
      <c r="S76">
        <f t="shared" si="68"/>
        <v>0</v>
      </c>
      <c r="T76">
        <f t="shared" si="68"/>
        <v>0</v>
      </c>
      <c r="U76">
        <f t="shared" si="68"/>
        <v>0</v>
      </c>
      <c r="V76">
        <f t="shared" si="68"/>
        <v>0</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t="e">
        <f t="shared" ref="L78:V78" si="70">L$2*L171*1000000</f>
        <v>#VALUE!</v>
      </c>
      <c r="M78" t="e">
        <f t="shared" si="70"/>
        <v>#VALUE!</v>
      </c>
      <c r="N78" t="e">
        <f t="shared" si="70"/>
        <v>#VALUE!</v>
      </c>
      <c r="O78" t="e">
        <f t="shared" si="70"/>
        <v>#VALUE!</v>
      </c>
      <c r="P78" t="e">
        <f t="shared" si="70"/>
        <v>#VALUE!</v>
      </c>
      <c r="Q78" t="e">
        <f t="shared" si="70"/>
        <v>#VALUE!</v>
      </c>
      <c r="R78" t="e">
        <f t="shared" si="70"/>
        <v>#VALUE!</v>
      </c>
      <c r="S78">
        <f t="shared" si="70"/>
        <v>0</v>
      </c>
      <c r="T78">
        <f t="shared" si="70"/>
        <v>0</v>
      </c>
      <c r="U78">
        <f t="shared" si="70"/>
        <v>0</v>
      </c>
      <c r="V78">
        <f t="shared" si="70"/>
        <v>0</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t="e">
        <f t="shared" ref="L80:V80" si="72">L$2*L173*1000000</f>
        <v>#VALUE!</v>
      </c>
      <c r="M80" t="e">
        <f t="shared" si="72"/>
        <v>#VALUE!</v>
      </c>
      <c r="N80" t="e">
        <f t="shared" si="72"/>
        <v>#VALUE!</v>
      </c>
      <c r="O80" t="e">
        <f t="shared" si="72"/>
        <v>#VALUE!</v>
      </c>
      <c r="P80" t="e">
        <f t="shared" si="72"/>
        <v>#VALUE!</v>
      </c>
      <c r="Q80" t="e">
        <f t="shared" si="72"/>
        <v>#VALUE!</v>
      </c>
      <c r="R80" t="e">
        <f t="shared" si="72"/>
        <v>#VALUE!</v>
      </c>
      <c r="S80">
        <f t="shared" si="72"/>
        <v>0</v>
      </c>
      <c r="T80">
        <f t="shared" si="72"/>
        <v>0</v>
      </c>
      <c r="U80">
        <f t="shared" si="72"/>
        <v>0</v>
      </c>
      <c r="V80">
        <f t="shared" si="72"/>
        <v>0</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-28849529.59344035</v>
      </c>
      <c r="M82">
        <f t="shared" si="74"/>
        <v>-55404856.407252714</v>
      </c>
      <c r="N82">
        <f t="shared" si="74"/>
        <v>-101295586.99233304</v>
      </c>
      <c r="O82">
        <f t="shared" si="74"/>
        <v>-195325043.50528109</v>
      </c>
      <c r="P82">
        <f t="shared" si="74"/>
        <v>-250700017.76211599</v>
      </c>
      <c r="Q82">
        <f t="shared" si="74"/>
        <v>-269024488.71999997</v>
      </c>
      <c r="R82">
        <f t="shared" si="74"/>
        <v>-190663300.00000003</v>
      </c>
      <c r="S82">
        <f t="shared" si="74"/>
        <v>0</v>
      </c>
      <c r="T82">
        <f t="shared" si="74"/>
        <v>0</v>
      </c>
      <c r="U82">
        <f t="shared" si="74"/>
        <v>0</v>
      </c>
      <c r="V82">
        <f t="shared" si="74"/>
        <v>0</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-1344687.980872395</v>
      </c>
      <c r="M84">
        <f t="shared" si="76"/>
        <v>-1198966.140931437</v>
      </c>
      <c r="N84">
        <f t="shared" si="76"/>
        <v>-1075757.6561694888</v>
      </c>
      <c r="O84">
        <f t="shared" si="76"/>
        <v>-1160243.3882426359</v>
      </c>
      <c r="P84">
        <f t="shared" si="76"/>
        <v>-428793.29701064993</v>
      </c>
      <c r="Q84">
        <f t="shared" si="76"/>
        <v>-150673.25129999997</v>
      </c>
      <c r="R84">
        <f t="shared" si="76"/>
        <v>277482</v>
      </c>
      <c r="S84">
        <f t="shared" si="76"/>
        <v>0</v>
      </c>
      <c r="T84">
        <f t="shared" si="76"/>
        <v>0</v>
      </c>
      <c r="U84">
        <f t="shared" si="76"/>
        <v>0</v>
      </c>
      <c r="V84">
        <f t="shared" si="76"/>
        <v>0</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t="e">
        <f t="shared" ref="L86:V86" si="78">L$2*L179*1000000</f>
        <v>#VALUE!</v>
      </c>
      <c r="M86" t="e">
        <f t="shared" si="78"/>
        <v>#VALUE!</v>
      </c>
      <c r="N86" t="e">
        <f t="shared" si="78"/>
        <v>#VALUE!</v>
      </c>
      <c r="O86" t="e">
        <f t="shared" si="78"/>
        <v>#VALUE!</v>
      </c>
      <c r="P86">
        <f t="shared" si="78"/>
        <v>-234519313.44282556</v>
      </c>
      <c r="Q86">
        <f t="shared" si="78"/>
        <v>-126301560.89979999</v>
      </c>
      <c r="R86">
        <f t="shared" si="78"/>
        <v>-71167644.000000015</v>
      </c>
      <c r="S86">
        <f t="shared" si="78"/>
        <v>0</v>
      </c>
      <c r="T86">
        <f t="shared" si="78"/>
        <v>0</v>
      </c>
      <c r="U86">
        <f t="shared" si="78"/>
        <v>0</v>
      </c>
      <c r="V86">
        <f t="shared" si="78"/>
        <v>0</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-29208386.469769239</v>
      </c>
      <c r="M88">
        <f t="shared" si="80"/>
        <v>-56162098.180472575</v>
      </c>
      <c r="N88">
        <f t="shared" si="80"/>
        <v>-102551622.7172562</v>
      </c>
      <c r="O88">
        <f t="shared" si="80"/>
        <v>-200765581.89687309</v>
      </c>
      <c r="P88">
        <f t="shared" si="80"/>
        <v>-257569749.63517201</v>
      </c>
      <c r="Q88">
        <f t="shared" si="80"/>
        <v>-277816416.27999997</v>
      </c>
      <c r="R88">
        <f t="shared" si="80"/>
        <v>-200046600</v>
      </c>
      <c r="S88">
        <f t="shared" si="80"/>
        <v>0</v>
      </c>
      <c r="T88">
        <f t="shared" si="80"/>
        <v>0</v>
      </c>
      <c r="U88">
        <f t="shared" si="80"/>
        <v>0</v>
      </c>
      <c r="V88">
        <f t="shared" si="80"/>
        <v>0</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C91" s="5" t="s">
        <v>1282</v>
      </c>
      <c r="L91">
        <f t="shared" ref="L91:V91" si="83">L$2*L184*1000000</f>
        <v>28631652.204240665</v>
      </c>
      <c r="M91">
        <f t="shared" si="83"/>
        <v>356231771.51506042</v>
      </c>
      <c r="N91">
        <f t="shared" si="83"/>
        <v>264481718.62646836</v>
      </c>
      <c r="O91">
        <f t="shared" si="83"/>
        <v>3011726.6096312925</v>
      </c>
      <c r="P91">
        <f t="shared" si="83"/>
        <v>247875292.48536599</v>
      </c>
      <c r="Q91">
        <f t="shared" si="83"/>
        <v>122184432.88999999</v>
      </c>
      <c r="R91">
        <f t="shared" si="83"/>
        <v>2461700</v>
      </c>
      <c r="S91">
        <f t="shared" si="83"/>
        <v>0</v>
      </c>
      <c r="T91">
        <f t="shared" si="83"/>
        <v>0</v>
      </c>
      <c r="U91">
        <f t="shared" si="83"/>
        <v>0</v>
      </c>
      <c r="V91">
        <f t="shared" si="83"/>
        <v>0</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18" x14ac:dyDescent="0.2">
      <c r="C100" s="6" t="s">
        <v>1237</v>
      </c>
      <c r="D100" s="6"/>
      <c r="E100" s="6"/>
      <c r="F100" s="6"/>
      <c r="G100" s="6"/>
      <c r="H100" s="6"/>
      <c r="I100" s="6"/>
      <c r="J100" s="6"/>
      <c r="K100" s="5" t="s">
        <v>1247</v>
      </c>
      <c r="L100" s="5" t="s">
        <v>1247</v>
      </c>
      <c r="M100" s="5" t="s">
        <v>1247</v>
      </c>
      <c r="N100" s="5" t="s">
        <v>1247</v>
      </c>
      <c r="O100" s="5" t="s">
        <v>1247</v>
      </c>
      <c r="P100" s="5" t="s">
        <v>1247</v>
      </c>
      <c r="Q100" s="8">
        <v>0.99250000000000005</v>
      </c>
      <c r="R100" s="8">
        <v>0.25769999999999998</v>
      </c>
    </row>
    <row r="102" spans="3:18" x14ac:dyDescent="0.2">
      <c r="C102" s="6" t="s">
        <v>1238</v>
      </c>
      <c r="D102" s="6"/>
      <c r="E102" s="6"/>
      <c r="F102" s="6"/>
      <c r="G102" s="6"/>
      <c r="H102" s="6"/>
      <c r="I102" s="6"/>
      <c r="J102" s="6"/>
      <c r="K102" s="6" t="s">
        <v>1247</v>
      </c>
      <c r="L102" s="6" t="s">
        <v>1247</v>
      </c>
      <c r="M102" s="6" t="s">
        <v>1247</v>
      </c>
      <c r="N102" s="6">
        <v>65.03</v>
      </c>
      <c r="O102" s="6">
        <v>127.03</v>
      </c>
      <c r="P102" s="6">
        <v>179.29</v>
      </c>
      <c r="Q102" s="6">
        <v>213.79</v>
      </c>
      <c r="R102" s="6">
        <v>155.19</v>
      </c>
    </row>
    <row r="104" spans="3:18" x14ac:dyDescent="0.2">
      <c r="C104" s="5" t="s">
        <v>1239</v>
      </c>
      <c r="D104" s="5"/>
      <c r="E104" s="5"/>
      <c r="F104" s="5"/>
      <c r="G104" s="5"/>
      <c r="H104" s="5"/>
      <c r="I104" s="5"/>
      <c r="J104" s="5"/>
      <c r="K104" s="5" t="s">
        <v>1247</v>
      </c>
      <c r="L104" s="5" t="s">
        <v>1247</v>
      </c>
      <c r="M104" s="5" t="s">
        <v>1247</v>
      </c>
      <c r="N104" s="5">
        <v>-65.03</v>
      </c>
      <c r="O104" s="5">
        <v>-127.03</v>
      </c>
      <c r="P104" s="5">
        <v>-178.22</v>
      </c>
      <c r="Q104" s="5">
        <v>-211.66</v>
      </c>
      <c r="R104" s="5">
        <v>-152.51</v>
      </c>
    </row>
    <row r="106" spans="3:18" x14ac:dyDescent="0.2">
      <c r="C106" s="6" t="s">
        <v>1240</v>
      </c>
      <c r="D106" s="6"/>
      <c r="E106" s="6"/>
      <c r="F106" s="6"/>
      <c r="G106" s="6"/>
      <c r="H106" s="6"/>
      <c r="I106" s="6"/>
      <c r="J106" s="6"/>
      <c r="K106" s="5" t="s">
        <v>1247</v>
      </c>
      <c r="L106" s="5" t="s">
        <v>1247</v>
      </c>
      <c r="M106" s="5" t="s">
        <v>1247</v>
      </c>
      <c r="N106" s="5" t="s">
        <v>1247</v>
      </c>
      <c r="O106" s="9">
        <v>-0.95330000000000004</v>
      </c>
      <c r="P106" s="9">
        <v>-0.40300000000000002</v>
      </c>
      <c r="Q106" s="9">
        <v>-0.18759999999999999</v>
      </c>
      <c r="R106" s="8">
        <v>0.27950000000000003</v>
      </c>
    </row>
    <row r="108" spans="3:18" x14ac:dyDescent="0.2">
      <c r="C108" s="6" t="s">
        <v>1241</v>
      </c>
      <c r="D108" s="6"/>
      <c r="E108" s="6"/>
      <c r="F108" s="6"/>
      <c r="G108" s="6"/>
      <c r="H108" s="6"/>
      <c r="I108" s="6"/>
      <c r="J108" s="6"/>
      <c r="K108" s="6" t="s">
        <v>1247</v>
      </c>
      <c r="L108" s="6" t="s">
        <v>1247</v>
      </c>
      <c r="M108" s="6" t="s">
        <v>1247</v>
      </c>
      <c r="N108" s="6" t="s">
        <v>1247</v>
      </c>
      <c r="O108" s="6" t="s">
        <v>1247</v>
      </c>
      <c r="P108" s="10">
        <v>-166.7166</v>
      </c>
      <c r="Q108" s="10">
        <v>-99.370900000000006</v>
      </c>
      <c r="R108" s="10">
        <v>-56.9283</v>
      </c>
    </row>
    <row r="110" spans="3:18" x14ac:dyDescent="0.2">
      <c r="C110" s="5" t="s">
        <v>1242</v>
      </c>
      <c r="D110" s="5"/>
      <c r="E110" s="5"/>
      <c r="F110" s="5"/>
      <c r="G110" s="5"/>
      <c r="H110" s="5"/>
      <c r="I110" s="5"/>
      <c r="J110" s="5"/>
      <c r="K110" s="5">
        <v>11.15</v>
      </c>
      <c r="L110" s="5">
        <v>22.79</v>
      </c>
      <c r="M110" s="5">
        <v>44.5</v>
      </c>
      <c r="N110" s="5">
        <v>18.25</v>
      </c>
      <c r="O110" s="5">
        <v>38.299999999999997</v>
      </c>
      <c r="P110" s="5">
        <v>49.74</v>
      </c>
      <c r="Q110" s="5">
        <v>49.98</v>
      </c>
      <c r="R110" s="5">
        <v>41.71</v>
      </c>
    </row>
    <row r="111" spans="3:18" x14ac:dyDescent="0.2">
      <c r="C111" s="11" t="s">
        <v>1243</v>
      </c>
      <c r="K111" s="37" t="s">
        <v>1247</v>
      </c>
      <c r="L111" s="8">
        <v>1.0446</v>
      </c>
      <c r="M111" s="8">
        <v>0.95240000000000002</v>
      </c>
      <c r="N111" s="9">
        <v>-0.58989999999999998</v>
      </c>
      <c r="O111" s="8">
        <v>1.0985</v>
      </c>
      <c r="P111" s="8">
        <v>0.29870000000000002</v>
      </c>
      <c r="Q111" s="8">
        <v>4.7999999999999996E-3</v>
      </c>
      <c r="R111" s="9">
        <v>-0.16550000000000001</v>
      </c>
    </row>
    <row r="112" spans="3:18" x14ac:dyDescent="0.2">
      <c r="C112" s="11" t="s">
        <v>1244</v>
      </c>
      <c r="K112" s="11">
        <v>8.64</v>
      </c>
      <c r="L112" s="11">
        <v>18.96</v>
      </c>
      <c r="M112" s="11">
        <v>35.26</v>
      </c>
      <c r="N112" s="11" t="s">
        <v>1247</v>
      </c>
      <c r="O112" s="11" t="s">
        <v>1247</v>
      </c>
      <c r="P112" s="11" t="s">
        <v>1247</v>
      </c>
      <c r="Q112" s="11" t="s">
        <v>1247</v>
      </c>
      <c r="R112" s="11" t="s">
        <v>1247</v>
      </c>
    </row>
    <row r="113" spans="3:18" x14ac:dyDescent="0.2">
      <c r="C113" s="11" t="s">
        <v>1245</v>
      </c>
      <c r="K113" s="11">
        <v>2.5099999999999998</v>
      </c>
      <c r="L113" s="11">
        <v>3.83</v>
      </c>
      <c r="M113" s="11">
        <v>9.24</v>
      </c>
      <c r="N113" s="11">
        <v>18.25</v>
      </c>
      <c r="O113" s="11">
        <v>38.299999999999997</v>
      </c>
      <c r="P113" s="11">
        <v>49.74</v>
      </c>
      <c r="Q113" s="11">
        <v>49.98</v>
      </c>
      <c r="R113" s="11">
        <v>41.71</v>
      </c>
    </row>
    <row r="114" spans="3:18" x14ac:dyDescent="0.2">
      <c r="C114" s="11" t="s">
        <v>1246</v>
      </c>
      <c r="K114" s="11" t="s">
        <v>1247</v>
      </c>
      <c r="L114" s="11" t="s">
        <v>1247</v>
      </c>
      <c r="M114" s="11" t="s">
        <v>1247</v>
      </c>
      <c r="N114" s="11" t="s">
        <v>1247</v>
      </c>
      <c r="O114" s="11" t="s">
        <v>1247</v>
      </c>
      <c r="P114" s="11" t="s">
        <v>1247</v>
      </c>
      <c r="Q114" s="11" t="s">
        <v>1247</v>
      </c>
      <c r="R114" s="11" t="s">
        <v>1247</v>
      </c>
    </row>
    <row r="115" spans="3:18" x14ac:dyDescent="0.2">
      <c r="C115" s="5" t="s">
        <v>1248</v>
      </c>
      <c r="D115" s="5"/>
      <c r="E115" s="5"/>
      <c r="F115" s="5"/>
      <c r="G115" s="5"/>
      <c r="H115" s="5"/>
      <c r="I115" s="5"/>
      <c r="J115" s="5"/>
      <c r="K115" s="5">
        <v>-11.15</v>
      </c>
      <c r="L115" s="5">
        <v>-22.79</v>
      </c>
      <c r="M115" s="5">
        <v>-44.5</v>
      </c>
      <c r="N115" s="5">
        <v>-83.28</v>
      </c>
      <c r="O115" s="5">
        <v>-165.32</v>
      </c>
      <c r="P115" s="5">
        <v>-227.96</v>
      </c>
      <c r="Q115" s="5">
        <v>-261.64</v>
      </c>
      <c r="R115" s="5">
        <v>-194.22</v>
      </c>
    </row>
    <row r="117" spans="3:18" x14ac:dyDescent="0.2">
      <c r="C117" s="6" t="s">
        <v>1249</v>
      </c>
      <c r="D117" s="6"/>
      <c r="E117" s="6"/>
      <c r="F117" s="6"/>
      <c r="G117" s="6"/>
      <c r="H117" s="6"/>
      <c r="I117" s="6"/>
      <c r="J117" s="6"/>
      <c r="K117" s="5" t="s">
        <v>1247</v>
      </c>
      <c r="L117" s="9">
        <v>-1.0446</v>
      </c>
      <c r="M117" s="9">
        <v>-0.95240000000000002</v>
      </c>
      <c r="N117" s="9">
        <v>-0.87150000000000005</v>
      </c>
      <c r="O117" s="9">
        <v>-0.98509999999999998</v>
      </c>
      <c r="P117" s="9">
        <v>-0.37890000000000001</v>
      </c>
      <c r="Q117" s="9">
        <v>-0.1477</v>
      </c>
      <c r="R117" s="8">
        <v>0.25769999999999998</v>
      </c>
    </row>
    <row r="119" spans="3:18" x14ac:dyDescent="0.2">
      <c r="C119" s="6" t="s">
        <v>1250</v>
      </c>
      <c r="D119" s="6"/>
      <c r="E119" s="6"/>
      <c r="F119" s="6"/>
      <c r="G119" s="6"/>
      <c r="H119" s="6"/>
      <c r="I119" s="6"/>
      <c r="J119" s="6"/>
      <c r="K119" s="6" t="s">
        <v>1247</v>
      </c>
      <c r="L119" s="6" t="s">
        <v>1247</v>
      </c>
      <c r="M119" s="6" t="s">
        <v>1247</v>
      </c>
      <c r="N119" s="6" t="s">
        <v>1247</v>
      </c>
      <c r="O119" s="6" t="s">
        <v>1247</v>
      </c>
      <c r="P119" s="10">
        <v>-213.2423</v>
      </c>
      <c r="Q119" s="10">
        <v>-122.83329999999999</v>
      </c>
      <c r="R119" s="10">
        <v>-72.496099999999998</v>
      </c>
    </row>
    <row r="121" spans="3:18" x14ac:dyDescent="0.2">
      <c r="C121" s="6" t="s">
        <v>1251</v>
      </c>
      <c r="D121" s="6"/>
      <c r="E121" s="6"/>
      <c r="F121" s="6"/>
      <c r="G121" s="6"/>
      <c r="H121" s="6"/>
      <c r="I121" s="6"/>
      <c r="J121" s="6"/>
      <c r="K121" s="6" t="s">
        <v>1247</v>
      </c>
      <c r="L121" s="6" t="s">
        <v>1247</v>
      </c>
      <c r="M121" s="6" t="s">
        <v>1247</v>
      </c>
      <c r="N121" s="6">
        <v>1.93</v>
      </c>
      <c r="O121" s="6">
        <v>0.16</v>
      </c>
      <c r="P121" s="6">
        <v>7.04</v>
      </c>
      <c r="Q121" s="6">
        <v>17.739999999999998</v>
      </c>
      <c r="R121" s="6">
        <v>12.79</v>
      </c>
    </row>
    <row r="123" spans="3:18" x14ac:dyDescent="0.2">
      <c r="C123" s="6" t="s">
        <v>1252</v>
      </c>
      <c r="D123" s="6"/>
      <c r="E123" s="6"/>
      <c r="F123" s="6"/>
      <c r="G123" s="6"/>
      <c r="H123" s="6"/>
      <c r="I123" s="6"/>
      <c r="J123" s="6"/>
      <c r="K123" s="5" t="s">
        <v>1247</v>
      </c>
      <c r="L123" s="5" t="s">
        <v>1247</v>
      </c>
      <c r="M123" s="5" t="s">
        <v>1247</v>
      </c>
      <c r="N123" s="5" t="s">
        <v>1247</v>
      </c>
      <c r="O123" s="9">
        <v>-0.91739999999999999</v>
      </c>
      <c r="P123" s="8">
        <v>43.2453</v>
      </c>
      <c r="Q123" s="8">
        <v>1.5221</v>
      </c>
      <c r="R123" s="9">
        <v>-0.27939999999999998</v>
      </c>
    </row>
    <row r="125" spans="3:18" x14ac:dyDescent="0.2">
      <c r="C125" s="6" t="s">
        <v>1253</v>
      </c>
      <c r="D125" s="6"/>
      <c r="E125" s="6"/>
      <c r="F125" s="6"/>
      <c r="G125" s="6"/>
      <c r="H125" s="6"/>
      <c r="I125" s="6"/>
      <c r="J125" s="6"/>
      <c r="K125" s="6" t="s">
        <v>1247</v>
      </c>
      <c r="L125" s="6" t="s">
        <v>1247</v>
      </c>
      <c r="M125" s="6" t="s">
        <v>1247</v>
      </c>
      <c r="N125" s="6" t="s">
        <v>1247</v>
      </c>
      <c r="O125" s="6" t="s">
        <v>1247</v>
      </c>
      <c r="P125" s="6" t="s">
        <v>1247</v>
      </c>
      <c r="Q125" s="6" t="s">
        <v>1247</v>
      </c>
      <c r="R125" s="6" t="s">
        <v>1247</v>
      </c>
    </row>
    <row r="127" spans="3:18" x14ac:dyDescent="0.2">
      <c r="C127" s="6" t="s">
        <v>1254</v>
      </c>
      <c r="D127" s="6"/>
      <c r="E127" s="6"/>
      <c r="F127" s="6"/>
      <c r="G127" s="6"/>
      <c r="H127" s="6"/>
      <c r="I127" s="6"/>
      <c r="J127" s="6"/>
      <c r="K127" s="6" t="s">
        <v>1247</v>
      </c>
      <c r="L127" s="6" t="s">
        <v>1247</v>
      </c>
      <c r="M127" s="6" t="s">
        <v>1247</v>
      </c>
      <c r="N127" s="6">
        <v>1.93</v>
      </c>
      <c r="O127" s="6">
        <v>0.16</v>
      </c>
      <c r="P127" s="6">
        <v>7.04</v>
      </c>
      <c r="Q127" s="6">
        <v>17.739999999999998</v>
      </c>
      <c r="R127" s="6">
        <v>12.79</v>
      </c>
    </row>
    <row r="129" spans="3:18" x14ac:dyDescent="0.2">
      <c r="C129" s="6" t="s">
        <v>1255</v>
      </c>
      <c r="D129" s="6"/>
      <c r="E129" s="6"/>
      <c r="F129" s="6"/>
      <c r="G129" s="6"/>
      <c r="H129" s="6"/>
      <c r="I129" s="6"/>
      <c r="J129" s="6"/>
      <c r="K129" s="6">
        <v>0.09</v>
      </c>
      <c r="L129" s="6">
        <v>0.08</v>
      </c>
      <c r="M129" s="6">
        <v>1.06</v>
      </c>
      <c r="N129" s="6" t="s">
        <v>1247</v>
      </c>
      <c r="O129" s="6">
        <v>0.62</v>
      </c>
      <c r="P129" s="6">
        <v>-2.89</v>
      </c>
      <c r="Q129" s="6">
        <v>-9.16</v>
      </c>
      <c r="R129" s="6">
        <v>-6.88</v>
      </c>
    </row>
    <row r="131" spans="3:18" x14ac:dyDescent="0.2">
      <c r="C131" s="5" t="s">
        <v>1256</v>
      </c>
      <c r="D131" s="5"/>
      <c r="E131" s="5"/>
      <c r="F131" s="5"/>
      <c r="G131" s="5"/>
      <c r="H131" s="5"/>
      <c r="I131" s="5"/>
      <c r="J131" s="5"/>
      <c r="K131" s="5">
        <v>-11.05</v>
      </c>
      <c r="L131" s="5">
        <v>-22.71</v>
      </c>
      <c r="M131" s="5">
        <v>-43.44</v>
      </c>
      <c r="N131" s="5">
        <v>-81.36</v>
      </c>
      <c r="O131" s="5">
        <v>-164.54</v>
      </c>
      <c r="P131" s="5">
        <v>-223.82</v>
      </c>
      <c r="Q131" s="5">
        <v>-253.05</v>
      </c>
      <c r="R131" s="5">
        <v>-188.32</v>
      </c>
    </row>
    <row r="133" spans="3:18" x14ac:dyDescent="0.2">
      <c r="C133" s="6" t="s">
        <v>1257</v>
      </c>
      <c r="D133" s="6"/>
      <c r="E133" s="6"/>
      <c r="F133" s="6"/>
      <c r="G133" s="6"/>
      <c r="H133" s="6"/>
      <c r="I133" s="6"/>
      <c r="J133" s="6"/>
      <c r="K133" s="6" t="s">
        <v>1247</v>
      </c>
      <c r="L133" s="6" t="s">
        <v>1247</v>
      </c>
      <c r="M133" s="6" t="s">
        <v>1247</v>
      </c>
      <c r="N133" s="6" t="s">
        <v>1247</v>
      </c>
      <c r="O133" s="6" t="s">
        <v>1247</v>
      </c>
      <c r="P133" s="6" t="s">
        <v>1247</v>
      </c>
      <c r="Q133" s="6" t="s">
        <v>1247</v>
      </c>
      <c r="R133" s="6" t="s">
        <v>1247</v>
      </c>
    </row>
    <row r="135" spans="3:18" x14ac:dyDescent="0.2">
      <c r="C135" s="6" t="s">
        <v>1258</v>
      </c>
      <c r="D135" s="6"/>
      <c r="E135" s="6"/>
      <c r="F135" s="6"/>
      <c r="G135" s="6"/>
      <c r="H135" s="6"/>
      <c r="I135" s="6"/>
      <c r="J135" s="6"/>
      <c r="K135" s="6" t="s">
        <v>1247</v>
      </c>
      <c r="L135" s="6" t="s">
        <v>1247</v>
      </c>
      <c r="M135" s="6" t="s">
        <v>1247</v>
      </c>
      <c r="N135" s="6" t="s">
        <v>1247</v>
      </c>
      <c r="O135" s="6" t="s">
        <v>1247</v>
      </c>
      <c r="P135" s="6" t="s">
        <v>1247</v>
      </c>
      <c r="Q135" s="6" t="s">
        <v>1247</v>
      </c>
      <c r="R135" s="6" t="s">
        <v>1247</v>
      </c>
    </row>
    <row r="137" spans="3:18" x14ac:dyDescent="0.2">
      <c r="C137" s="5" t="s">
        <v>1259</v>
      </c>
      <c r="D137" s="5"/>
      <c r="E137" s="5"/>
      <c r="F137" s="5"/>
      <c r="G137" s="5"/>
      <c r="H137" s="5"/>
      <c r="I137" s="5"/>
      <c r="J137" s="5"/>
      <c r="K137" s="5">
        <v>-11.05</v>
      </c>
      <c r="L137" s="5">
        <v>-22.71</v>
      </c>
      <c r="M137" s="5">
        <v>-43.13</v>
      </c>
      <c r="N137" s="5">
        <v>-81.36</v>
      </c>
      <c r="O137" s="5">
        <v>-165.16</v>
      </c>
      <c r="P137" s="5">
        <v>-221.1</v>
      </c>
      <c r="Q137" s="5">
        <v>-245.74</v>
      </c>
      <c r="R137" s="5">
        <v>-195.8</v>
      </c>
    </row>
    <row r="139" spans="3:18" x14ac:dyDescent="0.2">
      <c r="C139" s="6" t="s">
        <v>1260</v>
      </c>
      <c r="D139" s="6"/>
      <c r="E139" s="6"/>
      <c r="F139" s="6"/>
      <c r="G139" s="6"/>
      <c r="H139" s="6"/>
      <c r="I139" s="6"/>
      <c r="J139" s="6"/>
      <c r="K139" s="5" t="s">
        <v>1247</v>
      </c>
      <c r="L139" s="9">
        <v>-1.0546</v>
      </c>
      <c r="M139" s="9">
        <v>-0.8992</v>
      </c>
      <c r="N139" s="9">
        <v>-0.8861</v>
      </c>
      <c r="O139" s="9">
        <v>-1.0302</v>
      </c>
      <c r="P139" s="9">
        <v>-0.3387</v>
      </c>
      <c r="Q139" s="9">
        <v>-0.1114</v>
      </c>
      <c r="R139" s="8">
        <v>0.20319999999999999</v>
      </c>
    </row>
    <row r="141" spans="3:18" x14ac:dyDescent="0.2">
      <c r="C141" s="6" t="s">
        <v>1261</v>
      </c>
      <c r="D141" s="6"/>
      <c r="E141" s="6"/>
      <c r="F141" s="6"/>
      <c r="G141" s="6"/>
      <c r="H141" s="6"/>
      <c r="I141" s="6"/>
      <c r="J141" s="6"/>
      <c r="K141" s="6" t="s">
        <v>1247</v>
      </c>
      <c r="L141" s="6" t="s">
        <v>1247</v>
      </c>
      <c r="M141" s="6" t="s">
        <v>1247</v>
      </c>
      <c r="N141" s="6" t="s">
        <v>1247</v>
      </c>
      <c r="O141" s="6" t="s">
        <v>1247</v>
      </c>
      <c r="P141" s="10">
        <v>-206.83070000000001</v>
      </c>
      <c r="Q141" s="33">
        <v>-115.37</v>
      </c>
      <c r="R141" s="10">
        <v>-73.085099999999997</v>
      </c>
    </row>
    <row r="143" spans="3:18" x14ac:dyDescent="0.2">
      <c r="C143" s="6" t="s">
        <v>1262</v>
      </c>
      <c r="D143" s="6"/>
      <c r="E143" s="6"/>
      <c r="F143" s="6"/>
      <c r="G143" s="6"/>
      <c r="H143" s="6"/>
      <c r="I143" s="6"/>
      <c r="J143" s="6"/>
      <c r="K143" s="6" t="s">
        <v>1247</v>
      </c>
      <c r="L143" s="6" t="s">
        <v>1247</v>
      </c>
      <c r="M143" s="6" t="s">
        <v>1247</v>
      </c>
      <c r="N143" s="6" t="s">
        <v>1247</v>
      </c>
      <c r="O143" s="6" t="s">
        <v>1247</v>
      </c>
      <c r="P143" s="6" t="s">
        <v>1247</v>
      </c>
      <c r="Q143" s="6">
        <v>0.68</v>
      </c>
      <c r="R143" s="6" t="s">
        <v>1247</v>
      </c>
    </row>
    <row r="145" spans="3:18" x14ac:dyDescent="0.2">
      <c r="C145" s="6" t="s">
        <v>1263</v>
      </c>
      <c r="D145" s="6"/>
      <c r="E145" s="6"/>
      <c r="F145" s="6"/>
      <c r="G145" s="6"/>
      <c r="H145" s="6"/>
      <c r="I145" s="6"/>
      <c r="J145" s="6"/>
      <c r="K145" s="6">
        <v>-11.05</v>
      </c>
      <c r="L145" s="6">
        <v>-22.71</v>
      </c>
      <c r="M145" s="6">
        <v>-43.13</v>
      </c>
      <c r="N145" s="6">
        <v>-81.36</v>
      </c>
      <c r="O145" s="6">
        <v>-165.16</v>
      </c>
      <c r="P145" s="6">
        <v>-221.1</v>
      </c>
      <c r="Q145" s="6">
        <v>-246.42</v>
      </c>
      <c r="R145" s="6">
        <v>-195.8</v>
      </c>
    </row>
    <row r="147" spans="3:18" x14ac:dyDescent="0.2">
      <c r="C147" s="6" t="s">
        <v>1264</v>
      </c>
      <c r="D147" s="6"/>
      <c r="E147" s="6"/>
      <c r="F147" s="6"/>
      <c r="G147" s="6"/>
      <c r="H147" s="6"/>
      <c r="I147" s="6"/>
      <c r="J147" s="6"/>
      <c r="K147" s="6" t="s">
        <v>1247</v>
      </c>
      <c r="L147" s="6" t="s">
        <v>1247</v>
      </c>
      <c r="M147" s="6" t="s">
        <v>1247</v>
      </c>
      <c r="N147" s="6" t="s">
        <v>1247</v>
      </c>
      <c r="O147" s="6" t="s">
        <v>1247</v>
      </c>
      <c r="P147" s="6" t="s">
        <v>1247</v>
      </c>
      <c r="Q147" s="6" t="s">
        <v>1247</v>
      </c>
      <c r="R147" s="6" t="s">
        <v>1247</v>
      </c>
    </row>
    <row r="149" spans="3:18" x14ac:dyDescent="0.2">
      <c r="C149" s="5" t="s">
        <v>1265</v>
      </c>
      <c r="D149" s="5"/>
      <c r="E149" s="5"/>
      <c r="F149" s="5"/>
      <c r="G149" s="5"/>
      <c r="H149" s="5"/>
      <c r="I149" s="5"/>
      <c r="J149" s="5"/>
      <c r="K149" s="5">
        <v>-11.05</v>
      </c>
      <c r="L149" s="5">
        <v>-22.71</v>
      </c>
      <c r="M149" s="5">
        <v>-43.13</v>
      </c>
      <c r="N149" s="5">
        <v>-81.36</v>
      </c>
      <c r="O149" s="5">
        <v>-165.16</v>
      </c>
      <c r="P149" s="5">
        <v>-221.1</v>
      </c>
      <c r="Q149" s="5">
        <v>-246.42</v>
      </c>
      <c r="R149" s="5">
        <v>-195.8</v>
      </c>
    </row>
    <row r="151" spans="3:18" x14ac:dyDescent="0.2">
      <c r="C151" s="6" t="s">
        <v>1266</v>
      </c>
      <c r="D151" s="6"/>
      <c r="E151" s="6"/>
      <c r="F151" s="6"/>
      <c r="G151" s="6"/>
      <c r="H151" s="6"/>
      <c r="I151" s="6"/>
      <c r="J151" s="6"/>
      <c r="K151" s="5" t="s">
        <v>1247</v>
      </c>
      <c r="L151" s="9">
        <v>-1.0546</v>
      </c>
      <c r="M151" s="9">
        <v>-0.8992</v>
      </c>
      <c r="N151" s="9">
        <v>-0.8861</v>
      </c>
      <c r="O151" s="9">
        <v>-1.0302</v>
      </c>
      <c r="P151" s="9">
        <v>-0.3387</v>
      </c>
      <c r="Q151" s="9">
        <v>-0.1145</v>
      </c>
      <c r="R151" s="8">
        <v>0.2054</v>
      </c>
    </row>
    <row r="153" spans="3:18" x14ac:dyDescent="0.2">
      <c r="C153" s="6" t="s">
        <v>1267</v>
      </c>
      <c r="D153" s="6"/>
      <c r="E153" s="6"/>
      <c r="F153" s="6"/>
      <c r="G153" s="6"/>
      <c r="H153" s="6"/>
      <c r="I153" s="6"/>
      <c r="J153" s="6"/>
      <c r="K153" s="6" t="s">
        <v>1247</v>
      </c>
      <c r="L153" s="6" t="s">
        <v>1247</v>
      </c>
      <c r="M153" s="6" t="s">
        <v>1247</v>
      </c>
      <c r="N153" s="6" t="s">
        <v>1247</v>
      </c>
      <c r="O153" s="6" t="s">
        <v>1247</v>
      </c>
      <c r="P153" s="10">
        <v>-206.83070000000001</v>
      </c>
      <c r="Q153" s="10">
        <v>-115.6883</v>
      </c>
      <c r="R153" s="10">
        <v>-73.085099999999997</v>
      </c>
    </row>
    <row r="155" spans="3:18" x14ac:dyDescent="0.2">
      <c r="C155" s="6" t="s">
        <v>1268</v>
      </c>
      <c r="D155" s="6"/>
      <c r="E155" s="6"/>
      <c r="F155" s="6"/>
      <c r="G155" s="6"/>
      <c r="H155" s="6"/>
      <c r="I155" s="6"/>
      <c r="J155" s="6"/>
      <c r="K155" s="6" t="s">
        <v>1247</v>
      </c>
      <c r="L155" s="6" t="s">
        <v>1247</v>
      </c>
      <c r="M155" s="6" t="s">
        <v>1247</v>
      </c>
      <c r="N155" s="6" t="s">
        <v>1247</v>
      </c>
      <c r="O155" s="6" t="s">
        <v>1247</v>
      </c>
      <c r="P155" s="6" t="s">
        <v>1247</v>
      </c>
      <c r="Q155" s="6" t="s">
        <v>1247</v>
      </c>
      <c r="R155" s="6" t="s">
        <v>1247</v>
      </c>
    </row>
    <row r="157" spans="3:18" x14ac:dyDescent="0.2">
      <c r="C157" s="6" t="s">
        <v>1269</v>
      </c>
      <c r="D157" s="6"/>
      <c r="E157" s="6"/>
      <c r="F157" s="6"/>
      <c r="G157" s="6"/>
      <c r="H157" s="6"/>
      <c r="I157" s="6"/>
      <c r="J157" s="6"/>
      <c r="K157" s="6">
        <v>-11.05</v>
      </c>
      <c r="L157" s="6">
        <v>-22.71</v>
      </c>
      <c r="M157" s="6">
        <v>-43.13</v>
      </c>
      <c r="N157" s="6">
        <v>-81.36</v>
      </c>
      <c r="O157" s="6">
        <v>-165.16</v>
      </c>
      <c r="P157" s="6">
        <v>-221.1</v>
      </c>
      <c r="Q157" s="6">
        <v>-246.42</v>
      </c>
      <c r="R157" s="6">
        <v>-195.8</v>
      </c>
    </row>
    <row r="159" spans="3:18" x14ac:dyDescent="0.2">
      <c r="C159" s="6" t="s">
        <v>1270</v>
      </c>
      <c r="D159" s="6"/>
      <c r="E159" s="6"/>
      <c r="F159" s="6"/>
      <c r="G159" s="6"/>
      <c r="H159" s="6"/>
      <c r="I159" s="6"/>
      <c r="J159" s="6"/>
      <c r="K159" s="6">
        <v>-25.24</v>
      </c>
      <c r="L159" s="6">
        <v>-51.84</v>
      </c>
      <c r="M159" s="6">
        <v>-4.8</v>
      </c>
      <c r="N159" s="6">
        <v>-2.65</v>
      </c>
      <c r="O159" s="6">
        <v>-4.93</v>
      </c>
      <c r="P159" s="6">
        <v>-5.32</v>
      </c>
      <c r="Q159" s="6">
        <v>-4.71</v>
      </c>
      <c r="R159" s="6">
        <v>-3.24</v>
      </c>
    </row>
    <row r="161" spans="3:18" x14ac:dyDescent="0.2">
      <c r="C161" s="6" t="s">
        <v>1271</v>
      </c>
      <c r="D161" s="6"/>
      <c r="E161" s="6"/>
      <c r="F161" s="6"/>
      <c r="G161" s="6"/>
      <c r="H161" s="6"/>
      <c r="I161" s="6"/>
      <c r="J161" s="6"/>
      <c r="K161" s="5" t="s">
        <v>1247</v>
      </c>
      <c r="L161" s="9">
        <v>-1.0539000000000001</v>
      </c>
      <c r="M161" s="8">
        <v>0.90749999999999997</v>
      </c>
      <c r="N161" s="8">
        <v>0.44819999999999999</v>
      </c>
      <c r="O161" s="9">
        <v>-0.86450000000000005</v>
      </c>
      <c r="P161" s="9">
        <v>-7.8799999999999995E-2</v>
      </c>
      <c r="Q161" s="8">
        <v>0.1149</v>
      </c>
      <c r="R161" s="8">
        <v>0.31309999999999999</v>
      </c>
    </row>
    <row r="163" spans="3:18" x14ac:dyDescent="0.2">
      <c r="C163" s="5" t="s">
        <v>1272</v>
      </c>
      <c r="D163" s="5"/>
      <c r="E163" s="5"/>
      <c r="F163" s="5"/>
      <c r="G163" s="5"/>
      <c r="H163" s="5"/>
      <c r="I163" s="5"/>
      <c r="J163" s="5"/>
      <c r="K163" s="5">
        <v>-25.24</v>
      </c>
      <c r="L163" s="5">
        <v>-51.84</v>
      </c>
      <c r="M163" s="5">
        <v>-4.8</v>
      </c>
      <c r="N163" s="5">
        <v>-2.65</v>
      </c>
      <c r="O163" s="5">
        <v>-4.93</v>
      </c>
      <c r="P163" s="5">
        <v>-5.32</v>
      </c>
      <c r="Q163" s="5">
        <v>-4.71</v>
      </c>
      <c r="R163" s="5">
        <v>-3.24</v>
      </c>
    </row>
    <row r="165" spans="3:18" x14ac:dyDescent="0.2">
      <c r="C165" s="6" t="s">
        <v>1273</v>
      </c>
      <c r="D165" s="6"/>
      <c r="E165" s="6"/>
      <c r="F165" s="6"/>
      <c r="G165" s="6"/>
      <c r="H165" s="6"/>
      <c r="I165" s="6"/>
      <c r="J165" s="6"/>
      <c r="K165" s="5" t="s">
        <v>1247</v>
      </c>
      <c r="L165" s="9">
        <v>-1.0539000000000001</v>
      </c>
      <c r="M165" s="8">
        <v>0.90749999999999997</v>
      </c>
      <c r="N165" s="8">
        <v>0.44819999999999999</v>
      </c>
      <c r="O165" s="9">
        <v>-0.86450000000000005</v>
      </c>
      <c r="P165" s="9">
        <v>-7.8799999999999995E-2</v>
      </c>
      <c r="Q165" s="8">
        <v>0.1149</v>
      </c>
      <c r="R165" s="8">
        <v>0.31309999999999999</v>
      </c>
    </row>
    <row r="167" spans="3:18" x14ac:dyDescent="0.2">
      <c r="C167" s="6" t="s">
        <v>1274</v>
      </c>
      <c r="D167" s="6"/>
      <c r="E167" s="6"/>
      <c r="F167" s="6"/>
      <c r="G167" s="6"/>
      <c r="H167" s="6"/>
      <c r="I167" s="6"/>
      <c r="J167" s="6"/>
      <c r="K167" s="6">
        <v>0.44</v>
      </c>
      <c r="L167" s="6">
        <v>0.44</v>
      </c>
      <c r="M167" s="6">
        <v>9</v>
      </c>
      <c r="N167" s="6">
        <v>30.75</v>
      </c>
      <c r="O167" s="6">
        <v>33.479999999999997</v>
      </c>
      <c r="P167" s="6">
        <v>41.54</v>
      </c>
      <c r="Q167" s="6">
        <v>52.31</v>
      </c>
      <c r="R167" s="6">
        <v>60.51</v>
      </c>
    </row>
    <row r="169" spans="3:18" x14ac:dyDescent="0.2">
      <c r="C169" s="6" t="s">
        <v>1275</v>
      </c>
      <c r="D169" s="6"/>
      <c r="E169" s="6"/>
      <c r="F169" s="6"/>
      <c r="G169" s="6"/>
      <c r="H169" s="6"/>
      <c r="I169" s="6"/>
      <c r="J169" s="6"/>
      <c r="K169" s="6">
        <v>0.44</v>
      </c>
      <c r="L169" s="6">
        <v>0.44</v>
      </c>
      <c r="M169" s="6">
        <v>9</v>
      </c>
      <c r="N169" s="6">
        <v>30.75</v>
      </c>
      <c r="O169" s="6">
        <v>33.479999999999997</v>
      </c>
      <c r="P169" s="6">
        <v>41.54</v>
      </c>
      <c r="Q169" s="6">
        <v>52.31</v>
      </c>
      <c r="R169" s="6">
        <v>60.51</v>
      </c>
    </row>
    <row r="171" spans="3:18" x14ac:dyDescent="0.2">
      <c r="C171" s="6" t="s">
        <v>1276</v>
      </c>
      <c r="D171" s="6"/>
      <c r="E171" s="6"/>
      <c r="F171" s="6"/>
      <c r="G171" s="6"/>
      <c r="H171" s="6"/>
      <c r="I171" s="6"/>
      <c r="J171" s="6"/>
      <c r="K171" s="6" t="s">
        <v>1247</v>
      </c>
      <c r="L171" s="6" t="s">
        <v>1247</v>
      </c>
      <c r="M171" s="6" t="s">
        <v>1247</v>
      </c>
      <c r="N171" s="6" t="s">
        <v>1247</v>
      </c>
      <c r="O171" s="6" t="s">
        <v>1247</v>
      </c>
      <c r="P171" s="6" t="s">
        <v>1247</v>
      </c>
      <c r="Q171" s="6" t="s">
        <v>1247</v>
      </c>
      <c r="R171" s="6" t="s">
        <v>1247</v>
      </c>
    </row>
    <row r="173" spans="3:18" x14ac:dyDescent="0.2">
      <c r="C173" s="6" t="s">
        <v>1277</v>
      </c>
      <c r="D173" s="6"/>
      <c r="E173" s="6"/>
      <c r="F173" s="6"/>
      <c r="G173" s="6"/>
      <c r="H173" s="6"/>
      <c r="I173" s="6"/>
      <c r="J173" s="6"/>
      <c r="K173" s="5" t="s">
        <v>1247</v>
      </c>
      <c r="L173" s="5" t="s">
        <v>1247</v>
      </c>
      <c r="M173" s="5" t="s">
        <v>1247</v>
      </c>
      <c r="N173" s="5" t="s">
        <v>1247</v>
      </c>
      <c r="O173" s="5" t="s">
        <v>1247</v>
      </c>
      <c r="P173" s="5" t="s">
        <v>1247</v>
      </c>
      <c r="Q173" s="5" t="s">
        <v>1247</v>
      </c>
      <c r="R173" s="5" t="s">
        <v>1247</v>
      </c>
    </row>
    <row r="175" spans="3:18" x14ac:dyDescent="0.2">
      <c r="C175" s="5" t="s">
        <v>1278</v>
      </c>
      <c r="D175" s="5"/>
      <c r="E175" s="5"/>
      <c r="F175" s="5"/>
      <c r="G175" s="5"/>
      <c r="H175" s="5"/>
      <c r="I175" s="5"/>
      <c r="J175" s="5"/>
      <c r="K175" s="5">
        <v>-10.99</v>
      </c>
      <c r="L175" s="5">
        <v>-22.51</v>
      </c>
      <c r="M175" s="5">
        <v>-43.9</v>
      </c>
      <c r="N175" s="5">
        <v>-82.26</v>
      </c>
      <c r="O175" s="5">
        <v>-160.84</v>
      </c>
      <c r="P175" s="5">
        <v>-221.88</v>
      </c>
      <c r="Q175" s="5">
        <v>-253.36</v>
      </c>
      <c r="R175" s="5">
        <v>-185.11</v>
      </c>
    </row>
    <row r="177" spans="3:18" x14ac:dyDescent="0.2">
      <c r="C177" s="6" t="s">
        <v>1279</v>
      </c>
      <c r="D177" s="6"/>
      <c r="E177" s="6"/>
      <c r="F177" s="6"/>
      <c r="G177" s="6"/>
      <c r="H177" s="6"/>
      <c r="I177" s="6"/>
      <c r="J177" s="6"/>
      <c r="K177" s="5" t="s">
        <v>1247</v>
      </c>
      <c r="L177" s="9">
        <v>-1.0491999999999999</v>
      </c>
      <c r="M177" s="12">
        <v>-0.95</v>
      </c>
      <c r="N177" s="9">
        <v>-0.87360000000000004</v>
      </c>
      <c r="O177" s="9">
        <v>-0.95540000000000003</v>
      </c>
      <c r="P177" s="9">
        <v>-0.3795</v>
      </c>
      <c r="Q177" s="9">
        <v>-0.1419</v>
      </c>
      <c r="R177" s="8">
        <v>0.26939999999999997</v>
      </c>
    </row>
    <row r="179" spans="3:18" x14ac:dyDescent="0.2">
      <c r="C179" s="6" t="s">
        <v>1280</v>
      </c>
      <c r="D179" s="6"/>
      <c r="E179" s="6"/>
      <c r="F179" s="6"/>
      <c r="G179" s="6"/>
      <c r="H179" s="6"/>
      <c r="I179" s="6"/>
      <c r="J179" s="6"/>
      <c r="K179" s="6" t="s">
        <v>1247</v>
      </c>
      <c r="L179" s="6" t="s">
        <v>1247</v>
      </c>
      <c r="M179" s="6" t="s">
        <v>1247</v>
      </c>
      <c r="N179" s="6" t="s">
        <v>1247</v>
      </c>
      <c r="O179" s="6" t="s">
        <v>1247</v>
      </c>
      <c r="P179" s="10">
        <v>-207.55940000000001</v>
      </c>
      <c r="Q179" s="10">
        <v>-118.9474</v>
      </c>
      <c r="R179" s="10">
        <v>-69.094800000000006</v>
      </c>
    </row>
    <row r="181" spans="3:18" x14ac:dyDescent="0.2">
      <c r="C181" s="6" t="s">
        <v>1281</v>
      </c>
      <c r="D181" s="6"/>
      <c r="E181" s="6"/>
      <c r="F181" s="6"/>
      <c r="G181" s="6"/>
      <c r="H181" s="6"/>
      <c r="I181" s="6"/>
      <c r="J181" s="6"/>
      <c r="K181" s="6">
        <v>-11.15</v>
      </c>
      <c r="L181" s="6">
        <v>-22.79</v>
      </c>
      <c r="M181" s="6">
        <v>-44.5</v>
      </c>
      <c r="N181" s="6">
        <v>-83.28</v>
      </c>
      <c r="O181" s="6">
        <v>-165.32</v>
      </c>
      <c r="P181" s="6">
        <v>-227.96</v>
      </c>
      <c r="Q181" s="6">
        <v>-261.64</v>
      </c>
      <c r="R181" s="6">
        <v>-194.22</v>
      </c>
    </row>
    <row r="184" spans="3:18" x14ac:dyDescent="0.2">
      <c r="C184" s="5" t="s">
        <v>1282</v>
      </c>
      <c r="K184" s="5">
        <v>8.07</v>
      </c>
      <c r="L184" s="5">
        <v>22.34</v>
      </c>
      <c r="M184" s="5">
        <v>282.26</v>
      </c>
      <c r="N184" s="5">
        <v>214.78</v>
      </c>
      <c r="O184" s="5">
        <v>2.48</v>
      </c>
      <c r="P184" s="5">
        <v>219.38</v>
      </c>
      <c r="Q184" s="5">
        <v>115.07</v>
      </c>
      <c r="R184" s="5">
        <v>2.39</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19BA-E49B-0546-A098-AD872AB0E7BB}">
  <dimension ref="A1:L184"/>
  <sheetViews>
    <sheetView workbookViewId="0">
      <selection sqref="A1:B2"/>
    </sheetView>
  </sheetViews>
  <sheetFormatPr baseColWidth="10" defaultRowHeight="16" x14ac:dyDescent="0.2"/>
  <sheetData>
    <row r="1" spans="1:12" x14ac:dyDescent="0.2">
      <c r="A1" s="70" t="s">
        <v>1234</v>
      </c>
      <c r="B1" s="70"/>
      <c r="D1" s="5"/>
      <c r="E1" s="5"/>
      <c r="F1" s="5"/>
      <c r="H1" s="5">
        <v>2012</v>
      </c>
      <c r="I1" s="5">
        <v>2013</v>
      </c>
      <c r="J1" s="5">
        <v>2014</v>
      </c>
      <c r="K1" s="5">
        <v>2015</v>
      </c>
      <c r="L1" s="5">
        <v>2016</v>
      </c>
    </row>
    <row r="2" spans="1:12" x14ac:dyDescent="0.2">
      <c r="A2" s="70"/>
      <c r="B2" s="70"/>
      <c r="D2" s="4"/>
      <c r="E2" s="4"/>
      <c r="F2" s="4"/>
      <c r="H2" s="4">
        <v>1.403926998408513</v>
      </c>
      <c r="I2" s="4">
        <v>1.3819539309070903</v>
      </c>
      <c r="J2" s="4">
        <v>1.3604586837045582</v>
      </c>
      <c r="K2" s="4">
        <v>1.3592353718698755</v>
      </c>
      <c r="L2" s="4">
        <v>1.3408655143236416</v>
      </c>
    </row>
    <row r="3" spans="1:12" x14ac:dyDescent="0.2">
      <c r="A3" s="71"/>
      <c r="B3" s="71"/>
      <c r="C3" s="5" t="s">
        <v>1236</v>
      </c>
      <c r="D3" s="5"/>
      <c r="E3" s="5"/>
      <c r="F3" s="5"/>
      <c r="G3" s="5"/>
      <c r="H3" s="5">
        <v>0</v>
      </c>
      <c r="I3" s="5">
        <v>0</v>
      </c>
      <c r="J3" s="5">
        <v>0</v>
      </c>
      <c r="K3" s="5">
        <v>17.260000000000002</v>
      </c>
      <c r="L3" s="5">
        <v>22.17</v>
      </c>
    </row>
    <row r="4" spans="1:12" x14ac:dyDescent="0.2">
      <c r="A4" s="72"/>
      <c r="B4" s="72"/>
      <c r="H4">
        <f>H3*H2*1000000</f>
        <v>0</v>
      </c>
      <c r="I4">
        <f>I3*I2*1000000</f>
        <v>0</v>
      </c>
      <c r="J4">
        <f>J3*J2*1000000</f>
        <v>0</v>
      </c>
      <c r="K4">
        <f>K3*K2*1000000</f>
        <v>23460402.518474054</v>
      </c>
      <c r="L4">
        <f>L3*L2*1000000</f>
        <v>29726988.452555139</v>
      </c>
    </row>
    <row r="5" spans="1:12" x14ac:dyDescent="0.2">
      <c r="A5" s="71"/>
      <c r="B5" s="71"/>
    </row>
    <row r="6" spans="1:12" x14ac:dyDescent="0.2">
      <c r="A6" s="72"/>
      <c r="B6" s="72"/>
    </row>
    <row r="7" spans="1:12" x14ac:dyDescent="0.2">
      <c r="A7" s="71"/>
      <c r="B7" s="71"/>
      <c r="C7" s="6" t="s">
        <v>1237</v>
      </c>
    </row>
    <row r="8" spans="1:12" x14ac:dyDescent="0.2">
      <c r="A8" s="72"/>
      <c r="B8" s="72"/>
    </row>
    <row r="9" spans="1:12" x14ac:dyDescent="0.2">
      <c r="A9" s="71"/>
      <c r="B9" s="71"/>
      <c r="C9" s="6" t="s">
        <v>1238</v>
      </c>
      <c r="H9" t="e">
        <f t="shared" ref="H9:K9" si="0">H$2*H102*1000000</f>
        <v>#VALUE!</v>
      </c>
      <c r="I9">
        <f t="shared" si="0"/>
        <v>7034145.5083170896</v>
      </c>
      <c r="J9">
        <f t="shared" si="0"/>
        <v>31412991.006738249</v>
      </c>
      <c r="K9">
        <f t="shared" si="0"/>
        <v>103804805.3497024</v>
      </c>
      <c r="L9">
        <f>L$2*L102*1000000</f>
        <v>265397511.25007841</v>
      </c>
    </row>
    <row r="10" spans="1:12" x14ac:dyDescent="0.2">
      <c r="A10" s="72"/>
      <c r="B10" s="72"/>
      <c r="H10">
        <f t="shared" ref="H10:K10" si="1">H$2*H103*1000000</f>
        <v>0</v>
      </c>
      <c r="I10">
        <f t="shared" si="1"/>
        <v>0</v>
      </c>
      <c r="J10">
        <f t="shared" si="1"/>
        <v>0</v>
      </c>
      <c r="K10">
        <f t="shared" si="1"/>
        <v>0</v>
      </c>
      <c r="L10">
        <f t="shared" ref="L10" si="2">L$2*L103*1000000</f>
        <v>0</v>
      </c>
    </row>
    <row r="11" spans="1:12" x14ac:dyDescent="0.2">
      <c r="A11" s="71"/>
      <c r="B11" s="71"/>
      <c r="C11" s="5" t="s">
        <v>1239</v>
      </c>
      <c r="H11" t="e">
        <f t="shared" ref="H11:K11" si="3">H$2*H104*1000000</f>
        <v>#VALUE!</v>
      </c>
      <c r="I11">
        <f t="shared" si="3"/>
        <v>-7034145.5083170896</v>
      </c>
      <c r="J11">
        <f t="shared" si="3"/>
        <v>-31412991.006738249</v>
      </c>
      <c r="K11">
        <f t="shared" si="3"/>
        <v>-80344402.831228331</v>
      </c>
      <c r="L11">
        <f t="shared" ref="L11" si="4">L$2*L104*1000000</f>
        <v>-235670522.79752323</v>
      </c>
    </row>
    <row r="12" spans="1:12" x14ac:dyDescent="0.2">
      <c r="A12" s="72"/>
      <c r="B12" s="72"/>
      <c r="H12">
        <f t="shared" ref="H12:K12" si="5">H$2*H105*1000000</f>
        <v>0</v>
      </c>
      <c r="I12">
        <f t="shared" si="5"/>
        <v>0</v>
      </c>
      <c r="J12">
        <f t="shared" si="5"/>
        <v>0</v>
      </c>
      <c r="K12">
        <f t="shared" si="5"/>
        <v>0</v>
      </c>
      <c r="L12">
        <f t="shared" ref="L12" si="6">L$2*L105*1000000</f>
        <v>0</v>
      </c>
    </row>
    <row r="13" spans="1:12" x14ac:dyDescent="0.2">
      <c r="A13" s="71"/>
      <c r="B13" s="71"/>
      <c r="C13" s="6" t="s">
        <v>1240</v>
      </c>
      <c r="H13" t="e">
        <f t="shared" ref="H13:K13" si="7">H$2*H106*1000000</f>
        <v>#VALUE!</v>
      </c>
      <c r="I13" t="e">
        <f t="shared" si="7"/>
        <v>#VALUE!</v>
      </c>
      <c r="J13">
        <f t="shared" si="7"/>
        <v>-4813166.7770783566</v>
      </c>
      <c r="K13">
        <f t="shared" si="7"/>
        <v>-2120543.1036541928</v>
      </c>
      <c r="L13">
        <f t="shared" ref="L13" si="8">L$2*L106*1000000</f>
        <v>-2646198.092517707</v>
      </c>
    </row>
    <row r="14" spans="1:12" x14ac:dyDescent="0.2">
      <c r="A14" s="72"/>
      <c r="B14" s="72"/>
      <c r="H14">
        <f t="shared" ref="H14:K14" si="9">H$2*H107*1000000</f>
        <v>0</v>
      </c>
      <c r="I14">
        <f t="shared" si="9"/>
        <v>0</v>
      </c>
      <c r="J14">
        <f t="shared" si="9"/>
        <v>0</v>
      </c>
      <c r="K14">
        <f t="shared" si="9"/>
        <v>0</v>
      </c>
      <c r="L14">
        <f t="shared" ref="L14" si="10">L$2*L107*1000000</f>
        <v>0</v>
      </c>
    </row>
    <row r="15" spans="1:12" x14ac:dyDescent="0.2">
      <c r="A15" s="71"/>
      <c r="B15" s="71"/>
      <c r="C15" s="6" t="s">
        <v>1241</v>
      </c>
      <c r="H15" t="e">
        <f t="shared" ref="H15:K15" si="11">H$2*H108*1000000</f>
        <v>#VALUE!</v>
      </c>
      <c r="I15" t="e">
        <f t="shared" si="11"/>
        <v>#VALUE!</v>
      </c>
      <c r="J15" t="e">
        <f t="shared" si="11"/>
        <v>#VALUE!</v>
      </c>
      <c r="K15">
        <f t="shared" si="11"/>
        <v>-4655517.0721915113</v>
      </c>
      <c r="L15">
        <f t="shared" ref="L15" si="12">L$2*L108*1000000</f>
        <v>-10630381.797557831</v>
      </c>
    </row>
    <row r="16" spans="1:12" x14ac:dyDescent="0.2">
      <c r="A16" s="11"/>
      <c r="H16">
        <f t="shared" ref="H16:K16" si="13">H$2*H109*1000000</f>
        <v>0</v>
      </c>
      <c r="I16">
        <f t="shared" si="13"/>
        <v>0</v>
      </c>
      <c r="J16">
        <f t="shared" si="13"/>
        <v>0</v>
      </c>
      <c r="K16">
        <f t="shared" si="13"/>
        <v>0</v>
      </c>
      <c r="L16">
        <f t="shared" ref="L16" si="14">L$2*L109*1000000</f>
        <v>0</v>
      </c>
    </row>
    <row r="17" spans="1:12" x14ac:dyDescent="0.2">
      <c r="A17" s="11"/>
      <c r="C17" s="5" t="s">
        <v>1242</v>
      </c>
      <c r="H17">
        <f t="shared" ref="H17:K17" si="15">H$2*H110*1000000</f>
        <v>3622131.6558939638</v>
      </c>
      <c r="I17">
        <f t="shared" si="15"/>
        <v>1851818.2674155009</v>
      </c>
      <c r="J17">
        <f t="shared" si="15"/>
        <v>18461424.337870855</v>
      </c>
      <c r="K17">
        <f t="shared" si="15"/>
        <v>60091795.790367201</v>
      </c>
      <c r="L17">
        <f t="shared" ref="L17" si="16">L$2*L110*1000000</f>
        <v>129487382.71823408</v>
      </c>
    </row>
    <row r="18" spans="1:12" x14ac:dyDescent="0.2">
      <c r="A18" s="11"/>
      <c r="C18" s="11" t="s">
        <v>1243</v>
      </c>
      <c r="H18" t="e">
        <f t="shared" ref="H18:K18" si="17">H$2*H111*1000000</f>
        <v>#VALUE!</v>
      </c>
      <c r="I18">
        <f t="shared" si="17"/>
        <v>-664996.2315524919</v>
      </c>
      <c r="J18">
        <f t="shared" si="17"/>
        <v>12426021.479352321</v>
      </c>
      <c r="K18">
        <f t="shared" si="17"/>
        <v>3069017.5461449916</v>
      </c>
      <c r="L18">
        <f t="shared" ref="L18" si="18">L$2*L111*1000000</f>
        <v>1588255.2017163537</v>
      </c>
    </row>
    <row r="19" spans="1:12" x14ac:dyDescent="0.2">
      <c r="A19" s="11"/>
      <c r="C19" s="11" t="s">
        <v>1244</v>
      </c>
      <c r="H19">
        <f t="shared" ref="H19:K19" si="19">H$2*H112*1000000</f>
        <v>2541107.8671194087</v>
      </c>
      <c r="I19" t="e">
        <f t="shared" si="19"/>
        <v>#VALUE!</v>
      </c>
      <c r="J19" t="e">
        <f t="shared" si="19"/>
        <v>#VALUE!</v>
      </c>
      <c r="K19" t="e">
        <f t="shared" si="19"/>
        <v>#VALUE!</v>
      </c>
      <c r="L19" t="e">
        <f t="shared" ref="L19" si="20">L$2*L112*1000000</f>
        <v>#VALUE!</v>
      </c>
    </row>
    <row r="20" spans="1:12" x14ac:dyDescent="0.2">
      <c r="A20" s="71"/>
      <c r="B20" s="71"/>
      <c r="C20" s="11" t="s">
        <v>1245</v>
      </c>
      <c r="H20">
        <f t="shared" ref="H20:K20" si="21">H$2*H113*1000000</f>
        <v>1081023.7887745551</v>
      </c>
      <c r="I20">
        <f t="shared" si="21"/>
        <v>1851818.2674155009</v>
      </c>
      <c r="J20">
        <f t="shared" si="21"/>
        <v>18461424.337870855</v>
      </c>
      <c r="K20">
        <f t="shared" si="21"/>
        <v>60091795.790367201</v>
      </c>
      <c r="L20">
        <f t="shared" ref="L20" si="22">L$2*L113*1000000</f>
        <v>129487382.71823408</v>
      </c>
    </row>
    <row r="21" spans="1:12" x14ac:dyDescent="0.2">
      <c r="A21" s="72"/>
      <c r="B21" s="72"/>
      <c r="C21" s="11" t="s">
        <v>1246</v>
      </c>
      <c r="H21" t="e">
        <f t="shared" ref="H21:K21" si="23">H$2*H114*1000000</f>
        <v>#VALUE!</v>
      </c>
      <c r="I21" t="e">
        <f t="shared" si="23"/>
        <v>#VALUE!</v>
      </c>
      <c r="J21" t="e">
        <f t="shared" si="23"/>
        <v>#VALUE!</v>
      </c>
      <c r="K21" t="e">
        <f t="shared" si="23"/>
        <v>#VALUE!</v>
      </c>
      <c r="L21" t="e">
        <f t="shared" ref="L21" si="24">L$2*L114*1000000</f>
        <v>#VALUE!</v>
      </c>
    </row>
    <row r="22" spans="1:12" x14ac:dyDescent="0.2">
      <c r="A22" s="71"/>
      <c r="B22" s="71"/>
      <c r="C22" s="5" t="s">
        <v>1248</v>
      </c>
      <c r="H22">
        <f t="shared" ref="H22:K22" si="25">H$2*H115*1000000</f>
        <v>-3622131.6558939638</v>
      </c>
      <c r="I22">
        <f t="shared" si="25"/>
        <v>-8885963.7757325899</v>
      </c>
      <c r="J22">
        <f t="shared" si="25"/>
        <v>-49874415.344609097</v>
      </c>
      <c r="K22">
        <f t="shared" si="25"/>
        <v>-140436198.62159553</v>
      </c>
      <c r="L22">
        <f t="shared" ref="L22" si="26">L$2*L115*1000000</f>
        <v>-365157905.51575732</v>
      </c>
    </row>
    <row r="23" spans="1:12" x14ac:dyDescent="0.2">
      <c r="A23" s="72"/>
      <c r="B23" s="72"/>
      <c r="H23">
        <f t="shared" ref="H23:K23" si="27">H$2*H116*1000000</f>
        <v>0</v>
      </c>
      <c r="I23">
        <f t="shared" si="27"/>
        <v>0</v>
      </c>
      <c r="J23">
        <f t="shared" si="27"/>
        <v>0</v>
      </c>
      <c r="K23">
        <f t="shared" si="27"/>
        <v>0</v>
      </c>
      <c r="L23">
        <f t="shared" ref="L23" si="28">L$2*L116*1000000</f>
        <v>0</v>
      </c>
    </row>
    <row r="24" spans="1:12" x14ac:dyDescent="0.2">
      <c r="A24" s="71"/>
      <c r="B24" s="71"/>
      <c r="C24" s="6" t="s">
        <v>1249</v>
      </c>
      <c r="H24" t="e">
        <f t="shared" ref="H24:K24" si="29">H$2*H117*1000000</f>
        <v>#VALUE!</v>
      </c>
      <c r="I24">
        <f t="shared" si="29"/>
        <v>-2059249.5524446552</v>
      </c>
      <c r="J24">
        <f t="shared" si="29"/>
        <v>-6399189.5105411308</v>
      </c>
      <c r="K24">
        <f t="shared" si="29"/>
        <v>-2471633.6002081814</v>
      </c>
      <c r="L24">
        <f t="shared" ref="L24" si="30">L$2*L117*1000000</f>
        <v>-2193521.8948820452</v>
      </c>
    </row>
    <row r="25" spans="1:12" x14ac:dyDescent="0.2">
      <c r="A25" s="72"/>
      <c r="B25" s="72"/>
      <c r="H25">
        <f t="shared" ref="H25:K25" si="31">H$2*H118*1000000</f>
        <v>0</v>
      </c>
      <c r="I25">
        <f t="shared" si="31"/>
        <v>0</v>
      </c>
      <c r="J25">
        <f t="shared" si="31"/>
        <v>0</v>
      </c>
      <c r="K25">
        <f t="shared" si="31"/>
        <v>0</v>
      </c>
      <c r="L25">
        <f t="shared" ref="L25" si="32">L$2*L118*1000000</f>
        <v>0</v>
      </c>
    </row>
    <row r="26" spans="1:12" x14ac:dyDescent="0.2">
      <c r="A26" s="71"/>
      <c r="B26" s="71"/>
      <c r="C26" s="6" t="s">
        <v>1250</v>
      </c>
      <c r="H26" t="e">
        <f t="shared" ref="H26:K26" si="33">H$2*H119*1000000</f>
        <v>#VALUE!</v>
      </c>
      <c r="I26" t="e">
        <f t="shared" si="33"/>
        <v>#VALUE!</v>
      </c>
      <c r="J26" t="e">
        <f t="shared" si="33"/>
        <v>#VALUE!</v>
      </c>
      <c r="K26">
        <f t="shared" si="33"/>
        <v>-8137334.4007733837</v>
      </c>
      <c r="L26">
        <f t="shared" ref="L26" si="34">L$2*L119*1000000</f>
        <v>-16471057.891400183</v>
      </c>
    </row>
    <row r="27" spans="1:12" x14ac:dyDescent="0.2">
      <c r="A27" s="72"/>
      <c r="B27" s="72"/>
      <c r="H27">
        <f t="shared" ref="H27:K27" si="35">H$2*H120*1000000</f>
        <v>0</v>
      </c>
      <c r="I27">
        <f t="shared" si="35"/>
        <v>0</v>
      </c>
      <c r="J27">
        <f t="shared" si="35"/>
        <v>0</v>
      </c>
      <c r="K27">
        <f t="shared" si="35"/>
        <v>0</v>
      </c>
      <c r="L27">
        <f t="shared" ref="L27" si="36">L$2*L120*1000000</f>
        <v>0</v>
      </c>
    </row>
    <row r="28" spans="1:12" x14ac:dyDescent="0.2">
      <c r="A28" s="71"/>
      <c r="B28" s="71"/>
      <c r="C28" s="6" t="s">
        <v>1251</v>
      </c>
      <c r="H28">
        <f t="shared" ref="H28:K28" si="37">H$2*H121*1000000</f>
        <v>56157.079936340517</v>
      </c>
      <c r="I28">
        <f t="shared" si="37"/>
        <v>69097.696545354513</v>
      </c>
      <c r="J28">
        <f t="shared" si="37"/>
        <v>-8026706.2338568941</v>
      </c>
      <c r="K28">
        <f t="shared" si="37"/>
        <v>2419438.9619283783</v>
      </c>
      <c r="L28">
        <f t="shared" ref="L28" si="38">L$2*L121*1000000</f>
        <v>4840524.5067083454</v>
      </c>
    </row>
    <row r="29" spans="1:12" x14ac:dyDescent="0.2">
      <c r="A29" s="72"/>
      <c r="B29" s="72"/>
      <c r="H29">
        <f t="shared" ref="H29:K29" si="39">H$2*H122*1000000</f>
        <v>0</v>
      </c>
      <c r="I29">
        <f t="shared" si="39"/>
        <v>0</v>
      </c>
      <c r="J29">
        <f t="shared" si="39"/>
        <v>0</v>
      </c>
      <c r="K29">
        <f t="shared" si="39"/>
        <v>0</v>
      </c>
      <c r="L29">
        <f t="shared" ref="L29" si="40">L$2*L122*1000000</f>
        <v>0</v>
      </c>
    </row>
    <row r="30" spans="1:12" x14ac:dyDescent="0.2">
      <c r="A30" s="71"/>
      <c r="B30" s="71"/>
      <c r="C30" s="6" t="s">
        <v>1252</v>
      </c>
      <c r="H30" t="e">
        <f t="shared" ref="H30:K30" si="41">H$2*H123*1000000</f>
        <v>#VALUE!</v>
      </c>
      <c r="I30">
        <f t="shared" si="41"/>
        <v>513257.68993889331</v>
      </c>
      <c r="J30">
        <f t="shared" si="41"/>
        <v>-168526819.44390216</v>
      </c>
      <c r="K30">
        <f t="shared" si="41"/>
        <v>1770132.2247861389</v>
      </c>
      <c r="L30">
        <f t="shared" ref="L30" si="42">L$2*L123*1000000</f>
        <v>1374655.3252845972</v>
      </c>
    </row>
    <row r="31" spans="1:12" x14ac:dyDescent="0.2">
      <c r="A31" s="72"/>
      <c r="B31" s="72"/>
      <c r="H31">
        <f t="shared" ref="H31:K31" si="43">H$2*H124*1000000</f>
        <v>0</v>
      </c>
      <c r="I31">
        <f t="shared" si="43"/>
        <v>0</v>
      </c>
      <c r="J31">
        <f t="shared" si="43"/>
        <v>0</v>
      </c>
      <c r="K31">
        <f t="shared" si="43"/>
        <v>0</v>
      </c>
      <c r="L31">
        <f t="shared" ref="L31" si="44">L$2*L124*1000000</f>
        <v>0</v>
      </c>
    </row>
    <row r="32" spans="1:12" x14ac:dyDescent="0.2">
      <c r="A32" s="71"/>
      <c r="B32" s="71"/>
      <c r="C32" s="6" t="s">
        <v>1253</v>
      </c>
      <c r="H32">
        <f t="shared" ref="H32:K32" si="45">H$2*H125*1000000</f>
        <v>0</v>
      </c>
      <c r="I32">
        <f t="shared" si="45"/>
        <v>0</v>
      </c>
      <c r="J32">
        <f t="shared" si="45"/>
        <v>-8530075.9468275793</v>
      </c>
      <c r="K32">
        <f t="shared" si="45"/>
        <v>-40777.061156096264</v>
      </c>
      <c r="L32">
        <f t="shared" ref="L32" si="46">L$2*L125*1000000</f>
        <v>-13408.655143236416</v>
      </c>
    </row>
    <row r="33" spans="1:12" x14ac:dyDescent="0.2">
      <c r="A33" s="72"/>
      <c r="B33" s="72"/>
      <c r="H33">
        <f t="shared" ref="H33:K33" si="47">H$2*H126*1000000</f>
        <v>0</v>
      </c>
      <c r="I33">
        <f t="shared" si="47"/>
        <v>0</v>
      </c>
      <c r="J33">
        <f t="shared" si="47"/>
        <v>0</v>
      </c>
      <c r="K33">
        <f t="shared" si="47"/>
        <v>0</v>
      </c>
      <c r="L33">
        <f t="shared" ref="L33" si="48">L$2*L126*1000000</f>
        <v>0</v>
      </c>
    </row>
    <row r="34" spans="1:12" x14ac:dyDescent="0.2">
      <c r="A34" s="71"/>
      <c r="B34" s="71"/>
      <c r="C34" s="6" t="s">
        <v>1254</v>
      </c>
      <c r="H34">
        <f t="shared" ref="H34:K34" si="49">H$2*H127*1000000</f>
        <v>56157.079936340517</v>
      </c>
      <c r="I34">
        <f t="shared" si="49"/>
        <v>69097.696545354513</v>
      </c>
      <c r="J34">
        <f t="shared" si="49"/>
        <v>503369.71297068655</v>
      </c>
      <c r="K34">
        <f t="shared" si="49"/>
        <v>2460216.0230844747</v>
      </c>
      <c r="L34">
        <f t="shared" ref="L34" si="50">L$2*L127*1000000</f>
        <v>4853933.161851583</v>
      </c>
    </row>
    <row r="35" spans="1:12" x14ac:dyDescent="0.2">
      <c r="A35" s="72"/>
      <c r="B35" s="72"/>
      <c r="H35">
        <f t="shared" ref="H35:K35" si="51">H$2*H128*1000000</f>
        <v>0</v>
      </c>
      <c r="I35">
        <f t="shared" si="51"/>
        <v>0</v>
      </c>
      <c r="J35">
        <f t="shared" si="51"/>
        <v>0</v>
      </c>
      <c r="K35">
        <f t="shared" si="51"/>
        <v>0</v>
      </c>
      <c r="L35">
        <f t="shared" ref="L35" si="52">L$2*L128*1000000</f>
        <v>0</v>
      </c>
    </row>
    <row r="36" spans="1:12" x14ac:dyDescent="0.2">
      <c r="A36" s="71"/>
      <c r="B36" s="71"/>
      <c r="C36" s="6" t="s">
        <v>1255</v>
      </c>
      <c r="H36">
        <f t="shared" ref="H36:K36" si="53">H$2*H129*1000000</f>
        <v>-42117.809952255382</v>
      </c>
      <c r="I36">
        <f t="shared" si="53"/>
        <v>13819.539309070902</v>
      </c>
      <c r="J36">
        <f t="shared" si="53"/>
        <v>-13604.586837045583</v>
      </c>
      <c r="K36">
        <f t="shared" si="53"/>
        <v>13592.353718698754</v>
      </c>
      <c r="L36">
        <f t="shared" ref="L36" si="54">L$2*L129*1000000</f>
        <v>-522937.55058622028</v>
      </c>
    </row>
    <row r="37" spans="1:12" x14ac:dyDescent="0.2">
      <c r="A37" s="72"/>
      <c r="B37" s="72"/>
      <c r="H37">
        <f t="shared" ref="H37:K37" si="55">H$2*H130*1000000</f>
        <v>0</v>
      </c>
      <c r="I37">
        <f t="shared" si="55"/>
        <v>0</v>
      </c>
      <c r="J37">
        <f t="shared" si="55"/>
        <v>0</v>
      </c>
      <c r="K37">
        <f t="shared" si="55"/>
        <v>0</v>
      </c>
      <c r="L37">
        <f t="shared" ref="L37" si="56">L$2*L130*1000000</f>
        <v>0</v>
      </c>
    </row>
    <row r="38" spans="1:12" x14ac:dyDescent="0.2">
      <c r="A38" s="71"/>
      <c r="B38" s="71"/>
      <c r="C38" s="5" t="s">
        <v>1256</v>
      </c>
      <c r="H38">
        <f t="shared" ref="H38:K38" si="57">H$2*H131*1000000</f>
        <v>-3608092.3859098782</v>
      </c>
      <c r="I38">
        <f t="shared" si="57"/>
        <v>-8803046.5398781653</v>
      </c>
      <c r="J38">
        <f t="shared" si="57"/>
        <v>-57914726.165303044</v>
      </c>
      <c r="K38">
        <f t="shared" si="57"/>
        <v>-137989574.95222977</v>
      </c>
      <c r="L38">
        <f t="shared" ref="L38" si="58">L$2*L131*1000000</f>
        <v>-360840318.55963522</v>
      </c>
    </row>
    <row r="39" spans="1:12" x14ac:dyDescent="0.2">
      <c r="A39" s="72"/>
      <c r="B39" s="72"/>
      <c r="H39">
        <f t="shared" ref="H39:K39" si="59">H$2*H132*1000000</f>
        <v>0</v>
      </c>
      <c r="I39">
        <f t="shared" si="59"/>
        <v>0</v>
      </c>
      <c r="J39">
        <f t="shared" si="59"/>
        <v>0</v>
      </c>
      <c r="K39">
        <f t="shared" si="59"/>
        <v>0</v>
      </c>
      <c r="L39">
        <f t="shared" ref="L39" si="60">L$2*L132*1000000</f>
        <v>0</v>
      </c>
    </row>
    <row r="40" spans="1:12" x14ac:dyDescent="0.2">
      <c r="A40" s="71"/>
      <c r="B40" s="71"/>
      <c r="C40" s="6" t="s">
        <v>1257</v>
      </c>
      <c r="H40" t="e">
        <f t="shared" ref="H40:K40" si="61">H$2*H133*1000000</f>
        <v>#VALUE!</v>
      </c>
      <c r="I40" t="e">
        <f t="shared" si="61"/>
        <v>#VALUE!</v>
      </c>
      <c r="J40" t="e">
        <f t="shared" si="61"/>
        <v>#VALUE!</v>
      </c>
      <c r="K40" t="e">
        <f t="shared" si="61"/>
        <v>#VALUE!</v>
      </c>
      <c r="L40" t="e">
        <f t="shared" ref="L40" si="62">L$2*L133*1000000</f>
        <v>#VALUE!</v>
      </c>
    </row>
    <row r="41" spans="1:12" x14ac:dyDescent="0.2">
      <c r="A41" s="72"/>
      <c r="B41" s="72"/>
      <c r="H41">
        <f t="shared" ref="H41:K41" si="63">H$2*H134*1000000</f>
        <v>0</v>
      </c>
      <c r="I41">
        <f t="shared" si="63"/>
        <v>0</v>
      </c>
      <c r="J41">
        <f t="shared" si="63"/>
        <v>0</v>
      </c>
      <c r="K41">
        <f t="shared" si="63"/>
        <v>0</v>
      </c>
      <c r="L41">
        <f t="shared" ref="L41" si="64">L$2*L134*1000000</f>
        <v>0</v>
      </c>
    </row>
    <row r="42" spans="1:12" x14ac:dyDescent="0.2">
      <c r="A42" s="71"/>
      <c r="B42" s="71"/>
      <c r="C42" s="6" t="s">
        <v>1258</v>
      </c>
      <c r="H42" t="e">
        <f t="shared" ref="H42:K42" si="65">H$2*H135*1000000</f>
        <v>#VALUE!</v>
      </c>
      <c r="I42" t="e">
        <f t="shared" si="65"/>
        <v>#VALUE!</v>
      </c>
      <c r="J42" t="e">
        <f t="shared" si="65"/>
        <v>#VALUE!</v>
      </c>
      <c r="K42">
        <f t="shared" si="65"/>
        <v>-176700.59834308384</v>
      </c>
      <c r="L42">
        <f t="shared" ref="L42" si="66">L$2*L135*1000000</f>
        <v>-1139735.6871750955</v>
      </c>
    </row>
    <row r="43" spans="1:12" x14ac:dyDescent="0.2">
      <c r="A43" s="72"/>
      <c r="B43" s="72"/>
      <c r="H43">
        <f t="shared" ref="H43:K43" si="67">H$2*H136*1000000</f>
        <v>0</v>
      </c>
      <c r="I43">
        <f t="shared" si="67"/>
        <v>0</v>
      </c>
      <c r="J43">
        <f t="shared" si="67"/>
        <v>0</v>
      </c>
      <c r="K43">
        <f t="shared" si="67"/>
        <v>0</v>
      </c>
      <c r="L43">
        <f t="shared" ref="L43" si="68">L$2*L136*1000000</f>
        <v>0</v>
      </c>
    </row>
    <row r="44" spans="1:12" x14ac:dyDescent="0.2">
      <c r="A44" s="71"/>
      <c r="B44" s="71"/>
      <c r="C44" s="5" t="s">
        <v>1259</v>
      </c>
      <c r="H44">
        <f t="shared" ref="H44:K44" si="69">H$2*H137*1000000</f>
        <v>-3608092.3859098782</v>
      </c>
      <c r="I44">
        <f t="shared" si="69"/>
        <v>-8803046.5398781653</v>
      </c>
      <c r="J44">
        <f t="shared" si="69"/>
        <v>-57914726.165303044</v>
      </c>
      <c r="K44">
        <f t="shared" si="69"/>
        <v>-138166275.55057287</v>
      </c>
      <c r="L44">
        <f t="shared" ref="L44" si="70">L$2*L137*1000000</f>
        <v>-361980054.24681026</v>
      </c>
    </row>
    <row r="45" spans="1:12" x14ac:dyDescent="0.2">
      <c r="A45" s="72"/>
      <c r="B45" s="72"/>
      <c r="H45">
        <f t="shared" ref="H45:K45" si="71">H$2*H138*1000000</f>
        <v>0</v>
      </c>
      <c r="I45">
        <f t="shared" si="71"/>
        <v>0</v>
      </c>
      <c r="J45">
        <f t="shared" si="71"/>
        <v>0</v>
      </c>
      <c r="K45">
        <f t="shared" si="71"/>
        <v>0</v>
      </c>
      <c r="L45">
        <f t="shared" ref="L45" si="72">L$2*L138*1000000</f>
        <v>0</v>
      </c>
    </row>
    <row r="46" spans="1:12" x14ac:dyDescent="0.2">
      <c r="A46" s="71"/>
      <c r="B46" s="71"/>
      <c r="C46" s="6" t="s">
        <v>1260</v>
      </c>
      <c r="H46" t="e">
        <f t="shared" ref="H46:K46" si="73">H$2*H139*1000000</f>
        <v>#VALUE!</v>
      </c>
      <c r="I46">
        <f t="shared" si="73"/>
        <v>-2037276.4849432325</v>
      </c>
      <c r="J46">
        <f t="shared" si="73"/>
        <v>-7736792.4883594522</v>
      </c>
      <c r="K46">
        <f t="shared" si="73"/>
        <v>-1886618.696155387</v>
      </c>
      <c r="L46">
        <f t="shared" ref="L46" si="74">L$2*L139*1000000</f>
        <v>-2220071.0320656537</v>
      </c>
    </row>
    <row r="47" spans="1:12" x14ac:dyDescent="0.2">
      <c r="A47" s="72"/>
      <c r="B47" s="72"/>
      <c r="H47">
        <f t="shared" ref="H47:K47" si="75">H$2*H140*1000000</f>
        <v>0</v>
      </c>
      <c r="I47">
        <f t="shared" si="75"/>
        <v>0</v>
      </c>
      <c r="J47">
        <f t="shared" si="75"/>
        <v>0</v>
      </c>
      <c r="K47">
        <f t="shared" si="75"/>
        <v>0</v>
      </c>
      <c r="L47">
        <f t="shared" ref="L47" si="76">L$2*L140*1000000</f>
        <v>0</v>
      </c>
    </row>
    <row r="48" spans="1:12" x14ac:dyDescent="0.2">
      <c r="A48" s="71"/>
      <c r="B48" s="71"/>
      <c r="C48" s="6" t="s">
        <v>1261</v>
      </c>
      <c r="H48" t="e">
        <f t="shared" ref="H48:K48" si="77">H$2*H141*1000000</f>
        <v>#VALUE!</v>
      </c>
      <c r="I48" t="e">
        <f t="shared" si="77"/>
        <v>#VALUE!</v>
      </c>
      <c r="J48" t="e">
        <f t="shared" si="77"/>
        <v>#VALUE!</v>
      </c>
      <c r="K48">
        <f t="shared" si="77"/>
        <v>-8006168.1873879405</v>
      </c>
      <c r="L48">
        <f t="shared" ref="L48" si="78">L$2*L141*1000000</f>
        <v>-16327719.367918985</v>
      </c>
    </row>
    <row r="49" spans="1:12" x14ac:dyDescent="0.2">
      <c r="A49" s="72"/>
      <c r="B49" s="72"/>
      <c r="H49">
        <f t="shared" ref="H49:K49" si="79">H$2*H142*1000000</f>
        <v>0</v>
      </c>
      <c r="I49">
        <f t="shared" si="79"/>
        <v>0</v>
      </c>
      <c r="J49">
        <f t="shared" si="79"/>
        <v>0</v>
      </c>
      <c r="K49">
        <f t="shared" si="79"/>
        <v>0</v>
      </c>
      <c r="L49">
        <f t="shared" ref="L49" si="80">L$2*L142*1000000</f>
        <v>0</v>
      </c>
    </row>
    <row r="50" spans="1:12" x14ac:dyDescent="0.2">
      <c r="A50" s="71"/>
      <c r="B50" s="71"/>
      <c r="C50" s="6" t="s">
        <v>1262</v>
      </c>
      <c r="H50" t="e">
        <f t="shared" ref="H50:K50" si="81">H$2*H143*1000000</f>
        <v>#VALUE!</v>
      </c>
      <c r="I50" t="e">
        <f t="shared" si="81"/>
        <v>#VALUE!</v>
      </c>
      <c r="J50" t="e">
        <f t="shared" si="81"/>
        <v>#VALUE!</v>
      </c>
      <c r="K50" t="e">
        <f t="shared" si="81"/>
        <v>#VALUE!</v>
      </c>
      <c r="L50">
        <f t="shared" ref="L50" si="82">L$2*L143*1000000</f>
        <v>-3875101.3363953242</v>
      </c>
    </row>
    <row r="51" spans="1:12" x14ac:dyDescent="0.2">
      <c r="A51" s="72"/>
      <c r="B51" s="72"/>
      <c r="H51">
        <f t="shared" ref="H51:K51" si="83">H$2*H144*1000000</f>
        <v>0</v>
      </c>
      <c r="I51">
        <f t="shared" si="83"/>
        <v>0</v>
      </c>
      <c r="J51">
        <f t="shared" si="83"/>
        <v>0</v>
      </c>
      <c r="K51">
        <f t="shared" si="83"/>
        <v>0</v>
      </c>
      <c r="L51">
        <f t="shared" ref="L51" si="84">L$2*L144*1000000</f>
        <v>0</v>
      </c>
    </row>
    <row r="52" spans="1:12" x14ac:dyDescent="0.2">
      <c r="A52" s="71"/>
      <c r="B52" s="71"/>
      <c r="C52" s="6" t="s">
        <v>1263</v>
      </c>
      <c r="H52">
        <f t="shared" ref="H52:K52" si="85">H$2*H145*1000000</f>
        <v>-3608092.3859098782</v>
      </c>
      <c r="I52">
        <f t="shared" si="85"/>
        <v>-8803046.5398781653</v>
      </c>
      <c r="J52">
        <f t="shared" si="85"/>
        <v>-57914726.165303044</v>
      </c>
      <c r="K52">
        <f t="shared" si="85"/>
        <v>-138166275.55057287</v>
      </c>
      <c r="L52">
        <f t="shared" ref="L52" si="86">L$2*L145*1000000</f>
        <v>-358104952.91041499</v>
      </c>
    </row>
    <row r="53" spans="1:12" x14ac:dyDescent="0.2">
      <c r="A53" s="72"/>
      <c r="B53" s="72"/>
      <c r="H53">
        <f t="shared" ref="H53:K53" si="87">H$2*H146*1000000</f>
        <v>0</v>
      </c>
      <c r="I53">
        <f t="shared" si="87"/>
        <v>0</v>
      </c>
      <c r="J53">
        <f t="shared" si="87"/>
        <v>0</v>
      </c>
      <c r="K53">
        <f t="shared" si="87"/>
        <v>0</v>
      </c>
      <c r="L53">
        <f t="shared" ref="L53" si="88">L$2*L146*1000000</f>
        <v>0</v>
      </c>
    </row>
    <row r="54" spans="1:12" x14ac:dyDescent="0.2">
      <c r="A54" s="71"/>
      <c r="B54" s="71"/>
      <c r="C54" s="6" t="s">
        <v>1264</v>
      </c>
      <c r="H54" t="e">
        <f t="shared" ref="H54:K54" si="89">H$2*H147*1000000</f>
        <v>#VALUE!</v>
      </c>
      <c r="I54" t="e">
        <f t="shared" si="89"/>
        <v>#VALUE!</v>
      </c>
      <c r="J54" t="e">
        <f t="shared" si="89"/>
        <v>#VALUE!</v>
      </c>
      <c r="K54" t="e">
        <f t="shared" si="89"/>
        <v>#VALUE!</v>
      </c>
      <c r="L54" t="e">
        <f t="shared" ref="L54" si="90">L$2*L147*1000000</f>
        <v>#VALUE!</v>
      </c>
    </row>
    <row r="55" spans="1:12" x14ac:dyDescent="0.2">
      <c r="A55" s="72"/>
      <c r="B55" s="72"/>
      <c r="H55">
        <f t="shared" ref="H55:K55" si="91">H$2*H148*1000000</f>
        <v>0</v>
      </c>
      <c r="I55">
        <f t="shared" si="91"/>
        <v>0</v>
      </c>
      <c r="J55">
        <f t="shared" si="91"/>
        <v>0</v>
      </c>
      <c r="K55">
        <f t="shared" si="91"/>
        <v>0</v>
      </c>
      <c r="L55">
        <f t="shared" ref="L55" si="92">L$2*L148*1000000</f>
        <v>0</v>
      </c>
    </row>
    <row r="56" spans="1:12" x14ac:dyDescent="0.2">
      <c r="A56" s="71"/>
      <c r="B56" s="71"/>
      <c r="C56" s="5" t="s">
        <v>1265</v>
      </c>
      <c r="H56">
        <f t="shared" ref="H56:K56" si="93">H$2*H149*1000000</f>
        <v>-3608092.3859098782</v>
      </c>
      <c r="I56">
        <f t="shared" si="93"/>
        <v>-8803046.5398781653</v>
      </c>
      <c r="J56">
        <f t="shared" si="93"/>
        <v>-57914726.165303044</v>
      </c>
      <c r="K56">
        <f t="shared" si="93"/>
        <v>-138166275.55057287</v>
      </c>
      <c r="L56">
        <f t="shared" ref="L56" si="94">L$2*L149*1000000</f>
        <v>-358104952.91041499</v>
      </c>
    </row>
    <row r="57" spans="1:12" x14ac:dyDescent="0.2">
      <c r="A57" s="72"/>
      <c r="B57" s="72"/>
      <c r="H57">
        <f t="shared" ref="H57:K57" si="95">H$2*H150*1000000</f>
        <v>0</v>
      </c>
      <c r="I57">
        <f t="shared" si="95"/>
        <v>0</v>
      </c>
      <c r="J57">
        <f t="shared" si="95"/>
        <v>0</v>
      </c>
      <c r="K57">
        <f t="shared" si="95"/>
        <v>0</v>
      </c>
      <c r="L57">
        <f t="shared" ref="L57" si="96">L$2*L150*1000000</f>
        <v>0</v>
      </c>
    </row>
    <row r="58" spans="1:12" x14ac:dyDescent="0.2">
      <c r="A58" s="71"/>
      <c r="B58" s="71"/>
      <c r="C58" s="6" t="s">
        <v>1266</v>
      </c>
      <c r="H58" t="e">
        <f t="shared" ref="H58:K58" si="97">H$2*H151*1000000</f>
        <v>#VALUE!</v>
      </c>
      <c r="I58">
        <f t="shared" si="97"/>
        <v>-2037276.4849432325</v>
      </c>
      <c r="J58">
        <f t="shared" si="97"/>
        <v>-7736792.4883594522</v>
      </c>
      <c r="K58">
        <f t="shared" si="97"/>
        <v>-1886618.696155387</v>
      </c>
      <c r="L58">
        <f t="shared" ref="L58" si="98">L$2*L151*1000000</f>
        <v>-2181990.4514588621</v>
      </c>
    </row>
    <row r="59" spans="1:12" x14ac:dyDescent="0.2">
      <c r="A59" s="72"/>
      <c r="B59" s="72"/>
      <c r="H59">
        <f t="shared" ref="H59:K59" si="99">H$2*H152*1000000</f>
        <v>0</v>
      </c>
      <c r="I59">
        <f t="shared" si="99"/>
        <v>0</v>
      </c>
      <c r="J59">
        <f t="shared" si="99"/>
        <v>0</v>
      </c>
      <c r="K59">
        <f t="shared" si="99"/>
        <v>0</v>
      </c>
      <c r="L59">
        <f t="shared" ref="L59" si="100">L$2*L152*1000000</f>
        <v>0</v>
      </c>
    </row>
    <row r="60" spans="1:12" x14ac:dyDescent="0.2">
      <c r="A60" s="71"/>
      <c r="B60" s="71"/>
      <c r="C60" s="6" t="s">
        <v>1267</v>
      </c>
      <c r="H60" t="e">
        <f t="shared" ref="H60:K60" si="101">H$2*H153*1000000</f>
        <v>#VALUE!</v>
      </c>
      <c r="I60" t="e">
        <f t="shared" si="101"/>
        <v>#VALUE!</v>
      </c>
      <c r="J60" t="e">
        <f t="shared" si="101"/>
        <v>#VALUE!</v>
      </c>
      <c r="K60">
        <f t="shared" si="101"/>
        <v>-8006168.1873879405</v>
      </c>
      <c r="L60">
        <f t="shared" ref="L60" si="102">L$2*L153*1000000</f>
        <v>-16152736.418299749</v>
      </c>
    </row>
    <row r="61" spans="1:12" x14ac:dyDescent="0.2">
      <c r="A61" s="72"/>
      <c r="B61" s="72"/>
      <c r="H61">
        <f t="shared" ref="H61:K61" si="103">H$2*H154*1000000</f>
        <v>0</v>
      </c>
      <c r="I61">
        <f t="shared" si="103"/>
        <v>0</v>
      </c>
      <c r="J61">
        <f t="shared" si="103"/>
        <v>0</v>
      </c>
      <c r="K61">
        <f t="shared" si="103"/>
        <v>0</v>
      </c>
      <c r="L61">
        <f t="shared" ref="L61" si="104">L$2*L154*1000000</f>
        <v>0</v>
      </c>
    </row>
    <row r="62" spans="1:12" x14ac:dyDescent="0.2">
      <c r="A62" s="71"/>
      <c r="B62" s="71"/>
      <c r="C62" s="6" t="s">
        <v>1268</v>
      </c>
      <c r="H62" t="e">
        <f t="shared" ref="H62:K62" si="105">H$2*H155*1000000</f>
        <v>#VALUE!</v>
      </c>
      <c r="I62">
        <f t="shared" si="105"/>
        <v>1990013.6605062101</v>
      </c>
      <c r="J62">
        <f t="shared" si="105"/>
        <v>1482899.9652379686</v>
      </c>
      <c r="K62" t="e">
        <f t="shared" si="105"/>
        <v>#VALUE!</v>
      </c>
      <c r="L62" t="e">
        <f t="shared" ref="L62" si="106">L$2*L155*1000000</f>
        <v>#VALUE!</v>
      </c>
    </row>
    <row r="63" spans="1:12" x14ac:dyDescent="0.2">
      <c r="A63" s="72"/>
      <c r="B63" s="72"/>
      <c r="H63">
        <f t="shared" ref="H63:K63" si="107">H$2*H156*1000000</f>
        <v>0</v>
      </c>
      <c r="I63">
        <f t="shared" si="107"/>
        <v>0</v>
      </c>
      <c r="J63">
        <f t="shared" si="107"/>
        <v>0</v>
      </c>
      <c r="K63">
        <f t="shared" si="107"/>
        <v>0</v>
      </c>
      <c r="L63">
        <f t="shared" ref="L63" si="108">L$2*L156*1000000</f>
        <v>0</v>
      </c>
    </row>
    <row r="64" spans="1:12" x14ac:dyDescent="0.2">
      <c r="A64" s="71"/>
      <c r="B64" s="71"/>
      <c r="C64" s="6" t="s">
        <v>1269</v>
      </c>
      <c r="H64">
        <f t="shared" ref="H64:K64" si="109">H$2*H157*1000000</f>
        <v>-3608092.3859098782</v>
      </c>
      <c r="I64">
        <f t="shared" si="109"/>
        <v>-10779240.661075305</v>
      </c>
      <c r="J64">
        <f t="shared" si="109"/>
        <v>-59397626.130541004</v>
      </c>
      <c r="K64">
        <f t="shared" si="109"/>
        <v>-138166275.55057287</v>
      </c>
      <c r="L64">
        <f t="shared" ref="L64" si="110">L$2*L157*1000000</f>
        <v>-358104952.91041499</v>
      </c>
    </row>
    <row r="65" spans="1:12" x14ac:dyDescent="0.2">
      <c r="A65" s="72"/>
      <c r="B65" s="72"/>
      <c r="H65">
        <f t="shared" ref="H65:K65" si="111">H$2*H158*1000000</f>
        <v>0</v>
      </c>
      <c r="I65">
        <f t="shared" si="111"/>
        <v>0</v>
      </c>
      <c r="J65">
        <f t="shared" si="111"/>
        <v>0</v>
      </c>
      <c r="K65">
        <f t="shared" si="111"/>
        <v>0</v>
      </c>
      <c r="L65">
        <f t="shared" ref="L65" si="112">L$2*L158*1000000</f>
        <v>0</v>
      </c>
    </row>
    <row r="66" spans="1:12" x14ac:dyDescent="0.2">
      <c r="A66" s="71"/>
      <c r="B66" s="71"/>
      <c r="C66" s="6" t="s">
        <v>1270</v>
      </c>
      <c r="H66">
        <f t="shared" ref="H66:K66" si="113">H$2*H159*1000000</f>
        <v>-673884.95923608611</v>
      </c>
      <c r="I66">
        <f t="shared" si="113"/>
        <v>-1976194.1211971389</v>
      </c>
      <c r="J66">
        <f t="shared" si="113"/>
        <v>-2598476.0858757063</v>
      </c>
      <c r="K66">
        <f t="shared" si="113"/>
        <v>-3167018.4164568102</v>
      </c>
      <c r="L66">
        <f t="shared" ref="L66" si="114">L$2*L159*1000000</f>
        <v>-7321125.7082070839</v>
      </c>
    </row>
    <row r="67" spans="1:12" x14ac:dyDescent="0.2">
      <c r="A67" s="72"/>
      <c r="B67" s="72"/>
      <c r="H67">
        <f t="shared" ref="H67:K67" si="115">H$2*H160*1000000</f>
        <v>0</v>
      </c>
      <c r="I67">
        <f t="shared" si="115"/>
        <v>0</v>
      </c>
      <c r="J67">
        <f t="shared" si="115"/>
        <v>0</v>
      </c>
      <c r="K67">
        <f t="shared" si="115"/>
        <v>0</v>
      </c>
      <c r="L67">
        <f t="shared" ref="L67" si="116">L$2*L160*1000000</f>
        <v>0</v>
      </c>
    </row>
    <row r="68" spans="1:12" x14ac:dyDescent="0.2">
      <c r="A68" s="71"/>
      <c r="B68" s="71"/>
      <c r="C68" s="6" t="s">
        <v>1271</v>
      </c>
      <c r="H68" t="e">
        <f t="shared" ref="H68:K68" si="117">H$2*H161*1000000</f>
        <v>#VALUE!</v>
      </c>
      <c r="I68">
        <f t="shared" si="117"/>
        <v>-2686103.8555041114</v>
      </c>
      <c r="J68">
        <f t="shared" si="117"/>
        <v>-465548.96156369982</v>
      </c>
      <c r="K68">
        <f t="shared" si="117"/>
        <v>-296041.46399325889</v>
      </c>
      <c r="L68">
        <f t="shared" ref="L68" si="118">L$2*L161*1000000</f>
        <v>-1800246.0395309213</v>
      </c>
    </row>
    <row r="69" spans="1:12" x14ac:dyDescent="0.2">
      <c r="A69" s="72"/>
      <c r="B69" s="72"/>
      <c r="H69">
        <f t="shared" ref="H69:K69" si="119">H$2*H162*1000000</f>
        <v>0</v>
      </c>
      <c r="I69">
        <f t="shared" si="119"/>
        <v>0</v>
      </c>
      <c r="J69">
        <f t="shared" si="119"/>
        <v>0</v>
      </c>
      <c r="K69">
        <f t="shared" si="119"/>
        <v>0</v>
      </c>
      <c r="L69">
        <f t="shared" ref="L69" si="120">L$2*L162*1000000</f>
        <v>0</v>
      </c>
    </row>
    <row r="70" spans="1:12" x14ac:dyDescent="0.2">
      <c r="A70" s="71"/>
      <c r="B70" s="71"/>
      <c r="C70" s="5" t="s">
        <v>1272</v>
      </c>
      <c r="H70">
        <f t="shared" ref="H70:K70" si="121">H$2*H163*1000000</f>
        <v>-673884.95923608611</v>
      </c>
      <c r="I70">
        <f t="shared" si="121"/>
        <v>-1976194.1211971389</v>
      </c>
      <c r="J70">
        <f t="shared" si="121"/>
        <v>-2598476.0858757063</v>
      </c>
      <c r="K70">
        <f t="shared" si="121"/>
        <v>-3167018.4164568102</v>
      </c>
      <c r="L70">
        <f t="shared" ref="L70" si="122">L$2*L163*1000000</f>
        <v>-7321125.7082070839</v>
      </c>
    </row>
    <row r="71" spans="1:12" x14ac:dyDescent="0.2">
      <c r="A71" s="72"/>
      <c r="B71" s="72"/>
      <c r="H71">
        <f t="shared" ref="H71:K71" si="123">H$2*H164*1000000</f>
        <v>0</v>
      </c>
      <c r="I71">
        <f t="shared" si="123"/>
        <v>0</v>
      </c>
      <c r="J71">
        <f t="shared" si="123"/>
        <v>0</v>
      </c>
      <c r="K71">
        <f t="shared" si="123"/>
        <v>0</v>
      </c>
      <c r="L71">
        <f t="shared" ref="L71" si="124">L$2*L164*1000000</f>
        <v>0</v>
      </c>
    </row>
    <row r="72" spans="1:12" x14ac:dyDescent="0.2">
      <c r="A72" s="71"/>
      <c r="B72" s="71"/>
      <c r="C72" s="6" t="s">
        <v>1273</v>
      </c>
      <c r="H72" t="e">
        <f t="shared" ref="H72:K72" si="125">H$2*H165*1000000</f>
        <v>#VALUE!</v>
      </c>
      <c r="I72">
        <f t="shared" si="125"/>
        <v>-2686103.8555041114</v>
      </c>
      <c r="J72">
        <f t="shared" si="125"/>
        <v>-465548.96156369982</v>
      </c>
      <c r="K72">
        <f t="shared" si="125"/>
        <v>-296041.46399325889</v>
      </c>
      <c r="L72">
        <f t="shared" ref="L72" si="126">L$2*L165*1000000</f>
        <v>-1800246.0395309213</v>
      </c>
    </row>
    <row r="73" spans="1:12" x14ac:dyDescent="0.2">
      <c r="A73" s="72"/>
      <c r="B73" s="72"/>
      <c r="H73">
        <f t="shared" ref="H73:K73" si="127">H$2*H166*1000000</f>
        <v>0</v>
      </c>
      <c r="I73">
        <f t="shared" si="127"/>
        <v>0</v>
      </c>
      <c r="J73">
        <f t="shared" si="127"/>
        <v>0</v>
      </c>
      <c r="K73">
        <f t="shared" si="127"/>
        <v>0</v>
      </c>
      <c r="L73">
        <f t="shared" ref="L73" si="128">L$2*L166*1000000</f>
        <v>0</v>
      </c>
    </row>
    <row r="74" spans="1:12" x14ac:dyDescent="0.2">
      <c r="A74" s="71"/>
      <c r="B74" s="71"/>
      <c r="C74" s="6" t="s">
        <v>1274</v>
      </c>
      <c r="H74">
        <f t="shared" ref="H74:K74" si="129">H$2*H167*1000000</f>
        <v>7454852.3615492033</v>
      </c>
      <c r="I74">
        <f t="shared" si="129"/>
        <v>7559288.0020617833</v>
      </c>
      <c r="J74">
        <f t="shared" si="129"/>
        <v>31045667.162138019</v>
      </c>
      <c r="K74">
        <f t="shared" si="129"/>
        <v>59317031.628401369</v>
      </c>
      <c r="L74">
        <f t="shared" ref="L74" si="130">L$2*L167*1000000</f>
        <v>65621958.270999014</v>
      </c>
    </row>
    <row r="75" spans="1:12" x14ac:dyDescent="0.2">
      <c r="A75" s="72"/>
      <c r="B75" s="72"/>
      <c r="H75">
        <f t="shared" ref="H75:K75" si="131">H$2*H168*1000000</f>
        <v>0</v>
      </c>
      <c r="I75">
        <f t="shared" si="131"/>
        <v>0</v>
      </c>
      <c r="J75">
        <f t="shared" si="131"/>
        <v>0</v>
      </c>
      <c r="K75">
        <f t="shared" si="131"/>
        <v>0</v>
      </c>
      <c r="L75">
        <f t="shared" ref="L75" si="132">L$2*L168*1000000</f>
        <v>0</v>
      </c>
    </row>
    <row r="76" spans="1:12" x14ac:dyDescent="0.2">
      <c r="A76" s="71"/>
      <c r="B76" s="71"/>
      <c r="C76" s="6" t="s">
        <v>1275</v>
      </c>
      <c r="H76">
        <f t="shared" ref="H76:K76" si="133">H$2*H169*1000000</f>
        <v>7454852.3615492033</v>
      </c>
      <c r="I76">
        <f t="shared" si="133"/>
        <v>7559288.0020617833</v>
      </c>
      <c r="J76">
        <f t="shared" si="133"/>
        <v>31045667.162138019</v>
      </c>
      <c r="K76">
        <f t="shared" si="133"/>
        <v>59317031.628401369</v>
      </c>
      <c r="L76">
        <f t="shared" ref="L76" si="134">L$2*L169*1000000</f>
        <v>65621958.270999014</v>
      </c>
    </row>
    <row r="77" spans="1:12" x14ac:dyDescent="0.2">
      <c r="A77" s="72"/>
      <c r="B77" s="72"/>
      <c r="H77">
        <f t="shared" ref="H77:K77" si="135">H$2*H170*1000000</f>
        <v>0</v>
      </c>
      <c r="I77">
        <f t="shared" si="135"/>
        <v>0</v>
      </c>
      <c r="J77">
        <f t="shared" si="135"/>
        <v>0</v>
      </c>
      <c r="K77">
        <f t="shared" si="135"/>
        <v>0</v>
      </c>
      <c r="L77">
        <f t="shared" ref="L77" si="136">L$2*L170*1000000</f>
        <v>0</v>
      </c>
    </row>
    <row r="78" spans="1:12" x14ac:dyDescent="0.2">
      <c r="A78" s="71"/>
      <c r="B78" s="71"/>
      <c r="C78" s="6" t="s">
        <v>1276</v>
      </c>
      <c r="H78" t="e">
        <f t="shared" ref="H78:K78" si="137">H$2*H171*1000000</f>
        <v>#VALUE!</v>
      </c>
      <c r="I78" t="e">
        <f t="shared" si="137"/>
        <v>#VALUE!</v>
      </c>
      <c r="J78" t="e">
        <f t="shared" si="137"/>
        <v>#VALUE!</v>
      </c>
      <c r="K78" t="e">
        <f t="shared" si="137"/>
        <v>#VALUE!</v>
      </c>
      <c r="L78" t="e">
        <f t="shared" ref="L78" si="138">L$2*L171*1000000</f>
        <v>#VALUE!</v>
      </c>
    </row>
    <row r="79" spans="1:12" x14ac:dyDescent="0.2">
      <c r="A79" s="72"/>
      <c r="B79" s="72"/>
      <c r="H79">
        <f t="shared" ref="H79:K79" si="139">H$2*H172*1000000</f>
        <v>0</v>
      </c>
      <c r="I79">
        <f t="shared" si="139"/>
        <v>0</v>
      </c>
      <c r="J79">
        <f t="shared" si="139"/>
        <v>0</v>
      </c>
      <c r="K79">
        <f t="shared" si="139"/>
        <v>0</v>
      </c>
      <c r="L79">
        <f t="shared" ref="L79" si="140">L$2*L172*1000000</f>
        <v>0</v>
      </c>
    </row>
    <row r="80" spans="1:12" x14ac:dyDescent="0.2">
      <c r="A80" s="71"/>
      <c r="B80" s="71"/>
      <c r="C80" s="6" t="s">
        <v>1277</v>
      </c>
      <c r="H80" t="e">
        <f t="shared" ref="H80:K80" si="141">H$2*H173*1000000</f>
        <v>#VALUE!</v>
      </c>
      <c r="I80" t="e">
        <f t="shared" si="141"/>
        <v>#VALUE!</v>
      </c>
      <c r="J80" t="e">
        <f t="shared" si="141"/>
        <v>#VALUE!</v>
      </c>
      <c r="K80" t="e">
        <f t="shared" si="141"/>
        <v>#VALUE!</v>
      </c>
      <c r="L80" t="e">
        <f t="shared" ref="L80" si="142">L$2*L173*1000000</f>
        <v>#VALUE!</v>
      </c>
    </row>
    <row r="81" spans="1:12" x14ac:dyDescent="0.2">
      <c r="A81" s="72"/>
      <c r="B81" s="72"/>
      <c r="H81">
        <f t="shared" ref="H81:K81" si="143">H$2*H174*1000000</f>
        <v>0</v>
      </c>
      <c r="I81">
        <f t="shared" si="143"/>
        <v>0</v>
      </c>
      <c r="J81">
        <f t="shared" si="143"/>
        <v>0</v>
      </c>
      <c r="K81">
        <f t="shared" si="143"/>
        <v>0</v>
      </c>
      <c r="L81">
        <f t="shared" ref="L81" si="144">L$2*L174*1000000</f>
        <v>0</v>
      </c>
    </row>
    <row r="82" spans="1:12" x14ac:dyDescent="0.2">
      <c r="A82" s="71"/>
      <c r="B82" s="71"/>
      <c r="C82" s="5" t="s">
        <v>1278</v>
      </c>
      <c r="H82">
        <f t="shared" ref="H82:K82" si="145">H$2*H175*1000000</f>
        <v>-3608092.3859098782</v>
      </c>
      <c r="I82">
        <f t="shared" si="145"/>
        <v>-8858324.697114449</v>
      </c>
      <c r="J82">
        <f t="shared" si="145"/>
        <v>-49520696.086845919</v>
      </c>
      <c r="K82">
        <f t="shared" si="145"/>
        <v>-134170123.55727541</v>
      </c>
      <c r="L82">
        <f t="shared" ref="L82" si="146">L$2*L175*1000000</f>
        <v>-350958139.71907002</v>
      </c>
    </row>
    <row r="83" spans="1:12" x14ac:dyDescent="0.2">
      <c r="A83" s="72"/>
      <c r="B83" s="72"/>
      <c r="H83">
        <f t="shared" ref="H83:K83" si="147">H$2*H176*1000000</f>
        <v>0</v>
      </c>
      <c r="I83">
        <f t="shared" si="147"/>
        <v>0</v>
      </c>
      <c r="J83">
        <f t="shared" si="147"/>
        <v>0</v>
      </c>
      <c r="K83">
        <f t="shared" si="147"/>
        <v>0</v>
      </c>
      <c r="L83">
        <f t="shared" ref="L83" si="148">L$2*L176*1000000</f>
        <v>0</v>
      </c>
    </row>
    <row r="84" spans="1:12" x14ac:dyDescent="0.2">
      <c r="A84" s="71"/>
      <c r="B84" s="71"/>
      <c r="C84" s="6" t="s">
        <v>1279</v>
      </c>
      <c r="H84" t="e">
        <f t="shared" ref="H84:K84" si="149">H$2*H177*1000000</f>
        <v>#VALUE!</v>
      </c>
      <c r="I84">
        <f t="shared" si="149"/>
        <v>-2062151.65569956</v>
      </c>
      <c r="J84">
        <f t="shared" si="149"/>
        <v>-6364225.7223699233</v>
      </c>
      <c r="K84">
        <f t="shared" si="149"/>
        <v>-2327282.8037156006</v>
      </c>
      <c r="L84">
        <f t="shared" ref="L84" si="150">L$2*L177*1000000</f>
        <v>-2214439.3969054944</v>
      </c>
    </row>
    <row r="85" spans="1:12" x14ac:dyDescent="0.2">
      <c r="A85" s="72"/>
      <c r="B85" s="72"/>
      <c r="H85">
        <f t="shared" ref="H85:K85" si="151">H$2*H178*1000000</f>
        <v>0</v>
      </c>
      <c r="I85">
        <f t="shared" si="151"/>
        <v>0</v>
      </c>
      <c r="J85">
        <f t="shared" si="151"/>
        <v>0</v>
      </c>
      <c r="K85">
        <f t="shared" si="151"/>
        <v>0</v>
      </c>
      <c r="L85">
        <f t="shared" ref="L85" si="152">L$2*L178*1000000</f>
        <v>0</v>
      </c>
    </row>
    <row r="86" spans="1:12" x14ac:dyDescent="0.2">
      <c r="A86" s="71"/>
      <c r="B86" s="71"/>
      <c r="C86" s="6" t="s">
        <v>1280</v>
      </c>
      <c r="H86" t="e">
        <f t="shared" ref="H86:K86" si="153">H$2*H179*1000000</f>
        <v>#VALUE!</v>
      </c>
      <c r="I86" t="e">
        <f t="shared" si="153"/>
        <v>#VALUE!</v>
      </c>
      <c r="J86" t="e">
        <f t="shared" si="153"/>
        <v>#VALUE!</v>
      </c>
      <c r="K86">
        <f t="shared" si="153"/>
        <v>-7774554.4800213147</v>
      </c>
      <c r="L86">
        <f t="shared" ref="L86" si="154">L$2*L179*1000000</f>
        <v>-15830124.17555348</v>
      </c>
    </row>
    <row r="87" spans="1:12" x14ac:dyDescent="0.2">
      <c r="H87">
        <f t="shared" ref="H87:K87" si="155">H$2*H180*1000000</f>
        <v>0</v>
      </c>
      <c r="I87">
        <f t="shared" si="155"/>
        <v>0</v>
      </c>
      <c r="J87">
        <f t="shared" si="155"/>
        <v>0</v>
      </c>
      <c r="K87">
        <f t="shared" si="155"/>
        <v>0</v>
      </c>
      <c r="L87">
        <f t="shared" ref="L87" si="156">L$2*L180*1000000</f>
        <v>0</v>
      </c>
    </row>
    <row r="88" spans="1:12" x14ac:dyDescent="0.2">
      <c r="C88" s="6" t="s">
        <v>1281</v>
      </c>
      <c r="H88">
        <f t="shared" ref="H88:K88" si="157">H$2*H181*1000000</f>
        <v>-3622131.6558939638</v>
      </c>
      <c r="I88">
        <f t="shared" si="157"/>
        <v>-8885963.7757325899</v>
      </c>
      <c r="J88">
        <f t="shared" si="157"/>
        <v>-49874415.344609097</v>
      </c>
      <c r="K88">
        <f t="shared" si="157"/>
        <v>-140436198.62159553</v>
      </c>
      <c r="L88">
        <f t="shared" ref="L88" si="158">L$2*L181*1000000</f>
        <v>-365157905.51575732</v>
      </c>
    </row>
    <row r="89" spans="1:12" x14ac:dyDescent="0.2">
      <c r="H89">
        <f t="shared" ref="H89:K89" si="159">H$2*H182*1000000</f>
        <v>0</v>
      </c>
      <c r="I89">
        <f t="shared" si="159"/>
        <v>0</v>
      </c>
      <c r="J89">
        <f t="shared" si="159"/>
        <v>0</v>
      </c>
      <c r="K89">
        <f t="shared" si="159"/>
        <v>0</v>
      </c>
      <c r="L89">
        <f t="shared" ref="L89" si="160">L$2*L182*1000000</f>
        <v>0</v>
      </c>
    </row>
    <row r="90" spans="1:12" x14ac:dyDescent="0.2">
      <c r="H90">
        <f t="shared" ref="H90:K90" si="161">H$2*H183*1000000</f>
        <v>0</v>
      </c>
      <c r="I90">
        <f t="shared" si="161"/>
        <v>0</v>
      </c>
      <c r="J90">
        <f t="shared" si="161"/>
        <v>0</v>
      </c>
      <c r="K90">
        <f t="shared" si="161"/>
        <v>0</v>
      </c>
      <c r="L90">
        <f t="shared" ref="L90" si="162">L$2*L183*1000000</f>
        <v>0</v>
      </c>
    </row>
    <row r="91" spans="1:12" x14ac:dyDescent="0.2">
      <c r="C91" s="5" t="s">
        <v>1282</v>
      </c>
      <c r="H91">
        <f t="shared" ref="H91:K91" si="163">H$2*H184*1000000</f>
        <v>365021.0195862134</v>
      </c>
      <c r="I91">
        <f t="shared" si="163"/>
        <v>27086297.045778971</v>
      </c>
      <c r="J91">
        <f t="shared" si="163"/>
        <v>495411029.67101485</v>
      </c>
      <c r="K91">
        <f t="shared" si="163"/>
        <v>420098876.38382244</v>
      </c>
      <c r="L91">
        <f t="shared" ref="L91" si="164">L$2*L184*1000000</f>
        <v>4961202.4029974742</v>
      </c>
    </row>
    <row r="92" spans="1:12" x14ac:dyDescent="0.2">
      <c r="H92">
        <f t="shared" ref="H92:K92" si="165">H$2*H185*1000000</f>
        <v>0</v>
      </c>
      <c r="I92">
        <f t="shared" si="165"/>
        <v>0</v>
      </c>
      <c r="J92">
        <f t="shared" si="165"/>
        <v>0</v>
      </c>
      <c r="K92">
        <f t="shared" si="165"/>
        <v>0</v>
      </c>
      <c r="L92">
        <f t="shared" ref="L92" si="166">L$2*L185*1000000</f>
        <v>0</v>
      </c>
    </row>
    <row r="100" spans="3:12" x14ac:dyDescent="0.2">
      <c r="C100" s="6" t="s">
        <v>1237</v>
      </c>
      <c r="D100" s="6"/>
      <c r="E100" s="6"/>
      <c r="F100" s="6"/>
      <c r="G100" s="6"/>
      <c r="H100" s="5" t="s">
        <v>1247</v>
      </c>
      <c r="I100" s="5" t="s">
        <v>1247</v>
      </c>
      <c r="J100" s="5" t="s">
        <v>1247</v>
      </c>
      <c r="K100" s="5" t="s">
        <v>1247</v>
      </c>
      <c r="L100" s="8">
        <v>0.28460000000000002</v>
      </c>
    </row>
    <row r="102" spans="3:12" x14ac:dyDescent="0.2">
      <c r="C102" s="6" t="s">
        <v>1238</v>
      </c>
      <c r="D102" s="6"/>
      <c r="E102" s="6"/>
      <c r="F102" s="6"/>
      <c r="G102" s="6"/>
      <c r="H102" s="6" t="s">
        <v>1247</v>
      </c>
      <c r="I102" s="6">
        <v>5.09</v>
      </c>
      <c r="J102" s="6">
        <v>23.09</v>
      </c>
      <c r="K102" s="6">
        <v>76.37</v>
      </c>
      <c r="L102" s="6">
        <v>197.93</v>
      </c>
    </row>
    <row r="104" spans="3:12" x14ac:dyDescent="0.2">
      <c r="C104" s="5" t="s">
        <v>1239</v>
      </c>
      <c r="D104" s="5"/>
      <c r="E104" s="5"/>
      <c r="F104" s="5"/>
      <c r="G104" s="5"/>
      <c r="H104" s="5" t="s">
        <v>1247</v>
      </c>
      <c r="I104" s="5">
        <v>-5.09</v>
      </c>
      <c r="J104" s="5">
        <v>-23.09</v>
      </c>
      <c r="K104" s="5">
        <v>-59.11</v>
      </c>
      <c r="L104" s="5">
        <v>-175.76</v>
      </c>
    </row>
    <row r="106" spans="3:12" x14ac:dyDescent="0.2">
      <c r="C106" s="6" t="s">
        <v>1240</v>
      </c>
      <c r="D106" s="6"/>
      <c r="E106" s="6"/>
      <c r="F106" s="6"/>
      <c r="G106" s="6"/>
      <c r="H106" s="5" t="s">
        <v>1247</v>
      </c>
      <c r="I106" s="5" t="s">
        <v>1247</v>
      </c>
      <c r="J106" s="9">
        <v>-3.5379</v>
      </c>
      <c r="K106" s="9">
        <v>-1.5601</v>
      </c>
      <c r="L106" s="9">
        <v>-1.9735</v>
      </c>
    </row>
    <row r="108" spans="3:12" x14ac:dyDescent="0.2">
      <c r="C108" s="6" t="s">
        <v>1241</v>
      </c>
      <c r="D108" s="6"/>
      <c r="E108" s="6"/>
      <c r="F108" s="6"/>
      <c r="G108" s="6"/>
      <c r="H108" s="6" t="s">
        <v>1247</v>
      </c>
      <c r="I108" s="6" t="s">
        <v>1247</v>
      </c>
      <c r="J108" s="6" t="s">
        <v>1247</v>
      </c>
      <c r="K108" s="10">
        <v>-3.4251</v>
      </c>
      <c r="L108" s="10">
        <v>-7.9279999999999999</v>
      </c>
    </row>
    <row r="110" spans="3:12" x14ac:dyDescent="0.2">
      <c r="C110" s="5" t="s">
        <v>1242</v>
      </c>
      <c r="D110" s="5"/>
      <c r="E110" s="5"/>
      <c r="F110" s="5"/>
      <c r="G110" s="5"/>
      <c r="H110" s="5">
        <v>2.58</v>
      </c>
      <c r="I110" s="5">
        <v>1.34</v>
      </c>
      <c r="J110" s="5">
        <v>13.57</v>
      </c>
      <c r="K110" s="5">
        <v>44.21</v>
      </c>
      <c r="L110" s="5">
        <v>96.57</v>
      </c>
    </row>
    <row r="111" spans="3:12" x14ac:dyDescent="0.2">
      <c r="C111" s="11" t="s">
        <v>1243</v>
      </c>
      <c r="H111" s="37" t="s">
        <v>1247</v>
      </c>
      <c r="I111" s="9">
        <v>-0.48120000000000002</v>
      </c>
      <c r="J111" s="8">
        <v>9.1336999999999993</v>
      </c>
      <c r="K111" s="8">
        <v>2.2578999999999998</v>
      </c>
      <c r="L111" s="8">
        <v>1.1845000000000001</v>
      </c>
    </row>
    <row r="112" spans="3:12" x14ac:dyDescent="0.2">
      <c r="C112" s="11" t="s">
        <v>1244</v>
      </c>
      <c r="H112" s="11">
        <v>1.81</v>
      </c>
      <c r="I112" s="11" t="s">
        <v>1247</v>
      </c>
      <c r="J112" s="11" t="s">
        <v>1247</v>
      </c>
      <c r="K112" s="11" t="s">
        <v>1247</v>
      </c>
      <c r="L112" s="11" t="s">
        <v>1247</v>
      </c>
    </row>
    <row r="113" spans="3:12" x14ac:dyDescent="0.2">
      <c r="C113" s="11" t="s">
        <v>1245</v>
      </c>
      <c r="H113" s="11">
        <v>0.77</v>
      </c>
      <c r="I113" s="11">
        <v>1.34</v>
      </c>
      <c r="J113" s="11">
        <v>13.57</v>
      </c>
      <c r="K113" s="11">
        <v>44.21</v>
      </c>
      <c r="L113" s="11">
        <v>96.57</v>
      </c>
    </row>
    <row r="114" spans="3:12" x14ac:dyDescent="0.2">
      <c r="C114" s="11" t="s">
        <v>1246</v>
      </c>
      <c r="H114" s="11" t="s">
        <v>1247</v>
      </c>
      <c r="I114" s="11" t="s">
        <v>1247</v>
      </c>
      <c r="J114" s="11" t="s">
        <v>1247</v>
      </c>
      <c r="K114" s="11" t="s">
        <v>1247</v>
      </c>
      <c r="L114" s="11" t="s">
        <v>1247</v>
      </c>
    </row>
    <row r="115" spans="3:12" x14ac:dyDescent="0.2">
      <c r="C115" s="5" t="s">
        <v>1248</v>
      </c>
      <c r="D115" s="5"/>
      <c r="E115" s="5"/>
      <c r="F115" s="5"/>
      <c r="G115" s="5"/>
      <c r="H115" s="5">
        <v>-2.58</v>
      </c>
      <c r="I115" s="5">
        <v>-6.43</v>
      </c>
      <c r="J115" s="5">
        <v>-36.659999999999997</v>
      </c>
      <c r="K115" s="5">
        <v>-103.32</v>
      </c>
      <c r="L115" s="5">
        <v>-272.33</v>
      </c>
    </row>
    <row r="117" spans="3:12" x14ac:dyDescent="0.2">
      <c r="C117" s="6" t="s">
        <v>1249</v>
      </c>
      <c r="D117" s="6"/>
      <c r="E117" s="6"/>
      <c r="F117" s="6"/>
      <c r="G117" s="6"/>
      <c r="H117" s="5" t="s">
        <v>1247</v>
      </c>
      <c r="I117" s="9">
        <v>-1.4901</v>
      </c>
      <c r="J117" s="9">
        <v>-4.7037000000000004</v>
      </c>
      <c r="K117" s="9">
        <v>-1.8184</v>
      </c>
      <c r="L117" s="9">
        <v>-1.6358999999999999</v>
      </c>
    </row>
    <row r="119" spans="3:12" x14ac:dyDescent="0.2">
      <c r="C119" s="6" t="s">
        <v>1250</v>
      </c>
      <c r="D119" s="6"/>
      <c r="E119" s="6"/>
      <c r="F119" s="6"/>
      <c r="G119" s="6"/>
      <c r="H119" s="6" t="s">
        <v>1247</v>
      </c>
      <c r="I119" s="6" t="s">
        <v>1247</v>
      </c>
      <c r="J119" s="6" t="s">
        <v>1247</v>
      </c>
      <c r="K119" s="10">
        <v>-5.9866999999999999</v>
      </c>
      <c r="L119" s="10">
        <v>-12.283899999999999</v>
      </c>
    </row>
    <row r="121" spans="3:12" x14ac:dyDescent="0.2">
      <c r="C121" s="6" t="s">
        <v>1251</v>
      </c>
      <c r="D121" s="6"/>
      <c r="E121" s="6"/>
      <c r="F121" s="6"/>
      <c r="G121" s="6"/>
      <c r="H121" s="6">
        <v>0.04</v>
      </c>
      <c r="I121" s="6">
        <v>0.05</v>
      </c>
      <c r="J121" s="6">
        <v>-5.9</v>
      </c>
      <c r="K121" s="6">
        <v>1.78</v>
      </c>
      <c r="L121" s="6">
        <v>3.61</v>
      </c>
    </row>
    <row r="123" spans="3:12" x14ac:dyDescent="0.2">
      <c r="C123" s="6" t="s">
        <v>1252</v>
      </c>
      <c r="D123" s="6"/>
      <c r="E123" s="6"/>
      <c r="F123" s="6"/>
      <c r="G123" s="6"/>
      <c r="H123" s="5" t="s">
        <v>1247</v>
      </c>
      <c r="I123" s="8">
        <v>0.37140000000000001</v>
      </c>
      <c r="J123" s="9">
        <v>-123.875</v>
      </c>
      <c r="K123" s="8">
        <v>1.3023</v>
      </c>
      <c r="L123" s="8">
        <v>1.0251999999999999</v>
      </c>
    </row>
    <row r="125" spans="3:12" x14ac:dyDescent="0.2">
      <c r="C125" s="6" t="s">
        <v>1253</v>
      </c>
      <c r="D125" s="6"/>
      <c r="E125" s="6"/>
      <c r="F125" s="6"/>
      <c r="G125" s="6"/>
      <c r="H125" s="6">
        <v>0</v>
      </c>
      <c r="I125" s="6">
        <v>0</v>
      </c>
      <c r="J125" s="6">
        <v>-6.27</v>
      </c>
      <c r="K125" s="6">
        <v>-0.03</v>
      </c>
      <c r="L125" s="6">
        <v>-0.01</v>
      </c>
    </row>
    <row r="127" spans="3:12" x14ac:dyDescent="0.2">
      <c r="C127" s="6" t="s">
        <v>1254</v>
      </c>
      <c r="D127" s="6"/>
      <c r="E127" s="6"/>
      <c r="F127" s="6"/>
      <c r="G127" s="6"/>
      <c r="H127" s="6">
        <v>0.04</v>
      </c>
      <c r="I127" s="6">
        <v>0.05</v>
      </c>
      <c r="J127" s="6">
        <v>0.37</v>
      </c>
      <c r="K127" s="6">
        <v>1.81</v>
      </c>
      <c r="L127" s="6">
        <v>3.62</v>
      </c>
    </row>
    <row r="129" spans="3:12" x14ac:dyDescent="0.2">
      <c r="C129" s="6" t="s">
        <v>1255</v>
      </c>
      <c r="D129" s="6"/>
      <c r="E129" s="6"/>
      <c r="F129" s="6"/>
      <c r="G129" s="6"/>
      <c r="H129" s="6">
        <v>-0.03</v>
      </c>
      <c r="I129" s="6">
        <v>0.01</v>
      </c>
      <c r="J129" s="6">
        <v>-0.01</v>
      </c>
      <c r="K129" s="6">
        <v>0.01</v>
      </c>
      <c r="L129" s="6">
        <v>-0.39</v>
      </c>
    </row>
    <row r="131" spans="3:12" x14ac:dyDescent="0.2">
      <c r="C131" s="5" t="s">
        <v>1256</v>
      </c>
      <c r="D131" s="5"/>
      <c r="E131" s="5"/>
      <c r="F131" s="5"/>
      <c r="G131" s="5"/>
      <c r="H131" s="5">
        <v>-2.57</v>
      </c>
      <c r="I131" s="5">
        <v>-6.37</v>
      </c>
      <c r="J131" s="5">
        <v>-42.57</v>
      </c>
      <c r="K131" s="5">
        <v>-101.52</v>
      </c>
      <c r="L131" s="5">
        <v>-269.11</v>
      </c>
    </row>
    <row r="133" spans="3:12" x14ac:dyDescent="0.2">
      <c r="C133" s="6" t="s">
        <v>1257</v>
      </c>
      <c r="D133" s="6"/>
      <c r="E133" s="6"/>
      <c r="F133" s="6"/>
      <c r="G133" s="6"/>
      <c r="H133" s="6" t="s">
        <v>1247</v>
      </c>
      <c r="I133" s="6" t="s">
        <v>1247</v>
      </c>
      <c r="J133" s="6" t="s">
        <v>1247</v>
      </c>
      <c r="K133" s="6" t="s">
        <v>1247</v>
      </c>
      <c r="L133" s="6" t="s">
        <v>1247</v>
      </c>
    </row>
    <row r="135" spans="3:12" x14ac:dyDescent="0.2">
      <c r="C135" s="6" t="s">
        <v>1258</v>
      </c>
      <c r="D135" s="6"/>
      <c r="E135" s="6"/>
      <c r="F135" s="6"/>
      <c r="G135" s="6"/>
      <c r="H135" s="6" t="s">
        <v>1247</v>
      </c>
      <c r="I135" s="6" t="s">
        <v>1247</v>
      </c>
      <c r="J135" s="6" t="s">
        <v>1247</v>
      </c>
      <c r="K135" s="6">
        <v>-0.13</v>
      </c>
      <c r="L135" s="6">
        <v>-0.85</v>
      </c>
    </row>
    <row r="137" spans="3:12" x14ac:dyDescent="0.2">
      <c r="C137" s="5" t="s">
        <v>1259</v>
      </c>
      <c r="D137" s="5"/>
      <c r="E137" s="5"/>
      <c r="F137" s="5"/>
      <c r="G137" s="5"/>
      <c r="H137" s="5">
        <v>-2.57</v>
      </c>
      <c r="I137" s="5">
        <v>-6.37</v>
      </c>
      <c r="J137" s="5">
        <v>-42.57</v>
      </c>
      <c r="K137" s="5">
        <v>-101.65</v>
      </c>
      <c r="L137" s="5">
        <v>-269.95999999999998</v>
      </c>
    </row>
    <row r="139" spans="3:12" x14ac:dyDescent="0.2">
      <c r="C139" s="6" t="s">
        <v>1260</v>
      </c>
      <c r="D139" s="6"/>
      <c r="E139" s="6"/>
      <c r="F139" s="6"/>
      <c r="G139" s="6"/>
      <c r="H139" s="5" t="s">
        <v>1247</v>
      </c>
      <c r="I139" s="9">
        <v>-1.4742</v>
      </c>
      <c r="J139" s="9">
        <v>-5.6868999999999996</v>
      </c>
      <c r="K139" s="9">
        <v>-1.3879999999999999</v>
      </c>
      <c r="L139" s="9">
        <v>-1.6556999999999999</v>
      </c>
    </row>
    <row r="141" spans="3:12" x14ac:dyDescent="0.2">
      <c r="C141" s="6" t="s">
        <v>1261</v>
      </c>
      <c r="D141" s="6"/>
      <c r="E141" s="6"/>
      <c r="F141" s="6"/>
      <c r="G141" s="6"/>
      <c r="H141" s="6" t="s">
        <v>1247</v>
      </c>
      <c r="I141" s="6" t="s">
        <v>1247</v>
      </c>
      <c r="J141" s="6" t="s">
        <v>1247</v>
      </c>
      <c r="K141" s="10">
        <v>-5.8902000000000001</v>
      </c>
      <c r="L141" s="10">
        <v>-12.177</v>
      </c>
    </row>
    <row r="143" spans="3:12" x14ac:dyDescent="0.2">
      <c r="C143" s="6" t="s">
        <v>1262</v>
      </c>
      <c r="D143" s="6"/>
      <c r="E143" s="6"/>
      <c r="F143" s="6"/>
      <c r="G143" s="6"/>
      <c r="H143" s="6" t="s">
        <v>1247</v>
      </c>
      <c r="I143" s="6" t="s">
        <v>1247</v>
      </c>
      <c r="J143" s="6" t="s">
        <v>1247</v>
      </c>
      <c r="K143" s="6" t="s">
        <v>1247</v>
      </c>
      <c r="L143" s="6">
        <v>-2.89</v>
      </c>
    </row>
    <row r="145" spans="3:12" x14ac:dyDescent="0.2">
      <c r="C145" s="6" t="s">
        <v>1263</v>
      </c>
      <c r="D145" s="6"/>
      <c r="E145" s="6"/>
      <c r="F145" s="6"/>
      <c r="G145" s="6"/>
      <c r="H145" s="6">
        <v>-2.57</v>
      </c>
      <c r="I145" s="6">
        <v>-6.37</v>
      </c>
      <c r="J145" s="6">
        <v>-42.57</v>
      </c>
      <c r="K145" s="6">
        <v>-101.65</v>
      </c>
      <c r="L145" s="6">
        <v>-267.07</v>
      </c>
    </row>
    <row r="147" spans="3:12" x14ac:dyDescent="0.2">
      <c r="C147" s="6" t="s">
        <v>1264</v>
      </c>
      <c r="D147" s="6"/>
      <c r="E147" s="6"/>
      <c r="F147" s="6"/>
      <c r="G147" s="6"/>
      <c r="H147" s="6" t="s">
        <v>1247</v>
      </c>
      <c r="I147" s="6" t="s">
        <v>1247</v>
      </c>
      <c r="J147" s="6" t="s">
        <v>1247</v>
      </c>
      <c r="K147" s="6" t="s">
        <v>1247</v>
      </c>
      <c r="L147" s="6" t="s">
        <v>1247</v>
      </c>
    </row>
    <row r="149" spans="3:12" x14ac:dyDescent="0.2">
      <c r="C149" s="5" t="s">
        <v>1265</v>
      </c>
      <c r="D149" s="5"/>
      <c r="E149" s="5"/>
      <c r="F149" s="5"/>
      <c r="G149" s="5"/>
      <c r="H149" s="5">
        <v>-2.57</v>
      </c>
      <c r="I149" s="5">
        <v>-6.37</v>
      </c>
      <c r="J149" s="5">
        <v>-42.57</v>
      </c>
      <c r="K149" s="5">
        <v>-101.65</v>
      </c>
      <c r="L149" s="5">
        <v>-267.07</v>
      </c>
    </row>
    <row r="151" spans="3:12" x14ac:dyDescent="0.2">
      <c r="C151" s="6" t="s">
        <v>1266</v>
      </c>
      <c r="D151" s="6"/>
      <c r="E151" s="6"/>
      <c r="F151" s="6"/>
      <c r="G151" s="6"/>
      <c r="H151" s="5" t="s">
        <v>1247</v>
      </c>
      <c r="I151" s="9">
        <v>-1.4742</v>
      </c>
      <c r="J151" s="9">
        <v>-5.6868999999999996</v>
      </c>
      <c r="K151" s="9">
        <v>-1.3879999999999999</v>
      </c>
      <c r="L151" s="9">
        <v>-1.6273</v>
      </c>
    </row>
    <row r="153" spans="3:12" x14ac:dyDescent="0.2">
      <c r="C153" s="6" t="s">
        <v>1267</v>
      </c>
      <c r="D153" s="6"/>
      <c r="E153" s="6"/>
      <c r="F153" s="6"/>
      <c r="G153" s="6"/>
      <c r="H153" s="6" t="s">
        <v>1247</v>
      </c>
      <c r="I153" s="6" t="s">
        <v>1247</v>
      </c>
      <c r="J153" s="6" t="s">
        <v>1247</v>
      </c>
      <c r="K153" s="10">
        <v>-5.8902000000000001</v>
      </c>
      <c r="L153" s="10">
        <v>-12.0465</v>
      </c>
    </row>
    <row r="155" spans="3:12" x14ac:dyDescent="0.2">
      <c r="C155" s="6" t="s">
        <v>1268</v>
      </c>
      <c r="D155" s="6"/>
      <c r="E155" s="6"/>
      <c r="F155" s="6"/>
      <c r="G155" s="6"/>
      <c r="H155" s="6" t="s">
        <v>1247</v>
      </c>
      <c r="I155" s="6">
        <v>1.44</v>
      </c>
      <c r="J155" s="6">
        <v>1.0900000000000001</v>
      </c>
      <c r="K155" s="6" t="s">
        <v>1247</v>
      </c>
      <c r="L155" s="6" t="s">
        <v>1247</v>
      </c>
    </row>
    <row r="157" spans="3:12" x14ac:dyDescent="0.2">
      <c r="C157" s="6" t="s">
        <v>1269</v>
      </c>
      <c r="D157" s="6"/>
      <c r="E157" s="6"/>
      <c r="F157" s="6"/>
      <c r="G157" s="6"/>
      <c r="H157" s="6">
        <v>-2.57</v>
      </c>
      <c r="I157" s="6">
        <v>-7.8</v>
      </c>
      <c r="J157" s="6">
        <v>-43.66</v>
      </c>
      <c r="K157" s="6">
        <v>-101.65</v>
      </c>
      <c r="L157" s="6">
        <v>-267.07</v>
      </c>
    </row>
    <row r="159" spans="3:12" x14ac:dyDescent="0.2">
      <c r="C159" s="6" t="s">
        <v>1270</v>
      </c>
      <c r="D159" s="6"/>
      <c r="E159" s="6"/>
      <c r="F159" s="6"/>
      <c r="G159" s="6"/>
      <c r="H159" s="6">
        <v>-0.48</v>
      </c>
      <c r="I159" s="6">
        <v>-1.43</v>
      </c>
      <c r="J159" s="6">
        <v>-1.91</v>
      </c>
      <c r="K159" s="6">
        <v>-2.33</v>
      </c>
      <c r="L159" s="6">
        <v>-5.46</v>
      </c>
    </row>
    <row r="161" spans="3:12" x14ac:dyDescent="0.2">
      <c r="C161" s="6" t="s">
        <v>1271</v>
      </c>
      <c r="D161" s="6"/>
      <c r="E161" s="6"/>
      <c r="F161" s="6"/>
      <c r="G161" s="6"/>
      <c r="H161" s="5" t="s">
        <v>1247</v>
      </c>
      <c r="I161" s="9">
        <v>-1.9437</v>
      </c>
      <c r="J161" s="9">
        <v>-0.3422</v>
      </c>
      <c r="K161" s="9">
        <v>-0.21779999999999999</v>
      </c>
      <c r="L161" s="9">
        <v>-1.3426</v>
      </c>
    </row>
    <row r="163" spans="3:12" x14ac:dyDescent="0.2">
      <c r="C163" s="5" t="s">
        <v>1272</v>
      </c>
      <c r="D163" s="5"/>
      <c r="E163" s="5"/>
      <c r="F163" s="5"/>
      <c r="G163" s="5"/>
      <c r="H163" s="5">
        <v>-0.48</v>
      </c>
      <c r="I163" s="5">
        <v>-1.43</v>
      </c>
      <c r="J163" s="5">
        <v>-1.91</v>
      </c>
      <c r="K163" s="5">
        <v>-2.33</v>
      </c>
      <c r="L163" s="5">
        <v>-5.46</v>
      </c>
    </row>
    <row r="165" spans="3:12" x14ac:dyDescent="0.2">
      <c r="C165" s="6" t="s">
        <v>1273</v>
      </c>
      <c r="D165" s="6"/>
      <c r="E165" s="6"/>
      <c r="F165" s="6"/>
      <c r="G165" s="6"/>
      <c r="H165" s="5" t="s">
        <v>1247</v>
      </c>
      <c r="I165" s="9">
        <v>-1.9437</v>
      </c>
      <c r="J165" s="9">
        <v>-0.3422</v>
      </c>
      <c r="K165" s="9">
        <v>-0.21779999999999999</v>
      </c>
      <c r="L165" s="9">
        <v>-1.3426</v>
      </c>
    </row>
    <row r="167" spans="3:12" x14ac:dyDescent="0.2">
      <c r="C167" s="6" t="s">
        <v>1274</v>
      </c>
      <c r="D167" s="6"/>
      <c r="E167" s="6"/>
      <c r="F167" s="6"/>
      <c r="G167" s="6"/>
      <c r="H167" s="6">
        <v>5.31</v>
      </c>
      <c r="I167" s="6">
        <v>5.47</v>
      </c>
      <c r="J167" s="6">
        <v>22.82</v>
      </c>
      <c r="K167" s="6">
        <v>43.64</v>
      </c>
      <c r="L167" s="6">
        <v>48.94</v>
      </c>
    </row>
    <row r="169" spans="3:12" x14ac:dyDescent="0.2">
      <c r="C169" s="6" t="s">
        <v>1275</v>
      </c>
      <c r="D169" s="6"/>
      <c r="E169" s="6"/>
      <c r="F169" s="6"/>
      <c r="G169" s="6"/>
      <c r="H169" s="6">
        <v>5.31</v>
      </c>
      <c r="I169" s="6">
        <v>5.47</v>
      </c>
      <c r="J169" s="6">
        <v>22.82</v>
      </c>
      <c r="K169" s="6">
        <v>43.64</v>
      </c>
      <c r="L169" s="6">
        <v>48.94</v>
      </c>
    </row>
    <row r="171" spans="3:12" x14ac:dyDescent="0.2">
      <c r="C171" s="6" t="s">
        <v>1276</v>
      </c>
      <c r="D171" s="6"/>
      <c r="E171" s="6"/>
      <c r="F171" s="6"/>
      <c r="G171" s="6"/>
      <c r="H171" s="6" t="s">
        <v>1247</v>
      </c>
      <c r="I171" s="6" t="s">
        <v>1247</v>
      </c>
      <c r="J171" s="6" t="s">
        <v>1247</v>
      </c>
      <c r="K171" s="6" t="s">
        <v>1247</v>
      </c>
      <c r="L171" s="6" t="s">
        <v>1247</v>
      </c>
    </row>
    <row r="173" spans="3:12" x14ac:dyDescent="0.2">
      <c r="C173" s="6" t="s">
        <v>1277</v>
      </c>
      <c r="D173" s="6"/>
      <c r="E173" s="6"/>
      <c r="F173" s="6"/>
      <c r="G173" s="6"/>
      <c r="H173" s="5" t="s">
        <v>1247</v>
      </c>
      <c r="I173" s="5" t="s">
        <v>1247</v>
      </c>
      <c r="J173" s="5" t="s">
        <v>1247</v>
      </c>
      <c r="K173" s="5" t="s">
        <v>1247</v>
      </c>
      <c r="L173" s="5" t="s">
        <v>1247</v>
      </c>
    </row>
    <row r="175" spans="3:12" x14ac:dyDescent="0.2">
      <c r="C175" s="5" t="s">
        <v>1278</v>
      </c>
      <c r="D175" s="5"/>
      <c r="E175" s="5"/>
      <c r="F175" s="5"/>
      <c r="G175" s="5"/>
      <c r="H175" s="5">
        <v>-2.57</v>
      </c>
      <c r="I175" s="5">
        <v>-6.41</v>
      </c>
      <c r="J175" s="5">
        <v>-36.4</v>
      </c>
      <c r="K175" s="5">
        <v>-98.71</v>
      </c>
      <c r="L175" s="5">
        <v>-261.74</v>
      </c>
    </row>
    <row r="177" spans="3:12" x14ac:dyDescent="0.2">
      <c r="C177" s="6" t="s">
        <v>1279</v>
      </c>
      <c r="D177" s="6"/>
      <c r="E177" s="6"/>
      <c r="F177" s="6"/>
      <c r="G177" s="6"/>
      <c r="H177" s="5" t="s">
        <v>1247</v>
      </c>
      <c r="I177" s="9">
        <v>-1.4922</v>
      </c>
      <c r="J177" s="9">
        <v>-4.6779999999999999</v>
      </c>
      <c r="K177" s="9">
        <v>-1.7121999999999999</v>
      </c>
      <c r="L177" s="9">
        <v>-1.6515</v>
      </c>
    </row>
    <row r="179" spans="3:12" x14ac:dyDescent="0.2">
      <c r="C179" s="6" t="s">
        <v>1280</v>
      </c>
      <c r="D179" s="6"/>
      <c r="E179" s="6"/>
      <c r="F179" s="6"/>
      <c r="G179" s="6"/>
      <c r="H179" s="6" t="s">
        <v>1247</v>
      </c>
      <c r="I179" s="6" t="s">
        <v>1247</v>
      </c>
      <c r="J179" s="6" t="s">
        <v>1247</v>
      </c>
      <c r="K179" s="10">
        <v>-5.7198000000000002</v>
      </c>
      <c r="L179" s="10">
        <v>-11.805899999999999</v>
      </c>
    </row>
    <row r="181" spans="3:12" x14ac:dyDescent="0.2">
      <c r="C181" s="6" t="s">
        <v>1281</v>
      </c>
      <c r="D181" s="6"/>
      <c r="E181" s="6"/>
      <c r="F181" s="6"/>
      <c r="G181" s="6"/>
      <c r="H181" s="6">
        <v>-2.58</v>
      </c>
      <c r="I181" s="6">
        <v>-6.43</v>
      </c>
      <c r="J181" s="6">
        <v>-36.659999999999997</v>
      </c>
      <c r="K181" s="6">
        <v>-103.32</v>
      </c>
      <c r="L181" s="6">
        <v>-272.33</v>
      </c>
    </row>
    <row r="184" spans="3:12" x14ac:dyDescent="0.2">
      <c r="C184" s="5" t="s">
        <v>1282</v>
      </c>
      <c r="H184" s="5">
        <v>0.26</v>
      </c>
      <c r="I184" s="5">
        <v>19.600000000000001</v>
      </c>
      <c r="J184" s="5">
        <v>364.15</v>
      </c>
      <c r="K184" s="5">
        <v>309.07</v>
      </c>
      <c r="L184" s="5">
        <v>3.7</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F6F1-3BCF-EA47-8601-0B26664FFA88}">
  <dimension ref="A1:V183"/>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2006</v>
      </c>
      <c r="N1" s="5">
        <v>2007</v>
      </c>
      <c r="O1" s="5">
        <v>2008</v>
      </c>
      <c r="P1" s="5">
        <v>2009</v>
      </c>
      <c r="Q1" s="5">
        <v>2010</v>
      </c>
      <c r="R1" s="5">
        <v>2011</v>
      </c>
      <c r="S1" s="5">
        <v>2012</v>
      </c>
      <c r="T1" s="5">
        <v>2013</v>
      </c>
      <c r="U1" s="5">
        <v>2014</v>
      </c>
      <c r="V1" s="5">
        <v>2015</v>
      </c>
    </row>
    <row r="2" spans="1:22" x14ac:dyDescent="0.2">
      <c r="A2" s="70"/>
      <c r="B2" s="70"/>
      <c r="D2" s="4"/>
      <c r="E2" s="4"/>
      <c r="F2" s="4"/>
      <c r="G2" s="4"/>
      <c r="H2" s="4"/>
      <c r="I2" s="4"/>
      <c r="J2" s="4"/>
      <c r="K2" s="4"/>
      <c r="M2" s="4">
        <v>1.6049248657868389</v>
      </c>
      <c r="N2" s="4">
        <v>1.5722226349792703</v>
      </c>
      <c r="O2" s="4">
        <v>1.5076933592052841</v>
      </c>
      <c r="P2" s="4">
        <v>1.5072411868492295</v>
      </c>
      <c r="Q2" s="4">
        <v>1.4686165710311112</v>
      </c>
      <c r="R2" s="4">
        <v>1.4450620594618826</v>
      </c>
      <c r="S2" s="4">
        <v>1.403926998408513</v>
      </c>
      <c r="T2" s="4">
        <v>1.3819539309070903</v>
      </c>
      <c r="U2" s="4">
        <v>1.3604586837045582</v>
      </c>
      <c r="V2" s="4">
        <v>1.3592353718698755</v>
      </c>
    </row>
    <row r="3" spans="1:22" x14ac:dyDescent="0.2">
      <c r="A3" s="71"/>
      <c r="B3" s="71"/>
      <c r="C3" s="5" t="s">
        <v>1236</v>
      </c>
      <c r="D3" s="5"/>
      <c r="E3" s="5"/>
      <c r="F3" s="5"/>
      <c r="G3" s="5"/>
      <c r="H3" s="5"/>
      <c r="I3" s="5"/>
      <c r="J3" s="5"/>
      <c r="K3" s="5"/>
      <c r="L3" s="5"/>
      <c r="M3" s="5">
        <v>0</v>
      </c>
      <c r="N3" s="5">
        <v>0</v>
      </c>
      <c r="O3" s="5">
        <v>12.58</v>
      </c>
      <c r="P3" s="5">
        <v>69.25</v>
      </c>
      <c r="Q3" s="5">
        <v>62.51</v>
      </c>
      <c r="R3" s="5">
        <v>60.39</v>
      </c>
      <c r="S3" s="5">
        <v>181.7</v>
      </c>
      <c r="T3" s="5">
        <v>272.94</v>
      </c>
      <c r="U3" s="5">
        <v>710.49</v>
      </c>
      <c r="V3" s="5">
        <v>943.26</v>
      </c>
    </row>
    <row r="4" spans="1:22" x14ac:dyDescent="0.2">
      <c r="A4" s="72"/>
      <c r="B4" s="72"/>
      <c r="M4">
        <f t="shared" ref="M4:V4" si="0">M3*M2*1000000</f>
        <v>0</v>
      </c>
      <c r="N4">
        <f t="shared" si="0"/>
        <v>0</v>
      </c>
      <c r="O4">
        <f t="shared" si="0"/>
        <v>18966782.458802473</v>
      </c>
      <c r="P4">
        <f t="shared" si="0"/>
        <v>104376452.18930914</v>
      </c>
      <c r="Q4">
        <f t="shared" si="0"/>
        <v>91803221.855154753</v>
      </c>
      <c r="R4">
        <f t="shared" si="0"/>
        <v>87267297.770903081</v>
      </c>
      <c r="S4">
        <f t="shared" si="0"/>
        <v>255093535.61082679</v>
      </c>
      <c r="T4">
        <f t="shared" si="0"/>
        <v>377190505.9017812</v>
      </c>
      <c r="U4">
        <f t="shared" si="0"/>
        <v>966592290.18525159</v>
      </c>
      <c r="V4">
        <f t="shared" si="0"/>
        <v>1282112356.8699789</v>
      </c>
    </row>
    <row r="5" spans="1:22" x14ac:dyDescent="0.2">
      <c r="A5" s="71"/>
      <c r="B5" s="71"/>
      <c r="V5" s="8">
        <v>0.3276</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f t="shared" ref="M9:V9" si="1">M$2*M102*1000000</f>
        <v>18986261.162258305</v>
      </c>
      <c r="N9">
        <f t="shared" si="1"/>
        <v>36790009.658514924</v>
      </c>
      <c r="O9">
        <f t="shared" si="1"/>
        <v>82772365.420370087</v>
      </c>
      <c r="P9">
        <f t="shared" si="1"/>
        <v>132230269.32228291</v>
      </c>
      <c r="Q9">
        <f t="shared" si="1"/>
        <v>106078174.92557718</v>
      </c>
      <c r="R9">
        <f t="shared" si="1"/>
        <v>106110907.02628604</v>
      </c>
      <c r="S9">
        <f t="shared" si="1"/>
        <v>134257538.85780609</v>
      </c>
      <c r="T9">
        <f t="shared" si="1"/>
        <v>164383420.0813984</v>
      </c>
      <c r="U9">
        <f t="shared" si="1"/>
        <v>257902152.66987309</v>
      </c>
      <c r="V9">
        <f t="shared" si="1"/>
        <v>278466550.63498139</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f t="shared" si="3"/>
        <v>-18986261.162258305</v>
      </c>
      <c r="N11">
        <f t="shared" si="3"/>
        <v>-36790009.658514924</v>
      </c>
      <c r="O11">
        <f t="shared" si="3"/>
        <v>-63805582.961567625</v>
      </c>
      <c r="P11">
        <f t="shared" si="3"/>
        <v>-27838744.721105266</v>
      </c>
      <c r="Q11">
        <f t="shared" si="3"/>
        <v>-14274953.070422402</v>
      </c>
      <c r="R11">
        <f t="shared" si="3"/>
        <v>-18843609.255382948</v>
      </c>
      <c r="S11">
        <f t="shared" si="3"/>
        <v>120835996.7530207</v>
      </c>
      <c r="T11">
        <f t="shared" si="3"/>
        <v>212807085.82038283</v>
      </c>
      <c r="U11">
        <f t="shared" si="3"/>
        <v>708690137.51537836</v>
      </c>
      <c r="V11">
        <f t="shared" si="3"/>
        <v>1003632213.8812788</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t="e">
        <f t="shared" si="5"/>
        <v>#VALUE!</v>
      </c>
      <c r="N13">
        <f t="shared" si="5"/>
        <v>-1538891.5151177098</v>
      </c>
      <c r="O13">
        <f t="shared" si="5"/>
        <v>-1218970.0809174723</v>
      </c>
      <c r="P13">
        <f t="shared" si="5"/>
        <v>849179.68467085587</v>
      </c>
      <c r="Q13">
        <f t="shared" si="5"/>
        <v>695977.39301164367</v>
      </c>
      <c r="R13">
        <f t="shared" si="5"/>
        <v>-494066.71813001763</v>
      </c>
      <c r="S13">
        <f t="shared" si="5"/>
        <v>10668160.475506609</v>
      </c>
      <c r="T13">
        <f t="shared" si="5"/>
        <v>1090638.0422718758</v>
      </c>
      <c r="U13">
        <f t="shared" si="5"/>
        <v>3241700.9515312216</v>
      </c>
      <c r="V13">
        <f t="shared" si="5"/>
        <v>567480.76775567303</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t="e">
        <f t="shared" si="7"/>
        <v>#VALUE!</v>
      </c>
      <c r="N15" t="e">
        <f t="shared" si="7"/>
        <v>#VALUE!</v>
      </c>
      <c r="O15">
        <f t="shared" si="7"/>
        <v>-5072483.5377102578</v>
      </c>
      <c r="P15">
        <f t="shared" si="7"/>
        <v>-402131.94865137443</v>
      </c>
      <c r="Q15">
        <f t="shared" si="7"/>
        <v>-228369.8767953378</v>
      </c>
      <c r="R15">
        <f t="shared" si="7"/>
        <v>-312133.40484376659</v>
      </c>
      <c r="S15">
        <f t="shared" si="7"/>
        <v>665040.21914611268</v>
      </c>
      <c r="T15">
        <f t="shared" si="7"/>
        <v>779698.40781778039</v>
      </c>
      <c r="U15">
        <f t="shared" si="7"/>
        <v>997488.3068921821</v>
      </c>
      <c r="V15">
        <f t="shared" si="7"/>
        <v>1064009.4490997386</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6933275.4201991446</v>
      </c>
      <c r="N17">
        <f t="shared" si="9"/>
        <v>16288226.498385239</v>
      </c>
      <c r="O17">
        <f t="shared" si="9"/>
        <v>32973253.765819564</v>
      </c>
      <c r="P17">
        <f t="shared" si="9"/>
        <v>42172608.40804144</v>
      </c>
      <c r="Q17">
        <f t="shared" si="9"/>
        <v>33792867.29942587</v>
      </c>
      <c r="R17">
        <f t="shared" si="9"/>
        <v>43192904.957315668</v>
      </c>
      <c r="S17">
        <f t="shared" si="9"/>
        <v>157632923.38130784</v>
      </c>
      <c r="T17">
        <f t="shared" si="9"/>
        <v>243541741.24375653</v>
      </c>
      <c r="U17">
        <f t="shared" si="9"/>
        <v>325244857.51324874</v>
      </c>
      <c r="V17">
        <f t="shared" si="9"/>
        <v>413819208.9657836</v>
      </c>
    </row>
    <row r="18" spans="1:22" x14ac:dyDescent="0.2">
      <c r="A18" s="11"/>
      <c r="C18" s="11" t="s">
        <v>1243</v>
      </c>
      <c r="L18">
        <f t="shared" ref="L18:V18" si="10">L$2*L111*1000000</f>
        <v>0</v>
      </c>
      <c r="M18">
        <f t="shared" si="10"/>
        <v>-780795.94720529707</v>
      </c>
      <c r="N18">
        <f t="shared" si="10"/>
        <v>2198753.3550185096</v>
      </c>
      <c r="O18">
        <f t="shared" si="10"/>
        <v>1673087.3207101035</v>
      </c>
      <c r="P18">
        <f t="shared" si="10"/>
        <v>421726.08408041438</v>
      </c>
      <c r="Q18">
        <f t="shared" si="10"/>
        <v>-261266.88798643471</v>
      </c>
      <c r="R18">
        <f t="shared" si="10"/>
        <v>432362.56819099525</v>
      </c>
      <c r="S18">
        <f t="shared" si="10"/>
        <v>3870486.3419124293</v>
      </c>
      <c r="T18">
        <f t="shared" si="10"/>
        <v>787022.763651588</v>
      </c>
      <c r="U18">
        <f t="shared" si="10"/>
        <v>485139.56660904543</v>
      </c>
      <c r="V18">
        <f t="shared" si="10"/>
        <v>371750.87420641101</v>
      </c>
    </row>
    <row r="19" spans="1:22" x14ac:dyDescent="0.2">
      <c r="A19" s="11"/>
      <c r="C19" s="11" t="s">
        <v>1244</v>
      </c>
      <c r="L19">
        <f t="shared" ref="L19:V19" si="11">L$2*L112*1000000</f>
        <v>0</v>
      </c>
      <c r="M19" t="e">
        <f t="shared" si="11"/>
        <v>#VALUE!</v>
      </c>
      <c r="N19" t="e">
        <f t="shared" si="11"/>
        <v>#VALUE!</v>
      </c>
      <c r="O19" t="e">
        <f t="shared" si="11"/>
        <v>#VALUE!</v>
      </c>
      <c r="P19" t="e">
        <f t="shared" si="11"/>
        <v>#VALUE!</v>
      </c>
      <c r="Q19" t="e">
        <f t="shared" si="11"/>
        <v>#VALUE!</v>
      </c>
      <c r="R19" t="e">
        <f t="shared" si="11"/>
        <v>#VALUE!</v>
      </c>
      <c r="S19" t="e">
        <f t="shared" si="11"/>
        <v>#VALUE!</v>
      </c>
      <c r="T19" t="e">
        <f t="shared" si="11"/>
        <v>#VALUE!</v>
      </c>
      <c r="U19" t="e">
        <f t="shared" si="11"/>
        <v>#VALUE!</v>
      </c>
      <c r="V19" t="e">
        <f t="shared" si="11"/>
        <v>#VALUE!</v>
      </c>
    </row>
    <row r="20" spans="1:22" x14ac:dyDescent="0.2">
      <c r="A20" s="71"/>
      <c r="B20" s="71"/>
      <c r="C20" s="11" t="s">
        <v>1245</v>
      </c>
      <c r="L20">
        <f t="shared" ref="L20:V20" si="12">L$2*L113*1000000</f>
        <v>0</v>
      </c>
      <c r="M20">
        <f t="shared" si="12"/>
        <v>6933275.4201991446</v>
      </c>
      <c r="N20">
        <f t="shared" si="12"/>
        <v>16288226.498385239</v>
      </c>
      <c r="O20">
        <f t="shared" si="12"/>
        <v>32973253.765819564</v>
      </c>
      <c r="P20">
        <f t="shared" si="12"/>
        <v>42172608.40804144</v>
      </c>
      <c r="Q20">
        <f t="shared" si="12"/>
        <v>33792867.29942587</v>
      </c>
      <c r="R20">
        <f t="shared" si="12"/>
        <v>43192904.957315668</v>
      </c>
      <c r="S20">
        <f t="shared" si="12"/>
        <v>157632923.38130784</v>
      </c>
      <c r="T20">
        <f t="shared" si="12"/>
        <v>243541741.24375653</v>
      </c>
      <c r="U20">
        <f t="shared" si="12"/>
        <v>325244857.51324874</v>
      </c>
      <c r="V20">
        <f t="shared" si="12"/>
        <v>413819208.9657836</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-25919536.582457446</v>
      </c>
      <c r="N22">
        <f t="shared" si="14"/>
        <v>-53078236.15690016</v>
      </c>
      <c r="O22">
        <f t="shared" si="14"/>
        <v>-96763759.793795139</v>
      </c>
      <c r="P22">
        <f t="shared" si="14"/>
        <v>-70026425.541015208</v>
      </c>
      <c r="Q22">
        <f t="shared" si="14"/>
        <v>-48067820.369848266</v>
      </c>
      <c r="R22">
        <f t="shared" si="14"/>
        <v>-62036514.212698624</v>
      </c>
      <c r="S22">
        <f t="shared" si="14"/>
        <v>-36796926.628287122</v>
      </c>
      <c r="T22">
        <f t="shared" si="14"/>
        <v>-30734655.423373684</v>
      </c>
      <c r="U22">
        <f t="shared" si="14"/>
        <v>383445280.00212979</v>
      </c>
      <c r="V22">
        <f t="shared" si="14"/>
        <v>589826597.2692138</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-1474604.9666849475</v>
      </c>
      <c r="N24">
        <f t="shared" si="16"/>
        <v>-1715452.1170258818</v>
      </c>
      <c r="O24">
        <f t="shared" si="16"/>
        <v>-1358431.7166439609</v>
      </c>
      <c r="P24">
        <f t="shared" si="16"/>
        <v>416300.01580775715</v>
      </c>
      <c r="Q24">
        <f t="shared" si="16"/>
        <v>434123.05839679646</v>
      </c>
      <c r="R24">
        <f t="shared" si="16"/>
        <v>-450570.35014021501</v>
      </c>
      <c r="S24">
        <f t="shared" si="16"/>
        <v>546689.17318027501</v>
      </c>
      <c r="T24">
        <f t="shared" si="16"/>
        <v>209504.2159255149</v>
      </c>
      <c r="U24">
        <f t="shared" si="16"/>
        <v>18600735.307082202</v>
      </c>
      <c r="V24">
        <f t="shared" si="16"/>
        <v>733443.40666098485</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t="e">
        <f t="shared" si="18"/>
        <v>#VALUE!</v>
      </c>
      <c r="N26" t="e">
        <f t="shared" si="18"/>
        <v>#VALUE!</v>
      </c>
      <c r="O26">
        <f t="shared" si="18"/>
        <v>-7693306.9040168021</v>
      </c>
      <c r="P26">
        <f t="shared" si="18"/>
        <v>-1011057.388138463</v>
      </c>
      <c r="Q26">
        <f t="shared" si="18"/>
        <v>-768820.7749347866</v>
      </c>
      <c r="R26">
        <f t="shared" si="18"/>
        <v>-1027294.6180714524</v>
      </c>
      <c r="S26">
        <f t="shared" si="18"/>
        <v>-202586.66587034843</v>
      </c>
      <c r="T26">
        <f t="shared" si="18"/>
        <v>-112629.24536892786</v>
      </c>
      <c r="U26">
        <f t="shared" si="18"/>
        <v>539693.95982559817</v>
      </c>
      <c r="V26">
        <f t="shared" si="18"/>
        <v>625248.27106014278</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1267890.6439716029</v>
      </c>
      <c r="N28">
        <f t="shared" si="20"/>
        <v>3175889.7226581261</v>
      </c>
      <c r="O28">
        <f t="shared" si="20"/>
        <v>1824308.9646383936</v>
      </c>
      <c r="P28">
        <f t="shared" si="20"/>
        <v>1703182.541139629</v>
      </c>
      <c r="Q28">
        <f t="shared" si="20"/>
        <v>469957.30272995564</v>
      </c>
      <c r="R28">
        <f t="shared" si="20"/>
        <v>130055.58535156945</v>
      </c>
      <c r="S28">
        <f t="shared" si="20"/>
        <v>-20721962.496509649</v>
      </c>
      <c r="T28">
        <f t="shared" si="20"/>
        <v>-27984567.100868579</v>
      </c>
      <c r="U28">
        <f t="shared" si="20"/>
        <v>-29508348.849551868</v>
      </c>
      <c r="V28">
        <f t="shared" si="20"/>
        <v>-16963257.440936048</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4400543.4895009333</v>
      </c>
      <c r="N30">
        <f t="shared" si="22"/>
        <v>2477508.4282003343</v>
      </c>
      <c r="O30">
        <f t="shared" si="22"/>
        <v>-608505.03977525269</v>
      </c>
      <c r="P30">
        <f t="shared" si="22"/>
        <v>-97518.50478914514</v>
      </c>
      <c r="Q30">
        <f t="shared" si="22"/>
        <v>-1055935.314571369</v>
      </c>
      <c r="R30">
        <f t="shared" si="22"/>
        <v>-1016601.1588314346</v>
      </c>
      <c r="S30">
        <f t="shared" si="22"/>
        <v>-221790562.10347894</v>
      </c>
      <c r="T30">
        <f t="shared" si="22"/>
        <v>-514501.44847670977</v>
      </c>
      <c r="U30">
        <f t="shared" si="22"/>
        <v>-96864.658279764553</v>
      </c>
      <c r="V30">
        <f t="shared" si="22"/>
        <v>576995.41535876214</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t="e">
        <f t="shared" si="24"/>
        <v>#VALUE!</v>
      </c>
      <c r="N32" t="e">
        <f t="shared" si="24"/>
        <v>#VALUE!</v>
      </c>
      <c r="O32" t="e">
        <f t="shared" si="24"/>
        <v>#VALUE!</v>
      </c>
      <c r="P32" t="e">
        <f t="shared" si="24"/>
        <v>#VALUE!</v>
      </c>
      <c r="Q32" t="e">
        <f t="shared" si="24"/>
        <v>#VALUE!</v>
      </c>
      <c r="R32" t="e">
        <f t="shared" si="24"/>
        <v>#VALUE!</v>
      </c>
      <c r="S32">
        <f t="shared" si="24"/>
        <v>-21044865.70614361</v>
      </c>
      <c r="T32">
        <f t="shared" si="24"/>
        <v>-27984567.100868579</v>
      </c>
      <c r="U32">
        <f t="shared" si="24"/>
        <v>-29508348.849551868</v>
      </c>
      <c r="V32">
        <f t="shared" si="24"/>
        <v>-16963257.440936048</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1267890.6439716029</v>
      </c>
      <c r="N34">
        <f t="shared" si="26"/>
        <v>3175889.7226581261</v>
      </c>
      <c r="O34">
        <f t="shared" si="26"/>
        <v>1824308.9646383936</v>
      </c>
      <c r="P34">
        <f t="shared" si="26"/>
        <v>1703182.541139629</v>
      </c>
      <c r="Q34">
        <f t="shared" si="26"/>
        <v>469957.30272995564</v>
      </c>
      <c r="R34">
        <f t="shared" si="26"/>
        <v>130055.58535156945</v>
      </c>
      <c r="S34">
        <f t="shared" si="26"/>
        <v>322903.209633958</v>
      </c>
      <c r="T34" t="e">
        <f t="shared" si="26"/>
        <v>#VALUE!</v>
      </c>
      <c r="U34" t="e">
        <f t="shared" si="26"/>
        <v>#VALUE!</v>
      </c>
      <c r="V34" t="e">
        <f t="shared" si="26"/>
        <v>#VALUE!</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0</v>
      </c>
      <c r="N36" t="e">
        <f t="shared" si="28"/>
        <v>#VALUE!</v>
      </c>
      <c r="O36">
        <f t="shared" si="28"/>
        <v>-135692.40232847558</v>
      </c>
      <c r="P36">
        <f t="shared" si="28"/>
        <v>-226086.17802738439</v>
      </c>
      <c r="Q36">
        <f t="shared" si="28"/>
        <v>-499329.63415057783</v>
      </c>
      <c r="R36">
        <f t="shared" si="28"/>
        <v>-578024.8237847531</v>
      </c>
      <c r="S36">
        <f t="shared" si="28"/>
        <v>-631767.14928383077</v>
      </c>
      <c r="T36">
        <f t="shared" si="28"/>
        <v>-13819.539309070902</v>
      </c>
      <c r="U36">
        <f t="shared" si="28"/>
        <v>54418.347348182331</v>
      </c>
      <c r="V36">
        <f t="shared" si="28"/>
        <v>380585.90412356518</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-24651645.938485846</v>
      </c>
      <c r="N38">
        <f t="shared" si="30"/>
        <v>-49902346.434242032</v>
      </c>
      <c r="O38">
        <f t="shared" si="30"/>
        <v>-95090220.165077269</v>
      </c>
      <c r="P38">
        <f t="shared" si="30"/>
        <v>-68549329.177902952</v>
      </c>
      <c r="Q38">
        <f t="shared" si="30"/>
        <v>-48097192.701268896</v>
      </c>
      <c r="R38">
        <f t="shared" si="30"/>
        <v>-62484483.451131806</v>
      </c>
      <c r="S38">
        <f t="shared" si="30"/>
        <v>-58150656.274080612</v>
      </c>
      <c r="T38">
        <f t="shared" si="30"/>
        <v>-58733042.063551337</v>
      </c>
      <c r="U38">
        <f t="shared" si="30"/>
        <v>353977744.91308898</v>
      </c>
      <c r="V38">
        <f t="shared" si="30"/>
        <v>573230333.37868261</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t="e">
        <f t="shared" si="32"/>
        <v>#VALUE!</v>
      </c>
      <c r="N40" t="e">
        <f t="shared" si="32"/>
        <v>#VALUE!</v>
      </c>
      <c r="O40" t="e">
        <f t="shared" si="32"/>
        <v>#VALUE!</v>
      </c>
      <c r="P40" t="e">
        <f t="shared" si="32"/>
        <v>#VALUE!</v>
      </c>
      <c r="Q40" t="e">
        <f t="shared" si="32"/>
        <v>#VALUE!</v>
      </c>
      <c r="R40" t="e">
        <f t="shared" si="32"/>
        <v>#VALUE!</v>
      </c>
      <c r="S40" t="e">
        <f t="shared" si="32"/>
        <v>#VALUE!</v>
      </c>
      <c r="T40" t="e">
        <f t="shared" si="32"/>
        <v>#VALUE!</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t="e">
        <f t="shared" si="34"/>
        <v>#VALUE!</v>
      </c>
      <c r="N42" t="e">
        <f t="shared" si="34"/>
        <v>#VALUE!</v>
      </c>
      <c r="O42">
        <f t="shared" si="34"/>
        <v>904616.01552317035</v>
      </c>
      <c r="P42">
        <f t="shared" si="34"/>
        <v>-1507241.1868492295</v>
      </c>
      <c r="Q42" t="e">
        <f t="shared" si="34"/>
        <v>#VALUE!</v>
      </c>
      <c r="R42" t="e">
        <f t="shared" si="34"/>
        <v>#VALUE!</v>
      </c>
      <c r="S42" t="e">
        <f t="shared" si="34"/>
        <v>#VALUE!</v>
      </c>
      <c r="T42" t="e">
        <f t="shared" si="34"/>
        <v>#VALUE!</v>
      </c>
      <c r="U42" t="e">
        <f t="shared" si="34"/>
        <v>#VALUE!</v>
      </c>
      <c r="V42">
        <f t="shared" si="34"/>
        <v>-54926701.377261668</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-24651645.938485846</v>
      </c>
      <c r="N44">
        <f t="shared" si="36"/>
        <v>-49902346.434242032</v>
      </c>
      <c r="O44">
        <f t="shared" si="36"/>
        <v>-94185604.149554089</v>
      </c>
      <c r="P44">
        <f t="shared" si="36"/>
        <v>-70056570.364752173</v>
      </c>
      <c r="Q44">
        <f t="shared" si="36"/>
        <v>-47685980.061380178</v>
      </c>
      <c r="R44">
        <f t="shared" si="36"/>
        <v>-62383329.106969476</v>
      </c>
      <c r="S44">
        <f t="shared" si="36"/>
        <v>-57911988.684351161</v>
      </c>
      <c r="T44">
        <f t="shared" si="36"/>
        <v>-58733042.063551337</v>
      </c>
      <c r="U44">
        <f t="shared" si="36"/>
        <v>353977744.91308898</v>
      </c>
      <c r="V44">
        <f t="shared" si="36"/>
        <v>518303632.00142097</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-907103.53414272133</v>
      </c>
      <c r="N46">
        <f t="shared" si="38"/>
        <v>-1676146.5511514002</v>
      </c>
      <c r="O46">
        <f t="shared" si="38"/>
        <v>-1459597.9410466356</v>
      </c>
      <c r="P46">
        <f t="shared" si="38"/>
        <v>385703.01971471781</v>
      </c>
      <c r="Q46">
        <f t="shared" si="38"/>
        <v>442787.89616587997</v>
      </c>
      <c r="R46">
        <f t="shared" si="38"/>
        <v>-476581.46721052885</v>
      </c>
      <c r="S46">
        <f t="shared" si="38"/>
        <v>62474.751429178825</v>
      </c>
      <c r="T46">
        <f t="shared" si="38"/>
        <v>-41873.204106484838</v>
      </c>
      <c r="U46">
        <f t="shared" si="38"/>
        <v>9689866.9746857155</v>
      </c>
      <c r="V46">
        <f t="shared" si="38"/>
        <v>632724.06560542702</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t="e">
        <f t="shared" si="40"/>
        <v>#VALUE!</v>
      </c>
      <c r="N48" t="e">
        <f t="shared" si="40"/>
        <v>#VALUE!</v>
      </c>
      <c r="O48">
        <f t="shared" si="40"/>
        <v>-7488109.837828964</v>
      </c>
      <c r="P48">
        <f t="shared" si="40"/>
        <v>-1011660.2846132028</v>
      </c>
      <c r="Q48">
        <f t="shared" si="40"/>
        <v>-762799.44699355913</v>
      </c>
      <c r="R48">
        <f t="shared" si="40"/>
        <v>-1033074.8663092999</v>
      </c>
      <c r="S48">
        <f t="shared" si="40"/>
        <v>-318691.42863873247</v>
      </c>
      <c r="T48">
        <f t="shared" si="40"/>
        <v>-215170.22704223395</v>
      </c>
      <c r="U48">
        <f t="shared" si="40"/>
        <v>498199.96997260931</v>
      </c>
      <c r="V48">
        <f t="shared" si="40"/>
        <v>549538.86084699072</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t="e">
        <f t="shared" si="42"/>
        <v>#VALUE!</v>
      </c>
      <c r="N50">
        <f t="shared" si="42"/>
        <v>0</v>
      </c>
      <c r="O50">
        <f t="shared" si="42"/>
        <v>-15076.933592052841</v>
      </c>
      <c r="P50">
        <f t="shared" si="42"/>
        <v>12464884.615243128</v>
      </c>
      <c r="Q50">
        <f t="shared" si="42"/>
        <v>2305728.0165188448</v>
      </c>
      <c r="R50">
        <f t="shared" si="42"/>
        <v>-6257118.7174699521</v>
      </c>
      <c r="S50">
        <f t="shared" si="42"/>
        <v>14039.269984085129</v>
      </c>
      <c r="T50">
        <f t="shared" si="42"/>
        <v>165834.47170885082</v>
      </c>
      <c r="U50">
        <f t="shared" si="42"/>
        <v>-22121058.197036121</v>
      </c>
      <c r="V50">
        <f t="shared" si="42"/>
        <v>185657959.4437063</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-24651645.938485846</v>
      </c>
      <c r="N52">
        <f t="shared" si="44"/>
        <v>-49902346.434242032</v>
      </c>
      <c r="O52">
        <f t="shared" si="44"/>
        <v>-94170527.215962052</v>
      </c>
      <c r="P52">
        <f t="shared" si="44"/>
        <v>-82521454.97999531</v>
      </c>
      <c r="Q52">
        <f t="shared" si="44"/>
        <v>-49991708.077899024</v>
      </c>
      <c r="R52">
        <f t="shared" si="44"/>
        <v>-56126210.389499523</v>
      </c>
      <c r="S52">
        <f t="shared" si="44"/>
        <v>-57926027.954335243</v>
      </c>
      <c r="T52">
        <f t="shared" si="44"/>
        <v>-58885056.995951116</v>
      </c>
      <c r="U52">
        <f t="shared" si="44"/>
        <v>376098803.11012512</v>
      </c>
      <c r="V52">
        <f t="shared" si="44"/>
        <v>332645672.55771464</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-24651645.938485846</v>
      </c>
      <c r="N56">
        <f t="shared" si="48"/>
        <v>-49902346.434242032</v>
      </c>
      <c r="O56">
        <f t="shared" si="48"/>
        <v>-94170527.215962052</v>
      </c>
      <c r="P56">
        <f t="shared" si="48"/>
        <v>-82521454.97999531</v>
      </c>
      <c r="Q56">
        <f t="shared" si="48"/>
        <v>-49991708.077899024</v>
      </c>
      <c r="R56">
        <f t="shared" si="48"/>
        <v>-56126210.389499523</v>
      </c>
      <c r="S56">
        <f t="shared" si="48"/>
        <v>-57926027.954335243</v>
      </c>
      <c r="T56">
        <f t="shared" si="48"/>
        <v>-58885056.995951116</v>
      </c>
      <c r="U56">
        <f t="shared" si="48"/>
        <v>376098803.11012512</v>
      </c>
      <c r="V56">
        <f t="shared" si="48"/>
        <v>332645672.55771464</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-906461.56419640651</v>
      </c>
      <c r="N58">
        <f t="shared" si="50"/>
        <v>-1676303.773414898</v>
      </c>
      <c r="O58">
        <f t="shared" si="50"/>
        <v>-1458994.8637029536</v>
      </c>
      <c r="P58">
        <f t="shared" si="50"/>
        <v>185993.56245719493</v>
      </c>
      <c r="Q58">
        <f t="shared" si="50"/>
        <v>555724.51047817245</v>
      </c>
      <c r="R58">
        <f t="shared" si="50"/>
        <v>-203898.25659007163</v>
      </c>
      <c r="S58">
        <f t="shared" si="50"/>
        <v>-87324.259301009515</v>
      </c>
      <c r="T58">
        <f t="shared" si="50"/>
        <v>-45466.28432684327</v>
      </c>
      <c r="U58">
        <f t="shared" si="50"/>
        <v>10186434.39423788</v>
      </c>
      <c r="V58">
        <f t="shared" si="50"/>
        <v>-156040.22069066169</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t="e">
        <f t="shared" si="52"/>
        <v>#VALUE!</v>
      </c>
      <c r="N60" t="e">
        <f t="shared" si="52"/>
        <v>#VALUE!</v>
      </c>
      <c r="O60">
        <f t="shared" si="52"/>
        <v>-7486903.6831416003</v>
      </c>
      <c r="P60">
        <f t="shared" si="52"/>
        <v>-1191624.8823230006</v>
      </c>
      <c r="Q60">
        <f t="shared" si="52"/>
        <v>-799661.72292643995</v>
      </c>
      <c r="R60">
        <f t="shared" si="52"/>
        <v>-929463.91664588288</v>
      </c>
      <c r="S60">
        <f t="shared" si="52"/>
        <v>-318831.8213385733</v>
      </c>
      <c r="T60">
        <f t="shared" si="52"/>
        <v>-215723.00861459679</v>
      </c>
      <c r="U60">
        <f t="shared" si="52"/>
        <v>529354.47382944357</v>
      </c>
      <c r="V60">
        <f t="shared" si="52"/>
        <v>352585.65546304575</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-24651645.938485846</v>
      </c>
      <c r="N64">
        <f t="shared" si="56"/>
        <v>-49902346.434242032</v>
      </c>
      <c r="O64">
        <f t="shared" si="56"/>
        <v>-94170527.215962052</v>
      </c>
      <c r="P64">
        <f t="shared" si="56"/>
        <v>-82521454.97999531</v>
      </c>
      <c r="Q64">
        <f t="shared" si="56"/>
        <v>-49991708.077899024</v>
      </c>
      <c r="R64">
        <f t="shared" si="56"/>
        <v>-56126210.389499523</v>
      </c>
      <c r="S64">
        <f t="shared" si="56"/>
        <v>-57926027.954335243</v>
      </c>
      <c r="T64">
        <f t="shared" si="56"/>
        <v>-58885056.995951116</v>
      </c>
      <c r="U64">
        <f t="shared" si="56"/>
        <v>376098803.11012512</v>
      </c>
      <c r="V64">
        <f t="shared" si="56"/>
        <v>332645672.55771464</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-256787.97852589426</v>
      </c>
      <c r="N66">
        <f t="shared" si="58"/>
        <v>-440222.33779419574</v>
      </c>
      <c r="O66">
        <f t="shared" si="58"/>
        <v>-799077.48037880065</v>
      </c>
      <c r="P66">
        <f t="shared" si="58"/>
        <v>-648113.7103451686</v>
      </c>
      <c r="Q66">
        <f t="shared" si="58"/>
        <v>-367154.14275777782</v>
      </c>
      <c r="R66">
        <f t="shared" si="58"/>
        <v>-404617.37664932717</v>
      </c>
      <c r="S66">
        <f t="shared" si="58"/>
        <v>-393099.55955438368</v>
      </c>
      <c r="T66">
        <f t="shared" si="58"/>
        <v>-386947.10065398528</v>
      </c>
      <c r="U66">
        <f t="shared" si="58"/>
        <v>2448825.6306682052</v>
      </c>
      <c r="V66">
        <f t="shared" si="58"/>
        <v>2079630.1189609095</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161455.441498156</v>
      </c>
      <c r="N68">
        <f t="shared" si="60"/>
        <v>-1247873.1053830467</v>
      </c>
      <c r="O68">
        <f t="shared" si="60"/>
        <v>-1303400.9090329681</v>
      </c>
      <c r="P68">
        <f t="shared" si="60"/>
        <v>293610.5831982299</v>
      </c>
      <c r="Q68">
        <f t="shared" si="60"/>
        <v>614175.4500052107</v>
      </c>
      <c r="R68">
        <f t="shared" si="60"/>
        <v>-172251.39748785639</v>
      </c>
      <c r="S68">
        <f t="shared" si="60"/>
        <v>-15162.411582811941</v>
      </c>
      <c r="T68">
        <f t="shared" si="60"/>
        <v>-13404.953129798776</v>
      </c>
      <c r="U68">
        <f t="shared" si="60"/>
        <v>9983998.142102642</v>
      </c>
      <c r="V68">
        <f t="shared" si="60"/>
        <v>-204700.84700360327</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-256787.97852589426</v>
      </c>
      <c r="N70">
        <f t="shared" si="62"/>
        <v>-440222.33779419574</v>
      </c>
      <c r="O70">
        <f t="shared" si="62"/>
        <v>-799077.48037880065</v>
      </c>
      <c r="P70">
        <f t="shared" si="62"/>
        <v>-648113.7103451686</v>
      </c>
      <c r="Q70">
        <f t="shared" si="62"/>
        <v>-367154.14275777782</v>
      </c>
      <c r="R70">
        <f t="shared" si="62"/>
        <v>-404617.37664932717</v>
      </c>
      <c r="S70">
        <f t="shared" si="62"/>
        <v>-393099.55955438368</v>
      </c>
      <c r="T70">
        <f t="shared" si="62"/>
        <v>-386947.10065398528</v>
      </c>
      <c r="U70">
        <f t="shared" si="62"/>
        <v>2326384.3491347944</v>
      </c>
      <c r="V70">
        <f t="shared" si="62"/>
        <v>1998075.996648717</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161455.441498156</v>
      </c>
      <c r="N72">
        <f t="shared" si="64"/>
        <v>-1247873.1053830467</v>
      </c>
      <c r="O72">
        <f t="shared" si="64"/>
        <v>-1303400.9090329681</v>
      </c>
      <c r="P72">
        <f t="shared" si="64"/>
        <v>293610.5831982299</v>
      </c>
      <c r="Q72">
        <f t="shared" si="64"/>
        <v>614175.4500052107</v>
      </c>
      <c r="R72">
        <f t="shared" si="64"/>
        <v>-172251.39748785639</v>
      </c>
      <c r="S72">
        <f t="shared" si="64"/>
        <v>-15162.411582811941</v>
      </c>
      <c r="T72">
        <f t="shared" si="64"/>
        <v>-13404.953129798776</v>
      </c>
      <c r="U72">
        <f t="shared" si="64"/>
        <v>9561303.6290756352</v>
      </c>
      <c r="V72">
        <f t="shared" si="64"/>
        <v>-192467.72865677439</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155661662.73266548</v>
      </c>
      <c r="N74">
        <f t="shared" si="66"/>
        <v>175664435.00623387</v>
      </c>
      <c r="O74">
        <f t="shared" si="66"/>
        <v>177772123.98389506</v>
      </c>
      <c r="P74">
        <f t="shared" si="66"/>
        <v>193499623.56770408</v>
      </c>
      <c r="Q74">
        <f t="shared" si="66"/>
        <v>201435448.88262722</v>
      </c>
      <c r="R74">
        <f t="shared" si="66"/>
        <v>202077478.39514965</v>
      </c>
      <c r="S74">
        <f t="shared" si="66"/>
        <v>206321111.68611509</v>
      </c>
      <c r="T74">
        <f t="shared" si="66"/>
        <v>207749134.43326288</v>
      </c>
      <c r="U74">
        <f t="shared" si="66"/>
        <v>209320173.07478335</v>
      </c>
      <c r="V74">
        <f t="shared" si="66"/>
        <v>217953391.87933454</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155661662.73266548</v>
      </c>
      <c r="N76">
        <f t="shared" si="68"/>
        <v>175664435.00623387</v>
      </c>
      <c r="O76">
        <f t="shared" si="68"/>
        <v>177772123.98389506</v>
      </c>
      <c r="P76">
        <f t="shared" si="68"/>
        <v>193499623.56770408</v>
      </c>
      <c r="Q76">
        <f t="shared" si="68"/>
        <v>201435448.88262722</v>
      </c>
      <c r="R76">
        <f t="shared" si="68"/>
        <v>202077478.39514965</v>
      </c>
      <c r="S76">
        <f t="shared" si="68"/>
        <v>206321111.68611509</v>
      </c>
      <c r="T76">
        <f t="shared" si="68"/>
        <v>207749134.43326288</v>
      </c>
      <c r="U76">
        <f t="shared" si="68"/>
        <v>231277976.22977492</v>
      </c>
      <c r="V76">
        <f t="shared" si="68"/>
        <v>230145733.16500732</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-25903487.333799582</v>
      </c>
      <c r="N82">
        <f t="shared" si="74"/>
        <v>-52968180.572451614</v>
      </c>
      <c r="O82">
        <f t="shared" si="74"/>
        <v>-96477298.055546135</v>
      </c>
      <c r="P82">
        <f t="shared" si="74"/>
        <v>-69559180.773091942</v>
      </c>
      <c r="Q82">
        <f t="shared" si="74"/>
        <v>-47377570.581463642</v>
      </c>
      <c r="R82">
        <f t="shared" si="74"/>
        <v>-61415137.527130015</v>
      </c>
      <c r="S82">
        <f t="shared" si="74"/>
        <v>-34536604.160849422</v>
      </c>
      <c r="T82">
        <f t="shared" si="74"/>
        <v>-25966914.361744225</v>
      </c>
      <c r="U82">
        <f t="shared" si="74"/>
        <v>390574083.50474155</v>
      </c>
      <c r="V82">
        <f t="shared" si="74"/>
        <v>599368429.57974029</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-1476370.3840373133</v>
      </c>
      <c r="N84">
        <f t="shared" si="76"/>
        <v>-1709634.8932764584</v>
      </c>
      <c r="O84">
        <f t="shared" si="76"/>
        <v>-1356019.4072692324</v>
      </c>
      <c r="P84">
        <f t="shared" si="76"/>
        <v>420218.84289356513</v>
      </c>
      <c r="Q84">
        <f t="shared" si="76"/>
        <v>441906.72622326139</v>
      </c>
      <c r="R84">
        <f t="shared" si="76"/>
        <v>-458662.69767320156</v>
      </c>
      <c r="S84">
        <f t="shared" si="76"/>
        <v>591334.05172966572</v>
      </c>
      <c r="T84">
        <f t="shared" si="76"/>
        <v>326279.32308716403</v>
      </c>
      <c r="U84">
        <f t="shared" si="76"/>
        <v>22144185.994659096</v>
      </c>
      <c r="V84">
        <f t="shared" si="76"/>
        <v>728550.15932225331</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t="e">
        <f t="shared" si="78"/>
        <v>#VALUE!</v>
      </c>
      <c r="N86" t="e">
        <f t="shared" si="78"/>
        <v>#VALUE!</v>
      </c>
      <c r="O86">
        <f t="shared" si="78"/>
        <v>-7670239.1956209615</v>
      </c>
      <c r="P86">
        <f t="shared" si="78"/>
        <v>-1004274.8027976416</v>
      </c>
      <c r="Q86">
        <f t="shared" si="78"/>
        <v>-757953.01230915647</v>
      </c>
      <c r="R86">
        <f t="shared" si="78"/>
        <v>-1017034.6774492729</v>
      </c>
      <c r="S86">
        <f t="shared" si="78"/>
        <v>-190091.71558451265</v>
      </c>
      <c r="T86">
        <f t="shared" si="78"/>
        <v>-95078.430446407801</v>
      </c>
      <c r="U86">
        <f t="shared" si="78"/>
        <v>549761.35408501199</v>
      </c>
      <c r="V86">
        <f t="shared" si="78"/>
        <v>635442.53634916677</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-25919536.582457446</v>
      </c>
      <c r="N88">
        <f t="shared" si="80"/>
        <v>-53078236.15690016</v>
      </c>
      <c r="O88">
        <f t="shared" si="80"/>
        <v>-96763759.793795139</v>
      </c>
      <c r="P88">
        <f t="shared" si="80"/>
        <v>-70026425.541015208</v>
      </c>
      <c r="Q88">
        <f t="shared" si="80"/>
        <v>-48067820.369848266</v>
      </c>
      <c r="R88">
        <f t="shared" si="80"/>
        <v>-62036514.212698624</v>
      </c>
      <c r="S88">
        <f t="shared" si="80"/>
        <v>-36796926.628287122</v>
      </c>
      <c r="T88">
        <f t="shared" si="80"/>
        <v>-30734655.423373684</v>
      </c>
      <c r="U88">
        <f t="shared" si="80"/>
        <v>383445280.00212979</v>
      </c>
      <c r="V88">
        <f t="shared" si="80"/>
        <v>589826597.2692138</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C90" s="5" t="s">
        <v>1282</v>
      </c>
      <c r="L90">
        <f t="shared" ref="L90:V90" si="82">L$2*L183*1000000</f>
        <v>0</v>
      </c>
      <c r="M90">
        <f t="shared" si="82"/>
        <v>75383320.946007833</v>
      </c>
      <c r="N90">
        <f t="shared" si="82"/>
        <v>33079564.239963844</v>
      </c>
      <c r="O90">
        <f t="shared" si="82"/>
        <v>23474785.602826275</v>
      </c>
      <c r="P90">
        <f t="shared" si="82"/>
        <v>99719076.921945021</v>
      </c>
      <c r="Q90">
        <f t="shared" si="82"/>
        <v>4258988.0559902228</v>
      </c>
      <c r="R90">
        <f t="shared" si="82"/>
        <v>27008209.891342588</v>
      </c>
      <c r="S90">
        <f t="shared" si="82"/>
        <v>380197470.43900943</v>
      </c>
      <c r="T90">
        <f t="shared" si="82"/>
        <v>12257931.36714589</v>
      </c>
      <c r="U90">
        <f t="shared" si="82"/>
        <v>68975255.26382111</v>
      </c>
      <c r="V90">
        <f t="shared" si="82"/>
        <v>-89410502.761600405</v>
      </c>
    </row>
    <row r="91" spans="1:22" x14ac:dyDescent="0.2">
      <c r="L91">
        <f t="shared" ref="L91:V91" si="83">L$2*L184*1000000</f>
        <v>0</v>
      </c>
      <c r="M91">
        <f t="shared" si="83"/>
        <v>0</v>
      </c>
      <c r="N91">
        <f t="shared" si="83"/>
        <v>0</v>
      </c>
      <c r="O91">
        <f t="shared" si="83"/>
        <v>0</v>
      </c>
      <c r="P91">
        <f t="shared" si="83"/>
        <v>0</v>
      </c>
      <c r="Q91">
        <f t="shared" si="83"/>
        <v>0</v>
      </c>
      <c r="R91">
        <f t="shared" si="83"/>
        <v>0</v>
      </c>
      <c r="S91">
        <f t="shared" si="83"/>
        <v>0</v>
      </c>
      <c r="T91">
        <f t="shared" si="83"/>
        <v>0</v>
      </c>
      <c r="U91">
        <f t="shared" si="83"/>
        <v>0</v>
      </c>
      <c r="V91">
        <f t="shared" si="83"/>
        <v>0</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5" t="s">
        <v>1247</v>
      </c>
      <c r="N100" s="5" t="s">
        <v>1247</v>
      </c>
      <c r="O100" s="5" t="s">
        <v>1247</v>
      </c>
      <c r="P100" s="8">
        <v>4.5060000000000002</v>
      </c>
      <c r="Q100" s="9">
        <v>-9.74E-2</v>
      </c>
      <c r="R100" s="9">
        <v>-3.39E-2</v>
      </c>
      <c r="S100" s="8">
        <v>2.0087999999999999</v>
      </c>
      <c r="T100" s="8">
        <v>0.50219999999999998</v>
      </c>
      <c r="U100" s="8">
        <v>1.6031</v>
      </c>
    </row>
    <row r="102" spans="3:22" x14ac:dyDescent="0.2">
      <c r="C102" s="6" t="s">
        <v>1238</v>
      </c>
      <c r="D102" s="6"/>
      <c r="E102" s="6"/>
      <c r="F102" s="6"/>
      <c r="G102" s="6"/>
      <c r="H102" s="6"/>
      <c r="I102" s="6"/>
      <c r="J102" s="6"/>
      <c r="K102" s="6"/>
      <c r="L102" s="6"/>
      <c r="M102" s="6">
        <v>11.83</v>
      </c>
      <c r="N102" s="6">
        <v>23.4</v>
      </c>
      <c r="O102" s="6">
        <v>54.9</v>
      </c>
      <c r="P102" s="6">
        <v>87.73</v>
      </c>
      <c r="Q102" s="6">
        <v>72.23</v>
      </c>
      <c r="R102" s="6">
        <v>73.430000000000007</v>
      </c>
      <c r="S102" s="6">
        <v>95.63</v>
      </c>
      <c r="T102" s="6">
        <v>118.95</v>
      </c>
      <c r="U102" s="6">
        <v>189.57</v>
      </c>
      <c r="V102" s="6">
        <v>204.87</v>
      </c>
    </row>
    <row r="104" spans="3:22" x14ac:dyDescent="0.2">
      <c r="C104" s="5" t="s">
        <v>1239</v>
      </c>
      <c r="D104" s="5"/>
      <c r="E104" s="5"/>
      <c r="F104" s="5"/>
      <c r="G104" s="5"/>
      <c r="H104" s="5"/>
      <c r="I104" s="5"/>
      <c r="J104" s="5"/>
      <c r="K104" s="5"/>
      <c r="L104" s="5"/>
      <c r="M104" s="5">
        <v>-11.83</v>
      </c>
      <c r="N104" s="5">
        <v>-23.4</v>
      </c>
      <c r="O104" s="5">
        <v>-42.32</v>
      </c>
      <c r="P104" s="5">
        <v>-18.47</v>
      </c>
      <c r="Q104" s="5">
        <v>-9.7200000000000006</v>
      </c>
      <c r="R104" s="5">
        <v>-13.04</v>
      </c>
      <c r="S104" s="5">
        <v>86.07</v>
      </c>
      <c r="T104" s="5">
        <v>153.99</v>
      </c>
      <c r="U104" s="5">
        <v>520.91999999999996</v>
      </c>
      <c r="V104" s="5">
        <v>738.38</v>
      </c>
    </row>
    <row r="106" spans="3:22" x14ac:dyDescent="0.2">
      <c r="C106" s="6" t="s">
        <v>1240</v>
      </c>
      <c r="D106" s="6"/>
      <c r="E106" s="6"/>
      <c r="F106" s="6"/>
      <c r="G106" s="6"/>
      <c r="H106" s="6"/>
      <c r="I106" s="6"/>
      <c r="J106" s="6"/>
      <c r="K106" s="6"/>
      <c r="L106" s="6"/>
      <c r="M106" s="5" t="s">
        <v>1247</v>
      </c>
      <c r="N106" s="9">
        <v>-0.9788</v>
      </c>
      <c r="O106" s="9">
        <v>-0.8085</v>
      </c>
      <c r="P106" s="8">
        <v>0.56340000000000001</v>
      </c>
      <c r="Q106" s="8">
        <v>0.47389999999999999</v>
      </c>
      <c r="R106" s="9">
        <v>-0.34189999999999998</v>
      </c>
      <c r="S106" s="8">
        <v>7.5987999999999998</v>
      </c>
      <c r="T106" s="8">
        <v>0.78920000000000001</v>
      </c>
      <c r="U106" s="8">
        <v>2.3828</v>
      </c>
      <c r="V106" s="8">
        <v>0.41749999999999998</v>
      </c>
    </row>
    <row r="108" spans="3:22" x14ac:dyDescent="0.2">
      <c r="C108" s="6" t="s">
        <v>1241</v>
      </c>
      <c r="D108" s="6"/>
      <c r="E108" s="6"/>
      <c r="F108" s="6"/>
      <c r="G108" s="6"/>
      <c r="H108" s="6"/>
      <c r="I108" s="6"/>
      <c r="J108" s="6"/>
      <c r="K108" s="6"/>
      <c r="L108" s="6"/>
      <c r="M108" s="6" t="s">
        <v>1247</v>
      </c>
      <c r="N108" s="6" t="s">
        <v>1247</v>
      </c>
      <c r="O108" s="10">
        <v>-3.3643999999999998</v>
      </c>
      <c r="P108" s="10">
        <v>-0.26679999999999998</v>
      </c>
      <c r="Q108" s="10">
        <v>-0.1555</v>
      </c>
      <c r="R108" s="10">
        <v>-0.216</v>
      </c>
      <c r="S108" s="10">
        <v>0.47370000000000001</v>
      </c>
      <c r="T108" s="10">
        <v>0.56420000000000003</v>
      </c>
      <c r="U108" s="10">
        <v>0.73319999999999996</v>
      </c>
      <c r="V108" s="10">
        <v>0.78280000000000005</v>
      </c>
    </row>
    <row r="110" spans="3:22" x14ac:dyDescent="0.2">
      <c r="C110" s="5" t="s">
        <v>1242</v>
      </c>
      <c r="D110" s="5"/>
      <c r="E110" s="5"/>
      <c r="F110" s="5"/>
      <c r="G110" s="5"/>
      <c r="H110" s="5"/>
      <c r="I110" s="5"/>
      <c r="J110" s="5"/>
      <c r="K110" s="5"/>
      <c r="L110" s="5"/>
      <c r="M110" s="5">
        <v>4.32</v>
      </c>
      <c r="N110" s="5">
        <v>10.36</v>
      </c>
      <c r="O110" s="5">
        <v>21.87</v>
      </c>
      <c r="P110" s="5">
        <v>27.98</v>
      </c>
      <c r="Q110" s="5">
        <v>23.01</v>
      </c>
      <c r="R110" s="5">
        <v>29.89</v>
      </c>
      <c r="S110" s="5">
        <v>112.28</v>
      </c>
      <c r="T110" s="5">
        <v>176.23</v>
      </c>
      <c r="U110" s="5">
        <v>239.07</v>
      </c>
      <c r="V110" s="5">
        <v>304.45</v>
      </c>
    </row>
    <row r="111" spans="3:22" x14ac:dyDescent="0.2">
      <c r="C111" s="11" t="s">
        <v>1243</v>
      </c>
      <c r="M111" s="9">
        <v>-0.48649999999999999</v>
      </c>
      <c r="N111" s="8">
        <v>1.3985000000000001</v>
      </c>
      <c r="O111" s="8">
        <v>1.1096999999999999</v>
      </c>
      <c r="P111" s="8">
        <v>0.27979999999999999</v>
      </c>
      <c r="Q111" s="9">
        <v>-0.1779</v>
      </c>
      <c r="R111" s="8">
        <v>0.29920000000000002</v>
      </c>
      <c r="S111" s="8">
        <v>2.7568999999999999</v>
      </c>
      <c r="T111" s="8">
        <v>0.56950000000000001</v>
      </c>
      <c r="U111" s="8">
        <v>0.35659999999999997</v>
      </c>
      <c r="V111" s="8">
        <v>0.27350000000000002</v>
      </c>
    </row>
    <row r="112" spans="3:22" x14ac:dyDescent="0.2">
      <c r="C112" s="11" t="s">
        <v>1244</v>
      </c>
      <c r="M112" s="11" t="s">
        <v>1247</v>
      </c>
      <c r="N112" s="11" t="s">
        <v>1247</v>
      </c>
      <c r="O112" s="11" t="s">
        <v>1247</v>
      </c>
      <c r="P112" s="11" t="s">
        <v>1247</v>
      </c>
      <c r="Q112" s="11" t="s">
        <v>1247</v>
      </c>
      <c r="R112" s="11" t="s">
        <v>1247</v>
      </c>
      <c r="S112" s="11" t="s">
        <v>1247</v>
      </c>
      <c r="T112" s="11" t="s">
        <v>1247</v>
      </c>
      <c r="U112" s="11" t="s">
        <v>1247</v>
      </c>
      <c r="V112" s="11" t="s">
        <v>1247</v>
      </c>
    </row>
    <row r="113" spans="3:22" x14ac:dyDescent="0.2">
      <c r="C113" s="11" t="s">
        <v>1245</v>
      </c>
      <c r="M113" s="11">
        <v>4.32</v>
      </c>
      <c r="N113" s="11">
        <v>10.36</v>
      </c>
      <c r="O113" s="11">
        <v>21.87</v>
      </c>
      <c r="P113" s="11">
        <v>27.98</v>
      </c>
      <c r="Q113" s="11">
        <v>23.01</v>
      </c>
      <c r="R113" s="11">
        <v>29.89</v>
      </c>
      <c r="S113" s="11">
        <v>112.28</v>
      </c>
      <c r="T113" s="11">
        <v>176.23</v>
      </c>
      <c r="U113" s="11">
        <v>239.07</v>
      </c>
      <c r="V113" s="11">
        <v>304.45</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-16.149999999999999</v>
      </c>
      <c r="N115" s="5">
        <v>-33.76</v>
      </c>
      <c r="O115" s="5">
        <v>-64.180000000000007</v>
      </c>
      <c r="P115" s="5">
        <v>-46.46</v>
      </c>
      <c r="Q115" s="5">
        <v>-32.729999999999997</v>
      </c>
      <c r="R115" s="5">
        <v>-42.93</v>
      </c>
      <c r="S115" s="5">
        <v>-26.21</v>
      </c>
      <c r="T115" s="5">
        <v>-22.24</v>
      </c>
      <c r="U115" s="5">
        <v>281.85000000000002</v>
      </c>
      <c r="V115" s="5">
        <v>433.94</v>
      </c>
    </row>
    <row r="117" spans="3:22" x14ac:dyDescent="0.2">
      <c r="C117" s="6" t="s">
        <v>1249</v>
      </c>
      <c r="D117" s="6"/>
      <c r="E117" s="6"/>
      <c r="F117" s="6"/>
      <c r="G117" s="6"/>
      <c r="H117" s="6"/>
      <c r="I117" s="6"/>
      <c r="J117" s="6"/>
      <c r="K117" s="6"/>
      <c r="L117" s="6"/>
      <c r="M117" s="9">
        <v>-0.91879999999999995</v>
      </c>
      <c r="N117" s="9">
        <v>-1.0911</v>
      </c>
      <c r="O117" s="9">
        <v>-0.90100000000000002</v>
      </c>
      <c r="P117" s="8">
        <v>0.2762</v>
      </c>
      <c r="Q117" s="8">
        <v>0.29559999999999997</v>
      </c>
      <c r="R117" s="9">
        <v>-0.31180000000000002</v>
      </c>
      <c r="S117" s="8">
        <v>0.38940000000000002</v>
      </c>
      <c r="T117" s="8">
        <v>0.15160000000000001</v>
      </c>
      <c r="U117" s="8">
        <v>13.6724</v>
      </c>
      <c r="V117" s="8">
        <v>0.53959999999999997</v>
      </c>
    </row>
    <row r="119" spans="3:22" x14ac:dyDescent="0.2">
      <c r="C119" s="6" t="s">
        <v>1250</v>
      </c>
      <c r="D119" s="6"/>
      <c r="E119" s="6"/>
      <c r="F119" s="6"/>
      <c r="G119" s="6"/>
      <c r="H119" s="6"/>
      <c r="I119" s="6"/>
      <c r="J119" s="6"/>
      <c r="K119" s="6"/>
      <c r="L119" s="6"/>
      <c r="M119" s="6" t="s">
        <v>1247</v>
      </c>
      <c r="N119" s="6" t="s">
        <v>1247</v>
      </c>
      <c r="O119" s="10">
        <v>-5.1026999999999996</v>
      </c>
      <c r="P119" s="10">
        <v>-0.67079999999999995</v>
      </c>
      <c r="Q119" s="10">
        <v>-0.52349999999999997</v>
      </c>
      <c r="R119" s="10">
        <v>-0.71089999999999998</v>
      </c>
      <c r="S119" s="10">
        <v>-0.14430000000000001</v>
      </c>
      <c r="T119" s="10">
        <v>-8.1500000000000003E-2</v>
      </c>
      <c r="U119" s="10">
        <v>0.3967</v>
      </c>
      <c r="V119" s="33">
        <v>0.46</v>
      </c>
    </row>
    <row r="121" spans="3:22" x14ac:dyDescent="0.2">
      <c r="C121" s="6" t="s">
        <v>1251</v>
      </c>
      <c r="D121" s="6"/>
      <c r="E121" s="6"/>
      <c r="F121" s="6"/>
      <c r="G121" s="6"/>
      <c r="H121" s="6"/>
      <c r="I121" s="6"/>
      <c r="J121" s="6"/>
      <c r="K121" s="6"/>
      <c r="L121" s="6"/>
      <c r="M121" s="6">
        <v>0.79</v>
      </c>
      <c r="N121" s="6">
        <v>2.02</v>
      </c>
      <c r="O121" s="6">
        <v>1.21</v>
      </c>
      <c r="P121" s="6">
        <v>1.1299999999999999</v>
      </c>
      <c r="Q121" s="6">
        <v>0.32</v>
      </c>
      <c r="R121" s="6">
        <v>0.09</v>
      </c>
      <c r="S121" s="6">
        <v>-14.76</v>
      </c>
      <c r="T121" s="6">
        <v>-20.25</v>
      </c>
      <c r="U121" s="6">
        <v>-21.69</v>
      </c>
      <c r="V121" s="6">
        <v>-12.48</v>
      </c>
    </row>
    <row r="123" spans="3:22" x14ac:dyDescent="0.2">
      <c r="C123" s="6" t="s">
        <v>1252</v>
      </c>
      <c r="D123" s="6"/>
      <c r="E123" s="6"/>
      <c r="F123" s="6"/>
      <c r="G123" s="6"/>
      <c r="H123" s="6"/>
      <c r="I123" s="6"/>
      <c r="J123" s="6"/>
      <c r="K123" s="6"/>
      <c r="L123" s="6"/>
      <c r="M123" s="8">
        <v>2.7418999999999998</v>
      </c>
      <c r="N123" s="8">
        <v>1.5758000000000001</v>
      </c>
      <c r="O123" s="9">
        <v>-0.40360000000000001</v>
      </c>
      <c r="P123" s="9">
        <v>-6.4699999999999994E-2</v>
      </c>
      <c r="Q123" s="9">
        <v>-0.71899999999999997</v>
      </c>
      <c r="R123" s="9">
        <v>-0.70350000000000001</v>
      </c>
      <c r="S123" s="9">
        <v>-157.9787</v>
      </c>
      <c r="T123" s="9">
        <v>-0.37230000000000002</v>
      </c>
      <c r="U123" s="9">
        <v>-7.1199999999999999E-2</v>
      </c>
      <c r="V123" s="8">
        <v>0.42449999999999999</v>
      </c>
    </row>
    <row r="125" spans="3:22" x14ac:dyDescent="0.2">
      <c r="C125" s="6" t="s">
        <v>1253</v>
      </c>
      <c r="D125" s="6"/>
      <c r="E125" s="6"/>
      <c r="F125" s="6"/>
      <c r="G125" s="6"/>
      <c r="H125" s="6"/>
      <c r="I125" s="6"/>
      <c r="J125" s="6"/>
      <c r="K125" s="6"/>
      <c r="L125" s="6"/>
      <c r="M125" s="6" t="s">
        <v>1247</v>
      </c>
      <c r="N125" s="6" t="s">
        <v>1247</v>
      </c>
      <c r="O125" s="6" t="s">
        <v>1247</v>
      </c>
      <c r="P125" s="6" t="s">
        <v>1247</v>
      </c>
      <c r="Q125" s="6" t="s">
        <v>1247</v>
      </c>
      <c r="R125" s="6" t="s">
        <v>1247</v>
      </c>
      <c r="S125" s="6">
        <v>-14.99</v>
      </c>
      <c r="T125" s="6">
        <v>-20.25</v>
      </c>
      <c r="U125" s="6">
        <v>-21.69</v>
      </c>
      <c r="V125" s="6">
        <v>-12.48</v>
      </c>
    </row>
    <row r="127" spans="3:22" x14ac:dyDescent="0.2">
      <c r="C127" s="6" t="s">
        <v>1254</v>
      </c>
      <c r="D127" s="6"/>
      <c r="E127" s="6"/>
      <c r="F127" s="6"/>
      <c r="G127" s="6"/>
      <c r="H127" s="6"/>
      <c r="I127" s="6"/>
      <c r="J127" s="6"/>
      <c r="K127" s="6"/>
      <c r="L127" s="6"/>
      <c r="M127" s="6">
        <v>0.79</v>
      </c>
      <c r="N127" s="6">
        <v>2.02</v>
      </c>
      <c r="O127" s="6">
        <v>1.21</v>
      </c>
      <c r="P127" s="6">
        <v>1.1299999999999999</v>
      </c>
      <c r="Q127" s="6">
        <v>0.32</v>
      </c>
      <c r="R127" s="6">
        <v>0.09</v>
      </c>
      <c r="S127" s="6">
        <v>0.23</v>
      </c>
      <c r="T127" s="6" t="s">
        <v>1247</v>
      </c>
      <c r="U127" s="6" t="s">
        <v>1247</v>
      </c>
      <c r="V127" s="6" t="s">
        <v>1247</v>
      </c>
    </row>
    <row r="129" spans="3:22" x14ac:dyDescent="0.2">
      <c r="C129" s="6" t="s">
        <v>1255</v>
      </c>
      <c r="D129" s="6"/>
      <c r="E129" s="6"/>
      <c r="F129" s="6"/>
      <c r="G129" s="6"/>
      <c r="H129" s="6"/>
      <c r="I129" s="6"/>
      <c r="J129" s="6"/>
      <c r="K129" s="6"/>
      <c r="L129" s="6"/>
      <c r="M129" s="6">
        <v>0</v>
      </c>
      <c r="N129" s="6" t="s">
        <v>1247</v>
      </c>
      <c r="O129" s="6">
        <v>-0.09</v>
      </c>
      <c r="P129" s="6">
        <v>-0.15</v>
      </c>
      <c r="Q129" s="6">
        <v>-0.34</v>
      </c>
      <c r="R129" s="6">
        <v>-0.4</v>
      </c>
      <c r="S129" s="6">
        <v>-0.45</v>
      </c>
      <c r="T129" s="6">
        <v>-0.01</v>
      </c>
      <c r="U129" s="6">
        <v>0.04</v>
      </c>
      <c r="V129" s="6">
        <v>0.28000000000000003</v>
      </c>
    </row>
    <row r="131" spans="3:22" x14ac:dyDescent="0.2">
      <c r="C131" s="5" t="s">
        <v>1256</v>
      </c>
      <c r="D131" s="5"/>
      <c r="E131" s="5"/>
      <c r="F131" s="5"/>
      <c r="G131" s="5"/>
      <c r="H131" s="5"/>
      <c r="I131" s="5"/>
      <c r="J131" s="5"/>
      <c r="K131" s="5"/>
      <c r="L131" s="5"/>
      <c r="M131" s="5">
        <v>-15.36</v>
      </c>
      <c r="N131" s="5">
        <v>-31.74</v>
      </c>
      <c r="O131" s="5">
        <v>-63.07</v>
      </c>
      <c r="P131" s="5">
        <v>-45.48</v>
      </c>
      <c r="Q131" s="5">
        <v>-32.75</v>
      </c>
      <c r="R131" s="5">
        <v>-43.24</v>
      </c>
      <c r="S131" s="5">
        <v>-41.42</v>
      </c>
      <c r="T131" s="5">
        <v>-42.5</v>
      </c>
      <c r="U131" s="5">
        <v>260.19</v>
      </c>
      <c r="V131" s="5">
        <v>421.73</v>
      </c>
    </row>
    <row r="133" spans="3:22" x14ac:dyDescent="0.2">
      <c r="C133" s="6" t="s">
        <v>1257</v>
      </c>
      <c r="D133" s="6"/>
      <c r="E133" s="6"/>
      <c r="F133" s="6"/>
      <c r="G133" s="6"/>
      <c r="H133" s="6"/>
      <c r="I133" s="6"/>
      <c r="J133" s="6"/>
      <c r="K133" s="6"/>
      <c r="L133" s="6"/>
      <c r="M133" s="6" t="s">
        <v>1247</v>
      </c>
      <c r="N133" s="6" t="s">
        <v>1247</v>
      </c>
      <c r="O133" s="6" t="s">
        <v>1247</v>
      </c>
      <c r="P133" s="6" t="s">
        <v>1247</v>
      </c>
      <c r="Q133" s="6" t="s">
        <v>1247</v>
      </c>
      <c r="R133" s="6" t="s">
        <v>1247</v>
      </c>
      <c r="S133" s="6" t="s">
        <v>1247</v>
      </c>
      <c r="T133" s="6" t="s">
        <v>1247</v>
      </c>
      <c r="U133" s="6" t="s">
        <v>1247</v>
      </c>
      <c r="V133" s="6" t="s">
        <v>1247</v>
      </c>
    </row>
    <row r="135" spans="3:22" x14ac:dyDescent="0.2">
      <c r="C135" s="6" t="s">
        <v>1258</v>
      </c>
      <c r="D135" s="6"/>
      <c r="E135" s="6"/>
      <c r="F135" s="6"/>
      <c r="G135" s="6"/>
      <c r="H135" s="6"/>
      <c r="I135" s="6"/>
      <c r="J135" s="6"/>
      <c r="K135" s="6"/>
      <c r="L135" s="6"/>
      <c r="M135" s="6" t="s">
        <v>1247</v>
      </c>
      <c r="N135" s="6" t="s">
        <v>1247</v>
      </c>
      <c r="O135" s="6">
        <v>0.6</v>
      </c>
      <c r="P135" s="6">
        <v>-1</v>
      </c>
      <c r="Q135" s="6" t="s">
        <v>1247</v>
      </c>
      <c r="R135" s="6" t="s">
        <v>1247</v>
      </c>
      <c r="S135" s="6" t="s">
        <v>1247</v>
      </c>
      <c r="T135" s="6" t="s">
        <v>1247</v>
      </c>
      <c r="U135" s="6" t="s">
        <v>1247</v>
      </c>
      <c r="V135" s="6">
        <v>-40.409999999999997</v>
      </c>
    </row>
    <row r="137" spans="3:22" x14ac:dyDescent="0.2">
      <c r="C137" s="5" t="s">
        <v>1259</v>
      </c>
      <c r="D137" s="5"/>
      <c r="E137" s="5"/>
      <c r="F137" s="5"/>
      <c r="G137" s="5"/>
      <c r="H137" s="5"/>
      <c r="I137" s="5"/>
      <c r="J137" s="5"/>
      <c r="K137" s="5"/>
      <c r="L137" s="5"/>
      <c r="M137" s="5">
        <v>-15.36</v>
      </c>
      <c r="N137" s="5">
        <v>-31.74</v>
      </c>
      <c r="O137" s="5">
        <v>-62.47</v>
      </c>
      <c r="P137" s="5">
        <v>-46.48</v>
      </c>
      <c r="Q137" s="5">
        <v>-32.47</v>
      </c>
      <c r="R137" s="5">
        <v>-43.17</v>
      </c>
      <c r="S137" s="5">
        <v>-41.25</v>
      </c>
      <c r="T137" s="5">
        <v>-42.5</v>
      </c>
      <c r="U137" s="5">
        <v>260.19</v>
      </c>
      <c r="V137" s="5">
        <v>381.32</v>
      </c>
    </row>
    <row r="139" spans="3:22" x14ac:dyDescent="0.2">
      <c r="C139" s="6" t="s">
        <v>1260</v>
      </c>
      <c r="D139" s="6"/>
      <c r="E139" s="6"/>
      <c r="F139" s="6"/>
      <c r="G139" s="6"/>
      <c r="H139" s="6"/>
      <c r="I139" s="6"/>
      <c r="J139" s="6"/>
      <c r="K139" s="6"/>
      <c r="L139" s="6"/>
      <c r="M139" s="9">
        <v>-0.56520000000000004</v>
      </c>
      <c r="N139" s="9">
        <v>-1.0661</v>
      </c>
      <c r="O139" s="9">
        <v>-0.96809999999999996</v>
      </c>
      <c r="P139" s="8">
        <v>0.25590000000000002</v>
      </c>
      <c r="Q139" s="8">
        <v>0.30149999999999999</v>
      </c>
      <c r="R139" s="9">
        <v>-0.32979999999999998</v>
      </c>
      <c r="S139" s="8">
        <v>4.4499999999999998E-2</v>
      </c>
      <c r="T139" s="9">
        <v>-3.0300000000000001E-2</v>
      </c>
      <c r="U139" s="8">
        <v>7.1224999999999996</v>
      </c>
      <c r="V139" s="8">
        <v>0.46550000000000002</v>
      </c>
    </row>
    <row r="141" spans="3:22" x14ac:dyDescent="0.2">
      <c r="C141" s="6" t="s">
        <v>1261</v>
      </c>
      <c r="D141" s="6"/>
      <c r="E141" s="6"/>
      <c r="F141" s="6"/>
      <c r="G141" s="6"/>
      <c r="H141" s="6"/>
      <c r="I141" s="6"/>
      <c r="J141" s="6"/>
      <c r="K141" s="6"/>
      <c r="L141" s="6"/>
      <c r="M141" s="6" t="s">
        <v>1247</v>
      </c>
      <c r="N141" s="6" t="s">
        <v>1247</v>
      </c>
      <c r="O141" s="10">
        <v>-4.9665999999999997</v>
      </c>
      <c r="P141" s="10">
        <v>-0.67120000000000002</v>
      </c>
      <c r="Q141" s="10">
        <v>-0.51939999999999997</v>
      </c>
      <c r="R141" s="10">
        <v>-0.71489999999999998</v>
      </c>
      <c r="S141" s="10">
        <v>-0.22700000000000001</v>
      </c>
      <c r="T141" s="10">
        <v>-0.15570000000000001</v>
      </c>
      <c r="U141" s="10">
        <v>0.36620000000000003</v>
      </c>
      <c r="V141" s="10">
        <v>0.40429999999999999</v>
      </c>
    </row>
    <row r="143" spans="3:22" x14ac:dyDescent="0.2">
      <c r="C143" s="6" t="s">
        <v>1262</v>
      </c>
      <c r="D143" s="6"/>
      <c r="E143" s="6"/>
      <c r="F143" s="6"/>
      <c r="G143" s="6"/>
      <c r="H143" s="6"/>
      <c r="I143" s="6"/>
      <c r="J143" s="6"/>
      <c r="K143" s="6"/>
      <c r="L143" s="6"/>
      <c r="M143" s="6" t="s">
        <v>1247</v>
      </c>
      <c r="N143" s="6">
        <v>0</v>
      </c>
      <c r="O143" s="6">
        <v>-0.01</v>
      </c>
      <c r="P143" s="6">
        <v>8.27</v>
      </c>
      <c r="Q143" s="6">
        <v>1.57</v>
      </c>
      <c r="R143" s="6">
        <v>-4.33</v>
      </c>
      <c r="S143" s="6">
        <v>0.01</v>
      </c>
      <c r="T143" s="6">
        <v>0.12</v>
      </c>
      <c r="U143" s="6">
        <v>-16.260000000000002</v>
      </c>
      <c r="V143" s="6">
        <v>136.59</v>
      </c>
    </row>
    <row r="145" spans="3:22" x14ac:dyDescent="0.2">
      <c r="C145" s="6" t="s">
        <v>1263</v>
      </c>
      <c r="D145" s="6"/>
      <c r="E145" s="6"/>
      <c r="F145" s="6"/>
      <c r="G145" s="6"/>
      <c r="H145" s="6"/>
      <c r="I145" s="6"/>
      <c r="J145" s="6"/>
      <c r="K145" s="6"/>
      <c r="L145" s="6"/>
      <c r="M145" s="6">
        <v>-15.36</v>
      </c>
      <c r="N145" s="6">
        <v>-31.74</v>
      </c>
      <c r="O145" s="6">
        <v>-62.46</v>
      </c>
      <c r="P145" s="6">
        <v>-54.75</v>
      </c>
      <c r="Q145" s="6">
        <v>-34.04</v>
      </c>
      <c r="R145" s="6">
        <v>-38.840000000000003</v>
      </c>
      <c r="S145" s="6">
        <v>-41.26</v>
      </c>
      <c r="T145" s="6">
        <v>-42.61</v>
      </c>
      <c r="U145" s="6">
        <v>276.45</v>
      </c>
      <c r="V145" s="6">
        <v>244.73</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-15.36</v>
      </c>
      <c r="N149" s="5">
        <v>-31.74</v>
      </c>
      <c r="O149" s="5">
        <v>-62.46</v>
      </c>
      <c r="P149" s="5">
        <v>-54.75</v>
      </c>
      <c r="Q149" s="5">
        <v>-34.04</v>
      </c>
      <c r="R149" s="5">
        <v>-38.840000000000003</v>
      </c>
      <c r="S149" s="5">
        <v>-41.26</v>
      </c>
      <c r="T149" s="5">
        <v>-42.61</v>
      </c>
      <c r="U149" s="5">
        <v>276.45</v>
      </c>
      <c r="V149" s="5">
        <v>244.73</v>
      </c>
    </row>
    <row r="151" spans="3:22" x14ac:dyDescent="0.2">
      <c r="C151" s="6" t="s">
        <v>1266</v>
      </c>
      <c r="D151" s="6"/>
      <c r="E151" s="6"/>
      <c r="F151" s="6"/>
      <c r="G151" s="6"/>
      <c r="H151" s="6"/>
      <c r="I151" s="6"/>
      <c r="J151" s="6"/>
      <c r="K151" s="6"/>
      <c r="L151" s="6"/>
      <c r="M151" s="9">
        <v>-0.56479999999999997</v>
      </c>
      <c r="N151" s="9">
        <v>-1.0662</v>
      </c>
      <c r="O151" s="9">
        <v>-0.9677</v>
      </c>
      <c r="P151" s="8">
        <v>0.1234</v>
      </c>
      <c r="Q151" s="8">
        <v>0.37840000000000001</v>
      </c>
      <c r="R151" s="9">
        <v>-0.1411</v>
      </c>
      <c r="S151" s="9">
        <v>-6.2199999999999998E-2</v>
      </c>
      <c r="T151" s="9">
        <v>-3.2899999999999999E-2</v>
      </c>
      <c r="U151" s="8">
        <v>7.4874999999999998</v>
      </c>
      <c r="V151" s="9">
        <v>-0.1148</v>
      </c>
    </row>
    <row r="153" spans="3:22" x14ac:dyDescent="0.2">
      <c r="C153" s="6" t="s">
        <v>1267</v>
      </c>
      <c r="D153" s="6"/>
      <c r="E153" s="6"/>
      <c r="F153" s="6"/>
      <c r="G153" s="6"/>
      <c r="H153" s="6"/>
      <c r="I153" s="6"/>
      <c r="J153" s="6"/>
      <c r="K153" s="6"/>
      <c r="L153" s="6"/>
      <c r="M153" s="6" t="s">
        <v>1247</v>
      </c>
      <c r="N153" s="6" t="s">
        <v>1247</v>
      </c>
      <c r="O153" s="10">
        <v>-4.9657999999999998</v>
      </c>
      <c r="P153" s="10">
        <v>-0.79059999999999997</v>
      </c>
      <c r="Q153" s="10">
        <v>-0.54449999999999998</v>
      </c>
      <c r="R153" s="10">
        <v>-0.64319999999999999</v>
      </c>
      <c r="S153" s="10">
        <v>-0.2271</v>
      </c>
      <c r="T153" s="10">
        <v>-0.15609999999999999</v>
      </c>
      <c r="U153" s="10">
        <v>0.3891</v>
      </c>
      <c r="V153" s="10">
        <v>0.25940000000000002</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-15.36</v>
      </c>
      <c r="N157" s="6">
        <v>-31.74</v>
      </c>
      <c r="O157" s="6">
        <v>-62.46</v>
      </c>
      <c r="P157" s="6">
        <v>-54.75</v>
      </c>
      <c r="Q157" s="6">
        <v>-34.04</v>
      </c>
      <c r="R157" s="6">
        <v>-38.840000000000003</v>
      </c>
      <c r="S157" s="6">
        <v>-41.26</v>
      </c>
      <c r="T157" s="6">
        <v>-42.61</v>
      </c>
      <c r="U157" s="6">
        <v>276.45</v>
      </c>
      <c r="V157" s="6">
        <v>244.73</v>
      </c>
    </row>
    <row r="159" spans="3:22" x14ac:dyDescent="0.2">
      <c r="C159" s="6" t="s">
        <v>1270</v>
      </c>
      <c r="D159" s="6"/>
      <c r="E159" s="6"/>
      <c r="F159" s="6"/>
      <c r="G159" s="6"/>
      <c r="H159" s="6"/>
      <c r="I159" s="6"/>
      <c r="J159" s="6"/>
      <c r="K159" s="6"/>
      <c r="L159" s="6"/>
      <c r="M159" s="6">
        <v>-0.16</v>
      </c>
      <c r="N159" s="6">
        <v>-0.28000000000000003</v>
      </c>
      <c r="O159" s="6">
        <v>-0.53</v>
      </c>
      <c r="P159" s="6">
        <v>-0.43</v>
      </c>
      <c r="Q159" s="6">
        <v>-0.25</v>
      </c>
      <c r="R159" s="6">
        <v>-0.28000000000000003</v>
      </c>
      <c r="S159" s="6">
        <v>-0.28000000000000003</v>
      </c>
      <c r="T159" s="6">
        <v>-0.28000000000000003</v>
      </c>
      <c r="U159" s="6">
        <v>1.8</v>
      </c>
      <c r="V159" s="6">
        <v>1.53</v>
      </c>
    </row>
    <row r="161" spans="3:22" x14ac:dyDescent="0.2">
      <c r="C161" s="6" t="s">
        <v>1271</v>
      </c>
      <c r="D161" s="6"/>
      <c r="E161" s="6"/>
      <c r="F161" s="6"/>
      <c r="G161" s="6"/>
      <c r="H161" s="6"/>
      <c r="I161" s="6"/>
      <c r="J161" s="6"/>
      <c r="K161" s="6"/>
      <c r="L161" s="6"/>
      <c r="M161" s="8">
        <v>0.10059999999999999</v>
      </c>
      <c r="N161" s="9">
        <v>-0.79369999999999996</v>
      </c>
      <c r="O161" s="9">
        <v>-0.86450000000000005</v>
      </c>
      <c r="P161" s="8">
        <v>0.1948</v>
      </c>
      <c r="Q161" s="8">
        <v>0.41820000000000002</v>
      </c>
      <c r="R161" s="9">
        <v>-0.1192</v>
      </c>
      <c r="S161" s="9">
        <v>-1.0800000000000001E-2</v>
      </c>
      <c r="T161" s="9">
        <v>-9.7000000000000003E-3</v>
      </c>
      <c r="U161" s="8">
        <v>7.3387000000000002</v>
      </c>
      <c r="V161" s="9">
        <v>-0.15060000000000001</v>
      </c>
    </row>
    <row r="163" spans="3:22" x14ac:dyDescent="0.2">
      <c r="C163" s="5" t="s">
        <v>1272</v>
      </c>
      <c r="D163" s="5"/>
      <c r="E163" s="5"/>
      <c r="F163" s="5"/>
      <c r="G163" s="5"/>
      <c r="H163" s="5"/>
      <c r="I163" s="5"/>
      <c r="J163" s="5"/>
      <c r="K163" s="5"/>
      <c r="L163" s="5"/>
      <c r="M163" s="5">
        <v>-0.16</v>
      </c>
      <c r="N163" s="5">
        <v>-0.28000000000000003</v>
      </c>
      <c r="O163" s="5">
        <v>-0.53</v>
      </c>
      <c r="P163" s="5">
        <v>-0.43</v>
      </c>
      <c r="Q163" s="5">
        <v>-0.25</v>
      </c>
      <c r="R163" s="5">
        <v>-0.28000000000000003</v>
      </c>
      <c r="S163" s="5">
        <v>-0.28000000000000003</v>
      </c>
      <c r="T163" s="5">
        <v>-0.28000000000000003</v>
      </c>
      <c r="U163" s="5">
        <v>1.71</v>
      </c>
      <c r="V163" s="5">
        <v>1.47</v>
      </c>
    </row>
    <row r="165" spans="3:22" x14ac:dyDescent="0.2">
      <c r="C165" s="6" t="s">
        <v>1273</v>
      </c>
      <c r="D165" s="6"/>
      <c r="E165" s="6"/>
      <c r="F165" s="6"/>
      <c r="G165" s="6"/>
      <c r="H165" s="6"/>
      <c r="I165" s="6"/>
      <c r="J165" s="6"/>
      <c r="K165" s="6"/>
      <c r="L165" s="6"/>
      <c r="M165" s="8">
        <v>0.10059999999999999</v>
      </c>
      <c r="N165" s="9">
        <v>-0.79369999999999996</v>
      </c>
      <c r="O165" s="9">
        <v>-0.86450000000000005</v>
      </c>
      <c r="P165" s="8">
        <v>0.1948</v>
      </c>
      <c r="Q165" s="8">
        <v>0.41820000000000002</v>
      </c>
      <c r="R165" s="9">
        <v>-0.1192</v>
      </c>
      <c r="S165" s="9">
        <v>-1.0800000000000001E-2</v>
      </c>
      <c r="T165" s="9">
        <v>-9.7000000000000003E-3</v>
      </c>
      <c r="U165" s="8">
        <v>7.0279999999999996</v>
      </c>
      <c r="V165" s="9">
        <v>-0.1416</v>
      </c>
    </row>
    <row r="167" spans="3:22" x14ac:dyDescent="0.2">
      <c r="C167" s="6" t="s">
        <v>1274</v>
      </c>
      <c r="D167" s="6"/>
      <c r="E167" s="6"/>
      <c r="F167" s="6"/>
      <c r="G167" s="6"/>
      <c r="H167" s="6"/>
      <c r="I167" s="6"/>
      <c r="J167" s="6"/>
      <c r="K167" s="6"/>
      <c r="L167" s="6"/>
      <c r="M167" s="6">
        <v>96.99</v>
      </c>
      <c r="N167" s="6">
        <v>111.73</v>
      </c>
      <c r="O167" s="6">
        <v>117.91</v>
      </c>
      <c r="P167" s="6">
        <v>128.38</v>
      </c>
      <c r="Q167" s="6">
        <v>137.16</v>
      </c>
      <c r="R167" s="6">
        <v>139.84</v>
      </c>
      <c r="S167" s="6">
        <v>146.96</v>
      </c>
      <c r="T167" s="6">
        <v>150.33000000000001</v>
      </c>
      <c r="U167" s="6">
        <v>153.86000000000001</v>
      </c>
      <c r="V167" s="6">
        <v>160.35</v>
      </c>
    </row>
    <row r="169" spans="3:22" x14ac:dyDescent="0.2">
      <c r="C169" s="6" t="s">
        <v>1275</v>
      </c>
      <c r="D169" s="6"/>
      <c r="E169" s="6"/>
      <c r="F169" s="6"/>
      <c r="G169" s="6"/>
      <c r="H169" s="6"/>
      <c r="I169" s="6"/>
      <c r="J169" s="6"/>
      <c r="K169" s="6"/>
      <c r="L169" s="6"/>
      <c r="M169" s="6">
        <v>96.99</v>
      </c>
      <c r="N169" s="6">
        <v>111.73</v>
      </c>
      <c r="O169" s="6">
        <v>117.91</v>
      </c>
      <c r="P169" s="6">
        <v>128.38</v>
      </c>
      <c r="Q169" s="6">
        <v>137.16</v>
      </c>
      <c r="R169" s="6">
        <v>139.84</v>
      </c>
      <c r="S169" s="6">
        <v>146.96</v>
      </c>
      <c r="T169" s="6">
        <v>150.33000000000001</v>
      </c>
      <c r="U169" s="6">
        <v>170</v>
      </c>
      <c r="V169" s="6">
        <v>169.32</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-16.14</v>
      </c>
      <c r="N175" s="5">
        <v>-33.69</v>
      </c>
      <c r="O175" s="5">
        <v>-63.99</v>
      </c>
      <c r="P175" s="5">
        <v>-46.15</v>
      </c>
      <c r="Q175" s="5">
        <v>-32.26</v>
      </c>
      <c r="R175" s="5">
        <v>-42.5</v>
      </c>
      <c r="S175" s="5">
        <v>-24.6</v>
      </c>
      <c r="T175" s="5">
        <v>-18.79</v>
      </c>
      <c r="U175" s="5">
        <v>287.08999999999997</v>
      </c>
      <c r="V175" s="5">
        <v>440.96</v>
      </c>
    </row>
    <row r="177" spans="3:22" x14ac:dyDescent="0.2">
      <c r="C177" s="6" t="s">
        <v>1279</v>
      </c>
      <c r="D177" s="6"/>
      <c r="E177" s="6"/>
      <c r="F177" s="6"/>
      <c r="G177" s="6"/>
      <c r="H177" s="6"/>
      <c r="I177" s="6"/>
      <c r="J177" s="6"/>
      <c r="K177" s="6"/>
      <c r="L177" s="6"/>
      <c r="M177" s="9">
        <v>-0.91990000000000005</v>
      </c>
      <c r="N177" s="9">
        <v>-1.0873999999999999</v>
      </c>
      <c r="O177" s="9">
        <v>-0.89939999999999998</v>
      </c>
      <c r="P177" s="8">
        <v>0.27879999999999999</v>
      </c>
      <c r="Q177" s="8">
        <v>0.3009</v>
      </c>
      <c r="R177" s="9">
        <v>-0.31740000000000002</v>
      </c>
      <c r="S177" s="8">
        <v>0.42120000000000002</v>
      </c>
      <c r="T177" s="8">
        <v>0.2361</v>
      </c>
      <c r="U177" s="8">
        <v>16.277000000000001</v>
      </c>
      <c r="V177" s="8">
        <v>0.53600000000000003</v>
      </c>
    </row>
    <row r="179" spans="3:22" x14ac:dyDescent="0.2">
      <c r="C179" s="6" t="s">
        <v>1280</v>
      </c>
      <c r="D179" s="6"/>
      <c r="E179" s="6"/>
      <c r="F179" s="6"/>
      <c r="G179" s="6"/>
      <c r="H179" s="6"/>
      <c r="I179" s="6"/>
      <c r="J179" s="6"/>
      <c r="K179" s="6"/>
      <c r="L179" s="6"/>
      <c r="M179" s="6" t="s">
        <v>1247</v>
      </c>
      <c r="N179" s="6" t="s">
        <v>1247</v>
      </c>
      <c r="O179" s="10">
        <v>-5.0873999999999997</v>
      </c>
      <c r="P179" s="10">
        <v>-0.6663</v>
      </c>
      <c r="Q179" s="10">
        <v>-0.5161</v>
      </c>
      <c r="R179" s="10">
        <v>-0.70379999999999998</v>
      </c>
      <c r="S179" s="10">
        <v>-0.13539999999999999</v>
      </c>
      <c r="T179" s="10">
        <v>-6.88E-2</v>
      </c>
      <c r="U179" s="10">
        <v>0.40410000000000001</v>
      </c>
      <c r="V179" s="10">
        <v>0.46750000000000003</v>
      </c>
    </row>
    <row r="181" spans="3:22" x14ac:dyDescent="0.2">
      <c r="C181" s="6" t="s">
        <v>1281</v>
      </c>
      <c r="D181" s="6"/>
      <c r="E181" s="6"/>
      <c r="F181" s="6"/>
      <c r="G181" s="6"/>
      <c r="H181" s="6"/>
      <c r="I181" s="6"/>
      <c r="J181" s="6"/>
      <c r="K181" s="6"/>
      <c r="L181" s="6"/>
      <c r="M181" s="6">
        <v>-16.149999999999999</v>
      </c>
      <c r="N181" s="6">
        <v>-33.76</v>
      </c>
      <c r="O181" s="6">
        <v>-64.180000000000007</v>
      </c>
      <c r="P181" s="6">
        <v>-46.46</v>
      </c>
      <c r="Q181" s="6">
        <v>-32.729999999999997</v>
      </c>
      <c r="R181" s="6">
        <v>-42.93</v>
      </c>
      <c r="S181" s="6">
        <v>-26.21</v>
      </c>
      <c r="T181" s="6">
        <v>-22.24</v>
      </c>
      <c r="U181" s="6">
        <v>281.85000000000002</v>
      </c>
      <c r="V181" s="6">
        <v>433.94</v>
      </c>
    </row>
    <row r="183" spans="3:22" x14ac:dyDescent="0.2">
      <c r="C183" s="5" t="s">
        <v>1282</v>
      </c>
      <c r="M183" s="5">
        <v>46.97</v>
      </c>
      <c r="N183" s="5">
        <v>21.04</v>
      </c>
      <c r="O183" s="5">
        <v>15.57</v>
      </c>
      <c r="P183" s="5">
        <v>66.16</v>
      </c>
      <c r="Q183" s="5">
        <v>2.9</v>
      </c>
      <c r="R183" s="5">
        <v>18.690000000000001</v>
      </c>
      <c r="S183" s="5">
        <v>270.81</v>
      </c>
      <c r="T183" s="5">
        <v>8.8699999999999992</v>
      </c>
      <c r="U183" s="5">
        <v>50.7</v>
      </c>
      <c r="V183" s="5">
        <v>-65.78</v>
      </c>
    </row>
  </sheetData>
  <mergeCells count="81">
    <mergeCell ref="A86:B86"/>
    <mergeCell ref="A83:B83"/>
    <mergeCell ref="A84:B84"/>
    <mergeCell ref="A85:B85"/>
    <mergeCell ref="A80:B80"/>
    <mergeCell ref="A81:B81"/>
    <mergeCell ref="A82:B82"/>
    <mergeCell ref="A77:B77"/>
    <mergeCell ref="A78:B78"/>
    <mergeCell ref="A79:B79"/>
    <mergeCell ref="A74:B74"/>
    <mergeCell ref="A75:B75"/>
    <mergeCell ref="A76:B76"/>
    <mergeCell ref="A71:B71"/>
    <mergeCell ref="A72:B72"/>
    <mergeCell ref="A73:B73"/>
    <mergeCell ref="A68:B68"/>
    <mergeCell ref="A69:B69"/>
    <mergeCell ref="A70:B70"/>
    <mergeCell ref="A65:B65"/>
    <mergeCell ref="A66:B66"/>
    <mergeCell ref="A67:B67"/>
    <mergeCell ref="A62:B62"/>
    <mergeCell ref="A63:B63"/>
    <mergeCell ref="A64:B64"/>
    <mergeCell ref="A59:B59"/>
    <mergeCell ref="A60:B60"/>
    <mergeCell ref="A61:B61"/>
    <mergeCell ref="A56:B56"/>
    <mergeCell ref="A57:B57"/>
    <mergeCell ref="A58:B58"/>
    <mergeCell ref="A53:B53"/>
    <mergeCell ref="A54:B54"/>
    <mergeCell ref="A55:B55"/>
    <mergeCell ref="A50:B50"/>
    <mergeCell ref="A51:B51"/>
    <mergeCell ref="A52:B52"/>
    <mergeCell ref="A47:B47"/>
    <mergeCell ref="A48:B48"/>
    <mergeCell ref="A49:B49"/>
    <mergeCell ref="A44:B44"/>
    <mergeCell ref="A45:B45"/>
    <mergeCell ref="A46:B46"/>
    <mergeCell ref="A41:B41"/>
    <mergeCell ref="A42:B42"/>
    <mergeCell ref="A43:B43"/>
    <mergeCell ref="A38:B38"/>
    <mergeCell ref="A39:B39"/>
    <mergeCell ref="A40:B40"/>
    <mergeCell ref="A35:B35"/>
    <mergeCell ref="A36:B36"/>
    <mergeCell ref="A37:B37"/>
    <mergeCell ref="A32:B32"/>
    <mergeCell ref="A33:B33"/>
    <mergeCell ref="A34:B34"/>
    <mergeCell ref="A29:B29"/>
    <mergeCell ref="A30:B30"/>
    <mergeCell ref="A31:B31"/>
    <mergeCell ref="A26:B26"/>
    <mergeCell ref="A27:B27"/>
    <mergeCell ref="A28:B28"/>
    <mergeCell ref="A23:B23"/>
    <mergeCell ref="A24:B24"/>
    <mergeCell ref="A25:B25"/>
    <mergeCell ref="A20:B20"/>
    <mergeCell ref="A21:B21"/>
    <mergeCell ref="A22:B22"/>
    <mergeCell ref="A13:B13"/>
    <mergeCell ref="A14:B14"/>
    <mergeCell ref="A15:B15"/>
    <mergeCell ref="A10:B10"/>
    <mergeCell ref="A11:B11"/>
    <mergeCell ref="A12:B12"/>
    <mergeCell ref="A1:B2"/>
    <mergeCell ref="A3:B3"/>
    <mergeCell ref="A7:B7"/>
    <mergeCell ref="A8:B8"/>
    <mergeCell ref="A9:B9"/>
    <mergeCell ref="A4:B4"/>
    <mergeCell ref="A5:B5"/>
    <mergeCell ref="A6:B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BEC0-B429-BE4B-A403-510EE597A6DF}">
  <dimension ref="A1:M19"/>
  <sheetViews>
    <sheetView workbookViewId="0"/>
  </sheetViews>
  <sheetFormatPr baseColWidth="10" defaultRowHeight="16" x14ac:dyDescent="0.2"/>
  <cols>
    <col min="2" max="2" width="11.1640625" bestFit="1" customWidth="1"/>
  </cols>
  <sheetData>
    <row r="1" spans="1:13" x14ac:dyDescent="0.2">
      <c r="B1" s="38">
        <v>1996</v>
      </c>
      <c r="C1" s="38">
        <v>1997</v>
      </c>
      <c r="D1" s="38">
        <v>1998</v>
      </c>
      <c r="E1" s="38">
        <v>1999</v>
      </c>
      <c r="F1" s="38">
        <v>2000</v>
      </c>
      <c r="G1" s="38">
        <v>2001</v>
      </c>
      <c r="H1" s="38">
        <v>2002</v>
      </c>
      <c r="I1" s="38">
        <v>2003</v>
      </c>
      <c r="J1" s="38">
        <v>2004</v>
      </c>
      <c r="K1" s="38">
        <v>2005</v>
      </c>
      <c r="L1" s="38">
        <v>2006</v>
      </c>
      <c r="M1" s="38">
        <v>2007</v>
      </c>
    </row>
    <row r="2" spans="1:13" x14ac:dyDescent="0.2">
      <c r="B2" s="51">
        <v>2.0612819312911972</v>
      </c>
      <c r="C2" s="51">
        <v>2.0004677128214259</v>
      </c>
      <c r="D2" s="51">
        <v>1.9695458430849915</v>
      </c>
      <c r="E2" s="51">
        <v>1.9371946917330496</v>
      </c>
      <c r="F2" s="51">
        <v>1.8855311385371321</v>
      </c>
      <c r="G2" s="51">
        <v>1.8177298163859363</v>
      </c>
      <c r="H2" s="51">
        <v>1.79724126595406</v>
      </c>
      <c r="I2" s="51">
        <v>1.7516971403061012</v>
      </c>
      <c r="J2" s="51">
        <v>1.7185295205593065</v>
      </c>
      <c r="K2" s="51">
        <v>1.6689613679317339</v>
      </c>
      <c r="L2" s="51">
        <v>1.6049248657868389</v>
      </c>
      <c r="M2" s="51">
        <v>1.5722226349792703</v>
      </c>
    </row>
    <row r="3" spans="1:13" x14ac:dyDescent="0.2">
      <c r="A3" s="38" t="s">
        <v>1395</v>
      </c>
      <c r="B3" s="51">
        <f>B$2*B14*1000</f>
        <v>65474559.265533589</v>
      </c>
      <c r="C3" s="51">
        <f t="shared" ref="C3:M3" si="0">C$2*C14*1000</f>
        <v>179908062.81716931</v>
      </c>
      <c r="D3" s="51">
        <f t="shared" si="0"/>
        <v>263292827.39528781</v>
      </c>
      <c r="E3" s="51">
        <f t="shared" si="0"/>
        <v>355821983.78283483</v>
      </c>
      <c r="F3" s="51">
        <f t="shared" si="0"/>
        <v>370071311.02954441</v>
      </c>
      <c r="G3" s="51">
        <f t="shared" si="0"/>
        <v>447554164.47127974</v>
      </c>
      <c r="H3" s="51">
        <f t="shared" si="0"/>
        <v>634485475.84355962</v>
      </c>
      <c r="I3" s="51">
        <f t="shared" si="0"/>
        <v>759688277.68793213</v>
      </c>
      <c r="J3" s="51">
        <f t="shared" si="0"/>
        <v>770255242.29180455</v>
      </c>
      <c r="K3" s="51">
        <f t="shared" si="0"/>
        <v>931794483.4072305</v>
      </c>
      <c r="L3" s="51">
        <f t="shared" si="0"/>
        <v>781325572.41100681</v>
      </c>
      <c r="M3" s="51">
        <f t="shared" si="0"/>
        <v>829386745.5174396</v>
      </c>
    </row>
    <row r="4" spans="1:13" x14ac:dyDescent="0.2">
      <c r="A4" s="38" t="s">
        <v>1396</v>
      </c>
      <c r="B4" s="51">
        <f t="shared" ref="B4:M4" si="1">B$2*B15*1000</f>
        <v>71738795.054727539</v>
      </c>
      <c r="C4" s="51">
        <f t="shared" si="1"/>
        <v>149690998.01500165</v>
      </c>
      <c r="D4" s="51">
        <f t="shared" si="1"/>
        <v>224902439.82187518</v>
      </c>
      <c r="E4" s="51">
        <f t="shared" si="1"/>
        <v>309712875.73020476</v>
      </c>
      <c r="F4" s="51">
        <f t="shared" si="1"/>
        <v>506717638.17046887</v>
      </c>
      <c r="G4" s="51">
        <f t="shared" si="1"/>
        <v>728137121.19879639</v>
      </c>
      <c r="H4" s="51">
        <f t="shared" si="1"/>
        <v>918767707.56837499</v>
      </c>
      <c r="I4" s="51">
        <f t="shared" si="1"/>
        <v>855770617.53086209</v>
      </c>
      <c r="J4" s="51">
        <f t="shared" si="1"/>
        <v>674837327.72179019</v>
      </c>
      <c r="K4" s="51">
        <f t="shared" si="1"/>
        <v>557616682.63967156</v>
      </c>
      <c r="L4" s="51">
        <f t="shared" si="1"/>
        <v>498987190.02178609</v>
      </c>
      <c r="M4" s="51">
        <f t="shared" si="1"/>
        <v>451375685.16673863</v>
      </c>
    </row>
    <row r="5" spans="1:13" x14ac:dyDescent="0.2">
      <c r="A5" s="38" t="s">
        <v>1397</v>
      </c>
      <c r="B5" s="51">
        <f t="shared" ref="B5:M5" si="2">B$2*B16*1000</f>
        <v>16434600.838184716</v>
      </c>
      <c r="C5" s="51">
        <f t="shared" si="2"/>
        <v>33041725.212671489</v>
      </c>
      <c r="D5" s="51">
        <f t="shared" si="2"/>
        <v>48094339.942292407</v>
      </c>
      <c r="E5" s="51">
        <f t="shared" si="2"/>
        <v>63725956.579250403</v>
      </c>
      <c r="F5" s="51">
        <f t="shared" si="2"/>
        <v>92984968.096958667</v>
      </c>
      <c r="G5" s="51">
        <f t="shared" si="2"/>
        <v>150258999.81191066</v>
      </c>
      <c r="H5" s="51">
        <f t="shared" si="2"/>
        <v>303557644.30217266</v>
      </c>
      <c r="I5" s="51">
        <f t="shared" si="2"/>
        <v>313255999.60094011</v>
      </c>
      <c r="J5" s="51">
        <f t="shared" si="2"/>
        <v>354908998.05638742</v>
      </c>
      <c r="K5" s="51">
        <f t="shared" si="2"/>
        <v>314887948.17178404</v>
      </c>
      <c r="L5" s="51">
        <f t="shared" si="2"/>
        <v>261431026.16261554</v>
      </c>
      <c r="M5" s="51">
        <f t="shared" si="2"/>
        <v>297247555.8144508</v>
      </c>
    </row>
    <row r="6" spans="1:13" x14ac:dyDescent="0.2">
      <c r="A6" s="38" t="s">
        <v>1398</v>
      </c>
      <c r="B6" s="51">
        <f t="shared" ref="B6:M6" si="3">B$2*B17*1000</f>
        <v>88173395.892912239</v>
      </c>
      <c r="C6" s="51">
        <f t="shared" si="3"/>
        <v>355167038.66974157</v>
      </c>
      <c r="D6" s="51">
        <f t="shared" si="3"/>
        <v>278318492.63218325</v>
      </c>
      <c r="E6" s="51">
        <f t="shared" si="3"/>
        <v>1059823718.2896177</v>
      </c>
      <c r="F6" s="51">
        <f t="shared" si="3"/>
        <v>703638739.2170099</v>
      </c>
      <c r="G6" s="51">
        <f t="shared" si="3"/>
        <v>995737851.57768488</v>
      </c>
      <c r="H6" s="51">
        <f t="shared" si="3"/>
        <v>1810321587.8876736</v>
      </c>
      <c r="I6" s="51">
        <f t="shared" si="3"/>
        <v>1678931641.0977859</v>
      </c>
      <c r="J6" s="51">
        <f t="shared" si="3"/>
        <v>1273487086.2086246</v>
      </c>
      <c r="K6" s="51">
        <f t="shared" si="3"/>
        <v>1293790535.1502554</v>
      </c>
      <c r="L6" s="51">
        <f t="shared" si="3"/>
        <v>920570458.69153869</v>
      </c>
      <c r="M6" s="51">
        <f t="shared" si="3"/>
        <v>866879538.6937902</v>
      </c>
    </row>
    <row r="7" spans="1:13" x14ac:dyDescent="0.2">
      <c r="A7" s="38" t="s">
        <v>1399</v>
      </c>
      <c r="B7" s="51">
        <f t="shared" ref="B7:M7" si="4">B$2*B18*1000</f>
        <v>-18073319.973561216</v>
      </c>
      <c r="C7" s="51">
        <f t="shared" si="4"/>
        <v>-162481988.57078186</v>
      </c>
      <c r="D7" s="51">
        <f t="shared" si="4"/>
        <v>20361164.925812643</v>
      </c>
      <c r="E7" s="51">
        <f t="shared" si="4"/>
        <v>-681815043.70236409</v>
      </c>
      <c r="F7" s="51">
        <f t="shared" si="4"/>
        <v>-583796265.58272827</v>
      </c>
      <c r="G7" s="51">
        <f t="shared" si="4"/>
        <v>-349013213.39518172</v>
      </c>
      <c r="H7" s="51">
        <f t="shared" si="4"/>
        <v>-1060719214.4772245</v>
      </c>
      <c r="I7" s="51">
        <f t="shared" si="4"/>
        <v>-847273134.70323718</v>
      </c>
      <c r="J7" s="51">
        <f t="shared" si="4"/>
        <v>-433579842.44855136</v>
      </c>
      <c r="K7" s="51">
        <f t="shared" si="4"/>
        <v>-330869922.23109829</v>
      </c>
      <c r="L7" s="51">
        <f t="shared" si="4"/>
        <v>-70541262.625928923</v>
      </c>
      <c r="M7" s="51">
        <f t="shared" si="4"/>
        <v>23440267.264905941</v>
      </c>
    </row>
    <row r="8" spans="1:13" x14ac:dyDescent="0.2">
      <c r="A8" s="38" t="s">
        <v>1400</v>
      </c>
      <c r="B8" s="51">
        <f t="shared" ref="B8:M8" si="5">B$2*B19*1000</f>
        <v>117950674.67234489</v>
      </c>
      <c r="C8" s="51">
        <f t="shared" si="5"/>
        <v>29330857.605387747</v>
      </c>
      <c r="D8" s="51">
        <f t="shared" si="5"/>
        <v>186905961.41707954</v>
      </c>
      <c r="E8" s="51">
        <f t="shared" si="5"/>
        <v>76594740.916433051</v>
      </c>
      <c r="F8" s="51">
        <f t="shared" si="5"/>
        <v>2586141714.7456512</v>
      </c>
      <c r="G8" s="51">
        <f t="shared" si="5"/>
        <v>388265271.0502196</v>
      </c>
      <c r="H8" s="51">
        <f t="shared" si="5"/>
        <v>200683554.23896223</v>
      </c>
      <c r="I8" s="51">
        <f t="shared" si="5"/>
        <v>-1007129512.3332913</v>
      </c>
      <c r="J8" s="51">
        <f t="shared" si="5"/>
        <v>0</v>
      </c>
      <c r="K8" s="51">
        <f t="shared" si="5"/>
        <v>22886467.238447864</v>
      </c>
      <c r="L8" s="51">
        <f t="shared" si="5"/>
        <v>424594107.71796876</v>
      </c>
      <c r="M8" s="51">
        <f t="shared" si="5"/>
        <v>-92665229.883043215</v>
      </c>
    </row>
    <row r="14" spans="1:13" x14ac:dyDescent="0.2">
      <c r="A14" s="38" t="s">
        <v>1395</v>
      </c>
      <c r="B14">
        <v>31764</v>
      </c>
      <c r="C14">
        <v>89933</v>
      </c>
      <c r="D14">
        <v>133682</v>
      </c>
      <c r="E14">
        <v>183679</v>
      </c>
      <c r="F14">
        <v>196269</v>
      </c>
      <c r="G14">
        <v>246216</v>
      </c>
      <c r="H14">
        <v>353033</v>
      </c>
      <c r="I14">
        <v>433687</v>
      </c>
      <c r="J14">
        <v>448206</v>
      </c>
      <c r="K14">
        <v>558308</v>
      </c>
      <c r="L14">
        <v>486830</v>
      </c>
      <c r="M14">
        <v>527525</v>
      </c>
    </row>
    <row r="15" spans="1:13" x14ac:dyDescent="0.2">
      <c r="A15" s="38" t="s">
        <v>1396</v>
      </c>
      <c r="B15">
        <v>34803</v>
      </c>
      <c r="C15">
        <v>74828</v>
      </c>
      <c r="D15">
        <v>114190</v>
      </c>
      <c r="E15">
        <v>159877</v>
      </c>
      <c r="F15">
        <v>268740</v>
      </c>
      <c r="G15">
        <v>400575</v>
      </c>
      <c r="H15">
        <v>511210</v>
      </c>
      <c r="I15">
        <v>488538</v>
      </c>
      <c r="J15">
        <v>392683</v>
      </c>
      <c r="K15">
        <v>334110</v>
      </c>
      <c r="L15">
        <v>310910</v>
      </c>
      <c r="M15">
        <v>287094</v>
      </c>
    </row>
    <row r="16" spans="1:13" x14ac:dyDescent="0.2">
      <c r="A16" s="38" t="s">
        <v>1397</v>
      </c>
      <c r="B16">
        <v>7973</v>
      </c>
      <c r="C16">
        <v>16517</v>
      </c>
      <c r="D16">
        <v>24419</v>
      </c>
      <c r="E16">
        <v>32896</v>
      </c>
      <c r="F16">
        <v>49315</v>
      </c>
      <c r="G16">
        <v>82663</v>
      </c>
      <c r="H16">
        <v>168902</v>
      </c>
      <c r="I16">
        <v>178830</v>
      </c>
      <c r="J16">
        <v>206519</v>
      </c>
      <c r="K16">
        <v>188673</v>
      </c>
      <c r="L16">
        <v>162893</v>
      </c>
      <c r="M16">
        <v>189062</v>
      </c>
    </row>
    <row r="17" spans="1:13" x14ac:dyDescent="0.2">
      <c r="A17" s="38" t="s">
        <v>1398</v>
      </c>
      <c r="B17">
        <v>42776</v>
      </c>
      <c r="C17">
        <v>177542</v>
      </c>
      <c r="D17">
        <v>141311</v>
      </c>
      <c r="E17">
        <v>547092</v>
      </c>
      <c r="F17">
        <v>373178</v>
      </c>
      <c r="G17">
        <v>547792</v>
      </c>
      <c r="H17">
        <v>1007278</v>
      </c>
      <c r="I17">
        <v>958460</v>
      </c>
      <c r="J17">
        <v>741033</v>
      </c>
      <c r="K17">
        <v>775207</v>
      </c>
      <c r="L17">
        <v>573591</v>
      </c>
      <c r="M17">
        <v>551372</v>
      </c>
    </row>
    <row r="18" spans="1:13" x14ac:dyDescent="0.2">
      <c r="A18" s="38" t="s">
        <v>1399</v>
      </c>
      <c r="B18">
        <v>-8768</v>
      </c>
      <c r="C18">
        <v>-81222</v>
      </c>
      <c r="D18">
        <v>10338</v>
      </c>
      <c r="E18">
        <v>-351960</v>
      </c>
      <c r="F18">
        <v>-309619</v>
      </c>
      <c r="G18">
        <v>-192005</v>
      </c>
      <c r="H18">
        <v>-590193</v>
      </c>
      <c r="I18">
        <v>-483687</v>
      </c>
      <c r="J18">
        <v>-252297</v>
      </c>
      <c r="K18">
        <v>-198249</v>
      </c>
      <c r="L18">
        <v>-43953</v>
      </c>
      <c r="M18">
        <v>14909</v>
      </c>
    </row>
    <row r="19" spans="1:13" x14ac:dyDescent="0.2">
      <c r="A19" s="38" t="s">
        <v>1400</v>
      </c>
      <c r="B19">
        <v>57222</v>
      </c>
      <c r="C19">
        <v>14662</v>
      </c>
      <c r="D19">
        <v>94898</v>
      </c>
      <c r="E19">
        <v>39539</v>
      </c>
      <c r="F19">
        <v>1371572</v>
      </c>
      <c r="G19">
        <v>213599</v>
      </c>
      <c r="H19">
        <v>111662</v>
      </c>
      <c r="I19">
        <v>-574945</v>
      </c>
      <c r="K19">
        <v>13713</v>
      </c>
      <c r="L19">
        <v>264557</v>
      </c>
      <c r="M19">
        <v>-58939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35F-52C9-5C47-8CFB-34A5EA3C0919}">
  <dimension ref="A1:V183"/>
  <sheetViews>
    <sheetView workbookViewId="0">
      <selection sqref="A1:B2"/>
    </sheetView>
  </sheetViews>
  <sheetFormatPr baseColWidth="10" defaultRowHeight="16" x14ac:dyDescent="0.2"/>
  <sheetData>
    <row r="1" spans="1:22" x14ac:dyDescent="0.2">
      <c r="A1" s="70" t="s">
        <v>1234</v>
      </c>
      <c r="B1" s="70"/>
      <c r="D1" s="5"/>
      <c r="E1" s="5"/>
      <c r="F1" s="5"/>
      <c r="G1" s="5"/>
      <c r="H1" s="5"/>
      <c r="J1" s="5">
        <v>2017</v>
      </c>
      <c r="K1" s="5">
        <v>2018</v>
      </c>
      <c r="L1" s="5">
        <v>2019</v>
      </c>
      <c r="M1" s="5">
        <v>2020</v>
      </c>
      <c r="N1" s="5">
        <v>2021</v>
      </c>
      <c r="O1" s="5">
        <v>2022</v>
      </c>
      <c r="P1" s="5">
        <v>2023</v>
      </c>
    </row>
    <row r="2" spans="1:22" x14ac:dyDescent="0.2">
      <c r="A2" s="70"/>
      <c r="B2" s="70"/>
      <c r="D2" s="4"/>
      <c r="E2" s="4"/>
      <c r="F2" s="4"/>
      <c r="G2" s="4"/>
      <c r="H2" s="4"/>
      <c r="J2" s="4">
        <v>1.3081614773889187</v>
      </c>
      <c r="K2" s="4">
        <v>1.2816317011746046</v>
      </c>
      <c r="L2" s="4">
        <v>1.2620696220330916</v>
      </c>
      <c r="M2" s="4">
        <v>1.231407573454085</v>
      </c>
      <c r="N2" s="4">
        <v>1.2144058909803599</v>
      </c>
      <c r="O2" s="4">
        <v>1.1298901106999999</v>
      </c>
      <c r="P2" s="4">
        <v>1.0618269999999999</v>
      </c>
    </row>
    <row r="3" spans="1:22" x14ac:dyDescent="0.2">
      <c r="A3" s="71"/>
      <c r="B3" s="71"/>
      <c r="C3" s="5" t="s">
        <v>1236</v>
      </c>
      <c r="D3" s="5"/>
      <c r="E3" s="5"/>
      <c r="F3" s="5"/>
      <c r="G3" s="5"/>
      <c r="H3" s="5"/>
      <c r="I3" s="5"/>
      <c r="J3" s="5">
        <v>0</v>
      </c>
      <c r="K3" s="5">
        <v>3.36</v>
      </c>
      <c r="L3" s="5">
        <v>16.98</v>
      </c>
      <c r="M3" s="5">
        <v>44.95</v>
      </c>
      <c r="N3" s="5">
        <v>19.79</v>
      </c>
      <c r="O3" s="5">
        <v>70.81</v>
      </c>
      <c r="P3" s="5">
        <v>0.52</v>
      </c>
    </row>
    <row r="4" spans="1:22" x14ac:dyDescent="0.2">
      <c r="A4" s="72"/>
      <c r="B4" s="72"/>
      <c r="J4">
        <f t="shared" ref="J4:P4" si="0">J3*J2*1000000</f>
        <v>0</v>
      </c>
      <c r="K4">
        <f t="shared" si="0"/>
        <v>4306282.5159466714</v>
      </c>
      <c r="L4">
        <f t="shared" si="0"/>
        <v>21429942.182121895</v>
      </c>
      <c r="M4">
        <f t="shared" si="0"/>
        <v>55351770.426761128</v>
      </c>
      <c r="N4">
        <f t="shared" si="0"/>
        <v>24033092.582501322</v>
      </c>
      <c r="O4">
        <f t="shared" si="0"/>
        <v>80007518.738666981</v>
      </c>
      <c r="P4">
        <f t="shared" si="0"/>
        <v>552150.03999999992</v>
      </c>
    </row>
    <row r="5" spans="1:22" x14ac:dyDescent="0.2">
      <c r="A5" s="71"/>
      <c r="B5" s="71"/>
    </row>
    <row r="6" spans="1:22" x14ac:dyDescent="0.2">
      <c r="A6" s="72"/>
      <c r="B6" s="72"/>
    </row>
    <row r="7" spans="1:22" x14ac:dyDescent="0.2">
      <c r="A7" s="71"/>
      <c r="B7" s="71"/>
      <c r="C7" s="6" t="s">
        <v>1237</v>
      </c>
    </row>
    <row r="8" spans="1:22" x14ac:dyDescent="0.2">
      <c r="A8" s="72"/>
      <c r="B8" s="72"/>
    </row>
    <row r="9" spans="1:22" x14ac:dyDescent="0.2">
      <c r="A9" s="71"/>
      <c r="B9" s="71"/>
      <c r="C9" s="6" t="s">
        <v>1238</v>
      </c>
      <c r="J9">
        <f t="shared" ref="J9:K9" si="1">J$2*J102*1000000</f>
        <v>18445076.831183754</v>
      </c>
      <c r="K9">
        <f t="shared" si="1"/>
        <v>29003325.397581298</v>
      </c>
      <c r="L9">
        <f>L$2*L102*1000000</f>
        <v>67811000.791838005</v>
      </c>
      <c r="M9">
        <f t="shared" ref="M9:V9" si="2">M$2*M102*1000000</f>
        <v>90668539.633424267</v>
      </c>
      <c r="N9">
        <f t="shared" si="2"/>
        <v>106612693.1691658</v>
      </c>
      <c r="O9">
        <f t="shared" si="2"/>
        <v>115316584.69804199</v>
      </c>
      <c r="P9">
        <f t="shared" si="2"/>
        <v>149059274.25999996</v>
      </c>
      <c r="Q9">
        <f t="shared" si="2"/>
        <v>0</v>
      </c>
      <c r="R9">
        <f t="shared" si="2"/>
        <v>0</v>
      </c>
      <c r="S9">
        <f t="shared" si="2"/>
        <v>0</v>
      </c>
      <c r="T9">
        <f t="shared" si="2"/>
        <v>0</v>
      </c>
      <c r="U9">
        <f t="shared" si="2"/>
        <v>0</v>
      </c>
      <c r="V9">
        <f t="shared" si="2"/>
        <v>0</v>
      </c>
    </row>
    <row r="10" spans="1:22" x14ac:dyDescent="0.2">
      <c r="A10" s="72"/>
      <c r="B10" s="72"/>
      <c r="J10">
        <f t="shared" ref="J10:K10" si="3">J$2*J103*1000000</f>
        <v>0</v>
      </c>
      <c r="K10">
        <f t="shared" si="3"/>
        <v>0</v>
      </c>
      <c r="L10">
        <f t="shared" ref="L10:V10" si="4">L$2*L103*1000000</f>
        <v>0</v>
      </c>
      <c r="M10">
        <f t="shared" si="4"/>
        <v>0</v>
      </c>
      <c r="N10">
        <f t="shared" si="4"/>
        <v>0</v>
      </c>
      <c r="O10">
        <f t="shared" si="4"/>
        <v>0</v>
      </c>
      <c r="P10">
        <f t="shared" si="4"/>
        <v>0</v>
      </c>
      <c r="Q10">
        <f t="shared" si="4"/>
        <v>0</v>
      </c>
      <c r="R10">
        <f t="shared" si="4"/>
        <v>0</v>
      </c>
      <c r="S10">
        <f t="shared" si="4"/>
        <v>0</v>
      </c>
      <c r="T10">
        <f t="shared" si="4"/>
        <v>0</v>
      </c>
      <c r="U10">
        <f t="shared" si="4"/>
        <v>0</v>
      </c>
      <c r="V10">
        <f t="shared" si="4"/>
        <v>0</v>
      </c>
    </row>
    <row r="11" spans="1:22" x14ac:dyDescent="0.2">
      <c r="A11" s="71"/>
      <c r="B11" s="71"/>
      <c r="C11" s="5" t="s">
        <v>1239</v>
      </c>
      <c r="J11">
        <f t="shared" ref="J11:K11" si="5">J$2*J104*1000000</f>
        <v>-18445076.831183754</v>
      </c>
      <c r="K11">
        <f t="shared" si="5"/>
        <v>-24697042.88163463</v>
      </c>
      <c r="L11">
        <f t="shared" ref="L11:V11" si="6">L$2*L104*1000000</f>
        <v>-46393679.305936448</v>
      </c>
      <c r="M11">
        <f t="shared" si="6"/>
        <v>-35329083.282397702</v>
      </c>
      <c r="N11">
        <f t="shared" si="6"/>
        <v>-82579600.586664468</v>
      </c>
      <c r="O11">
        <f t="shared" si="6"/>
        <v>-35309065.959374994</v>
      </c>
      <c r="P11">
        <f t="shared" si="6"/>
        <v>-148507124.21999997</v>
      </c>
      <c r="Q11">
        <f t="shared" si="6"/>
        <v>0</v>
      </c>
      <c r="R11">
        <f t="shared" si="6"/>
        <v>0</v>
      </c>
      <c r="S11">
        <f t="shared" si="6"/>
        <v>0</v>
      </c>
      <c r="T11">
        <f t="shared" si="6"/>
        <v>0</v>
      </c>
      <c r="U11">
        <f t="shared" si="6"/>
        <v>0</v>
      </c>
      <c r="V11">
        <f t="shared" si="6"/>
        <v>0</v>
      </c>
    </row>
    <row r="12" spans="1:22" x14ac:dyDescent="0.2">
      <c r="A12" s="72"/>
      <c r="B12" s="72"/>
      <c r="J12">
        <f t="shared" ref="J12:K12" si="7">J$2*J105*1000000</f>
        <v>0</v>
      </c>
      <c r="K12">
        <f t="shared" si="7"/>
        <v>0</v>
      </c>
      <c r="L12">
        <f t="shared" ref="L12:V12" si="8">L$2*L105*1000000</f>
        <v>0</v>
      </c>
      <c r="M12">
        <f t="shared" si="8"/>
        <v>0</v>
      </c>
      <c r="N12">
        <f t="shared" si="8"/>
        <v>0</v>
      </c>
      <c r="O12">
        <f t="shared" si="8"/>
        <v>0</v>
      </c>
      <c r="P12">
        <f t="shared" si="8"/>
        <v>0</v>
      </c>
      <c r="Q12">
        <f t="shared" si="8"/>
        <v>0</v>
      </c>
      <c r="R12">
        <f t="shared" si="8"/>
        <v>0</v>
      </c>
      <c r="S12">
        <f t="shared" si="8"/>
        <v>0</v>
      </c>
      <c r="T12">
        <f t="shared" si="8"/>
        <v>0</v>
      </c>
      <c r="U12">
        <f t="shared" si="8"/>
        <v>0</v>
      </c>
      <c r="V12">
        <f t="shared" si="8"/>
        <v>0</v>
      </c>
    </row>
    <row r="13" spans="1:22" x14ac:dyDescent="0.2">
      <c r="A13" s="71"/>
      <c r="B13" s="71"/>
      <c r="C13" s="6" t="s">
        <v>1240</v>
      </c>
      <c r="J13" t="e">
        <f t="shared" ref="J13:K13" si="9">J$2*J106*1000000</f>
        <v>#VALUE!</v>
      </c>
      <c r="K13">
        <f t="shared" si="9"/>
        <v>-469846.18165061</v>
      </c>
      <c r="L13">
        <f t="shared" ref="L13:V13" si="10">L$2*L106*1000000</f>
        <v>-1144823.3541462175</v>
      </c>
      <c r="M13">
        <f t="shared" si="10"/>
        <v>270417.10313051706</v>
      </c>
      <c r="N13">
        <f t="shared" si="10"/>
        <v>-1664221.8329994853</v>
      </c>
      <c r="O13">
        <f t="shared" si="10"/>
        <v>610479.62681120995</v>
      </c>
      <c r="P13">
        <f t="shared" si="10"/>
        <v>-3689848.8249999993</v>
      </c>
      <c r="Q13">
        <f t="shared" si="10"/>
        <v>0</v>
      </c>
      <c r="R13">
        <f t="shared" si="10"/>
        <v>0</v>
      </c>
      <c r="S13">
        <f t="shared" si="10"/>
        <v>0</v>
      </c>
      <c r="T13">
        <f t="shared" si="10"/>
        <v>0</v>
      </c>
      <c r="U13">
        <f t="shared" si="10"/>
        <v>0</v>
      </c>
      <c r="V13">
        <f t="shared" si="10"/>
        <v>0</v>
      </c>
    </row>
    <row r="14" spans="1:22" x14ac:dyDescent="0.2">
      <c r="A14" s="72"/>
      <c r="B14" s="72"/>
      <c r="J14">
        <f t="shared" ref="J14:K14" si="11">J$2*J107*1000000</f>
        <v>0</v>
      </c>
      <c r="K14">
        <f t="shared" si="11"/>
        <v>0</v>
      </c>
      <c r="L14">
        <f t="shared" ref="L14:V14" si="12">L$2*L107*1000000</f>
        <v>0</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row>
    <row r="15" spans="1:22" x14ac:dyDescent="0.2">
      <c r="A15" s="71"/>
      <c r="B15" s="71"/>
      <c r="C15" s="6" t="s">
        <v>1241</v>
      </c>
      <c r="J15" t="e">
        <f t="shared" ref="J15:K15" si="13">J$2*J108*1000000</f>
        <v>#VALUE!</v>
      </c>
      <c r="K15">
        <f t="shared" si="13"/>
        <v>-7355796.9857215257</v>
      </c>
      <c r="L15">
        <f t="shared" ref="L15:V15" si="14">L$2*L108*1000000</f>
        <v>-2732380.7317016432</v>
      </c>
      <c r="M15">
        <f t="shared" si="14"/>
        <v>-785884.31337839703</v>
      </c>
      <c r="N15">
        <f t="shared" si="14"/>
        <v>-4171605.6761066341</v>
      </c>
      <c r="O15">
        <f t="shared" si="14"/>
        <v>-498733.49486297998</v>
      </c>
      <c r="P15">
        <f t="shared" si="14"/>
        <v>-285048626.15969998</v>
      </c>
      <c r="Q15">
        <f t="shared" si="14"/>
        <v>0</v>
      </c>
      <c r="R15">
        <f t="shared" si="14"/>
        <v>0</v>
      </c>
      <c r="S15">
        <f t="shared" si="14"/>
        <v>0</v>
      </c>
      <c r="T15">
        <f t="shared" si="14"/>
        <v>0</v>
      </c>
      <c r="U15">
        <f t="shared" si="14"/>
        <v>0</v>
      </c>
      <c r="V15">
        <f t="shared" si="14"/>
        <v>0</v>
      </c>
    </row>
    <row r="16" spans="1:22" x14ac:dyDescent="0.2">
      <c r="A16" s="11"/>
      <c r="J16">
        <f t="shared" ref="J16:K16" si="15">J$2*J109*1000000</f>
        <v>0</v>
      </c>
      <c r="K16">
        <f t="shared" si="15"/>
        <v>0</v>
      </c>
      <c r="L16">
        <f t="shared" ref="L16:V16" si="16">L$2*L109*1000000</f>
        <v>0</v>
      </c>
      <c r="M16">
        <f t="shared" si="16"/>
        <v>0</v>
      </c>
      <c r="N16">
        <f t="shared" si="16"/>
        <v>0</v>
      </c>
      <c r="O16">
        <f t="shared" si="16"/>
        <v>0</v>
      </c>
      <c r="P16">
        <f t="shared" si="16"/>
        <v>0</v>
      </c>
      <c r="Q16">
        <f t="shared" si="16"/>
        <v>0</v>
      </c>
      <c r="R16">
        <f t="shared" si="16"/>
        <v>0</v>
      </c>
      <c r="S16">
        <f t="shared" si="16"/>
        <v>0</v>
      </c>
      <c r="T16">
        <f t="shared" si="16"/>
        <v>0</v>
      </c>
      <c r="U16">
        <f t="shared" si="16"/>
        <v>0</v>
      </c>
      <c r="V16">
        <f t="shared" si="16"/>
        <v>0</v>
      </c>
    </row>
    <row r="17" spans="1:22" x14ac:dyDescent="0.2">
      <c r="A17" s="11"/>
      <c r="C17" s="5" t="s">
        <v>1242</v>
      </c>
      <c r="J17">
        <f t="shared" ref="J17:K17" si="17">J$2*J110*1000000</f>
        <v>3702096.9810106405</v>
      </c>
      <c r="K17">
        <f t="shared" si="17"/>
        <v>6869545.9182958808</v>
      </c>
      <c r="L17">
        <f t="shared" ref="L17:V17" si="18">L$2*L110*1000000</f>
        <v>12910972.233398529</v>
      </c>
      <c r="M17">
        <f t="shared" si="18"/>
        <v>22781040.108900573</v>
      </c>
      <c r="N17">
        <f t="shared" si="18"/>
        <v>33772627.828163803</v>
      </c>
      <c r="O17">
        <f t="shared" si="18"/>
        <v>36314668.157898001</v>
      </c>
      <c r="P17">
        <f t="shared" si="18"/>
        <v>41220124.139999993</v>
      </c>
      <c r="Q17">
        <f t="shared" si="18"/>
        <v>0</v>
      </c>
      <c r="R17">
        <f t="shared" si="18"/>
        <v>0</v>
      </c>
      <c r="S17">
        <f t="shared" si="18"/>
        <v>0</v>
      </c>
      <c r="T17">
        <f t="shared" si="18"/>
        <v>0</v>
      </c>
      <c r="U17">
        <f t="shared" si="18"/>
        <v>0</v>
      </c>
      <c r="V17">
        <f t="shared" si="18"/>
        <v>0</v>
      </c>
    </row>
    <row r="18" spans="1:22" x14ac:dyDescent="0.2">
      <c r="A18" s="11"/>
      <c r="C18" s="11" t="s">
        <v>1243</v>
      </c>
      <c r="J18" t="e">
        <f t="shared" ref="J18:K18" si="19">J$2*J111*1000000</f>
        <v>#VALUE!</v>
      </c>
      <c r="K18">
        <f t="shared" si="19"/>
        <v>1146932.2093811536</v>
      </c>
      <c r="L18">
        <f t="shared" ref="L18:V18" si="20">L$2*L111*1000000</f>
        <v>1149619.2187099431</v>
      </c>
      <c r="M18">
        <f t="shared" si="20"/>
        <v>994238.47480682831</v>
      </c>
      <c r="N18">
        <f t="shared" si="20"/>
        <v>611696.24728680728</v>
      </c>
      <c r="O18">
        <f t="shared" si="20"/>
        <v>175923.89023598997</v>
      </c>
      <c r="P18">
        <f t="shared" si="20"/>
        <v>220753.83329999997</v>
      </c>
      <c r="Q18">
        <f t="shared" si="20"/>
        <v>0</v>
      </c>
      <c r="R18">
        <f t="shared" si="20"/>
        <v>0</v>
      </c>
      <c r="S18">
        <f t="shared" si="20"/>
        <v>0</v>
      </c>
      <c r="T18">
        <f t="shared" si="20"/>
        <v>0</v>
      </c>
      <c r="U18">
        <f t="shared" si="20"/>
        <v>0</v>
      </c>
      <c r="V18">
        <f t="shared" si="20"/>
        <v>0</v>
      </c>
    </row>
    <row r="19" spans="1:22" x14ac:dyDescent="0.2">
      <c r="A19" s="11"/>
      <c r="C19" s="11" t="s">
        <v>1244</v>
      </c>
      <c r="J19" t="e">
        <f t="shared" ref="J19:K19" si="21">J$2*J112*1000000</f>
        <v>#VALUE!</v>
      </c>
      <c r="K19" t="e">
        <f t="shared" si="21"/>
        <v>#VALUE!</v>
      </c>
      <c r="L19" t="e">
        <f t="shared" ref="L19:V19" si="22">L$2*L112*1000000</f>
        <v>#VALUE!</v>
      </c>
      <c r="M19" t="e">
        <f t="shared" si="22"/>
        <v>#VALUE!</v>
      </c>
      <c r="N19" t="e">
        <f t="shared" si="22"/>
        <v>#VALUE!</v>
      </c>
      <c r="O19" t="e">
        <f t="shared" si="22"/>
        <v>#VALUE!</v>
      </c>
      <c r="P19" t="e">
        <f t="shared" si="22"/>
        <v>#VALUE!</v>
      </c>
      <c r="Q19">
        <f t="shared" si="22"/>
        <v>0</v>
      </c>
      <c r="R19">
        <f t="shared" si="22"/>
        <v>0</v>
      </c>
      <c r="S19">
        <f t="shared" si="22"/>
        <v>0</v>
      </c>
      <c r="T19">
        <f t="shared" si="22"/>
        <v>0</v>
      </c>
      <c r="U19">
        <f t="shared" si="22"/>
        <v>0</v>
      </c>
      <c r="V19">
        <f t="shared" si="22"/>
        <v>0</v>
      </c>
    </row>
    <row r="20" spans="1:22" x14ac:dyDescent="0.2">
      <c r="A20" s="71"/>
      <c r="B20" s="71"/>
      <c r="C20" s="11" t="s">
        <v>1245</v>
      </c>
      <c r="J20">
        <f t="shared" ref="J20:K20" si="23">J$2*J113*1000000</f>
        <v>3702096.9810106405</v>
      </c>
      <c r="K20">
        <f t="shared" si="23"/>
        <v>6869545.9182958808</v>
      </c>
      <c r="L20">
        <f t="shared" ref="L20:V20" si="24">L$2*L113*1000000</f>
        <v>12910972.233398529</v>
      </c>
      <c r="M20">
        <f t="shared" si="24"/>
        <v>22781040.108900573</v>
      </c>
      <c r="N20">
        <f t="shared" si="24"/>
        <v>33772627.828163803</v>
      </c>
      <c r="O20">
        <f t="shared" si="24"/>
        <v>36314668.157898001</v>
      </c>
      <c r="P20">
        <f t="shared" si="24"/>
        <v>41220124.139999993</v>
      </c>
      <c r="Q20">
        <f t="shared" si="24"/>
        <v>0</v>
      </c>
      <c r="R20">
        <f t="shared" si="24"/>
        <v>0</v>
      </c>
      <c r="S20">
        <f t="shared" si="24"/>
        <v>0</v>
      </c>
      <c r="T20">
        <f t="shared" si="24"/>
        <v>0</v>
      </c>
      <c r="U20">
        <f t="shared" si="24"/>
        <v>0</v>
      </c>
      <c r="V20">
        <f t="shared" si="24"/>
        <v>0</v>
      </c>
    </row>
    <row r="21" spans="1:22" x14ac:dyDescent="0.2">
      <c r="A21" s="72"/>
      <c r="B21" s="72"/>
      <c r="C21" s="11" t="s">
        <v>1246</v>
      </c>
      <c r="J21" t="e">
        <f t="shared" ref="J21:K21" si="25">J$2*J114*1000000</f>
        <v>#VALUE!</v>
      </c>
      <c r="K21" t="e">
        <f t="shared" si="25"/>
        <v>#VALUE!</v>
      </c>
      <c r="L21" t="e">
        <f t="shared" ref="L21:V21" si="26">L$2*L114*1000000</f>
        <v>#VALUE!</v>
      </c>
      <c r="M21" t="e">
        <f t="shared" si="26"/>
        <v>#VALUE!</v>
      </c>
      <c r="N21" t="e">
        <f t="shared" si="26"/>
        <v>#VALUE!</v>
      </c>
      <c r="O21" t="e">
        <f t="shared" si="26"/>
        <v>#VALUE!</v>
      </c>
      <c r="P21" t="e">
        <f t="shared" si="26"/>
        <v>#VALUE!</v>
      </c>
      <c r="Q21">
        <f t="shared" si="26"/>
        <v>0</v>
      </c>
      <c r="R21">
        <f t="shared" si="26"/>
        <v>0</v>
      </c>
      <c r="S21">
        <f t="shared" si="26"/>
        <v>0</v>
      </c>
      <c r="T21">
        <f t="shared" si="26"/>
        <v>0</v>
      </c>
      <c r="U21">
        <f t="shared" si="26"/>
        <v>0</v>
      </c>
      <c r="V21">
        <f t="shared" si="26"/>
        <v>0</v>
      </c>
    </row>
    <row r="22" spans="1:22" x14ac:dyDescent="0.2">
      <c r="A22" s="71"/>
      <c r="B22" s="71"/>
      <c r="C22" s="5" t="s">
        <v>1248</v>
      </c>
      <c r="J22">
        <f t="shared" ref="J22:K22" si="27">J$2*J115*1000000</f>
        <v>-22147173.812194396</v>
      </c>
      <c r="K22">
        <f t="shared" si="27"/>
        <v>-31566588.799930509</v>
      </c>
      <c r="L22">
        <f t="shared" ref="L22:V22" si="28">L$2*L115*1000000</f>
        <v>-59304651.539334975</v>
      </c>
      <c r="M22">
        <f t="shared" si="28"/>
        <v>-58097809.315563731</v>
      </c>
      <c r="N22">
        <f t="shared" si="28"/>
        <v>-116352228.41482829</v>
      </c>
      <c r="O22">
        <f t="shared" si="28"/>
        <v>-71635033.018379986</v>
      </c>
      <c r="P22">
        <f t="shared" si="28"/>
        <v>-189737866.63</v>
      </c>
      <c r="Q22">
        <f t="shared" si="28"/>
        <v>0</v>
      </c>
      <c r="R22">
        <f t="shared" si="28"/>
        <v>0</v>
      </c>
      <c r="S22">
        <f t="shared" si="28"/>
        <v>0</v>
      </c>
      <c r="T22">
        <f t="shared" si="28"/>
        <v>0</v>
      </c>
      <c r="U22">
        <f t="shared" si="28"/>
        <v>0</v>
      </c>
      <c r="V22">
        <f t="shared" si="28"/>
        <v>0</v>
      </c>
    </row>
    <row r="23" spans="1:22" x14ac:dyDescent="0.2">
      <c r="A23" s="72"/>
      <c r="B23" s="72"/>
      <c r="J23">
        <f t="shared" ref="J23:K23" si="29">J$2*J116*1000000</f>
        <v>0</v>
      </c>
      <c r="K23">
        <f t="shared" si="29"/>
        <v>0</v>
      </c>
      <c r="L23">
        <f t="shared" ref="L23:V23" si="30">L$2*L116*1000000</f>
        <v>0</v>
      </c>
      <c r="M23">
        <f t="shared" si="30"/>
        <v>0</v>
      </c>
      <c r="N23">
        <f t="shared" si="30"/>
        <v>0</v>
      </c>
      <c r="O23">
        <f t="shared" si="30"/>
        <v>0</v>
      </c>
      <c r="P23">
        <f t="shared" si="30"/>
        <v>0</v>
      </c>
      <c r="Q23">
        <f t="shared" si="30"/>
        <v>0</v>
      </c>
      <c r="R23">
        <f t="shared" si="30"/>
        <v>0</v>
      </c>
      <c r="S23">
        <f t="shared" si="30"/>
        <v>0</v>
      </c>
      <c r="T23">
        <f t="shared" si="30"/>
        <v>0</v>
      </c>
      <c r="U23">
        <f t="shared" si="30"/>
        <v>0</v>
      </c>
      <c r="V23">
        <f t="shared" si="30"/>
        <v>0</v>
      </c>
    </row>
    <row r="24" spans="1:22" x14ac:dyDescent="0.2">
      <c r="A24" s="71"/>
      <c r="B24" s="71"/>
      <c r="C24" s="6" t="s">
        <v>1249</v>
      </c>
      <c r="J24" t="e">
        <f t="shared" ref="J24:K24" si="31">J$2*J117*1000000</f>
        <v>#VALUE!</v>
      </c>
      <c r="K24">
        <f t="shared" si="31"/>
        <v>-582886.09769421013</v>
      </c>
      <c r="L24">
        <f t="shared" ref="L24:V24" si="32">L$2*L117*1000000</f>
        <v>-1145833.0098438438</v>
      </c>
      <c r="M24">
        <f t="shared" si="32"/>
        <v>-5048.7710511617488</v>
      </c>
      <c r="N24">
        <f t="shared" si="32"/>
        <v>-1251566.7112443589</v>
      </c>
      <c r="O24">
        <f t="shared" si="32"/>
        <v>382241.82444980997</v>
      </c>
      <c r="P24">
        <f t="shared" si="32"/>
        <v>-1931038.5821999998</v>
      </c>
      <c r="Q24">
        <f t="shared" si="32"/>
        <v>0</v>
      </c>
      <c r="R24">
        <f t="shared" si="32"/>
        <v>0</v>
      </c>
      <c r="S24">
        <f t="shared" si="32"/>
        <v>0</v>
      </c>
      <c r="T24">
        <f t="shared" si="32"/>
        <v>0</v>
      </c>
      <c r="U24">
        <f t="shared" si="32"/>
        <v>0</v>
      </c>
      <c r="V24">
        <f t="shared" si="32"/>
        <v>0</v>
      </c>
    </row>
    <row r="25" spans="1:22" x14ac:dyDescent="0.2">
      <c r="A25" s="72"/>
      <c r="B25" s="72"/>
      <c r="J25">
        <f t="shared" ref="J25:K25" si="33">J$2*J118*1000000</f>
        <v>0</v>
      </c>
      <c r="K25">
        <f t="shared" si="33"/>
        <v>0</v>
      </c>
      <c r="L25">
        <f t="shared" ref="L25:V25" si="34">L$2*L118*1000000</f>
        <v>0</v>
      </c>
      <c r="M25">
        <f t="shared" si="34"/>
        <v>0</v>
      </c>
      <c r="N25">
        <f t="shared" si="34"/>
        <v>0</v>
      </c>
      <c r="O25">
        <f t="shared" si="34"/>
        <v>0</v>
      </c>
      <c r="P25">
        <f t="shared" si="34"/>
        <v>0</v>
      </c>
      <c r="Q25">
        <f t="shared" si="34"/>
        <v>0</v>
      </c>
      <c r="R25">
        <f t="shared" si="34"/>
        <v>0</v>
      </c>
      <c r="S25">
        <f t="shared" si="34"/>
        <v>0</v>
      </c>
      <c r="T25">
        <f t="shared" si="34"/>
        <v>0</v>
      </c>
      <c r="U25">
        <f t="shared" si="34"/>
        <v>0</v>
      </c>
      <c r="V25">
        <f t="shared" si="34"/>
        <v>0</v>
      </c>
    </row>
    <row r="26" spans="1:22" x14ac:dyDescent="0.2">
      <c r="A26" s="71"/>
      <c r="B26" s="71"/>
      <c r="C26" s="6" t="s">
        <v>1250</v>
      </c>
      <c r="J26" t="e">
        <f t="shared" ref="J26:K26" si="35">J$2*J119*1000000</f>
        <v>#VALUE!</v>
      </c>
      <c r="K26">
        <f t="shared" si="35"/>
        <v>-9399615.0595846679</v>
      </c>
      <c r="L26">
        <f t="shared" ref="L26:V26" si="36">L$2*L119*1000000</f>
        <v>-3493030.0929009872</v>
      </c>
      <c r="M26">
        <f t="shared" si="36"/>
        <v>-1292608.5298547531</v>
      </c>
      <c r="N26">
        <f t="shared" si="36"/>
        <v>-5877967.393523138</v>
      </c>
      <c r="O26">
        <f t="shared" si="36"/>
        <v>-1011590.61610971</v>
      </c>
      <c r="P26">
        <f t="shared" si="36"/>
        <v>-364172045.43979996</v>
      </c>
      <c r="Q26">
        <f t="shared" si="36"/>
        <v>0</v>
      </c>
      <c r="R26">
        <f t="shared" si="36"/>
        <v>0</v>
      </c>
      <c r="S26">
        <f t="shared" si="36"/>
        <v>0</v>
      </c>
      <c r="T26">
        <f t="shared" si="36"/>
        <v>0</v>
      </c>
      <c r="U26">
        <f t="shared" si="36"/>
        <v>0</v>
      </c>
      <c r="V26">
        <f t="shared" si="36"/>
        <v>0</v>
      </c>
    </row>
    <row r="27" spans="1:22" x14ac:dyDescent="0.2">
      <c r="A27" s="72"/>
      <c r="B27" s="72"/>
      <c r="J27">
        <f t="shared" ref="J27:K27" si="37">J$2*J120*1000000</f>
        <v>0</v>
      </c>
      <c r="K27">
        <f t="shared" si="37"/>
        <v>0</v>
      </c>
      <c r="L27">
        <f t="shared" ref="L27:V27" si="38">L$2*L120*1000000</f>
        <v>0</v>
      </c>
      <c r="M27">
        <f t="shared" si="38"/>
        <v>0</v>
      </c>
      <c r="N27">
        <f t="shared" si="38"/>
        <v>0</v>
      </c>
      <c r="O27">
        <f t="shared" si="38"/>
        <v>0</v>
      </c>
      <c r="P27">
        <f t="shared" si="38"/>
        <v>0</v>
      </c>
      <c r="Q27">
        <f t="shared" si="38"/>
        <v>0</v>
      </c>
      <c r="R27">
        <f t="shared" si="38"/>
        <v>0</v>
      </c>
      <c r="S27">
        <f t="shared" si="38"/>
        <v>0</v>
      </c>
      <c r="T27">
        <f t="shared" si="38"/>
        <v>0</v>
      </c>
      <c r="U27">
        <f t="shared" si="38"/>
        <v>0</v>
      </c>
      <c r="V27">
        <f t="shared" si="38"/>
        <v>0</v>
      </c>
    </row>
    <row r="28" spans="1:22" x14ac:dyDescent="0.2">
      <c r="A28" s="71"/>
      <c r="B28" s="71"/>
      <c r="C28" s="6" t="s">
        <v>1251</v>
      </c>
      <c r="J28">
        <f t="shared" ref="J28:K28" si="39">J$2*J121*1000000</f>
        <v>13081.614773889187</v>
      </c>
      <c r="K28">
        <f t="shared" si="39"/>
        <v>1115019.5800219059</v>
      </c>
      <c r="L28">
        <f t="shared" ref="L28:V28" si="40">L$2*L121*1000000</f>
        <v>5893865.1348945368</v>
      </c>
      <c r="M28">
        <f t="shared" si="40"/>
        <v>2007194.3447301583</v>
      </c>
      <c r="N28">
        <f t="shared" si="40"/>
        <v>327889.59056469717</v>
      </c>
      <c r="O28">
        <f t="shared" si="40"/>
        <v>5163597.8058989998</v>
      </c>
      <c r="P28">
        <f t="shared" si="40"/>
        <v>28637474.189999994</v>
      </c>
      <c r="Q28">
        <f t="shared" si="40"/>
        <v>0</v>
      </c>
      <c r="R28">
        <f t="shared" si="40"/>
        <v>0</v>
      </c>
      <c r="S28">
        <f t="shared" si="40"/>
        <v>0</v>
      </c>
      <c r="T28">
        <f t="shared" si="40"/>
        <v>0</v>
      </c>
      <c r="U28">
        <f t="shared" si="40"/>
        <v>0</v>
      </c>
      <c r="V28">
        <f t="shared" si="40"/>
        <v>0</v>
      </c>
    </row>
    <row r="29" spans="1:22" x14ac:dyDescent="0.2">
      <c r="A29" s="72"/>
      <c r="B29" s="72"/>
      <c r="J29">
        <f t="shared" ref="J29:K29" si="41">J$2*J122*1000000</f>
        <v>0</v>
      </c>
      <c r="K29">
        <f t="shared" si="41"/>
        <v>0</v>
      </c>
      <c r="L29">
        <f t="shared" ref="L29:V29" si="42">L$2*L122*1000000</f>
        <v>0</v>
      </c>
      <c r="M29">
        <f t="shared" si="42"/>
        <v>0</v>
      </c>
      <c r="N29">
        <f t="shared" si="42"/>
        <v>0</v>
      </c>
      <c r="O29">
        <f t="shared" si="42"/>
        <v>0</v>
      </c>
      <c r="P29">
        <f t="shared" si="42"/>
        <v>0</v>
      </c>
      <c r="Q29">
        <f t="shared" si="42"/>
        <v>0</v>
      </c>
      <c r="R29">
        <f t="shared" si="42"/>
        <v>0</v>
      </c>
      <c r="S29">
        <f t="shared" si="42"/>
        <v>0</v>
      </c>
      <c r="T29">
        <f t="shared" si="42"/>
        <v>0</v>
      </c>
      <c r="U29">
        <f t="shared" si="42"/>
        <v>0</v>
      </c>
      <c r="V29">
        <f t="shared" si="42"/>
        <v>0</v>
      </c>
    </row>
    <row r="30" spans="1:22" x14ac:dyDescent="0.2">
      <c r="A30" s="71"/>
      <c r="B30" s="71"/>
      <c r="C30" s="6" t="s">
        <v>1252</v>
      </c>
      <c r="J30" t="e">
        <f t="shared" ref="J30:K30" si="43">J$2*J123*1000000</f>
        <v>#VALUE!</v>
      </c>
      <c r="K30">
        <f t="shared" si="43"/>
        <v>78454187.445212603</v>
      </c>
      <c r="L30">
        <f t="shared" ref="L30:V30" si="44">L$2*L123*1000000</f>
        <v>5498963.5501603838</v>
      </c>
      <c r="M30">
        <f t="shared" si="44"/>
        <v>-801276.90804657305</v>
      </c>
      <c r="N30">
        <f t="shared" si="44"/>
        <v>-1011721.5477757377</v>
      </c>
      <c r="O30">
        <f t="shared" si="44"/>
        <v>17841416.803997278</v>
      </c>
      <c r="P30">
        <f t="shared" si="44"/>
        <v>5208473.8003999991</v>
      </c>
      <c r="Q30">
        <f t="shared" si="44"/>
        <v>0</v>
      </c>
      <c r="R30">
        <f t="shared" si="44"/>
        <v>0</v>
      </c>
      <c r="S30">
        <f t="shared" si="44"/>
        <v>0</v>
      </c>
      <c r="T30">
        <f t="shared" si="44"/>
        <v>0</v>
      </c>
      <c r="U30">
        <f t="shared" si="44"/>
        <v>0</v>
      </c>
      <c r="V30">
        <f t="shared" si="44"/>
        <v>0</v>
      </c>
    </row>
    <row r="31" spans="1:22" x14ac:dyDescent="0.2">
      <c r="A31" s="72"/>
      <c r="B31" s="72"/>
      <c r="J31">
        <f t="shared" ref="J31:K31" si="45">J$2*J124*1000000</f>
        <v>0</v>
      </c>
      <c r="K31">
        <f t="shared" si="45"/>
        <v>0</v>
      </c>
      <c r="L31">
        <f t="shared" ref="L31:V31" si="46">L$2*L124*1000000</f>
        <v>0</v>
      </c>
      <c r="M31">
        <f t="shared" si="46"/>
        <v>0</v>
      </c>
      <c r="N31">
        <f t="shared" si="46"/>
        <v>0</v>
      </c>
      <c r="O31">
        <f t="shared" si="46"/>
        <v>0</v>
      </c>
      <c r="P31">
        <f t="shared" si="46"/>
        <v>0</v>
      </c>
      <c r="Q31">
        <f t="shared" si="46"/>
        <v>0</v>
      </c>
      <c r="R31">
        <f t="shared" si="46"/>
        <v>0</v>
      </c>
      <c r="S31">
        <f t="shared" si="46"/>
        <v>0</v>
      </c>
      <c r="T31">
        <f t="shared" si="46"/>
        <v>0</v>
      </c>
      <c r="U31">
        <f t="shared" si="46"/>
        <v>0</v>
      </c>
      <c r="V31">
        <f t="shared" si="46"/>
        <v>0</v>
      </c>
    </row>
    <row r="32" spans="1:22" x14ac:dyDescent="0.2">
      <c r="A32" s="71"/>
      <c r="B32" s="71"/>
      <c r="C32" s="6" t="s">
        <v>1253</v>
      </c>
      <c r="J32" t="e">
        <f t="shared" ref="J32:K32" si="47">J$2*J125*1000000</f>
        <v>#VALUE!</v>
      </c>
      <c r="K32">
        <f t="shared" si="47"/>
        <v>-38448.951035238133</v>
      </c>
      <c r="L32" t="e">
        <f t="shared" ref="L32:V32" si="48">L$2*L125*1000000</f>
        <v>#VALUE!</v>
      </c>
      <c r="M32" t="e">
        <f t="shared" si="48"/>
        <v>#VALUE!</v>
      </c>
      <c r="N32" t="e">
        <f t="shared" si="48"/>
        <v>#VALUE!</v>
      </c>
      <c r="O32" t="e">
        <f t="shared" si="48"/>
        <v>#VALUE!</v>
      </c>
      <c r="P32" t="e">
        <f t="shared" si="48"/>
        <v>#VALUE!</v>
      </c>
      <c r="Q32">
        <f t="shared" si="48"/>
        <v>0</v>
      </c>
      <c r="R32">
        <f t="shared" si="48"/>
        <v>0</v>
      </c>
      <c r="S32">
        <f t="shared" si="48"/>
        <v>0</v>
      </c>
      <c r="T32">
        <f t="shared" si="48"/>
        <v>0</v>
      </c>
      <c r="U32">
        <f t="shared" si="48"/>
        <v>0</v>
      </c>
      <c r="V32">
        <f t="shared" si="48"/>
        <v>0</v>
      </c>
    </row>
    <row r="33" spans="1:22" x14ac:dyDescent="0.2">
      <c r="A33" s="72"/>
      <c r="B33" s="72"/>
      <c r="J33">
        <f t="shared" ref="J33:K33" si="49">J$2*J126*1000000</f>
        <v>0</v>
      </c>
      <c r="K33">
        <f t="shared" si="49"/>
        <v>0</v>
      </c>
      <c r="L33">
        <f t="shared" ref="L33:V33" si="50">L$2*L126*1000000</f>
        <v>0</v>
      </c>
      <c r="M33">
        <f t="shared" si="50"/>
        <v>0</v>
      </c>
      <c r="N33">
        <f t="shared" si="50"/>
        <v>0</v>
      </c>
      <c r="O33">
        <f t="shared" si="50"/>
        <v>0</v>
      </c>
      <c r="P33">
        <f t="shared" si="50"/>
        <v>0</v>
      </c>
      <c r="Q33">
        <f t="shared" si="50"/>
        <v>0</v>
      </c>
      <c r="R33">
        <f t="shared" si="50"/>
        <v>0</v>
      </c>
      <c r="S33">
        <f t="shared" si="50"/>
        <v>0</v>
      </c>
      <c r="T33">
        <f t="shared" si="50"/>
        <v>0</v>
      </c>
      <c r="U33">
        <f t="shared" si="50"/>
        <v>0</v>
      </c>
      <c r="V33">
        <f t="shared" si="50"/>
        <v>0</v>
      </c>
    </row>
    <row r="34" spans="1:22" x14ac:dyDescent="0.2">
      <c r="A34" s="71"/>
      <c r="B34" s="71"/>
      <c r="C34" s="6" t="s">
        <v>1254</v>
      </c>
      <c r="J34">
        <f t="shared" ref="J34:K34" si="51">J$2*J127*1000000</f>
        <v>13081.614773889187</v>
      </c>
      <c r="K34">
        <f t="shared" si="51"/>
        <v>1153468.5310571443</v>
      </c>
      <c r="L34">
        <f t="shared" ref="L34:V34" si="52">L$2*L127*1000000</f>
        <v>5893865.1348945368</v>
      </c>
      <c r="M34">
        <f t="shared" si="52"/>
        <v>2007194.3447301583</v>
      </c>
      <c r="N34">
        <f t="shared" si="52"/>
        <v>327889.59056469717</v>
      </c>
      <c r="O34">
        <f t="shared" si="52"/>
        <v>5163597.8058989998</v>
      </c>
      <c r="P34">
        <f t="shared" si="52"/>
        <v>28637474.189999994</v>
      </c>
      <c r="Q34">
        <f t="shared" si="52"/>
        <v>0</v>
      </c>
      <c r="R34">
        <f t="shared" si="52"/>
        <v>0</v>
      </c>
      <c r="S34">
        <f t="shared" si="52"/>
        <v>0</v>
      </c>
      <c r="T34">
        <f t="shared" si="52"/>
        <v>0</v>
      </c>
      <c r="U34">
        <f t="shared" si="52"/>
        <v>0</v>
      </c>
      <c r="V34">
        <f t="shared" si="52"/>
        <v>0</v>
      </c>
    </row>
    <row r="35" spans="1:22" x14ac:dyDescent="0.2">
      <c r="A35" s="72"/>
      <c r="B35" s="72"/>
      <c r="J35">
        <f t="shared" ref="J35:K35" si="53">J$2*J128*1000000</f>
        <v>0</v>
      </c>
      <c r="K35">
        <f t="shared" si="53"/>
        <v>0</v>
      </c>
      <c r="L35">
        <f t="shared" ref="L35:V35" si="54">L$2*L128*1000000</f>
        <v>0</v>
      </c>
      <c r="M35">
        <f t="shared" si="54"/>
        <v>0</v>
      </c>
      <c r="N35">
        <f t="shared" si="54"/>
        <v>0</v>
      </c>
      <c r="O35">
        <f t="shared" si="54"/>
        <v>0</v>
      </c>
      <c r="P35">
        <f t="shared" si="54"/>
        <v>0</v>
      </c>
      <c r="Q35">
        <f t="shared" si="54"/>
        <v>0</v>
      </c>
      <c r="R35">
        <f t="shared" si="54"/>
        <v>0</v>
      </c>
      <c r="S35">
        <f t="shared" si="54"/>
        <v>0</v>
      </c>
      <c r="T35">
        <f t="shared" si="54"/>
        <v>0</v>
      </c>
      <c r="U35">
        <f t="shared" si="54"/>
        <v>0</v>
      </c>
      <c r="V35">
        <f t="shared" si="54"/>
        <v>0</v>
      </c>
    </row>
    <row r="36" spans="1:22" x14ac:dyDescent="0.2">
      <c r="A36" s="71"/>
      <c r="B36" s="71"/>
      <c r="C36" s="6" t="s">
        <v>1255</v>
      </c>
      <c r="J36">
        <f t="shared" ref="J36:K36" si="55">J$2*J129*1000000</f>
        <v>-13081.614773889187</v>
      </c>
      <c r="K36">
        <f t="shared" si="55"/>
        <v>-89714.21908222232</v>
      </c>
      <c r="L36">
        <f t="shared" ref="L36:V36" si="56">L$2*L129*1000000</f>
        <v>-2082414.8763546008</v>
      </c>
      <c r="M36">
        <f t="shared" si="56"/>
        <v>529505.25658525655</v>
      </c>
      <c r="N36">
        <f t="shared" si="56"/>
        <v>1469431.1280862354</v>
      </c>
      <c r="O36">
        <f t="shared" si="56"/>
        <v>915210.98966700002</v>
      </c>
      <c r="P36">
        <f t="shared" si="56"/>
        <v>-11244747.93</v>
      </c>
      <c r="Q36">
        <f t="shared" si="56"/>
        <v>0</v>
      </c>
      <c r="R36">
        <f t="shared" si="56"/>
        <v>0</v>
      </c>
      <c r="S36">
        <f t="shared" si="56"/>
        <v>0</v>
      </c>
      <c r="T36">
        <f t="shared" si="56"/>
        <v>0</v>
      </c>
      <c r="U36">
        <f t="shared" si="56"/>
        <v>0</v>
      </c>
      <c r="V36">
        <f t="shared" si="56"/>
        <v>0</v>
      </c>
    </row>
    <row r="37" spans="1:22" x14ac:dyDescent="0.2">
      <c r="A37" s="72"/>
      <c r="B37" s="72"/>
      <c r="J37">
        <f t="shared" ref="J37:K37" si="57">J$2*J130*1000000</f>
        <v>0</v>
      </c>
      <c r="K37">
        <f t="shared" si="57"/>
        <v>0</v>
      </c>
      <c r="L37">
        <f t="shared" ref="L37:V37" si="58">L$2*L130*1000000</f>
        <v>0</v>
      </c>
      <c r="M37">
        <f t="shared" si="58"/>
        <v>0</v>
      </c>
      <c r="N37">
        <f t="shared" si="58"/>
        <v>0</v>
      </c>
      <c r="O37">
        <f t="shared" si="58"/>
        <v>0</v>
      </c>
      <c r="P37">
        <f t="shared" si="58"/>
        <v>0</v>
      </c>
      <c r="Q37">
        <f t="shared" si="58"/>
        <v>0</v>
      </c>
      <c r="R37">
        <f t="shared" si="58"/>
        <v>0</v>
      </c>
      <c r="S37">
        <f t="shared" si="58"/>
        <v>0</v>
      </c>
      <c r="T37">
        <f t="shared" si="58"/>
        <v>0</v>
      </c>
      <c r="U37">
        <f t="shared" si="58"/>
        <v>0</v>
      </c>
      <c r="V37">
        <f t="shared" si="58"/>
        <v>0</v>
      </c>
    </row>
    <row r="38" spans="1:22" x14ac:dyDescent="0.2">
      <c r="A38" s="71"/>
      <c r="B38" s="71"/>
      <c r="C38" s="5" t="s">
        <v>1256</v>
      </c>
      <c r="J38">
        <f t="shared" ref="J38:K38" si="59">J$2*J131*1000000</f>
        <v>-22134092.197420508</v>
      </c>
      <c r="K38">
        <f t="shared" si="59"/>
        <v>-30541283.438990824</v>
      </c>
      <c r="L38">
        <f t="shared" ref="L38:V38" si="60">L$2*L131*1000000</f>
        <v>-55505821.977015369</v>
      </c>
      <c r="M38">
        <f t="shared" si="60"/>
        <v>-55561109.714248307</v>
      </c>
      <c r="N38">
        <f t="shared" si="60"/>
        <v>-114554907.69617735</v>
      </c>
      <c r="O38">
        <f t="shared" si="60"/>
        <v>-65556224.222813994</v>
      </c>
      <c r="P38">
        <f t="shared" si="60"/>
        <v>-172345140.36999997</v>
      </c>
      <c r="Q38">
        <f t="shared" si="60"/>
        <v>0</v>
      </c>
      <c r="R38">
        <f t="shared" si="60"/>
        <v>0</v>
      </c>
      <c r="S38">
        <f t="shared" si="60"/>
        <v>0</v>
      </c>
      <c r="T38">
        <f t="shared" si="60"/>
        <v>0</v>
      </c>
      <c r="U38">
        <f t="shared" si="60"/>
        <v>0</v>
      </c>
      <c r="V38">
        <f t="shared" si="60"/>
        <v>0</v>
      </c>
    </row>
    <row r="39" spans="1:22" x14ac:dyDescent="0.2">
      <c r="A39" s="72"/>
      <c r="B39" s="72"/>
      <c r="J39">
        <f t="shared" ref="J39:K39" si="61">J$2*J132*1000000</f>
        <v>0</v>
      </c>
      <c r="K39">
        <f t="shared" si="61"/>
        <v>0</v>
      </c>
      <c r="L39">
        <f t="shared" ref="L39:V39" si="62">L$2*L132*1000000</f>
        <v>0</v>
      </c>
      <c r="M39">
        <f t="shared" si="62"/>
        <v>0</v>
      </c>
      <c r="N39">
        <f t="shared" si="62"/>
        <v>0</v>
      </c>
      <c r="O39">
        <f t="shared" si="62"/>
        <v>0</v>
      </c>
      <c r="P39">
        <f t="shared" si="62"/>
        <v>0</v>
      </c>
      <c r="Q39">
        <f t="shared" si="62"/>
        <v>0</v>
      </c>
      <c r="R39">
        <f t="shared" si="62"/>
        <v>0</v>
      </c>
      <c r="S39">
        <f t="shared" si="62"/>
        <v>0</v>
      </c>
      <c r="T39">
        <f t="shared" si="62"/>
        <v>0</v>
      </c>
      <c r="U39">
        <f t="shared" si="62"/>
        <v>0</v>
      </c>
      <c r="V39">
        <f t="shared" si="62"/>
        <v>0</v>
      </c>
    </row>
    <row r="40" spans="1:22" x14ac:dyDescent="0.2">
      <c r="A40" s="71"/>
      <c r="B40" s="71"/>
      <c r="C40" s="6" t="s">
        <v>1257</v>
      </c>
      <c r="J40" t="e">
        <f t="shared" ref="J40:K40" si="63">J$2*J133*1000000</f>
        <v>#VALUE!</v>
      </c>
      <c r="K40" t="e">
        <f t="shared" si="63"/>
        <v>#VALUE!</v>
      </c>
      <c r="L40" t="e">
        <f t="shared" ref="L40:V40" si="64">L$2*L133*1000000</f>
        <v>#VALUE!</v>
      </c>
      <c r="M40" t="e">
        <f t="shared" si="64"/>
        <v>#VALUE!</v>
      </c>
      <c r="N40" t="e">
        <f t="shared" si="64"/>
        <v>#VALUE!</v>
      </c>
      <c r="O40" t="e">
        <f t="shared" si="64"/>
        <v>#VALUE!</v>
      </c>
      <c r="P40" t="e">
        <f t="shared" si="64"/>
        <v>#VALUE!</v>
      </c>
      <c r="Q40">
        <f t="shared" si="64"/>
        <v>0</v>
      </c>
      <c r="R40">
        <f t="shared" si="64"/>
        <v>0</v>
      </c>
      <c r="S40">
        <f t="shared" si="64"/>
        <v>0</v>
      </c>
      <c r="T40">
        <f t="shared" si="64"/>
        <v>0</v>
      </c>
      <c r="U40">
        <f t="shared" si="64"/>
        <v>0</v>
      </c>
      <c r="V40">
        <f t="shared" si="64"/>
        <v>0</v>
      </c>
    </row>
    <row r="41" spans="1:22" x14ac:dyDescent="0.2">
      <c r="A41" s="72"/>
      <c r="B41" s="72"/>
      <c r="J41">
        <f t="shared" ref="J41:K41" si="65">J$2*J134*1000000</f>
        <v>0</v>
      </c>
      <c r="K41">
        <f t="shared" si="65"/>
        <v>0</v>
      </c>
      <c r="L41">
        <f t="shared" ref="L41:V41" si="66">L$2*L134*1000000</f>
        <v>0</v>
      </c>
      <c r="M41">
        <f t="shared" si="66"/>
        <v>0</v>
      </c>
      <c r="N41">
        <f t="shared" si="66"/>
        <v>0</v>
      </c>
      <c r="O41">
        <f t="shared" si="66"/>
        <v>0</v>
      </c>
      <c r="P41">
        <f t="shared" si="66"/>
        <v>0</v>
      </c>
      <c r="Q41">
        <f t="shared" si="66"/>
        <v>0</v>
      </c>
      <c r="R41">
        <f t="shared" si="66"/>
        <v>0</v>
      </c>
      <c r="S41">
        <f t="shared" si="66"/>
        <v>0</v>
      </c>
      <c r="T41">
        <f t="shared" si="66"/>
        <v>0</v>
      </c>
      <c r="U41">
        <f t="shared" si="66"/>
        <v>0</v>
      </c>
      <c r="V41">
        <f t="shared" si="66"/>
        <v>0</v>
      </c>
    </row>
    <row r="42" spans="1:22" x14ac:dyDescent="0.2">
      <c r="A42" s="71"/>
      <c r="B42" s="71"/>
      <c r="C42" s="6" t="s">
        <v>1258</v>
      </c>
      <c r="J42" t="e">
        <f t="shared" ref="J42:K42" si="67">J$2*J135*1000000</f>
        <v>#VALUE!</v>
      </c>
      <c r="K42" t="e">
        <f t="shared" si="67"/>
        <v>#VALUE!</v>
      </c>
      <c r="L42" t="e">
        <f t="shared" ref="L42:V42" si="68">L$2*L135*1000000</f>
        <v>#VALUE!</v>
      </c>
      <c r="M42" t="e">
        <f t="shared" si="68"/>
        <v>#VALUE!</v>
      </c>
      <c r="N42" t="e">
        <f t="shared" si="68"/>
        <v>#VALUE!</v>
      </c>
      <c r="O42" t="e">
        <f t="shared" si="68"/>
        <v>#VALUE!</v>
      </c>
      <c r="P42" t="e">
        <f t="shared" si="68"/>
        <v>#VALUE!</v>
      </c>
      <c r="Q42">
        <f t="shared" si="68"/>
        <v>0</v>
      </c>
      <c r="R42">
        <f t="shared" si="68"/>
        <v>0</v>
      </c>
      <c r="S42">
        <f t="shared" si="68"/>
        <v>0</v>
      </c>
      <c r="T42">
        <f t="shared" si="68"/>
        <v>0</v>
      </c>
      <c r="U42">
        <f t="shared" si="68"/>
        <v>0</v>
      </c>
      <c r="V42">
        <f t="shared" si="68"/>
        <v>0</v>
      </c>
    </row>
    <row r="43" spans="1:22" x14ac:dyDescent="0.2">
      <c r="A43" s="72"/>
      <c r="B43" s="72"/>
      <c r="J43">
        <f t="shared" ref="J43:K43" si="69">J$2*J136*1000000</f>
        <v>0</v>
      </c>
      <c r="K43">
        <f t="shared" si="69"/>
        <v>0</v>
      </c>
      <c r="L43">
        <f t="shared" ref="L43:V43" si="70">L$2*L136*1000000</f>
        <v>0</v>
      </c>
      <c r="M43">
        <f t="shared" si="70"/>
        <v>0</v>
      </c>
      <c r="N43">
        <f t="shared" si="70"/>
        <v>0</v>
      </c>
      <c r="O43">
        <f t="shared" si="70"/>
        <v>0</v>
      </c>
      <c r="P43">
        <f t="shared" si="70"/>
        <v>0</v>
      </c>
      <c r="Q43">
        <f t="shared" si="70"/>
        <v>0</v>
      </c>
      <c r="R43">
        <f t="shared" si="70"/>
        <v>0</v>
      </c>
      <c r="S43">
        <f t="shared" si="70"/>
        <v>0</v>
      </c>
      <c r="T43">
        <f t="shared" si="70"/>
        <v>0</v>
      </c>
      <c r="U43">
        <f t="shared" si="70"/>
        <v>0</v>
      </c>
      <c r="V43">
        <f t="shared" si="70"/>
        <v>0</v>
      </c>
    </row>
    <row r="44" spans="1:22" x14ac:dyDescent="0.2">
      <c r="A44" s="71"/>
      <c r="B44" s="71"/>
      <c r="C44" s="5" t="s">
        <v>1259</v>
      </c>
      <c r="J44">
        <f t="shared" ref="J44:K44" si="71">J$2*J137*1000000</f>
        <v>-22134092.197420508</v>
      </c>
      <c r="K44">
        <f t="shared" si="71"/>
        <v>-30541283.438990824</v>
      </c>
      <c r="L44">
        <f t="shared" ref="L44:V44" si="72">L$2*L137*1000000</f>
        <v>-53536993.366643749</v>
      </c>
      <c r="M44">
        <f t="shared" si="72"/>
        <v>-56115243.122302659</v>
      </c>
      <c r="N44">
        <f t="shared" si="72"/>
        <v>-116024338.82426359</v>
      </c>
      <c r="O44">
        <f t="shared" si="72"/>
        <v>-66629619.827978998</v>
      </c>
      <c r="P44">
        <f t="shared" si="72"/>
        <v>-161100392.43999997</v>
      </c>
      <c r="Q44">
        <f t="shared" si="72"/>
        <v>0</v>
      </c>
      <c r="R44">
        <f t="shared" si="72"/>
        <v>0</v>
      </c>
      <c r="S44">
        <f t="shared" si="72"/>
        <v>0</v>
      </c>
      <c r="T44">
        <f t="shared" si="72"/>
        <v>0</v>
      </c>
      <c r="U44">
        <f t="shared" si="72"/>
        <v>0</v>
      </c>
      <c r="V44">
        <f t="shared" si="72"/>
        <v>0</v>
      </c>
    </row>
    <row r="45" spans="1:22" x14ac:dyDescent="0.2">
      <c r="A45" s="72"/>
      <c r="B45" s="72"/>
      <c r="J45">
        <f t="shared" ref="J45:K45" si="73">J$2*J138*1000000</f>
        <v>0</v>
      </c>
      <c r="K45">
        <f t="shared" si="73"/>
        <v>0</v>
      </c>
      <c r="L45">
        <f t="shared" ref="L45:V45" si="74">L$2*L138*1000000</f>
        <v>0</v>
      </c>
      <c r="M45">
        <f t="shared" si="74"/>
        <v>0</v>
      </c>
      <c r="N45">
        <f t="shared" si="74"/>
        <v>0</v>
      </c>
      <c r="O45">
        <f t="shared" si="74"/>
        <v>0</v>
      </c>
      <c r="P45">
        <f t="shared" si="74"/>
        <v>0</v>
      </c>
      <c r="Q45">
        <f t="shared" si="74"/>
        <v>0</v>
      </c>
      <c r="R45">
        <f t="shared" si="74"/>
        <v>0</v>
      </c>
      <c r="S45">
        <f t="shared" si="74"/>
        <v>0</v>
      </c>
      <c r="T45">
        <f t="shared" si="74"/>
        <v>0</v>
      </c>
      <c r="U45">
        <f t="shared" si="74"/>
        <v>0</v>
      </c>
      <c r="V45">
        <f t="shared" si="74"/>
        <v>0</v>
      </c>
    </row>
    <row r="46" spans="1:22" x14ac:dyDescent="0.2">
      <c r="A46" s="71"/>
      <c r="B46" s="71"/>
      <c r="C46" s="6" t="s">
        <v>1260</v>
      </c>
      <c r="J46" t="e">
        <f t="shared" ref="J46:K46" si="75">J$2*J139*1000000</f>
        <v>#VALUE!</v>
      </c>
      <c r="K46">
        <f t="shared" si="75"/>
        <v>-523546.54992982594</v>
      </c>
      <c r="L46">
        <f t="shared" ref="L46:V46" si="76">L$2*L139*1000000</f>
        <v>-984288.09822360822</v>
      </c>
      <c r="M46">
        <f t="shared" si="76"/>
        <v>-91493.582707638518</v>
      </c>
      <c r="N46">
        <f t="shared" si="76"/>
        <v>-1331717.5000490625</v>
      </c>
      <c r="O46">
        <f t="shared" si="76"/>
        <v>432408.94536488992</v>
      </c>
      <c r="P46">
        <f t="shared" si="76"/>
        <v>-1669829.1401999998</v>
      </c>
      <c r="Q46">
        <f t="shared" si="76"/>
        <v>0</v>
      </c>
      <c r="R46">
        <f t="shared" si="76"/>
        <v>0</v>
      </c>
      <c r="S46">
        <f t="shared" si="76"/>
        <v>0</v>
      </c>
      <c r="T46">
        <f t="shared" si="76"/>
        <v>0</v>
      </c>
      <c r="U46">
        <f t="shared" si="76"/>
        <v>0</v>
      </c>
      <c r="V46">
        <f t="shared" si="76"/>
        <v>0</v>
      </c>
    </row>
    <row r="47" spans="1:22" x14ac:dyDescent="0.2">
      <c r="A47" s="72"/>
      <c r="B47" s="72"/>
      <c r="J47">
        <f t="shared" ref="J47:K47" si="77">J$2*J140*1000000</f>
        <v>0</v>
      </c>
      <c r="K47">
        <f t="shared" si="77"/>
        <v>0</v>
      </c>
      <c r="L47">
        <f t="shared" ref="L47:V47" si="78">L$2*L140*1000000</f>
        <v>0</v>
      </c>
      <c r="M47">
        <f t="shared" si="78"/>
        <v>0</v>
      </c>
      <c r="N47">
        <f t="shared" si="78"/>
        <v>0</v>
      </c>
      <c r="O47">
        <f t="shared" si="78"/>
        <v>0</v>
      </c>
      <c r="P47">
        <f t="shared" si="78"/>
        <v>0</v>
      </c>
      <c r="Q47">
        <f t="shared" si="78"/>
        <v>0</v>
      </c>
      <c r="R47">
        <f t="shared" si="78"/>
        <v>0</v>
      </c>
      <c r="S47">
        <f t="shared" si="78"/>
        <v>0</v>
      </c>
      <c r="T47">
        <f t="shared" si="78"/>
        <v>0</v>
      </c>
      <c r="U47">
        <f t="shared" si="78"/>
        <v>0</v>
      </c>
      <c r="V47">
        <f t="shared" si="78"/>
        <v>0</v>
      </c>
    </row>
    <row r="48" spans="1:22" x14ac:dyDescent="0.2">
      <c r="A48" s="71"/>
      <c r="B48" s="71"/>
      <c r="C48" s="6" t="s">
        <v>1261</v>
      </c>
      <c r="J48" t="e">
        <f t="shared" ref="J48:K48" si="79">J$2*J141*1000000</f>
        <v>#VALUE!</v>
      </c>
      <c r="K48">
        <f t="shared" si="79"/>
        <v>-9095483.8568959329</v>
      </c>
      <c r="L48">
        <f t="shared" ref="L48:V48" si="80">L$2*L141*1000000</f>
        <v>-3153154.7436874765</v>
      </c>
      <c r="M48">
        <f t="shared" si="80"/>
        <v>-1248524.1387250968</v>
      </c>
      <c r="N48">
        <f t="shared" si="80"/>
        <v>-5861694.354584001</v>
      </c>
      <c r="O48">
        <f t="shared" si="80"/>
        <v>-941085.47320202983</v>
      </c>
      <c r="P48">
        <f t="shared" si="80"/>
        <v>-309203597.66919994</v>
      </c>
      <c r="Q48">
        <f t="shared" si="80"/>
        <v>0</v>
      </c>
      <c r="R48">
        <f t="shared" si="80"/>
        <v>0</v>
      </c>
      <c r="S48">
        <f t="shared" si="80"/>
        <v>0</v>
      </c>
      <c r="T48">
        <f t="shared" si="80"/>
        <v>0</v>
      </c>
      <c r="U48">
        <f t="shared" si="80"/>
        <v>0</v>
      </c>
      <c r="V48">
        <f t="shared" si="80"/>
        <v>0</v>
      </c>
    </row>
    <row r="49" spans="1:22" x14ac:dyDescent="0.2">
      <c r="A49" s="72"/>
      <c r="B49" s="72"/>
      <c r="J49">
        <f t="shared" ref="J49:K49" si="81">J$2*J142*1000000</f>
        <v>0</v>
      </c>
      <c r="K49">
        <f t="shared" si="81"/>
        <v>0</v>
      </c>
      <c r="L49">
        <f t="shared" ref="L49:V49" si="82">L$2*L142*1000000</f>
        <v>0</v>
      </c>
      <c r="M49">
        <f t="shared" si="82"/>
        <v>0</v>
      </c>
      <c r="N49">
        <f t="shared" si="82"/>
        <v>0</v>
      </c>
      <c r="O49">
        <f t="shared" si="82"/>
        <v>0</v>
      </c>
      <c r="P49">
        <f t="shared" si="82"/>
        <v>0</v>
      </c>
      <c r="Q49">
        <f t="shared" si="82"/>
        <v>0</v>
      </c>
      <c r="R49">
        <f t="shared" si="82"/>
        <v>0</v>
      </c>
      <c r="S49">
        <f t="shared" si="82"/>
        <v>0</v>
      </c>
      <c r="T49">
        <f t="shared" si="82"/>
        <v>0</v>
      </c>
      <c r="U49">
        <f t="shared" si="82"/>
        <v>0</v>
      </c>
      <c r="V49">
        <f t="shared" si="82"/>
        <v>0</v>
      </c>
    </row>
    <row r="50" spans="1:22" x14ac:dyDescent="0.2">
      <c r="A50" s="71"/>
      <c r="B50" s="71"/>
      <c r="C50" s="6" t="s">
        <v>1262</v>
      </c>
      <c r="J50" t="e">
        <f t="shared" ref="J50:K50" si="83">J$2*J143*1000000</f>
        <v>#VALUE!</v>
      </c>
      <c r="K50" t="e">
        <f t="shared" si="83"/>
        <v>#VALUE!</v>
      </c>
      <c r="L50">
        <f t="shared" ref="L50:V50" si="84">L$2*L143*1000000</f>
        <v>1148483.3560501132</v>
      </c>
      <c r="M50">
        <f t="shared" si="84"/>
        <v>-701902.31686882838</v>
      </c>
      <c r="N50" t="e">
        <f t="shared" si="84"/>
        <v>#VALUE!</v>
      </c>
      <c r="O50">
        <f t="shared" si="84"/>
        <v>79092.307749</v>
      </c>
      <c r="P50">
        <f t="shared" si="84"/>
        <v>403494.25999999995</v>
      </c>
      <c r="Q50">
        <f t="shared" si="84"/>
        <v>0</v>
      </c>
      <c r="R50">
        <f t="shared" si="84"/>
        <v>0</v>
      </c>
      <c r="S50">
        <f t="shared" si="84"/>
        <v>0</v>
      </c>
      <c r="T50">
        <f t="shared" si="84"/>
        <v>0</v>
      </c>
      <c r="U50">
        <f t="shared" si="84"/>
        <v>0</v>
      </c>
      <c r="V50">
        <f t="shared" si="84"/>
        <v>0</v>
      </c>
    </row>
    <row r="51" spans="1:22" x14ac:dyDescent="0.2">
      <c r="A51" s="72"/>
      <c r="B51" s="72"/>
      <c r="J51">
        <f t="shared" ref="J51:K51" si="85">J$2*J144*1000000</f>
        <v>0</v>
      </c>
      <c r="K51">
        <f t="shared" si="85"/>
        <v>0</v>
      </c>
      <c r="L51">
        <f t="shared" ref="L51:V51" si="86">L$2*L144*1000000</f>
        <v>0</v>
      </c>
      <c r="M51">
        <f t="shared" si="86"/>
        <v>0</v>
      </c>
      <c r="N51">
        <f t="shared" si="86"/>
        <v>0</v>
      </c>
      <c r="O51">
        <f t="shared" si="86"/>
        <v>0</v>
      </c>
      <c r="P51">
        <f t="shared" si="86"/>
        <v>0</v>
      </c>
      <c r="Q51">
        <f t="shared" si="86"/>
        <v>0</v>
      </c>
      <c r="R51">
        <f t="shared" si="86"/>
        <v>0</v>
      </c>
      <c r="S51">
        <f t="shared" si="86"/>
        <v>0</v>
      </c>
      <c r="T51">
        <f t="shared" si="86"/>
        <v>0</v>
      </c>
      <c r="U51">
        <f t="shared" si="86"/>
        <v>0</v>
      </c>
      <c r="V51">
        <f t="shared" si="86"/>
        <v>0</v>
      </c>
    </row>
    <row r="52" spans="1:22" x14ac:dyDescent="0.2">
      <c r="A52" s="71"/>
      <c r="B52" s="71"/>
      <c r="C52" s="6" t="s">
        <v>1263</v>
      </c>
      <c r="J52">
        <f t="shared" ref="J52:K52" si="87">J$2*J145*1000000</f>
        <v>-22134092.197420508</v>
      </c>
      <c r="K52">
        <f t="shared" si="87"/>
        <v>-30541283.438990824</v>
      </c>
      <c r="L52">
        <f t="shared" ref="L52:V52" si="88">L$2*L145*1000000</f>
        <v>-54685476.722693853</v>
      </c>
      <c r="M52">
        <f t="shared" si="88"/>
        <v>-55413340.805433825</v>
      </c>
      <c r="N52">
        <f t="shared" si="88"/>
        <v>-116024338.82426359</v>
      </c>
      <c r="O52">
        <f t="shared" si="88"/>
        <v>-66708712.135727994</v>
      </c>
      <c r="P52">
        <f t="shared" si="88"/>
        <v>-161503886.69999999</v>
      </c>
      <c r="Q52">
        <f t="shared" si="88"/>
        <v>0</v>
      </c>
      <c r="R52">
        <f t="shared" si="88"/>
        <v>0</v>
      </c>
      <c r="S52">
        <f t="shared" si="88"/>
        <v>0</v>
      </c>
      <c r="T52">
        <f t="shared" si="88"/>
        <v>0</v>
      </c>
      <c r="U52">
        <f t="shared" si="88"/>
        <v>0</v>
      </c>
      <c r="V52">
        <f t="shared" si="88"/>
        <v>0</v>
      </c>
    </row>
    <row r="53" spans="1:22" x14ac:dyDescent="0.2">
      <c r="A53" s="72"/>
      <c r="B53" s="72"/>
      <c r="J53">
        <f t="shared" ref="J53:K53" si="89">J$2*J146*1000000</f>
        <v>0</v>
      </c>
      <c r="K53">
        <f t="shared" si="89"/>
        <v>0</v>
      </c>
      <c r="L53">
        <f t="shared" ref="L53:V53" si="90">L$2*L146*1000000</f>
        <v>0</v>
      </c>
      <c r="M53">
        <f t="shared" si="90"/>
        <v>0</v>
      </c>
      <c r="N53">
        <f t="shared" si="90"/>
        <v>0</v>
      </c>
      <c r="O53">
        <f t="shared" si="90"/>
        <v>0</v>
      </c>
      <c r="P53">
        <f t="shared" si="90"/>
        <v>0</v>
      </c>
      <c r="Q53">
        <f t="shared" si="90"/>
        <v>0</v>
      </c>
      <c r="R53">
        <f t="shared" si="90"/>
        <v>0</v>
      </c>
      <c r="S53">
        <f t="shared" si="90"/>
        <v>0</v>
      </c>
      <c r="T53">
        <f t="shared" si="90"/>
        <v>0</v>
      </c>
      <c r="U53">
        <f t="shared" si="90"/>
        <v>0</v>
      </c>
      <c r="V53">
        <f t="shared" si="90"/>
        <v>0</v>
      </c>
    </row>
    <row r="54" spans="1:22" x14ac:dyDescent="0.2">
      <c r="A54" s="71"/>
      <c r="B54" s="71"/>
      <c r="C54" s="6" t="s">
        <v>1264</v>
      </c>
      <c r="J54" t="e">
        <f t="shared" ref="J54:K54" si="91">J$2*J147*1000000</f>
        <v>#VALUE!</v>
      </c>
      <c r="K54" t="e">
        <f t="shared" si="91"/>
        <v>#VALUE!</v>
      </c>
      <c r="L54" t="e">
        <f t="shared" ref="L54:V54" si="92">L$2*L147*1000000</f>
        <v>#VALUE!</v>
      </c>
      <c r="M54" t="e">
        <f t="shared" si="92"/>
        <v>#VALUE!</v>
      </c>
      <c r="N54" t="e">
        <f t="shared" si="92"/>
        <v>#VALUE!</v>
      </c>
      <c r="O54" t="e">
        <f t="shared" si="92"/>
        <v>#VALUE!</v>
      </c>
      <c r="P54" t="e">
        <f t="shared" si="92"/>
        <v>#VALUE!</v>
      </c>
      <c r="Q54">
        <f t="shared" si="92"/>
        <v>0</v>
      </c>
      <c r="R54">
        <f t="shared" si="92"/>
        <v>0</v>
      </c>
      <c r="S54">
        <f t="shared" si="92"/>
        <v>0</v>
      </c>
      <c r="T54">
        <f t="shared" si="92"/>
        <v>0</v>
      </c>
      <c r="U54">
        <f t="shared" si="92"/>
        <v>0</v>
      </c>
      <c r="V54">
        <f t="shared" si="92"/>
        <v>0</v>
      </c>
    </row>
    <row r="55" spans="1:22" x14ac:dyDescent="0.2">
      <c r="A55" s="72"/>
      <c r="B55" s="72"/>
      <c r="J55">
        <f t="shared" ref="J55:K55" si="93">J$2*J148*1000000</f>
        <v>0</v>
      </c>
      <c r="K55">
        <f t="shared" si="93"/>
        <v>0</v>
      </c>
      <c r="L55">
        <f t="shared" ref="L55:V55" si="94">L$2*L148*1000000</f>
        <v>0</v>
      </c>
      <c r="M55">
        <f t="shared" si="94"/>
        <v>0</v>
      </c>
      <c r="N55">
        <f t="shared" si="94"/>
        <v>0</v>
      </c>
      <c r="O55">
        <f t="shared" si="94"/>
        <v>0</v>
      </c>
      <c r="P55">
        <f t="shared" si="94"/>
        <v>0</v>
      </c>
      <c r="Q55">
        <f t="shared" si="94"/>
        <v>0</v>
      </c>
      <c r="R55">
        <f t="shared" si="94"/>
        <v>0</v>
      </c>
      <c r="S55">
        <f t="shared" si="94"/>
        <v>0</v>
      </c>
      <c r="T55">
        <f t="shared" si="94"/>
        <v>0</v>
      </c>
      <c r="U55">
        <f t="shared" si="94"/>
        <v>0</v>
      </c>
      <c r="V55">
        <f t="shared" si="94"/>
        <v>0</v>
      </c>
    </row>
    <row r="56" spans="1:22" x14ac:dyDescent="0.2">
      <c r="A56" s="71"/>
      <c r="B56" s="71"/>
      <c r="C56" s="5" t="s">
        <v>1265</v>
      </c>
      <c r="J56">
        <f t="shared" ref="J56:K56" si="95">J$2*J149*1000000</f>
        <v>-22134092.197420508</v>
      </c>
      <c r="K56">
        <f t="shared" si="95"/>
        <v>-30541283.438990824</v>
      </c>
      <c r="L56">
        <f t="shared" ref="L56:V56" si="96">L$2*L149*1000000</f>
        <v>-54685476.722693853</v>
      </c>
      <c r="M56">
        <f t="shared" si="96"/>
        <v>-55413340.805433825</v>
      </c>
      <c r="N56">
        <f t="shared" si="96"/>
        <v>-116024338.82426359</v>
      </c>
      <c r="O56">
        <f t="shared" si="96"/>
        <v>-66708712.135727994</v>
      </c>
      <c r="P56">
        <f t="shared" si="96"/>
        <v>-161503886.69999999</v>
      </c>
      <c r="Q56">
        <f t="shared" si="96"/>
        <v>0</v>
      </c>
      <c r="R56">
        <f t="shared" si="96"/>
        <v>0</v>
      </c>
      <c r="S56">
        <f t="shared" si="96"/>
        <v>0</v>
      </c>
      <c r="T56">
        <f t="shared" si="96"/>
        <v>0</v>
      </c>
      <c r="U56">
        <f t="shared" si="96"/>
        <v>0</v>
      </c>
      <c r="V56">
        <f t="shared" si="96"/>
        <v>0</v>
      </c>
    </row>
    <row r="57" spans="1:22" x14ac:dyDescent="0.2">
      <c r="A57" s="72"/>
      <c r="B57" s="72"/>
      <c r="J57">
        <f t="shared" ref="J57:K57" si="97">J$2*J150*1000000</f>
        <v>0</v>
      </c>
      <c r="K57">
        <f t="shared" si="97"/>
        <v>0</v>
      </c>
      <c r="L57">
        <f t="shared" ref="L57:V57" si="98">L$2*L150*1000000</f>
        <v>0</v>
      </c>
      <c r="M57">
        <f t="shared" si="98"/>
        <v>0</v>
      </c>
      <c r="N57">
        <f t="shared" si="98"/>
        <v>0</v>
      </c>
      <c r="O57">
        <f t="shared" si="98"/>
        <v>0</v>
      </c>
      <c r="P57">
        <f t="shared" si="98"/>
        <v>0</v>
      </c>
      <c r="Q57">
        <f t="shared" si="98"/>
        <v>0</v>
      </c>
      <c r="R57">
        <f t="shared" si="98"/>
        <v>0</v>
      </c>
      <c r="S57">
        <f t="shared" si="98"/>
        <v>0</v>
      </c>
      <c r="T57">
        <f t="shared" si="98"/>
        <v>0</v>
      </c>
      <c r="U57">
        <f t="shared" si="98"/>
        <v>0</v>
      </c>
      <c r="V57">
        <f t="shared" si="98"/>
        <v>0</v>
      </c>
    </row>
    <row r="58" spans="1:22" x14ac:dyDescent="0.2">
      <c r="A58" s="71"/>
      <c r="B58" s="71"/>
      <c r="C58" s="6" t="s">
        <v>1266</v>
      </c>
      <c r="J58" t="e">
        <f t="shared" ref="J58:K58" si="99">J$2*J151*1000000</f>
        <v>#VALUE!</v>
      </c>
      <c r="K58">
        <f t="shared" si="99"/>
        <v>-523546.54992982594</v>
      </c>
      <c r="L58">
        <f t="shared" ref="L58:V58" si="100">L$2*L151*1000000</f>
        <v>-1032499.1577852722</v>
      </c>
      <c r="M58">
        <f t="shared" si="100"/>
        <v>-47532.332335327686</v>
      </c>
      <c r="N58">
        <f t="shared" si="100"/>
        <v>-1364020.6967491403</v>
      </c>
      <c r="O58">
        <f t="shared" si="100"/>
        <v>431618.02228739997</v>
      </c>
      <c r="P58">
        <f t="shared" si="100"/>
        <v>-1673545.5347</v>
      </c>
      <c r="Q58">
        <f t="shared" si="100"/>
        <v>0</v>
      </c>
      <c r="R58">
        <f t="shared" si="100"/>
        <v>0</v>
      </c>
      <c r="S58">
        <f t="shared" si="100"/>
        <v>0</v>
      </c>
      <c r="T58">
        <f t="shared" si="100"/>
        <v>0</v>
      </c>
      <c r="U58">
        <f t="shared" si="100"/>
        <v>0</v>
      </c>
      <c r="V58">
        <f t="shared" si="100"/>
        <v>0</v>
      </c>
    </row>
    <row r="59" spans="1:22" x14ac:dyDescent="0.2">
      <c r="A59" s="72"/>
      <c r="B59" s="72"/>
      <c r="J59">
        <f t="shared" ref="J59:K59" si="101">J$2*J152*1000000</f>
        <v>0</v>
      </c>
      <c r="K59">
        <f t="shared" si="101"/>
        <v>0</v>
      </c>
      <c r="L59">
        <f t="shared" ref="L59:V59" si="102">L$2*L152*1000000</f>
        <v>0</v>
      </c>
      <c r="M59">
        <f t="shared" si="102"/>
        <v>0</v>
      </c>
      <c r="N59">
        <f t="shared" si="102"/>
        <v>0</v>
      </c>
      <c r="O59">
        <f t="shared" si="102"/>
        <v>0</v>
      </c>
      <c r="P59">
        <f t="shared" si="102"/>
        <v>0</v>
      </c>
      <c r="Q59">
        <f t="shared" si="102"/>
        <v>0</v>
      </c>
      <c r="R59">
        <f t="shared" si="102"/>
        <v>0</v>
      </c>
      <c r="S59">
        <f t="shared" si="102"/>
        <v>0</v>
      </c>
      <c r="T59">
        <f t="shared" si="102"/>
        <v>0</v>
      </c>
      <c r="U59">
        <f t="shared" si="102"/>
        <v>0</v>
      </c>
      <c r="V59">
        <f t="shared" si="102"/>
        <v>0</v>
      </c>
    </row>
    <row r="60" spans="1:22" x14ac:dyDescent="0.2">
      <c r="A60" s="71"/>
      <c r="B60" s="71"/>
      <c r="C60" s="6" t="s">
        <v>1267</v>
      </c>
      <c r="J60" t="e">
        <f t="shared" ref="J60:K60" si="103">J$2*J153*1000000</f>
        <v>#VALUE!</v>
      </c>
      <c r="K60">
        <f t="shared" si="103"/>
        <v>-9095483.8568959329</v>
      </c>
      <c r="L60">
        <f t="shared" ref="L60:V60" si="104">L$2*L153*1000000</f>
        <v>-3221054.0893528564</v>
      </c>
      <c r="M60">
        <f t="shared" si="104"/>
        <v>-1232885.2625422301</v>
      </c>
      <c r="N60">
        <f t="shared" si="104"/>
        <v>-5861694.354584001</v>
      </c>
      <c r="O60">
        <f t="shared" si="104"/>
        <v>-942102.37430165987</v>
      </c>
      <c r="P60">
        <f t="shared" si="104"/>
        <v>-309978094.28299993</v>
      </c>
      <c r="Q60">
        <f t="shared" si="104"/>
        <v>0</v>
      </c>
      <c r="R60">
        <f t="shared" si="104"/>
        <v>0</v>
      </c>
      <c r="S60">
        <f t="shared" si="104"/>
        <v>0</v>
      </c>
      <c r="T60">
        <f t="shared" si="104"/>
        <v>0</v>
      </c>
      <c r="U60">
        <f t="shared" si="104"/>
        <v>0</v>
      </c>
      <c r="V60">
        <f t="shared" si="104"/>
        <v>0</v>
      </c>
    </row>
    <row r="61" spans="1:22" x14ac:dyDescent="0.2">
      <c r="A61" s="72"/>
      <c r="B61" s="72"/>
      <c r="J61">
        <f t="shared" ref="J61:K61" si="105">J$2*J154*1000000</f>
        <v>0</v>
      </c>
      <c r="K61">
        <f t="shared" si="105"/>
        <v>0</v>
      </c>
      <c r="L61">
        <f t="shared" ref="L61:V61" si="106">L$2*L154*1000000</f>
        <v>0</v>
      </c>
      <c r="M61">
        <f t="shared" si="106"/>
        <v>0</v>
      </c>
      <c r="N61">
        <f t="shared" si="106"/>
        <v>0</v>
      </c>
      <c r="O61">
        <f t="shared" si="106"/>
        <v>0</v>
      </c>
      <c r="P61">
        <f t="shared" si="106"/>
        <v>0</v>
      </c>
      <c r="Q61">
        <f t="shared" si="106"/>
        <v>0</v>
      </c>
      <c r="R61">
        <f t="shared" si="106"/>
        <v>0</v>
      </c>
      <c r="S61">
        <f t="shared" si="106"/>
        <v>0</v>
      </c>
      <c r="T61">
        <f t="shared" si="106"/>
        <v>0</v>
      </c>
      <c r="U61">
        <f t="shared" si="106"/>
        <v>0</v>
      </c>
      <c r="V61">
        <f t="shared" si="106"/>
        <v>0</v>
      </c>
    </row>
    <row r="62" spans="1:22" x14ac:dyDescent="0.2">
      <c r="A62" s="71"/>
      <c r="B62" s="71"/>
      <c r="C62" s="6" t="s">
        <v>1268</v>
      </c>
      <c r="J62" t="e">
        <f t="shared" ref="J62:K62" si="107">J$2*J155*1000000</f>
        <v>#VALUE!</v>
      </c>
      <c r="K62" t="e">
        <f t="shared" si="107"/>
        <v>#VALUE!</v>
      </c>
      <c r="L62" t="e">
        <f t="shared" ref="L62:V62" si="108">L$2*L155*1000000</f>
        <v>#VALUE!</v>
      </c>
      <c r="M62" t="e">
        <f t="shared" si="108"/>
        <v>#VALUE!</v>
      </c>
      <c r="N62" t="e">
        <f t="shared" si="108"/>
        <v>#VALUE!</v>
      </c>
      <c r="O62" t="e">
        <f t="shared" si="108"/>
        <v>#VALUE!</v>
      </c>
      <c r="P62" t="e">
        <f t="shared" si="108"/>
        <v>#VALUE!</v>
      </c>
      <c r="Q62">
        <f t="shared" si="108"/>
        <v>0</v>
      </c>
      <c r="R62">
        <f t="shared" si="108"/>
        <v>0</v>
      </c>
      <c r="S62">
        <f t="shared" si="108"/>
        <v>0</v>
      </c>
      <c r="T62">
        <f t="shared" si="108"/>
        <v>0</v>
      </c>
      <c r="U62">
        <f t="shared" si="108"/>
        <v>0</v>
      </c>
      <c r="V62">
        <f t="shared" si="108"/>
        <v>0</v>
      </c>
    </row>
    <row r="63" spans="1:22" x14ac:dyDescent="0.2">
      <c r="A63" s="72"/>
      <c r="B63" s="72"/>
      <c r="J63">
        <f t="shared" ref="J63:K63" si="109">J$2*J156*1000000</f>
        <v>0</v>
      </c>
      <c r="K63">
        <f t="shared" si="109"/>
        <v>0</v>
      </c>
      <c r="L63">
        <f t="shared" ref="L63:V63" si="110">L$2*L156*1000000</f>
        <v>0</v>
      </c>
      <c r="M63">
        <f t="shared" si="110"/>
        <v>0</v>
      </c>
      <c r="N63">
        <f t="shared" si="110"/>
        <v>0</v>
      </c>
      <c r="O63">
        <f t="shared" si="110"/>
        <v>0</v>
      </c>
      <c r="P63">
        <f t="shared" si="110"/>
        <v>0</v>
      </c>
      <c r="Q63">
        <f t="shared" si="110"/>
        <v>0</v>
      </c>
      <c r="R63">
        <f t="shared" si="110"/>
        <v>0</v>
      </c>
      <c r="S63">
        <f t="shared" si="110"/>
        <v>0</v>
      </c>
      <c r="T63">
        <f t="shared" si="110"/>
        <v>0</v>
      </c>
      <c r="U63">
        <f t="shared" si="110"/>
        <v>0</v>
      </c>
      <c r="V63">
        <f t="shared" si="110"/>
        <v>0</v>
      </c>
    </row>
    <row r="64" spans="1:22" x14ac:dyDescent="0.2">
      <c r="A64" s="71"/>
      <c r="B64" s="71"/>
      <c r="C64" s="6" t="s">
        <v>1269</v>
      </c>
      <c r="J64">
        <f t="shared" ref="J64:K64" si="111">J$2*J157*1000000</f>
        <v>-22134092.197420508</v>
      </c>
      <c r="K64">
        <f t="shared" si="111"/>
        <v>-30541283.438990824</v>
      </c>
      <c r="L64">
        <f t="shared" ref="L64:V64" si="112">L$2*L157*1000000</f>
        <v>-54685476.722693853</v>
      </c>
      <c r="M64">
        <f t="shared" si="112"/>
        <v>-55413340.805433825</v>
      </c>
      <c r="N64">
        <f t="shared" si="112"/>
        <v>-116024338.82426359</v>
      </c>
      <c r="O64">
        <f t="shared" si="112"/>
        <v>-66708712.135727994</v>
      </c>
      <c r="P64">
        <f t="shared" si="112"/>
        <v>-161503886.69999999</v>
      </c>
      <c r="Q64">
        <f t="shared" si="112"/>
        <v>0</v>
      </c>
      <c r="R64">
        <f t="shared" si="112"/>
        <v>0</v>
      </c>
      <c r="S64">
        <f t="shared" si="112"/>
        <v>0</v>
      </c>
      <c r="T64">
        <f t="shared" si="112"/>
        <v>0</v>
      </c>
      <c r="U64">
        <f t="shared" si="112"/>
        <v>0</v>
      </c>
      <c r="V64">
        <f t="shared" si="112"/>
        <v>0</v>
      </c>
    </row>
    <row r="65" spans="1:22" x14ac:dyDescent="0.2">
      <c r="A65" s="72"/>
      <c r="B65" s="72"/>
      <c r="J65">
        <f t="shared" ref="J65:K65" si="113">J$2*J158*1000000</f>
        <v>0</v>
      </c>
      <c r="K65">
        <f t="shared" si="113"/>
        <v>0</v>
      </c>
      <c r="L65">
        <f t="shared" ref="L65:V65" si="114">L$2*L158*1000000</f>
        <v>0</v>
      </c>
      <c r="M65">
        <f t="shared" si="114"/>
        <v>0</v>
      </c>
      <c r="N65">
        <f t="shared" si="114"/>
        <v>0</v>
      </c>
      <c r="O65">
        <f t="shared" si="114"/>
        <v>0</v>
      </c>
      <c r="P65">
        <f t="shared" si="114"/>
        <v>0</v>
      </c>
      <c r="Q65">
        <f t="shared" si="114"/>
        <v>0</v>
      </c>
      <c r="R65">
        <f t="shared" si="114"/>
        <v>0</v>
      </c>
      <c r="S65">
        <f t="shared" si="114"/>
        <v>0</v>
      </c>
      <c r="T65">
        <f t="shared" si="114"/>
        <v>0</v>
      </c>
      <c r="U65">
        <f t="shared" si="114"/>
        <v>0</v>
      </c>
      <c r="V65">
        <f t="shared" si="114"/>
        <v>0</v>
      </c>
    </row>
    <row r="66" spans="1:22" x14ac:dyDescent="0.2">
      <c r="A66" s="71"/>
      <c r="B66" s="71"/>
      <c r="C66" s="6" t="s">
        <v>1270</v>
      </c>
      <c r="J66">
        <f t="shared" ref="J66:K66" si="115">J$2*J159*1000000</f>
        <v>-21885541.516716611</v>
      </c>
      <c r="K66">
        <f t="shared" si="115"/>
        <v>-28554754.302170191</v>
      </c>
      <c r="L66">
        <f t="shared" ref="L66:V66" si="116">L$2*L159*1000000</f>
        <v>-3394967.2832690161</v>
      </c>
      <c r="M66">
        <f t="shared" si="116"/>
        <v>-1810169.132977505</v>
      </c>
      <c r="N66">
        <f t="shared" si="116"/>
        <v>-3242463.728917561</v>
      </c>
      <c r="O66">
        <f t="shared" si="116"/>
        <v>-1751329.6715849999</v>
      </c>
      <c r="P66">
        <f t="shared" si="116"/>
        <v>-3811958.9299999992</v>
      </c>
      <c r="Q66">
        <f t="shared" si="116"/>
        <v>0</v>
      </c>
      <c r="R66">
        <f t="shared" si="116"/>
        <v>0</v>
      </c>
      <c r="S66">
        <f t="shared" si="116"/>
        <v>0</v>
      </c>
      <c r="T66">
        <f t="shared" si="116"/>
        <v>0</v>
      </c>
      <c r="U66">
        <f t="shared" si="116"/>
        <v>0</v>
      </c>
      <c r="V66">
        <f t="shared" si="116"/>
        <v>0</v>
      </c>
    </row>
    <row r="67" spans="1:22" x14ac:dyDescent="0.2">
      <c r="A67" s="72"/>
      <c r="B67" s="72"/>
      <c r="J67">
        <f t="shared" ref="J67:K67" si="117">J$2*J160*1000000</f>
        <v>0</v>
      </c>
      <c r="K67">
        <f t="shared" si="117"/>
        <v>0</v>
      </c>
      <c r="L67">
        <f t="shared" ref="L67:V67" si="118">L$2*L160*1000000</f>
        <v>0</v>
      </c>
      <c r="M67">
        <f t="shared" si="118"/>
        <v>0</v>
      </c>
      <c r="N67">
        <f t="shared" si="118"/>
        <v>0</v>
      </c>
      <c r="O67">
        <f t="shared" si="118"/>
        <v>0</v>
      </c>
      <c r="P67">
        <f t="shared" si="118"/>
        <v>0</v>
      </c>
      <c r="Q67">
        <f t="shared" si="118"/>
        <v>0</v>
      </c>
      <c r="R67">
        <f t="shared" si="118"/>
        <v>0</v>
      </c>
      <c r="S67">
        <f t="shared" si="118"/>
        <v>0</v>
      </c>
      <c r="T67">
        <f t="shared" si="118"/>
        <v>0</v>
      </c>
      <c r="U67">
        <f t="shared" si="118"/>
        <v>0</v>
      </c>
      <c r="V67">
        <f t="shared" si="118"/>
        <v>0</v>
      </c>
    </row>
    <row r="68" spans="1:22" x14ac:dyDescent="0.2">
      <c r="A68" s="71"/>
      <c r="B68" s="71"/>
      <c r="C68" s="6" t="s">
        <v>1271</v>
      </c>
      <c r="J68" t="e">
        <f t="shared" ref="J68:K68" si="119">J$2*J161*1000000</f>
        <v>#VALUE!</v>
      </c>
      <c r="K68">
        <f t="shared" si="119"/>
        <v>-424732.74576926389</v>
      </c>
      <c r="L68">
        <f t="shared" ref="L68:V68" si="120">L$2*L161*1000000</f>
        <v>1109611.611691494</v>
      </c>
      <c r="M68">
        <f t="shared" si="120"/>
        <v>558320.19380408211</v>
      </c>
      <c r="N68">
        <f t="shared" si="120"/>
        <v>-989255.03879260109</v>
      </c>
      <c r="O68">
        <f t="shared" si="120"/>
        <v>474101.89044971991</v>
      </c>
      <c r="P68">
        <f t="shared" si="120"/>
        <v>-1397470.5146999999</v>
      </c>
      <c r="Q68">
        <f t="shared" si="120"/>
        <v>0</v>
      </c>
      <c r="R68">
        <f t="shared" si="120"/>
        <v>0</v>
      </c>
      <c r="S68">
        <f t="shared" si="120"/>
        <v>0</v>
      </c>
      <c r="T68">
        <f t="shared" si="120"/>
        <v>0</v>
      </c>
      <c r="U68">
        <f t="shared" si="120"/>
        <v>0</v>
      </c>
      <c r="V68">
        <f t="shared" si="120"/>
        <v>0</v>
      </c>
    </row>
    <row r="69" spans="1:22" x14ac:dyDescent="0.2">
      <c r="A69" s="72"/>
      <c r="B69" s="72"/>
      <c r="J69">
        <f t="shared" ref="J69:K69" si="121">J$2*J162*1000000</f>
        <v>0</v>
      </c>
      <c r="K69">
        <f t="shared" si="121"/>
        <v>0</v>
      </c>
      <c r="L69">
        <f t="shared" ref="L69:V69" si="122">L$2*L162*1000000</f>
        <v>0</v>
      </c>
      <c r="M69">
        <f t="shared" si="122"/>
        <v>0</v>
      </c>
      <c r="N69">
        <f t="shared" si="122"/>
        <v>0</v>
      </c>
      <c r="O69">
        <f t="shared" si="122"/>
        <v>0</v>
      </c>
      <c r="P69">
        <f t="shared" si="122"/>
        <v>0</v>
      </c>
      <c r="Q69">
        <f t="shared" si="122"/>
        <v>0</v>
      </c>
      <c r="R69">
        <f t="shared" si="122"/>
        <v>0</v>
      </c>
      <c r="S69">
        <f t="shared" si="122"/>
        <v>0</v>
      </c>
      <c r="T69">
        <f t="shared" si="122"/>
        <v>0</v>
      </c>
      <c r="U69">
        <f t="shared" si="122"/>
        <v>0</v>
      </c>
      <c r="V69">
        <f t="shared" si="122"/>
        <v>0</v>
      </c>
    </row>
    <row r="70" spans="1:22" x14ac:dyDescent="0.2">
      <c r="A70" s="71"/>
      <c r="B70" s="71"/>
      <c r="C70" s="5" t="s">
        <v>1272</v>
      </c>
      <c r="J70">
        <f t="shared" ref="J70:K70" si="123">J$2*J163*1000000</f>
        <v>-21885541.516716611</v>
      </c>
      <c r="K70">
        <f t="shared" si="123"/>
        <v>-28554754.302170191</v>
      </c>
      <c r="L70">
        <f t="shared" ref="L70:V70" si="124">L$2*L163*1000000</f>
        <v>-3394967.2832690161</v>
      </c>
      <c r="M70">
        <f t="shared" si="124"/>
        <v>-1810169.132977505</v>
      </c>
      <c r="N70">
        <f t="shared" si="124"/>
        <v>-3242463.728917561</v>
      </c>
      <c r="O70">
        <f t="shared" si="124"/>
        <v>-1751329.6715849999</v>
      </c>
      <c r="P70">
        <f t="shared" si="124"/>
        <v>-3811958.9299999992</v>
      </c>
      <c r="Q70">
        <f t="shared" si="124"/>
        <v>0</v>
      </c>
      <c r="R70">
        <f t="shared" si="124"/>
        <v>0</v>
      </c>
      <c r="S70">
        <f t="shared" si="124"/>
        <v>0</v>
      </c>
      <c r="T70">
        <f t="shared" si="124"/>
        <v>0</v>
      </c>
      <c r="U70">
        <f t="shared" si="124"/>
        <v>0</v>
      </c>
      <c r="V70">
        <f t="shared" si="124"/>
        <v>0</v>
      </c>
    </row>
    <row r="71" spans="1:22" x14ac:dyDescent="0.2">
      <c r="A71" s="72"/>
      <c r="B71" s="72"/>
      <c r="J71">
        <f t="shared" ref="J71:K71" si="125">J$2*J164*1000000</f>
        <v>0</v>
      </c>
      <c r="K71">
        <f t="shared" si="125"/>
        <v>0</v>
      </c>
      <c r="L71">
        <f t="shared" ref="L71:V71" si="126">L$2*L164*1000000</f>
        <v>0</v>
      </c>
      <c r="M71">
        <f t="shared" si="126"/>
        <v>0</v>
      </c>
      <c r="N71">
        <f t="shared" si="126"/>
        <v>0</v>
      </c>
      <c r="O71">
        <f t="shared" si="126"/>
        <v>0</v>
      </c>
      <c r="P71">
        <f t="shared" si="126"/>
        <v>0</v>
      </c>
      <c r="Q71">
        <f t="shared" si="126"/>
        <v>0</v>
      </c>
      <c r="R71">
        <f t="shared" si="126"/>
        <v>0</v>
      </c>
      <c r="S71">
        <f t="shared" si="126"/>
        <v>0</v>
      </c>
      <c r="T71">
        <f t="shared" si="126"/>
        <v>0</v>
      </c>
      <c r="U71">
        <f t="shared" si="126"/>
        <v>0</v>
      </c>
      <c r="V71">
        <f t="shared" si="126"/>
        <v>0</v>
      </c>
    </row>
    <row r="72" spans="1:22" x14ac:dyDescent="0.2">
      <c r="A72" s="71"/>
      <c r="B72" s="71"/>
      <c r="C72" s="6" t="s">
        <v>1273</v>
      </c>
      <c r="J72" t="e">
        <f t="shared" ref="J72:K72" si="127">J$2*J165*1000000</f>
        <v>#VALUE!</v>
      </c>
      <c r="K72">
        <f t="shared" si="127"/>
        <v>-424732.74576926389</v>
      </c>
      <c r="L72">
        <f t="shared" ref="L72:V72" si="128">L$2*L165*1000000</f>
        <v>1109611.611691494</v>
      </c>
      <c r="M72">
        <f t="shared" si="128"/>
        <v>558320.19380408211</v>
      </c>
      <c r="N72">
        <f t="shared" si="128"/>
        <v>-989255.03879260109</v>
      </c>
      <c r="O72">
        <f t="shared" si="128"/>
        <v>474101.89044971991</v>
      </c>
      <c r="P72">
        <f t="shared" si="128"/>
        <v>-1397470.5146999999</v>
      </c>
      <c r="Q72">
        <f t="shared" si="128"/>
        <v>0</v>
      </c>
      <c r="R72">
        <f t="shared" si="128"/>
        <v>0</v>
      </c>
      <c r="S72">
        <f t="shared" si="128"/>
        <v>0</v>
      </c>
      <c r="T72">
        <f t="shared" si="128"/>
        <v>0</v>
      </c>
      <c r="U72">
        <f t="shared" si="128"/>
        <v>0</v>
      </c>
      <c r="V72">
        <f t="shared" si="128"/>
        <v>0</v>
      </c>
    </row>
    <row r="73" spans="1:22" x14ac:dyDescent="0.2">
      <c r="A73" s="72"/>
      <c r="B73" s="72"/>
      <c r="J73">
        <f t="shared" ref="J73:K73" si="129">J$2*J166*1000000</f>
        <v>0</v>
      </c>
      <c r="K73">
        <f t="shared" si="129"/>
        <v>0</v>
      </c>
      <c r="L73">
        <f t="shared" ref="L73:V73" si="130">L$2*L166*1000000</f>
        <v>0</v>
      </c>
      <c r="M73">
        <f t="shared" si="130"/>
        <v>0</v>
      </c>
      <c r="N73">
        <f t="shared" si="130"/>
        <v>0</v>
      </c>
      <c r="O73">
        <f t="shared" si="130"/>
        <v>0</v>
      </c>
      <c r="P73">
        <f t="shared" si="130"/>
        <v>0</v>
      </c>
      <c r="Q73">
        <f t="shared" si="130"/>
        <v>0</v>
      </c>
      <c r="R73">
        <f t="shared" si="130"/>
        <v>0</v>
      </c>
      <c r="S73">
        <f t="shared" si="130"/>
        <v>0</v>
      </c>
      <c r="T73">
        <f t="shared" si="130"/>
        <v>0</v>
      </c>
      <c r="U73">
        <f t="shared" si="130"/>
        <v>0</v>
      </c>
      <c r="V73">
        <f t="shared" si="130"/>
        <v>0</v>
      </c>
    </row>
    <row r="74" spans="1:22" x14ac:dyDescent="0.2">
      <c r="A74" s="71"/>
      <c r="B74" s="71"/>
      <c r="C74" s="6" t="s">
        <v>1274</v>
      </c>
      <c r="J74">
        <f t="shared" ref="J74:K74" si="131">J$2*J167*1000000</f>
        <v>1321243.0921628079</v>
      </c>
      <c r="K74">
        <f t="shared" si="131"/>
        <v>1371345.920256827</v>
      </c>
      <c r="L74">
        <f t="shared" ref="L74:V74" si="132">L$2*L167*1000000</f>
        <v>20319320.914732777</v>
      </c>
      <c r="M74">
        <f t="shared" si="132"/>
        <v>37668757.671960466</v>
      </c>
      <c r="N74">
        <f t="shared" si="132"/>
        <v>43475730.89709688</v>
      </c>
      <c r="O74">
        <f t="shared" si="132"/>
        <v>43060112.118776992</v>
      </c>
      <c r="P74">
        <f t="shared" si="132"/>
        <v>45010846.529999994</v>
      </c>
      <c r="Q74">
        <f t="shared" si="132"/>
        <v>0</v>
      </c>
      <c r="R74">
        <f t="shared" si="132"/>
        <v>0</v>
      </c>
      <c r="S74">
        <f t="shared" si="132"/>
        <v>0</v>
      </c>
      <c r="T74">
        <f t="shared" si="132"/>
        <v>0</v>
      </c>
      <c r="U74">
        <f t="shared" si="132"/>
        <v>0</v>
      </c>
      <c r="V74">
        <f t="shared" si="132"/>
        <v>0</v>
      </c>
    </row>
    <row r="75" spans="1:22" x14ac:dyDescent="0.2">
      <c r="A75" s="72"/>
      <c r="B75" s="72"/>
      <c r="J75">
        <f t="shared" ref="J75:K75" si="133">J$2*J168*1000000</f>
        <v>0</v>
      </c>
      <c r="K75">
        <f t="shared" si="133"/>
        <v>0</v>
      </c>
      <c r="L75">
        <f t="shared" ref="L75:V75" si="134">L$2*L168*1000000</f>
        <v>0</v>
      </c>
      <c r="M75">
        <f t="shared" si="134"/>
        <v>0</v>
      </c>
      <c r="N75">
        <f t="shared" si="134"/>
        <v>0</v>
      </c>
      <c r="O75">
        <f t="shared" si="134"/>
        <v>0</v>
      </c>
      <c r="P75">
        <f t="shared" si="134"/>
        <v>0</v>
      </c>
      <c r="Q75">
        <f t="shared" si="134"/>
        <v>0</v>
      </c>
      <c r="R75">
        <f t="shared" si="134"/>
        <v>0</v>
      </c>
      <c r="S75">
        <f t="shared" si="134"/>
        <v>0</v>
      </c>
      <c r="T75">
        <f t="shared" si="134"/>
        <v>0</v>
      </c>
      <c r="U75">
        <f t="shared" si="134"/>
        <v>0</v>
      </c>
      <c r="V75">
        <f t="shared" si="134"/>
        <v>0</v>
      </c>
    </row>
    <row r="76" spans="1:22" x14ac:dyDescent="0.2">
      <c r="A76" s="71"/>
      <c r="B76" s="71"/>
      <c r="C76" s="6" t="s">
        <v>1275</v>
      </c>
      <c r="J76">
        <f t="shared" ref="J76:K76" si="135">J$2*J169*1000000</f>
        <v>1321243.0921628079</v>
      </c>
      <c r="K76">
        <f t="shared" si="135"/>
        <v>1371345.920256827</v>
      </c>
      <c r="L76">
        <f t="shared" ref="L76:V76" si="136">L$2*L169*1000000</f>
        <v>20319320.914732777</v>
      </c>
      <c r="M76">
        <f t="shared" si="136"/>
        <v>37668757.671960466</v>
      </c>
      <c r="N76">
        <f t="shared" si="136"/>
        <v>43475730.89709688</v>
      </c>
      <c r="O76">
        <f t="shared" si="136"/>
        <v>43060112.118776992</v>
      </c>
      <c r="P76">
        <f t="shared" si="136"/>
        <v>45010846.529999994</v>
      </c>
      <c r="Q76">
        <f t="shared" si="136"/>
        <v>0</v>
      </c>
      <c r="R76">
        <f t="shared" si="136"/>
        <v>0</v>
      </c>
      <c r="S76">
        <f t="shared" si="136"/>
        <v>0</v>
      </c>
      <c r="T76">
        <f t="shared" si="136"/>
        <v>0</v>
      </c>
      <c r="U76">
        <f t="shared" si="136"/>
        <v>0</v>
      </c>
      <c r="V76">
        <f t="shared" si="136"/>
        <v>0</v>
      </c>
    </row>
    <row r="77" spans="1:22" x14ac:dyDescent="0.2">
      <c r="A77" s="72"/>
      <c r="B77" s="72"/>
      <c r="J77">
        <f t="shared" ref="J77:K77" si="137">J$2*J170*1000000</f>
        <v>0</v>
      </c>
      <c r="K77">
        <f t="shared" si="137"/>
        <v>0</v>
      </c>
      <c r="L77">
        <f t="shared" ref="L77:V77" si="138">L$2*L170*1000000</f>
        <v>0</v>
      </c>
      <c r="M77">
        <f t="shared" si="138"/>
        <v>0</v>
      </c>
      <c r="N77">
        <f t="shared" si="138"/>
        <v>0</v>
      </c>
      <c r="O77">
        <f t="shared" si="138"/>
        <v>0</v>
      </c>
      <c r="P77">
        <f t="shared" si="138"/>
        <v>0</v>
      </c>
      <c r="Q77">
        <f t="shared" si="138"/>
        <v>0</v>
      </c>
      <c r="R77">
        <f t="shared" si="138"/>
        <v>0</v>
      </c>
      <c r="S77">
        <f t="shared" si="138"/>
        <v>0</v>
      </c>
      <c r="T77">
        <f t="shared" si="138"/>
        <v>0</v>
      </c>
      <c r="U77">
        <f t="shared" si="138"/>
        <v>0</v>
      </c>
      <c r="V77">
        <f t="shared" si="138"/>
        <v>0</v>
      </c>
    </row>
    <row r="78" spans="1:22" x14ac:dyDescent="0.2">
      <c r="A78" s="71"/>
      <c r="B78" s="71"/>
      <c r="C78" s="6" t="s">
        <v>1276</v>
      </c>
      <c r="J78" t="e">
        <f t="shared" ref="J78:K78" si="139">J$2*J171*1000000</f>
        <v>#VALUE!</v>
      </c>
      <c r="K78" t="e">
        <f t="shared" si="139"/>
        <v>#VALUE!</v>
      </c>
      <c r="L78" t="e">
        <f t="shared" ref="L78:V78" si="140">L$2*L171*1000000</f>
        <v>#VALUE!</v>
      </c>
      <c r="M78" t="e">
        <f t="shared" si="140"/>
        <v>#VALUE!</v>
      </c>
      <c r="N78" t="e">
        <f t="shared" si="140"/>
        <v>#VALUE!</v>
      </c>
      <c r="O78" t="e">
        <f t="shared" si="140"/>
        <v>#VALUE!</v>
      </c>
      <c r="P78" t="e">
        <f t="shared" si="140"/>
        <v>#VALUE!</v>
      </c>
      <c r="Q78">
        <f t="shared" si="140"/>
        <v>0</v>
      </c>
      <c r="R78">
        <f t="shared" si="140"/>
        <v>0</v>
      </c>
      <c r="S78">
        <f t="shared" si="140"/>
        <v>0</v>
      </c>
      <c r="T78">
        <f t="shared" si="140"/>
        <v>0</v>
      </c>
      <c r="U78">
        <f t="shared" si="140"/>
        <v>0</v>
      </c>
      <c r="V78">
        <f t="shared" si="140"/>
        <v>0</v>
      </c>
    </row>
    <row r="79" spans="1:22" x14ac:dyDescent="0.2">
      <c r="A79" s="72"/>
      <c r="B79" s="72"/>
      <c r="J79">
        <f t="shared" ref="J79:K79" si="141">J$2*J172*1000000</f>
        <v>0</v>
      </c>
      <c r="K79">
        <f t="shared" si="141"/>
        <v>0</v>
      </c>
      <c r="L79">
        <f t="shared" ref="L79:V79" si="142">L$2*L172*1000000</f>
        <v>0</v>
      </c>
      <c r="M79">
        <f t="shared" si="142"/>
        <v>0</v>
      </c>
      <c r="N79">
        <f t="shared" si="142"/>
        <v>0</v>
      </c>
      <c r="O79">
        <f t="shared" si="142"/>
        <v>0</v>
      </c>
      <c r="P79">
        <f t="shared" si="142"/>
        <v>0</v>
      </c>
      <c r="Q79">
        <f t="shared" si="142"/>
        <v>0</v>
      </c>
      <c r="R79">
        <f t="shared" si="142"/>
        <v>0</v>
      </c>
      <c r="S79">
        <f t="shared" si="142"/>
        <v>0</v>
      </c>
      <c r="T79">
        <f t="shared" si="142"/>
        <v>0</v>
      </c>
      <c r="U79">
        <f t="shared" si="142"/>
        <v>0</v>
      </c>
      <c r="V79">
        <f t="shared" si="142"/>
        <v>0</v>
      </c>
    </row>
    <row r="80" spans="1:22" x14ac:dyDescent="0.2">
      <c r="A80" s="71"/>
      <c r="B80" s="71"/>
      <c r="C80" s="6" t="s">
        <v>1277</v>
      </c>
      <c r="J80" t="e">
        <f t="shared" ref="J80:K80" si="143">J$2*J173*1000000</f>
        <v>#VALUE!</v>
      </c>
      <c r="K80" t="e">
        <f t="shared" si="143"/>
        <v>#VALUE!</v>
      </c>
      <c r="L80" t="e">
        <f t="shared" ref="L80:V80" si="144">L$2*L173*1000000</f>
        <v>#VALUE!</v>
      </c>
      <c r="M80" t="e">
        <f t="shared" si="144"/>
        <v>#VALUE!</v>
      </c>
      <c r="N80" t="e">
        <f t="shared" si="144"/>
        <v>#VALUE!</v>
      </c>
      <c r="O80" t="e">
        <f t="shared" si="144"/>
        <v>#VALUE!</v>
      </c>
      <c r="P80" t="e">
        <f t="shared" si="144"/>
        <v>#VALUE!</v>
      </c>
      <c r="Q80">
        <f t="shared" si="144"/>
        <v>0</v>
      </c>
      <c r="R80">
        <f t="shared" si="144"/>
        <v>0</v>
      </c>
      <c r="S80">
        <f t="shared" si="144"/>
        <v>0</v>
      </c>
      <c r="T80">
        <f t="shared" si="144"/>
        <v>0</v>
      </c>
      <c r="U80">
        <f t="shared" si="144"/>
        <v>0</v>
      </c>
      <c r="V80">
        <f t="shared" si="144"/>
        <v>0</v>
      </c>
    </row>
    <row r="81" spans="1:22" x14ac:dyDescent="0.2">
      <c r="A81" s="72"/>
      <c r="B81" s="72"/>
      <c r="J81">
        <f t="shared" ref="J81:K81" si="145">J$2*J174*1000000</f>
        <v>0</v>
      </c>
      <c r="K81">
        <f t="shared" si="145"/>
        <v>0</v>
      </c>
      <c r="L81">
        <f t="shared" ref="L81:V81" si="146">L$2*L174*1000000</f>
        <v>0</v>
      </c>
      <c r="M81">
        <f t="shared" si="146"/>
        <v>0</v>
      </c>
      <c r="N81">
        <f t="shared" si="146"/>
        <v>0</v>
      </c>
      <c r="O81">
        <f t="shared" si="146"/>
        <v>0</v>
      </c>
      <c r="P81">
        <f t="shared" si="146"/>
        <v>0</v>
      </c>
      <c r="Q81">
        <f t="shared" si="146"/>
        <v>0</v>
      </c>
      <c r="R81">
        <f t="shared" si="146"/>
        <v>0</v>
      </c>
      <c r="S81">
        <f t="shared" si="146"/>
        <v>0</v>
      </c>
      <c r="T81">
        <f t="shared" si="146"/>
        <v>0</v>
      </c>
      <c r="U81">
        <f t="shared" si="146"/>
        <v>0</v>
      </c>
      <c r="V81">
        <f t="shared" si="146"/>
        <v>0</v>
      </c>
    </row>
    <row r="82" spans="1:22" x14ac:dyDescent="0.2">
      <c r="A82" s="71"/>
      <c r="B82" s="71"/>
      <c r="C82" s="5" t="s">
        <v>1278</v>
      </c>
      <c r="J82">
        <f t="shared" ref="J82:K82" si="147">J$2*J175*1000000</f>
        <v>-21584664.376917161</v>
      </c>
      <c r="K82">
        <f t="shared" si="147"/>
        <v>-30874507.681296222</v>
      </c>
      <c r="L82">
        <f t="shared" ref="L82:V82" si="148">L$2*L175*1000000</f>
        <v>-58269754.449267842</v>
      </c>
      <c r="M82">
        <f t="shared" si="148"/>
        <v>-56706318.757560611</v>
      </c>
      <c r="N82">
        <f t="shared" si="148"/>
        <v>-115101390.34711851</v>
      </c>
      <c r="O82">
        <f t="shared" si="148"/>
        <v>-70493844.006573007</v>
      </c>
      <c r="P82">
        <f t="shared" si="148"/>
        <v>-188580475.19999996</v>
      </c>
      <c r="Q82">
        <f t="shared" si="148"/>
        <v>0</v>
      </c>
      <c r="R82">
        <f t="shared" si="148"/>
        <v>0</v>
      </c>
      <c r="S82">
        <f t="shared" si="148"/>
        <v>0</v>
      </c>
      <c r="T82">
        <f t="shared" si="148"/>
        <v>0</v>
      </c>
      <c r="U82">
        <f t="shared" si="148"/>
        <v>0</v>
      </c>
      <c r="V82">
        <f t="shared" si="148"/>
        <v>0</v>
      </c>
    </row>
    <row r="83" spans="1:22" x14ac:dyDescent="0.2">
      <c r="A83" s="72"/>
      <c r="B83" s="72"/>
      <c r="J83">
        <f t="shared" ref="J83:K83" si="149">J$2*J176*1000000</f>
        <v>0</v>
      </c>
      <c r="K83">
        <f t="shared" si="149"/>
        <v>0</v>
      </c>
      <c r="L83">
        <f t="shared" ref="L83:V83" si="150">L$2*L176*1000000</f>
        <v>0</v>
      </c>
      <c r="M83">
        <f t="shared" si="150"/>
        <v>0</v>
      </c>
      <c r="N83">
        <f t="shared" si="150"/>
        <v>0</v>
      </c>
      <c r="O83">
        <f t="shared" si="150"/>
        <v>0</v>
      </c>
      <c r="P83">
        <f t="shared" si="150"/>
        <v>0</v>
      </c>
      <c r="Q83">
        <f t="shared" si="150"/>
        <v>0</v>
      </c>
      <c r="R83">
        <f t="shared" si="150"/>
        <v>0</v>
      </c>
      <c r="S83">
        <f t="shared" si="150"/>
        <v>0</v>
      </c>
      <c r="T83">
        <f t="shared" si="150"/>
        <v>0</v>
      </c>
      <c r="U83">
        <f t="shared" si="150"/>
        <v>0</v>
      </c>
      <c r="V83">
        <f t="shared" si="150"/>
        <v>0</v>
      </c>
    </row>
    <row r="84" spans="1:22" x14ac:dyDescent="0.2">
      <c r="A84" s="71"/>
      <c r="B84" s="71"/>
      <c r="C84" s="6" t="s">
        <v>1279</v>
      </c>
      <c r="J84" t="e">
        <f t="shared" ref="J84:K84" si="151">J$2*J177*1000000</f>
        <v>#VALUE!</v>
      </c>
      <c r="K84">
        <f t="shared" si="151"/>
        <v>-590063.23522078793</v>
      </c>
      <c r="L84">
        <f t="shared" ref="L84:V84" si="152">L$2*L177*1000000</f>
        <v>-1156686.8085933283</v>
      </c>
      <c r="M84">
        <f t="shared" si="152"/>
        <v>2955.3781762898038</v>
      </c>
      <c r="N84">
        <f t="shared" si="152"/>
        <v>-1284719.9920681226</v>
      </c>
      <c r="O84">
        <f t="shared" si="152"/>
        <v>386083.45082618995</v>
      </c>
      <c r="P84">
        <f t="shared" si="152"/>
        <v>-1960663.5554999998</v>
      </c>
      <c r="Q84">
        <f t="shared" si="152"/>
        <v>0</v>
      </c>
      <c r="R84">
        <f t="shared" si="152"/>
        <v>0</v>
      </c>
      <c r="S84">
        <f t="shared" si="152"/>
        <v>0</v>
      </c>
      <c r="T84">
        <f t="shared" si="152"/>
        <v>0</v>
      </c>
      <c r="U84">
        <f t="shared" si="152"/>
        <v>0</v>
      </c>
      <c r="V84">
        <f t="shared" si="152"/>
        <v>0</v>
      </c>
    </row>
    <row r="85" spans="1:22" x14ac:dyDescent="0.2">
      <c r="A85" s="72"/>
      <c r="B85" s="72"/>
      <c r="J85">
        <f t="shared" ref="J85:K85" si="153">J$2*J178*1000000</f>
        <v>0</v>
      </c>
      <c r="K85">
        <f t="shared" si="153"/>
        <v>0</v>
      </c>
      <c r="L85">
        <f t="shared" ref="L85:V85" si="154">L$2*L178*1000000</f>
        <v>0</v>
      </c>
      <c r="M85">
        <f t="shared" si="154"/>
        <v>0</v>
      </c>
      <c r="N85">
        <f t="shared" si="154"/>
        <v>0</v>
      </c>
      <c r="O85">
        <f t="shared" si="154"/>
        <v>0</v>
      </c>
      <c r="P85">
        <f t="shared" si="154"/>
        <v>0</v>
      </c>
      <c r="Q85">
        <f t="shared" si="154"/>
        <v>0</v>
      </c>
      <c r="R85">
        <f t="shared" si="154"/>
        <v>0</v>
      </c>
      <c r="S85">
        <f t="shared" si="154"/>
        <v>0</v>
      </c>
      <c r="T85">
        <f t="shared" si="154"/>
        <v>0</v>
      </c>
      <c r="U85">
        <f t="shared" si="154"/>
        <v>0</v>
      </c>
      <c r="V85">
        <f t="shared" si="154"/>
        <v>0</v>
      </c>
    </row>
    <row r="86" spans="1:22" x14ac:dyDescent="0.2">
      <c r="A86" s="71"/>
      <c r="B86" s="71"/>
      <c r="C86" s="6" t="s">
        <v>1280</v>
      </c>
      <c r="J86" t="e">
        <f t="shared" ref="J86:K86" si="155">J$2*J179*1000000</f>
        <v>#VALUE!</v>
      </c>
      <c r="K86">
        <f t="shared" si="155"/>
        <v>-9193913.1715461444</v>
      </c>
      <c r="L86">
        <f t="shared" ref="L86:V86" si="156">L$2*L179*1000000</f>
        <v>-3432072.130156789</v>
      </c>
      <c r="M86">
        <f t="shared" si="156"/>
        <v>-1261823.340518401</v>
      </c>
      <c r="N86">
        <f t="shared" si="156"/>
        <v>-5814696.8466030611</v>
      </c>
      <c r="O86">
        <f t="shared" si="156"/>
        <v>-995546.17653776985</v>
      </c>
      <c r="P86">
        <f t="shared" si="156"/>
        <v>-361948473.51909995</v>
      </c>
      <c r="Q86">
        <f t="shared" si="156"/>
        <v>0</v>
      </c>
      <c r="R86">
        <f t="shared" si="156"/>
        <v>0</v>
      </c>
      <c r="S86">
        <f t="shared" si="156"/>
        <v>0</v>
      </c>
      <c r="T86">
        <f t="shared" si="156"/>
        <v>0</v>
      </c>
      <c r="U86">
        <f t="shared" si="156"/>
        <v>0</v>
      </c>
      <c r="V86">
        <f t="shared" si="156"/>
        <v>0</v>
      </c>
    </row>
    <row r="87" spans="1:22" x14ac:dyDescent="0.2">
      <c r="A87" s="72"/>
      <c r="B87" s="72"/>
      <c r="J87">
        <f t="shared" ref="J87:K87" si="157">J$2*J180*1000000</f>
        <v>0</v>
      </c>
      <c r="K87">
        <f t="shared" si="157"/>
        <v>0</v>
      </c>
      <c r="L87">
        <f t="shared" ref="L87:V87" si="158">L$2*L180*1000000</f>
        <v>0</v>
      </c>
      <c r="M87">
        <f t="shared" si="158"/>
        <v>0</v>
      </c>
      <c r="N87">
        <f t="shared" si="158"/>
        <v>0</v>
      </c>
      <c r="O87">
        <f t="shared" si="158"/>
        <v>0</v>
      </c>
      <c r="P87">
        <f t="shared" si="158"/>
        <v>0</v>
      </c>
      <c r="Q87">
        <f t="shared" si="158"/>
        <v>0</v>
      </c>
      <c r="R87">
        <f t="shared" si="158"/>
        <v>0</v>
      </c>
      <c r="S87">
        <f t="shared" si="158"/>
        <v>0</v>
      </c>
      <c r="T87">
        <f t="shared" si="158"/>
        <v>0</v>
      </c>
      <c r="U87">
        <f t="shared" si="158"/>
        <v>0</v>
      </c>
      <c r="V87">
        <f t="shared" si="158"/>
        <v>0</v>
      </c>
    </row>
    <row r="88" spans="1:22" x14ac:dyDescent="0.2">
      <c r="C88" s="6" t="s">
        <v>1281</v>
      </c>
      <c r="J88">
        <f t="shared" ref="J88:K88" si="159">J$2*J181*1000000</f>
        <v>-22147173.812194396</v>
      </c>
      <c r="K88">
        <f t="shared" si="159"/>
        <v>-31566588.799930509</v>
      </c>
      <c r="L88">
        <f t="shared" ref="L88:V88" si="160">L$2*L181*1000000</f>
        <v>-59304651.539334975</v>
      </c>
      <c r="M88">
        <f t="shared" si="160"/>
        <v>-58097809.315563731</v>
      </c>
      <c r="N88">
        <f t="shared" si="160"/>
        <v>-116352228.41482829</v>
      </c>
      <c r="O88">
        <f t="shared" si="160"/>
        <v>-71635033.018379986</v>
      </c>
      <c r="P88">
        <f t="shared" si="160"/>
        <v>-189737866.63</v>
      </c>
      <c r="Q88">
        <f t="shared" si="160"/>
        <v>0</v>
      </c>
      <c r="R88">
        <f t="shared" si="160"/>
        <v>0</v>
      </c>
      <c r="S88">
        <f t="shared" si="160"/>
        <v>0</v>
      </c>
      <c r="T88">
        <f t="shared" si="160"/>
        <v>0</v>
      </c>
      <c r="U88">
        <f t="shared" si="160"/>
        <v>0</v>
      </c>
      <c r="V88">
        <f t="shared" si="160"/>
        <v>0</v>
      </c>
    </row>
    <row r="89" spans="1:22" x14ac:dyDescent="0.2">
      <c r="J89">
        <f t="shared" ref="J89:K89" si="161">J$2*J182*1000000</f>
        <v>0</v>
      </c>
      <c r="K89">
        <f t="shared" si="161"/>
        <v>0</v>
      </c>
      <c r="L89">
        <f t="shared" ref="L89:V89" si="162">L$2*L182*1000000</f>
        <v>0</v>
      </c>
      <c r="M89">
        <f t="shared" si="162"/>
        <v>0</v>
      </c>
      <c r="N89">
        <f t="shared" si="162"/>
        <v>0</v>
      </c>
      <c r="O89">
        <f t="shared" si="162"/>
        <v>0</v>
      </c>
      <c r="P89">
        <f t="shared" si="162"/>
        <v>0</v>
      </c>
      <c r="Q89">
        <f t="shared" si="162"/>
        <v>0</v>
      </c>
      <c r="R89">
        <f t="shared" si="162"/>
        <v>0</v>
      </c>
      <c r="S89">
        <f t="shared" si="162"/>
        <v>0</v>
      </c>
      <c r="T89">
        <f t="shared" si="162"/>
        <v>0</v>
      </c>
      <c r="U89">
        <f t="shared" si="162"/>
        <v>0</v>
      </c>
      <c r="V89">
        <f t="shared" si="162"/>
        <v>0</v>
      </c>
    </row>
    <row r="90" spans="1:22" x14ac:dyDescent="0.2">
      <c r="C90" s="5" t="s">
        <v>1282</v>
      </c>
      <c r="J90">
        <f t="shared" ref="J90:K90" si="163">J$2*J183*1000000</f>
        <v>26503351.531899497</v>
      </c>
      <c r="K90">
        <f t="shared" si="163"/>
        <v>114667588.30409187</v>
      </c>
      <c r="L90">
        <f t="shared" ref="L90:V90" si="164">L$2*L183*1000000</f>
        <v>117751095.73568745</v>
      </c>
      <c r="M90">
        <f t="shared" si="164"/>
        <v>47162910.063291453</v>
      </c>
      <c r="N90">
        <f t="shared" si="164"/>
        <v>323408432.82697964</v>
      </c>
      <c r="O90">
        <f t="shared" si="164"/>
        <v>51150125.311388999</v>
      </c>
      <c r="P90">
        <f t="shared" si="164"/>
        <v>481464216.60999995</v>
      </c>
      <c r="Q90">
        <f t="shared" si="164"/>
        <v>0</v>
      </c>
      <c r="R90">
        <f t="shared" si="164"/>
        <v>0</v>
      </c>
      <c r="S90">
        <f t="shared" si="164"/>
        <v>0</v>
      </c>
      <c r="T90">
        <f t="shared" si="164"/>
        <v>0</v>
      </c>
      <c r="U90">
        <f t="shared" si="164"/>
        <v>0</v>
      </c>
      <c r="V90">
        <f t="shared" si="164"/>
        <v>0</v>
      </c>
    </row>
    <row r="91" spans="1:22" x14ac:dyDescent="0.2">
      <c r="J91">
        <f t="shared" ref="J91:K91" si="165">J$2*J184*1000000</f>
        <v>0</v>
      </c>
      <c r="K91">
        <f t="shared" si="165"/>
        <v>0</v>
      </c>
      <c r="L91">
        <f t="shared" ref="L91:V91" si="166">L$2*L184*1000000</f>
        <v>0</v>
      </c>
      <c r="M91">
        <f t="shared" si="166"/>
        <v>0</v>
      </c>
      <c r="N91">
        <f t="shared" si="166"/>
        <v>0</v>
      </c>
      <c r="O91">
        <f t="shared" si="166"/>
        <v>0</v>
      </c>
      <c r="P91">
        <f t="shared" si="166"/>
        <v>0</v>
      </c>
      <c r="Q91">
        <f t="shared" si="166"/>
        <v>0</v>
      </c>
      <c r="R91">
        <f t="shared" si="166"/>
        <v>0</v>
      </c>
      <c r="S91">
        <f t="shared" si="166"/>
        <v>0</v>
      </c>
      <c r="T91">
        <f t="shared" si="166"/>
        <v>0</v>
      </c>
      <c r="U91">
        <f t="shared" si="166"/>
        <v>0</v>
      </c>
      <c r="V91">
        <f t="shared" si="166"/>
        <v>0</v>
      </c>
    </row>
    <row r="92" spans="1:22" x14ac:dyDescent="0.2">
      <c r="J92">
        <f t="shared" ref="J92:K92" si="167">J$2*J185*1000000</f>
        <v>0</v>
      </c>
      <c r="K92">
        <f t="shared" si="167"/>
        <v>0</v>
      </c>
      <c r="L92">
        <f t="shared" ref="L92:V92" si="168">L$2*L185*1000000</f>
        <v>0</v>
      </c>
      <c r="M92">
        <f t="shared" si="168"/>
        <v>0</v>
      </c>
      <c r="N92">
        <f t="shared" si="168"/>
        <v>0</v>
      </c>
      <c r="O92">
        <f t="shared" si="168"/>
        <v>0</v>
      </c>
      <c r="P92">
        <f t="shared" si="168"/>
        <v>0</v>
      </c>
      <c r="Q92">
        <f t="shared" si="168"/>
        <v>0</v>
      </c>
      <c r="R92">
        <f t="shared" si="168"/>
        <v>0</v>
      </c>
      <c r="S92">
        <f t="shared" si="168"/>
        <v>0</v>
      </c>
      <c r="T92">
        <f t="shared" si="168"/>
        <v>0</v>
      </c>
      <c r="U92">
        <f t="shared" si="168"/>
        <v>0</v>
      </c>
      <c r="V92">
        <f t="shared" si="168"/>
        <v>0</v>
      </c>
    </row>
    <row r="100" spans="3:16" x14ac:dyDescent="0.2">
      <c r="C100" s="6" t="s">
        <v>1237</v>
      </c>
      <c r="D100" s="6"/>
      <c r="E100" s="6"/>
      <c r="F100" s="6"/>
      <c r="G100" s="6"/>
      <c r="H100" s="6"/>
      <c r="I100" s="6"/>
      <c r="J100" s="5" t="s">
        <v>1247</v>
      </c>
      <c r="K100" s="5" t="s">
        <v>1247</v>
      </c>
      <c r="L100" s="8">
        <v>4.0556999999999999</v>
      </c>
      <c r="M100" s="8">
        <v>1.6474</v>
      </c>
      <c r="N100" s="9">
        <v>-0.55959999999999999</v>
      </c>
      <c r="O100" s="8">
        <v>2.5771999999999999</v>
      </c>
      <c r="P100" s="9">
        <v>-0.99260000000000004</v>
      </c>
    </row>
    <row r="102" spans="3:16" x14ac:dyDescent="0.2">
      <c r="C102" s="6" t="s">
        <v>1238</v>
      </c>
      <c r="D102" s="6"/>
      <c r="E102" s="6"/>
      <c r="F102" s="6"/>
      <c r="G102" s="6"/>
      <c r="H102" s="6"/>
      <c r="I102" s="6"/>
      <c r="J102" s="6">
        <v>14.1</v>
      </c>
      <c r="K102" s="6">
        <v>22.63</v>
      </c>
      <c r="L102" s="6">
        <v>53.73</v>
      </c>
      <c r="M102" s="6">
        <v>73.63</v>
      </c>
      <c r="N102" s="6">
        <v>87.79</v>
      </c>
      <c r="O102" s="6">
        <v>102.06</v>
      </c>
      <c r="P102" s="6">
        <v>140.38</v>
      </c>
    </row>
    <row r="104" spans="3:16" x14ac:dyDescent="0.2">
      <c r="C104" s="5" t="s">
        <v>1239</v>
      </c>
      <c r="D104" s="5"/>
      <c r="E104" s="5"/>
      <c r="F104" s="5"/>
      <c r="G104" s="5"/>
      <c r="H104" s="5"/>
      <c r="I104" s="5"/>
      <c r="J104" s="5">
        <v>-14.1</v>
      </c>
      <c r="K104" s="5">
        <v>-19.27</v>
      </c>
      <c r="L104" s="5">
        <v>-36.76</v>
      </c>
      <c r="M104" s="5">
        <v>-28.69</v>
      </c>
      <c r="N104" s="5">
        <v>-68</v>
      </c>
      <c r="O104" s="5">
        <v>-31.25</v>
      </c>
      <c r="P104" s="5">
        <v>-139.86000000000001</v>
      </c>
    </row>
    <row r="106" spans="3:16" x14ac:dyDescent="0.2">
      <c r="C106" s="6" t="s">
        <v>1240</v>
      </c>
      <c r="D106" s="6"/>
      <c r="E106" s="6"/>
      <c r="F106" s="6"/>
      <c r="G106" s="6"/>
      <c r="H106" s="6"/>
      <c r="I106" s="6"/>
      <c r="J106" s="5" t="s">
        <v>1247</v>
      </c>
      <c r="K106" s="9">
        <v>-0.36659999999999998</v>
      </c>
      <c r="L106" s="9">
        <v>-0.90710000000000002</v>
      </c>
      <c r="M106" s="8">
        <v>0.21959999999999999</v>
      </c>
      <c r="N106" s="9">
        <v>-1.3704000000000001</v>
      </c>
      <c r="O106" s="8">
        <v>0.5403</v>
      </c>
      <c r="P106" s="9">
        <v>-3.4750000000000001</v>
      </c>
    </row>
    <row r="108" spans="3:16" x14ac:dyDescent="0.2">
      <c r="C108" s="6" t="s">
        <v>1241</v>
      </c>
      <c r="D108" s="6"/>
      <c r="E108" s="6"/>
      <c r="F108" s="6"/>
      <c r="G108" s="6"/>
      <c r="H108" s="6"/>
      <c r="I108" s="6"/>
      <c r="J108" s="6" t="s">
        <v>1247</v>
      </c>
      <c r="K108" s="10">
        <v>-5.7393999999999998</v>
      </c>
      <c r="L108" s="10">
        <v>-2.165</v>
      </c>
      <c r="M108" s="10">
        <v>-0.63819999999999999</v>
      </c>
      <c r="N108" s="10">
        <v>-3.4350999999999998</v>
      </c>
      <c r="O108" s="10">
        <v>-0.44140000000000001</v>
      </c>
      <c r="P108" s="10">
        <v>-268.4511</v>
      </c>
    </row>
    <row r="110" spans="3:16" x14ac:dyDescent="0.2">
      <c r="C110" s="5" t="s">
        <v>1242</v>
      </c>
      <c r="D110" s="5"/>
      <c r="E110" s="5"/>
      <c r="F110" s="5"/>
      <c r="G110" s="5"/>
      <c r="H110" s="5"/>
      <c r="I110" s="5"/>
      <c r="J110" s="5">
        <v>2.83</v>
      </c>
      <c r="K110" s="5">
        <v>5.36</v>
      </c>
      <c r="L110" s="5">
        <v>10.23</v>
      </c>
      <c r="M110" s="5">
        <v>18.5</v>
      </c>
      <c r="N110" s="5">
        <v>27.81</v>
      </c>
      <c r="O110" s="5">
        <v>32.14</v>
      </c>
      <c r="P110" s="5">
        <v>38.82</v>
      </c>
    </row>
    <row r="111" spans="3:16" x14ac:dyDescent="0.2">
      <c r="C111" s="11" t="s">
        <v>1243</v>
      </c>
      <c r="J111" s="37" t="s">
        <v>1247</v>
      </c>
      <c r="K111" s="8">
        <v>0.89490000000000003</v>
      </c>
      <c r="L111" s="8">
        <v>0.91090000000000004</v>
      </c>
      <c r="M111" s="8">
        <v>0.80740000000000001</v>
      </c>
      <c r="N111" s="8">
        <v>0.50370000000000004</v>
      </c>
      <c r="O111" s="8">
        <v>0.15570000000000001</v>
      </c>
      <c r="P111" s="8">
        <v>0.2079</v>
      </c>
    </row>
    <row r="112" spans="3:16" x14ac:dyDescent="0.2">
      <c r="C112" s="11" t="s">
        <v>1244</v>
      </c>
      <c r="J112" s="11" t="s">
        <v>1247</v>
      </c>
      <c r="K112" s="11" t="s">
        <v>1247</v>
      </c>
      <c r="L112" s="11" t="s">
        <v>1247</v>
      </c>
      <c r="M112" s="11" t="s">
        <v>1247</v>
      </c>
      <c r="N112" s="11" t="s">
        <v>1247</v>
      </c>
      <c r="O112" s="11" t="s">
        <v>1247</v>
      </c>
      <c r="P112" s="11" t="s">
        <v>1247</v>
      </c>
    </row>
    <row r="113" spans="3:16" x14ac:dyDescent="0.2">
      <c r="C113" s="11" t="s">
        <v>1245</v>
      </c>
      <c r="J113" s="11">
        <v>2.83</v>
      </c>
      <c r="K113" s="11">
        <v>5.36</v>
      </c>
      <c r="L113" s="11">
        <v>10.23</v>
      </c>
      <c r="M113" s="11">
        <v>18.5</v>
      </c>
      <c r="N113" s="11">
        <v>27.81</v>
      </c>
      <c r="O113" s="11">
        <v>32.14</v>
      </c>
      <c r="P113" s="11">
        <v>38.82</v>
      </c>
    </row>
    <row r="114" spans="3:16" x14ac:dyDescent="0.2">
      <c r="C114" s="11" t="s">
        <v>1246</v>
      </c>
      <c r="J114" s="11" t="s">
        <v>1247</v>
      </c>
      <c r="K114" s="11" t="s">
        <v>1247</v>
      </c>
      <c r="L114" s="11" t="s">
        <v>1247</v>
      </c>
      <c r="M114" s="11" t="s">
        <v>1247</v>
      </c>
      <c r="N114" s="11" t="s">
        <v>1247</v>
      </c>
      <c r="O114" s="11" t="s">
        <v>1247</v>
      </c>
      <c r="P114" s="11" t="s">
        <v>1247</v>
      </c>
    </row>
    <row r="115" spans="3:16" x14ac:dyDescent="0.2">
      <c r="C115" s="5" t="s">
        <v>1248</v>
      </c>
      <c r="D115" s="5"/>
      <c r="E115" s="5"/>
      <c r="F115" s="5"/>
      <c r="G115" s="5"/>
      <c r="H115" s="5"/>
      <c r="I115" s="5"/>
      <c r="J115" s="5">
        <v>-16.93</v>
      </c>
      <c r="K115" s="5">
        <v>-24.63</v>
      </c>
      <c r="L115" s="5">
        <v>-46.99</v>
      </c>
      <c r="M115" s="5">
        <v>-47.18</v>
      </c>
      <c r="N115" s="5">
        <v>-95.81</v>
      </c>
      <c r="O115" s="5">
        <v>-63.4</v>
      </c>
      <c r="P115" s="5">
        <v>-178.69</v>
      </c>
    </row>
    <row r="117" spans="3:16" x14ac:dyDescent="0.2">
      <c r="C117" s="6" t="s">
        <v>1249</v>
      </c>
      <c r="D117" s="6"/>
      <c r="E117" s="6"/>
      <c r="F117" s="6"/>
      <c r="G117" s="6"/>
      <c r="H117" s="6"/>
      <c r="I117" s="6"/>
      <c r="J117" s="5" t="s">
        <v>1247</v>
      </c>
      <c r="K117" s="9">
        <v>-0.45479999999999998</v>
      </c>
      <c r="L117" s="9">
        <v>-0.90790000000000004</v>
      </c>
      <c r="M117" s="9">
        <v>-4.1000000000000003E-3</v>
      </c>
      <c r="N117" s="9">
        <v>-1.0306</v>
      </c>
      <c r="O117" s="8">
        <v>0.33829999999999999</v>
      </c>
      <c r="P117" s="9">
        <v>-1.8186</v>
      </c>
    </row>
    <row r="119" spans="3:16" x14ac:dyDescent="0.2">
      <c r="C119" s="6" t="s">
        <v>1250</v>
      </c>
      <c r="D119" s="6"/>
      <c r="E119" s="6"/>
      <c r="F119" s="6"/>
      <c r="G119" s="6"/>
      <c r="H119" s="6"/>
      <c r="I119" s="6"/>
      <c r="J119" s="6" t="s">
        <v>1247</v>
      </c>
      <c r="K119" s="10">
        <v>-7.3341000000000003</v>
      </c>
      <c r="L119" s="10">
        <v>-2.7677</v>
      </c>
      <c r="M119" s="10">
        <v>-1.0497000000000001</v>
      </c>
      <c r="N119" s="10">
        <v>-4.8402000000000003</v>
      </c>
      <c r="O119" s="10">
        <v>-0.89529999999999998</v>
      </c>
      <c r="P119" s="10">
        <v>-342.9674</v>
      </c>
    </row>
    <row r="121" spans="3:16" x14ac:dyDescent="0.2">
      <c r="C121" s="6" t="s">
        <v>1251</v>
      </c>
      <c r="D121" s="6"/>
      <c r="E121" s="6"/>
      <c r="F121" s="6"/>
      <c r="G121" s="6"/>
      <c r="H121" s="6"/>
      <c r="I121" s="6"/>
      <c r="J121" s="6">
        <v>0.01</v>
      </c>
      <c r="K121" s="6">
        <v>0.87</v>
      </c>
      <c r="L121" s="6">
        <v>4.67</v>
      </c>
      <c r="M121" s="6">
        <v>1.63</v>
      </c>
      <c r="N121" s="6">
        <v>0.27</v>
      </c>
      <c r="O121" s="6">
        <v>4.57</v>
      </c>
      <c r="P121" s="6">
        <v>26.97</v>
      </c>
    </row>
    <row r="123" spans="3:16" x14ac:dyDescent="0.2">
      <c r="C123" s="6" t="s">
        <v>1252</v>
      </c>
      <c r="D123" s="6"/>
      <c r="E123" s="6"/>
      <c r="F123" s="6"/>
      <c r="G123" s="6"/>
      <c r="H123" s="6"/>
      <c r="I123" s="6"/>
      <c r="J123" s="5" t="s">
        <v>1247</v>
      </c>
      <c r="K123" s="8">
        <v>61.214300000000001</v>
      </c>
      <c r="L123" s="8">
        <v>4.3571</v>
      </c>
      <c r="M123" s="9">
        <v>-0.65069999999999995</v>
      </c>
      <c r="N123" s="9">
        <v>-0.83309999999999995</v>
      </c>
      <c r="O123" s="8">
        <v>15.7904</v>
      </c>
      <c r="P123" s="8">
        <v>4.9051999999999998</v>
      </c>
    </row>
    <row r="125" spans="3:16" x14ac:dyDescent="0.2">
      <c r="C125" s="6" t="s">
        <v>1253</v>
      </c>
      <c r="D125" s="6"/>
      <c r="E125" s="6"/>
      <c r="F125" s="6"/>
      <c r="G125" s="6"/>
      <c r="H125" s="6"/>
      <c r="I125" s="6"/>
      <c r="J125" s="6" t="s">
        <v>1247</v>
      </c>
      <c r="K125" s="6">
        <v>-0.03</v>
      </c>
      <c r="L125" s="6" t="s">
        <v>1247</v>
      </c>
      <c r="M125" s="6" t="s">
        <v>1247</v>
      </c>
      <c r="N125" s="6" t="s">
        <v>1247</v>
      </c>
      <c r="O125" s="6" t="s">
        <v>1247</v>
      </c>
      <c r="P125" s="6" t="s">
        <v>1247</v>
      </c>
    </row>
    <row r="127" spans="3:16" x14ac:dyDescent="0.2">
      <c r="C127" s="6" t="s">
        <v>1254</v>
      </c>
      <c r="D127" s="6"/>
      <c r="E127" s="6"/>
      <c r="F127" s="6"/>
      <c r="G127" s="6"/>
      <c r="H127" s="6"/>
      <c r="I127" s="6"/>
      <c r="J127" s="6">
        <v>0.01</v>
      </c>
      <c r="K127" s="6">
        <v>0.9</v>
      </c>
      <c r="L127" s="6">
        <v>4.67</v>
      </c>
      <c r="M127" s="6">
        <v>1.63</v>
      </c>
      <c r="N127" s="6">
        <v>0.27</v>
      </c>
      <c r="O127" s="6">
        <v>4.57</v>
      </c>
      <c r="P127" s="6">
        <v>26.97</v>
      </c>
    </row>
    <row r="129" spans="3:16" x14ac:dyDescent="0.2">
      <c r="C129" s="6" t="s">
        <v>1255</v>
      </c>
      <c r="D129" s="6"/>
      <c r="E129" s="6"/>
      <c r="F129" s="6"/>
      <c r="G129" s="6"/>
      <c r="H129" s="6"/>
      <c r="I129" s="6"/>
      <c r="J129" s="6">
        <v>-0.01</v>
      </c>
      <c r="K129" s="6">
        <v>-7.0000000000000007E-2</v>
      </c>
      <c r="L129" s="6">
        <v>-1.65</v>
      </c>
      <c r="M129" s="6">
        <v>0.43</v>
      </c>
      <c r="N129" s="6">
        <v>1.21</v>
      </c>
      <c r="O129" s="6">
        <v>0.81</v>
      </c>
      <c r="P129" s="6">
        <v>-10.59</v>
      </c>
    </row>
    <row r="131" spans="3:16" x14ac:dyDescent="0.2">
      <c r="C131" s="5" t="s">
        <v>1256</v>
      </c>
      <c r="D131" s="5"/>
      <c r="E131" s="5"/>
      <c r="F131" s="5"/>
      <c r="G131" s="5"/>
      <c r="H131" s="5"/>
      <c r="I131" s="5"/>
      <c r="J131" s="5">
        <v>-16.920000000000002</v>
      </c>
      <c r="K131" s="5">
        <v>-23.83</v>
      </c>
      <c r="L131" s="5">
        <v>-43.98</v>
      </c>
      <c r="M131" s="5">
        <v>-45.12</v>
      </c>
      <c r="N131" s="5">
        <v>-94.33</v>
      </c>
      <c r="O131" s="5">
        <v>-58.02</v>
      </c>
      <c r="P131" s="5">
        <v>-162.31</v>
      </c>
    </row>
    <row r="133" spans="3:16" x14ac:dyDescent="0.2">
      <c r="C133" s="6" t="s">
        <v>1257</v>
      </c>
      <c r="D133" s="6"/>
      <c r="E133" s="6"/>
      <c r="F133" s="6"/>
      <c r="G133" s="6"/>
      <c r="H133" s="6"/>
      <c r="I133" s="6"/>
      <c r="J133" s="6" t="s">
        <v>1247</v>
      </c>
      <c r="K133" s="6" t="s">
        <v>1247</v>
      </c>
      <c r="L133" s="6" t="s">
        <v>1247</v>
      </c>
      <c r="M133" s="6" t="s">
        <v>1247</v>
      </c>
      <c r="N133" s="6" t="s">
        <v>1247</v>
      </c>
      <c r="O133" s="6" t="s">
        <v>1247</v>
      </c>
      <c r="P133" s="6" t="s">
        <v>1247</v>
      </c>
    </row>
    <row r="135" spans="3:16" x14ac:dyDescent="0.2">
      <c r="C135" s="6" t="s">
        <v>1258</v>
      </c>
      <c r="D135" s="6"/>
      <c r="E135" s="6"/>
      <c r="F135" s="6"/>
      <c r="G135" s="6"/>
      <c r="H135" s="6"/>
      <c r="I135" s="6"/>
      <c r="J135" s="6" t="s">
        <v>1247</v>
      </c>
      <c r="K135" s="6" t="s">
        <v>1247</v>
      </c>
      <c r="L135" s="6" t="s">
        <v>1247</v>
      </c>
      <c r="M135" s="6" t="s">
        <v>1247</v>
      </c>
      <c r="N135" s="6" t="s">
        <v>1247</v>
      </c>
      <c r="O135" s="6" t="s">
        <v>1247</v>
      </c>
      <c r="P135" s="6" t="s">
        <v>1247</v>
      </c>
    </row>
    <row r="137" spans="3:16" x14ac:dyDescent="0.2">
      <c r="C137" s="5" t="s">
        <v>1259</v>
      </c>
      <c r="D137" s="5"/>
      <c r="E137" s="5"/>
      <c r="F137" s="5"/>
      <c r="G137" s="5"/>
      <c r="H137" s="5"/>
      <c r="I137" s="5"/>
      <c r="J137" s="5">
        <v>-16.920000000000002</v>
      </c>
      <c r="K137" s="5">
        <v>-23.83</v>
      </c>
      <c r="L137" s="5">
        <v>-42.42</v>
      </c>
      <c r="M137" s="5">
        <v>-45.57</v>
      </c>
      <c r="N137" s="5">
        <v>-95.54</v>
      </c>
      <c r="O137" s="5">
        <v>-58.97</v>
      </c>
      <c r="P137" s="5">
        <v>-151.72</v>
      </c>
    </row>
    <row r="139" spans="3:16" x14ac:dyDescent="0.2">
      <c r="C139" s="6" t="s">
        <v>1260</v>
      </c>
      <c r="D139" s="6"/>
      <c r="E139" s="6"/>
      <c r="F139" s="6"/>
      <c r="G139" s="6"/>
      <c r="H139" s="6"/>
      <c r="I139" s="6"/>
      <c r="J139" s="5" t="s">
        <v>1247</v>
      </c>
      <c r="K139" s="9">
        <v>-0.40849999999999997</v>
      </c>
      <c r="L139" s="9">
        <v>-0.77990000000000004</v>
      </c>
      <c r="M139" s="9">
        <v>-7.4300000000000005E-2</v>
      </c>
      <c r="N139" s="9">
        <v>-1.0966</v>
      </c>
      <c r="O139" s="8">
        <v>0.38269999999999998</v>
      </c>
      <c r="P139" s="9">
        <v>-1.5726</v>
      </c>
    </row>
    <row r="141" spans="3:16" x14ac:dyDescent="0.2">
      <c r="C141" s="6" t="s">
        <v>1261</v>
      </c>
      <c r="D141" s="6"/>
      <c r="E141" s="6"/>
      <c r="F141" s="6"/>
      <c r="G141" s="6"/>
      <c r="H141" s="6"/>
      <c r="I141" s="6"/>
      <c r="J141" s="6" t="s">
        <v>1247</v>
      </c>
      <c r="K141" s="10">
        <v>-7.0968</v>
      </c>
      <c r="L141" s="10">
        <v>-2.4984000000000002</v>
      </c>
      <c r="M141" s="10">
        <v>-1.0139</v>
      </c>
      <c r="N141" s="10">
        <v>-4.8268000000000004</v>
      </c>
      <c r="O141" s="10">
        <v>-0.83289999999999997</v>
      </c>
      <c r="P141" s="10">
        <v>-291.19959999999998</v>
      </c>
    </row>
    <row r="143" spans="3:16" x14ac:dyDescent="0.2">
      <c r="C143" s="6" t="s">
        <v>1262</v>
      </c>
      <c r="D143" s="6"/>
      <c r="E143" s="6"/>
      <c r="F143" s="6"/>
      <c r="G143" s="6"/>
      <c r="H143" s="6"/>
      <c r="I143" s="6"/>
      <c r="J143" s="6" t="s">
        <v>1247</v>
      </c>
      <c r="K143" s="6" t="s">
        <v>1247</v>
      </c>
      <c r="L143" s="6">
        <v>0.91</v>
      </c>
      <c r="M143" s="6">
        <v>-0.56999999999999995</v>
      </c>
      <c r="N143" s="6" t="s">
        <v>1247</v>
      </c>
      <c r="O143" s="6">
        <v>7.0000000000000007E-2</v>
      </c>
      <c r="P143" s="6">
        <v>0.38</v>
      </c>
    </row>
    <row r="145" spans="3:16" x14ac:dyDescent="0.2">
      <c r="C145" s="6" t="s">
        <v>1263</v>
      </c>
      <c r="D145" s="6"/>
      <c r="E145" s="6"/>
      <c r="F145" s="6"/>
      <c r="G145" s="6"/>
      <c r="H145" s="6"/>
      <c r="I145" s="6"/>
      <c r="J145" s="6">
        <v>-16.920000000000002</v>
      </c>
      <c r="K145" s="6">
        <v>-23.83</v>
      </c>
      <c r="L145" s="6">
        <v>-43.33</v>
      </c>
      <c r="M145" s="6">
        <v>-45</v>
      </c>
      <c r="N145" s="6">
        <v>-95.54</v>
      </c>
      <c r="O145" s="6">
        <v>-59.04</v>
      </c>
      <c r="P145" s="6">
        <v>-152.1</v>
      </c>
    </row>
    <row r="147" spans="3:16" x14ac:dyDescent="0.2">
      <c r="C147" s="6" t="s">
        <v>1264</v>
      </c>
      <c r="D147" s="6"/>
      <c r="E147" s="6"/>
      <c r="F147" s="6"/>
      <c r="G147" s="6"/>
      <c r="H147" s="6"/>
      <c r="I147" s="6"/>
      <c r="J147" s="6" t="s">
        <v>1247</v>
      </c>
      <c r="K147" s="6" t="s">
        <v>1247</v>
      </c>
      <c r="L147" s="6" t="s">
        <v>1247</v>
      </c>
      <c r="M147" s="6" t="s">
        <v>1247</v>
      </c>
      <c r="N147" s="6" t="s">
        <v>1247</v>
      </c>
      <c r="O147" s="6" t="s">
        <v>1247</v>
      </c>
      <c r="P147" s="6" t="s">
        <v>1247</v>
      </c>
    </row>
    <row r="149" spans="3:16" x14ac:dyDescent="0.2">
      <c r="C149" s="5" t="s">
        <v>1265</v>
      </c>
      <c r="D149" s="5"/>
      <c r="E149" s="5"/>
      <c r="F149" s="5"/>
      <c r="G149" s="5"/>
      <c r="H149" s="5"/>
      <c r="I149" s="5"/>
      <c r="J149" s="5">
        <v>-16.920000000000002</v>
      </c>
      <c r="K149" s="5">
        <v>-23.83</v>
      </c>
      <c r="L149" s="5">
        <v>-43.33</v>
      </c>
      <c r="M149" s="5">
        <v>-45</v>
      </c>
      <c r="N149" s="5">
        <v>-95.54</v>
      </c>
      <c r="O149" s="5">
        <v>-59.04</v>
      </c>
      <c r="P149" s="5">
        <v>-152.1</v>
      </c>
    </row>
    <row r="151" spans="3:16" x14ac:dyDescent="0.2">
      <c r="C151" s="6" t="s">
        <v>1266</v>
      </c>
      <c r="D151" s="6"/>
      <c r="E151" s="6"/>
      <c r="F151" s="6"/>
      <c r="G151" s="6"/>
      <c r="H151" s="6"/>
      <c r="I151" s="6"/>
      <c r="J151" s="5" t="s">
        <v>1247</v>
      </c>
      <c r="K151" s="9">
        <v>-0.40849999999999997</v>
      </c>
      <c r="L151" s="9">
        <v>-0.81810000000000005</v>
      </c>
      <c r="M151" s="9">
        <v>-3.8600000000000002E-2</v>
      </c>
      <c r="N151" s="9">
        <v>-1.1232</v>
      </c>
      <c r="O151" s="8">
        <v>0.38200000000000001</v>
      </c>
      <c r="P151" s="9">
        <v>-1.5761000000000001</v>
      </c>
    </row>
    <row r="153" spans="3:16" x14ac:dyDescent="0.2">
      <c r="C153" s="6" t="s">
        <v>1267</v>
      </c>
      <c r="D153" s="6"/>
      <c r="E153" s="6"/>
      <c r="F153" s="6"/>
      <c r="G153" s="6"/>
      <c r="H153" s="6"/>
      <c r="I153" s="6"/>
      <c r="J153" s="6" t="s">
        <v>1247</v>
      </c>
      <c r="K153" s="10">
        <v>-7.0968</v>
      </c>
      <c r="L153" s="10">
        <v>-2.5522</v>
      </c>
      <c r="M153" s="10">
        <v>-1.0012000000000001</v>
      </c>
      <c r="N153" s="10">
        <v>-4.8268000000000004</v>
      </c>
      <c r="O153" s="10">
        <v>-0.83379999999999999</v>
      </c>
      <c r="P153" s="10">
        <v>-291.92899999999997</v>
      </c>
    </row>
    <row r="155" spans="3:16" x14ac:dyDescent="0.2">
      <c r="C155" s="6" t="s">
        <v>1268</v>
      </c>
      <c r="D155" s="6"/>
      <c r="E155" s="6"/>
      <c r="F155" s="6"/>
      <c r="G155" s="6"/>
      <c r="H155" s="6"/>
      <c r="I155" s="6"/>
      <c r="J155" s="6" t="s">
        <v>1247</v>
      </c>
      <c r="K155" s="6" t="s">
        <v>1247</v>
      </c>
      <c r="L155" s="6" t="s">
        <v>1247</v>
      </c>
      <c r="M155" s="6" t="s">
        <v>1247</v>
      </c>
      <c r="N155" s="6" t="s">
        <v>1247</v>
      </c>
      <c r="O155" s="6" t="s">
        <v>1247</v>
      </c>
      <c r="P155" s="6" t="s">
        <v>1247</v>
      </c>
    </row>
    <row r="157" spans="3:16" x14ac:dyDescent="0.2">
      <c r="C157" s="6" t="s">
        <v>1269</v>
      </c>
      <c r="D157" s="6"/>
      <c r="E157" s="6"/>
      <c r="F157" s="6"/>
      <c r="G157" s="6"/>
      <c r="H157" s="6"/>
      <c r="I157" s="6"/>
      <c r="J157" s="6">
        <v>-16.920000000000002</v>
      </c>
      <c r="K157" s="6">
        <v>-23.83</v>
      </c>
      <c r="L157" s="6">
        <v>-43.33</v>
      </c>
      <c r="M157" s="6">
        <v>-45</v>
      </c>
      <c r="N157" s="6">
        <v>-95.54</v>
      </c>
      <c r="O157" s="6">
        <v>-59.04</v>
      </c>
      <c r="P157" s="6">
        <v>-152.1</v>
      </c>
    </row>
    <row r="159" spans="3:16" x14ac:dyDescent="0.2">
      <c r="C159" s="6" t="s">
        <v>1270</v>
      </c>
      <c r="D159" s="6"/>
      <c r="E159" s="6"/>
      <c r="F159" s="6"/>
      <c r="G159" s="6"/>
      <c r="H159" s="6"/>
      <c r="I159" s="6"/>
      <c r="J159" s="6">
        <v>-16.73</v>
      </c>
      <c r="K159" s="6">
        <v>-22.28</v>
      </c>
      <c r="L159" s="6">
        <v>-2.69</v>
      </c>
      <c r="M159" s="6">
        <v>-1.47</v>
      </c>
      <c r="N159" s="6">
        <v>-2.67</v>
      </c>
      <c r="O159" s="6">
        <v>-1.55</v>
      </c>
      <c r="P159" s="6">
        <v>-3.59</v>
      </c>
    </row>
    <row r="161" spans="3:16" x14ac:dyDescent="0.2">
      <c r="C161" s="6" t="s">
        <v>1271</v>
      </c>
      <c r="D161" s="6"/>
      <c r="E161" s="6"/>
      <c r="F161" s="6"/>
      <c r="G161" s="6"/>
      <c r="H161" s="6"/>
      <c r="I161" s="6"/>
      <c r="J161" s="5" t="s">
        <v>1247</v>
      </c>
      <c r="K161" s="9">
        <v>-0.33139999999999997</v>
      </c>
      <c r="L161" s="8">
        <v>0.87919999999999998</v>
      </c>
      <c r="M161" s="8">
        <v>0.45340000000000003</v>
      </c>
      <c r="N161" s="9">
        <v>-0.81459999999999999</v>
      </c>
      <c r="O161" s="8">
        <v>0.41959999999999997</v>
      </c>
      <c r="P161" s="9">
        <v>-1.3161</v>
      </c>
    </row>
    <row r="163" spans="3:16" x14ac:dyDescent="0.2">
      <c r="C163" s="5" t="s">
        <v>1272</v>
      </c>
      <c r="D163" s="5"/>
      <c r="E163" s="5"/>
      <c r="F163" s="5"/>
      <c r="G163" s="5"/>
      <c r="H163" s="5"/>
      <c r="I163" s="5"/>
      <c r="J163" s="5">
        <v>-16.73</v>
      </c>
      <c r="K163" s="5">
        <v>-22.28</v>
      </c>
      <c r="L163" s="5">
        <v>-2.69</v>
      </c>
      <c r="M163" s="5">
        <v>-1.47</v>
      </c>
      <c r="N163" s="5">
        <v>-2.67</v>
      </c>
      <c r="O163" s="5">
        <v>-1.55</v>
      </c>
      <c r="P163" s="5">
        <v>-3.59</v>
      </c>
    </row>
    <row r="165" spans="3:16" x14ac:dyDescent="0.2">
      <c r="C165" s="6" t="s">
        <v>1273</v>
      </c>
      <c r="D165" s="6"/>
      <c r="E165" s="6"/>
      <c r="F165" s="6"/>
      <c r="G165" s="6"/>
      <c r="H165" s="6"/>
      <c r="I165" s="6"/>
      <c r="J165" s="5" t="s">
        <v>1247</v>
      </c>
      <c r="K165" s="9">
        <v>-0.33139999999999997</v>
      </c>
      <c r="L165" s="8">
        <v>0.87919999999999998</v>
      </c>
      <c r="M165" s="8">
        <v>0.45340000000000003</v>
      </c>
      <c r="N165" s="9">
        <v>-0.81459999999999999</v>
      </c>
      <c r="O165" s="8">
        <v>0.41959999999999997</v>
      </c>
      <c r="P165" s="9">
        <v>-1.3161</v>
      </c>
    </row>
    <row r="167" spans="3:16" x14ac:dyDescent="0.2">
      <c r="C167" s="6" t="s">
        <v>1274</v>
      </c>
      <c r="D167" s="6"/>
      <c r="E167" s="6"/>
      <c r="F167" s="6"/>
      <c r="G167" s="6"/>
      <c r="H167" s="6"/>
      <c r="I167" s="6"/>
      <c r="J167" s="6">
        <v>1.01</v>
      </c>
      <c r="K167" s="6">
        <v>1.07</v>
      </c>
      <c r="L167" s="6">
        <v>16.100000000000001</v>
      </c>
      <c r="M167" s="6">
        <v>30.59</v>
      </c>
      <c r="N167" s="6">
        <v>35.799999999999997</v>
      </c>
      <c r="O167" s="6">
        <v>38.11</v>
      </c>
      <c r="P167" s="6">
        <v>42.39</v>
      </c>
    </row>
    <row r="169" spans="3:16" x14ac:dyDescent="0.2">
      <c r="C169" s="6" t="s">
        <v>1275</v>
      </c>
      <c r="D169" s="6"/>
      <c r="E169" s="6"/>
      <c r="F169" s="6"/>
      <c r="G169" s="6"/>
      <c r="H169" s="6"/>
      <c r="I169" s="6"/>
      <c r="J169" s="6">
        <v>1.01</v>
      </c>
      <c r="K169" s="6">
        <v>1.07</v>
      </c>
      <c r="L169" s="6">
        <v>16.100000000000001</v>
      </c>
      <c r="M169" s="6">
        <v>30.59</v>
      </c>
      <c r="N169" s="6">
        <v>35.799999999999997</v>
      </c>
      <c r="O169" s="6">
        <v>38.11</v>
      </c>
      <c r="P169" s="6">
        <v>42.39</v>
      </c>
    </row>
    <row r="171" spans="3:16" x14ac:dyDescent="0.2">
      <c r="C171" s="6" t="s">
        <v>1276</v>
      </c>
      <c r="D171" s="6"/>
      <c r="E171" s="6"/>
      <c r="F171" s="6"/>
      <c r="G171" s="6"/>
      <c r="H171" s="6"/>
      <c r="I171" s="6"/>
      <c r="J171" s="6" t="s">
        <v>1247</v>
      </c>
      <c r="K171" s="6" t="s">
        <v>1247</v>
      </c>
      <c r="L171" s="6" t="s">
        <v>1247</v>
      </c>
      <c r="M171" s="6" t="s">
        <v>1247</v>
      </c>
      <c r="N171" s="6" t="s">
        <v>1247</v>
      </c>
      <c r="O171" s="6" t="s">
        <v>1247</v>
      </c>
      <c r="P171" s="6" t="s">
        <v>1247</v>
      </c>
    </row>
    <row r="173" spans="3:16" x14ac:dyDescent="0.2">
      <c r="C173" s="6" t="s">
        <v>1277</v>
      </c>
      <c r="D173" s="6"/>
      <c r="E173" s="6"/>
      <c r="F173" s="6"/>
      <c r="G173" s="6"/>
      <c r="H173" s="6"/>
      <c r="I173" s="6"/>
      <c r="J173" s="5" t="s">
        <v>1247</v>
      </c>
      <c r="K173" s="5" t="s">
        <v>1247</v>
      </c>
      <c r="L173" s="5" t="s">
        <v>1247</v>
      </c>
      <c r="M173" s="5" t="s">
        <v>1247</v>
      </c>
      <c r="N173" s="5" t="s">
        <v>1247</v>
      </c>
      <c r="O173" s="5" t="s">
        <v>1247</v>
      </c>
      <c r="P173" s="5" t="s">
        <v>1247</v>
      </c>
    </row>
    <row r="175" spans="3:16" x14ac:dyDescent="0.2">
      <c r="C175" s="5" t="s">
        <v>1278</v>
      </c>
      <c r="D175" s="5"/>
      <c r="E175" s="5"/>
      <c r="F175" s="5"/>
      <c r="G175" s="5"/>
      <c r="H175" s="5"/>
      <c r="I175" s="5"/>
      <c r="J175" s="5">
        <v>-16.5</v>
      </c>
      <c r="K175" s="5">
        <v>-24.09</v>
      </c>
      <c r="L175" s="5">
        <v>-46.17</v>
      </c>
      <c r="M175" s="5">
        <v>-46.05</v>
      </c>
      <c r="N175" s="5">
        <v>-94.78</v>
      </c>
      <c r="O175" s="5">
        <v>-62.39</v>
      </c>
      <c r="P175" s="5">
        <v>-177.6</v>
      </c>
    </row>
    <row r="177" spans="3:16" x14ac:dyDescent="0.2">
      <c r="C177" s="6" t="s">
        <v>1279</v>
      </c>
      <c r="D177" s="6"/>
      <c r="E177" s="6"/>
      <c r="F177" s="6"/>
      <c r="G177" s="6"/>
      <c r="H177" s="6"/>
      <c r="I177" s="6"/>
      <c r="J177" s="5" t="s">
        <v>1247</v>
      </c>
      <c r="K177" s="9">
        <v>-0.46039999999999998</v>
      </c>
      <c r="L177" s="9">
        <v>-0.91649999999999998</v>
      </c>
      <c r="M177" s="8">
        <v>2.3999999999999998E-3</v>
      </c>
      <c r="N177" s="9">
        <v>-1.0579000000000001</v>
      </c>
      <c r="O177" s="8">
        <v>0.3417</v>
      </c>
      <c r="P177" s="9">
        <v>-1.8465</v>
      </c>
    </row>
    <row r="179" spans="3:16" x14ac:dyDescent="0.2">
      <c r="C179" s="6" t="s">
        <v>1280</v>
      </c>
      <c r="D179" s="6"/>
      <c r="E179" s="6"/>
      <c r="F179" s="6"/>
      <c r="G179" s="6"/>
      <c r="H179" s="6"/>
      <c r="I179" s="6"/>
      <c r="J179" s="6" t="s">
        <v>1247</v>
      </c>
      <c r="K179" s="10">
        <v>-7.1736000000000004</v>
      </c>
      <c r="L179" s="10">
        <v>-2.7193999999999998</v>
      </c>
      <c r="M179" s="10">
        <v>-1.0246999999999999</v>
      </c>
      <c r="N179" s="10">
        <v>-4.7881</v>
      </c>
      <c r="O179" s="10">
        <v>-0.88109999999999999</v>
      </c>
      <c r="P179" s="10">
        <v>-340.87329999999997</v>
      </c>
    </row>
    <row r="181" spans="3:16" x14ac:dyDescent="0.2">
      <c r="C181" s="6" t="s">
        <v>1281</v>
      </c>
      <c r="D181" s="6"/>
      <c r="E181" s="6"/>
      <c r="F181" s="6"/>
      <c r="G181" s="6"/>
      <c r="H181" s="6"/>
      <c r="I181" s="6"/>
      <c r="J181" s="6">
        <v>-16.93</v>
      </c>
      <c r="K181" s="6">
        <v>-24.63</v>
      </c>
      <c r="L181" s="6">
        <v>-46.99</v>
      </c>
      <c r="M181" s="6">
        <v>-47.18</v>
      </c>
      <c r="N181" s="6">
        <v>-95.81</v>
      </c>
      <c r="O181" s="6">
        <v>-63.4</v>
      </c>
      <c r="P181" s="6">
        <v>-178.69</v>
      </c>
    </row>
    <row r="183" spans="3:16" x14ac:dyDescent="0.2">
      <c r="C183" s="5" t="s">
        <v>1282</v>
      </c>
      <c r="J183" s="5">
        <v>20.260000000000002</v>
      </c>
      <c r="K183" s="5">
        <v>89.47</v>
      </c>
      <c r="L183" s="5">
        <v>93.3</v>
      </c>
      <c r="M183" s="5">
        <v>38.299999999999997</v>
      </c>
      <c r="N183" s="5">
        <v>266.31</v>
      </c>
      <c r="O183" s="5">
        <v>45.27</v>
      </c>
      <c r="P183" s="5">
        <v>453.43</v>
      </c>
    </row>
  </sheetData>
  <mergeCells count="82">
    <mergeCell ref="A87:B87"/>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BADC-D5CB-424E-8E88-73364E3BF7F6}">
  <dimension ref="A1:V184"/>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2014</v>
      </c>
      <c r="N1" s="5">
        <v>2015</v>
      </c>
      <c r="O1" s="5">
        <v>2016</v>
      </c>
      <c r="P1" s="5">
        <v>2017</v>
      </c>
      <c r="Q1" s="5">
        <v>2018</v>
      </c>
      <c r="R1" s="5">
        <v>2019</v>
      </c>
      <c r="S1" s="5">
        <v>2020</v>
      </c>
      <c r="T1" s="5">
        <v>2021</v>
      </c>
      <c r="U1" s="5">
        <v>2022</v>
      </c>
      <c r="V1" s="5">
        <v>2023</v>
      </c>
    </row>
    <row r="2" spans="1:22" x14ac:dyDescent="0.2">
      <c r="A2" s="70"/>
      <c r="B2" s="70"/>
      <c r="D2" s="4"/>
      <c r="E2" s="4"/>
      <c r="F2" s="4"/>
      <c r="G2" s="4"/>
      <c r="H2" s="4"/>
      <c r="I2" s="4"/>
      <c r="J2" s="4"/>
      <c r="K2" s="4"/>
      <c r="M2" s="4">
        <v>1.3604586837045582</v>
      </c>
      <c r="N2" s="4">
        <v>1.3592353718698755</v>
      </c>
      <c r="O2" s="4">
        <v>1.3408655143236416</v>
      </c>
      <c r="P2" s="4">
        <v>1.3081614773889187</v>
      </c>
      <c r="Q2" s="4">
        <v>1.2816317011746046</v>
      </c>
      <c r="R2" s="4">
        <v>1.2620696220330916</v>
      </c>
      <c r="S2" s="4">
        <v>1.231407573454085</v>
      </c>
      <c r="T2" s="4">
        <v>1.2144058909803599</v>
      </c>
      <c r="U2" s="4">
        <v>1.1298901106999999</v>
      </c>
      <c r="V2" s="4">
        <v>1.0618269999999999</v>
      </c>
    </row>
    <row r="3" spans="1:22" x14ac:dyDescent="0.2">
      <c r="A3" s="71"/>
      <c r="B3" s="71"/>
      <c r="C3" s="5" t="s">
        <v>1236</v>
      </c>
      <c r="D3" s="5"/>
      <c r="E3" s="5"/>
      <c r="F3" s="5"/>
      <c r="G3" s="5"/>
      <c r="H3" s="5"/>
      <c r="I3" s="5"/>
      <c r="J3" s="5"/>
      <c r="K3" s="5"/>
      <c r="L3" s="5"/>
      <c r="M3" s="5">
        <v>63.98</v>
      </c>
      <c r="N3" s="5">
        <v>106.22</v>
      </c>
      <c r="O3" s="5">
        <v>49.74</v>
      </c>
      <c r="P3" s="5">
        <v>66.790000000000006</v>
      </c>
      <c r="Q3" s="5">
        <v>76.44</v>
      </c>
      <c r="R3" s="5">
        <v>71.760000000000005</v>
      </c>
      <c r="S3" s="5">
        <v>327.7</v>
      </c>
      <c r="T3" s="5">
        <v>179.61</v>
      </c>
      <c r="U3" s="5">
        <v>278.27</v>
      </c>
      <c r="V3" s="5">
        <v>238.28</v>
      </c>
    </row>
    <row r="4" spans="1:22" x14ac:dyDescent="0.2">
      <c r="A4" s="72"/>
      <c r="B4" s="72"/>
      <c r="M4">
        <f>M3*M2*1000000</f>
        <v>87042146.583417639</v>
      </c>
      <c r="N4">
        <f t="shared" ref="N4:V4" si="0">N3*N2*1000000</f>
        <v>144377981.2000182</v>
      </c>
      <c r="O4">
        <f t="shared" si="0"/>
        <v>66694650.682457931</v>
      </c>
      <c r="P4">
        <f t="shared" si="0"/>
        <v>87372105.074805886</v>
      </c>
      <c r="Q4">
        <f t="shared" si="0"/>
        <v>97967927.23778677</v>
      </c>
      <c r="R4">
        <f t="shared" si="0"/>
        <v>90566116.077094659</v>
      </c>
      <c r="S4">
        <f t="shared" si="0"/>
        <v>403532261.82090366</v>
      </c>
      <c r="T4">
        <f t="shared" si="0"/>
        <v>218119442.07898244</v>
      </c>
      <c r="U4">
        <f t="shared" si="0"/>
        <v>314414521.10448891</v>
      </c>
      <c r="V4">
        <f t="shared" si="0"/>
        <v>253012137.55999994</v>
      </c>
    </row>
    <row r="5" spans="1:22" x14ac:dyDescent="0.2">
      <c r="A5" s="71"/>
      <c r="B5" s="71"/>
      <c r="V5" s="9">
        <v>-0.14369999999999999</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t="e">
        <f t="shared" ref="M9:V9" si="1">M$2*M102*1000000</f>
        <v>#VALUE!</v>
      </c>
      <c r="N9" t="e">
        <f t="shared" si="1"/>
        <v>#VALUE!</v>
      </c>
      <c r="O9" t="e">
        <f t="shared" si="1"/>
        <v>#VALUE!</v>
      </c>
      <c r="P9" t="e">
        <f t="shared" si="1"/>
        <v>#VALUE!</v>
      </c>
      <c r="Q9">
        <f t="shared" si="1"/>
        <v>2306937.0621142886</v>
      </c>
      <c r="R9">
        <f t="shared" si="1"/>
        <v>15258421.730380077</v>
      </c>
      <c r="S9">
        <f t="shared" si="1"/>
        <v>11292007.44857396</v>
      </c>
      <c r="T9">
        <f t="shared" si="1"/>
        <v>39091725.630657785</v>
      </c>
      <c r="U9">
        <f t="shared" si="1"/>
        <v>54935257.182233989</v>
      </c>
      <c r="V9">
        <f t="shared" si="1"/>
        <v>61957605.449999996</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f t="shared" si="3"/>
        <v>87042146.583417639</v>
      </c>
      <c r="N11">
        <f t="shared" si="3"/>
        <v>144377981.2000182</v>
      </c>
      <c r="O11">
        <f t="shared" si="3"/>
        <v>66694650.682457931</v>
      </c>
      <c r="P11">
        <f t="shared" si="3"/>
        <v>87372105.074805886</v>
      </c>
      <c r="Q11">
        <f t="shared" si="3"/>
        <v>95673806.49268423</v>
      </c>
      <c r="R11">
        <f t="shared" si="3"/>
        <v>75307694.346714586</v>
      </c>
      <c r="S11">
        <f t="shared" si="3"/>
        <v>392227940.29659516</v>
      </c>
      <c r="T11">
        <f t="shared" si="3"/>
        <v>179027716.44832465</v>
      </c>
      <c r="U11">
        <f t="shared" si="3"/>
        <v>259479263.92225498</v>
      </c>
      <c r="V11">
        <f t="shared" si="3"/>
        <v>191043913.83999997</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f t="shared" si="5"/>
        <v>-243930.24198822727</v>
      </c>
      <c r="N13">
        <f t="shared" si="5"/>
        <v>897503.11604567873</v>
      </c>
      <c r="O13">
        <f t="shared" si="5"/>
        <v>-712938.1939658802</v>
      </c>
      <c r="P13">
        <f t="shared" si="5"/>
        <v>448306.93830118247</v>
      </c>
      <c r="Q13">
        <f t="shared" si="5"/>
        <v>150719.88805813348</v>
      </c>
      <c r="R13">
        <f t="shared" si="5"/>
        <v>-253171.16617983815</v>
      </c>
      <c r="S13">
        <f t="shared" si="5"/>
        <v>5341969.1944011664</v>
      </c>
      <c r="T13">
        <f t="shared" si="5"/>
        <v>-652378.84463464934</v>
      </c>
      <c r="U13">
        <f t="shared" si="5"/>
        <v>630252.70374845993</v>
      </c>
      <c r="V13">
        <f t="shared" si="5"/>
        <v>-229885.54549999995</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f t="shared" si="7"/>
        <v>1360458.6837045583</v>
      </c>
      <c r="N15">
        <f t="shared" si="7"/>
        <v>1359235.3718698756</v>
      </c>
      <c r="O15">
        <f t="shared" si="7"/>
        <v>1340865.5143236415</v>
      </c>
      <c r="P15">
        <f t="shared" si="7"/>
        <v>1308161.4773889186</v>
      </c>
      <c r="Q15">
        <f t="shared" si="7"/>
        <v>1251513.3561970014</v>
      </c>
      <c r="R15">
        <f t="shared" si="7"/>
        <v>1049537.0976827189</v>
      </c>
      <c r="S15">
        <f t="shared" si="7"/>
        <v>1196928.1613973705</v>
      </c>
      <c r="T15">
        <f t="shared" si="7"/>
        <v>996784.35531667946</v>
      </c>
      <c r="U15">
        <f t="shared" si="7"/>
        <v>932498.30836070993</v>
      </c>
      <c r="V15">
        <f t="shared" si="7"/>
        <v>801785.5676999999</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89776668.537663803</v>
      </c>
      <c r="N17">
        <f t="shared" si="9"/>
        <v>122331183.46828879</v>
      </c>
      <c r="O17">
        <f t="shared" si="9"/>
        <v>133684291.77806707</v>
      </c>
      <c r="P17">
        <f t="shared" si="9"/>
        <v>162185859.96667814</v>
      </c>
      <c r="Q17">
        <f t="shared" si="9"/>
        <v>148054094.11969033</v>
      </c>
      <c r="R17">
        <f t="shared" si="9"/>
        <v>209655005.6121372</v>
      </c>
      <c r="S17">
        <f t="shared" si="9"/>
        <v>350397025.02635992</v>
      </c>
      <c r="T17">
        <f t="shared" si="9"/>
        <v>490377098.77786934</v>
      </c>
      <c r="U17">
        <f t="shared" si="9"/>
        <v>499513119.03936297</v>
      </c>
      <c r="V17">
        <f t="shared" si="9"/>
        <v>447241532.39999992</v>
      </c>
    </row>
    <row r="18" spans="1:22" x14ac:dyDescent="0.2">
      <c r="A18" s="11"/>
      <c r="C18" s="11" t="s">
        <v>1243</v>
      </c>
      <c r="L18">
        <f t="shared" ref="L18:V18" si="10">L$2*L111*1000000</f>
        <v>0</v>
      </c>
      <c r="M18">
        <f t="shared" si="10"/>
        <v>-6394.1558134114239</v>
      </c>
      <c r="N18">
        <f t="shared" si="10"/>
        <v>494625.7518234477</v>
      </c>
      <c r="O18">
        <f t="shared" si="10"/>
        <v>144411.21589265621</v>
      </c>
      <c r="P18">
        <f t="shared" si="10"/>
        <v>318668.13589194062</v>
      </c>
      <c r="Q18">
        <f t="shared" si="10"/>
        <v>-87535.445190225495</v>
      </c>
      <c r="R18">
        <f t="shared" si="10"/>
        <v>552786.49445049406</v>
      </c>
      <c r="S18">
        <f t="shared" si="10"/>
        <v>877870.45911541721</v>
      </c>
      <c r="T18">
        <f t="shared" si="10"/>
        <v>508957.50890986877</v>
      </c>
      <c r="U18">
        <f t="shared" si="10"/>
        <v>107113.58249435999</v>
      </c>
      <c r="V18">
        <f t="shared" si="10"/>
        <v>-50224.417099999991</v>
      </c>
    </row>
    <row r="19" spans="1:22" x14ac:dyDescent="0.2">
      <c r="A19" s="11"/>
      <c r="C19" s="11" t="s">
        <v>1244</v>
      </c>
      <c r="L19">
        <f t="shared" ref="L19:V19" si="11">L$2*L112*1000000</f>
        <v>0</v>
      </c>
      <c r="M19">
        <f t="shared" si="11"/>
        <v>70539782.750081345</v>
      </c>
      <c r="N19">
        <f t="shared" si="11"/>
        <v>101847506.41420978</v>
      </c>
      <c r="O19">
        <f t="shared" si="11"/>
        <v>112391347.41060764</v>
      </c>
      <c r="P19">
        <f t="shared" si="11"/>
        <v>135329304.83588365</v>
      </c>
      <c r="Q19">
        <f t="shared" si="11"/>
        <v>111771100.65943725</v>
      </c>
      <c r="R19">
        <f t="shared" si="11"/>
        <v>134763794.24069354</v>
      </c>
      <c r="S19">
        <f t="shared" si="11"/>
        <v>154418509.71114227</v>
      </c>
      <c r="T19">
        <f t="shared" si="11"/>
        <v>271614021.57666731</v>
      </c>
      <c r="U19">
        <f t="shared" si="11"/>
        <v>327148382.65207797</v>
      </c>
      <c r="V19">
        <f t="shared" si="11"/>
        <v>290972452.80999994</v>
      </c>
    </row>
    <row r="20" spans="1:22" x14ac:dyDescent="0.2">
      <c r="A20" s="71"/>
      <c r="B20" s="71"/>
      <c r="C20" s="11" t="s">
        <v>1245</v>
      </c>
      <c r="L20">
        <f t="shared" ref="L20:V20" si="12">L$2*L113*1000000</f>
        <v>0</v>
      </c>
      <c r="M20">
        <f t="shared" si="12"/>
        <v>19236885.787582457</v>
      </c>
      <c r="N20">
        <f t="shared" si="12"/>
        <v>20483677.054079022</v>
      </c>
      <c r="O20">
        <f t="shared" si="12"/>
        <v>21292944.367459431</v>
      </c>
      <c r="P20">
        <f t="shared" si="12"/>
        <v>26856555.130794503</v>
      </c>
      <c r="Q20">
        <f t="shared" si="12"/>
        <v>36282993.460253052</v>
      </c>
      <c r="R20">
        <f t="shared" si="12"/>
        <v>74891211.371443659</v>
      </c>
      <c r="S20">
        <f t="shared" si="12"/>
        <v>195978515.31521764</v>
      </c>
      <c r="T20">
        <f t="shared" si="12"/>
        <v>218750933.1422922</v>
      </c>
      <c r="U20">
        <f t="shared" si="12"/>
        <v>172364736.38728499</v>
      </c>
      <c r="V20">
        <f t="shared" si="12"/>
        <v>156269079.58999997</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-2734521.9542461615</v>
      </c>
      <c r="N22">
        <f t="shared" si="14"/>
        <v>22046797.731729381</v>
      </c>
      <c r="O22">
        <f t="shared" si="14"/>
        <v>-66976232.440465905</v>
      </c>
      <c r="P22">
        <f t="shared" si="14"/>
        <v>-74813754.891872257</v>
      </c>
      <c r="Q22">
        <f t="shared" si="14"/>
        <v>-52380287.627006084</v>
      </c>
      <c r="R22">
        <f t="shared" si="14"/>
        <v>-134347311.26542261</v>
      </c>
      <c r="S22">
        <f t="shared" si="14"/>
        <v>41843229.345969804</v>
      </c>
      <c r="T22">
        <f t="shared" si="14"/>
        <v>-311349382.32954466</v>
      </c>
      <c r="U22">
        <f t="shared" si="14"/>
        <v>-240033855.11710799</v>
      </c>
      <c r="V22">
        <f t="shared" si="14"/>
        <v>-256187000.28999996</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-1595001.7607752243</v>
      </c>
      <c r="N24">
        <f t="shared" si="16"/>
        <v>12326090.046264779</v>
      </c>
      <c r="O24">
        <f t="shared" si="16"/>
        <v>-5470731.2984404583</v>
      </c>
      <c r="P24">
        <f t="shared" si="16"/>
        <v>-189552.59807365431</v>
      </c>
      <c r="Q24">
        <f t="shared" si="16"/>
        <v>365777.68751523213</v>
      </c>
      <c r="R24">
        <f t="shared" si="16"/>
        <v>-2024864.5015898922</v>
      </c>
      <c r="S24">
        <f t="shared" si="16"/>
        <v>1624472.8709006289</v>
      </c>
      <c r="T24">
        <f t="shared" si="16"/>
        <v>-10377705.541372666</v>
      </c>
      <c r="U24">
        <f t="shared" si="16"/>
        <v>193663.16497397999</v>
      </c>
      <c r="V24">
        <f t="shared" si="16"/>
        <v>-144089.92389999997</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f t="shared" si="18"/>
        <v>-42718.402668323128</v>
      </c>
      <c r="N26">
        <f t="shared" si="18"/>
        <v>207555.24128453</v>
      </c>
      <c r="O26">
        <f t="shared" si="18"/>
        <v>-1346497.1494838009</v>
      </c>
      <c r="P26">
        <f t="shared" si="18"/>
        <v>-1120178.6730881312</v>
      </c>
      <c r="Q26">
        <f t="shared" si="18"/>
        <v>-685288.47061806102</v>
      </c>
      <c r="R26">
        <f t="shared" si="18"/>
        <v>-1872280.2842860916</v>
      </c>
      <c r="S26">
        <f t="shared" si="18"/>
        <v>127696.9653671886</v>
      </c>
      <c r="T26">
        <f t="shared" si="18"/>
        <v>-1733442.9687853656</v>
      </c>
      <c r="U26">
        <f t="shared" si="18"/>
        <v>-862558.11050837988</v>
      </c>
      <c r="V26">
        <f t="shared" si="18"/>
        <v>-1075206.0201999997</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1210808.228497057</v>
      </c>
      <c r="N28">
        <f t="shared" si="20"/>
        <v>2568954.8528340645</v>
      </c>
      <c r="O28">
        <f t="shared" si="20"/>
        <v>1340865.5143236415</v>
      </c>
      <c r="P28">
        <f t="shared" si="20"/>
        <v>-183142.60683444864</v>
      </c>
      <c r="Q28">
        <f t="shared" si="20"/>
        <v>-115346.85310571441</v>
      </c>
      <c r="R28">
        <f t="shared" si="20"/>
        <v>-1009655.6976264733</v>
      </c>
      <c r="S28">
        <f t="shared" si="20"/>
        <v>-23088892.002264097</v>
      </c>
      <c r="T28">
        <f t="shared" si="20"/>
        <v>-79057823.502821416</v>
      </c>
      <c r="U28">
        <f t="shared" si="20"/>
        <v>-126434703.38733</v>
      </c>
      <c r="V28">
        <f t="shared" si="20"/>
        <v>-97199643.579999998</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2350872.6054414767</v>
      </c>
      <c r="N30">
        <f t="shared" si="22"/>
        <v>1535664.1231385854</v>
      </c>
      <c r="O30">
        <f t="shared" si="22"/>
        <v>-632352.17655502935</v>
      </c>
      <c r="P30">
        <f t="shared" si="22"/>
        <v>-1489211.0258595452</v>
      </c>
      <c r="Q30">
        <f t="shared" si="22"/>
        <v>464335.16533555923</v>
      </c>
      <c r="R30">
        <f t="shared" si="22"/>
        <v>-10211279.104907541</v>
      </c>
      <c r="S30">
        <f t="shared" si="22"/>
        <v>-27622072.702420618</v>
      </c>
      <c r="T30">
        <f t="shared" si="22"/>
        <v>-3003225.7683944297</v>
      </c>
      <c r="U30">
        <f t="shared" si="22"/>
        <v>-812278.00058222993</v>
      </c>
      <c r="V30">
        <f t="shared" si="22"/>
        <v>193146.33129999996</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f t="shared" si="24"/>
        <v>-163255.04204454701</v>
      </c>
      <c r="N32">
        <f t="shared" si="24"/>
        <v>-27184.707437397508</v>
      </c>
      <c r="O32">
        <f t="shared" si="24"/>
        <v>-26817.310286472832</v>
      </c>
      <c r="P32">
        <f t="shared" si="24"/>
        <v>-484019.74663389992</v>
      </c>
      <c r="Q32">
        <f t="shared" si="24"/>
        <v>-230693.70621142883</v>
      </c>
      <c r="R32">
        <f t="shared" si="24"/>
        <v>-1287311.0144737535</v>
      </c>
      <c r="S32">
        <f t="shared" si="24"/>
        <v>-24603523.317612618</v>
      </c>
      <c r="T32">
        <f t="shared" si="24"/>
        <v>-79932195.744327277</v>
      </c>
      <c r="U32">
        <f t="shared" si="24"/>
        <v>-131654795.698764</v>
      </c>
      <c r="V32">
        <f t="shared" si="24"/>
        <v>-116652314.21999998</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1360458.6837045583</v>
      </c>
      <c r="N34">
        <f t="shared" si="26"/>
        <v>2596139.560271462</v>
      </c>
      <c r="O34">
        <f t="shared" si="26"/>
        <v>1367682.8246101146</v>
      </c>
      <c r="P34">
        <f t="shared" si="26"/>
        <v>313958.75457334047</v>
      </c>
      <c r="Q34">
        <f t="shared" si="26"/>
        <v>115346.85310571441</v>
      </c>
      <c r="R34">
        <f t="shared" si="26"/>
        <v>277655.31684728019</v>
      </c>
      <c r="S34">
        <f t="shared" si="26"/>
        <v>1514631.3153485244</v>
      </c>
      <c r="T34">
        <f t="shared" si="26"/>
        <v>874372.24150585907</v>
      </c>
      <c r="U34">
        <f t="shared" si="26"/>
        <v>5220092.3114339998</v>
      </c>
      <c r="V34">
        <f t="shared" si="26"/>
        <v>19452670.639999997</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285696.32357795723</v>
      </c>
      <c r="N36">
        <f t="shared" si="28"/>
        <v>2378661.9007722824</v>
      </c>
      <c r="O36">
        <f t="shared" si="28"/>
        <v>201129.82714854623</v>
      </c>
      <c r="P36">
        <f t="shared" si="28"/>
        <v>-1975323.8308572674</v>
      </c>
      <c r="Q36">
        <f t="shared" si="28"/>
        <v>563917.94851682603</v>
      </c>
      <c r="R36">
        <f t="shared" si="28"/>
        <v>3003725.7004387579</v>
      </c>
      <c r="S36">
        <f t="shared" si="28"/>
        <v>28211547.50783309</v>
      </c>
      <c r="T36">
        <f t="shared" si="28"/>
        <v>-21385687.740164138</v>
      </c>
      <c r="U36">
        <f t="shared" si="28"/>
        <v>395608424.45939094</v>
      </c>
      <c r="V36">
        <f t="shared" si="28"/>
        <v>140649604.42000002</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-1251621.9890081936</v>
      </c>
      <c r="N38">
        <f t="shared" si="30"/>
        <v>26994414.485335726</v>
      </c>
      <c r="O38">
        <f t="shared" si="30"/>
        <v>-65447645.754136957</v>
      </c>
      <c r="P38">
        <f t="shared" si="30"/>
        <v>-76972221.329563975</v>
      </c>
      <c r="Q38">
        <f t="shared" si="30"/>
        <v>-51931716.531594977</v>
      </c>
      <c r="R38">
        <f t="shared" si="30"/>
        <v>-132353241.26261032</v>
      </c>
      <c r="S38">
        <f t="shared" si="30"/>
        <v>46965884.8515388</v>
      </c>
      <c r="T38">
        <f t="shared" si="30"/>
        <v>-411792893.57253021</v>
      </c>
      <c r="U38">
        <f t="shared" si="30"/>
        <v>29139865.954952996</v>
      </c>
      <c r="V38">
        <f t="shared" si="30"/>
        <v>-212737039.44999996</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t="e">
        <f t="shared" si="32"/>
        <v>#VALUE!</v>
      </c>
      <c r="N40" t="e">
        <f t="shared" si="32"/>
        <v>#VALUE!</v>
      </c>
      <c r="O40" t="e">
        <f t="shared" si="32"/>
        <v>#VALUE!</v>
      </c>
      <c r="P40" t="e">
        <f t="shared" si="32"/>
        <v>#VALUE!</v>
      </c>
      <c r="Q40" t="e">
        <f t="shared" si="32"/>
        <v>#VALUE!</v>
      </c>
      <c r="R40" t="e">
        <f t="shared" si="32"/>
        <v>#VALUE!</v>
      </c>
      <c r="S40">
        <f t="shared" si="32"/>
        <v>467934.87791255233</v>
      </c>
      <c r="T40" t="e">
        <f t="shared" si="32"/>
        <v>#VALUE!</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f t="shared" si="34"/>
        <v>-5605089.7768627796</v>
      </c>
      <c r="N42">
        <f t="shared" si="34"/>
        <v>-67961.768593493776</v>
      </c>
      <c r="O42">
        <f t="shared" si="34"/>
        <v>-13596376.315241728</v>
      </c>
      <c r="P42">
        <f t="shared" si="34"/>
        <v>-12898472.167054739</v>
      </c>
      <c r="Q42">
        <f t="shared" si="34"/>
        <v>-24145941.250129551</v>
      </c>
      <c r="R42">
        <f t="shared" si="34"/>
        <v>-2082414.8763546008</v>
      </c>
      <c r="S42">
        <f t="shared" si="34"/>
        <v>-17202763.80115357</v>
      </c>
      <c r="T42">
        <f t="shared" si="34"/>
        <v>-1882329.1310195578</v>
      </c>
      <c r="U42">
        <f t="shared" si="34"/>
        <v>-9344191.2154890001</v>
      </c>
      <c r="V42">
        <f t="shared" si="34"/>
        <v>-10182920.929999998</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-5863576.9267666461</v>
      </c>
      <c r="N44">
        <f t="shared" si="36"/>
        <v>28041025.72167553</v>
      </c>
      <c r="O44">
        <f t="shared" si="36"/>
        <v>-80264209.687413186</v>
      </c>
      <c r="P44">
        <f t="shared" si="36"/>
        <v>-89988428.029583737</v>
      </c>
      <c r="Q44">
        <f t="shared" si="36"/>
        <v>-77513085.287040085</v>
      </c>
      <c r="R44">
        <f t="shared" si="36"/>
        <v>-134435656.13896489</v>
      </c>
      <c r="S44">
        <f t="shared" si="36"/>
        <v>27694356.326982368</v>
      </c>
      <c r="T44">
        <f t="shared" si="36"/>
        <v>-717774601.86394167</v>
      </c>
      <c r="U44">
        <f t="shared" si="36"/>
        <v>19795674.739463996</v>
      </c>
      <c r="V44">
        <f t="shared" si="36"/>
        <v>-202724010.83999994</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-1909267.716710977</v>
      </c>
      <c r="N46">
        <f t="shared" si="38"/>
        <v>7865895.0970109701</v>
      </c>
      <c r="O46">
        <f t="shared" si="38"/>
        <v>-5232593.5830965796</v>
      </c>
      <c r="P46">
        <f t="shared" si="38"/>
        <v>-195046.87627868779</v>
      </c>
      <c r="Q46">
        <f t="shared" si="38"/>
        <v>154949.27267200968</v>
      </c>
      <c r="R46">
        <f t="shared" si="38"/>
        <v>-960813.60325379262</v>
      </c>
      <c r="S46">
        <f t="shared" si="38"/>
        <v>1491480.8529675878</v>
      </c>
      <c r="T46">
        <f t="shared" si="38"/>
        <v>-33126928.215929553</v>
      </c>
      <c r="U46">
        <f t="shared" si="38"/>
        <v>1163334.85797672</v>
      </c>
      <c r="V46">
        <f t="shared" si="38"/>
        <v>-12632768.184399998</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f t="shared" si="40"/>
        <v>-91558.869413316774</v>
      </c>
      <c r="N48">
        <f t="shared" si="40"/>
        <v>263963.50921712985</v>
      </c>
      <c r="O48">
        <f t="shared" si="40"/>
        <v>-1613731.6464885029</v>
      </c>
      <c r="P48">
        <f t="shared" si="40"/>
        <v>-1347275.5055628475</v>
      </c>
      <c r="Q48">
        <f t="shared" si="40"/>
        <v>-1013898.8387992296</v>
      </c>
      <c r="R48">
        <f t="shared" si="40"/>
        <v>-1873542.3539081244</v>
      </c>
      <c r="S48">
        <f t="shared" si="40"/>
        <v>84474.559538950227</v>
      </c>
      <c r="T48">
        <f t="shared" si="40"/>
        <v>-3996245.4654490706</v>
      </c>
      <c r="U48">
        <f t="shared" si="40"/>
        <v>71183.076974099997</v>
      </c>
      <c r="V48">
        <f t="shared" si="40"/>
        <v>-850841.97509999992</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f t="shared" si="42"/>
        <v>-1768596.2888159256</v>
      </c>
      <c r="N50">
        <f t="shared" si="42"/>
        <v>7774826.3270956874</v>
      </c>
      <c r="O50">
        <f t="shared" si="42"/>
        <v>697250.06744829367</v>
      </c>
      <c r="P50">
        <f t="shared" si="42"/>
        <v>1360487.9364844756</v>
      </c>
      <c r="Q50">
        <f t="shared" si="42"/>
        <v>-5511016.3150507994</v>
      </c>
      <c r="R50">
        <f t="shared" si="42"/>
        <v>-4429864.3733361512</v>
      </c>
      <c r="S50">
        <f t="shared" si="42"/>
        <v>-92848131.038438007</v>
      </c>
      <c r="T50">
        <f t="shared" si="42"/>
        <v>-93011347.19018577</v>
      </c>
      <c r="U50">
        <f t="shared" si="42"/>
        <v>190476874.86180601</v>
      </c>
      <c r="V50">
        <f t="shared" si="42"/>
        <v>-1263574.1299999999</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-4094980.6379507203</v>
      </c>
      <c r="N52">
        <f t="shared" si="44"/>
        <v>20252607.040861148</v>
      </c>
      <c r="O52">
        <f t="shared" si="44"/>
        <v>-80961459.754861474</v>
      </c>
      <c r="P52">
        <f t="shared" si="44"/>
        <v>-91348915.966068193</v>
      </c>
      <c r="Q52">
        <f t="shared" si="44"/>
        <v>-71989252.65497753</v>
      </c>
      <c r="R52">
        <f t="shared" si="44"/>
        <v>-130005791.76562877</v>
      </c>
      <c r="S52">
        <f t="shared" si="44"/>
        <v>120542487.36542039</v>
      </c>
      <c r="T52">
        <f t="shared" si="44"/>
        <v>-624763254.673756</v>
      </c>
      <c r="U52">
        <f t="shared" si="44"/>
        <v>-170681200.12234199</v>
      </c>
      <c r="V52">
        <f t="shared" si="44"/>
        <v>-201460436.70999995</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-4094980.6379507203</v>
      </c>
      <c r="N56">
        <f t="shared" si="48"/>
        <v>20252607.040861148</v>
      </c>
      <c r="O56">
        <f t="shared" si="48"/>
        <v>-80961459.754861474</v>
      </c>
      <c r="P56">
        <f t="shared" si="48"/>
        <v>-91348915.966068193</v>
      </c>
      <c r="Q56">
        <f t="shared" si="48"/>
        <v>-71989252.65497753</v>
      </c>
      <c r="R56">
        <f t="shared" si="48"/>
        <v>-130005791.76562877</v>
      </c>
      <c r="S56">
        <f t="shared" si="48"/>
        <v>120542487.36542039</v>
      </c>
      <c r="T56">
        <f t="shared" si="48"/>
        <v>-624763254.673756</v>
      </c>
      <c r="U56">
        <f t="shared" si="48"/>
        <v>-170681200.12234199</v>
      </c>
      <c r="V56">
        <f t="shared" si="48"/>
        <v>-201460436.70999995</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-1668058.3920901588</v>
      </c>
      <c r="N58">
        <f t="shared" si="50"/>
        <v>8082149.444675467</v>
      </c>
      <c r="O58">
        <f t="shared" si="50"/>
        <v>-6774454.8380173342</v>
      </c>
      <c r="P58">
        <f t="shared" si="50"/>
        <v>-204596.45506362693</v>
      </c>
      <c r="Q58">
        <f t="shared" si="50"/>
        <v>250558.99757963518</v>
      </c>
      <c r="R58">
        <f t="shared" si="50"/>
        <v>-1052439.8578133951</v>
      </c>
      <c r="S58">
        <f t="shared" si="50"/>
        <v>2401614.1905075023</v>
      </c>
      <c r="T58">
        <f t="shared" si="50"/>
        <v>-7596716.0510276407</v>
      </c>
      <c r="U58">
        <f t="shared" si="50"/>
        <v>798154.37419848004</v>
      </c>
      <c r="V58">
        <f t="shared" si="50"/>
        <v>-271827.71199999994</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f t="shared" si="52"/>
        <v>-64077.604002484703</v>
      </c>
      <c r="N60">
        <f t="shared" si="52"/>
        <v>190700.72267334352</v>
      </c>
      <c r="O60">
        <f t="shared" si="52"/>
        <v>-1627676.6478374684</v>
      </c>
      <c r="P60">
        <f t="shared" si="52"/>
        <v>-1367552.0084623757</v>
      </c>
      <c r="Q60">
        <f t="shared" si="52"/>
        <v>-941742.97402309952</v>
      </c>
      <c r="R60">
        <f t="shared" si="52"/>
        <v>-1811827.1493907063</v>
      </c>
      <c r="S60">
        <f t="shared" si="52"/>
        <v>367821.44219073519</v>
      </c>
      <c r="T60">
        <f t="shared" si="52"/>
        <v>-3478422.7935350449</v>
      </c>
      <c r="U60">
        <f t="shared" si="52"/>
        <v>-613417.34109902999</v>
      </c>
      <c r="V60">
        <f t="shared" si="52"/>
        <v>-845532.8400999998</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-4094980.6379507203</v>
      </c>
      <c r="N64">
        <f t="shared" si="56"/>
        <v>20252607.040861148</v>
      </c>
      <c r="O64">
        <f t="shared" si="56"/>
        <v>-80961459.754861474</v>
      </c>
      <c r="P64">
        <f t="shared" si="56"/>
        <v>-91348915.966068193</v>
      </c>
      <c r="Q64">
        <f t="shared" si="56"/>
        <v>-71989252.65497753</v>
      </c>
      <c r="R64">
        <f t="shared" si="56"/>
        <v>-130005791.76562877</v>
      </c>
      <c r="S64">
        <f t="shared" si="56"/>
        <v>120542487.36542039</v>
      </c>
      <c r="T64">
        <f t="shared" si="56"/>
        <v>-624763254.673756</v>
      </c>
      <c r="U64">
        <f t="shared" si="56"/>
        <v>-170681200.12234199</v>
      </c>
      <c r="V64">
        <f t="shared" si="56"/>
        <v>-201460436.70999995</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-163255.04204454701</v>
      </c>
      <c r="N66">
        <f t="shared" si="58"/>
        <v>774764.16196582897</v>
      </c>
      <c r="O66">
        <f t="shared" si="58"/>
        <v>-3057173.372657903</v>
      </c>
      <c r="P66">
        <f t="shared" si="58"/>
        <v>-3152669.1605072943</v>
      </c>
      <c r="Q66">
        <f t="shared" si="58"/>
        <v>-2294120.7451025425</v>
      </c>
      <c r="R66">
        <f t="shared" si="58"/>
        <v>-4114346.9678278784</v>
      </c>
      <c r="S66">
        <f t="shared" si="58"/>
        <v>3706536.7960967957</v>
      </c>
      <c r="T66">
        <f t="shared" si="58"/>
        <v>-18701850.721097544</v>
      </c>
      <c r="U66">
        <f t="shared" si="58"/>
        <v>-4994114.2892939989</v>
      </c>
      <c r="V66">
        <f t="shared" si="58"/>
        <v>-5871903.3099999996</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-1886412.0108247406</v>
      </c>
      <c r="N68">
        <f t="shared" si="60"/>
        <v>8052246.2664943291</v>
      </c>
      <c r="O68">
        <f t="shared" si="60"/>
        <v>-6687432.6661377298</v>
      </c>
      <c r="P68">
        <f t="shared" si="60"/>
        <v>-73780.307324735026</v>
      </c>
      <c r="Q68">
        <f t="shared" si="60"/>
        <v>329251.18403175595</v>
      </c>
      <c r="R68">
        <f t="shared" si="60"/>
        <v>-1032499.1577852722</v>
      </c>
      <c r="S68">
        <f t="shared" si="60"/>
        <v>2368612.4675389328</v>
      </c>
      <c r="T68">
        <f t="shared" si="60"/>
        <v>-7429370.9192505479</v>
      </c>
      <c r="U68">
        <f t="shared" si="60"/>
        <v>805498.65991802991</v>
      </c>
      <c r="V68">
        <f t="shared" si="60"/>
        <v>-265775.29810000001</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-163255.04204454701</v>
      </c>
      <c r="N70">
        <f t="shared" si="62"/>
        <v>774764.16196582897</v>
      </c>
      <c r="O70">
        <f t="shared" si="62"/>
        <v>-3057173.372657903</v>
      </c>
      <c r="P70">
        <f t="shared" si="62"/>
        <v>-3152669.1605072943</v>
      </c>
      <c r="Q70">
        <f t="shared" si="62"/>
        <v>-2294120.7451025425</v>
      </c>
      <c r="R70">
        <f t="shared" si="62"/>
        <v>-4114346.9678278784</v>
      </c>
      <c r="S70">
        <f t="shared" si="62"/>
        <v>3657280.4931586329</v>
      </c>
      <c r="T70">
        <f t="shared" si="62"/>
        <v>-18701850.721097544</v>
      </c>
      <c r="U70">
        <f t="shared" si="62"/>
        <v>-4994114.2892939989</v>
      </c>
      <c r="V70">
        <f t="shared" si="62"/>
        <v>-5871903.3099999996</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-1904642.1571863815</v>
      </c>
      <c r="N72">
        <f t="shared" si="64"/>
        <v>7815603.3882517843</v>
      </c>
      <c r="O72">
        <f t="shared" si="64"/>
        <v>-6712506.8512555826</v>
      </c>
      <c r="P72">
        <f t="shared" si="64"/>
        <v>-73780.307324735026</v>
      </c>
      <c r="Q72">
        <f t="shared" si="64"/>
        <v>329251.18403175595</v>
      </c>
      <c r="R72">
        <f t="shared" si="64"/>
        <v>-1033382.6065206953</v>
      </c>
      <c r="S72">
        <f t="shared" si="64"/>
        <v>2353712.4359001382</v>
      </c>
      <c r="T72">
        <f t="shared" si="64"/>
        <v>-7510007.4704116434</v>
      </c>
      <c r="U72">
        <f t="shared" si="64"/>
        <v>805498.65991802991</v>
      </c>
      <c r="V72">
        <f t="shared" si="64"/>
        <v>-265881.48079999996</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35235879.907948054</v>
      </c>
      <c r="N74">
        <f t="shared" si="66"/>
        <v>35367304.37605416</v>
      </c>
      <c r="O74">
        <f t="shared" si="66"/>
        <v>35452484.198717088</v>
      </c>
      <c r="P74">
        <f t="shared" si="66"/>
        <v>37871274.770409197</v>
      </c>
      <c r="Q74">
        <f t="shared" si="66"/>
        <v>40166337.514812104</v>
      </c>
      <c r="R74">
        <f t="shared" si="66"/>
        <v>39894020.752466023</v>
      </c>
      <c r="S74">
        <f t="shared" si="66"/>
        <v>40057688.364461385</v>
      </c>
      <c r="T74">
        <f t="shared" si="66"/>
        <v>40561156.758744016</v>
      </c>
      <c r="U74">
        <f t="shared" si="66"/>
        <v>38597046.181511991</v>
      </c>
      <c r="V74">
        <f t="shared" si="66"/>
        <v>36431284.369999997</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35630412.926222384</v>
      </c>
      <c r="N76">
        <f t="shared" si="68"/>
        <v>35666336.157865532</v>
      </c>
      <c r="O76">
        <f t="shared" si="68"/>
        <v>35452484.198717088</v>
      </c>
      <c r="P76">
        <f t="shared" si="68"/>
        <v>37871274.770409197</v>
      </c>
      <c r="Q76">
        <f t="shared" si="68"/>
        <v>40166337.514812104</v>
      </c>
      <c r="R76">
        <f t="shared" si="68"/>
        <v>39894020.752466023</v>
      </c>
      <c r="S76">
        <f t="shared" si="68"/>
        <v>40845789.211472005</v>
      </c>
      <c r="T76">
        <f t="shared" si="68"/>
        <v>40561156.758744016</v>
      </c>
      <c r="U76">
        <f t="shared" si="68"/>
        <v>38597046.181511991</v>
      </c>
      <c r="V76">
        <f t="shared" si="68"/>
        <v>36431284.369999997</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1877432.9835122903</v>
      </c>
      <c r="N82">
        <f t="shared" si="74"/>
        <v>25825472.065527633</v>
      </c>
      <c r="O82">
        <f t="shared" si="74"/>
        <v>-61934578.106609002</v>
      </c>
      <c r="P82">
        <f t="shared" si="74"/>
        <v>-69541864.137994915</v>
      </c>
      <c r="Q82">
        <f t="shared" si="74"/>
        <v>-47574168.747601323</v>
      </c>
      <c r="R82">
        <f t="shared" si="74"/>
        <v>-130005791.76562877</v>
      </c>
      <c r="S82">
        <f t="shared" si="74"/>
        <v>47680101.244142175</v>
      </c>
      <c r="T82">
        <f t="shared" si="74"/>
        <v>-303528608.39163119</v>
      </c>
      <c r="U82">
        <f t="shared" si="74"/>
        <v>-232678270.49645099</v>
      </c>
      <c r="V82">
        <f t="shared" si="74"/>
        <v>-249975312.33999997</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-1242098.7782222617</v>
      </c>
      <c r="N84">
        <f t="shared" si="76"/>
        <v>17354173.533885825</v>
      </c>
      <c r="O84">
        <f t="shared" si="76"/>
        <v>-4599973.2334386855</v>
      </c>
      <c r="P84">
        <f t="shared" si="76"/>
        <v>-197532.38308572673</v>
      </c>
      <c r="Q84">
        <f t="shared" si="76"/>
        <v>386668.28424437821</v>
      </c>
      <c r="R84">
        <f t="shared" si="76"/>
        <v>-2240047.3721465343</v>
      </c>
      <c r="S84">
        <f t="shared" si="76"/>
        <v>1694293.6803154754</v>
      </c>
      <c r="T84">
        <f t="shared" si="76"/>
        <v>-9053153.0360803865</v>
      </c>
      <c r="U84">
        <f t="shared" si="76"/>
        <v>198973.64849426999</v>
      </c>
      <c r="V84">
        <f t="shared" si="76"/>
        <v>-152053.62639999998</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f t="shared" si="78"/>
        <v>29385.907568018458</v>
      </c>
      <c r="N86">
        <f t="shared" si="78"/>
        <v>243167.20802752074</v>
      </c>
      <c r="O86">
        <f t="shared" si="78"/>
        <v>-1245127.7166009336</v>
      </c>
      <c r="P86">
        <f t="shared" si="78"/>
        <v>-1041296.5360015794</v>
      </c>
      <c r="Q86">
        <f t="shared" si="78"/>
        <v>-622360.35409038793</v>
      </c>
      <c r="R86">
        <f t="shared" si="78"/>
        <v>-1811827.1493907063</v>
      </c>
      <c r="S86">
        <f t="shared" si="78"/>
        <v>145552.37518227284</v>
      </c>
      <c r="T86">
        <f t="shared" si="78"/>
        <v>-1689845.7972991706</v>
      </c>
      <c r="U86">
        <f t="shared" si="78"/>
        <v>-836118.68191799987</v>
      </c>
      <c r="V86">
        <f t="shared" si="78"/>
        <v>-1049085.0759999999</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-2734521.9542461615</v>
      </c>
      <c r="N88">
        <f t="shared" si="80"/>
        <v>22046797.731729381</v>
      </c>
      <c r="O88">
        <f t="shared" si="80"/>
        <v>-66976232.440465905</v>
      </c>
      <c r="P88">
        <f t="shared" si="80"/>
        <v>-74813754.891872257</v>
      </c>
      <c r="Q88">
        <f t="shared" si="80"/>
        <v>-52380287.627006084</v>
      </c>
      <c r="R88">
        <f t="shared" si="80"/>
        <v>-134347311.26542261</v>
      </c>
      <c r="S88">
        <f t="shared" si="80"/>
        <v>41843229.345969804</v>
      </c>
      <c r="T88">
        <f t="shared" si="80"/>
        <v>-311349382.32954466</v>
      </c>
      <c r="U88">
        <f t="shared" si="80"/>
        <v>-240033855.11710799</v>
      </c>
      <c r="V88">
        <f t="shared" si="80"/>
        <v>-256187000.28999996</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L90">
        <f t="shared" ref="L90:V90" si="82">L$2*L183*1000000</f>
        <v>0</v>
      </c>
      <c r="M90">
        <f t="shared" si="82"/>
        <v>0</v>
      </c>
      <c r="N90">
        <f t="shared" si="82"/>
        <v>0</v>
      </c>
      <c r="O90">
        <f t="shared" si="82"/>
        <v>0</v>
      </c>
      <c r="P90">
        <f t="shared" si="82"/>
        <v>0</v>
      </c>
      <c r="Q90">
        <f t="shared" si="82"/>
        <v>0</v>
      </c>
      <c r="R90">
        <f t="shared" si="82"/>
        <v>0</v>
      </c>
      <c r="S90">
        <f t="shared" si="82"/>
        <v>0</v>
      </c>
      <c r="T90">
        <f t="shared" si="82"/>
        <v>0</v>
      </c>
      <c r="U90">
        <f t="shared" si="82"/>
        <v>0</v>
      </c>
      <c r="V90">
        <f t="shared" si="82"/>
        <v>0</v>
      </c>
    </row>
    <row r="91" spans="1:22" x14ac:dyDescent="0.2">
      <c r="C91" s="5" t="s">
        <v>1282</v>
      </c>
      <c r="L91">
        <f t="shared" ref="L91:V91" si="83">L$2*L184*1000000</f>
        <v>0</v>
      </c>
      <c r="M91">
        <f t="shared" si="83"/>
        <v>-5332998.0401218683</v>
      </c>
      <c r="N91">
        <f t="shared" si="83"/>
        <v>-5532087.9635103941</v>
      </c>
      <c r="O91">
        <f t="shared" si="83"/>
        <v>148031552.78133005</v>
      </c>
      <c r="P91">
        <f t="shared" si="83"/>
        <v>10687679.270267466</v>
      </c>
      <c r="Q91">
        <f t="shared" si="83"/>
        <v>230001625.09279454</v>
      </c>
      <c r="R91">
        <f t="shared" si="83"/>
        <v>441724.36771158205</v>
      </c>
      <c r="S91">
        <f t="shared" si="83"/>
        <v>1117120636.5618114</v>
      </c>
      <c r="T91">
        <f t="shared" si="83"/>
        <v>1606561841.2957377</v>
      </c>
      <c r="U91">
        <f t="shared" si="83"/>
        <v>351870378.27419394</v>
      </c>
      <c r="V91">
        <f t="shared" si="83"/>
        <v>45658560.999999993</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9">
        <v>-0.17929999999999999</v>
      </c>
      <c r="N100" s="8">
        <v>0.6603</v>
      </c>
      <c r="O100" s="9">
        <v>-0.53169999999999995</v>
      </c>
      <c r="P100" s="8">
        <v>0.3427</v>
      </c>
      <c r="Q100" s="8">
        <v>0.14449999999999999</v>
      </c>
      <c r="R100" s="9">
        <v>-6.13E-2</v>
      </c>
      <c r="S100" s="8">
        <v>3.5669</v>
      </c>
      <c r="T100" s="9">
        <v>-0.45190000000000002</v>
      </c>
      <c r="U100" s="8">
        <v>0.54930000000000001</v>
      </c>
    </row>
    <row r="102" spans="3:22" x14ac:dyDescent="0.2">
      <c r="C102" s="6" t="s">
        <v>1238</v>
      </c>
      <c r="D102" s="6"/>
      <c r="E102" s="6"/>
      <c r="F102" s="6"/>
      <c r="G102" s="6"/>
      <c r="H102" s="6"/>
      <c r="I102" s="6"/>
      <c r="J102" s="6"/>
      <c r="K102" s="6"/>
      <c r="L102" s="6"/>
      <c r="M102" s="6" t="s">
        <v>1247</v>
      </c>
      <c r="N102" s="6" t="s">
        <v>1247</v>
      </c>
      <c r="O102" s="6" t="s">
        <v>1247</v>
      </c>
      <c r="P102" s="6" t="s">
        <v>1247</v>
      </c>
      <c r="Q102" s="6">
        <v>1.8</v>
      </c>
      <c r="R102" s="6">
        <v>12.09</v>
      </c>
      <c r="S102" s="6">
        <v>9.17</v>
      </c>
      <c r="T102" s="6">
        <v>32.19</v>
      </c>
      <c r="U102" s="6">
        <v>48.62</v>
      </c>
      <c r="V102" s="6">
        <v>58.35</v>
      </c>
    </row>
    <row r="104" spans="3:22" x14ac:dyDescent="0.2">
      <c r="C104" s="5" t="s">
        <v>1239</v>
      </c>
      <c r="D104" s="5"/>
      <c r="E104" s="5"/>
      <c r="F104" s="5"/>
      <c r="G104" s="5"/>
      <c r="H104" s="5"/>
      <c r="I104" s="5"/>
      <c r="J104" s="5"/>
      <c r="K104" s="5"/>
      <c r="L104" s="5"/>
      <c r="M104" s="5">
        <v>63.98</v>
      </c>
      <c r="N104" s="5">
        <v>106.22</v>
      </c>
      <c r="O104" s="5">
        <v>49.74</v>
      </c>
      <c r="P104" s="5">
        <v>66.790000000000006</v>
      </c>
      <c r="Q104" s="5">
        <v>74.650000000000006</v>
      </c>
      <c r="R104" s="5">
        <v>59.67</v>
      </c>
      <c r="S104" s="5">
        <v>318.52</v>
      </c>
      <c r="T104" s="5">
        <v>147.41999999999999</v>
      </c>
      <c r="U104" s="5">
        <v>229.65</v>
      </c>
      <c r="V104" s="5">
        <v>179.92</v>
      </c>
    </row>
    <row r="106" spans="3:22" x14ac:dyDescent="0.2">
      <c r="C106" s="6" t="s">
        <v>1240</v>
      </c>
      <c r="D106" s="6"/>
      <c r="E106" s="6"/>
      <c r="F106" s="6"/>
      <c r="G106" s="6"/>
      <c r="H106" s="6"/>
      <c r="I106" s="6"/>
      <c r="J106" s="6"/>
      <c r="K106" s="6"/>
      <c r="L106" s="6"/>
      <c r="M106" s="9">
        <v>-0.17929999999999999</v>
      </c>
      <c r="N106" s="8">
        <v>0.6603</v>
      </c>
      <c r="O106" s="9">
        <v>-0.53169999999999995</v>
      </c>
      <c r="P106" s="8">
        <v>0.3427</v>
      </c>
      <c r="Q106" s="8">
        <v>0.1176</v>
      </c>
      <c r="R106" s="9">
        <v>-0.2006</v>
      </c>
      <c r="S106" s="8">
        <v>4.3380999999999998</v>
      </c>
      <c r="T106" s="9">
        <v>-0.53720000000000001</v>
      </c>
      <c r="U106" s="8">
        <v>0.55779999999999996</v>
      </c>
      <c r="V106" s="9">
        <v>-0.2165</v>
      </c>
    </row>
    <row r="108" spans="3:22" x14ac:dyDescent="0.2">
      <c r="C108" s="6" t="s">
        <v>1241</v>
      </c>
      <c r="D108" s="6"/>
      <c r="E108" s="6"/>
      <c r="F108" s="6"/>
      <c r="G108" s="6"/>
      <c r="H108" s="6"/>
      <c r="I108" s="6"/>
      <c r="J108" s="6"/>
      <c r="K108" s="6"/>
      <c r="L108" s="6"/>
      <c r="M108" s="33">
        <v>1</v>
      </c>
      <c r="N108" s="33">
        <v>1</v>
      </c>
      <c r="O108" s="33">
        <v>1</v>
      </c>
      <c r="P108" s="33">
        <v>1</v>
      </c>
      <c r="Q108" s="10">
        <v>0.97650000000000003</v>
      </c>
      <c r="R108" s="10">
        <v>0.83160000000000001</v>
      </c>
      <c r="S108" s="10">
        <v>0.97199999999999998</v>
      </c>
      <c r="T108" s="10">
        <v>0.82079999999999997</v>
      </c>
      <c r="U108" s="10">
        <v>0.82530000000000003</v>
      </c>
      <c r="V108" s="10">
        <v>0.75509999999999999</v>
      </c>
    </row>
    <row r="110" spans="3:22" x14ac:dyDescent="0.2">
      <c r="C110" s="5" t="s">
        <v>1242</v>
      </c>
      <c r="D110" s="5"/>
      <c r="E110" s="5"/>
      <c r="F110" s="5"/>
      <c r="G110" s="5"/>
      <c r="H110" s="5"/>
      <c r="I110" s="5"/>
      <c r="J110" s="5"/>
      <c r="K110" s="5"/>
      <c r="L110" s="5"/>
      <c r="M110" s="5">
        <v>65.989999999999995</v>
      </c>
      <c r="N110" s="5">
        <v>90</v>
      </c>
      <c r="O110" s="5">
        <v>99.7</v>
      </c>
      <c r="P110" s="5">
        <v>123.98</v>
      </c>
      <c r="Q110" s="5">
        <v>115.52</v>
      </c>
      <c r="R110" s="5">
        <v>166.12</v>
      </c>
      <c r="S110" s="5">
        <v>284.55</v>
      </c>
      <c r="T110" s="5">
        <v>403.8</v>
      </c>
      <c r="U110" s="5">
        <v>442.09</v>
      </c>
      <c r="V110" s="5">
        <v>421.2</v>
      </c>
    </row>
    <row r="111" spans="3:22" x14ac:dyDescent="0.2">
      <c r="C111" s="11" t="s">
        <v>1243</v>
      </c>
      <c r="M111" s="9">
        <v>-4.7000000000000002E-3</v>
      </c>
      <c r="N111" s="8">
        <v>0.3639</v>
      </c>
      <c r="O111" s="8">
        <v>0.1077</v>
      </c>
      <c r="P111" s="8">
        <v>0.24360000000000001</v>
      </c>
      <c r="Q111" s="9">
        <v>-6.83E-2</v>
      </c>
      <c r="R111" s="8">
        <v>0.438</v>
      </c>
      <c r="S111" s="8">
        <v>0.71289999999999998</v>
      </c>
      <c r="T111" s="8">
        <v>0.41909999999999997</v>
      </c>
      <c r="U111" s="8">
        <v>9.4799999999999995E-2</v>
      </c>
      <c r="V111" s="9">
        <v>-4.7300000000000002E-2</v>
      </c>
    </row>
    <row r="112" spans="3:22" x14ac:dyDescent="0.2">
      <c r="C112" s="11" t="s">
        <v>1244</v>
      </c>
      <c r="M112" s="11">
        <v>51.85</v>
      </c>
      <c r="N112" s="11">
        <v>74.930000000000007</v>
      </c>
      <c r="O112" s="11">
        <v>83.82</v>
      </c>
      <c r="P112" s="11">
        <v>103.45</v>
      </c>
      <c r="Q112" s="11">
        <v>87.21</v>
      </c>
      <c r="R112" s="11">
        <v>106.78</v>
      </c>
      <c r="S112" s="11">
        <v>125.4</v>
      </c>
      <c r="T112" s="11">
        <v>223.66</v>
      </c>
      <c r="U112" s="11">
        <v>289.54000000000002</v>
      </c>
      <c r="V112" s="11">
        <v>274.02999999999997</v>
      </c>
    </row>
    <row r="113" spans="3:22" x14ac:dyDescent="0.2">
      <c r="C113" s="11" t="s">
        <v>1245</v>
      </c>
      <c r="M113" s="11">
        <v>14.14</v>
      </c>
      <c r="N113" s="11">
        <v>15.07</v>
      </c>
      <c r="O113" s="11">
        <v>15.88</v>
      </c>
      <c r="P113" s="11">
        <v>20.53</v>
      </c>
      <c r="Q113" s="11">
        <v>28.31</v>
      </c>
      <c r="R113" s="11">
        <v>59.34</v>
      </c>
      <c r="S113" s="11">
        <v>159.15</v>
      </c>
      <c r="T113" s="11">
        <v>180.13</v>
      </c>
      <c r="U113" s="11">
        <v>152.55000000000001</v>
      </c>
      <c r="V113" s="11">
        <v>147.16999999999999</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-2.0099999999999998</v>
      </c>
      <c r="N115" s="5">
        <v>16.22</v>
      </c>
      <c r="O115" s="5">
        <v>-49.95</v>
      </c>
      <c r="P115" s="5">
        <v>-57.19</v>
      </c>
      <c r="Q115" s="5">
        <v>-40.869999999999997</v>
      </c>
      <c r="R115" s="5">
        <v>-106.45</v>
      </c>
      <c r="S115" s="5">
        <v>33.979999999999997</v>
      </c>
      <c r="T115" s="5">
        <v>-256.38</v>
      </c>
      <c r="U115" s="5">
        <v>-212.44</v>
      </c>
      <c r="V115" s="5">
        <v>-241.27</v>
      </c>
    </row>
    <row r="117" spans="3:22" x14ac:dyDescent="0.2">
      <c r="C117" s="6" t="s">
        <v>1249</v>
      </c>
      <c r="D117" s="6"/>
      <c r="E117" s="6"/>
      <c r="F117" s="6"/>
      <c r="G117" s="6"/>
      <c r="H117" s="6"/>
      <c r="I117" s="6"/>
      <c r="J117" s="6"/>
      <c r="K117" s="6"/>
      <c r="L117" s="6"/>
      <c r="M117" s="9">
        <v>-1.1724000000000001</v>
      </c>
      <c r="N117" s="8">
        <v>9.0684000000000005</v>
      </c>
      <c r="O117" s="12">
        <v>-4.08</v>
      </c>
      <c r="P117" s="9">
        <v>-0.1449</v>
      </c>
      <c r="Q117" s="8">
        <v>0.28539999999999999</v>
      </c>
      <c r="R117" s="9">
        <v>-1.6044</v>
      </c>
      <c r="S117" s="8">
        <v>1.3191999999999999</v>
      </c>
      <c r="T117" s="9">
        <v>-8.5455000000000005</v>
      </c>
      <c r="U117" s="8">
        <v>0.1714</v>
      </c>
      <c r="V117" s="9">
        <v>-0.13569999999999999</v>
      </c>
    </row>
    <row r="119" spans="3:22" x14ac:dyDescent="0.2">
      <c r="C119" s="6" t="s">
        <v>1250</v>
      </c>
      <c r="D119" s="6"/>
      <c r="E119" s="6"/>
      <c r="F119" s="6"/>
      <c r="G119" s="6"/>
      <c r="H119" s="6"/>
      <c r="I119" s="6"/>
      <c r="J119" s="6"/>
      <c r="K119" s="6"/>
      <c r="L119" s="6"/>
      <c r="M119" s="10">
        <v>-3.1399999999999997E-2</v>
      </c>
      <c r="N119" s="10">
        <v>0.1527</v>
      </c>
      <c r="O119" s="10">
        <v>-1.0042</v>
      </c>
      <c r="P119" s="10">
        <v>-0.85629999999999995</v>
      </c>
      <c r="Q119" s="10">
        <v>-0.53469999999999995</v>
      </c>
      <c r="R119" s="10">
        <v>-1.4835</v>
      </c>
      <c r="S119" s="10">
        <v>0.1037</v>
      </c>
      <c r="T119" s="10">
        <v>-1.4274</v>
      </c>
      <c r="U119" s="10">
        <v>-0.76339999999999997</v>
      </c>
      <c r="V119" s="10">
        <v>-1.0125999999999999</v>
      </c>
    </row>
    <row r="121" spans="3:22" x14ac:dyDescent="0.2">
      <c r="C121" s="6" t="s">
        <v>1251</v>
      </c>
      <c r="D121" s="6"/>
      <c r="E121" s="6"/>
      <c r="F121" s="6"/>
      <c r="G121" s="6"/>
      <c r="H121" s="6"/>
      <c r="I121" s="6"/>
      <c r="J121" s="6"/>
      <c r="K121" s="6"/>
      <c r="L121" s="6"/>
      <c r="M121" s="6">
        <v>0.89</v>
      </c>
      <c r="N121" s="6">
        <v>1.89</v>
      </c>
      <c r="O121" s="6">
        <v>1</v>
      </c>
      <c r="P121" s="6">
        <v>-0.14000000000000001</v>
      </c>
      <c r="Q121" s="6">
        <v>-0.09</v>
      </c>
      <c r="R121" s="6">
        <v>-0.8</v>
      </c>
      <c r="S121" s="6">
        <v>-18.75</v>
      </c>
      <c r="T121" s="6">
        <v>-65.099999999999994</v>
      </c>
      <c r="U121" s="6">
        <v>-111.9</v>
      </c>
      <c r="V121" s="6">
        <v>-91.54</v>
      </c>
    </row>
    <row r="123" spans="3:22" x14ac:dyDescent="0.2">
      <c r="C123" s="6" t="s">
        <v>1252</v>
      </c>
      <c r="D123" s="6"/>
      <c r="E123" s="6"/>
      <c r="F123" s="6"/>
      <c r="G123" s="6"/>
      <c r="H123" s="6"/>
      <c r="I123" s="6"/>
      <c r="J123" s="6"/>
      <c r="K123" s="6"/>
      <c r="L123" s="6"/>
      <c r="M123" s="8">
        <v>1.728</v>
      </c>
      <c r="N123" s="8">
        <v>1.1297999999999999</v>
      </c>
      <c r="O123" s="9">
        <v>-0.47160000000000002</v>
      </c>
      <c r="P123" s="9">
        <v>-1.1384000000000001</v>
      </c>
      <c r="Q123" s="8">
        <v>0.36230000000000001</v>
      </c>
      <c r="R123" s="9">
        <v>-8.0908999999999995</v>
      </c>
      <c r="S123" s="9">
        <v>-22.4313</v>
      </c>
      <c r="T123" s="9">
        <v>-2.4729999999999999</v>
      </c>
      <c r="U123" s="9">
        <v>-0.71889999999999998</v>
      </c>
      <c r="V123" s="8">
        <v>0.18190000000000001</v>
      </c>
    </row>
    <row r="125" spans="3:22" x14ac:dyDescent="0.2">
      <c r="C125" s="6" t="s">
        <v>1253</v>
      </c>
      <c r="D125" s="6"/>
      <c r="E125" s="6"/>
      <c r="F125" s="6"/>
      <c r="G125" s="6"/>
      <c r="H125" s="6"/>
      <c r="I125" s="6"/>
      <c r="J125" s="6"/>
      <c r="K125" s="6"/>
      <c r="L125" s="6"/>
      <c r="M125" s="6">
        <v>-0.12</v>
      </c>
      <c r="N125" s="6">
        <v>-0.02</v>
      </c>
      <c r="O125" s="6">
        <v>-0.02</v>
      </c>
      <c r="P125" s="6">
        <v>-0.37</v>
      </c>
      <c r="Q125" s="6">
        <v>-0.18</v>
      </c>
      <c r="R125" s="6">
        <v>-1.02</v>
      </c>
      <c r="S125" s="6">
        <v>-19.98</v>
      </c>
      <c r="T125" s="6">
        <v>-65.819999999999993</v>
      </c>
      <c r="U125" s="6">
        <v>-116.52</v>
      </c>
      <c r="V125" s="6">
        <v>-109.86</v>
      </c>
    </row>
    <row r="127" spans="3:22" x14ac:dyDescent="0.2">
      <c r="C127" s="6" t="s">
        <v>1254</v>
      </c>
      <c r="D127" s="6"/>
      <c r="E127" s="6"/>
      <c r="F127" s="6"/>
      <c r="G127" s="6"/>
      <c r="H127" s="6"/>
      <c r="I127" s="6"/>
      <c r="J127" s="6"/>
      <c r="K127" s="6"/>
      <c r="L127" s="6"/>
      <c r="M127" s="6">
        <v>1</v>
      </c>
      <c r="N127" s="6">
        <v>1.91</v>
      </c>
      <c r="O127" s="6">
        <v>1.02</v>
      </c>
      <c r="P127" s="6">
        <v>0.24</v>
      </c>
      <c r="Q127" s="6">
        <v>0.09</v>
      </c>
      <c r="R127" s="6">
        <v>0.22</v>
      </c>
      <c r="S127" s="6">
        <v>1.23</v>
      </c>
      <c r="T127" s="6">
        <v>0.72</v>
      </c>
      <c r="U127" s="6">
        <v>4.62</v>
      </c>
      <c r="V127" s="6">
        <v>18.32</v>
      </c>
    </row>
    <row r="129" spans="3:22" x14ac:dyDescent="0.2">
      <c r="C129" s="6" t="s">
        <v>1255</v>
      </c>
      <c r="D129" s="6"/>
      <c r="E129" s="6"/>
      <c r="F129" s="6"/>
      <c r="G129" s="6"/>
      <c r="H129" s="6"/>
      <c r="I129" s="6"/>
      <c r="J129" s="6"/>
      <c r="K129" s="6"/>
      <c r="L129" s="6"/>
      <c r="M129" s="6">
        <v>0.21</v>
      </c>
      <c r="N129" s="6">
        <v>1.75</v>
      </c>
      <c r="O129" s="6">
        <v>0.15</v>
      </c>
      <c r="P129" s="6">
        <v>-1.51</v>
      </c>
      <c r="Q129" s="6">
        <v>0.44</v>
      </c>
      <c r="R129" s="6">
        <v>2.38</v>
      </c>
      <c r="S129" s="6">
        <v>22.91</v>
      </c>
      <c r="T129" s="6">
        <v>-17.61</v>
      </c>
      <c r="U129" s="6">
        <v>350.13</v>
      </c>
      <c r="V129" s="6">
        <v>132.46</v>
      </c>
    </row>
    <row r="131" spans="3:22" x14ac:dyDescent="0.2">
      <c r="C131" s="5" t="s">
        <v>1256</v>
      </c>
      <c r="D131" s="5"/>
      <c r="E131" s="5"/>
      <c r="F131" s="5"/>
      <c r="G131" s="5"/>
      <c r="H131" s="5"/>
      <c r="I131" s="5"/>
      <c r="J131" s="5"/>
      <c r="K131" s="5"/>
      <c r="L131" s="5"/>
      <c r="M131" s="5">
        <v>-0.92</v>
      </c>
      <c r="N131" s="5">
        <v>19.86</v>
      </c>
      <c r="O131" s="5">
        <v>-48.81</v>
      </c>
      <c r="P131" s="5">
        <v>-58.84</v>
      </c>
      <c r="Q131" s="5">
        <v>-40.520000000000003</v>
      </c>
      <c r="R131" s="5">
        <v>-104.87</v>
      </c>
      <c r="S131" s="5">
        <v>38.14</v>
      </c>
      <c r="T131" s="5">
        <v>-339.09</v>
      </c>
      <c r="U131" s="5">
        <v>25.79</v>
      </c>
      <c r="V131" s="5">
        <v>-200.35</v>
      </c>
    </row>
    <row r="133" spans="3:22" x14ac:dyDescent="0.2">
      <c r="C133" s="6" t="s">
        <v>1257</v>
      </c>
      <c r="D133" s="6"/>
      <c r="E133" s="6"/>
      <c r="F133" s="6"/>
      <c r="G133" s="6"/>
      <c r="H133" s="6"/>
      <c r="I133" s="6"/>
      <c r="J133" s="6"/>
      <c r="K133" s="6"/>
      <c r="L133" s="6"/>
      <c r="M133" s="6" t="s">
        <v>1247</v>
      </c>
      <c r="N133" s="6" t="s">
        <v>1247</v>
      </c>
      <c r="O133" s="6" t="s">
        <v>1247</v>
      </c>
      <c r="P133" s="6" t="s">
        <v>1247</v>
      </c>
      <c r="Q133" s="6" t="s">
        <v>1247</v>
      </c>
      <c r="R133" s="6" t="s">
        <v>1247</v>
      </c>
      <c r="S133" s="6">
        <v>0.38</v>
      </c>
      <c r="T133" s="6" t="s">
        <v>1247</v>
      </c>
      <c r="U133" s="6" t="s">
        <v>1247</v>
      </c>
      <c r="V133" s="6" t="s">
        <v>1247</v>
      </c>
    </row>
    <row r="135" spans="3:22" x14ac:dyDescent="0.2">
      <c r="C135" s="6" t="s">
        <v>1258</v>
      </c>
      <c r="D135" s="6"/>
      <c r="E135" s="6"/>
      <c r="F135" s="6"/>
      <c r="G135" s="6"/>
      <c r="H135" s="6"/>
      <c r="I135" s="6"/>
      <c r="J135" s="6"/>
      <c r="K135" s="6"/>
      <c r="L135" s="6"/>
      <c r="M135" s="6">
        <v>-4.12</v>
      </c>
      <c r="N135" s="6">
        <v>-0.05</v>
      </c>
      <c r="O135" s="6">
        <v>-10.14</v>
      </c>
      <c r="P135" s="6">
        <v>-9.86</v>
      </c>
      <c r="Q135" s="6">
        <v>-18.84</v>
      </c>
      <c r="R135" s="6">
        <v>-1.65</v>
      </c>
      <c r="S135" s="6">
        <v>-13.97</v>
      </c>
      <c r="T135" s="6">
        <v>-1.55</v>
      </c>
      <c r="U135" s="6">
        <v>-8.27</v>
      </c>
      <c r="V135" s="6">
        <v>-9.59</v>
      </c>
    </row>
    <row r="137" spans="3:22" x14ac:dyDescent="0.2">
      <c r="C137" s="5" t="s">
        <v>1259</v>
      </c>
      <c r="D137" s="5"/>
      <c r="E137" s="5"/>
      <c r="F137" s="5"/>
      <c r="G137" s="5"/>
      <c r="H137" s="5"/>
      <c r="I137" s="5"/>
      <c r="J137" s="5"/>
      <c r="K137" s="5"/>
      <c r="L137" s="5"/>
      <c r="M137" s="5">
        <v>-4.3099999999999996</v>
      </c>
      <c r="N137" s="5">
        <v>20.63</v>
      </c>
      <c r="O137" s="5">
        <v>-59.86</v>
      </c>
      <c r="P137" s="5">
        <v>-68.790000000000006</v>
      </c>
      <c r="Q137" s="5">
        <v>-60.48</v>
      </c>
      <c r="R137" s="5">
        <v>-106.52</v>
      </c>
      <c r="S137" s="5">
        <v>22.49</v>
      </c>
      <c r="T137" s="5">
        <v>-591.04999999999995</v>
      </c>
      <c r="U137" s="5">
        <v>17.52</v>
      </c>
      <c r="V137" s="5">
        <v>-190.92</v>
      </c>
    </row>
    <row r="139" spans="3:22" x14ac:dyDescent="0.2">
      <c r="C139" s="6" t="s">
        <v>1260</v>
      </c>
      <c r="D139" s="6"/>
      <c r="E139" s="6"/>
      <c r="F139" s="6"/>
      <c r="G139" s="6"/>
      <c r="H139" s="6"/>
      <c r="I139" s="6"/>
      <c r="J139" s="6"/>
      <c r="K139" s="6"/>
      <c r="L139" s="6"/>
      <c r="M139" s="9">
        <v>-1.4034</v>
      </c>
      <c r="N139" s="8">
        <v>5.7869999999999999</v>
      </c>
      <c r="O139" s="9">
        <v>-3.9024000000000001</v>
      </c>
      <c r="P139" s="9">
        <v>-0.14910000000000001</v>
      </c>
      <c r="Q139" s="8">
        <v>0.12089999999999999</v>
      </c>
      <c r="R139" s="9">
        <v>-0.76129999999999998</v>
      </c>
      <c r="S139" s="8">
        <v>1.2112000000000001</v>
      </c>
      <c r="T139" s="9">
        <v>-27.278300000000002</v>
      </c>
      <c r="U139" s="8">
        <v>1.0296000000000001</v>
      </c>
      <c r="V139" s="9">
        <v>-11.8972</v>
      </c>
    </row>
    <row r="141" spans="3:22" x14ac:dyDescent="0.2">
      <c r="C141" s="6" t="s">
        <v>1261</v>
      </c>
      <c r="D141" s="6"/>
      <c r="E141" s="6"/>
      <c r="F141" s="6"/>
      <c r="G141" s="6"/>
      <c r="H141" s="6"/>
      <c r="I141" s="6"/>
      <c r="J141" s="6"/>
      <c r="K141" s="6"/>
      <c r="L141" s="6"/>
      <c r="M141" s="10">
        <v>-6.7299999999999999E-2</v>
      </c>
      <c r="N141" s="10">
        <v>0.19420000000000001</v>
      </c>
      <c r="O141" s="10">
        <v>-1.2035</v>
      </c>
      <c r="P141" s="10">
        <v>-1.0299</v>
      </c>
      <c r="Q141" s="10">
        <v>-0.79110000000000003</v>
      </c>
      <c r="R141" s="10">
        <v>-1.4844999999999999</v>
      </c>
      <c r="S141" s="10">
        <v>6.8599999999999994E-2</v>
      </c>
      <c r="T141" s="10">
        <v>-3.2907000000000002</v>
      </c>
      <c r="U141" s="10">
        <v>6.3E-2</v>
      </c>
      <c r="V141" s="10">
        <v>-0.80130000000000001</v>
      </c>
    </row>
    <row r="143" spans="3:22" x14ac:dyDescent="0.2">
      <c r="C143" s="6" t="s">
        <v>1262</v>
      </c>
      <c r="D143" s="6"/>
      <c r="E143" s="6"/>
      <c r="F143" s="6"/>
      <c r="G143" s="6"/>
      <c r="H143" s="6"/>
      <c r="I143" s="6"/>
      <c r="J143" s="6"/>
      <c r="K143" s="6"/>
      <c r="L143" s="6"/>
      <c r="M143" s="6">
        <v>-1.3</v>
      </c>
      <c r="N143" s="6">
        <v>5.72</v>
      </c>
      <c r="O143" s="6">
        <v>0.52</v>
      </c>
      <c r="P143" s="6">
        <v>1.04</v>
      </c>
      <c r="Q143" s="6">
        <v>-4.3</v>
      </c>
      <c r="R143" s="6">
        <v>-3.51</v>
      </c>
      <c r="S143" s="6">
        <v>-75.400000000000006</v>
      </c>
      <c r="T143" s="6">
        <v>-76.59</v>
      </c>
      <c r="U143" s="6">
        <v>168.58</v>
      </c>
      <c r="V143" s="6">
        <v>-1.19</v>
      </c>
    </row>
    <row r="145" spans="3:22" x14ac:dyDescent="0.2">
      <c r="C145" s="6" t="s">
        <v>1263</v>
      </c>
      <c r="D145" s="6"/>
      <c r="E145" s="6"/>
      <c r="F145" s="6"/>
      <c r="G145" s="6"/>
      <c r="H145" s="6"/>
      <c r="I145" s="6"/>
      <c r="J145" s="6"/>
      <c r="K145" s="6"/>
      <c r="L145" s="6"/>
      <c r="M145" s="6">
        <v>-3.01</v>
      </c>
      <c r="N145" s="6">
        <v>14.9</v>
      </c>
      <c r="O145" s="6">
        <v>-60.38</v>
      </c>
      <c r="P145" s="6">
        <v>-69.83</v>
      </c>
      <c r="Q145" s="6">
        <v>-56.17</v>
      </c>
      <c r="R145" s="6">
        <v>-103.01</v>
      </c>
      <c r="S145" s="6">
        <v>97.89</v>
      </c>
      <c r="T145" s="6">
        <v>-514.46</v>
      </c>
      <c r="U145" s="6">
        <v>-151.06</v>
      </c>
      <c r="V145" s="6">
        <v>-189.73</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-3.01</v>
      </c>
      <c r="N149" s="5">
        <v>14.9</v>
      </c>
      <c r="O149" s="5">
        <v>-60.38</v>
      </c>
      <c r="P149" s="5">
        <v>-69.83</v>
      </c>
      <c r="Q149" s="5">
        <v>-56.17</v>
      </c>
      <c r="R149" s="5">
        <v>-103.01</v>
      </c>
      <c r="S149" s="5">
        <v>97.89</v>
      </c>
      <c r="T149" s="5">
        <v>-514.46</v>
      </c>
      <c r="U149" s="5">
        <v>-151.06</v>
      </c>
      <c r="V149" s="5">
        <v>-189.73</v>
      </c>
    </row>
    <row r="151" spans="3:22" x14ac:dyDescent="0.2">
      <c r="C151" s="6" t="s">
        <v>1266</v>
      </c>
      <c r="D151" s="6"/>
      <c r="E151" s="6"/>
      <c r="F151" s="6"/>
      <c r="G151" s="6"/>
      <c r="H151" s="6"/>
      <c r="I151" s="6"/>
      <c r="J151" s="6"/>
      <c r="K151" s="6"/>
      <c r="L151" s="6"/>
      <c r="M151" s="9">
        <v>-1.2261</v>
      </c>
      <c r="N151" s="8">
        <v>5.9461000000000004</v>
      </c>
      <c r="O151" s="9">
        <v>-5.0522999999999998</v>
      </c>
      <c r="P151" s="9">
        <v>-0.15640000000000001</v>
      </c>
      <c r="Q151" s="8">
        <v>0.19550000000000001</v>
      </c>
      <c r="R151" s="9">
        <v>-0.83389999999999997</v>
      </c>
      <c r="S151" s="8">
        <v>1.9502999999999999</v>
      </c>
      <c r="T151" s="9">
        <v>-6.2554999999999996</v>
      </c>
      <c r="U151" s="8">
        <v>0.70640000000000003</v>
      </c>
      <c r="V151" s="9">
        <v>-0.25600000000000001</v>
      </c>
    </row>
    <row r="153" spans="3:22" x14ac:dyDescent="0.2">
      <c r="C153" s="6" t="s">
        <v>1267</v>
      </c>
      <c r="D153" s="6"/>
      <c r="E153" s="6"/>
      <c r="F153" s="6"/>
      <c r="G153" s="6"/>
      <c r="H153" s="6"/>
      <c r="I153" s="6"/>
      <c r="J153" s="6"/>
      <c r="K153" s="6"/>
      <c r="L153" s="6"/>
      <c r="M153" s="10">
        <v>-4.7100000000000003E-2</v>
      </c>
      <c r="N153" s="10">
        <v>0.14030000000000001</v>
      </c>
      <c r="O153" s="10">
        <v>-1.2139</v>
      </c>
      <c r="P153" s="10">
        <v>-1.0454000000000001</v>
      </c>
      <c r="Q153" s="10">
        <v>-0.73480000000000001</v>
      </c>
      <c r="R153" s="10">
        <v>-1.4356</v>
      </c>
      <c r="S153" s="10">
        <v>0.29870000000000002</v>
      </c>
      <c r="T153" s="10">
        <v>-2.8643000000000001</v>
      </c>
      <c r="U153" s="10">
        <v>-0.54290000000000005</v>
      </c>
      <c r="V153" s="10">
        <v>-0.79630000000000001</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-3.01</v>
      </c>
      <c r="N157" s="6">
        <v>14.9</v>
      </c>
      <c r="O157" s="6">
        <v>-60.38</v>
      </c>
      <c r="P157" s="6">
        <v>-69.83</v>
      </c>
      <c r="Q157" s="6">
        <v>-56.17</v>
      </c>
      <c r="R157" s="6">
        <v>-103.01</v>
      </c>
      <c r="S157" s="6">
        <v>97.89</v>
      </c>
      <c r="T157" s="6">
        <v>-514.46</v>
      </c>
      <c r="U157" s="6">
        <v>-151.06</v>
      </c>
      <c r="V157" s="6">
        <v>-189.73</v>
      </c>
    </row>
    <row r="159" spans="3:22" x14ac:dyDescent="0.2">
      <c r="C159" s="6" t="s">
        <v>1270</v>
      </c>
      <c r="D159" s="6"/>
      <c r="E159" s="6"/>
      <c r="F159" s="6"/>
      <c r="G159" s="6"/>
      <c r="H159" s="6"/>
      <c r="I159" s="6"/>
      <c r="J159" s="6"/>
      <c r="K159" s="6"/>
      <c r="L159" s="6"/>
      <c r="M159" s="6">
        <v>-0.12</v>
      </c>
      <c r="N159" s="6">
        <v>0.56999999999999995</v>
      </c>
      <c r="O159" s="6">
        <v>-2.2799999999999998</v>
      </c>
      <c r="P159" s="6">
        <v>-2.41</v>
      </c>
      <c r="Q159" s="6">
        <v>-1.79</v>
      </c>
      <c r="R159" s="6">
        <v>-3.26</v>
      </c>
      <c r="S159" s="6">
        <v>3.01</v>
      </c>
      <c r="T159" s="6">
        <v>-15.4</v>
      </c>
      <c r="U159" s="6">
        <v>-4.42</v>
      </c>
      <c r="V159" s="6">
        <v>-5.53</v>
      </c>
    </row>
    <row r="161" spans="3:22" x14ac:dyDescent="0.2">
      <c r="C161" s="6" t="s">
        <v>1271</v>
      </c>
      <c r="D161" s="6"/>
      <c r="E161" s="6"/>
      <c r="F161" s="6"/>
      <c r="G161" s="6"/>
      <c r="H161" s="6"/>
      <c r="I161" s="6"/>
      <c r="J161" s="6"/>
      <c r="K161" s="6"/>
      <c r="L161" s="6"/>
      <c r="M161" s="9">
        <v>-1.3866000000000001</v>
      </c>
      <c r="N161" s="8">
        <v>5.9241000000000001</v>
      </c>
      <c r="O161" s="9">
        <v>-4.9874000000000001</v>
      </c>
      <c r="P161" s="9">
        <v>-5.6399999999999999E-2</v>
      </c>
      <c r="Q161" s="8">
        <v>0.25690000000000002</v>
      </c>
      <c r="R161" s="9">
        <v>-0.81810000000000005</v>
      </c>
      <c r="S161" s="8">
        <v>1.9235</v>
      </c>
      <c r="T161" s="9">
        <v>-6.1177000000000001</v>
      </c>
      <c r="U161" s="8">
        <v>0.71289999999999998</v>
      </c>
      <c r="V161" s="9">
        <v>-0.25030000000000002</v>
      </c>
    </row>
    <row r="163" spans="3:22" x14ac:dyDescent="0.2">
      <c r="C163" s="5" t="s">
        <v>1272</v>
      </c>
      <c r="D163" s="5"/>
      <c r="E163" s="5"/>
      <c r="F163" s="5"/>
      <c r="G163" s="5"/>
      <c r="H163" s="5"/>
      <c r="I163" s="5"/>
      <c r="J163" s="5"/>
      <c r="K163" s="5"/>
      <c r="L163" s="5"/>
      <c r="M163" s="5">
        <v>-0.12</v>
      </c>
      <c r="N163" s="5">
        <v>0.56999999999999995</v>
      </c>
      <c r="O163" s="5">
        <v>-2.2799999999999998</v>
      </c>
      <c r="P163" s="5">
        <v>-2.41</v>
      </c>
      <c r="Q163" s="5">
        <v>-1.79</v>
      </c>
      <c r="R163" s="5">
        <v>-3.26</v>
      </c>
      <c r="S163" s="5">
        <v>2.97</v>
      </c>
      <c r="T163" s="5">
        <v>-15.4</v>
      </c>
      <c r="U163" s="5">
        <v>-4.42</v>
      </c>
      <c r="V163" s="5">
        <v>-5.53</v>
      </c>
    </row>
    <row r="165" spans="3:22" x14ac:dyDescent="0.2">
      <c r="C165" s="6" t="s">
        <v>1273</v>
      </c>
      <c r="D165" s="6"/>
      <c r="E165" s="6"/>
      <c r="F165" s="6"/>
      <c r="G165" s="6"/>
      <c r="H165" s="6"/>
      <c r="I165" s="6"/>
      <c r="J165" s="6"/>
      <c r="K165" s="6"/>
      <c r="L165" s="6"/>
      <c r="M165" s="12">
        <v>-1.4</v>
      </c>
      <c r="N165" s="13">
        <v>5.75</v>
      </c>
      <c r="O165" s="9">
        <v>-5.0061</v>
      </c>
      <c r="P165" s="9">
        <v>-5.6399999999999999E-2</v>
      </c>
      <c r="Q165" s="8">
        <v>0.25690000000000002</v>
      </c>
      <c r="R165" s="9">
        <v>-0.81879999999999997</v>
      </c>
      <c r="S165" s="8">
        <v>1.9114</v>
      </c>
      <c r="T165" s="9">
        <v>-6.1840999999999999</v>
      </c>
      <c r="U165" s="8">
        <v>0.71289999999999998</v>
      </c>
      <c r="V165" s="9">
        <v>-0.25040000000000001</v>
      </c>
    </row>
    <row r="167" spans="3:22" x14ac:dyDescent="0.2">
      <c r="C167" s="6" t="s">
        <v>1274</v>
      </c>
      <c r="D167" s="6"/>
      <c r="E167" s="6"/>
      <c r="F167" s="6"/>
      <c r="G167" s="6"/>
      <c r="H167" s="6"/>
      <c r="I167" s="6"/>
      <c r="J167" s="6"/>
      <c r="K167" s="6"/>
      <c r="L167" s="6"/>
      <c r="M167" s="6">
        <v>25.9</v>
      </c>
      <c r="N167" s="6">
        <v>26.02</v>
      </c>
      <c r="O167" s="6">
        <v>26.44</v>
      </c>
      <c r="P167" s="6">
        <v>28.95</v>
      </c>
      <c r="Q167" s="6">
        <v>31.34</v>
      </c>
      <c r="R167" s="6">
        <v>31.61</v>
      </c>
      <c r="S167" s="6">
        <v>32.53</v>
      </c>
      <c r="T167" s="6">
        <v>33.4</v>
      </c>
      <c r="U167" s="6">
        <v>34.159999999999997</v>
      </c>
      <c r="V167" s="6">
        <v>34.31</v>
      </c>
    </row>
    <row r="169" spans="3:22" x14ac:dyDescent="0.2">
      <c r="C169" s="6" t="s">
        <v>1275</v>
      </c>
      <c r="D169" s="6"/>
      <c r="E169" s="6"/>
      <c r="F169" s="6"/>
      <c r="G169" s="6"/>
      <c r="H169" s="6"/>
      <c r="I169" s="6"/>
      <c r="J169" s="6"/>
      <c r="K169" s="6"/>
      <c r="L169" s="6"/>
      <c r="M169" s="6">
        <v>26.19</v>
      </c>
      <c r="N169" s="6">
        <v>26.24</v>
      </c>
      <c r="O169" s="6">
        <v>26.44</v>
      </c>
      <c r="P169" s="6">
        <v>28.95</v>
      </c>
      <c r="Q169" s="6">
        <v>31.34</v>
      </c>
      <c r="R169" s="6">
        <v>31.61</v>
      </c>
      <c r="S169" s="6">
        <v>33.17</v>
      </c>
      <c r="T169" s="6">
        <v>33.4</v>
      </c>
      <c r="U169" s="6">
        <v>34.159999999999997</v>
      </c>
      <c r="V169" s="6">
        <v>34.31</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1.38</v>
      </c>
      <c r="N175" s="5">
        <v>19</v>
      </c>
      <c r="O175" s="5">
        <v>-46.19</v>
      </c>
      <c r="P175" s="5">
        <v>-53.16</v>
      </c>
      <c r="Q175" s="5">
        <v>-37.119999999999997</v>
      </c>
      <c r="R175" s="5">
        <v>-103.01</v>
      </c>
      <c r="S175" s="5">
        <v>38.72</v>
      </c>
      <c r="T175" s="5">
        <v>-249.94</v>
      </c>
      <c r="U175" s="5">
        <v>-205.93</v>
      </c>
      <c r="V175" s="5">
        <v>-235.42</v>
      </c>
    </row>
    <row r="177" spans="3:22" x14ac:dyDescent="0.2">
      <c r="C177" s="6" t="s">
        <v>1279</v>
      </c>
      <c r="D177" s="6"/>
      <c r="E177" s="6"/>
      <c r="F177" s="6"/>
      <c r="G177" s="6"/>
      <c r="H177" s="6"/>
      <c r="I177" s="6"/>
      <c r="J177" s="6"/>
      <c r="K177" s="6"/>
      <c r="L177" s="6"/>
      <c r="M177" s="9">
        <v>-0.91300000000000003</v>
      </c>
      <c r="N177" s="8">
        <v>12.7676</v>
      </c>
      <c r="O177" s="9">
        <v>-3.4306000000000001</v>
      </c>
      <c r="P177" s="9">
        <v>-0.151</v>
      </c>
      <c r="Q177" s="8">
        <v>0.30170000000000002</v>
      </c>
      <c r="R177" s="9">
        <v>-1.7748999999999999</v>
      </c>
      <c r="S177" s="8">
        <v>1.3758999999999999</v>
      </c>
      <c r="T177" s="9">
        <v>-7.4547999999999996</v>
      </c>
      <c r="U177" s="8">
        <v>0.17610000000000001</v>
      </c>
      <c r="V177" s="9">
        <v>-0.14319999999999999</v>
      </c>
    </row>
    <row r="179" spans="3:22" x14ac:dyDescent="0.2">
      <c r="C179" s="6" t="s">
        <v>1280</v>
      </c>
      <c r="D179" s="6"/>
      <c r="E179" s="6"/>
      <c r="F179" s="6"/>
      <c r="G179" s="6"/>
      <c r="H179" s="6"/>
      <c r="I179" s="6"/>
      <c r="J179" s="6"/>
      <c r="K179" s="6"/>
      <c r="L179" s="6"/>
      <c r="M179" s="10">
        <v>2.1600000000000001E-2</v>
      </c>
      <c r="N179" s="10">
        <v>0.1789</v>
      </c>
      <c r="O179" s="10">
        <v>-0.92859999999999998</v>
      </c>
      <c r="P179" s="10">
        <v>-0.79600000000000004</v>
      </c>
      <c r="Q179" s="10">
        <v>-0.48559999999999998</v>
      </c>
      <c r="R179" s="10">
        <v>-1.4356</v>
      </c>
      <c r="S179" s="10">
        <v>0.1182</v>
      </c>
      <c r="T179" s="10">
        <v>-1.3915</v>
      </c>
      <c r="U179" s="33">
        <v>-0.74</v>
      </c>
      <c r="V179" s="10">
        <v>-0.98799999999999999</v>
      </c>
    </row>
    <row r="181" spans="3:22" x14ac:dyDescent="0.2">
      <c r="C181" s="6" t="s">
        <v>1281</v>
      </c>
      <c r="D181" s="6"/>
      <c r="E181" s="6"/>
      <c r="F181" s="6"/>
      <c r="G181" s="6"/>
      <c r="H181" s="6"/>
      <c r="I181" s="6"/>
      <c r="J181" s="6"/>
      <c r="K181" s="6"/>
      <c r="L181" s="6"/>
      <c r="M181" s="6">
        <v>-2.0099999999999998</v>
      </c>
      <c r="N181" s="6">
        <v>16.22</v>
      </c>
      <c r="O181" s="6">
        <v>-49.95</v>
      </c>
      <c r="P181" s="6">
        <v>-57.19</v>
      </c>
      <c r="Q181" s="6">
        <v>-40.869999999999997</v>
      </c>
      <c r="R181" s="6">
        <v>-106.45</v>
      </c>
      <c r="S181" s="6">
        <v>33.979999999999997</v>
      </c>
      <c r="T181" s="6">
        <v>-256.38</v>
      </c>
      <c r="U181" s="6">
        <v>-212.44</v>
      </c>
      <c r="V181" s="6">
        <v>-241.27</v>
      </c>
    </row>
    <row r="184" spans="3:22" x14ac:dyDescent="0.2">
      <c r="C184" s="5" t="s">
        <v>1282</v>
      </c>
      <c r="M184" s="5">
        <v>-3.92</v>
      </c>
      <c r="N184" s="5">
        <v>-4.07</v>
      </c>
      <c r="O184" s="5">
        <v>110.4</v>
      </c>
      <c r="P184" s="5">
        <v>8.17</v>
      </c>
      <c r="Q184" s="5">
        <v>179.46</v>
      </c>
      <c r="R184" s="5">
        <v>0.35</v>
      </c>
      <c r="S184" s="5">
        <v>907.19</v>
      </c>
      <c r="T184" s="15">
        <v>1322.92</v>
      </c>
      <c r="U184" s="5">
        <v>311.42</v>
      </c>
      <c r="V184" s="5">
        <v>43</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0660-3729-7C49-B555-4BE0092043E3}">
  <dimension ref="A1:V184"/>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2005</v>
      </c>
      <c r="N1" s="5">
        <f>M1+1</f>
        <v>2006</v>
      </c>
      <c r="O1" s="5">
        <f t="shared" ref="O1:V1" si="0">N1+1</f>
        <v>2007</v>
      </c>
      <c r="P1" s="5">
        <f t="shared" si="0"/>
        <v>2008</v>
      </c>
      <c r="Q1" s="5">
        <f t="shared" si="0"/>
        <v>2009</v>
      </c>
      <c r="R1" s="5">
        <f t="shared" si="0"/>
        <v>2010</v>
      </c>
      <c r="S1" s="5">
        <f t="shared" si="0"/>
        <v>2011</v>
      </c>
      <c r="T1" s="5">
        <f t="shared" si="0"/>
        <v>2012</v>
      </c>
      <c r="U1" s="5">
        <f t="shared" si="0"/>
        <v>2013</v>
      </c>
      <c r="V1" s="5">
        <f t="shared" si="0"/>
        <v>2014</v>
      </c>
    </row>
    <row r="2" spans="1:22" x14ac:dyDescent="0.2">
      <c r="A2" s="70"/>
      <c r="B2" s="70"/>
      <c r="D2" s="4"/>
      <c r="E2" s="4"/>
      <c r="F2" s="4"/>
      <c r="G2" s="4"/>
      <c r="H2" s="4"/>
      <c r="I2" s="4"/>
      <c r="J2" s="4"/>
      <c r="K2" s="4"/>
      <c r="M2" s="4">
        <v>1.6689613679317339</v>
      </c>
      <c r="N2" s="4">
        <v>1.6049248657868389</v>
      </c>
      <c r="O2" s="4">
        <v>1.5722226349792703</v>
      </c>
      <c r="P2" s="4">
        <v>1.5076933592052841</v>
      </c>
      <c r="Q2" s="4">
        <v>1.5072411868492295</v>
      </c>
      <c r="R2" s="4">
        <v>1.4686165710311112</v>
      </c>
      <c r="S2" s="4">
        <v>1.4450620594618826</v>
      </c>
      <c r="T2" s="4">
        <v>1.403926998408513</v>
      </c>
      <c r="U2" s="4">
        <v>1.3819539309070903</v>
      </c>
      <c r="V2" s="4">
        <v>1.3604586837045582</v>
      </c>
    </row>
    <row r="3" spans="1:22" x14ac:dyDescent="0.2">
      <c r="A3" s="71"/>
      <c r="B3" s="71"/>
      <c r="C3" s="5" t="s">
        <v>1236</v>
      </c>
      <c r="D3" s="5"/>
      <c r="E3" s="5"/>
      <c r="F3" s="5"/>
      <c r="G3" s="5"/>
      <c r="H3" s="5"/>
      <c r="I3" s="5"/>
      <c r="J3" s="5"/>
      <c r="K3" s="5"/>
      <c r="L3" s="5"/>
      <c r="M3" s="5">
        <v>1.6689613679317339</v>
      </c>
      <c r="N3" s="5">
        <v>1.6049248657868389</v>
      </c>
      <c r="O3" s="5">
        <v>1.5722226349792703</v>
      </c>
      <c r="P3" s="5">
        <v>1.5076933592052841</v>
      </c>
      <c r="Q3" s="5">
        <v>1.5072411868492295</v>
      </c>
      <c r="R3" s="5">
        <v>1.4686165710311112</v>
      </c>
      <c r="S3" s="5">
        <v>1.4450620594618826</v>
      </c>
      <c r="T3" s="5">
        <v>1.403926998408513</v>
      </c>
      <c r="U3" s="5">
        <v>1.3819539309070903</v>
      </c>
      <c r="V3" s="5">
        <v>1.3604586837045582</v>
      </c>
    </row>
    <row r="4" spans="1:22" x14ac:dyDescent="0.2">
      <c r="A4" s="72"/>
      <c r="B4" s="72"/>
      <c r="M4">
        <f>M3*M2*1000000</f>
        <v>2785432.0476485644</v>
      </c>
      <c r="N4">
        <f t="shared" ref="N4:V4" si="1">N3*N2*1000000</f>
        <v>2575783.8248209031</v>
      </c>
      <c r="O4">
        <f t="shared" si="1"/>
        <v>2471884.0139411599</v>
      </c>
      <c r="P4">
        <f t="shared" si="1"/>
        <v>2273139.2653917139</v>
      </c>
      <c r="Q4">
        <f t="shared" si="1"/>
        <v>2271775.9953346737</v>
      </c>
      <c r="R4">
        <f t="shared" si="1"/>
        <v>2156834.6327071791</v>
      </c>
      <c r="S4">
        <f t="shared" si="1"/>
        <v>2088204.3556962176</v>
      </c>
      <c r="T4">
        <f t="shared" si="1"/>
        <v>1971011.0168603368</v>
      </c>
      <c r="U4">
        <f t="shared" si="1"/>
        <v>1909796.6671495589</v>
      </c>
      <c r="V4">
        <f t="shared" si="1"/>
        <v>1850847.8300671391</v>
      </c>
    </row>
    <row r="5" spans="1:22" x14ac:dyDescent="0.2">
      <c r="A5" s="71"/>
      <c r="B5" s="71"/>
      <c r="V5" s="8">
        <v>1.8048</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f t="shared" ref="M9:V9" si="2">M$2*M102*1000000</f>
        <v>42959065.610562824</v>
      </c>
      <c r="N9">
        <f t="shared" si="2"/>
        <v>32291088.299631197</v>
      </c>
      <c r="O9">
        <f t="shared" si="2"/>
        <v>27089396.000692826</v>
      </c>
      <c r="P9">
        <f t="shared" si="2"/>
        <v>19675398.337628961</v>
      </c>
      <c r="Q9">
        <f t="shared" si="2"/>
        <v>26165707.003702622</v>
      </c>
      <c r="R9">
        <f t="shared" si="2"/>
        <v>50637899.36915271</v>
      </c>
      <c r="S9">
        <f t="shared" si="2"/>
        <v>78813684.723051086</v>
      </c>
      <c r="T9">
        <f t="shared" si="2"/>
        <v>85007779.753635466</v>
      </c>
      <c r="U9">
        <f t="shared" si="2"/>
        <v>122482576.89629541</v>
      </c>
      <c r="V9">
        <f t="shared" si="2"/>
        <v>597064502.51741946</v>
      </c>
    </row>
    <row r="10" spans="1:22" x14ac:dyDescent="0.2">
      <c r="A10" s="72"/>
      <c r="B10" s="72"/>
      <c r="L10">
        <f t="shared" ref="L10:V10" si="3">L$2*L103*1000000</f>
        <v>0</v>
      </c>
      <c r="M10">
        <f t="shared" si="3"/>
        <v>0</v>
      </c>
      <c r="N10">
        <f t="shared" si="3"/>
        <v>0</v>
      </c>
      <c r="O10">
        <f t="shared" si="3"/>
        <v>0</v>
      </c>
      <c r="P10">
        <f t="shared" si="3"/>
        <v>0</v>
      </c>
      <c r="Q10">
        <f t="shared" si="3"/>
        <v>0</v>
      </c>
      <c r="R10">
        <f t="shared" si="3"/>
        <v>0</v>
      </c>
      <c r="S10">
        <f t="shared" si="3"/>
        <v>0</v>
      </c>
      <c r="T10">
        <f t="shared" si="3"/>
        <v>0</v>
      </c>
      <c r="U10">
        <f t="shared" si="3"/>
        <v>0</v>
      </c>
      <c r="V10">
        <f t="shared" si="3"/>
        <v>0</v>
      </c>
    </row>
    <row r="11" spans="1:22" x14ac:dyDescent="0.2">
      <c r="A11" s="71"/>
      <c r="B11" s="71"/>
      <c r="C11" s="5" t="s">
        <v>1239</v>
      </c>
      <c r="L11">
        <f t="shared" ref="L11:V11" si="4">L$2*L104*1000000</f>
        <v>0</v>
      </c>
      <c r="M11">
        <f t="shared" si="4"/>
        <v>-42658652.564335115</v>
      </c>
      <c r="N11">
        <f t="shared" si="4"/>
        <v>-32082448.067078907</v>
      </c>
      <c r="O11">
        <f t="shared" si="4"/>
        <v>-27089396.000692826</v>
      </c>
      <c r="P11">
        <f t="shared" si="4"/>
        <v>-19675398.337628961</v>
      </c>
      <c r="Q11">
        <f t="shared" si="4"/>
        <v>-12133291.554136297</v>
      </c>
      <c r="R11">
        <f t="shared" si="4"/>
        <v>-38551184.989566669</v>
      </c>
      <c r="S11">
        <f t="shared" si="4"/>
        <v>39666953.532228678</v>
      </c>
      <c r="T11">
        <f t="shared" si="4"/>
        <v>146233036.15423071</v>
      </c>
      <c r="U11">
        <f t="shared" si="4"/>
        <v>237060377.30780226</v>
      </c>
      <c r="V11">
        <f t="shared" si="4"/>
        <v>395703012.74230778</v>
      </c>
    </row>
    <row r="12" spans="1:22" x14ac:dyDescent="0.2">
      <c r="A12" s="72"/>
      <c r="B12" s="72"/>
      <c r="L12">
        <f t="shared" ref="L12:V12" si="5">L$2*L105*1000000</f>
        <v>0</v>
      </c>
      <c r="M12">
        <f t="shared" si="5"/>
        <v>0</v>
      </c>
      <c r="N12">
        <f t="shared" si="5"/>
        <v>0</v>
      </c>
      <c r="O12">
        <f t="shared" si="5"/>
        <v>0</v>
      </c>
      <c r="P12">
        <f t="shared" si="5"/>
        <v>0</v>
      </c>
      <c r="Q12">
        <f t="shared" si="5"/>
        <v>0</v>
      </c>
      <c r="R12">
        <f t="shared" si="5"/>
        <v>0</v>
      </c>
      <c r="S12">
        <f t="shared" si="5"/>
        <v>0</v>
      </c>
      <c r="T12">
        <f t="shared" si="5"/>
        <v>0</v>
      </c>
      <c r="U12">
        <f t="shared" si="5"/>
        <v>0</v>
      </c>
      <c r="V12">
        <f t="shared" si="5"/>
        <v>0</v>
      </c>
    </row>
    <row r="13" spans="1:22" x14ac:dyDescent="0.2">
      <c r="A13" s="71"/>
      <c r="B13" s="71"/>
      <c r="C13" s="6" t="s">
        <v>1240</v>
      </c>
      <c r="L13">
        <f t="shared" ref="L13:V13" si="6">L$2*L106*1000000</f>
        <v>0</v>
      </c>
      <c r="M13">
        <f t="shared" si="6"/>
        <v>-39554.384419982089</v>
      </c>
      <c r="N13">
        <f t="shared" si="6"/>
        <v>349392.14328179485</v>
      </c>
      <c r="O13">
        <f t="shared" si="6"/>
        <v>217438.39041763311</v>
      </c>
      <c r="P13">
        <f t="shared" si="6"/>
        <v>365766.40894320194</v>
      </c>
      <c r="Q13">
        <f t="shared" si="6"/>
        <v>577273.37456325488</v>
      </c>
      <c r="R13">
        <f t="shared" si="6"/>
        <v>-3319514.0355016207</v>
      </c>
      <c r="S13">
        <f t="shared" si="6"/>
        <v>2956452.4674530658</v>
      </c>
      <c r="T13">
        <f t="shared" si="6"/>
        <v>3922852.8189530671</v>
      </c>
      <c r="U13">
        <f t="shared" si="6"/>
        <v>893847.80251070601</v>
      </c>
      <c r="V13">
        <f t="shared" si="6"/>
        <v>946335.06038489065</v>
      </c>
    </row>
    <row r="14" spans="1:22" x14ac:dyDescent="0.2">
      <c r="A14" s="72"/>
      <c r="B14" s="72"/>
      <c r="L14">
        <f t="shared" ref="L14:V14" si="7">L$2*L107*1000000</f>
        <v>0</v>
      </c>
      <c r="M14">
        <f t="shared" si="7"/>
        <v>0</v>
      </c>
      <c r="N14">
        <f t="shared" si="7"/>
        <v>0</v>
      </c>
      <c r="O14">
        <f t="shared" si="7"/>
        <v>0</v>
      </c>
      <c r="P14">
        <f t="shared" si="7"/>
        <v>0</v>
      </c>
      <c r="Q14">
        <f t="shared" si="7"/>
        <v>0</v>
      </c>
      <c r="R14">
        <f t="shared" si="7"/>
        <v>0</v>
      </c>
      <c r="S14">
        <f t="shared" si="7"/>
        <v>0</v>
      </c>
      <c r="T14">
        <f t="shared" si="7"/>
        <v>0</v>
      </c>
      <c r="U14">
        <f t="shared" si="7"/>
        <v>0</v>
      </c>
      <c r="V14">
        <f t="shared" si="7"/>
        <v>0</v>
      </c>
    </row>
    <row r="15" spans="1:22" x14ac:dyDescent="0.2">
      <c r="A15" s="71"/>
      <c r="B15" s="71"/>
      <c r="C15" s="6" t="s">
        <v>1241</v>
      </c>
      <c r="L15">
        <f t="shared" ref="L15:V15" si="8">L$2*L108*1000000</f>
        <v>0</v>
      </c>
      <c r="M15">
        <f t="shared" si="8"/>
        <v>-235646330.00693247</v>
      </c>
      <c r="N15">
        <f t="shared" si="8"/>
        <v>-254660811.10878032</v>
      </c>
      <c r="O15" t="e">
        <f t="shared" si="8"/>
        <v>#VALUE!</v>
      </c>
      <c r="P15" t="e">
        <f t="shared" si="8"/>
        <v>#VALUE!</v>
      </c>
      <c r="Q15">
        <f t="shared" si="8"/>
        <v>-1303763.6266245835</v>
      </c>
      <c r="R15">
        <f t="shared" si="8"/>
        <v>-4682390.2134184912</v>
      </c>
      <c r="S15">
        <f t="shared" si="8"/>
        <v>483806.77750783827</v>
      </c>
      <c r="T15">
        <f t="shared" si="8"/>
        <v>887843.43379354361</v>
      </c>
      <c r="U15">
        <f t="shared" si="8"/>
        <v>911122.22664704465</v>
      </c>
      <c r="V15">
        <f t="shared" si="8"/>
        <v>542278.83132463694</v>
      </c>
    </row>
    <row r="16" spans="1:22" x14ac:dyDescent="0.2">
      <c r="A16" s="11"/>
      <c r="L16">
        <f t="shared" ref="L16:V16" si="9">L$2*L109*1000000</f>
        <v>0</v>
      </c>
      <c r="M16">
        <f t="shared" si="9"/>
        <v>0</v>
      </c>
      <c r="N16">
        <f t="shared" si="9"/>
        <v>0</v>
      </c>
      <c r="O16">
        <f t="shared" si="9"/>
        <v>0</v>
      </c>
      <c r="P16">
        <f t="shared" si="9"/>
        <v>0</v>
      </c>
      <c r="Q16">
        <f t="shared" si="9"/>
        <v>0</v>
      </c>
      <c r="R16">
        <f t="shared" si="9"/>
        <v>0</v>
      </c>
      <c r="S16">
        <f t="shared" si="9"/>
        <v>0</v>
      </c>
      <c r="T16">
        <f t="shared" si="9"/>
        <v>0</v>
      </c>
      <c r="U16">
        <f t="shared" si="9"/>
        <v>0</v>
      </c>
      <c r="V16">
        <f t="shared" si="9"/>
        <v>0</v>
      </c>
    </row>
    <row r="17" spans="1:22" x14ac:dyDescent="0.2">
      <c r="A17" s="11"/>
      <c r="C17" s="5" t="s">
        <v>1242</v>
      </c>
      <c r="L17">
        <f t="shared" ref="L17:V17" si="10">L$2*L110*1000000</f>
        <v>0</v>
      </c>
      <c r="M17">
        <f t="shared" si="10"/>
        <v>19894019.505746268</v>
      </c>
      <c r="N17">
        <f t="shared" si="10"/>
        <v>13481368.872609448</v>
      </c>
      <c r="O17">
        <f t="shared" si="10"/>
        <v>13018003.417628357</v>
      </c>
      <c r="P17">
        <f t="shared" si="10"/>
        <v>12423393.279851541</v>
      </c>
      <c r="Q17">
        <f t="shared" si="10"/>
        <v>11394743.372580174</v>
      </c>
      <c r="R17">
        <f t="shared" si="10"/>
        <v>13408469.293514047</v>
      </c>
      <c r="S17">
        <f t="shared" si="10"/>
        <v>22514066.88641613</v>
      </c>
      <c r="T17">
        <f t="shared" si="10"/>
        <v>27460812.08887051</v>
      </c>
      <c r="U17">
        <f t="shared" si="10"/>
        <v>101725628.85407092</v>
      </c>
      <c r="V17">
        <f t="shared" si="10"/>
        <v>229210079.03054395</v>
      </c>
    </row>
    <row r="18" spans="1:22" x14ac:dyDescent="0.2">
      <c r="A18" s="11"/>
      <c r="C18" s="11" t="s">
        <v>1243</v>
      </c>
      <c r="L18">
        <f t="shared" ref="L18:V18" si="11">L$2*L111*1000000</f>
        <v>0</v>
      </c>
      <c r="M18">
        <f t="shared" si="11"/>
        <v>847498.58263573446</v>
      </c>
      <c r="N18">
        <f t="shared" si="11"/>
        <v>-473934.31286685355</v>
      </c>
      <c r="O18">
        <f t="shared" si="11"/>
        <v>-21539.450099216006</v>
      </c>
      <c r="P18">
        <f t="shared" si="11"/>
        <v>-7387.6974601058919</v>
      </c>
      <c r="Q18">
        <f t="shared" si="11"/>
        <v>-124648.84615243127</v>
      </c>
      <c r="R18">
        <f t="shared" si="11"/>
        <v>303856.76854633691</v>
      </c>
      <c r="S18">
        <f t="shared" si="11"/>
        <v>1021369.8636276587</v>
      </c>
      <c r="T18">
        <f t="shared" si="11"/>
        <v>358703.34809337504</v>
      </c>
      <c r="U18">
        <f t="shared" si="11"/>
        <v>3820135.2512064693</v>
      </c>
      <c r="V18">
        <f t="shared" si="11"/>
        <v>1753223.1056900641</v>
      </c>
    </row>
    <row r="19" spans="1:22" x14ac:dyDescent="0.2">
      <c r="A19" s="11"/>
      <c r="C19" s="11" t="s">
        <v>1244</v>
      </c>
      <c r="L19">
        <f t="shared" ref="L19:V19" si="12">L$2*L112*1000000</f>
        <v>0</v>
      </c>
      <c r="M19" t="e">
        <f t="shared" si="12"/>
        <v>#VALUE!</v>
      </c>
      <c r="N19" t="e">
        <f t="shared" si="12"/>
        <v>#VALUE!</v>
      </c>
      <c r="O19" t="e">
        <f t="shared" si="12"/>
        <v>#VALUE!</v>
      </c>
      <c r="P19" t="e">
        <f t="shared" si="12"/>
        <v>#VALUE!</v>
      </c>
      <c r="Q19" t="e">
        <f t="shared" si="12"/>
        <v>#VALUE!</v>
      </c>
      <c r="R19" t="e">
        <f t="shared" si="12"/>
        <v>#VALUE!</v>
      </c>
      <c r="S19" t="e">
        <f t="shared" si="12"/>
        <v>#VALUE!</v>
      </c>
      <c r="T19" t="e">
        <f t="shared" si="12"/>
        <v>#VALUE!</v>
      </c>
      <c r="U19" t="e">
        <f t="shared" si="12"/>
        <v>#VALUE!</v>
      </c>
      <c r="V19" t="e">
        <f t="shared" si="12"/>
        <v>#VALUE!</v>
      </c>
    </row>
    <row r="20" spans="1:22" x14ac:dyDescent="0.2">
      <c r="A20" s="71"/>
      <c r="B20" s="71"/>
      <c r="C20" s="11" t="s">
        <v>1245</v>
      </c>
      <c r="L20">
        <f t="shared" ref="L20:V20" si="13">L$2*L113*1000000</f>
        <v>0</v>
      </c>
      <c r="M20">
        <f t="shared" si="13"/>
        <v>19894019.505746268</v>
      </c>
      <c r="N20">
        <f t="shared" si="13"/>
        <v>13481368.872609448</v>
      </c>
      <c r="O20">
        <f t="shared" si="13"/>
        <v>13018003.417628357</v>
      </c>
      <c r="P20">
        <f t="shared" si="13"/>
        <v>12423393.279851541</v>
      </c>
      <c r="Q20">
        <f t="shared" si="13"/>
        <v>11394743.372580174</v>
      </c>
      <c r="R20">
        <f t="shared" si="13"/>
        <v>13408469.293514047</v>
      </c>
      <c r="S20">
        <f t="shared" si="13"/>
        <v>22514066.88641613</v>
      </c>
      <c r="T20">
        <f t="shared" si="13"/>
        <v>27460812.08887051</v>
      </c>
      <c r="U20">
        <f t="shared" si="13"/>
        <v>101725628.85407092</v>
      </c>
      <c r="V20">
        <f t="shared" si="13"/>
        <v>228502640.51501763</v>
      </c>
    </row>
    <row r="21" spans="1:22" x14ac:dyDescent="0.2">
      <c r="A21" s="72"/>
      <c r="B21" s="72"/>
      <c r="C21" s="11" t="s">
        <v>1246</v>
      </c>
      <c r="L21">
        <f t="shared" ref="L21:V21" si="14">L$2*L114*1000000</f>
        <v>0</v>
      </c>
      <c r="M21" t="e">
        <f t="shared" si="14"/>
        <v>#VALUE!</v>
      </c>
      <c r="N21" t="e">
        <f t="shared" si="14"/>
        <v>#VALUE!</v>
      </c>
      <c r="O21" t="e">
        <f t="shared" si="14"/>
        <v>#VALUE!</v>
      </c>
      <c r="P21" t="e">
        <f t="shared" si="14"/>
        <v>#VALUE!</v>
      </c>
      <c r="Q21" t="e">
        <f t="shared" si="14"/>
        <v>#VALUE!</v>
      </c>
      <c r="R21" t="e">
        <f t="shared" si="14"/>
        <v>#VALUE!</v>
      </c>
      <c r="S21" t="e">
        <f t="shared" si="14"/>
        <v>#VALUE!</v>
      </c>
      <c r="T21" t="e">
        <f t="shared" si="14"/>
        <v>#VALUE!</v>
      </c>
      <c r="U21" t="e">
        <f t="shared" si="14"/>
        <v>#VALUE!</v>
      </c>
      <c r="V21" t="e">
        <f t="shared" si="14"/>
        <v>#VALUE!</v>
      </c>
    </row>
    <row r="22" spans="1:22" x14ac:dyDescent="0.2">
      <c r="A22" s="71"/>
      <c r="B22" s="71"/>
      <c r="C22" s="5" t="s">
        <v>1248</v>
      </c>
      <c r="L22">
        <f t="shared" ref="L22:V22" si="15">L$2*L115*1000000</f>
        <v>0</v>
      </c>
      <c r="M22">
        <f t="shared" si="15"/>
        <v>-62552672.070081376</v>
      </c>
      <c r="N22">
        <f t="shared" si="15"/>
        <v>-45563816.939688355</v>
      </c>
      <c r="O22">
        <f t="shared" si="15"/>
        <v>-40107399.418321185</v>
      </c>
      <c r="P22">
        <f t="shared" si="15"/>
        <v>-32098791.617480502</v>
      </c>
      <c r="Q22">
        <f t="shared" si="15"/>
        <v>-23528034.926716473</v>
      </c>
      <c r="R22">
        <f t="shared" si="15"/>
        <v>-51944968.117370404</v>
      </c>
      <c r="S22">
        <f t="shared" si="15"/>
        <v>17167337.266407166</v>
      </c>
      <c r="T22">
        <f t="shared" si="15"/>
        <v>118786263.33534428</v>
      </c>
      <c r="U22">
        <f t="shared" si="15"/>
        <v>135320928.9144223</v>
      </c>
      <c r="V22">
        <f t="shared" si="15"/>
        <v>166492933.71176383</v>
      </c>
    </row>
    <row r="23" spans="1:22" x14ac:dyDescent="0.2">
      <c r="A23" s="72"/>
      <c r="B23" s="72"/>
      <c r="L23">
        <f t="shared" ref="L23:V23" si="16">L$2*L116*1000000</f>
        <v>0</v>
      </c>
      <c r="M23">
        <f t="shared" si="16"/>
        <v>0</v>
      </c>
      <c r="N23">
        <f t="shared" si="16"/>
        <v>0</v>
      </c>
      <c r="O23">
        <f t="shared" si="16"/>
        <v>0</v>
      </c>
      <c r="P23">
        <f t="shared" si="16"/>
        <v>0</v>
      </c>
      <c r="Q23">
        <f t="shared" si="16"/>
        <v>0</v>
      </c>
      <c r="R23">
        <f t="shared" si="16"/>
        <v>0</v>
      </c>
      <c r="S23">
        <f t="shared" si="16"/>
        <v>0</v>
      </c>
      <c r="T23">
        <f t="shared" si="16"/>
        <v>0</v>
      </c>
      <c r="U23">
        <f t="shared" si="16"/>
        <v>0</v>
      </c>
      <c r="V23">
        <f t="shared" si="16"/>
        <v>0</v>
      </c>
    </row>
    <row r="24" spans="1:22" x14ac:dyDescent="0.2">
      <c r="A24" s="71"/>
      <c r="B24" s="71"/>
      <c r="C24" s="6" t="s">
        <v>1249</v>
      </c>
      <c r="L24">
        <f t="shared" ref="L24:V24" si="17">L$2*L117*1000000</f>
        <v>0</v>
      </c>
      <c r="M24">
        <f t="shared" si="17"/>
        <v>-233821.48764723592</v>
      </c>
      <c r="N24">
        <f t="shared" si="17"/>
        <v>389033.78746672976</v>
      </c>
      <c r="O24">
        <f t="shared" si="17"/>
        <v>159423.37518689799</v>
      </c>
      <c r="P24">
        <f t="shared" si="17"/>
        <v>249372.48161255399</v>
      </c>
      <c r="Q24">
        <f t="shared" si="17"/>
        <v>402131.94865137443</v>
      </c>
      <c r="R24">
        <f t="shared" si="17"/>
        <v>-1858974.8556111807</v>
      </c>
      <c r="S24">
        <f t="shared" si="17"/>
        <v>1930313.8990291827</v>
      </c>
      <c r="T24">
        <f t="shared" si="17"/>
        <v>8596245.0112553257</v>
      </c>
      <c r="U24">
        <f t="shared" si="17"/>
        <v>217519.54872477602</v>
      </c>
      <c r="V24">
        <f t="shared" si="17"/>
        <v>339842.57918939862</v>
      </c>
    </row>
    <row r="25" spans="1:22" x14ac:dyDescent="0.2">
      <c r="A25" s="72"/>
      <c r="B25" s="72"/>
      <c r="L25">
        <f t="shared" ref="L25:V25" si="18">L$2*L118*1000000</f>
        <v>0</v>
      </c>
      <c r="M25">
        <f t="shared" si="18"/>
        <v>0</v>
      </c>
      <c r="N25">
        <f t="shared" si="18"/>
        <v>0</v>
      </c>
      <c r="O25">
        <f t="shared" si="18"/>
        <v>0</v>
      </c>
      <c r="P25">
        <f t="shared" si="18"/>
        <v>0</v>
      </c>
      <c r="Q25">
        <f t="shared" si="18"/>
        <v>0</v>
      </c>
      <c r="R25">
        <f t="shared" si="18"/>
        <v>0</v>
      </c>
      <c r="S25">
        <f t="shared" si="18"/>
        <v>0</v>
      </c>
      <c r="T25">
        <f t="shared" si="18"/>
        <v>0</v>
      </c>
      <c r="U25">
        <f t="shared" si="18"/>
        <v>0</v>
      </c>
      <c r="V25">
        <f t="shared" si="18"/>
        <v>0</v>
      </c>
    </row>
    <row r="26" spans="1:22" x14ac:dyDescent="0.2">
      <c r="A26" s="71"/>
      <c r="B26" s="71"/>
      <c r="C26" s="6" t="s">
        <v>1250</v>
      </c>
      <c r="L26">
        <f t="shared" ref="L26:V26" si="19">L$2*L119*1000000</f>
        <v>0</v>
      </c>
      <c r="M26">
        <f t="shared" si="19"/>
        <v>-345548771.25433147</v>
      </c>
      <c r="N26">
        <f t="shared" si="19"/>
        <v>-361643016.2598055</v>
      </c>
      <c r="O26" t="e">
        <f t="shared" si="19"/>
        <v>#VALUE!</v>
      </c>
      <c r="P26" t="e">
        <f t="shared" si="19"/>
        <v>#VALUE!</v>
      </c>
      <c r="Q26">
        <f t="shared" si="19"/>
        <v>-2528246.3668208974</v>
      </c>
      <c r="R26">
        <f t="shared" si="19"/>
        <v>-6310057.9590922715</v>
      </c>
      <c r="S26">
        <f t="shared" si="19"/>
        <v>209389.49241602677</v>
      </c>
      <c r="T26">
        <f t="shared" si="19"/>
        <v>721197.29908245325</v>
      </c>
      <c r="U26">
        <f t="shared" si="19"/>
        <v>520167.45959342882</v>
      </c>
      <c r="V26">
        <f t="shared" si="19"/>
        <v>228148.92125725438</v>
      </c>
    </row>
    <row r="27" spans="1:22" x14ac:dyDescent="0.2">
      <c r="A27" s="72"/>
      <c r="B27" s="72"/>
      <c r="L27">
        <f t="shared" ref="L27:V27" si="20">L$2*L120*1000000</f>
        <v>0</v>
      </c>
      <c r="M27">
        <f t="shared" si="20"/>
        <v>0</v>
      </c>
      <c r="N27">
        <f t="shared" si="20"/>
        <v>0</v>
      </c>
      <c r="O27">
        <f t="shared" si="20"/>
        <v>0</v>
      </c>
      <c r="P27">
        <f t="shared" si="20"/>
        <v>0</v>
      </c>
      <c r="Q27">
        <f t="shared" si="20"/>
        <v>0</v>
      </c>
      <c r="R27">
        <f t="shared" si="20"/>
        <v>0</v>
      </c>
      <c r="S27">
        <f t="shared" si="20"/>
        <v>0</v>
      </c>
      <c r="T27">
        <f t="shared" si="20"/>
        <v>0</v>
      </c>
      <c r="U27">
        <f t="shared" si="20"/>
        <v>0</v>
      </c>
      <c r="V27">
        <f t="shared" si="20"/>
        <v>0</v>
      </c>
    </row>
    <row r="28" spans="1:22" x14ac:dyDescent="0.2">
      <c r="A28" s="71"/>
      <c r="B28" s="71"/>
      <c r="C28" s="6" t="s">
        <v>1251</v>
      </c>
      <c r="L28">
        <f t="shared" ref="L28:V28" si="21">L$2*L121*1000000</f>
        <v>0</v>
      </c>
      <c r="M28">
        <f t="shared" si="21"/>
        <v>3271164.2811461985</v>
      </c>
      <c r="N28">
        <f t="shared" si="21"/>
        <v>3498736.2074153088</v>
      </c>
      <c r="O28">
        <f t="shared" si="21"/>
        <v>1902389.3883249171</v>
      </c>
      <c r="P28">
        <f t="shared" si="21"/>
        <v>-723692.81241853628</v>
      </c>
      <c r="Q28">
        <f t="shared" si="21"/>
        <v>60289.647473969177</v>
      </c>
      <c r="R28">
        <f t="shared" si="21"/>
        <v>249664.81707528891</v>
      </c>
      <c r="S28">
        <f t="shared" si="21"/>
        <v>260111.17070313889</v>
      </c>
      <c r="T28">
        <f t="shared" si="21"/>
        <v>350981.74960212823</v>
      </c>
      <c r="U28">
        <f t="shared" si="21"/>
        <v>469864.33650841075</v>
      </c>
      <c r="V28">
        <f t="shared" si="21"/>
        <v>598601.82083000569</v>
      </c>
    </row>
    <row r="29" spans="1:22" x14ac:dyDescent="0.2">
      <c r="A29" s="72"/>
      <c r="B29" s="72"/>
      <c r="L29">
        <f t="shared" ref="L29:V29" si="22">L$2*L122*1000000</f>
        <v>0</v>
      </c>
      <c r="M29">
        <f t="shared" si="22"/>
        <v>0</v>
      </c>
      <c r="N29">
        <f t="shared" si="22"/>
        <v>0</v>
      </c>
      <c r="O29">
        <f t="shared" si="22"/>
        <v>0</v>
      </c>
      <c r="P29">
        <f t="shared" si="22"/>
        <v>0</v>
      </c>
      <c r="Q29">
        <f t="shared" si="22"/>
        <v>0</v>
      </c>
      <c r="R29">
        <f t="shared" si="22"/>
        <v>0</v>
      </c>
      <c r="S29">
        <f t="shared" si="22"/>
        <v>0</v>
      </c>
      <c r="T29">
        <f t="shared" si="22"/>
        <v>0</v>
      </c>
      <c r="U29">
        <f t="shared" si="22"/>
        <v>0</v>
      </c>
      <c r="V29">
        <f t="shared" si="22"/>
        <v>0</v>
      </c>
    </row>
    <row r="30" spans="1:22" x14ac:dyDescent="0.2">
      <c r="A30" s="71"/>
      <c r="B30" s="71"/>
      <c r="C30" s="6" t="s">
        <v>1252</v>
      </c>
      <c r="L30">
        <f t="shared" ref="L30:V30" si="23">L$2*L123*1000000</f>
        <v>0</v>
      </c>
      <c r="M30">
        <f t="shared" si="23"/>
        <v>131013.4673826411</v>
      </c>
      <c r="N30">
        <f t="shared" si="23"/>
        <v>172368.93058550649</v>
      </c>
      <c r="O30">
        <f t="shared" si="23"/>
        <v>-700425.18388326489</v>
      </c>
      <c r="P30">
        <f t="shared" si="23"/>
        <v>-2108961.4708563518</v>
      </c>
      <c r="Q30">
        <f t="shared" si="23"/>
        <v>1626313.2406103185</v>
      </c>
      <c r="R30">
        <f t="shared" si="23"/>
        <v>5062908.7669726526</v>
      </c>
      <c r="S30">
        <f t="shared" si="23"/>
        <v>77021.807769318344</v>
      </c>
      <c r="T30">
        <f t="shared" si="23"/>
        <v>544162.10458313965</v>
      </c>
      <c r="U30">
        <f t="shared" si="23"/>
        <v>525971.66610323859</v>
      </c>
      <c r="V30">
        <f t="shared" si="23"/>
        <v>394941.15587943321</v>
      </c>
    </row>
    <row r="31" spans="1:22" x14ac:dyDescent="0.2">
      <c r="A31" s="72"/>
      <c r="B31" s="72"/>
      <c r="L31">
        <f t="shared" ref="L31:V31" si="24">L$2*L124*1000000</f>
        <v>0</v>
      </c>
      <c r="M31">
        <f t="shared" si="24"/>
        <v>0</v>
      </c>
      <c r="N31">
        <f t="shared" si="24"/>
        <v>0</v>
      </c>
      <c r="O31">
        <f t="shared" si="24"/>
        <v>0</v>
      </c>
      <c r="P31">
        <f t="shared" si="24"/>
        <v>0</v>
      </c>
      <c r="Q31">
        <f t="shared" si="24"/>
        <v>0</v>
      </c>
      <c r="R31">
        <f t="shared" si="24"/>
        <v>0</v>
      </c>
      <c r="S31">
        <f t="shared" si="24"/>
        <v>0</v>
      </c>
      <c r="T31">
        <f t="shared" si="24"/>
        <v>0</v>
      </c>
      <c r="U31">
        <f t="shared" si="24"/>
        <v>0</v>
      </c>
      <c r="V31">
        <f t="shared" si="24"/>
        <v>0</v>
      </c>
    </row>
    <row r="32" spans="1:22" x14ac:dyDescent="0.2">
      <c r="A32" s="71"/>
      <c r="B32" s="71"/>
      <c r="C32" s="6" t="s">
        <v>1253</v>
      </c>
      <c r="L32">
        <f t="shared" ref="L32:V32" si="25">L$2*L125*1000000</f>
        <v>0</v>
      </c>
      <c r="M32" t="e">
        <f t="shared" si="25"/>
        <v>#VALUE!</v>
      </c>
      <c r="N32" t="e">
        <f t="shared" si="25"/>
        <v>#VALUE!</v>
      </c>
      <c r="O32" t="e">
        <f t="shared" si="25"/>
        <v>#VALUE!</v>
      </c>
      <c r="P32">
        <f t="shared" si="25"/>
        <v>-934769.88270727615</v>
      </c>
      <c r="Q32">
        <f t="shared" si="25"/>
        <v>-60289.647473969177</v>
      </c>
      <c r="R32" t="e">
        <f t="shared" si="25"/>
        <v>#VALUE!</v>
      </c>
      <c r="S32" t="e">
        <f t="shared" si="25"/>
        <v>#VALUE!</v>
      </c>
      <c r="T32" t="e">
        <f t="shared" si="25"/>
        <v>#VALUE!</v>
      </c>
      <c r="U32" t="e">
        <f t="shared" si="25"/>
        <v>#VALUE!</v>
      </c>
      <c r="V32" t="e">
        <f t="shared" si="25"/>
        <v>#VALUE!</v>
      </c>
    </row>
    <row r="33" spans="1:22" x14ac:dyDescent="0.2">
      <c r="A33" s="72"/>
      <c r="B33" s="72"/>
      <c r="L33">
        <f t="shared" ref="L33:V33" si="26">L$2*L126*1000000</f>
        <v>0</v>
      </c>
      <c r="M33">
        <f t="shared" si="26"/>
        <v>0</v>
      </c>
      <c r="N33">
        <f t="shared" si="26"/>
        <v>0</v>
      </c>
      <c r="O33">
        <f t="shared" si="26"/>
        <v>0</v>
      </c>
      <c r="P33">
        <f t="shared" si="26"/>
        <v>0</v>
      </c>
      <c r="Q33">
        <f t="shared" si="26"/>
        <v>0</v>
      </c>
      <c r="R33">
        <f t="shared" si="26"/>
        <v>0</v>
      </c>
      <c r="S33">
        <f t="shared" si="26"/>
        <v>0</v>
      </c>
      <c r="T33">
        <f t="shared" si="26"/>
        <v>0</v>
      </c>
      <c r="U33">
        <f t="shared" si="26"/>
        <v>0</v>
      </c>
      <c r="V33">
        <f t="shared" si="26"/>
        <v>0</v>
      </c>
    </row>
    <row r="34" spans="1:22" x14ac:dyDescent="0.2">
      <c r="A34" s="71"/>
      <c r="B34" s="71"/>
      <c r="C34" s="6" t="s">
        <v>1254</v>
      </c>
      <c r="L34">
        <f t="shared" ref="L34:V34" si="27">L$2*L127*1000000</f>
        <v>0</v>
      </c>
      <c r="M34">
        <f t="shared" si="27"/>
        <v>3271164.2811461985</v>
      </c>
      <c r="N34">
        <f t="shared" si="27"/>
        <v>3498736.2074153088</v>
      </c>
      <c r="O34">
        <f t="shared" si="27"/>
        <v>1902389.3883249171</v>
      </c>
      <c r="P34">
        <f t="shared" si="27"/>
        <v>211077.07028873978</v>
      </c>
      <c r="Q34">
        <f t="shared" si="27"/>
        <v>120579.29494793835</v>
      </c>
      <c r="R34">
        <f t="shared" si="27"/>
        <v>249664.81707528891</v>
      </c>
      <c r="S34">
        <f t="shared" si="27"/>
        <v>260111.17070313889</v>
      </c>
      <c r="T34">
        <f t="shared" si="27"/>
        <v>350981.74960212823</v>
      </c>
      <c r="U34">
        <f t="shared" si="27"/>
        <v>469864.33650841075</v>
      </c>
      <c r="V34">
        <f t="shared" si="27"/>
        <v>598601.82083000569</v>
      </c>
    </row>
    <row r="35" spans="1:22" x14ac:dyDescent="0.2">
      <c r="A35" s="72"/>
      <c r="B35" s="72"/>
      <c r="L35">
        <f t="shared" ref="L35:V35" si="28">L$2*L128*1000000</f>
        <v>0</v>
      </c>
      <c r="M35">
        <f t="shared" si="28"/>
        <v>0</v>
      </c>
      <c r="N35">
        <f t="shared" si="28"/>
        <v>0</v>
      </c>
      <c r="O35">
        <f t="shared" si="28"/>
        <v>0</v>
      </c>
      <c r="P35">
        <f t="shared" si="28"/>
        <v>0</v>
      </c>
      <c r="Q35">
        <f t="shared" si="28"/>
        <v>0</v>
      </c>
      <c r="R35">
        <f t="shared" si="28"/>
        <v>0</v>
      </c>
      <c r="S35">
        <f t="shared" si="28"/>
        <v>0</v>
      </c>
      <c r="T35">
        <f t="shared" si="28"/>
        <v>0</v>
      </c>
      <c r="U35">
        <f t="shared" si="28"/>
        <v>0</v>
      </c>
      <c r="V35">
        <f t="shared" si="28"/>
        <v>0</v>
      </c>
    </row>
    <row r="36" spans="1:22" x14ac:dyDescent="0.2">
      <c r="A36" s="71"/>
      <c r="B36" s="71"/>
      <c r="C36" s="6" t="s">
        <v>1255</v>
      </c>
      <c r="L36">
        <f t="shared" ref="L36:V36" si="29">L$2*L129*1000000</f>
        <v>0</v>
      </c>
      <c r="M36" t="e">
        <f t="shared" si="29"/>
        <v>#VALUE!</v>
      </c>
      <c r="N36" t="e">
        <f t="shared" si="29"/>
        <v>#VALUE!</v>
      </c>
      <c r="O36" t="e">
        <f t="shared" si="29"/>
        <v>#VALUE!</v>
      </c>
      <c r="P36">
        <f t="shared" si="29"/>
        <v>15076.933592052841</v>
      </c>
      <c r="Q36" t="e">
        <f t="shared" si="29"/>
        <v>#VALUE!</v>
      </c>
      <c r="R36" t="e">
        <f t="shared" si="29"/>
        <v>#VALUE!</v>
      </c>
      <c r="S36">
        <f t="shared" si="29"/>
        <v>-43351.861783856475</v>
      </c>
      <c r="T36">
        <f t="shared" si="29"/>
        <v>-28078.539968170258</v>
      </c>
      <c r="U36">
        <f t="shared" si="29"/>
        <v>-179654.01101792176</v>
      </c>
      <c r="V36">
        <f t="shared" si="29"/>
        <v>-503369.71297068655</v>
      </c>
    </row>
    <row r="37" spans="1:22" x14ac:dyDescent="0.2">
      <c r="A37" s="72"/>
      <c r="B37" s="72"/>
      <c r="L37">
        <f t="shared" ref="L37:V37" si="30">L$2*L130*1000000</f>
        <v>0</v>
      </c>
      <c r="M37">
        <f t="shared" si="30"/>
        <v>0</v>
      </c>
      <c r="N37">
        <f t="shared" si="30"/>
        <v>0</v>
      </c>
      <c r="O37">
        <f t="shared" si="30"/>
        <v>0</v>
      </c>
      <c r="P37">
        <f t="shared" si="30"/>
        <v>0</v>
      </c>
      <c r="Q37">
        <f t="shared" si="30"/>
        <v>0</v>
      </c>
      <c r="R37">
        <f t="shared" si="30"/>
        <v>0</v>
      </c>
      <c r="S37">
        <f t="shared" si="30"/>
        <v>0</v>
      </c>
      <c r="T37">
        <f t="shared" si="30"/>
        <v>0</v>
      </c>
      <c r="U37">
        <f t="shared" si="30"/>
        <v>0</v>
      </c>
      <c r="V37">
        <f t="shared" si="30"/>
        <v>0</v>
      </c>
    </row>
    <row r="38" spans="1:22" x14ac:dyDescent="0.2">
      <c r="A38" s="71"/>
      <c r="B38" s="71"/>
      <c r="C38" s="5" t="s">
        <v>1256</v>
      </c>
      <c r="L38">
        <f t="shared" ref="L38:V38" si="31">L$2*L131*1000000</f>
        <v>0</v>
      </c>
      <c r="M38">
        <f t="shared" si="31"/>
        <v>-59264818.175255865</v>
      </c>
      <c r="N38">
        <f t="shared" si="31"/>
        <v>-42081129.980930917</v>
      </c>
      <c r="O38">
        <f t="shared" si="31"/>
        <v>-38220732.256346062</v>
      </c>
      <c r="P38">
        <f t="shared" si="31"/>
        <v>-32807407.496306986</v>
      </c>
      <c r="Q38">
        <f t="shared" si="31"/>
        <v>-23467745.279242504</v>
      </c>
      <c r="R38">
        <f t="shared" si="31"/>
        <v>-51709989.466005422</v>
      </c>
      <c r="S38">
        <f t="shared" si="31"/>
        <v>17384096.575326446</v>
      </c>
      <c r="T38">
        <f t="shared" si="31"/>
        <v>119109166.54497825</v>
      </c>
      <c r="U38">
        <f t="shared" si="31"/>
        <v>135624958.77922183</v>
      </c>
      <c r="V38">
        <f t="shared" si="31"/>
        <v>166588165.81962314</v>
      </c>
    </row>
    <row r="39" spans="1:22" x14ac:dyDescent="0.2">
      <c r="A39" s="72"/>
      <c r="B39" s="72"/>
      <c r="L39">
        <f t="shared" ref="L39:V39" si="32">L$2*L132*1000000</f>
        <v>0</v>
      </c>
      <c r="M39">
        <f t="shared" si="32"/>
        <v>0</v>
      </c>
      <c r="N39">
        <f t="shared" si="32"/>
        <v>0</v>
      </c>
      <c r="O39">
        <f t="shared" si="32"/>
        <v>0</v>
      </c>
      <c r="P39">
        <f t="shared" si="32"/>
        <v>0</v>
      </c>
      <c r="Q39">
        <f t="shared" si="32"/>
        <v>0</v>
      </c>
      <c r="R39">
        <f t="shared" si="32"/>
        <v>0</v>
      </c>
      <c r="S39">
        <f t="shared" si="32"/>
        <v>0</v>
      </c>
      <c r="T39">
        <f t="shared" si="32"/>
        <v>0</v>
      </c>
      <c r="U39">
        <f t="shared" si="32"/>
        <v>0</v>
      </c>
      <c r="V39">
        <f t="shared" si="32"/>
        <v>0</v>
      </c>
    </row>
    <row r="40" spans="1:22" x14ac:dyDescent="0.2">
      <c r="A40" s="71"/>
      <c r="B40" s="71"/>
      <c r="C40" s="6" t="s">
        <v>1257</v>
      </c>
      <c r="L40">
        <f t="shared" ref="L40:V40" si="33">L$2*L133*1000000</f>
        <v>0</v>
      </c>
      <c r="M40" t="e">
        <f t="shared" si="33"/>
        <v>#VALUE!</v>
      </c>
      <c r="N40" t="e">
        <f t="shared" si="33"/>
        <v>#VALUE!</v>
      </c>
      <c r="O40">
        <f t="shared" si="33"/>
        <v>0</v>
      </c>
      <c r="P40" t="e">
        <f t="shared" si="33"/>
        <v>#VALUE!</v>
      </c>
      <c r="Q40" t="e">
        <f t="shared" si="33"/>
        <v>#VALUE!</v>
      </c>
      <c r="R40">
        <f t="shared" si="33"/>
        <v>-14686.165710311114</v>
      </c>
      <c r="S40" t="e">
        <f t="shared" si="33"/>
        <v>#VALUE!</v>
      </c>
      <c r="T40" t="e">
        <f t="shared" si="33"/>
        <v>#VALUE!</v>
      </c>
      <c r="U40" t="e">
        <f t="shared" si="33"/>
        <v>#VALUE!</v>
      </c>
      <c r="V40" t="e">
        <f t="shared" si="33"/>
        <v>#VALUE!</v>
      </c>
    </row>
    <row r="41" spans="1:22" x14ac:dyDescent="0.2">
      <c r="A41" s="72"/>
      <c r="B41" s="72"/>
      <c r="L41">
        <f t="shared" ref="L41:V41" si="34">L$2*L134*1000000</f>
        <v>0</v>
      </c>
      <c r="M41">
        <f t="shared" si="34"/>
        <v>0</v>
      </c>
      <c r="N41">
        <f t="shared" si="34"/>
        <v>0</v>
      </c>
      <c r="O41">
        <f t="shared" si="34"/>
        <v>0</v>
      </c>
      <c r="P41">
        <f t="shared" si="34"/>
        <v>0</v>
      </c>
      <c r="Q41">
        <f t="shared" si="34"/>
        <v>0</v>
      </c>
      <c r="R41">
        <f t="shared" si="34"/>
        <v>0</v>
      </c>
      <c r="S41">
        <f t="shared" si="34"/>
        <v>0</v>
      </c>
      <c r="T41">
        <f t="shared" si="34"/>
        <v>0</v>
      </c>
      <c r="U41">
        <f t="shared" si="34"/>
        <v>0</v>
      </c>
      <c r="V41">
        <f t="shared" si="34"/>
        <v>0</v>
      </c>
    </row>
    <row r="42" spans="1:22" x14ac:dyDescent="0.2">
      <c r="A42" s="71"/>
      <c r="B42" s="71"/>
      <c r="C42" s="6" t="s">
        <v>1258</v>
      </c>
      <c r="L42">
        <f t="shared" ref="L42:V42" si="35">L$2*L135*1000000</f>
        <v>0</v>
      </c>
      <c r="M42">
        <f t="shared" si="35"/>
        <v>-11098593.096746031</v>
      </c>
      <c r="N42" t="e">
        <f t="shared" si="35"/>
        <v>#VALUE!</v>
      </c>
      <c r="O42" t="e">
        <f t="shared" si="35"/>
        <v>#VALUE!</v>
      </c>
      <c r="P42">
        <f t="shared" si="35"/>
        <v>-1718770.4294940238</v>
      </c>
      <c r="Q42" t="e">
        <f t="shared" si="35"/>
        <v>#VALUE!</v>
      </c>
      <c r="R42" t="e">
        <f t="shared" si="35"/>
        <v>#VALUE!</v>
      </c>
      <c r="S42" t="e">
        <f t="shared" si="35"/>
        <v>#VALUE!</v>
      </c>
      <c r="T42" t="e">
        <f t="shared" si="35"/>
        <v>#VALUE!</v>
      </c>
      <c r="U42" t="e">
        <f t="shared" si="35"/>
        <v>#VALUE!</v>
      </c>
      <c r="V42" t="e">
        <f t="shared" si="35"/>
        <v>#VALUE!</v>
      </c>
    </row>
    <row r="43" spans="1:22" x14ac:dyDescent="0.2">
      <c r="A43" s="72"/>
      <c r="B43" s="72"/>
      <c r="L43">
        <f t="shared" ref="L43:V43" si="36">L$2*L136*1000000</f>
        <v>0</v>
      </c>
      <c r="M43">
        <f t="shared" si="36"/>
        <v>0</v>
      </c>
      <c r="N43">
        <f t="shared" si="36"/>
        <v>0</v>
      </c>
      <c r="O43">
        <f t="shared" si="36"/>
        <v>0</v>
      </c>
      <c r="P43">
        <f t="shared" si="36"/>
        <v>0</v>
      </c>
      <c r="Q43">
        <f t="shared" si="36"/>
        <v>0</v>
      </c>
      <c r="R43">
        <f t="shared" si="36"/>
        <v>0</v>
      </c>
      <c r="S43">
        <f t="shared" si="36"/>
        <v>0</v>
      </c>
      <c r="T43">
        <f t="shared" si="36"/>
        <v>0</v>
      </c>
      <c r="U43">
        <f t="shared" si="36"/>
        <v>0</v>
      </c>
      <c r="V43">
        <f t="shared" si="36"/>
        <v>0</v>
      </c>
    </row>
    <row r="44" spans="1:22" x14ac:dyDescent="0.2">
      <c r="A44" s="71"/>
      <c r="B44" s="71"/>
      <c r="C44" s="5" t="s">
        <v>1259</v>
      </c>
      <c r="L44">
        <f t="shared" ref="L44:V44" si="37">L$2*L137*1000000</f>
        <v>0</v>
      </c>
      <c r="M44">
        <f t="shared" si="37"/>
        <v>-70363411.272001892</v>
      </c>
      <c r="N44">
        <f t="shared" si="37"/>
        <v>-42081129.980930917</v>
      </c>
      <c r="O44">
        <f t="shared" si="37"/>
        <v>-38205010.029996268</v>
      </c>
      <c r="P44">
        <f t="shared" si="37"/>
        <v>-34526177.925801009</v>
      </c>
      <c r="Q44">
        <f t="shared" si="37"/>
        <v>-23467745.279242504</v>
      </c>
      <c r="R44">
        <f t="shared" si="37"/>
        <v>-51695303.300295115</v>
      </c>
      <c r="S44">
        <f t="shared" si="37"/>
        <v>17384096.575326446</v>
      </c>
      <c r="T44">
        <f t="shared" si="37"/>
        <v>119109166.54497825</v>
      </c>
      <c r="U44">
        <f t="shared" si="37"/>
        <v>135624958.77922183</v>
      </c>
      <c r="V44">
        <f t="shared" si="37"/>
        <v>166588165.81962314</v>
      </c>
    </row>
    <row r="45" spans="1:22" x14ac:dyDescent="0.2">
      <c r="A45" s="72"/>
      <c r="B45" s="72"/>
      <c r="L45">
        <f t="shared" ref="L45:V45" si="38">L$2*L138*1000000</f>
        <v>0</v>
      </c>
      <c r="M45">
        <f t="shared" si="38"/>
        <v>0</v>
      </c>
      <c r="N45">
        <f t="shared" si="38"/>
        <v>0</v>
      </c>
      <c r="O45">
        <f t="shared" si="38"/>
        <v>0</v>
      </c>
      <c r="P45">
        <f t="shared" si="38"/>
        <v>0</v>
      </c>
      <c r="Q45">
        <f t="shared" si="38"/>
        <v>0</v>
      </c>
      <c r="R45">
        <f t="shared" si="38"/>
        <v>0</v>
      </c>
      <c r="S45">
        <f t="shared" si="38"/>
        <v>0</v>
      </c>
      <c r="T45">
        <f t="shared" si="38"/>
        <v>0</v>
      </c>
      <c r="U45">
        <f t="shared" si="38"/>
        <v>0</v>
      </c>
      <c r="V45">
        <f t="shared" si="38"/>
        <v>0</v>
      </c>
    </row>
    <row r="46" spans="1:22" x14ac:dyDescent="0.2">
      <c r="A46" s="71"/>
      <c r="B46" s="71"/>
      <c r="C46" s="6" t="s">
        <v>1260</v>
      </c>
      <c r="L46">
        <f t="shared" ref="L46:V46" si="39">L$2*L139*1000000</f>
        <v>0</v>
      </c>
      <c r="M46">
        <f t="shared" si="39"/>
        <v>-597154.37744597439</v>
      </c>
      <c r="N46">
        <f t="shared" si="39"/>
        <v>606822.09175400378</v>
      </c>
      <c r="O46">
        <f t="shared" si="39"/>
        <v>115086.69688048259</v>
      </c>
      <c r="P46">
        <f t="shared" si="39"/>
        <v>86993.906826144899</v>
      </c>
      <c r="Q46">
        <f t="shared" si="39"/>
        <v>482015.73155438353</v>
      </c>
      <c r="R46">
        <f t="shared" si="39"/>
        <v>-1851044.3261276125</v>
      </c>
      <c r="S46">
        <f t="shared" si="39"/>
        <v>1938695.2589740616</v>
      </c>
      <c r="T46">
        <f t="shared" si="39"/>
        <v>8501058.7607632279</v>
      </c>
      <c r="U46">
        <f t="shared" si="39"/>
        <v>216552.18097314105</v>
      </c>
      <c r="V46">
        <f t="shared" si="39"/>
        <v>336985.61595361907</v>
      </c>
    </row>
    <row r="47" spans="1:22" x14ac:dyDescent="0.2">
      <c r="A47" s="72"/>
      <c r="B47" s="72"/>
      <c r="L47">
        <f t="shared" ref="L47:V47" si="40">L$2*L140*1000000</f>
        <v>0</v>
      </c>
      <c r="M47">
        <f t="shared" si="40"/>
        <v>0</v>
      </c>
      <c r="N47">
        <f t="shared" si="40"/>
        <v>0</v>
      </c>
      <c r="O47">
        <f t="shared" si="40"/>
        <v>0</v>
      </c>
      <c r="P47">
        <f t="shared" si="40"/>
        <v>0</v>
      </c>
      <c r="Q47">
        <f t="shared" si="40"/>
        <v>0</v>
      </c>
      <c r="R47">
        <f t="shared" si="40"/>
        <v>0</v>
      </c>
      <c r="S47">
        <f t="shared" si="40"/>
        <v>0</v>
      </c>
      <c r="T47">
        <f t="shared" si="40"/>
        <v>0</v>
      </c>
      <c r="U47">
        <f t="shared" si="40"/>
        <v>0</v>
      </c>
      <c r="V47">
        <f t="shared" si="40"/>
        <v>0</v>
      </c>
    </row>
    <row r="48" spans="1:22" x14ac:dyDescent="0.2">
      <c r="A48" s="71"/>
      <c r="B48" s="71"/>
      <c r="C48" s="6" t="s">
        <v>1261</v>
      </c>
      <c r="L48">
        <f t="shared" ref="L48:V48" si="41">L$2*L141*1000000</f>
        <v>0</v>
      </c>
      <c r="M48">
        <f t="shared" si="41"/>
        <v>-388729641.83069247</v>
      </c>
      <c r="N48">
        <f t="shared" si="41"/>
        <v>-333938963.71907973</v>
      </c>
      <c r="O48" t="e">
        <f t="shared" si="41"/>
        <v>#VALUE!</v>
      </c>
      <c r="P48" t="e">
        <f t="shared" si="41"/>
        <v>#VALUE!</v>
      </c>
      <c r="Q48">
        <f t="shared" si="41"/>
        <v>-2522217.4020735007</v>
      </c>
      <c r="R48">
        <f t="shared" si="41"/>
        <v>-6279510.7344148261</v>
      </c>
      <c r="S48">
        <f t="shared" si="41"/>
        <v>211990.60412305818</v>
      </c>
      <c r="T48">
        <f t="shared" si="41"/>
        <v>723162.79688022495</v>
      </c>
      <c r="U48">
        <f t="shared" si="41"/>
        <v>521273.02273815445</v>
      </c>
      <c r="V48">
        <f t="shared" si="41"/>
        <v>228284.96712562488</v>
      </c>
    </row>
    <row r="49" spans="1:22" x14ac:dyDescent="0.2">
      <c r="A49" s="72"/>
      <c r="B49" s="72"/>
      <c r="L49">
        <f t="shared" ref="L49:V49" si="42">L$2*L142*1000000</f>
        <v>0</v>
      </c>
      <c r="M49">
        <f t="shared" si="42"/>
        <v>0</v>
      </c>
      <c r="N49">
        <f t="shared" si="42"/>
        <v>0</v>
      </c>
      <c r="O49">
        <f t="shared" si="42"/>
        <v>0</v>
      </c>
      <c r="P49">
        <f t="shared" si="42"/>
        <v>0</v>
      </c>
      <c r="Q49">
        <f t="shared" si="42"/>
        <v>0</v>
      </c>
      <c r="R49">
        <f t="shared" si="42"/>
        <v>0</v>
      </c>
      <c r="S49">
        <f t="shared" si="42"/>
        <v>0</v>
      </c>
      <c r="T49">
        <f t="shared" si="42"/>
        <v>0</v>
      </c>
      <c r="U49">
        <f t="shared" si="42"/>
        <v>0</v>
      </c>
      <c r="V49">
        <f t="shared" si="42"/>
        <v>0</v>
      </c>
    </row>
    <row r="50" spans="1:22" x14ac:dyDescent="0.2">
      <c r="A50" s="71"/>
      <c r="B50" s="71"/>
      <c r="C50" s="6" t="s">
        <v>1262</v>
      </c>
      <c r="L50">
        <f t="shared" ref="L50:V50" si="43">L$2*L143*1000000</f>
        <v>0</v>
      </c>
      <c r="M50" t="e">
        <f t="shared" si="43"/>
        <v>#VALUE!</v>
      </c>
      <c r="N50" t="e">
        <f t="shared" si="43"/>
        <v>#VALUE!</v>
      </c>
      <c r="O50" t="e">
        <f t="shared" si="43"/>
        <v>#VALUE!</v>
      </c>
      <c r="P50">
        <f t="shared" si="43"/>
        <v>829231.34756290645</v>
      </c>
      <c r="Q50">
        <f t="shared" si="43"/>
        <v>-828982.65276707627</v>
      </c>
      <c r="R50" t="e">
        <f t="shared" si="43"/>
        <v>#VALUE!</v>
      </c>
      <c r="S50">
        <f t="shared" si="43"/>
        <v>57802.482378475303</v>
      </c>
      <c r="T50">
        <f t="shared" si="43"/>
        <v>-4169663.1852732836</v>
      </c>
      <c r="U50">
        <f t="shared" si="43"/>
        <v>43020225.869137719</v>
      </c>
      <c r="V50">
        <f t="shared" si="43"/>
        <v>49411859.39214956</v>
      </c>
    </row>
    <row r="51" spans="1:22" x14ac:dyDescent="0.2">
      <c r="A51" s="72"/>
      <c r="B51" s="72"/>
      <c r="L51">
        <f t="shared" ref="L51:V51" si="44">L$2*L144*1000000</f>
        <v>0</v>
      </c>
      <c r="M51">
        <f t="shared" si="44"/>
        <v>0</v>
      </c>
      <c r="N51">
        <f t="shared" si="44"/>
        <v>0</v>
      </c>
      <c r="O51">
        <f t="shared" si="44"/>
        <v>0</v>
      </c>
      <c r="P51">
        <f t="shared" si="44"/>
        <v>0</v>
      </c>
      <c r="Q51">
        <f t="shared" si="44"/>
        <v>0</v>
      </c>
      <c r="R51">
        <f t="shared" si="44"/>
        <v>0</v>
      </c>
      <c r="S51">
        <f t="shared" si="44"/>
        <v>0</v>
      </c>
      <c r="T51">
        <f t="shared" si="44"/>
        <v>0</v>
      </c>
      <c r="U51">
        <f t="shared" si="44"/>
        <v>0</v>
      </c>
      <c r="V51">
        <f t="shared" si="44"/>
        <v>0</v>
      </c>
    </row>
    <row r="52" spans="1:22" x14ac:dyDescent="0.2">
      <c r="A52" s="71"/>
      <c r="B52" s="71"/>
      <c r="C52" s="6" t="s">
        <v>1263</v>
      </c>
      <c r="L52">
        <f t="shared" ref="L52:V52" si="45">L$2*L145*1000000</f>
        <v>0</v>
      </c>
      <c r="M52">
        <f t="shared" si="45"/>
        <v>-70363411.272001892</v>
      </c>
      <c r="N52">
        <f t="shared" si="45"/>
        <v>-42081129.980930917</v>
      </c>
      <c r="O52">
        <f t="shared" si="45"/>
        <v>-38205010.029996268</v>
      </c>
      <c r="P52">
        <f t="shared" si="45"/>
        <v>-35355409.273363911</v>
      </c>
      <c r="Q52">
        <f t="shared" si="45"/>
        <v>-22638762.626475427</v>
      </c>
      <c r="R52">
        <f t="shared" si="45"/>
        <v>-51695303.300295115</v>
      </c>
      <c r="S52">
        <f t="shared" si="45"/>
        <v>17326294.092947971</v>
      </c>
      <c r="T52">
        <f t="shared" si="45"/>
        <v>123264790.46026744</v>
      </c>
      <c r="U52">
        <f t="shared" si="45"/>
        <v>92604732.910084128</v>
      </c>
      <c r="V52">
        <f t="shared" si="45"/>
        <v>117162701.84063655</v>
      </c>
    </row>
    <row r="53" spans="1:22" x14ac:dyDescent="0.2">
      <c r="A53" s="72"/>
      <c r="B53" s="72"/>
      <c r="L53">
        <f t="shared" ref="L53:V53" si="46">L$2*L146*1000000</f>
        <v>0</v>
      </c>
      <c r="M53">
        <f t="shared" si="46"/>
        <v>0</v>
      </c>
      <c r="N53">
        <f t="shared" si="46"/>
        <v>0</v>
      </c>
      <c r="O53">
        <f t="shared" si="46"/>
        <v>0</v>
      </c>
      <c r="P53">
        <f t="shared" si="46"/>
        <v>0</v>
      </c>
      <c r="Q53">
        <f t="shared" si="46"/>
        <v>0</v>
      </c>
      <c r="R53">
        <f t="shared" si="46"/>
        <v>0</v>
      </c>
      <c r="S53">
        <f t="shared" si="46"/>
        <v>0</v>
      </c>
      <c r="T53">
        <f t="shared" si="46"/>
        <v>0</v>
      </c>
      <c r="U53">
        <f t="shared" si="46"/>
        <v>0</v>
      </c>
      <c r="V53">
        <f t="shared" si="46"/>
        <v>0</v>
      </c>
    </row>
    <row r="54" spans="1:22" x14ac:dyDescent="0.2">
      <c r="A54" s="71"/>
      <c r="B54" s="71"/>
      <c r="C54" s="6" t="s">
        <v>1264</v>
      </c>
      <c r="L54">
        <f t="shared" ref="L54:V54" si="47">L$2*L147*1000000</f>
        <v>0</v>
      </c>
      <c r="M54" t="e">
        <f t="shared" si="47"/>
        <v>#VALUE!</v>
      </c>
      <c r="N54" t="e">
        <f t="shared" si="47"/>
        <v>#VALUE!</v>
      </c>
      <c r="O54" t="e">
        <f t="shared" si="47"/>
        <v>#VALUE!</v>
      </c>
      <c r="P54" t="e">
        <f t="shared" si="47"/>
        <v>#VALUE!</v>
      </c>
      <c r="Q54" t="e">
        <f t="shared" si="47"/>
        <v>#VALUE!</v>
      </c>
      <c r="R54" t="e">
        <f t="shared" si="47"/>
        <v>#VALUE!</v>
      </c>
      <c r="S54" t="e">
        <f t="shared" si="47"/>
        <v>#VALUE!</v>
      </c>
      <c r="T54" t="e">
        <f t="shared" si="47"/>
        <v>#VALUE!</v>
      </c>
      <c r="U54" t="e">
        <f t="shared" si="47"/>
        <v>#VALUE!</v>
      </c>
      <c r="V54" t="e">
        <f t="shared" si="47"/>
        <v>#VALUE!</v>
      </c>
    </row>
    <row r="55" spans="1:22" x14ac:dyDescent="0.2">
      <c r="A55" s="72"/>
      <c r="B55" s="72"/>
      <c r="L55">
        <f t="shared" ref="L55:V55" si="48">L$2*L148*1000000</f>
        <v>0</v>
      </c>
      <c r="M55">
        <f t="shared" si="48"/>
        <v>0</v>
      </c>
      <c r="N55">
        <f t="shared" si="48"/>
        <v>0</v>
      </c>
      <c r="O55">
        <f t="shared" si="48"/>
        <v>0</v>
      </c>
      <c r="P55">
        <f t="shared" si="48"/>
        <v>0</v>
      </c>
      <c r="Q55">
        <f t="shared" si="48"/>
        <v>0</v>
      </c>
      <c r="R55">
        <f t="shared" si="48"/>
        <v>0</v>
      </c>
      <c r="S55">
        <f t="shared" si="48"/>
        <v>0</v>
      </c>
      <c r="T55">
        <f t="shared" si="48"/>
        <v>0</v>
      </c>
      <c r="U55">
        <f t="shared" si="48"/>
        <v>0</v>
      </c>
      <c r="V55">
        <f t="shared" si="48"/>
        <v>0</v>
      </c>
    </row>
    <row r="56" spans="1:22" x14ac:dyDescent="0.2">
      <c r="A56" s="71"/>
      <c r="B56" s="71"/>
      <c r="C56" s="5" t="s">
        <v>1265</v>
      </c>
      <c r="L56">
        <f t="shared" ref="L56:V56" si="49">L$2*L149*1000000</f>
        <v>0</v>
      </c>
      <c r="M56">
        <f t="shared" si="49"/>
        <v>-70363411.272001892</v>
      </c>
      <c r="N56">
        <f t="shared" si="49"/>
        <v>-42081129.980930917</v>
      </c>
      <c r="O56">
        <f t="shared" si="49"/>
        <v>-38205010.029996268</v>
      </c>
      <c r="P56">
        <f t="shared" si="49"/>
        <v>-35355409.273363911</v>
      </c>
      <c r="Q56">
        <f t="shared" si="49"/>
        <v>-22638762.626475427</v>
      </c>
      <c r="R56">
        <f t="shared" si="49"/>
        <v>-51695303.300295115</v>
      </c>
      <c r="S56">
        <f t="shared" si="49"/>
        <v>17326294.092947971</v>
      </c>
      <c r="T56">
        <f t="shared" si="49"/>
        <v>123264790.46026744</v>
      </c>
      <c r="U56">
        <f t="shared" si="49"/>
        <v>92604732.910084128</v>
      </c>
      <c r="V56">
        <f t="shared" si="49"/>
        <v>117162701.84063655</v>
      </c>
    </row>
    <row r="57" spans="1:22" x14ac:dyDescent="0.2">
      <c r="A57" s="72"/>
      <c r="B57" s="72"/>
      <c r="L57">
        <f t="shared" ref="L57:V57" si="50">L$2*L150*1000000</f>
        <v>0</v>
      </c>
      <c r="M57">
        <f t="shared" si="50"/>
        <v>0</v>
      </c>
      <c r="N57">
        <f t="shared" si="50"/>
        <v>0</v>
      </c>
      <c r="O57">
        <f t="shared" si="50"/>
        <v>0</v>
      </c>
      <c r="P57">
        <f t="shared" si="50"/>
        <v>0</v>
      </c>
      <c r="Q57">
        <f t="shared" si="50"/>
        <v>0</v>
      </c>
      <c r="R57">
        <f t="shared" si="50"/>
        <v>0</v>
      </c>
      <c r="S57">
        <f t="shared" si="50"/>
        <v>0</v>
      </c>
      <c r="T57">
        <f t="shared" si="50"/>
        <v>0</v>
      </c>
      <c r="U57">
        <f t="shared" si="50"/>
        <v>0</v>
      </c>
      <c r="V57">
        <f t="shared" si="50"/>
        <v>0</v>
      </c>
    </row>
    <row r="58" spans="1:22" x14ac:dyDescent="0.2">
      <c r="A58" s="71"/>
      <c r="B58" s="71"/>
      <c r="C58" s="6" t="s">
        <v>1266</v>
      </c>
      <c r="L58">
        <f t="shared" ref="L58:V58" si="51">L$2*L151*1000000</f>
        <v>0</v>
      </c>
      <c r="M58">
        <f t="shared" si="51"/>
        <v>-597154.37744597439</v>
      </c>
      <c r="N58">
        <f t="shared" si="51"/>
        <v>606822.09175400378</v>
      </c>
      <c r="O58">
        <f t="shared" si="51"/>
        <v>115086.69688048259</v>
      </c>
      <c r="P58">
        <f t="shared" si="51"/>
        <v>52769.267572184945</v>
      </c>
      <c r="Q58">
        <f t="shared" si="51"/>
        <v>541401.03431624325</v>
      </c>
      <c r="R58">
        <f t="shared" si="51"/>
        <v>-1972498.9165518854</v>
      </c>
      <c r="S58">
        <f t="shared" si="51"/>
        <v>1937105.6907086538</v>
      </c>
      <c r="T58">
        <f t="shared" si="51"/>
        <v>8880540.2284330484</v>
      </c>
      <c r="U58">
        <f t="shared" si="51"/>
        <v>-327246.690838799</v>
      </c>
      <c r="V58">
        <f t="shared" si="51"/>
        <v>388002.81659254007</v>
      </c>
    </row>
    <row r="59" spans="1:22" x14ac:dyDescent="0.2">
      <c r="A59" s="72"/>
      <c r="B59" s="72"/>
      <c r="L59">
        <f t="shared" ref="L59:V59" si="52">L$2*L152*1000000</f>
        <v>0</v>
      </c>
      <c r="M59">
        <f t="shared" si="52"/>
        <v>0</v>
      </c>
      <c r="N59">
        <f t="shared" si="52"/>
        <v>0</v>
      </c>
      <c r="O59">
        <f t="shared" si="52"/>
        <v>0</v>
      </c>
      <c r="P59">
        <f t="shared" si="52"/>
        <v>0</v>
      </c>
      <c r="Q59">
        <f t="shared" si="52"/>
        <v>0</v>
      </c>
      <c r="R59">
        <f t="shared" si="52"/>
        <v>0</v>
      </c>
      <c r="S59">
        <f t="shared" si="52"/>
        <v>0</v>
      </c>
      <c r="T59">
        <f t="shared" si="52"/>
        <v>0</v>
      </c>
      <c r="U59">
        <f t="shared" si="52"/>
        <v>0</v>
      </c>
      <c r="V59">
        <f t="shared" si="52"/>
        <v>0</v>
      </c>
    </row>
    <row r="60" spans="1:22" x14ac:dyDescent="0.2">
      <c r="A60" s="71"/>
      <c r="B60" s="71"/>
      <c r="C60" s="6" t="s">
        <v>1267</v>
      </c>
      <c r="L60">
        <f t="shared" ref="L60:V60" si="53">L$2*L153*1000000</f>
        <v>0</v>
      </c>
      <c r="M60">
        <f t="shared" si="53"/>
        <v>-388729641.83069247</v>
      </c>
      <c r="N60">
        <f t="shared" si="53"/>
        <v>-333938963.71907973</v>
      </c>
      <c r="O60" t="e">
        <f t="shared" si="53"/>
        <v>#VALUE!</v>
      </c>
      <c r="P60" t="e">
        <f t="shared" si="53"/>
        <v>#VALUE!</v>
      </c>
      <c r="Q60">
        <f t="shared" si="53"/>
        <v>-2433139.4479307113</v>
      </c>
      <c r="R60">
        <f t="shared" si="53"/>
        <v>-6279510.7344148261</v>
      </c>
      <c r="S60">
        <f t="shared" si="53"/>
        <v>211268.07309332723</v>
      </c>
      <c r="T60">
        <f t="shared" si="53"/>
        <v>748433.48285157827</v>
      </c>
      <c r="U60">
        <f t="shared" si="53"/>
        <v>355991.33260166645</v>
      </c>
      <c r="V60">
        <f t="shared" si="53"/>
        <v>160534.12467713788</v>
      </c>
    </row>
    <row r="61" spans="1:22" x14ac:dyDescent="0.2">
      <c r="A61" s="72"/>
      <c r="B61" s="72"/>
      <c r="L61">
        <f t="shared" ref="L61:V61" si="54">L$2*L154*1000000</f>
        <v>0</v>
      </c>
      <c r="M61">
        <f t="shared" si="54"/>
        <v>0</v>
      </c>
      <c r="N61">
        <f t="shared" si="54"/>
        <v>0</v>
      </c>
      <c r="O61">
        <f t="shared" si="54"/>
        <v>0</v>
      </c>
      <c r="P61">
        <f t="shared" si="54"/>
        <v>0</v>
      </c>
      <c r="Q61">
        <f t="shared" si="54"/>
        <v>0</v>
      </c>
      <c r="R61">
        <f t="shared" si="54"/>
        <v>0</v>
      </c>
      <c r="S61">
        <f t="shared" si="54"/>
        <v>0</v>
      </c>
      <c r="T61">
        <f t="shared" si="54"/>
        <v>0</v>
      </c>
      <c r="U61">
        <f t="shared" si="54"/>
        <v>0</v>
      </c>
      <c r="V61">
        <f t="shared" si="54"/>
        <v>0</v>
      </c>
    </row>
    <row r="62" spans="1:22" x14ac:dyDescent="0.2">
      <c r="A62" s="71"/>
      <c r="B62" s="71"/>
      <c r="C62" s="6" t="s">
        <v>1268</v>
      </c>
      <c r="L62">
        <f t="shared" ref="L62:V62" si="55">L$2*L155*1000000</f>
        <v>0</v>
      </c>
      <c r="M62" t="e">
        <f t="shared" si="55"/>
        <v>#VALUE!</v>
      </c>
      <c r="N62" t="e">
        <f t="shared" si="55"/>
        <v>#VALUE!</v>
      </c>
      <c r="O62" t="e">
        <f t="shared" si="55"/>
        <v>#VALUE!</v>
      </c>
      <c r="P62" t="e">
        <f t="shared" si="55"/>
        <v>#VALUE!</v>
      </c>
      <c r="Q62" t="e">
        <f t="shared" si="55"/>
        <v>#VALUE!</v>
      </c>
      <c r="R62" t="e">
        <f t="shared" si="55"/>
        <v>#VALUE!</v>
      </c>
      <c r="S62" t="e">
        <f t="shared" si="55"/>
        <v>#VALUE!</v>
      </c>
      <c r="T62" t="e">
        <f t="shared" si="55"/>
        <v>#VALUE!</v>
      </c>
      <c r="U62" t="e">
        <f t="shared" si="55"/>
        <v>#VALUE!</v>
      </c>
      <c r="V62" t="e">
        <f t="shared" si="55"/>
        <v>#VALUE!</v>
      </c>
    </row>
    <row r="63" spans="1:22" x14ac:dyDescent="0.2">
      <c r="A63" s="72"/>
      <c r="B63" s="72"/>
      <c r="L63">
        <f t="shared" ref="L63:V63" si="56">L$2*L156*1000000</f>
        <v>0</v>
      </c>
      <c r="M63">
        <f t="shared" si="56"/>
        <v>0</v>
      </c>
      <c r="N63">
        <f t="shared" si="56"/>
        <v>0</v>
      </c>
      <c r="O63">
        <f t="shared" si="56"/>
        <v>0</v>
      </c>
      <c r="P63">
        <f t="shared" si="56"/>
        <v>0</v>
      </c>
      <c r="Q63">
        <f t="shared" si="56"/>
        <v>0</v>
      </c>
      <c r="R63">
        <f t="shared" si="56"/>
        <v>0</v>
      </c>
      <c r="S63">
        <f t="shared" si="56"/>
        <v>0</v>
      </c>
      <c r="T63">
        <f t="shared" si="56"/>
        <v>0</v>
      </c>
      <c r="U63">
        <f t="shared" si="56"/>
        <v>0</v>
      </c>
      <c r="V63">
        <f t="shared" si="56"/>
        <v>0</v>
      </c>
    </row>
    <row r="64" spans="1:22" x14ac:dyDescent="0.2">
      <c r="A64" s="71"/>
      <c r="B64" s="71"/>
      <c r="C64" s="6" t="s">
        <v>1269</v>
      </c>
      <c r="L64">
        <f t="shared" ref="L64:V64" si="57">L$2*L157*1000000</f>
        <v>0</v>
      </c>
      <c r="M64">
        <f t="shared" si="57"/>
        <v>-70363411.272001892</v>
      </c>
      <c r="N64">
        <f t="shared" si="57"/>
        <v>-42081129.980930917</v>
      </c>
      <c r="O64">
        <f t="shared" si="57"/>
        <v>-38205010.029996268</v>
      </c>
      <c r="P64">
        <f t="shared" si="57"/>
        <v>-35355409.273363911</v>
      </c>
      <c r="Q64">
        <f t="shared" si="57"/>
        <v>-22638762.626475427</v>
      </c>
      <c r="R64">
        <f t="shared" si="57"/>
        <v>-51695303.300295115</v>
      </c>
      <c r="S64">
        <f t="shared" si="57"/>
        <v>17326294.092947971</v>
      </c>
      <c r="T64">
        <f t="shared" si="57"/>
        <v>123264790.46026744</v>
      </c>
      <c r="U64">
        <f t="shared" si="57"/>
        <v>92604732.910084128</v>
      </c>
      <c r="V64">
        <f t="shared" si="57"/>
        <v>117162701.84063655</v>
      </c>
    </row>
    <row r="65" spans="1:22" x14ac:dyDescent="0.2">
      <c r="A65" s="72"/>
      <c r="B65" s="72"/>
      <c r="L65">
        <f t="shared" ref="L65:V65" si="58">L$2*L158*1000000</f>
        <v>0</v>
      </c>
      <c r="M65">
        <f t="shared" si="58"/>
        <v>0</v>
      </c>
      <c r="N65">
        <f t="shared" si="58"/>
        <v>0</v>
      </c>
      <c r="O65">
        <f t="shared" si="58"/>
        <v>0</v>
      </c>
      <c r="P65">
        <f t="shared" si="58"/>
        <v>0</v>
      </c>
      <c r="Q65">
        <f t="shared" si="58"/>
        <v>0</v>
      </c>
      <c r="R65">
        <f t="shared" si="58"/>
        <v>0</v>
      </c>
      <c r="S65">
        <f t="shared" si="58"/>
        <v>0</v>
      </c>
      <c r="T65">
        <f t="shared" si="58"/>
        <v>0</v>
      </c>
      <c r="U65">
        <f t="shared" si="58"/>
        <v>0</v>
      </c>
      <c r="V65">
        <f t="shared" si="58"/>
        <v>0</v>
      </c>
    </row>
    <row r="66" spans="1:22" x14ac:dyDescent="0.2">
      <c r="A66" s="71"/>
      <c r="B66" s="71"/>
      <c r="C66" s="6" t="s">
        <v>1270</v>
      </c>
      <c r="L66">
        <f t="shared" ref="L66:V66" si="59">L$2*L159*1000000</f>
        <v>0</v>
      </c>
      <c r="M66">
        <f t="shared" si="59"/>
        <v>-3538198.1000152761</v>
      </c>
      <c r="N66">
        <f t="shared" si="59"/>
        <v>-1733318.8550497862</v>
      </c>
      <c r="O66">
        <f t="shared" si="59"/>
        <v>-1462167.0505307214</v>
      </c>
      <c r="P66">
        <f t="shared" si="59"/>
        <v>-1326770.1561006499</v>
      </c>
      <c r="Q66">
        <f t="shared" si="59"/>
        <v>-467244.76792326116</v>
      </c>
      <c r="R66">
        <f t="shared" si="59"/>
        <v>-866483.77690835553</v>
      </c>
      <c r="S66">
        <f t="shared" si="59"/>
        <v>245660.55010852005</v>
      </c>
      <c r="T66">
        <f t="shared" si="59"/>
        <v>1782987.2879788117</v>
      </c>
      <c r="U66">
        <f t="shared" si="59"/>
        <v>1271397.6164345231</v>
      </c>
      <c r="V66">
        <f t="shared" si="59"/>
        <v>1550922.8994231962</v>
      </c>
    </row>
    <row r="67" spans="1:22" x14ac:dyDescent="0.2">
      <c r="A67" s="72"/>
      <c r="B67" s="72"/>
      <c r="L67">
        <f t="shared" ref="L67:V67" si="60">L$2*L160*1000000</f>
        <v>0</v>
      </c>
      <c r="M67">
        <f t="shared" si="60"/>
        <v>0</v>
      </c>
      <c r="N67">
        <f t="shared" si="60"/>
        <v>0</v>
      </c>
      <c r="O67">
        <f t="shared" si="60"/>
        <v>0</v>
      </c>
      <c r="P67">
        <f t="shared" si="60"/>
        <v>0</v>
      </c>
      <c r="Q67">
        <f t="shared" si="60"/>
        <v>0</v>
      </c>
      <c r="R67">
        <f t="shared" si="60"/>
        <v>0</v>
      </c>
      <c r="S67">
        <f t="shared" si="60"/>
        <v>0</v>
      </c>
      <c r="T67">
        <f t="shared" si="60"/>
        <v>0</v>
      </c>
      <c r="U67">
        <f t="shared" si="60"/>
        <v>0</v>
      </c>
      <c r="V67">
        <f t="shared" si="60"/>
        <v>0</v>
      </c>
    </row>
    <row r="68" spans="1:22" x14ac:dyDescent="0.2">
      <c r="A68" s="71"/>
      <c r="B68" s="71"/>
      <c r="C68" s="6" t="s">
        <v>1271</v>
      </c>
      <c r="L68">
        <f t="shared" ref="L68:V68" si="61">L$2*L161*1000000</f>
        <v>0</v>
      </c>
      <c r="M68">
        <f t="shared" si="61"/>
        <v>-577961.32171475946</v>
      </c>
      <c r="N68">
        <f t="shared" si="61"/>
        <v>783845.30445029214</v>
      </c>
      <c r="O68">
        <f t="shared" si="61"/>
        <v>216809.50136364135</v>
      </c>
      <c r="P68">
        <f t="shared" si="61"/>
        <v>84581.597451416441</v>
      </c>
      <c r="Q68">
        <f t="shared" si="61"/>
        <v>976390.84084093082</v>
      </c>
      <c r="R68">
        <f t="shared" si="61"/>
        <v>-1305306.4083324517</v>
      </c>
      <c r="S68">
        <f t="shared" si="61"/>
        <v>1874389.9973280078</v>
      </c>
      <c r="T68">
        <f t="shared" si="61"/>
        <v>8792794.7910325173</v>
      </c>
      <c r="U68">
        <f t="shared" si="61"/>
        <v>-377411.61853072635</v>
      </c>
      <c r="V68">
        <f t="shared" si="61"/>
        <v>330727.50600857812</v>
      </c>
    </row>
    <row r="69" spans="1:22" x14ac:dyDescent="0.2">
      <c r="A69" s="72"/>
      <c r="B69" s="72"/>
      <c r="L69">
        <f t="shared" ref="L69:V69" si="62">L$2*L162*1000000</f>
        <v>0</v>
      </c>
      <c r="M69">
        <f t="shared" si="62"/>
        <v>0</v>
      </c>
      <c r="N69">
        <f t="shared" si="62"/>
        <v>0</v>
      </c>
      <c r="O69">
        <f t="shared" si="62"/>
        <v>0</v>
      </c>
      <c r="P69">
        <f t="shared" si="62"/>
        <v>0</v>
      </c>
      <c r="Q69">
        <f t="shared" si="62"/>
        <v>0</v>
      </c>
      <c r="R69">
        <f t="shared" si="62"/>
        <v>0</v>
      </c>
      <c r="S69">
        <f t="shared" si="62"/>
        <v>0</v>
      </c>
      <c r="T69">
        <f t="shared" si="62"/>
        <v>0</v>
      </c>
      <c r="U69">
        <f t="shared" si="62"/>
        <v>0</v>
      </c>
      <c r="V69">
        <f t="shared" si="62"/>
        <v>0</v>
      </c>
    </row>
    <row r="70" spans="1:22" x14ac:dyDescent="0.2">
      <c r="A70" s="71"/>
      <c r="B70" s="71"/>
      <c r="C70" s="5" t="s">
        <v>1272</v>
      </c>
      <c r="L70">
        <f t="shared" ref="L70:V70" si="63">L$2*L163*1000000</f>
        <v>0</v>
      </c>
      <c r="M70">
        <f t="shared" si="63"/>
        <v>-3538198.1000152761</v>
      </c>
      <c r="N70">
        <f t="shared" si="63"/>
        <v>-1733318.8550497862</v>
      </c>
      <c r="O70">
        <f t="shared" si="63"/>
        <v>-1462167.0505307214</v>
      </c>
      <c r="P70">
        <f t="shared" si="63"/>
        <v>-1326770.1561006499</v>
      </c>
      <c r="Q70">
        <f t="shared" si="63"/>
        <v>-467244.76792326116</v>
      </c>
      <c r="R70">
        <f t="shared" si="63"/>
        <v>-866483.77690835553</v>
      </c>
      <c r="S70">
        <f t="shared" si="63"/>
        <v>245660.55010852005</v>
      </c>
      <c r="T70">
        <f t="shared" si="63"/>
        <v>1726830.208042471</v>
      </c>
      <c r="U70">
        <f t="shared" si="63"/>
        <v>1202299.9198891686</v>
      </c>
      <c r="V70">
        <f t="shared" si="63"/>
        <v>1496504.5520750142</v>
      </c>
    </row>
    <row r="71" spans="1:22" x14ac:dyDescent="0.2">
      <c r="A71" s="72"/>
      <c r="B71" s="72"/>
      <c r="L71">
        <f t="shared" ref="L71:V71" si="64">L$2*L164*1000000</f>
        <v>0</v>
      </c>
      <c r="M71">
        <f t="shared" si="64"/>
        <v>0</v>
      </c>
      <c r="N71">
        <f t="shared" si="64"/>
        <v>0</v>
      </c>
      <c r="O71">
        <f t="shared" si="64"/>
        <v>0</v>
      </c>
      <c r="P71">
        <f t="shared" si="64"/>
        <v>0</v>
      </c>
      <c r="Q71">
        <f t="shared" si="64"/>
        <v>0</v>
      </c>
      <c r="R71">
        <f t="shared" si="64"/>
        <v>0</v>
      </c>
      <c r="S71">
        <f t="shared" si="64"/>
        <v>0</v>
      </c>
      <c r="T71">
        <f t="shared" si="64"/>
        <v>0</v>
      </c>
      <c r="U71">
        <f t="shared" si="64"/>
        <v>0</v>
      </c>
      <c r="V71">
        <f t="shared" si="64"/>
        <v>0</v>
      </c>
    </row>
    <row r="72" spans="1:22" x14ac:dyDescent="0.2">
      <c r="A72" s="71"/>
      <c r="B72" s="71"/>
      <c r="C72" s="6" t="s">
        <v>1273</v>
      </c>
      <c r="L72">
        <f t="shared" ref="L72:V72" si="65">L$2*L165*1000000</f>
        <v>0</v>
      </c>
      <c r="M72">
        <f t="shared" si="65"/>
        <v>-577961.32171475946</v>
      </c>
      <c r="N72">
        <f t="shared" si="65"/>
        <v>783845.30445029214</v>
      </c>
      <c r="O72">
        <f t="shared" si="65"/>
        <v>216809.50136364135</v>
      </c>
      <c r="P72">
        <f t="shared" si="65"/>
        <v>84581.597451416441</v>
      </c>
      <c r="Q72">
        <f t="shared" si="65"/>
        <v>976390.84084093082</v>
      </c>
      <c r="R72">
        <f t="shared" si="65"/>
        <v>-1319551.9890714532</v>
      </c>
      <c r="S72">
        <f t="shared" si="65"/>
        <v>1861384.4387928511</v>
      </c>
      <c r="T72">
        <f t="shared" si="65"/>
        <v>8722738.8338119313</v>
      </c>
      <c r="U72">
        <f t="shared" si="65"/>
        <v>-401457.61692850967</v>
      </c>
      <c r="V72">
        <f t="shared" si="65"/>
        <v>359705.27597148524</v>
      </c>
    </row>
    <row r="73" spans="1:22" x14ac:dyDescent="0.2">
      <c r="A73" s="72"/>
      <c r="B73" s="72"/>
      <c r="L73">
        <f t="shared" ref="L73:V73" si="66">L$2*L166*1000000</f>
        <v>0</v>
      </c>
      <c r="M73">
        <f t="shared" si="66"/>
        <v>0</v>
      </c>
      <c r="N73">
        <f t="shared" si="66"/>
        <v>0</v>
      </c>
      <c r="O73">
        <f t="shared" si="66"/>
        <v>0</v>
      </c>
      <c r="P73">
        <f t="shared" si="66"/>
        <v>0</v>
      </c>
      <c r="Q73">
        <f t="shared" si="66"/>
        <v>0</v>
      </c>
      <c r="R73">
        <f t="shared" si="66"/>
        <v>0</v>
      </c>
      <c r="S73">
        <f t="shared" si="66"/>
        <v>0</v>
      </c>
      <c r="T73">
        <f t="shared" si="66"/>
        <v>0</v>
      </c>
      <c r="U73">
        <f t="shared" si="66"/>
        <v>0</v>
      </c>
      <c r="V73">
        <f t="shared" si="66"/>
        <v>0</v>
      </c>
    </row>
    <row r="74" spans="1:22" x14ac:dyDescent="0.2">
      <c r="A74" s="71"/>
      <c r="B74" s="71"/>
      <c r="C74" s="6" t="s">
        <v>1274</v>
      </c>
      <c r="L74">
        <f t="shared" ref="L74:V74" si="67">L$2*L167*1000000</f>
        <v>0</v>
      </c>
      <c r="M74">
        <f t="shared" si="67"/>
        <v>33195641.608162191</v>
      </c>
      <c r="N74">
        <f t="shared" si="67"/>
        <v>38807083.254725762</v>
      </c>
      <c r="O74">
        <f t="shared" si="67"/>
        <v>40862066.28311123</v>
      </c>
      <c r="P74">
        <f t="shared" si="67"/>
        <v>40059412.554084405</v>
      </c>
      <c r="Q74">
        <f t="shared" si="67"/>
        <v>72860038.972291768</v>
      </c>
      <c r="R74">
        <f t="shared" si="67"/>
        <v>88072935.764735729</v>
      </c>
      <c r="S74">
        <f t="shared" si="67"/>
        <v>99319115.346815199</v>
      </c>
      <c r="T74">
        <f t="shared" si="67"/>
        <v>97320219.529678106</v>
      </c>
      <c r="U74">
        <f t="shared" si="67"/>
        <v>100578607.09141804</v>
      </c>
      <c r="V74">
        <f t="shared" si="67"/>
        <v>102374515.948768</v>
      </c>
    </row>
    <row r="75" spans="1:22" x14ac:dyDescent="0.2">
      <c r="A75" s="72"/>
      <c r="B75" s="72"/>
      <c r="L75">
        <f t="shared" ref="L75:V75" si="68">L$2*L168*1000000</f>
        <v>0</v>
      </c>
      <c r="M75">
        <f t="shared" si="68"/>
        <v>0</v>
      </c>
      <c r="N75">
        <f t="shared" si="68"/>
        <v>0</v>
      </c>
      <c r="O75">
        <f t="shared" si="68"/>
        <v>0</v>
      </c>
      <c r="P75">
        <f t="shared" si="68"/>
        <v>0</v>
      </c>
      <c r="Q75">
        <f t="shared" si="68"/>
        <v>0</v>
      </c>
      <c r="R75">
        <f t="shared" si="68"/>
        <v>0</v>
      </c>
      <c r="S75">
        <f t="shared" si="68"/>
        <v>0</v>
      </c>
      <c r="T75">
        <f t="shared" si="68"/>
        <v>0</v>
      </c>
      <c r="U75">
        <f t="shared" si="68"/>
        <v>0</v>
      </c>
      <c r="V75">
        <f t="shared" si="68"/>
        <v>0</v>
      </c>
    </row>
    <row r="76" spans="1:22" x14ac:dyDescent="0.2">
      <c r="A76" s="71"/>
      <c r="B76" s="71"/>
      <c r="C76" s="6" t="s">
        <v>1275</v>
      </c>
      <c r="L76">
        <f t="shared" ref="L76:V76" si="69">L$2*L169*1000000</f>
        <v>0</v>
      </c>
      <c r="M76">
        <f t="shared" si="69"/>
        <v>33195641.608162191</v>
      </c>
      <c r="N76">
        <f t="shared" si="69"/>
        <v>38807083.254725762</v>
      </c>
      <c r="O76">
        <f t="shared" si="69"/>
        <v>40862066.28311123</v>
      </c>
      <c r="P76">
        <f t="shared" si="69"/>
        <v>40059412.554084405</v>
      </c>
      <c r="Q76">
        <f t="shared" si="69"/>
        <v>72860038.972291768</v>
      </c>
      <c r="R76">
        <f t="shared" si="69"/>
        <v>88072935.764735729</v>
      </c>
      <c r="S76">
        <f t="shared" si="69"/>
        <v>104940406.75812192</v>
      </c>
      <c r="T76">
        <f t="shared" si="69"/>
        <v>100647526.51590629</v>
      </c>
      <c r="U76">
        <f t="shared" si="69"/>
        <v>106521008.99431852</v>
      </c>
      <c r="V76">
        <f t="shared" si="69"/>
        <v>106319846.13151124</v>
      </c>
    </row>
    <row r="77" spans="1:22" x14ac:dyDescent="0.2">
      <c r="A77" s="72"/>
      <c r="B77" s="72"/>
      <c r="L77">
        <f t="shared" ref="L77:V77" si="70">L$2*L170*1000000</f>
        <v>0</v>
      </c>
      <c r="M77">
        <f t="shared" si="70"/>
        <v>0</v>
      </c>
      <c r="N77">
        <f t="shared" si="70"/>
        <v>0</v>
      </c>
      <c r="O77">
        <f t="shared" si="70"/>
        <v>0</v>
      </c>
      <c r="P77">
        <f t="shared" si="70"/>
        <v>0</v>
      </c>
      <c r="Q77">
        <f t="shared" si="70"/>
        <v>0</v>
      </c>
      <c r="R77">
        <f t="shared" si="70"/>
        <v>0</v>
      </c>
      <c r="S77">
        <f t="shared" si="70"/>
        <v>0</v>
      </c>
      <c r="T77">
        <f t="shared" si="70"/>
        <v>0</v>
      </c>
      <c r="U77">
        <f t="shared" si="70"/>
        <v>0</v>
      </c>
      <c r="V77">
        <f t="shared" si="70"/>
        <v>0</v>
      </c>
    </row>
    <row r="78" spans="1:22" x14ac:dyDescent="0.2">
      <c r="A78" s="71"/>
      <c r="B78" s="71"/>
      <c r="C78" s="6" t="s">
        <v>1276</v>
      </c>
      <c r="L78">
        <f t="shared" ref="L78:V78" si="71">L$2*L171*1000000</f>
        <v>0</v>
      </c>
      <c r="M78" t="e">
        <f t="shared" si="71"/>
        <v>#VALUE!</v>
      </c>
      <c r="N78" t="e">
        <f t="shared" si="71"/>
        <v>#VALUE!</v>
      </c>
      <c r="O78" t="e">
        <f t="shared" si="71"/>
        <v>#VALUE!</v>
      </c>
      <c r="P78" t="e">
        <f t="shared" si="71"/>
        <v>#VALUE!</v>
      </c>
      <c r="Q78" t="e">
        <f t="shared" si="71"/>
        <v>#VALUE!</v>
      </c>
      <c r="R78" t="e">
        <f t="shared" si="71"/>
        <v>#VALUE!</v>
      </c>
      <c r="S78" t="e">
        <f t="shared" si="71"/>
        <v>#VALUE!</v>
      </c>
      <c r="T78" t="e">
        <f t="shared" si="71"/>
        <v>#VALUE!</v>
      </c>
      <c r="U78" t="e">
        <f t="shared" si="71"/>
        <v>#VALUE!</v>
      </c>
      <c r="V78" t="e">
        <f t="shared" si="71"/>
        <v>#VALUE!</v>
      </c>
    </row>
    <row r="79" spans="1:22" x14ac:dyDescent="0.2">
      <c r="A79" s="72"/>
      <c r="B79" s="72"/>
      <c r="L79">
        <f t="shared" ref="L79:V79" si="72">L$2*L172*1000000</f>
        <v>0</v>
      </c>
      <c r="M79">
        <f t="shared" si="72"/>
        <v>0</v>
      </c>
      <c r="N79">
        <f t="shared" si="72"/>
        <v>0</v>
      </c>
      <c r="O79">
        <f t="shared" si="72"/>
        <v>0</v>
      </c>
      <c r="P79">
        <f t="shared" si="72"/>
        <v>0</v>
      </c>
      <c r="Q79">
        <f t="shared" si="72"/>
        <v>0</v>
      </c>
      <c r="R79">
        <f t="shared" si="72"/>
        <v>0</v>
      </c>
      <c r="S79">
        <f t="shared" si="72"/>
        <v>0</v>
      </c>
      <c r="T79">
        <f t="shared" si="72"/>
        <v>0</v>
      </c>
      <c r="U79">
        <f t="shared" si="72"/>
        <v>0</v>
      </c>
      <c r="V79">
        <f t="shared" si="72"/>
        <v>0</v>
      </c>
    </row>
    <row r="80" spans="1:22" x14ac:dyDescent="0.2">
      <c r="A80" s="71"/>
      <c r="B80" s="71"/>
      <c r="C80" s="6" t="s">
        <v>1277</v>
      </c>
      <c r="L80">
        <f t="shared" ref="L80:V80" si="73">L$2*L173*1000000</f>
        <v>0</v>
      </c>
      <c r="M80" t="e">
        <f t="shared" si="73"/>
        <v>#VALUE!</v>
      </c>
      <c r="N80" t="e">
        <f t="shared" si="73"/>
        <v>#VALUE!</v>
      </c>
      <c r="O80" t="e">
        <f t="shared" si="73"/>
        <v>#VALUE!</v>
      </c>
      <c r="P80" t="e">
        <f t="shared" si="73"/>
        <v>#VALUE!</v>
      </c>
      <c r="Q80" t="e">
        <f t="shared" si="73"/>
        <v>#VALUE!</v>
      </c>
      <c r="R80" t="e">
        <f t="shared" si="73"/>
        <v>#VALUE!</v>
      </c>
      <c r="S80" t="e">
        <f t="shared" si="73"/>
        <v>#VALUE!</v>
      </c>
      <c r="T80" t="e">
        <f t="shared" si="73"/>
        <v>#VALUE!</v>
      </c>
      <c r="U80" t="e">
        <f t="shared" si="73"/>
        <v>#VALUE!</v>
      </c>
      <c r="V80" t="e">
        <f t="shared" si="73"/>
        <v>#VALUE!</v>
      </c>
    </row>
    <row r="81" spans="1:22" x14ac:dyDescent="0.2">
      <c r="A81" s="72"/>
      <c r="B81" s="72"/>
      <c r="L81">
        <f t="shared" ref="L81:V81" si="74">L$2*L174*1000000</f>
        <v>0</v>
      </c>
      <c r="M81">
        <f t="shared" si="74"/>
        <v>0</v>
      </c>
      <c r="N81">
        <f t="shared" si="74"/>
        <v>0</v>
      </c>
      <c r="O81">
        <f t="shared" si="74"/>
        <v>0</v>
      </c>
      <c r="P81">
        <f t="shared" si="74"/>
        <v>0</v>
      </c>
      <c r="Q81">
        <f t="shared" si="74"/>
        <v>0</v>
      </c>
      <c r="R81">
        <f t="shared" si="74"/>
        <v>0</v>
      </c>
      <c r="S81">
        <f t="shared" si="74"/>
        <v>0</v>
      </c>
      <c r="T81">
        <f t="shared" si="74"/>
        <v>0</v>
      </c>
      <c r="U81">
        <f t="shared" si="74"/>
        <v>0</v>
      </c>
      <c r="V81">
        <f t="shared" si="74"/>
        <v>0</v>
      </c>
    </row>
    <row r="82" spans="1:22" x14ac:dyDescent="0.2">
      <c r="A82" s="71"/>
      <c r="B82" s="71"/>
      <c r="C82" s="5" t="s">
        <v>1278</v>
      </c>
      <c r="L82">
        <f t="shared" ref="L82:V82" si="75">L$2*L175*1000000</f>
        <v>0</v>
      </c>
      <c r="M82">
        <f t="shared" si="75"/>
        <v>-61567984.86300166</v>
      </c>
      <c r="N82">
        <f t="shared" si="75"/>
        <v>-44857649.998742148</v>
      </c>
      <c r="O82">
        <f t="shared" si="75"/>
        <v>-39557121.496078439</v>
      </c>
      <c r="P82">
        <f t="shared" si="75"/>
        <v>-31646483.609718911</v>
      </c>
      <c r="Q82">
        <f t="shared" si="75"/>
        <v>-23181369.453741152</v>
      </c>
      <c r="R82">
        <f t="shared" si="75"/>
        <v>-51519069.311771385</v>
      </c>
      <c r="S82">
        <f t="shared" si="75"/>
        <v>17976572.019705821</v>
      </c>
      <c r="T82">
        <f t="shared" si="75"/>
        <v>120105954.71384828</v>
      </c>
      <c r="U82">
        <f t="shared" si="75"/>
        <v>138388866.64103603</v>
      </c>
      <c r="V82">
        <f t="shared" si="75"/>
        <v>172492556.50690094</v>
      </c>
    </row>
    <row r="83" spans="1:22" x14ac:dyDescent="0.2">
      <c r="A83" s="72"/>
      <c r="B83" s="72"/>
      <c r="L83">
        <f t="shared" ref="L83:V83" si="76">L$2*L176*1000000</f>
        <v>0</v>
      </c>
      <c r="M83">
        <f t="shared" si="76"/>
        <v>0</v>
      </c>
      <c r="N83">
        <f t="shared" si="76"/>
        <v>0</v>
      </c>
      <c r="O83">
        <f t="shared" si="76"/>
        <v>0</v>
      </c>
      <c r="P83">
        <f t="shared" si="76"/>
        <v>0</v>
      </c>
      <c r="Q83">
        <f t="shared" si="76"/>
        <v>0</v>
      </c>
      <c r="R83">
        <f t="shared" si="76"/>
        <v>0</v>
      </c>
      <c r="S83">
        <f t="shared" si="76"/>
        <v>0</v>
      </c>
      <c r="T83">
        <f t="shared" si="76"/>
        <v>0</v>
      </c>
      <c r="U83">
        <f t="shared" si="76"/>
        <v>0</v>
      </c>
      <c r="V83">
        <f t="shared" si="76"/>
        <v>0</v>
      </c>
    </row>
    <row r="84" spans="1:22" x14ac:dyDescent="0.2">
      <c r="A84" s="71"/>
      <c r="B84" s="71"/>
      <c r="C84" s="6" t="s">
        <v>1279</v>
      </c>
      <c r="L84">
        <f t="shared" ref="L84:V84" si="77">L$2*L177*1000000</f>
        <v>0</v>
      </c>
      <c r="M84">
        <f t="shared" si="77"/>
        <v>-245003.52881237856</v>
      </c>
      <c r="N84">
        <f t="shared" si="77"/>
        <v>388712.80249357235</v>
      </c>
      <c r="O84">
        <f t="shared" si="77"/>
        <v>156907.81897093117</v>
      </c>
      <c r="P84">
        <f t="shared" si="77"/>
        <v>249975.55895623611</v>
      </c>
      <c r="Q84">
        <f t="shared" si="77"/>
        <v>403187.01748216891</v>
      </c>
      <c r="R84">
        <f t="shared" si="77"/>
        <v>-1882032.1357763691</v>
      </c>
      <c r="S84">
        <f t="shared" si="77"/>
        <v>1957481.0657470662</v>
      </c>
      <c r="T84">
        <f t="shared" si="77"/>
        <v>8250317.3988474682</v>
      </c>
      <c r="U84">
        <f t="shared" si="77"/>
        <v>235761.34061274963</v>
      </c>
      <c r="V84">
        <f t="shared" si="77"/>
        <v>362018.05573378294</v>
      </c>
    </row>
    <row r="85" spans="1:22" x14ac:dyDescent="0.2">
      <c r="A85" s="72"/>
      <c r="B85" s="72"/>
      <c r="L85">
        <f t="shared" ref="L85:V85" si="78">L$2*L178*1000000</f>
        <v>0</v>
      </c>
      <c r="M85">
        <f t="shared" si="78"/>
        <v>0</v>
      </c>
      <c r="N85">
        <f t="shared" si="78"/>
        <v>0</v>
      </c>
      <c r="O85">
        <f t="shared" si="78"/>
        <v>0</v>
      </c>
      <c r="P85">
        <f t="shared" si="78"/>
        <v>0</v>
      </c>
      <c r="Q85">
        <f t="shared" si="78"/>
        <v>0</v>
      </c>
      <c r="R85">
        <f t="shared" si="78"/>
        <v>0</v>
      </c>
      <c r="S85">
        <f t="shared" si="78"/>
        <v>0</v>
      </c>
      <c r="T85">
        <f t="shared" si="78"/>
        <v>0</v>
      </c>
      <c r="U85">
        <f t="shared" si="78"/>
        <v>0</v>
      </c>
      <c r="V85">
        <f t="shared" si="78"/>
        <v>0</v>
      </c>
    </row>
    <row r="86" spans="1:22" x14ac:dyDescent="0.2">
      <c r="A86" s="71"/>
      <c r="B86" s="71"/>
      <c r="C86" s="6" t="s">
        <v>1280</v>
      </c>
      <c r="L86">
        <f t="shared" ref="L86:V86" si="79">L$2*L179*1000000</f>
        <v>0</v>
      </c>
      <c r="M86">
        <f t="shared" si="79"/>
        <v>-340126983.35446852</v>
      </c>
      <c r="N86">
        <f t="shared" si="79"/>
        <v>-356051297.53491759</v>
      </c>
      <c r="O86" t="e">
        <f t="shared" si="79"/>
        <v>#VALUE!</v>
      </c>
      <c r="P86" t="e">
        <f t="shared" si="79"/>
        <v>#VALUE!</v>
      </c>
      <c r="Q86">
        <f t="shared" si="79"/>
        <v>-2490263.8889122969</v>
      </c>
      <c r="R86">
        <f t="shared" si="79"/>
        <v>-6257922.0708206678</v>
      </c>
      <c r="S86">
        <f t="shared" si="79"/>
        <v>219215.9144203676</v>
      </c>
      <c r="T86">
        <f t="shared" si="79"/>
        <v>729199.6829733816</v>
      </c>
      <c r="U86">
        <f t="shared" si="79"/>
        <v>531914.06800613902</v>
      </c>
      <c r="V86">
        <f t="shared" si="79"/>
        <v>236447.71922785224</v>
      </c>
    </row>
    <row r="87" spans="1:22" x14ac:dyDescent="0.2">
      <c r="L87">
        <f t="shared" ref="L87:V87" si="80">L$2*L180*1000000</f>
        <v>0</v>
      </c>
      <c r="M87">
        <f t="shared" si="80"/>
        <v>0</v>
      </c>
      <c r="N87">
        <f t="shared" si="80"/>
        <v>0</v>
      </c>
      <c r="O87">
        <f t="shared" si="80"/>
        <v>0</v>
      </c>
      <c r="P87">
        <f t="shared" si="80"/>
        <v>0</v>
      </c>
      <c r="Q87">
        <f t="shared" si="80"/>
        <v>0</v>
      </c>
      <c r="R87">
        <f t="shared" si="80"/>
        <v>0</v>
      </c>
      <c r="S87">
        <f t="shared" si="80"/>
        <v>0</v>
      </c>
      <c r="T87">
        <f t="shared" si="80"/>
        <v>0</v>
      </c>
      <c r="U87">
        <f t="shared" si="80"/>
        <v>0</v>
      </c>
      <c r="V87">
        <f t="shared" si="80"/>
        <v>0</v>
      </c>
    </row>
    <row r="88" spans="1:22" x14ac:dyDescent="0.2">
      <c r="C88" s="6" t="s">
        <v>1281</v>
      </c>
      <c r="L88">
        <f t="shared" ref="L88:V88" si="81">L$2*L181*1000000</f>
        <v>0</v>
      </c>
      <c r="M88">
        <f t="shared" si="81"/>
        <v>-62552672.070081376</v>
      </c>
      <c r="N88">
        <f t="shared" si="81"/>
        <v>-45563816.939688355</v>
      </c>
      <c r="O88">
        <f t="shared" si="81"/>
        <v>-40107399.418321185</v>
      </c>
      <c r="P88">
        <f t="shared" si="81"/>
        <v>-32098791.617480502</v>
      </c>
      <c r="Q88">
        <f t="shared" si="81"/>
        <v>-23528034.926716473</v>
      </c>
      <c r="R88">
        <f t="shared" si="81"/>
        <v>-51944968.117370404</v>
      </c>
      <c r="S88">
        <f t="shared" si="81"/>
        <v>17167337.266407166</v>
      </c>
      <c r="T88">
        <f t="shared" si="81"/>
        <v>118786263.33534428</v>
      </c>
      <c r="U88">
        <f t="shared" si="81"/>
        <v>135320928.9144223</v>
      </c>
      <c r="V88">
        <f t="shared" si="81"/>
        <v>166492933.71176383</v>
      </c>
    </row>
    <row r="89" spans="1:22" x14ac:dyDescent="0.2">
      <c r="L89">
        <f t="shared" ref="L89:V89" si="82">L$2*L182*1000000</f>
        <v>0</v>
      </c>
      <c r="M89">
        <f t="shared" si="82"/>
        <v>0</v>
      </c>
      <c r="N89">
        <f t="shared" si="82"/>
        <v>0</v>
      </c>
      <c r="O89">
        <f t="shared" si="82"/>
        <v>0</v>
      </c>
      <c r="P89">
        <f t="shared" si="82"/>
        <v>0</v>
      </c>
      <c r="Q89">
        <f t="shared" si="82"/>
        <v>0</v>
      </c>
      <c r="R89">
        <f t="shared" si="82"/>
        <v>0</v>
      </c>
      <c r="S89">
        <f t="shared" si="82"/>
        <v>0</v>
      </c>
      <c r="T89">
        <f t="shared" si="82"/>
        <v>0</v>
      </c>
      <c r="U89">
        <f t="shared" si="82"/>
        <v>0</v>
      </c>
      <c r="V89">
        <f t="shared" si="82"/>
        <v>0</v>
      </c>
    </row>
    <row r="90" spans="1:22" x14ac:dyDescent="0.2">
      <c r="L90">
        <f t="shared" ref="L90:V90" si="83">L$2*L183*1000000</f>
        <v>0</v>
      </c>
      <c r="M90">
        <f t="shared" si="83"/>
        <v>0</v>
      </c>
      <c r="N90">
        <f t="shared" si="83"/>
        <v>0</v>
      </c>
      <c r="O90">
        <f t="shared" si="83"/>
        <v>0</v>
      </c>
      <c r="P90">
        <f t="shared" si="83"/>
        <v>0</v>
      </c>
      <c r="Q90">
        <f t="shared" si="83"/>
        <v>0</v>
      </c>
      <c r="R90">
        <f t="shared" si="83"/>
        <v>0</v>
      </c>
      <c r="S90">
        <f t="shared" si="83"/>
        <v>0</v>
      </c>
      <c r="T90">
        <f t="shared" si="83"/>
        <v>0</v>
      </c>
      <c r="U90">
        <f t="shared" si="83"/>
        <v>0</v>
      </c>
      <c r="V90">
        <f t="shared" si="83"/>
        <v>0</v>
      </c>
    </row>
    <row r="91" spans="1:22" x14ac:dyDescent="0.2">
      <c r="C91" s="5" t="s">
        <v>1282</v>
      </c>
      <c r="L91">
        <f t="shared" ref="L91:V91" si="84">L$2*L184*1000000</f>
        <v>0</v>
      </c>
      <c r="M91">
        <f t="shared" si="84"/>
        <v>934618.36604177102</v>
      </c>
      <c r="N91">
        <f t="shared" si="84"/>
        <v>35452790.28523127</v>
      </c>
      <c r="O91">
        <f t="shared" si="84"/>
        <v>94333.358098756216</v>
      </c>
      <c r="P91">
        <f t="shared" si="84"/>
        <v>11744931.268209163</v>
      </c>
      <c r="Q91">
        <f t="shared" si="84"/>
        <v>111445413.35563202</v>
      </c>
      <c r="R91">
        <f t="shared" si="84"/>
        <v>91759163.358023822</v>
      </c>
      <c r="S91">
        <f t="shared" si="84"/>
        <v>11907311.369965913</v>
      </c>
      <c r="T91">
        <f t="shared" si="84"/>
        <v>11203337.447299933</v>
      </c>
      <c r="U91">
        <f t="shared" si="84"/>
        <v>342807492.10081279</v>
      </c>
      <c r="V91">
        <f t="shared" si="84"/>
        <v>82661469.62188895</v>
      </c>
    </row>
    <row r="92" spans="1:22" x14ac:dyDescent="0.2">
      <c r="L92">
        <f t="shared" ref="L92:V92" si="85">L$2*L185*1000000</f>
        <v>0</v>
      </c>
      <c r="M92">
        <f t="shared" si="85"/>
        <v>0</v>
      </c>
      <c r="N92">
        <f t="shared" si="85"/>
        <v>0</v>
      </c>
      <c r="O92">
        <f t="shared" si="85"/>
        <v>0</v>
      </c>
      <c r="P92">
        <f t="shared" si="85"/>
        <v>0</v>
      </c>
      <c r="Q92">
        <f t="shared" si="85"/>
        <v>0</v>
      </c>
      <c r="R92">
        <f t="shared" si="85"/>
        <v>0</v>
      </c>
      <c r="S92">
        <f t="shared" si="85"/>
        <v>0</v>
      </c>
      <c r="T92">
        <f t="shared" si="85"/>
        <v>0</v>
      </c>
      <c r="U92">
        <f t="shared" si="85"/>
        <v>0</v>
      </c>
      <c r="V92">
        <f t="shared" si="85"/>
        <v>0</v>
      </c>
    </row>
    <row r="100" spans="3:22" x14ac:dyDescent="0.2">
      <c r="C100" s="6" t="s">
        <v>1237</v>
      </c>
      <c r="D100" s="6"/>
      <c r="E100" s="6"/>
      <c r="F100" s="6"/>
      <c r="G100" s="6"/>
      <c r="H100" s="6"/>
      <c r="I100" s="6"/>
      <c r="J100" s="6"/>
      <c r="K100" s="6"/>
      <c r="L100" s="6"/>
      <c r="M100" s="5" t="s">
        <v>1247</v>
      </c>
      <c r="N100" s="9">
        <v>-0.3039</v>
      </c>
      <c r="O100" s="5" t="s">
        <v>1247</v>
      </c>
      <c r="P100" s="5" t="s">
        <v>1247</v>
      </c>
      <c r="Q100" s="5" t="s">
        <v>1247</v>
      </c>
      <c r="R100" s="9">
        <v>-0.1154</v>
      </c>
      <c r="S100" s="8">
        <v>8.9587000000000003</v>
      </c>
      <c r="T100" s="8">
        <v>1.0088999999999999</v>
      </c>
      <c r="U100" s="8">
        <v>0.5796</v>
      </c>
    </row>
    <row r="102" spans="3:22" x14ac:dyDescent="0.2">
      <c r="C102" s="6" t="s">
        <v>1238</v>
      </c>
      <c r="D102" s="6"/>
      <c r="E102" s="6"/>
      <c r="F102" s="6"/>
      <c r="G102" s="6"/>
      <c r="H102" s="6"/>
      <c r="I102" s="6"/>
      <c r="J102" s="6"/>
      <c r="K102" s="6"/>
      <c r="L102" s="6"/>
      <c r="M102" s="6">
        <v>25.74</v>
      </c>
      <c r="N102" s="6">
        <v>20.12</v>
      </c>
      <c r="O102" s="6">
        <v>17.23</v>
      </c>
      <c r="P102" s="6">
        <v>13.05</v>
      </c>
      <c r="Q102" s="6">
        <v>17.36</v>
      </c>
      <c r="R102" s="6">
        <v>34.479999999999997</v>
      </c>
      <c r="S102" s="6">
        <v>54.54</v>
      </c>
      <c r="T102" s="6">
        <v>60.55</v>
      </c>
      <c r="U102" s="6">
        <v>88.63</v>
      </c>
      <c r="V102" s="6">
        <v>438.87</v>
      </c>
    </row>
    <row r="104" spans="3:22" x14ac:dyDescent="0.2">
      <c r="C104" s="5" t="s">
        <v>1239</v>
      </c>
      <c r="D104" s="5"/>
      <c r="E104" s="5"/>
      <c r="F104" s="5"/>
      <c r="G104" s="5"/>
      <c r="H104" s="5"/>
      <c r="I104" s="5"/>
      <c r="J104" s="5"/>
      <c r="K104" s="5"/>
      <c r="L104" s="5"/>
      <c r="M104" s="5">
        <v>-25.56</v>
      </c>
      <c r="N104" s="5">
        <v>-19.989999999999998</v>
      </c>
      <c r="O104" s="5">
        <v>-17.23</v>
      </c>
      <c r="P104" s="5">
        <v>-13.05</v>
      </c>
      <c r="Q104" s="5">
        <v>-8.0500000000000007</v>
      </c>
      <c r="R104" s="5">
        <v>-26.25</v>
      </c>
      <c r="S104" s="5">
        <v>27.45</v>
      </c>
      <c r="T104" s="5">
        <v>104.16</v>
      </c>
      <c r="U104" s="5">
        <v>171.54</v>
      </c>
      <c r="V104" s="5">
        <v>290.86</v>
      </c>
    </row>
    <row r="106" spans="3:22" x14ac:dyDescent="0.2">
      <c r="C106" s="6" t="s">
        <v>1240</v>
      </c>
      <c r="D106" s="6"/>
      <c r="E106" s="6"/>
      <c r="F106" s="6"/>
      <c r="G106" s="6"/>
      <c r="H106" s="6"/>
      <c r="I106" s="6"/>
      <c r="J106" s="6"/>
      <c r="K106" s="6"/>
      <c r="L106" s="6"/>
      <c r="M106" s="9">
        <v>-2.3699999999999999E-2</v>
      </c>
      <c r="N106" s="8">
        <v>0.2177</v>
      </c>
      <c r="O106" s="8">
        <v>0.13830000000000001</v>
      </c>
      <c r="P106" s="8">
        <v>0.24260000000000001</v>
      </c>
      <c r="Q106" s="8">
        <v>0.38300000000000001</v>
      </c>
      <c r="R106" s="9">
        <v>-2.2603</v>
      </c>
      <c r="S106" s="8">
        <v>2.0459000000000001</v>
      </c>
      <c r="T106" s="8">
        <v>2.7942</v>
      </c>
      <c r="U106" s="8">
        <v>0.64680000000000004</v>
      </c>
      <c r="V106" s="8">
        <v>0.6956</v>
      </c>
    </row>
    <row r="108" spans="3:22" x14ac:dyDescent="0.2">
      <c r="C108" s="6" t="s">
        <v>1241</v>
      </c>
      <c r="D108" s="6"/>
      <c r="E108" s="6"/>
      <c r="F108" s="6"/>
      <c r="G108" s="6"/>
      <c r="H108" s="6"/>
      <c r="I108" s="6"/>
      <c r="J108" s="6"/>
      <c r="K108" s="6"/>
      <c r="L108" s="6"/>
      <c r="M108" s="10">
        <v>-141.1934</v>
      </c>
      <c r="N108" s="10">
        <v>-158.6746</v>
      </c>
      <c r="O108" s="6" t="s">
        <v>1247</v>
      </c>
      <c r="P108" s="6" t="s">
        <v>1247</v>
      </c>
      <c r="Q108" s="10">
        <v>-0.86499999999999999</v>
      </c>
      <c r="R108" s="10">
        <v>-3.1882999999999999</v>
      </c>
      <c r="S108" s="10">
        <v>0.33479999999999999</v>
      </c>
      <c r="T108" s="10">
        <v>0.63239999999999996</v>
      </c>
      <c r="U108" s="10">
        <v>0.6593</v>
      </c>
      <c r="V108" s="10">
        <v>0.39860000000000001</v>
      </c>
    </row>
    <row r="110" spans="3:22" x14ac:dyDescent="0.2">
      <c r="C110" s="5" t="s">
        <v>1242</v>
      </c>
      <c r="D110" s="5"/>
      <c r="E110" s="5"/>
      <c r="F110" s="5"/>
      <c r="G110" s="5"/>
      <c r="H110" s="5"/>
      <c r="I110" s="5"/>
      <c r="J110" s="5"/>
      <c r="K110" s="5"/>
      <c r="L110" s="5"/>
      <c r="M110" s="5">
        <v>11.92</v>
      </c>
      <c r="N110" s="5">
        <v>8.4</v>
      </c>
      <c r="O110" s="5">
        <v>8.2799999999999994</v>
      </c>
      <c r="P110" s="5">
        <v>8.24</v>
      </c>
      <c r="Q110" s="5">
        <v>7.56</v>
      </c>
      <c r="R110" s="5">
        <v>9.1300000000000008</v>
      </c>
      <c r="S110" s="5">
        <v>15.58</v>
      </c>
      <c r="T110" s="5">
        <v>19.559999999999999</v>
      </c>
      <c r="U110" s="5">
        <v>73.61</v>
      </c>
      <c r="V110" s="5">
        <v>168.48</v>
      </c>
    </row>
    <row r="111" spans="3:22" x14ac:dyDescent="0.2">
      <c r="C111" s="11" t="s">
        <v>1243</v>
      </c>
      <c r="M111" s="8">
        <v>0.50780000000000003</v>
      </c>
      <c r="N111" s="9">
        <v>-0.29530000000000001</v>
      </c>
      <c r="O111" s="9">
        <v>-1.37E-2</v>
      </c>
      <c r="P111" s="9">
        <v>-4.8999999999999998E-3</v>
      </c>
      <c r="Q111" s="9">
        <v>-8.2699999999999996E-2</v>
      </c>
      <c r="R111" s="8">
        <v>0.2069</v>
      </c>
      <c r="S111" s="8">
        <v>0.70679999999999998</v>
      </c>
      <c r="T111" s="8">
        <v>0.2555</v>
      </c>
      <c r="U111" s="8">
        <v>2.7643</v>
      </c>
      <c r="V111" s="8">
        <v>1.2887</v>
      </c>
    </row>
    <row r="112" spans="3:22" x14ac:dyDescent="0.2">
      <c r="C112" s="11" t="s">
        <v>1244</v>
      </c>
      <c r="M112" s="11" t="s">
        <v>1247</v>
      </c>
      <c r="N112" s="11" t="s">
        <v>1247</v>
      </c>
      <c r="O112" s="11" t="s">
        <v>1247</v>
      </c>
      <c r="P112" s="11" t="s">
        <v>1247</v>
      </c>
      <c r="Q112" s="11" t="s">
        <v>1247</v>
      </c>
      <c r="R112" s="11" t="s">
        <v>1247</v>
      </c>
      <c r="S112" s="11" t="s">
        <v>1247</v>
      </c>
      <c r="T112" s="11" t="s">
        <v>1247</v>
      </c>
      <c r="U112" s="11" t="s">
        <v>1247</v>
      </c>
      <c r="V112" s="11" t="s">
        <v>1247</v>
      </c>
    </row>
    <row r="113" spans="3:22" x14ac:dyDescent="0.2">
      <c r="C113" s="11" t="s">
        <v>1245</v>
      </c>
      <c r="M113" s="11">
        <v>11.92</v>
      </c>
      <c r="N113" s="11">
        <v>8.4</v>
      </c>
      <c r="O113" s="11">
        <v>8.2799999999999994</v>
      </c>
      <c r="P113" s="11">
        <v>8.24</v>
      </c>
      <c r="Q113" s="11">
        <v>7.56</v>
      </c>
      <c r="R113" s="11">
        <v>9.1300000000000008</v>
      </c>
      <c r="S113" s="11">
        <v>15.58</v>
      </c>
      <c r="T113" s="11">
        <v>19.559999999999999</v>
      </c>
      <c r="U113" s="11">
        <v>73.61</v>
      </c>
      <c r="V113" s="11">
        <v>167.96</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-37.479999999999997</v>
      </c>
      <c r="N115" s="5">
        <v>-28.39</v>
      </c>
      <c r="O115" s="5">
        <v>-25.51</v>
      </c>
      <c r="P115" s="5">
        <v>-21.29</v>
      </c>
      <c r="Q115" s="5">
        <v>-15.61</v>
      </c>
      <c r="R115" s="5">
        <v>-35.369999999999997</v>
      </c>
      <c r="S115" s="5">
        <v>11.88</v>
      </c>
      <c r="T115" s="5">
        <v>84.61</v>
      </c>
      <c r="U115" s="5">
        <v>97.92</v>
      </c>
      <c r="V115" s="5">
        <v>122.38</v>
      </c>
    </row>
    <row r="117" spans="3:22" x14ac:dyDescent="0.2">
      <c r="C117" s="6" t="s">
        <v>1249</v>
      </c>
      <c r="D117" s="6"/>
      <c r="E117" s="6"/>
      <c r="F117" s="6"/>
      <c r="G117" s="6"/>
      <c r="H117" s="6"/>
      <c r="I117" s="6"/>
      <c r="J117" s="6"/>
      <c r="K117" s="6"/>
      <c r="L117" s="6"/>
      <c r="M117" s="9">
        <v>-0.1401</v>
      </c>
      <c r="N117" s="8">
        <v>0.2424</v>
      </c>
      <c r="O117" s="8">
        <v>0.1014</v>
      </c>
      <c r="P117" s="8">
        <v>0.16539999999999999</v>
      </c>
      <c r="Q117" s="8">
        <v>0.26679999999999998</v>
      </c>
      <c r="R117" s="9">
        <v>-1.2658</v>
      </c>
      <c r="S117" s="8">
        <v>1.3358000000000001</v>
      </c>
      <c r="T117" s="8">
        <v>6.1230000000000002</v>
      </c>
      <c r="U117" s="8">
        <v>0.15740000000000001</v>
      </c>
      <c r="V117" s="8">
        <v>0.24979999999999999</v>
      </c>
    </row>
    <row r="119" spans="3:22" x14ac:dyDescent="0.2">
      <c r="C119" s="6" t="s">
        <v>1250</v>
      </c>
      <c r="D119" s="6"/>
      <c r="E119" s="6"/>
      <c r="F119" s="6"/>
      <c r="G119" s="6"/>
      <c r="H119" s="6"/>
      <c r="I119" s="6"/>
      <c r="J119" s="6"/>
      <c r="K119" s="6"/>
      <c r="L119" s="6"/>
      <c r="M119" s="10">
        <v>-207.04419999999999</v>
      </c>
      <c r="N119" s="10">
        <v>-225.33330000000001</v>
      </c>
      <c r="O119" s="6" t="s">
        <v>1247</v>
      </c>
      <c r="P119" s="6" t="s">
        <v>1247</v>
      </c>
      <c r="Q119" s="10">
        <v>-1.6774</v>
      </c>
      <c r="R119" s="10">
        <v>-4.2965999999999998</v>
      </c>
      <c r="S119" s="10">
        <v>0.1449</v>
      </c>
      <c r="T119" s="10">
        <v>0.51370000000000005</v>
      </c>
      <c r="U119" s="10">
        <v>0.37640000000000001</v>
      </c>
      <c r="V119" s="10">
        <v>0.16769999999999999</v>
      </c>
    </row>
    <row r="121" spans="3:22" x14ac:dyDescent="0.2">
      <c r="C121" s="6" t="s">
        <v>1251</v>
      </c>
      <c r="D121" s="6"/>
      <c r="E121" s="6"/>
      <c r="F121" s="6"/>
      <c r="G121" s="6"/>
      <c r="H121" s="6"/>
      <c r="I121" s="6"/>
      <c r="J121" s="6"/>
      <c r="K121" s="6"/>
      <c r="L121" s="6"/>
      <c r="M121" s="6">
        <v>1.96</v>
      </c>
      <c r="N121" s="6">
        <v>2.1800000000000002</v>
      </c>
      <c r="O121" s="6">
        <v>1.21</v>
      </c>
      <c r="P121" s="6">
        <v>-0.48</v>
      </c>
      <c r="Q121" s="6">
        <v>0.04</v>
      </c>
      <c r="R121" s="6">
        <v>0.17</v>
      </c>
      <c r="S121" s="6">
        <v>0.18</v>
      </c>
      <c r="T121" s="6">
        <v>0.25</v>
      </c>
      <c r="U121" s="6">
        <v>0.34</v>
      </c>
      <c r="V121" s="6">
        <v>0.44</v>
      </c>
    </row>
    <row r="123" spans="3:22" x14ac:dyDescent="0.2">
      <c r="C123" s="6" t="s">
        <v>1252</v>
      </c>
      <c r="D123" s="6"/>
      <c r="E123" s="6"/>
      <c r="F123" s="6"/>
      <c r="G123" s="6"/>
      <c r="H123" s="6"/>
      <c r="I123" s="6"/>
      <c r="J123" s="6"/>
      <c r="K123" s="6"/>
      <c r="L123" s="6"/>
      <c r="M123" s="8">
        <v>7.85E-2</v>
      </c>
      <c r="N123" s="8">
        <v>0.1074</v>
      </c>
      <c r="O123" s="9">
        <v>-0.44550000000000001</v>
      </c>
      <c r="P123" s="9">
        <v>-1.3988</v>
      </c>
      <c r="Q123" s="8">
        <v>1.079</v>
      </c>
      <c r="R123" s="8">
        <v>3.4474</v>
      </c>
      <c r="S123" s="8">
        <v>5.33E-2</v>
      </c>
      <c r="T123" s="8">
        <v>0.3876</v>
      </c>
      <c r="U123" s="8">
        <v>0.38059999999999999</v>
      </c>
      <c r="V123" s="8">
        <v>0.2903</v>
      </c>
    </row>
    <row r="125" spans="3:22" x14ac:dyDescent="0.2">
      <c r="C125" s="6" t="s">
        <v>1253</v>
      </c>
      <c r="D125" s="6"/>
      <c r="E125" s="6"/>
      <c r="F125" s="6"/>
      <c r="G125" s="6"/>
      <c r="H125" s="6"/>
      <c r="I125" s="6"/>
      <c r="J125" s="6"/>
      <c r="K125" s="6"/>
      <c r="L125" s="6"/>
      <c r="M125" s="6" t="s">
        <v>1247</v>
      </c>
      <c r="N125" s="6" t="s">
        <v>1247</v>
      </c>
      <c r="O125" s="6" t="s">
        <v>1247</v>
      </c>
      <c r="P125" s="6">
        <v>-0.62</v>
      </c>
      <c r="Q125" s="6">
        <v>-0.04</v>
      </c>
      <c r="R125" s="6" t="s">
        <v>1247</v>
      </c>
      <c r="S125" s="6" t="s">
        <v>1247</v>
      </c>
      <c r="T125" s="6" t="s">
        <v>1247</v>
      </c>
      <c r="U125" s="6" t="s">
        <v>1247</v>
      </c>
      <c r="V125" s="6" t="s">
        <v>1247</v>
      </c>
    </row>
    <row r="127" spans="3:22" x14ac:dyDescent="0.2">
      <c r="C127" s="6" t="s">
        <v>1254</v>
      </c>
      <c r="D127" s="6"/>
      <c r="E127" s="6"/>
      <c r="F127" s="6"/>
      <c r="G127" s="6"/>
      <c r="H127" s="6"/>
      <c r="I127" s="6"/>
      <c r="J127" s="6"/>
      <c r="K127" s="6"/>
      <c r="L127" s="6"/>
      <c r="M127" s="6">
        <v>1.96</v>
      </c>
      <c r="N127" s="6">
        <v>2.1800000000000002</v>
      </c>
      <c r="O127" s="6">
        <v>1.21</v>
      </c>
      <c r="P127" s="6">
        <v>0.14000000000000001</v>
      </c>
      <c r="Q127" s="6">
        <v>0.08</v>
      </c>
      <c r="R127" s="6">
        <v>0.17</v>
      </c>
      <c r="S127" s="6">
        <v>0.18</v>
      </c>
      <c r="T127" s="6">
        <v>0.25</v>
      </c>
      <c r="U127" s="6">
        <v>0.34</v>
      </c>
      <c r="V127" s="6">
        <v>0.44</v>
      </c>
    </row>
    <row r="129" spans="3:22" x14ac:dyDescent="0.2">
      <c r="C129" s="6" t="s">
        <v>1255</v>
      </c>
      <c r="D129" s="6"/>
      <c r="E129" s="6"/>
      <c r="F129" s="6"/>
      <c r="G129" s="6"/>
      <c r="H129" s="6"/>
      <c r="I129" s="6"/>
      <c r="J129" s="6"/>
      <c r="K129" s="6"/>
      <c r="L129" s="6"/>
      <c r="M129" s="6" t="s">
        <v>1247</v>
      </c>
      <c r="N129" s="6" t="s">
        <v>1247</v>
      </c>
      <c r="O129" s="6" t="s">
        <v>1247</v>
      </c>
      <c r="P129" s="6">
        <v>0.01</v>
      </c>
      <c r="Q129" s="6" t="s">
        <v>1247</v>
      </c>
      <c r="R129" s="6" t="s">
        <v>1247</v>
      </c>
      <c r="S129" s="6">
        <v>-0.03</v>
      </c>
      <c r="T129" s="6">
        <v>-0.02</v>
      </c>
      <c r="U129" s="6">
        <v>-0.13</v>
      </c>
      <c r="V129" s="6">
        <v>-0.37</v>
      </c>
    </row>
    <row r="131" spans="3:22" x14ac:dyDescent="0.2">
      <c r="C131" s="5" t="s">
        <v>1256</v>
      </c>
      <c r="D131" s="5"/>
      <c r="E131" s="5"/>
      <c r="F131" s="5"/>
      <c r="G131" s="5"/>
      <c r="H131" s="5"/>
      <c r="I131" s="5"/>
      <c r="J131" s="5"/>
      <c r="K131" s="5"/>
      <c r="L131" s="5"/>
      <c r="M131" s="5">
        <v>-35.51</v>
      </c>
      <c r="N131" s="5">
        <v>-26.22</v>
      </c>
      <c r="O131" s="5">
        <v>-24.31</v>
      </c>
      <c r="P131" s="5">
        <v>-21.76</v>
      </c>
      <c r="Q131" s="5">
        <v>-15.57</v>
      </c>
      <c r="R131" s="5">
        <v>-35.21</v>
      </c>
      <c r="S131" s="5">
        <v>12.03</v>
      </c>
      <c r="T131" s="5">
        <v>84.84</v>
      </c>
      <c r="U131" s="5">
        <v>98.14</v>
      </c>
      <c r="V131" s="5">
        <v>122.45</v>
      </c>
    </row>
    <row r="133" spans="3:22" x14ac:dyDescent="0.2">
      <c r="C133" s="6" t="s">
        <v>1257</v>
      </c>
      <c r="D133" s="6"/>
      <c r="E133" s="6"/>
      <c r="F133" s="6"/>
      <c r="G133" s="6"/>
      <c r="H133" s="6"/>
      <c r="I133" s="6"/>
      <c r="J133" s="6"/>
      <c r="K133" s="6"/>
      <c r="L133" s="6"/>
      <c r="M133" s="6" t="s">
        <v>1247</v>
      </c>
      <c r="N133" s="6" t="s">
        <v>1247</v>
      </c>
      <c r="O133" s="6">
        <v>0</v>
      </c>
      <c r="P133" s="6" t="s">
        <v>1247</v>
      </c>
      <c r="Q133" s="6" t="s">
        <v>1247</v>
      </c>
      <c r="R133" s="6">
        <v>-0.01</v>
      </c>
      <c r="S133" s="6" t="s">
        <v>1247</v>
      </c>
      <c r="T133" s="6" t="s">
        <v>1247</v>
      </c>
      <c r="U133" s="6" t="s">
        <v>1247</v>
      </c>
      <c r="V133" s="6" t="s">
        <v>1247</v>
      </c>
    </row>
    <row r="135" spans="3:22" x14ac:dyDescent="0.2">
      <c r="C135" s="6" t="s">
        <v>1258</v>
      </c>
      <c r="D135" s="6"/>
      <c r="E135" s="6"/>
      <c r="F135" s="6"/>
      <c r="G135" s="6"/>
      <c r="H135" s="6"/>
      <c r="I135" s="6"/>
      <c r="J135" s="6"/>
      <c r="K135" s="6"/>
      <c r="L135" s="6"/>
      <c r="M135" s="6">
        <v>-6.65</v>
      </c>
      <c r="N135" s="6" t="s">
        <v>1247</v>
      </c>
      <c r="O135" s="6" t="s">
        <v>1247</v>
      </c>
      <c r="P135" s="6">
        <v>-1.1399999999999999</v>
      </c>
      <c r="Q135" s="6" t="s">
        <v>1247</v>
      </c>
      <c r="R135" s="6" t="s">
        <v>1247</v>
      </c>
      <c r="S135" s="6" t="s">
        <v>1247</v>
      </c>
      <c r="T135" s="6" t="s">
        <v>1247</v>
      </c>
      <c r="U135" s="6" t="s">
        <v>1247</v>
      </c>
      <c r="V135" s="6" t="s">
        <v>1247</v>
      </c>
    </row>
    <row r="137" spans="3:22" x14ac:dyDescent="0.2">
      <c r="C137" s="5" t="s">
        <v>1259</v>
      </c>
      <c r="D137" s="5"/>
      <c r="E137" s="5"/>
      <c r="F137" s="5"/>
      <c r="G137" s="5"/>
      <c r="H137" s="5"/>
      <c r="I137" s="5"/>
      <c r="J137" s="5"/>
      <c r="K137" s="5"/>
      <c r="L137" s="5"/>
      <c r="M137" s="5">
        <v>-42.16</v>
      </c>
      <c r="N137" s="5">
        <v>-26.22</v>
      </c>
      <c r="O137" s="5">
        <v>-24.3</v>
      </c>
      <c r="P137" s="5">
        <v>-22.9</v>
      </c>
      <c r="Q137" s="5">
        <v>-15.57</v>
      </c>
      <c r="R137" s="5">
        <v>-35.200000000000003</v>
      </c>
      <c r="S137" s="5">
        <v>12.03</v>
      </c>
      <c r="T137" s="5">
        <v>84.84</v>
      </c>
      <c r="U137" s="5">
        <v>98.14</v>
      </c>
      <c r="V137" s="5">
        <v>122.45</v>
      </c>
    </row>
    <row r="139" spans="3:22" x14ac:dyDescent="0.2">
      <c r="C139" s="6" t="s">
        <v>1260</v>
      </c>
      <c r="D139" s="6"/>
      <c r="E139" s="6"/>
      <c r="F139" s="6"/>
      <c r="G139" s="6"/>
      <c r="H139" s="6"/>
      <c r="I139" s="6"/>
      <c r="J139" s="6"/>
      <c r="K139" s="6"/>
      <c r="L139" s="6"/>
      <c r="M139" s="9">
        <v>-0.35780000000000001</v>
      </c>
      <c r="N139" s="8">
        <v>0.37809999999999999</v>
      </c>
      <c r="O139" s="8">
        <v>7.3200000000000001E-2</v>
      </c>
      <c r="P139" s="8">
        <v>5.7700000000000001E-2</v>
      </c>
      <c r="Q139" s="8">
        <v>0.31979999999999997</v>
      </c>
      <c r="R139" s="9">
        <v>-1.2604</v>
      </c>
      <c r="S139" s="8">
        <v>1.3415999999999999</v>
      </c>
      <c r="T139" s="8">
        <v>6.0552000000000001</v>
      </c>
      <c r="U139" s="8">
        <v>0.15670000000000001</v>
      </c>
      <c r="V139" s="8">
        <v>0.2477</v>
      </c>
    </row>
    <row r="141" spans="3:22" x14ac:dyDescent="0.2">
      <c r="C141" s="6" t="s">
        <v>1261</v>
      </c>
      <c r="D141" s="6"/>
      <c r="E141" s="6"/>
      <c r="F141" s="6"/>
      <c r="G141" s="6"/>
      <c r="H141" s="6"/>
      <c r="I141" s="6"/>
      <c r="J141" s="6"/>
      <c r="K141" s="6"/>
      <c r="L141" s="6"/>
      <c r="M141" s="10">
        <v>-232.9171</v>
      </c>
      <c r="N141" s="10">
        <v>-208.07140000000001</v>
      </c>
      <c r="O141" s="6" t="s">
        <v>1247</v>
      </c>
      <c r="P141" s="6" t="s">
        <v>1247</v>
      </c>
      <c r="Q141" s="10">
        <v>-1.6734</v>
      </c>
      <c r="R141" s="10">
        <v>-4.2758000000000003</v>
      </c>
      <c r="S141" s="10">
        <v>0.1467</v>
      </c>
      <c r="T141" s="10">
        <v>0.5151</v>
      </c>
      <c r="U141" s="10">
        <v>0.37719999999999998</v>
      </c>
      <c r="V141" s="10">
        <v>0.1678</v>
      </c>
    </row>
    <row r="143" spans="3:22" x14ac:dyDescent="0.2">
      <c r="C143" s="6" t="s">
        <v>1262</v>
      </c>
      <c r="D143" s="6"/>
      <c r="E143" s="6"/>
      <c r="F143" s="6"/>
      <c r="G143" s="6"/>
      <c r="H143" s="6"/>
      <c r="I143" s="6"/>
      <c r="J143" s="6"/>
      <c r="K143" s="6"/>
      <c r="L143" s="6"/>
      <c r="M143" s="6" t="s">
        <v>1247</v>
      </c>
      <c r="N143" s="6" t="s">
        <v>1247</v>
      </c>
      <c r="O143" s="6" t="s">
        <v>1247</v>
      </c>
      <c r="P143" s="6">
        <v>0.55000000000000004</v>
      </c>
      <c r="Q143" s="6">
        <v>-0.55000000000000004</v>
      </c>
      <c r="R143" s="6" t="s">
        <v>1247</v>
      </c>
      <c r="S143" s="6">
        <v>0.04</v>
      </c>
      <c r="T143" s="6">
        <v>-2.97</v>
      </c>
      <c r="U143" s="6">
        <v>31.13</v>
      </c>
      <c r="V143" s="6">
        <v>36.32</v>
      </c>
    </row>
    <row r="145" spans="3:22" x14ac:dyDescent="0.2">
      <c r="C145" s="6" t="s">
        <v>1263</v>
      </c>
      <c r="D145" s="6"/>
      <c r="E145" s="6"/>
      <c r="F145" s="6"/>
      <c r="G145" s="6"/>
      <c r="H145" s="6"/>
      <c r="I145" s="6"/>
      <c r="J145" s="6"/>
      <c r="K145" s="6"/>
      <c r="L145" s="6"/>
      <c r="M145" s="6">
        <v>-42.16</v>
      </c>
      <c r="N145" s="6">
        <v>-26.22</v>
      </c>
      <c r="O145" s="6">
        <v>-24.3</v>
      </c>
      <c r="P145" s="6">
        <v>-23.45</v>
      </c>
      <c r="Q145" s="6">
        <v>-15.02</v>
      </c>
      <c r="R145" s="6">
        <v>-35.200000000000003</v>
      </c>
      <c r="S145" s="6">
        <v>11.99</v>
      </c>
      <c r="T145" s="6">
        <v>87.8</v>
      </c>
      <c r="U145" s="6">
        <v>67.010000000000005</v>
      </c>
      <c r="V145" s="6">
        <v>86.12</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-42.16</v>
      </c>
      <c r="N149" s="5">
        <v>-26.22</v>
      </c>
      <c r="O149" s="5">
        <v>-24.3</v>
      </c>
      <c r="P149" s="5">
        <v>-23.45</v>
      </c>
      <c r="Q149" s="5">
        <v>-15.02</v>
      </c>
      <c r="R149" s="5">
        <v>-35.200000000000003</v>
      </c>
      <c r="S149" s="5">
        <v>11.99</v>
      </c>
      <c r="T149" s="5">
        <v>87.8</v>
      </c>
      <c r="U149" s="5">
        <v>67.010000000000005</v>
      </c>
      <c r="V149" s="5">
        <v>86.12</v>
      </c>
    </row>
    <row r="151" spans="3:22" x14ac:dyDescent="0.2">
      <c r="C151" s="6" t="s">
        <v>1266</v>
      </c>
      <c r="D151" s="6"/>
      <c r="E151" s="6"/>
      <c r="F151" s="6"/>
      <c r="G151" s="6"/>
      <c r="H151" s="6"/>
      <c r="I151" s="6"/>
      <c r="J151" s="6"/>
      <c r="K151" s="6"/>
      <c r="L151" s="6"/>
      <c r="M151" s="9">
        <v>-0.35780000000000001</v>
      </c>
      <c r="N151" s="8">
        <v>0.37809999999999999</v>
      </c>
      <c r="O151" s="8">
        <v>7.3200000000000001E-2</v>
      </c>
      <c r="P151" s="8">
        <v>3.5000000000000003E-2</v>
      </c>
      <c r="Q151" s="8">
        <v>0.35920000000000002</v>
      </c>
      <c r="R151" s="9">
        <v>-1.3431</v>
      </c>
      <c r="S151" s="8">
        <v>1.3405</v>
      </c>
      <c r="T151" s="8">
        <v>6.3254999999999999</v>
      </c>
      <c r="U151" s="9">
        <v>-0.23680000000000001</v>
      </c>
      <c r="V151" s="8">
        <v>0.28520000000000001</v>
      </c>
    </row>
    <row r="153" spans="3:22" x14ac:dyDescent="0.2">
      <c r="C153" s="6" t="s">
        <v>1267</v>
      </c>
      <c r="D153" s="6"/>
      <c r="E153" s="6"/>
      <c r="F153" s="6"/>
      <c r="G153" s="6"/>
      <c r="H153" s="6"/>
      <c r="I153" s="6"/>
      <c r="J153" s="6"/>
      <c r="K153" s="6"/>
      <c r="L153" s="6"/>
      <c r="M153" s="10">
        <v>-232.9171</v>
      </c>
      <c r="N153" s="10">
        <v>-208.07140000000001</v>
      </c>
      <c r="O153" s="6" t="s">
        <v>1247</v>
      </c>
      <c r="P153" s="6" t="s">
        <v>1247</v>
      </c>
      <c r="Q153" s="10">
        <v>-1.6143000000000001</v>
      </c>
      <c r="R153" s="10">
        <v>-4.2758000000000003</v>
      </c>
      <c r="S153" s="10">
        <v>0.1462</v>
      </c>
      <c r="T153" s="10">
        <v>0.53310000000000002</v>
      </c>
      <c r="U153" s="10">
        <v>0.2576</v>
      </c>
      <c r="V153" s="10">
        <v>0.11799999999999999</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-42.16</v>
      </c>
      <c r="N157" s="6">
        <v>-26.22</v>
      </c>
      <c r="O157" s="6">
        <v>-24.3</v>
      </c>
      <c r="P157" s="6">
        <v>-23.45</v>
      </c>
      <c r="Q157" s="6">
        <v>-15.02</v>
      </c>
      <c r="R157" s="6">
        <v>-35.200000000000003</v>
      </c>
      <c r="S157" s="6">
        <v>11.99</v>
      </c>
      <c r="T157" s="6">
        <v>87.8</v>
      </c>
      <c r="U157" s="6">
        <v>67.010000000000005</v>
      </c>
      <c r="V157" s="6">
        <v>86.12</v>
      </c>
    </row>
    <row r="159" spans="3:22" x14ac:dyDescent="0.2">
      <c r="C159" s="6" t="s">
        <v>1270</v>
      </c>
      <c r="D159" s="6"/>
      <c r="E159" s="6"/>
      <c r="F159" s="6"/>
      <c r="G159" s="6"/>
      <c r="H159" s="6"/>
      <c r="I159" s="6"/>
      <c r="J159" s="6"/>
      <c r="K159" s="6"/>
      <c r="L159" s="6"/>
      <c r="M159" s="6">
        <v>-2.12</v>
      </c>
      <c r="N159" s="6">
        <v>-1.08</v>
      </c>
      <c r="O159" s="6">
        <v>-0.93</v>
      </c>
      <c r="P159" s="6">
        <v>-0.88</v>
      </c>
      <c r="Q159" s="6">
        <v>-0.31</v>
      </c>
      <c r="R159" s="6">
        <v>-0.59</v>
      </c>
      <c r="S159" s="6">
        <v>0.17</v>
      </c>
      <c r="T159" s="6">
        <v>1.27</v>
      </c>
      <c r="U159" s="6">
        <v>0.92</v>
      </c>
      <c r="V159" s="6">
        <v>1.1399999999999999</v>
      </c>
    </row>
    <row r="161" spans="3:22" x14ac:dyDescent="0.2">
      <c r="C161" s="6" t="s">
        <v>1271</v>
      </c>
      <c r="D161" s="6"/>
      <c r="E161" s="6"/>
      <c r="F161" s="6"/>
      <c r="G161" s="6"/>
      <c r="H161" s="6"/>
      <c r="I161" s="6"/>
      <c r="J161" s="6"/>
      <c r="K161" s="6"/>
      <c r="L161" s="6"/>
      <c r="M161" s="9">
        <v>-0.3463</v>
      </c>
      <c r="N161" s="8">
        <v>0.4884</v>
      </c>
      <c r="O161" s="8">
        <v>0.13789999999999999</v>
      </c>
      <c r="P161" s="8">
        <v>5.6099999999999997E-2</v>
      </c>
      <c r="Q161" s="8">
        <v>0.64780000000000004</v>
      </c>
      <c r="R161" s="9">
        <v>-0.88880000000000003</v>
      </c>
      <c r="S161" s="8">
        <v>1.2970999999999999</v>
      </c>
      <c r="T161" s="8">
        <v>6.2629999999999999</v>
      </c>
      <c r="U161" s="9">
        <v>-0.27310000000000001</v>
      </c>
      <c r="V161" s="8">
        <v>0.24310000000000001</v>
      </c>
    </row>
    <row r="163" spans="3:22" x14ac:dyDescent="0.2">
      <c r="C163" s="5" t="s">
        <v>1272</v>
      </c>
      <c r="D163" s="5"/>
      <c r="E163" s="5"/>
      <c r="F163" s="5"/>
      <c r="G163" s="5"/>
      <c r="H163" s="5"/>
      <c r="I163" s="5"/>
      <c r="J163" s="5"/>
      <c r="K163" s="5"/>
      <c r="L163" s="5"/>
      <c r="M163" s="5">
        <v>-2.12</v>
      </c>
      <c r="N163" s="5">
        <v>-1.08</v>
      </c>
      <c r="O163" s="5">
        <v>-0.93</v>
      </c>
      <c r="P163" s="5">
        <v>-0.88</v>
      </c>
      <c r="Q163" s="5">
        <v>-0.31</v>
      </c>
      <c r="R163" s="5">
        <v>-0.59</v>
      </c>
      <c r="S163" s="5">
        <v>0.17</v>
      </c>
      <c r="T163" s="5">
        <v>1.23</v>
      </c>
      <c r="U163" s="5">
        <v>0.87</v>
      </c>
      <c r="V163" s="5">
        <v>1.1000000000000001</v>
      </c>
    </row>
    <row r="165" spans="3:22" x14ac:dyDescent="0.2">
      <c r="C165" s="6" t="s">
        <v>1273</v>
      </c>
      <c r="D165" s="6"/>
      <c r="E165" s="6"/>
      <c r="F165" s="6"/>
      <c r="G165" s="6"/>
      <c r="H165" s="6"/>
      <c r="I165" s="6"/>
      <c r="J165" s="6"/>
      <c r="K165" s="6"/>
      <c r="L165" s="6"/>
      <c r="M165" s="9">
        <v>-0.3463</v>
      </c>
      <c r="N165" s="8">
        <v>0.4884</v>
      </c>
      <c r="O165" s="8">
        <v>0.13789999999999999</v>
      </c>
      <c r="P165" s="8">
        <v>5.6099999999999997E-2</v>
      </c>
      <c r="Q165" s="8">
        <v>0.64780000000000004</v>
      </c>
      <c r="R165" s="9">
        <v>-0.89849999999999997</v>
      </c>
      <c r="S165" s="8">
        <v>1.2881</v>
      </c>
      <c r="T165" s="8">
        <v>6.2130999999999998</v>
      </c>
      <c r="U165" s="9">
        <v>-0.29049999999999998</v>
      </c>
      <c r="V165" s="8">
        <v>0.26440000000000002</v>
      </c>
    </row>
    <row r="167" spans="3:22" x14ac:dyDescent="0.2">
      <c r="C167" s="6" t="s">
        <v>1274</v>
      </c>
      <c r="D167" s="6"/>
      <c r="E167" s="6"/>
      <c r="F167" s="6"/>
      <c r="G167" s="6"/>
      <c r="H167" s="6"/>
      <c r="I167" s="6"/>
      <c r="J167" s="6"/>
      <c r="K167" s="6"/>
      <c r="L167" s="6"/>
      <c r="M167" s="6">
        <v>19.89</v>
      </c>
      <c r="N167" s="6">
        <v>24.18</v>
      </c>
      <c r="O167" s="6">
        <v>25.99</v>
      </c>
      <c r="P167" s="6">
        <v>26.57</v>
      </c>
      <c r="Q167" s="6">
        <v>48.34</v>
      </c>
      <c r="R167" s="6">
        <v>59.97</v>
      </c>
      <c r="S167" s="6">
        <v>68.73</v>
      </c>
      <c r="T167" s="6">
        <v>69.319999999999993</v>
      </c>
      <c r="U167" s="6">
        <v>72.78</v>
      </c>
      <c r="V167" s="6">
        <v>75.25</v>
      </c>
    </row>
    <row r="169" spans="3:22" x14ac:dyDescent="0.2">
      <c r="C169" s="6" t="s">
        <v>1275</v>
      </c>
      <c r="D169" s="6"/>
      <c r="E169" s="6"/>
      <c r="F169" s="6"/>
      <c r="G169" s="6"/>
      <c r="H169" s="6"/>
      <c r="I169" s="6"/>
      <c r="J169" s="6"/>
      <c r="K169" s="6"/>
      <c r="L169" s="6"/>
      <c r="M169" s="6">
        <v>19.89</v>
      </c>
      <c r="N169" s="6">
        <v>24.18</v>
      </c>
      <c r="O169" s="6">
        <v>25.99</v>
      </c>
      <c r="P169" s="6">
        <v>26.57</v>
      </c>
      <c r="Q169" s="6">
        <v>48.34</v>
      </c>
      <c r="R169" s="6">
        <v>59.97</v>
      </c>
      <c r="S169" s="6">
        <v>72.62</v>
      </c>
      <c r="T169" s="6">
        <v>71.69</v>
      </c>
      <c r="U169" s="6">
        <v>77.08</v>
      </c>
      <c r="V169" s="6">
        <v>78.150000000000006</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-36.89</v>
      </c>
      <c r="N175" s="5">
        <v>-27.95</v>
      </c>
      <c r="O175" s="5">
        <v>-25.16</v>
      </c>
      <c r="P175" s="5">
        <v>-20.99</v>
      </c>
      <c r="Q175" s="5">
        <v>-15.38</v>
      </c>
      <c r="R175" s="5">
        <v>-35.08</v>
      </c>
      <c r="S175" s="5">
        <v>12.44</v>
      </c>
      <c r="T175" s="5">
        <v>85.55</v>
      </c>
      <c r="U175" s="5">
        <v>100.14</v>
      </c>
      <c r="V175" s="5">
        <v>126.79</v>
      </c>
    </row>
    <row r="177" spans="3:22" x14ac:dyDescent="0.2">
      <c r="C177" s="6" t="s">
        <v>1279</v>
      </c>
      <c r="D177" s="6"/>
      <c r="E177" s="6"/>
      <c r="F177" s="6"/>
      <c r="G177" s="6"/>
      <c r="H177" s="6"/>
      <c r="I177" s="6"/>
      <c r="J177" s="6"/>
      <c r="K177" s="6"/>
      <c r="L177" s="6"/>
      <c r="M177" s="9">
        <v>-0.14680000000000001</v>
      </c>
      <c r="N177" s="8">
        <v>0.2422</v>
      </c>
      <c r="O177" s="8">
        <v>9.98E-2</v>
      </c>
      <c r="P177" s="8">
        <v>0.1658</v>
      </c>
      <c r="Q177" s="8">
        <v>0.26750000000000002</v>
      </c>
      <c r="R177" s="9">
        <v>-1.2815000000000001</v>
      </c>
      <c r="S177" s="8">
        <v>1.3546</v>
      </c>
      <c r="T177" s="8">
        <v>5.8765999999999998</v>
      </c>
      <c r="U177" s="8">
        <v>0.1706</v>
      </c>
      <c r="V177" s="8">
        <v>0.2661</v>
      </c>
    </row>
    <row r="179" spans="3:22" x14ac:dyDescent="0.2">
      <c r="C179" s="6" t="s">
        <v>1280</v>
      </c>
      <c r="D179" s="6"/>
      <c r="E179" s="6"/>
      <c r="F179" s="6"/>
      <c r="G179" s="6"/>
      <c r="H179" s="6"/>
      <c r="I179" s="6"/>
      <c r="J179" s="6"/>
      <c r="K179" s="6"/>
      <c r="L179" s="6"/>
      <c r="M179" s="10">
        <v>-203.79560000000001</v>
      </c>
      <c r="N179" s="10">
        <v>-221.8492</v>
      </c>
      <c r="O179" s="6" t="s">
        <v>1247</v>
      </c>
      <c r="P179" s="6" t="s">
        <v>1247</v>
      </c>
      <c r="Q179" s="10">
        <v>-1.6521999999999999</v>
      </c>
      <c r="R179" s="10">
        <v>-4.2610999999999999</v>
      </c>
      <c r="S179" s="10">
        <v>0.1517</v>
      </c>
      <c r="T179" s="10">
        <v>0.51939999999999997</v>
      </c>
      <c r="U179" s="10">
        <v>0.38490000000000002</v>
      </c>
      <c r="V179" s="10">
        <v>0.17380000000000001</v>
      </c>
    </row>
    <row r="181" spans="3:22" x14ac:dyDescent="0.2">
      <c r="C181" s="6" t="s">
        <v>1281</v>
      </c>
      <c r="D181" s="6"/>
      <c r="E181" s="6"/>
      <c r="F181" s="6"/>
      <c r="G181" s="6"/>
      <c r="H181" s="6"/>
      <c r="I181" s="6"/>
      <c r="J181" s="6"/>
      <c r="K181" s="6"/>
      <c r="L181" s="6"/>
      <c r="M181" s="6">
        <v>-37.479999999999997</v>
      </c>
      <c r="N181" s="6">
        <v>-28.39</v>
      </c>
      <c r="O181" s="6">
        <v>-25.51</v>
      </c>
      <c r="P181" s="6">
        <v>-21.29</v>
      </c>
      <c r="Q181" s="6">
        <v>-15.61</v>
      </c>
      <c r="R181" s="6">
        <v>-35.369999999999997</v>
      </c>
      <c r="S181" s="6">
        <v>11.88</v>
      </c>
      <c r="T181" s="6">
        <v>84.61</v>
      </c>
      <c r="U181" s="6">
        <v>97.92</v>
      </c>
      <c r="V181" s="6">
        <v>122.38</v>
      </c>
    </row>
    <row r="184" spans="3:22" x14ac:dyDescent="0.2">
      <c r="C184" s="5" t="s">
        <v>1282</v>
      </c>
      <c r="M184" s="5">
        <v>0.56000000000000005</v>
      </c>
      <c r="N184" s="5">
        <v>22.09</v>
      </c>
      <c r="O184" s="5">
        <v>0.06</v>
      </c>
      <c r="P184" s="5">
        <v>7.79</v>
      </c>
      <c r="Q184" s="5">
        <v>73.94</v>
      </c>
      <c r="R184" s="5">
        <v>62.48</v>
      </c>
      <c r="S184" s="5">
        <v>8.24</v>
      </c>
      <c r="T184" s="5">
        <v>7.98</v>
      </c>
      <c r="U184" s="5">
        <v>248.06</v>
      </c>
      <c r="V184" s="5">
        <v>60.76</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36DD-0DE2-A34D-8C3F-34E439881640}">
  <dimension ref="A1:V184"/>
  <sheetViews>
    <sheetView workbookViewId="0">
      <selection sqref="A1:B2"/>
    </sheetView>
  </sheetViews>
  <sheetFormatPr baseColWidth="10" defaultRowHeight="16" x14ac:dyDescent="0.2"/>
  <sheetData>
    <row r="1" spans="1:22" x14ac:dyDescent="0.2">
      <c r="A1" s="70" t="s">
        <v>1234</v>
      </c>
      <c r="B1" s="70"/>
      <c r="D1" s="5"/>
      <c r="E1" s="5"/>
      <c r="F1" s="5"/>
      <c r="G1" s="5"/>
      <c r="H1" s="5"/>
      <c r="I1" s="5"/>
      <c r="J1" s="5"/>
      <c r="K1" s="5"/>
      <c r="M1" s="5">
        <v>2015</v>
      </c>
      <c r="N1" s="5">
        <v>2016</v>
      </c>
      <c r="O1" s="5">
        <v>2017</v>
      </c>
      <c r="P1" s="5">
        <v>2018</v>
      </c>
      <c r="Q1" s="5">
        <v>2019</v>
      </c>
      <c r="R1" s="5">
        <v>2020</v>
      </c>
      <c r="S1" s="5">
        <v>2021</v>
      </c>
      <c r="T1" s="5">
        <v>2022</v>
      </c>
      <c r="U1" s="5">
        <v>2023</v>
      </c>
      <c r="V1" s="5">
        <v>2024</v>
      </c>
    </row>
    <row r="2" spans="1:22" x14ac:dyDescent="0.2">
      <c r="A2" s="70"/>
      <c r="B2" s="70"/>
      <c r="D2" s="4"/>
      <c r="E2" s="4"/>
      <c r="F2" s="4"/>
      <c r="G2" s="4"/>
      <c r="H2" s="4"/>
      <c r="I2" s="4"/>
      <c r="J2" s="4"/>
      <c r="K2" s="4"/>
      <c r="M2" s="4">
        <v>1.3592353718698755</v>
      </c>
      <c r="N2" s="4">
        <v>1.3408655143236416</v>
      </c>
      <c r="O2" s="4">
        <v>1.3081614773889187</v>
      </c>
      <c r="P2" s="4">
        <v>1.2816317011746046</v>
      </c>
      <c r="Q2" s="4">
        <v>1.2620696220330916</v>
      </c>
      <c r="R2" s="4">
        <v>1.231407573454085</v>
      </c>
      <c r="S2" s="4">
        <v>1.2144058909803599</v>
      </c>
      <c r="T2" s="4">
        <v>1.1298901106999999</v>
      </c>
      <c r="U2" s="4">
        <v>1.0618269999999999</v>
      </c>
      <c r="V2" s="4">
        <v>1.03</v>
      </c>
    </row>
    <row r="3" spans="1:22" x14ac:dyDescent="0.2">
      <c r="A3" s="71"/>
      <c r="B3" s="71"/>
      <c r="C3" s="5" t="s">
        <v>1236</v>
      </c>
      <c r="D3" s="5"/>
      <c r="E3" s="5"/>
      <c r="F3" s="5"/>
      <c r="G3" s="5"/>
      <c r="H3" s="5"/>
      <c r="I3" s="5"/>
      <c r="J3" s="5"/>
      <c r="K3" s="5"/>
      <c r="L3" s="5"/>
      <c r="M3" s="5">
        <v>0</v>
      </c>
      <c r="N3" s="5">
        <v>0</v>
      </c>
      <c r="O3" s="5">
        <v>0</v>
      </c>
      <c r="P3" s="5">
        <v>90.27</v>
      </c>
      <c r="Q3" s="5">
        <v>6.87</v>
      </c>
      <c r="R3" s="15">
        <v>1114.2</v>
      </c>
      <c r="S3" s="5">
        <v>6.31</v>
      </c>
      <c r="T3" s="5">
        <v>7.69</v>
      </c>
      <c r="U3" s="5">
        <v>86.46</v>
      </c>
      <c r="V3" s="5">
        <v>41.24</v>
      </c>
    </row>
    <row r="4" spans="1:22" x14ac:dyDescent="0.2">
      <c r="A4" s="72"/>
      <c r="B4" s="72"/>
      <c r="M4">
        <f t="shared" ref="M4:V4" si="0">M3*M2*1000000</f>
        <v>0</v>
      </c>
      <c r="N4">
        <f t="shared" si="0"/>
        <v>0</v>
      </c>
      <c r="O4">
        <f t="shared" si="0"/>
        <v>0</v>
      </c>
      <c r="P4">
        <f t="shared" si="0"/>
        <v>115692893.66503155</v>
      </c>
      <c r="Q4">
        <f t="shared" si="0"/>
        <v>8670418.3033673391</v>
      </c>
      <c r="R4">
        <f t="shared" si="0"/>
        <v>1372034318.3425417</v>
      </c>
      <c r="S4">
        <f t="shared" si="0"/>
        <v>7662901.1720860703</v>
      </c>
      <c r="T4">
        <f t="shared" si="0"/>
        <v>8688854.9512830004</v>
      </c>
      <c r="U4">
        <f t="shared" si="0"/>
        <v>91805562.419999987</v>
      </c>
      <c r="V4">
        <f t="shared" si="0"/>
        <v>42477200</v>
      </c>
    </row>
    <row r="5" spans="1:22" x14ac:dyDescent="0.2">
      <c r="A5" s="71"/>
      <c r="B5" s="71"/>
      <c r="V5" s="9">
        <v>-0.52300000000000002</v>
      </c>
    </row>
    <row r="6" spans="1:22" x14ac:dyDescent="0.2">
      <c r="A6" s="72"/>
      <c r="B6" s="72"/>
    </row>
    <row r="7" spans="1:22" x14ac:dyDescent="0.2">
      <c r="A7" s="71"/>
      <c r="B7" s="71"/>
      <c r="C7" s="6" t="s">
        <v>1237</v>
      </c>
    </row>
    <row r="8" spans="1:22" x14ac:dyDescent="0.2">
      <c r="A8" s="72"/>
      <c r="B8" s="72"/>
    </row>
    <row r="9" spans="1:22" x14ac:dyDescent="0.2">
      <c r="A9" s="71"/>
      <c r="B9" s="71"/>
      <c r="C9" s="6" t="s">
        <v>1238</v>
      </c>
      <c r="L9">
        <f>L$2*L102*1000000</f>
        <v>0</v>
      </c>
      <c r="M9" t="e">
        <f t="shared" ref="M9:V9" si="1">M$2*M102*1000000</f>
        <v>#VALUE!</v>
      </c>
      <c r="N9">
        <f t="shared" si="1"/>
        <v>161922919.50972295</v>
      </c>
      <c r="O9">
        <f t="shared" si="1"/>
        <v>275080195.46534181</v>
      </c>
      <c r="P9">
        <f t="shared" si="1"/>
        <v>361561119.2183677</v>
      </c>
      <c r="Q9">
        <f t="shared" si="1"/>
        <v>465981345.84705812</v>
      </c>
      <c r="R9">
        <f t="shared" si="1"/>
        <v>361147213.14261401</v>
      </c>
      <c r="S9">
        <f t="shared" si="1"/>
        <v>344551239.38894773</v>
      </c>
      <c r="T9">
        <f t="shared" si="1"/>
        <v>369451468.39668596</v>
      </c>
      <c r="U9">
        <f t="shared" si="1"/>
        <v>380548178.52999991</v>
      </c>
      <c r="V9">
        <f t="shared" si="1"/>
        <v>242400200</v>
      </c>
    </row>
    <row r="10" spans="1:22" x14ac:dyDescent="0.2">
      <c r="A10" s="72"/>
      <c r="B10" s="72"/>
      <c r="L10">
        <f t="shared" ref="L10:V10" si="2">L$2*L103*1000000</f>
        <v>0</v>
      </c>
      <c r="M10">
        <f t="shared" si="2"/>
        <v>0</v>
      </c>
      <c r="N10">
        <f t="shared" si="2"/>
        <v>0</v>
      </c>
      <c r="O10">
        <f t="shared" si="2"/>
        <v>0</v>
      </c>
      <c r="P10">
        <f t="shared" si="2"/>
        <v>0</v>
      </c>
      <c r="Q10">
        <f t="shared" si="2"/>
        <v>0</v>
      </c>
      <c r="R10">
        <f t="shared" si="2"/>
        <v>0</v>
      </c>
      <c r="S10">
        <f t="shared" si="2"/>
        <v>0</v>
      </c>
      <c r="T10">
        <f t="shared" si="2"/>
        <v>0</v>
      </c>
      <c r="U10">
        <f t="shared" si="2"/>
        <v>0</v>
      </c>
      <c r="V10">
        <f t="shared" si="2"/>
        <v>0</v>
      </c>
    </row>
    <row r="11" spans="1:22" x14ac:dyDescent="0.2">
      <c r="A11" s="71"/>
      <c r="B11" s="71"/>
      <c r="C11" s="5" t="s">
        <v>1239</v>
      </c>
      <c r="L11">
        <f t="shared" ref="L11:V11" si="3">L$2*L104*1000000</f>
        <v>0</v>
      </c>
      <c r="M11" t="e">
        <f t="shared" si="3"/>
        <v>#VALUE!</v>
      </c>
      <c r="N11">
        <f t="shared" si="3"/>
        <v>-161922919.50972295</v>
      </c>
      <c r="O11">
        <f t="shared" si="3"/>
        <v>-275080195.46534181</v>
      </c>
      <c r="P11">
        <f t="shared" si="3"/>
        <v>-245855409.23632443</v>
      </c>
      <c r="Q11">
        <f t="shared" si="3"/>
        <v>-457310927.54369074</v>
      </c>
      <c r="R11">
        <f t="shared" si="3"/>
        <v>1010887105.1999274</v>
      </c>
      <c r="S11">
        <f t="shared" si="3"/>
        <v>-336888338.21686167</v>
      </c>
      <c r="T11">
        <f t="shared" si="3"/>
        <v>-360762613.44540298</v>
      </c>
      <c r="U11">
        <f t="shared" si="3"/>
        <v>-288753234.38</v>
      </c>
      <c r="V11">
        <f t="shared" si="3"/>
        <v>-199923000</v>
      </c>
    </row>
    <row r="12" spans="1:22" x14ac:dyDescent="0.2">
      <c r="A12" s="72"/>
      <c r="B12" s="72"/>
      <c r="L12">
        <f t="shared" ref="L12:V12" si="4">L$2*L105*1000000</f>
        <v>0</v>
      </c>
      <c r="M12">
        <f t="shared" si="4"/>
        <v>0</v>
      </c>
      <c r="N12">
        <f t="shared" si="4"/>
        <v>0</v>
      </c>
      <c r="O12">
        <f t="shared" si="4"/>
        <v>0</v>
      </c>
      <c r="P12">
        <f t="shared" si="4"/>
        <v>0</v>
      </c>
      <c r="Q12">
        <f t="shared" si="4"/>
        <v>0</v>
      </c>
      <c r="R12">
        <f t="shared" si="4"/>
        <v>0</v>
      </c>
      <c r="S12">
        <f t="shared" si="4"/>
        <v>0</v>
      </c>
      <c r="T12">
        <f t="shared" si="4"/>
        <v>0</v>
      </c>
      <c r="U12">
        <f t="shared" si="4"/>
        <v>0</v>
      </c>
      <c r="V12">
        <f t="shared" si="4"/>
        <v>0</v>
      </c>
    </row>
    <row r="13" spans="1:22" x14ac:dyDescent="0.2">
      <c r="A13" s="71"/>
      <c r="B13" s="71"/>
      <c r="C13" s="6" t="s">
        <v>1240</v>
      </c>
      <c r="L13">
        <f t="shared" ref="L13:V13" si="5">L$2*L106*1000000</f>
        <v>0</v>
      </c>
      <c r="M13" t="e">
        <f t="shared" si="5"/>
        <v>#VALUE!</v>
      </c>
      <c r="N13" t="e">
        <f t="shared" si="5"/>
        <v>#VALUE!</v>
      </c>
      <c r="O13">
        <f t="shared" si="5"/>
        <v>-969740.1031884054</v>
      </c>
      <c r="P13">
        <f t="shared" si="5"/>
        <v>112399.10019301281</v>
      </c>
      <c r="Q13">
        <f t="shared" si="5"/>
        <v>-1121853.6870252152</v>
      </c>
      <c r="R13">
        <f t="shared" si="5"/>
        <v>4021284.5718716597</v>
      </c>
      <c r="S13">
        <f t="shared" si="5"/>
        <v>-1624753.6415426235</v>
      </c>
      <c r="T13">
        <f t="shared" si="5"/>
        <v>-170613.40671569997</v>
      </c>
      <c r="U13">
        <f t="shared" si="5"/>
        <v>157468.94409999996</v>
      </c>
      <c r="V13">
        <f t="shared" si="5"/>
        <v>294889</v>
      </c>
    </row>
    <row r="14" spans="1:22" x14ac:dyDescent="0.2">
      <c r="A14" s="72"/>
      <c r="B14" s="72"/>
      <c r="L14">
        <f t="shared" ref="L14:V14" si="6">L$2*L107*1000000</f>
        <v>0</v>
      </c>
      <c r="M14">
        <f t="shared" si="6"/>
        <v>0</v>
      </c>
      <c r="N14">
        <f t="shared" si="6"/>
        <v>0</v>
      </c>
      <c r="O14">
        <f t="shared" si="6"/>
        <v>0</v>
      </c>
      <c r="P14">
        <f t="shared" si="6"/>
        <v>0</v>
      </c>
      <c r="Q14">
        <f t="shared" si="6"/>
        <v>0</v>
      </c>
      <c r="R14">
        <f t="shared" si="6"/>
        <v>0</v>
      </c>
      <c r="S14">
        <f t="shared" si="6"/>
        <v>0</v>
      </c>
      <c r="T14">
        <f t="shared" si="6"/>
        <v>0</v>
      </c>
      <c r="U14">
        <f t="shared" si="6"/>
        <v>0</v>
      </c>
      <c r="V14">
        <f t="shared" si="6"/>
        <v>0</v>
      </c>
    </row>
    <row r="15" spans="1:22" x14ac:dyDescent="0.2">
      <c r="A15" s="71"/>
      <c r="B15" s="71"/>
      <c r="C15" s="6" t="s">
        <v>1241</v>
      </c>
      <c r="L15">
        <f t="shared" ref="L15:V15" si="7">L$2*L108*1000000</f>
        <v>0</v>
      </c>
      <c r="M15" t="e">
        <f t="shared" si="7"/>
        <v>#VALUE!</v>
      </c>
      <c r="N15" t="e">
        <f t="shared" si="7"/>
        <v>#VALUE!</v>
      </c>
      <c r="O15" t="e">
        <f t="shared" si="7"/>
        <v>#VALUE!</v>
      </c>
      <c r="P15">
        <f t="shared" si="7"/>
        <v>-2723467.3649960347</v>
      </c>
      <c r="Q15">
        <f t="shared" si="7"/>
        <v>-66585152.567957267</v>
      </c>
      <c r="R15">
        <f t="shared" si="7"/>
        <v>907301.10012096982</v>
      </c>
      <c r="S15">
        <f t="shared" si="7"/>
        <v>-53406656.511177875</v>
      </c>
      <c r="T15">
        <f t="shared" si="7"/>
        <v>-46937669.000677258</v>
      </c>
      <c r="U15">
        <f t="shared" si="7"/>
        <v>-3339870.6457999996</v>
      </c>
      <c r="V15">
        <f t="shared" si="7"/>
        <v>-4847386</v>
      </c>
    </row>
    <row r="16" spans="1:22" x14ac:dyDescent="0.2">
      <c r="A16" s="11"/>
      <c r="L16">
        <f t="shared" ref="L16:V16" si="8">L$2*L109*1000000</f>
        <v>0</v>
      </c>
      <c r="M16">
        <f t="shared" si="8"/>
        <v>0</v>
      </c>
      <c r="N16">
        <f t="shared" si="8"/>
        <v>0</v>
      </c>
      <c r="O16">
        <f t="shared" si="8"/>
        <v>0</v>
      </c>
      <c r="P16">
        <f t="shared" si="8"/>
        <v>0</v>
      </c>
      <c r="Q16">
        <f t="shared" si="8"/>
        <v>0</v>
      </c>
      <c r="R16">
        <f t="shared" si="8"/>
        <v>0</v>
      </c>
      <c r="S16">
        <f t="shared" si="8"/>
        <v>0</v>
      </c>
      <c r="T16">
        <f t="shared" si="8"/>
        <v>0</v>
      </c>
      <c r="U16">
        <f t="shared" si="8"/>
        <v>0</v>
      </c>
      <c r="V16">
        <f t="shared" si="8"/>
        <v>0</v>
      </c>
    </row>
    <row r="17" spans="1:22" x14ac:dyDescent="0.2">
      <c r="A17" s="11"/>
      <c r="C17" s="5" t="s">
        <v>1242</v>
      </c>
      <c r="L17">
        <f t="shared" ref="L17:V17" si="9">L$2*L110*1000000</f>
        <v>0</v>
      </c>
      <c r="M17">
        <f t="shared" si="9"/>
        <v>128651627.94748372</v>
      </c>
      <c r="N17">
        <f t="shared" si="9"/>
        <v>52843509.919494711</v>
      </c>
      <c r="O17">
        <f t="shared" si="9"/>
        <v>82257193.698215216</v>
      </c>
      <c r="P17">
        <f t="shared" si="9"/>
        <v>258120624.61656535</v>
      </c>
      <c r="Q17">
        <f t="shared" si="9"/>
        <v>436398433.90660232</v>
      </c>
      <c r="R17">
        <f t="shared" si="9"/>
        <v>242525721.59178203</v>
      </c>
      <c r="S17">
        <f t="shared" si="9"/>
        <v>222843480.99489602</v>
      </c>
      <c r="T17">
        <f t="shared" si="9"/>
        <v>257275978.20638993</v>
      </c>
      <c r="U17">
        <f t="shared" si="9"/>
        <v>291492748.0399999</v>
      </c>
      <c r="V17">
        <f t="shared" si="9"/>
        <v>222912600</v>
      </c>
    </row>
    <row r="18" spans="1:22" x14ac:dyDescent="0.2">
      <c r="A18" s="11"/>
      <c r="C18" s="11" t="s">
        <v>1243</v>
      </c>
      <c r="L18">
        <f t="shared" ref="L18:V18" si="10">L$2*L111*1000000</f>
        <v>0</v>
      </c>
      <c r="M18">
        <f t="shared" si="10"/>
        <v>2445944.0516798412</v>
      </c>
      <c r="N18">
        <f t="shared" si="10"/>
        <v>-782663.20071070956</v>
      </c>
      <c r="O18">
        <f t="shared" si="10"/>
        <v>779140.97593284003</v>
      </c>
      <c r="P18">
        <f t="shared" si="10"/>
        <v>2823562.8008577717</v>
      </c>
      <c r="Q18">
        <f t="shared" si="10"/>
        <v>904651.50507332</v>
      </c>
      <c r="R18">
        <f t="shared" si="10"/>
        <v>-529997.81961463823</v>
      </c>
      <c r="S18">
        <f t="shared" si="10"/>
        <v>-82943.92235395858</v>
      </c>
      <c r="T18">
        <f t="shared" si="10"/>
        <v>272190.52766762994</v>
      </c>
      <c r="U18">
        <f t="shared" si="10"/>
        <v>218311.63119999997</v>
      </c>
      <c r="V18">
        <f t="shared" si="10"/>
        <v>-218051</v>
      </c>
    </row>
    <row r="19" spans="1:22" x14ac:dyDescent="0.2">
      <c r="A19" s="11"/>
      <c r="C19" s="11" t="s">
        <v>1244</v>
      </c>
      <c r="L19">
        <f t="shared" ref="L19:V19" si="11">L$2*L112*1000000</f>
        <v>0</v>
      </c>
      <c r="M19">
        <f t="shared" si="11"/>
        <v>94276565.392894566</v>
      </c>
      <c r="N19" t="e">
        <f t="shared" si="11"/>
        <v>#VALUE!</v>
      </c>
      <c r="O19" t="e">
        <f t="shared" si="11"/>
        <v>#VALUE!</v>
      </c>
      <c r="P19" t="e">
        <f t="shared" si="11"/>
        <v>#VALUE!</v>
      </c>
      <c r="Q19" t="e">
        <f t="shared" si="11"/>
        <v>#VALUE!</v>
      </c>
      <c r="R19" t="e">
        <f t="shared" si="11"/>
        <v>#VALUE!</v>
      </c>
      <c r="S19" t="e">
        <f t="shared" si="11"/>
        <v>#VALUE!</v>
      </c>
      <c r="T19" t="e">
        <f t="shared" si="11"/>
        <v>#VALUE!</v>
      </c>
      <c r="U19" t="e">
        <f t="shared" si="11"/>
        <v>#VALUE!</v>
      </c>
      <c r="V19" t="e">
        <f t="shared" si="11"/>
        <v>#VALUE!</v>
      </c>
    </row>
    <row r="20" spans="1:22" x14ac:dyDescent="0.2">
      <c r="A20" s="71"/>
      <c r="B20" s="71"/>
      <c r="C20" s="11" t="s">
        <v>1245</v>
      </c>
      <c r="L20">
        <f t="shared" ref="L20:V20" si="12">L$2*L113*1000000</f>
        <v>0</v>
      </c>
      <c r="M20">
        <f t="shared" si="12"/>
        <v>34375062.554589152</v>
      </c>
      <c r="N20">
        <f t="shared" si="12"/>
        <v>52843509.919494711</v>
      </c>
      <c r="O20">
        <f t="shared" si="12"/>
        <v>82257193.698215216</v>
      </c>
      <c r="P20">
        <f t="shared" si="12"/>
        <v>258120624.61656535</v>
      </c>
      <c r="Q20">
        <f t="shared" si="12"/>
        <v>436398433.90660232</v>
      </c>
      <c r="R20">
        <f t="shared" si="12"/>
        <v>242525721.59178203</v>
      </c>
      <c r="S20">
        <f t="shared" si="12"/>
        <v>222843480.99489602</v>
      </c>
      <c r="T20">
        <f t="shared" si="12"/>
        <v>257275978.20638993</v>
      </c>
      <c r="U20">
        <f t="shared" si="12"/>
        <v>291492748.0399999</v>
      </c>
      <c r="V20">
        <f t="shared" si="12"/>
        <v>222912600</v>
      </c>
    </row>
    <row r="21" spans="1:22" x14ac:dyDescent="0.2">
      <c r="A21" s="72"/>
      <c r="B21" s="72"/>
      <c r="C21" s="11" t="s">
        <v>1246</v>
      </c>
      <c r="L21">
        <f t="shared" ref="L21:V21" si="13">L$2*L114*1000000</f>
        <v>0</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c r="U21" t="e">
        <f t="shared" si="13"/>
        <v>#VALUE!</v>
      </c>
      <c r="V21" t="e">
        <f t="shared" si="13"/>
        <v>#VALUE!</v>
      </c>
    </row>
    <row r="22" spans="1:22" x14ac:dyDescent="0.2">
      <c r="A22" s="71"/>
      <c r="B22" s="71"/>
      <c r="C22" s="5" t="s">
        <v>1248</v>
      </c>
      <c r="L22">
        <f t="shared" ref="L22:V22" si="14">L$2*L115*1000000</f>
        <v>0</v>
      </c>
      <c r="M22">
        <f t="shared" si="14"/>
        <v>-128651627.94748372</v>
      </c>
      <c r="N22">
        <f t="shared" si="14"/>
        <v>-214753020.77407444</v>
      </c>
      <c r="O22">
        <f t="shared" si="14"/>
        <v>-357337389.16355705</v>
      </c>
      <c r="P22">
        <f t="shared" si="14"/>
        <v>-503988850.16990155</v>
      </c>
      <c r="Q22">
        <f t="shared" si="14"/>
        <v>-893696740.75407279</v>
      </c>
      <c r="R22">
        <f t="shared" si="14"/>
        <v>768361383.60814548</v>
      </c>
      <c r="S22">
        <f t="shared" si="14"/>
        <v>-559731819.21175778</v>
      </c>
      <c r="T22">
        <f t="shared" si="14"/>
        <v>-618038591.65179288</v>
      </c>
      <c r="U22">
        <f t="shared" si="14"/>
        <v>-580245982.41999996</v>
      </c>
      <c r="V22">
        <f t="shared" si="14"/>
        <v>-422835600</v>
      </c>
    </row>
    <row r="23" spans="1:22" x14ac:dyDescent="0.2">
      <c r="A23" s="72"/>
      <c r="B23" s="72"/>
      <c r="L23">
        <f t="shared" ref="L23:V23" si="15">L$2*L116*1000000</f>
        <v>0</v>
      </c>
      <c r="M23">
        <f t="shared" si="15"/>
        <v>0</v>
      </c>
      <c r="N23">
        <f t="shared" si="15"/>
        <v>0</v>
      </c>
      <c r="O23">
        <f t="shared" si="15"/>
        <v>0</v>
      </c>
      <c r="P23">
        <f t="shared" si="15"/>
        <v>0</v>
      </c>
      <c r="Q23">
        <f t="shared" si="15"/>
        <v>0</v>
      </c>
      <c r="R23">
        <f t="shared" si="15"/>
        <v>0</v>
      </c>
      <c r="S23">
        <f t="shared" si="15"/>
        <v>0</v>
      </c>
      <c r="T23">
        <f t="shared" si="15"/>
        <v>0</v>
      </c>
      <c r="U23">
        <f t="shared" si="15"/>
        <v>0</v>
      </c>
      <c r="V23">
        <f t="shared" si="15"/>
        <v>0</v>
      </c>
    </row>
    <row r="24" spans="1:22" x14ac:dyDescent="0.2">
      <c r="A24" s="71"/>
      <c r="B24" s="71"/>
      <c r="C24" s="6" t="s">
        <v>1249</v>
      </c>
      <c r="L24">
        <f t="shared" ref="L24:V24" si="16">L$2*L117*1000000</f>
        <v>0</v>
      </c>
      <c r="M24">
        <f t="shared" si="16"/>
        <v>-2445944.0516798412</v>
      </c>
      <c r="N24">
        <f t="shared" si="16"/>
        <v>-928147.10901482473</v>
      </c>
      <c r="O24">
        <f t="shared" si="16"/>
        <v>-922907.92229788227</v>
      </c>
      <c r="P24">
        <f t="shared" si="16"/>
        <v>-563405.29583635612</v>
      </c>
      <c r="Q24">
        <f t="shared" si="16"/>
        <v>-1010665.3533240997</v>
      </c>
      <c r="R24">
        <f t="shared" si="16"/>
        <v>2316523.9271818246</v>
      </c>
      <c r="S24">
        <f t="shared" si="16"/>
        <v>-2111487.5226475517</v>
      </c>
      <c r="T24">
        <f t="shared" si="16"/>
        <v>-211063.47267875998</v>
      </c>
      <c r="U24">
        <f t="shared" si="16"/>
        <v>1061.8269999999998</v>
      </c>
      <c r="V24">
        <f t="shared" si="16"/>
        <v>256264</v>
      </c>
    </row>
    <row r="25" spans="1:22" x14ac:dyDescent="0.2">
      <c r="A25" s="72"/>
      <c r="B25" s="72"/>
      <c r="L25">
        <f t="shared" ref="L25:V25" si="17">L$2*L118*1000000</f>
        <v>0</v>
      </c>
      <c r="M25">
        <f t="shared" si="17"/>
        <v>0</v>
      </c>
      <c r="N25">
        <f t="shared" si="17"/>
        <v>0</v>
      </c>
      <c r="O25">
        <f t="shared" si="17"/>
        <v>0</v>
      </c>
      <c r="P25">
        <f t="shared" si="17"/>
        <v>0</v>
      </c>
      <c r="Q25">
        <f t="shared" si="17"/>
        <v>0</v>
      </c>
      <c r="R25">
        <f t="shared" si="17"/>
        <v>0</v>
      </c>
      <c r="S25">
        <f t="shared" si="17"/>
        <v>0</v>
      </c>
      <c r="T25">
        <f t="shared" si="17"/>
        <v>0</v>
      </c>
      <c r="U25">
        <f t="shared" si="17"/>
        <v>0</v>
      </c>
      <c r="V25">
        <f t="shared" si="17"/>
        <v>0</v>
      </c>
    </row>
    <row r="26" spans="1:22" x14ac:dyDescent="0.2">
      <c r="A26" s="71"/>
      <c r="B26" s="71"/>
      <c r="C26" s="6" t="s">
        <v>1250</v>
      </c>
      <c r="L26">
        <f t="shared" ref="L26:V26" si="18">L$2*L119*1000000</f>
        <v>0</v>
      </c>
      <c r="M26" t="e">
        <f t="shared" si="18"/>
        <v>#VALUE!</v>
      </c>
      <c r="N26" t="e">
        <f t="shared" si="18"/>
        <v>#VALUE!</v>
      </c>
      <c r="O26" t="e">
        <f t="shared" si="18"/>
        <v>#VALUE!</v>
      </c>
      <c r="P26">
        <f t="shared" si="18"/>
        <v>-5582915.8534866944</v>
      </c>
      <c r="Q26">
        <f t="shared" si="18"/>
        <v>-130125435.9657975</v>
      </c>
      <c r="R26">
        <f t="shared" si="18"/>
        <v>689588.24113428767</v>
      </c>
      <c r="S26">
        <f t="shared" si="18"/>
        <v>-88733480.998618364</v>
      </c>
      <c r="T26">
        <f t="shared" si="18"/>
        <v>-80410776.519175828</v>
      </c>
      <c r="U26">
        <f t="shared" si="18"/>
        <v>-6711596.1015999997</v>
      </c>
      <c r="V26">
        <f t="shared" si="18"/>
        <v>-10252208</v>
      </c>
    </row>
    <row r="27" spans="1:22" x14ac:dyDescent="0.2">
      <c r="A27" s="72"/>
      <c r="B27" s="72"/>
      <c r="L27">
        <f t="shared" ref="L27:V27" si="19">L$2*L120*1000000</f>
        <v>0</v>
      </c>
      <c r="M27">
        <f t="shared" si="19"/>
        <v>0</v>
      </c>
      <c r="N27">
        <f t="shared" si="19"/>
        <v>0</v>
      </c>
      <c r="O27">
        <f t="shared" si="19"/>
        <v>0</v>
      </c>
      <c r="P27">
        <f t="shared" si="19"/>
        <v>0</v>
      </c>
      <c r="Q27">
        <f t="shared" si="19"/>
        <v>0</v>
      </c>
      <c r="R27">
        <f t="shared" si="19"/>
        <v>0</v>
      </c>
      <c r="S27">
        <f t="shared" si="19"/>
        <v>0</v>
      </c>
      <c r="T27">
        <f t="shared" si="19"/>
        <v>0</v>
      </c>
      <c r="U27">
        <f t="shared" si="19"/>
        <v>0</v>
      </c>
      <c r="V27">
        <f t="shared" si="19"/>
        <v>0</v>
      </c>
    </row>
    <row r="28" spans="1:22" x14ac:dyDescent="0.2">
      <c r="A28" s="71"/>
      <c r="B28" s="71"/>
      <c r="C28" s="6" t="s">
        <v>1251</v>
      </c>
      <c r="L28">
        <f t="shared" ref="L28:V28" si="20">L$2*L121*1000000</f>
        <v>0</v>
      </c>
      <c r="M28">
        <f t="shared" si="20"/>
        <v>244662.36693657757</v>
      </c>
      <c r="N28">
        <f t="shared" si="20"/>
        <v>1622447.2723316064</v>
      </c>
      <c r="O28">
        <f t="shared" si="20"/>
        <v>4055300.5799056478</v>
      </c>
      <c r="P28">
        <f t="shared" si="20"/>
        <v>26055572.484879706</v>
      </c>
      <c r="Q28">
        <f t="shared" si="20"/>
        <v>35085535.492519945</v>
      </c>
      <c r="R28">
        <f t="shared" si="20"/>
        <v>11821512.705159217</v>
      </c>
      <c r="S28">
        <f t="shared" si="20"/>
        <v>3497488.9660234363</v>
      </c>
      <c r="T28">
        <f t="shared" si="20"/>
        <v>16033140.670832999</v>
      </c>
      <c r="U28">
        <f t="shared" si="20"/>
        <v>41135177.979999997</v>
      </c>
      <c r="V28">
        <f t="shared" si="20"/>
        <v>32630400</v>
      </c>
    </row>
    <row r="29" spans="1:22" x14ac:dyDescent="0.2">
      <c r="A29" s="72"/>
      <c r="B29" s="72"/>
      <c r="L29">
        <f t="shared" ref="L29:V29" si="21">L$2*L122*1000000</f>
        <v>0</v>
      </c>
      <c r="M29">
        <f t="shared" si="21"/>
        <v>0</v>
      </c>
      <c r="N29">
        <f t="shared" si="21"/>
        <v>0</v>
      </c>
      <c r="O29">
        <f t="shared" si="21"/>
        <v>0</v>
      </c>
      <c r="P29">
        <f t="shared" si="21"/>
        <v>0</v>
      </c>
      <c r="Q29">
        <f t="shared" si="21"/>
        <v>0</v>
      </c>
      <c r="R29">
        <f t="shared" si="21"/>
        <v>0</v>
      </c>
      <c r="S29">
        <f t="shared" si="21"/>
        <v>0</v>
      </c>
      <c r="T29">
        <f t="shared" si="21"/>
        <v>0</v>
      </c>
      <c r="U29">
        <f t="shared" si="21"/>
        <v>0</v>
      </c>
      <c r="V29">
        <f t="shared" si="21"/>
        <v>0</v>
      </c>
    </row>
    <row r="30" spans="1:22" x14ac:dyDescent="0.2">
      <c r="A30" s="71"/>
      <c r="B30" s="71"/>
      <c r="C30" s="6" t="s">
        <v>1252</v>
      </c>
      <c r="L30">
        <f t="shared" ref="L30:V30" si="22">L$2*L123*1000000</f>
        <v>0</v>
      </c>
      <c r="M30">
        <f t="shared" si="22"/>
        <v>28883751.652234856</v>
      </c>
      <c r="N30">
        <f t="shared" si="22"/>
        <v>7781578.9258258222</v>
      </c>
      <c r="O30">
        <f t="shared" si="22"/>
        <v>2039423.7432493242</v>
      </c>
      <c r="P30">
        <f t="shared" si="22"/>
        <v>7127794.7060825629</v>
      </c>
      <c r="Q30">
        <f t="shared" si="22"/>
        <v>463684.37913495785</v>
      </c>
      <c r="R30">
        <f t="shared" si="22"/>
        <v>-806325.67909773486</v>
      </c>
      <c r="S30">
        <f t="shared" si="22"/>
        <v>-849598.36132985982</v>
      </c>
      <c r="T30">
        <f t="shared" si="22"/>
        <v>4431429.0141653996</v>
      </c>
      <c r="U30">
        <f t="shared" si="22"/>
        <v>1837279.2580999997</v>
      </c>
      <c r="V30">
        <f t="shared" si="22"/>
        <v>-187872</v>
      </c>
    </row>
    <row r="31" spans="1:22" x14ac:dyDescent="0.2">
      <c r="A31" s="72"/>
      <c r="B31" s="72"/>
      <c r="L31">
        <f t="shared" ref="L31:V31" si="23">L$2*L124*1000000</f>
        <v>0</v>
      </c>
      <c r="M31">
        <f t="shared" si="23"/>
        <v>0</v>
      </c>
      <c r="N31">
        <f t="shared" si="23"/>
        <v>0</v>
      </c>
      <c r="O31">
        <f t="shared" si="23"/>
        <v>0</v>
      </c>
      <c r="P31">
        <f t="shared" si="23"/>
        <v>0</v>
      </c>
      <c r="Q31">
        <f t="shared" si="23"/>
        <v>0</v>
      </c>
      <c r="R31">
        <f t="shared" si="23"/>
        <v>0</v>
      </c>
      <c r="S31">
        <f t="shared" si="23"/>
        <v>0</v>
      </c>
      <c r="T31">
        <f t="shared" si="23"/>
        <v>0</v>
      </c>
      <c r="U31">
        <f t="shared" si="23"/>
        <v>0</v>
      </c>
      <c r="V31">
        <f t="shared" si="23"/>
        <v>0</v>
      </c>
    </row>
    <row r="32" spans="1:22" x14ac:dyDescent="0.2">
      <c r="A32" s="71"/>
      <c r="B32" s="71"/>
      <c r="C32" s="6" t="s">
        <v>1253</v>
      </c>
      <c r="L32">
        <f t="shared" ref="L32:V32" si="24">L$2*L125*1000000</f>
        <v>0</v>
      </c>
      <c r="M32" t="e">
        <f t="shared" si="24"/>
        <v>#VALUE!</v>
      </c>
      <c r="N32" t="e">
        <f t="shared" si="24"/>
        <v>#VALUE!</v>
      </c>
      <c r="O32" t="e">
        <f t="shared" si="24"/>
        <v>#VALUE!</v>
      </c>
      <c r="P32" t="e">
        <f t="shared" si="24"/>
        <v>#VALUE!</v>
      </c>
      <c r="Q32" t="e">
        <f t="shared" si="24"/>
        <v>#VALUE!</v>
      </c>
      <c r="R32" t="e">
        <f t="shared" si="24"/>
        <v>#VALUE!</v>
      </c>
      <c r="S32" t="e">
        <f t="shared" si="24"/>
        <v>#VALUE!</v>
      </c>
      <c r="T32" t="e">
        <f t="shared" si="24"/>
        <v>#VALUE!</v>
      </c>
      <c r="U32" t="e">
        <f t="shared" si="24"/>
        <v>#VALUE!</v>
      </c>
      <c r="V32" t="e">
        <f t="shared" si="24"/>
        <v>#VALUE!</v>
      </c>
    </row>
    <row r="33" spans="1:22" x14ac:dyDescent="0.2">
      <c r="A33" s="72"/>
      <c r="B33" s="72"/>
      <c r="L33">
        <f t="shared" ref="L33:V33" si="25">L$2*L126*1000000</f>
        <v>0</v>
      </c>
      <c r="M33">
        <f t="shared" si="25"/>
        <v>0</v>
      </c>
      <c r="N33">
        <f t="shared" si="25"/>
        <v>0</v>
      </c>
      <c r="O33">
        <f t="shared" si="25"/>
        <v>0</v>
      </c>
      <c r="P33">
        <f t="shared" si="25"/>
        <v>0</v>
      </c>
      <c r="Q33">
        <f t="shared" si="25"/>
        <v>0</v>
      </c>
      <c r="R33">
        <f t="shared" si="25"/>
        <v>0</v>
      </c>
      <c r="S33">
        <f t="shared" si="25"/>
        <v>0</v>
      </c>
      <c r="T33">
        <f t="shared" si="25"/>
        <v>0</v>
      </c>
      <c r="U33">
        <f t="shared" si="25"/>
        <v>0</v>
      </c>
      <c r="V33">
        <f t="shared" si="25"/>
        <v>0</v>
      </c>
    </row>
    <row r="34" spans="1:22" x14ac:dyDescent="0.2">
      <c r="A34" s="71"/>
      <c r="B34" s="71"/>
      <c r="C34" s="6" t="s">
        <v>1254</v>
      </c>
      <c r="L34">
        <f t="shared" ref="L34:V34" si="26">L$2*L127*1000000</f>
        <v>0</v>
      </c>
      <c r="M34">
        <f t="shared" si="26"/>
        <v>244662.36693657757</v>
      </c>
      <c r="N34">
        <f t="shared" si="26"/>
        <v>1622447.2723316064</v>
      </c>
      <c r="O34">
        <f t="shared" si="26"/>
        <v>4055300.5799056478</v>
      </c>
      <c r="P34">
        <f t="shared" si="26"/>
        <v>26055572.484879706</v>
      </c>
      <c r="Q34">
        <f t="shared" si="26"/>
        <v>35085535.492519945</v>
      </c>
      <c r="R34">
        <f t="shared" si="26"/>
        <v>11821512.705159217</v>
      </c>
      <c r="S34">
        <f t="shared" si="26"/>
        <v>3497488.9660234363</v>
      </c>
      <c r="T34">
        <f t="shared" si="26"/>
        <v>16033140.670832999</v>
      </c>
      <c r="U34">
        <f t="shared" si="26"/>
        <v>41135177.979999997</v>
      </c>
      <c r="V34">
        <f t="shared" si="26"/>
        <v>32630400</v>
      </c>
    </row>
    <row r="35" spans="1:22" x14ac:dyDescent="0.2">
      <c r="A35" s="72"/>
      <c r="B35" s="72"/>
      <c r="L35">
        <f t="shared" ref="L35:V35" si="27">L$2*L128*1000000</f>
        <v>0</v>
      </c>
      <c r="M35">
        <f t="shared" si="27"/>
        <v>0</v>
      </c>
      <c r="N35">
        <f t="shared" si="27"/>
        <v>0</v>
      </c>
      <c r="O35">
        <f t="shared" si="27"/>
        <v>0</v>
      </c>
      <c r="P35">
        <f t="shared" si="27"/>
        <v>0</v>
      </c>
      <c r="Q35">
        <f t="shared" si="27"/>
        <v>0</v>
      </c>
      <c r="R35">
        <f t="shared" si="27"/>
        <v>0</v>
      </c>
      <c r="S35">
        <f t="shared" si="27"/>
        <v>0</v>
      </c>
      <c r="T35">
        <f t="shared" si="27"/>
        <v>0</v>
      </c>
      <c r="U35">
        <f t="shared" si="27"/>
        <v>0</v>
      </c>
      <c r="V35">
        <f t="shared" si="27"/>
        <v>0</v>
      </c>
    </row>
    <row r="36" spans="1:22" x14ac:dyDescent="0.2">
      <c r="A36" s="71"/>
      <c r="B36" s="71"/>
      <c r="C36" s="6" t="s">
        <v>1255</v>
      </c>
      <c r="L36">
        <f t="shared" ref="L36:V36" si="28">L$2*L129*1000000</f>
        <v>0</v>
      </c>
      <c r="M36">
        <f t="shared" si="28"/>
        <v>-27184.707437397508</v>
      </c>
      <c r="N36">
        <f t="shared" si="28"/>
        <v>-53634.620572945663</v>
      </c>
      <c r="O36">
        <f t="shared" si="28"/>
        <v>-78489.688643335117</v>
      </c>
      <c r="P36">
        <f t="shared" si="28"/>
        <v>25632.63402349209</v>
      </c>
      <c r="Q36">
        <f t="shared" si="28"/>
        <v>100965.56976264733</v>
      </c>
      <c r="R36">
        <f t="shared" si="28"/>
        <v>307851.89336352126</v>
      </c>
      <c r="S36">
        <f t="shared" si="28"/>
        <v>157872.7658274468</v>
      </c>
      <c r="T36">
        <f t="shared" si="28"/>
        <v>22597.802213999999</v>
      </c>
      <c r="U36">
        <f t="shared" si="28"/>
        <v>-403494.25999999995</v>
      </c>
      <c r="V36">
        <f t="shared" si="28"/>
        <v>30900</v>
      </c>
    </row>
    <row r="37" spans="1:22" x14ac:dyDescent="0.2">
      <c r="A37" s="72"/>
      <c r="B37" s="72"/>
      <c r="L37">
        <f t="shared" ref="L37:V37" si="29">L$2*L130*1000000</f>
        <v>0</v>
      </c>
      <c r="M37">
        <f t="shared" si="29"/>
        <v>0</v>
      </c>
      <c r="N37">
        <f t="shared" si="29"/>
        <v>0</v>
      </c>
      <c r="O37">
        <f t="shared" si="29"/>
        <v>0</v>
      </c>
      <c r="P37">
        <f t="shared" si="29"/>
        <v>0</v>
      </c>
      <c r="Q37">
        <f t="shared" si="29"/>
        <v>0</v>
      </c>
      <c r="R37">
        <f t="shared" si="29"/>
        <v>0</v>
      </c>
      <c r="S37">
        <f t="shared" si="29"/>
        <v>0</v>
      </c>
      <c r="T37">
        <f t="shared" si="29"/>
        <v>0</v>
      </c>
      <c r="U37">
        <f t="shared" si="29"/>
        <v>0</v>
      </c>
      <c r="V37">
        <f t="shared" si="29"/>
        <v>0</v>
      </c>
    </row>
    <row r="38" spans="1:22" x14ac:dyDescent="0.2">
      <c r="A38" s="71"/>
      <c r="B38" s="71"/>
      <c r="C38" s="5" t="s">
        <v>1256</v>
      </c>
      <c r="L38">
        <f t="shared" ref="L38:V38" si="30">L$2*L131*1000000</f>
        <v>0</v>
      </c>
      <c r="M38">
        <f t="shared" si="30"/>
        <v>-128447742.64170323</v>
      </c>
      <c r="N38">
        <f t="shared" si="30"/>
        <v>-213184208.12231579</v>
      </c>
      <c r="O38">
        <f t="shared" si="30"/>
        <v>-353360578.27229476</v>
      </c>
      <c r="P38">
        <f t="shared" si="30"/>
        <v>-477894828.73398656</v>
      </c>
      <c r="Q38">
        <f t="shared" si="30"/>
        <v>-858510239.69179022</v>
      </c>
      <c r="R38">
        <f t="shared" si="30"/>
        <v>780490748.20666826</v>
      </c>
      <c r="S38">
        <f t="shared" si="30"/>
        <v>-556064313.42099702</v>
      </c>
      <c r="T38">
        <f t="shared" si="30"/>
        <v>-601982853.17874599</v>
      </c>
      <c r="U38">
        <f t="shared" si="30"/>
        <v>-539514298.69999993</v>
      </c>
      <c r="V38">
        <f t="shared" si="30"/>
        <v>-390174300</v>
      </c>
    </row>
    <row r="39" spans="1:22" x14ac:dyDescent="0.2">
      <c r="A39" s="72"/>
      <c r="B39" s="72"/>
      <c r="L39">
        <f t="shared" ref="L39:V39" si="31">L$2*L132*1000000</f>
        <v>0</v>
      </c>
      <c r="M39">
        <f t="shared" si="31"/>
        <v>0</v>
      </c>
      <c r="N39">
        <f t="shared" si="31"/>
        <v>0</v>
      </c>
      <c r="O39">
        <f t="shared" si="31"/>
        <v>0</v>
      </c>
      <c r="P39">
        <f t="shared" si="31"/>
        <v>0</v>
      </c>
      <c r="Q39">
        <f t="shared" si="31"/>
        <v>0</v>
      </c>
      <c r="R39">
        <f t="shared" si="31"/>
        <v>0</v>
      </c>
      <c r="S39">
        <f t="shared" si="31"/>
        <v>0</v>
      </c>
      <c r="T39">
        <f t="shared" si="31"/>
        <v>0</v>
      </c>
      <c r="U39">
        <f t="shared" si="31"/>
        <v>0</v>
      </c>
      <c r="V39">
        <f t="shared" si="31"/>
        <v>0</v>
      </c>
    </row>
    <row r="40" spans="1:22" x14ac:dyDescent="0.2">
      <c r="A40" s="71"/>
      <c r="B40" s="71"/>
      <c r="C40" s="6" t="s">
        <v>1257</v>
      </c>
      <c r="L40">
        <f t="shared" ref="L40:V40" si="32">L$2*L133*1000000</f>
        <v>0</v>
      </c>
      <c r="M40" t="e">
        <f t="shared" si="32"/>
        <v>#VALUE!</v>
      </c>
      <c r="N40" t="e">
        <f t="shared" si="32"/>
        <v>#VALUE!</v>
      </c>
      <c r="O40" t="e">
        <f t="shared" si="32"/>
        <v>#VALUE!</v>
      </c>
      <c r="P40" t="e">
        <f t="shared" si="32"/>
        <v>#VALUE!</v>
      </c>
      <c r="Q40" t="e">
        <f t="shared" si="32"/>
        <v>#VALUE!</v>
      </c>
      <c r="R40" t="e">
        <f t="shared" si="32"/>
        <v>#VALUE!</v>
      </c>
      <c r="S40" t="e">
        <f t="shared" si="32"/>
        <v>#VALUE!</v>
      </c>
      <c r="T40" t="e">
        <f t="shared" si="32"/>
        <v>#VALUE!</v>
      </c>
      <c r="U40" t="e">
        <f t="shared" si="32"/>
        <v>#VALUE!</v>
      </c>
      <c r="V40" t="e">
        <f t="shared" si="32"/>
        <v>#VALUE!</v>
      </c>
    </row>
    <row r="41" spans="1:22" x14ac:dyDescent="0.2">
      <c r="A41" s="72"/>
      <c r="B41" s="72"/>
      <c r="L41">
        <f t="shared" ref="L41:V41" si="33">L$2*L134*1000000</f>
        <v>0</v>
      </c>
      <c r="M41">
        <f t="shared" si="33"/>
        <v>0</v>
      </c>
      <c r="N41">
        <f t="shared" si="33"/>
        <v>0</v>
      </c>
      <c r="O41">
        <f t="shared" si="33"/>
        <v>0</v>
      </c>
      <c r="P41">
        <f t="shared" si="33"/>
        <v>0</v>
      </c>
      <c r="Q41">
        <f t="shared" si="33"/>
        <v>0</v>
      </c>
      <c r="R41">
        <f t="shared" si="33"/>
        <v>0</v>
      </c>
      <c r="S41">
        <f t="shared" si="33"/>
        <v>0</v>
      </c>
      <c r="T41">
        <f t="shared" si="33"/>
        <v>0</v>
      </c>
      <c r="U41">
        <f t="shared" si="33"/>
        <v>0</v>
      </c>
      <c r="V41">
        <f t="shared" si="33"/>
        <v>0</v>
      </c>
    </row>
    <row r="42" spans="1:22" x14ac:dyDescent="0.2">
      <c r="A42" s="71"/>
      <c r="B42" s="71"/>
      <c r="C42" s="6" t="s">
        <v>1258</v>
      </c>
      <c r="L42">
        <f t="shared" ref="L42:V42" si="34">L$2*L135*1000000</f>
        <v>0</v>
      </c>
      <c r="M42" t="e">
        <f t="shared" si="34"/>
        <v>#VALUE!</v>
      </c>
      <c r="N42" t="e">
        <f t="shared" si="34"/>
        <v>#VALUE!</v>
      </c>
      <c r="O42" t="e">
        <f t="shared" si="34"/>
        <v>#VALUE!</v>
      </c>
      <c r="P42" t="e">
        <f t="shared" si="34"/>
        <v>#VALUE!</v>
      </c>
      <c r="Q42" t="e">
        <f t="shared" si="34"/>
        <v>#VALUE!</v>
      </c>
      <c r="R42" t="e">
        <f t="shared" si="34"/>
        <v>#VALUE!</v>
      </c>
      <c r="S42" t="e">
        <f t="shared" si="34"/>
        <v>#VALUE!</v>
      </c>
      <c r="T42" t="e">
        <f t="shared" si="34"/>
        <v>#VALUE!</v>
      </c>
      <c r="U42" t="e">
        <f t="shared" si="34"/>
        <v>#VALUE!</v>
      </c>
      <c r="V42" t="e">
        <f t="shared" si="34"/>
        <v>#VALUE!</v>
      </c>
    </row>
    <row r="43" spans="1:22" x14ac:dyDescent="0.2">
      <c r="A43" s="72"/>
      <c r="B43" s="72"/>
      <c r="L43">
        <f t="shared" ref="L43:V43" si="35">L$2*L136*1000000</f>
        <v>0</v>
      </c>
      <c r="M43">
        <f t="shared" si="35"/>
        <v>0</v>
      </c>
      <c r="N43">
        <f t="shared" si="35"/>
        <v>0</v>
      </c>
      <c r="O43">
        <f t="shared" si="35"/>
        <v>0</v>
      </c>
      <c r="P43">
        <f t="shared" si="35"/>
        <v>0</v>
      </c>
      <c r="Q43">
        <f t="shared" si="35"/>
        <v>0</v>
      </c>
      <c r="R43">
        <f t="shared" si="35"/>
        <v>0</v>
      </c>
      <c r="S43">
        <f t="shared" si="35"/>
        <v>0</v>
      </c>
      <c r="T43">
        <f t="shared" si="35"/>
        <v>0</v>
      </c>
      <c r="U43">
        <f t="shared" si="35"/>
        <v>0</v>
      </c>
      <c r="V43">
        <f t="shared" si="35"/>
        <v>0</v>
      </c>
    </row>
    <row r="44" spans="1:22" x14ac:dyDescent="0.2">
      <c r="A44" s="71"/>
      <c r="B44" s="71"/>
      <c r="C44" s="5" t="s">
        <v>1259</v>
      </c>
      <c r="L44">
        <f t="shared" ref="L44:V44" si="36">L$2*L137*1000000</f>
        <v>0</v>
      </c>
      <c r="M44">
        <f t="shared" si="36"/>
        <v>-128447742.64170323</v>
      </c>
      <c r="N44">
        <f t="shared" si="36"/>
        <v>-213184208.12231579</v>
      </c>
      <c r="O44">
        <f t="shared" si="36"/>
        <v>-353360578.27229476</v>
      </c>
      <c r="P44">
        <f t="shared" si="36"/>
        <v>-477894828.73398656</v>
      </c>
      <c r="Q44">
        <f t="shared" si="36"/>
        <v>-858510239.69179022</v>
      </c>
      <c r="R44">
        <f t="shared" si="36"/>
        <v>746319188.04331732</v>
      </c>
      <c r="S44">
        <f t="shared" si="36"/>
        <v>-556064313.42099702</v>
      </c>
      <c r="T44">
        <f t="shared" si="36"/>
        <v>-601982853.17874599</v>
      </c>
      <c r="U44">
        <f t="shared" si="36"/>
        <v>-574968702.23000002</v>
      </c>
      <c r="V44">
        <f t="shared" si="36"/>
        <v>-412690100</v>
      </c>
    </row>
    <row r="45" spans="1:22" x14ac:dyDescent="0.2">
      <c r="A45" s="72"/>
      <c r="B45" s="72"/>
      <c r="L45">
        <f t="shared" ref="L45:V45" si="37">L$2*L138*1000000</f>
        <v>0</v>
      </c>
      <c r="M45">
        <f t="shared" si="37"/>
        <v>0</v>
      </c>
      <c r="N45">
        <f t="shared" si="37"/>
        <v>0</v>
      </c>
      <c r="O45">
        <f t="shared" si="37"/>
        <v>0</v>
      </c>
      <c r="P45">
        <f t="shared" si="37"/>
        <v>0</v>
      </c>
      <c r="Q45">
        <f t="shared" si="37"/>
        <v>0</v>
      </c>
      <c r="R45">
        <f t="shared" si="37"/>
        <v>0</v>
      </c>
      <c r="S45">
        <f t="shared" si="37"/>
        <v>0</v>
      </c>
      <c r="T45">
        <f t="shared" si="37"/>
        <v>0</v>
      </c>
      <c r="U45">
        <f t="shared" si="37"/>
        <v>0</v>
      </c>
      <c r="V45">
        <f t="shared" si="37"/>
        <v>0</v>
      </c>
    </row>
    <row r="46" spans="1:22" x14ac:dyDescent="0.2">
      <c r="A46" s="71"/>
      <c r="B46" s="71"/>
      <c r="C46" s="6" t="s">
        <v>1260</v>
      </c>
      <c r="L46">
        <f t="shared" ref="L46:V46" si="38">L$2*L139*1000000</f>
        <v>0</v>
      </c>
      <c r="M46">
        <f t="shared" si="38"/>
        <v>-2439555.6454320527</v>
      </c>
      <c r="N46">
        <f t="shared" si="38"/>
        <v>-915140.71352588548</v>
      </c>
      <c r="O46">
        <f t="shared" si="38"/>
        <v>-914404.87269485416</v>
      </c>
      <c r="P46">
        <f t="shared" si="38"/>
        <v>-487532.69912681961</v>
      </c>
      <c r="Q46">
        <f t="shared" si="38"/>
        <v>-1040323.9894418775</v>
      </c>
      <c r="R46">
        <f t="shared" si="38"/>
        <v>2328591.7214016747</v>
      </c>
      <c r="S46">
        <f t="shared" si="38"/>
        <v>-2131889.5416160221</v>
      </c>
      <c r="T46">
        <f t="shared" si="38"/>
        <v>-184850.02211051999</v>
      </c>
      <c r="U46">
        <f t="shared" si="38"/>
        <v>-17307.780099999996</v>
      </c>
      <c r="V46">
        <f t="shared" si="38"/>
        <v>267903</v>
      </c>
    </row>
    <row r="47" spans="1:22" x14ac:dyDescent="0.2">
      <c r="A47" s="72"/>
      <c r="B47" s="72"/>
      <c r="L47">
        <f t="shared" ref="L47:V47" si="39">L$2*L140*1000000</f>
        <v>0</v>
      </c>
      <c r="M47">
        <f t="shared" si="39"/>
        <v>0</v>
      </c>
      <c r="N47">
        <f t="shared" si="39"/>
        <v>0</v>
      </c>
      <c r="O47">
        <f t="shared" si="39"/>
        <v>0</v>
      </c>
      <c r="P47">
        <f t="shared" si="39"/>
        <v>0</v>
      </c>
      <c r="Q47">
        <f t="shared" si="39"/>
        <v>0</v>
      </c>
      <c r="R47">
        <f t="shared" si="39"/>
        <v>0</v>
      </c>
      <c r="S47">
        <f t="shared" si="39"/>
        <v>0</v>
      </c>
      <c r="T47">
        <f t="shared" si="39"/>
        <v>0</v>
      </c>
      <c r="U47">
        <f t="shared" si="39"/>
        <v>0</v>
      </c>
      <c r="V47">
        <f t="shared" si="39"/>
        <v>0</v>
      </c>
    </row>
    <row r="48" spans="1:22" x14ac:dyDescent="0.2">
      <c r="A48" s="71"/>
      <c r="B48" s="71"/>
      <c r="C48" s="6" t="s">
        <v>1261</v>
      </c>
      <c r="L48">
        <f t="shared" ref="L48:V48" si="40">L$2*L141*1000000</f>
        <v>0</v>
      </c>
      <c r="M48" t="e">
        <f t="shared" si="40"/>
        <v>#VALUE!</v>
      </c>
      <c r="N48" t="e">
        <f t="shared" si="40"/>
        <v>#VALUE!</v>
      </c>
      <c r="O48" t="e">
        <f t="shared" si="40"/>
        <v>#VALUE!</v>
      </c>
      <c r="P48">
        <f t="shared" si="40"/>
        <v>-5293907.9048718214</v>
      </c>
      <c r="Q48">
        <f t="shared" si="40"/>
        <v>-125001180.88641874</v>
      </c>
      <c r="R48">
        <f t="shared" si="40"/>
        <v>669885.71995902236</v>
      </c>
      <c r="S48">
        <f t="shared" si="40"/>
        <v>-88152630.660962448</v>
      </c>
      <c r="T48">
        <f t="shared" si="40"/>
        <v>-78322626.605591148</v>
      </c>
      <c r="U48">
        <f t="shared" si="40"/>
        <v>-6650434.8663999997</v>
      </c>
      <c r="V48">
        <f t="shared" si="40"/>
        <v>-10006244</v>
      </c>
    </row>
    <row r="49" spans="1:22" x14ac:dyDescent="0.2">
      <c r="A49" s="72"/>
      <c r="B49" s="72"/>
      <c r="L49">
        <f t="shared" ref="L49:V49" si="41">L$2*L142*1000000</f>
        <v>0</v>
      </c>
      <c r="M49">
        <f t="shared" si="41"/>
        <v>0</v>
      </c>
      <c r="N49">
        <f t="shared" si="41"/>
        <v>0</v>
      </c>
      <c r="O49">
        <f t="shared" si="41"/>
        <v>0</v>
      </c>
      <c r="P49">
        <f t="shared" si="41"/>
        <v>0</v>
      </c>
      <c r="Q49">
        <f t="shared" si="41"/>
        <v>0</v>
      </c>
      <c r="R49">
        <f t="shared" si="41"/>
        <v>0</v>
      </c>
      <c r="S49">
        <f t="shared" si="41"/>
        <v>0</v>
      </c>
      <c r="T49">
        <f t="shared" si="41"/>
        <v>0</v>
      </c>
      <c r="U49">
        <f t="shared" si="41"/>
        <v>0</v>
      </c>
      <c r="V49">
        <f t="shared" si="41"/>
        <v>0</v>
      </c>
    </row>
    <row r="50" spans="1:22" x14ac:dyDescent="0.2">
      <c r="A50" s="71"/>
      <c r="B50" s="71"/>
      <c r="C50" s="6" t="s">
        <v>1262</v>
      </c>
      <c r="L50">
        <f t="shared" ref="L50:V50" si="42">L$2*L143*1000000</f>
        <v>0</v>
      </c>
      <c r="M50" t="e">
        <f t="shared" si="42"/>
        <v>#VALUE!</v>
      </c>
      <c r="N50" t="e">
        <f t="shared" si="42"/>
        <v>#VALUE!</v>
      </c>
      <c r="O50" t="e">
        <f t="shared" si="42"/>
        <v>#VALUE!</v>
      </c>
      <c r="P50" t="e">
        <f t="shared" si="42"/>
        <v>#VALUE!</v>
      </c>
      <c r="Q50" t="e">
        <f t="shared" si="42"/>
        <v>#VALUE!</v>
      </c>
      <c r="R50" t="e">
        <f t="shared" si="42"/>
        <v>#VALUE!</v>
      </c>
      <c r="S50" t="e">
        <f t="shared" si="42"/>
        <v>#VALUE!</v>
      </c>
      <c r="T50" t="e">
        <f t="shared" si="42"/>
        <v>#VALUE!</v>
      </c>
      <c r="U50" t="e">
        <f t="shared" si="42"/>
        <v>#VALUE!</v>
      </c>
      <c r="V50" t="e">
        <f t="shared" si="42"/>
        <v>#VALUE!</v>
      </c>
    </row>
    <row r="51" spans="1:22" x14ac:dyDescent="0.2">
      <c r="A51" s="72"/>
      <c r="B51" s="72"/>
      <c r="L51">
        <f t="shared" ref="L51:V51" si="43">L$2*L144*1000000</f>
        <v>0</v>
      </c>
      <c r="M51">
        <f t="shared" si="43"/>
        <v>0</v>
      </c>
      <c r="N51">
        <f t="shared" si="43"/>
        <v>0</v>
      </c>
      <c r="O51">
        <f t="shared" si="43"/>
        <v>0</v>
      </c>
      <c r="P51">
        <f t="shared" si="43"/>
        <v>0</v>
      </c>
      <c r="Q51">
        <f t="shared" si="43"/>
        <v>0</v>
      </c>
      <c r="R51">
        <f t="shared" si="43"/>
        <v>0</v>
      </c>
      <c r="S51">
        <f t="shared" si="43"/>
        <v>0</v>
      </c>
      <c r="T51">
        <f t="shared" si="43"/>
        <v>0</v>
      </c>
      <c r="U51">
        <f t="shared" si="43"/>
        <v>0</v>
      </c>
      <c r="V51">
        <f t="shared" si="43"/>
        <v>0</v>
      </c>
    </row>
    <row r="52" spans="1:22" x14ac:dyDescent="0.2">
      <c r="A52" s="71"/>
      <c r="B52" s="71"/>
      <c r="C52" s="6" t="s">
        <v>1263</v>
      </c>
      <c r="L52">
        <f t="shared" ref="L52:V52" si="44">L$2*L145*1000000</f>
        <v>0</v>
      </c>
      <c r="M52">
        <f t="shared" si="44"/>
        <v>-128447742.64170323</v>
      </c>
      <c r="N52">
        <f t="shared" si="44"/>
        <v>-213184208.12231579</v>
      </c>
      <c r="O52">
        <f t="shared" si="44"/>
        <v>-353360578.27229476</v>
      </c>
      <c r="P52">
        <f t="shared" si="44"/>
        <v>-477894828.73398656</v>
      </c>
      <c r="Q52">
        <f t="shared" si="44"/>
        <v>-858510239.69179022</v>
      </c>
      <c r="R52">
        <f t="shared" si="44"/>
        <v>746319188.04331732</v>
      </c>
      <c r="S52">
        <f t="shared" si="44"/>
        <v>-556064313.42099702</v>
      </c>
      <c r="T52">
        <f t="shared" si="44"/>
        <v>-601982853.17874599</v>
      </c>
      <c r="U52">
        <f t="shared" si="44"/>
        <v>-574968702.23000002</v>
      </c>
      <c r="V52">
        <f t="shared" si="44"/>
        <v>-412690100</v>
      </c>
    </row>
    <row r="53" spans="1:22" x14ac:dyDescent="0.2">
      <c r="A53" s="72"/>
      <c r="B53" s="72"/>
      <c r="L53">
        <f t="shared" ref="L53:V53" si="45">L$2*L146*1000000</f>
        <v>0</v>
      </c>
      <c r="M53">
        <f t="shared" si="45"/>
        <v>0</v>
      </c>
      <c r="N53">
        <f t="shared" si="45"/>
        <v>0</v>
      </c>
      <c r="O53">
        <f t="shared" si="45"/>
        <v>0</v>
      </c>
      <c r="P53">
        <f t="shared" si="45"/>
        <v>0</v>
      </c>
      <c r="Q53">
        <f t="shared" si="45"/>
        <v>0</v>
      </c>
      <c r="R53">
        <f t="shared" si="45"/>
        <v>0</v>
      </c>
      <c r="S53">
        <f t="shared" si="45"/>
        <v>0</v>
      </c>
      <c r="T53">
        <f t="shared" si="45"/>
        <v>0</v>
      </c>
      <c r="U53">
        <f t="shared" si="45"/>
        <v>0</v>
      </c>
      <c r="V53">
        <f t="shared" si="45"/>
        <v>0</v>
      </c>
    </row>
    <row r="54" spans="1:22" x14ac:dyDescent="0.2">
      <c r="A54" s="71"/>
      <c r="B54" s="71"/>
      <c r="C54" s="6" t="s">
        <v>1264</v>
      </c>
      <c r="L54">
        <f t="shared" ref="L54:V54" si="46">L$2*L147*1000000</f>
        <v>0</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c r="U54" t="e">
        <f t="shared" si="46"/>
        <v>#VALUE!</v>
      </c>
      <c r="V54" t="e">
        <f t="shared" si="46"/>
        <v>#VALUE!</v>
      </c>
    </row>
    <row r="55" spans="1:22" x14ac:dyDescent="0.2">
      <c r="A55" s="72"/>
      <c r="B55" s="72"/>
      <c r="L55">
        <f t="shared" ref="L55:V55" si="47">L$2*L148*1000000</f>
        <v>0</v>
      </c>
      <c r="M55">
        <f t="shared" si="47"/>
        <v>0</v>
      </c>
      <c r="N55">
        <f t="shared" si="47"/>
        <v>0</v>
      </c>
      <c r="O55">
        <f t="shared" si="47"/>
        <v>0</v>
      </c>
      <c r="P55">
        <f t="shared" si="47"/>
        <v>0</v>
      </c>
      <c r="Q55">
        <f t="shared" si="47"/>
        <v>0</v>
      </c>
      <c r="R55">
        <f t="shared" si="47"/>
        <v>0</v>
      </c>
      <c r="S55">
        <f t="shared" si="47"/>
        <v>0</v>
      </c>
      <c r="T55">
        <f t="shared" si="47"/>
        <v>0</v>
      </c>
      <c r="U55">
        <f t="shared" si="47"/>
        <v>0</v>
      </c>
      <c r="V55">
        <f t="shared" si="47"/>
        <v>0</v>
      </c>
    </row>
    <row r="56" spans="1:22" x14ac:dyDescent="0.2">
      <c r="A56" s="71"/>
      <c r="B56" s="71"/>
      <c r="C56" s="5" t="s">
        <v>1265</v>
      </c>
      <c r="L56">
        <f t="shared" ref="L56:V56" si="48">L$2*L149*1000000</f>
        <v>0</v>
      </c>
      <c r="M56">
        <f t="shared" si="48"/>
        <v>-128447742.64170323</v>
      </c>
      <c r="N56">
        <f t="shared" si="48"/>
        <v>-213184208.12231579</v>
      </c>
      <c r="O56">
        <f t="shared" si="48"/>
        <v>-353360578.27229476</v>
      </c>
      <c r="P56">
        <f t="shared" si="48"/>
        <v>-477894828.73398656</v>
      </c>
      <c r="Q56">
        <f t="shared" si="48"/>
        <v>-858510239.69179022</v>
      </c>
      <c r="R56">
        <f t="shared" si="48"/>
        <v>746319188.04331732</v>
      </c>
      <c r="S56">
        <f t="shared" si="48"/>
        <v>-556064313.42099702</v>
      </c>
      <c r="T56">
        <f t="shared" si="48"/>
        <v>-601982853.17874599</v>
      </c>
      <c r="U56">
        <f t="shared" si="48"/>
        <v>-574968702.23000002</v>
      </c>
      <c r="V56">
        <f t="shared" si="48"/>
        <v>-412690100</v>
      </c>
    </row>
    <row r="57" spans="1:22" x14ac:dyDescent="0.2">
      <c r="A57" s="72"/>
      <c r="B57" s="72"/>
      <c r="L57">
        <f t="shared" ref="L57:V57" si="49">L$2*L150*1000000</f>
        <v>0</v>
      </c>
      <c r="M57">
        <f t="shared" si="49"/>
        <v>0</v>
      </c>
      <c r="N57">
        <f t="shared" si="49"/>
        <v>0</v>
      </c>
      <c r="O57">
        <f t="shared" si="49"/>
        <v>0</v>
      </c>
      <c r="P57">
        <f t="shared" si="49"/>
        <v>0</v>
      </c>
      <c r="Q57">
        <f t="shared" si="49"/>
        <v>0</v>
      </c>
      <c r="R57">
        <f t="shared" si="49"/>
        <v>0</v>
      </c>
      <c r="S57">
        <f t="shared" si="49"/>
        <v>0</v>
      </c>
      <c r="T57">
        <f t="shared" si="49"/>
        <v>0</v>
      </c>
      <c r="U57">
        <f t="shared" si="49"/>
        <v>0</v>
      </c>
      <c r="V57">
        <f t="shared" si="49"/>
        <v>0</v>
      </c>
    </row>
    <row r="58" spans="1:22" x14ac:dyDescent="0.2">
      <c r="A58" s="71"/>
      <c r="B58" s="71"/>
      <c r="C58" s="6" t="s">
        <v>1266</v>
      </c>
      <c r="L58">
        <f t="shared" ref="L58:V58" si="50">L$2*L151*1000000</f>
        <v>0</v>
      </c>
      <c r="M58">
        <f t="shared" si="50"/>
        <v>-2439555.6454320527</v>
      </c>
      <c r="N58">
        <f t="shared" si="50"/>
        <v>-915140.71352588548</v>
      </c>
      <c r="O58">
        <f t="shared" si="50"/>
        <v>-914404.87269485416</v>
      </c>
      <c r="P58">
        <f t="shared" si="50"/>
        <v>-487532.69912681961</v>
      </c>
      <c r="Q58">
        <f t="shared" si="50"/>
        <v>-1040323.9894418775</v>
      </c>
      <c r="R58">
        <f t="shared" si="50"/>
        <v>2328591.7214016747</v>
      </c>
      <c r="S58">
        <f t="shared" si="50"/>
        <v>-2131889.5416160221</v>
      </c>
      <c r="T58">
        <f t="shared" si="50"/>
        <v>-184850.02211051999</v>
      </c>
      <c r="U58">
        <f t="shared" si="50"/>
        <v>-17307.780099999996</v>
      </c>
      <c r="V58">
        <f t="shared" si="50"/>
        <v>267903</v>
      </c>
    </row>
    <row r="59" spans="1:22" x14ac:dyDescent="0.2">
      <c r="A59" s="72"/>
      <c r="B59" s="72"/>
      <c r="L59">
        <f t="shared" ref="L59:V59" si="51">L$2*L152*1000000</f>
        <v>0</v>
      </c>
      <c r="M59">
        <f t="shared" si="51"/>
        <v>0</v>
      </c>
      <c r="N59">
        <f t="shared" si="51"/>
        <v>0</v>
      </c>
      <c r="O59">
        <f t="shared" si="51"/>
        <v>0</v>
      </c>
      <c r="P59">
        <f t="shared" si="51"/>
        <v>0</v>
      </c>
      <c r="Q59">
        <f t="shared" si="51"/>
        <v>0</v>
      </c>
      <c r="R59">
        <f t="shared" si="51"/>
        <v>0</v>
      </c>
      <c r="S59">
        <f t="shared" si="51"/>
        <v>0</v>
      </c>
      <c r="T59">
        <f t="shared" si="51"/>
        <v>0</v>
      </c>
      <c r="U59">
        <f t="shared" si="51"/>
        <v>0</v>
      </c>
      <c r="V59">
        <f t="shared" si="51"/>
        <v>0</v>
      </c>
    </row>
    <row r="60" spans="1:22" x14ac:dyDescent="0.2">
      <c r="A60" s="71"/>
      <c r="B60" s="71"/>
      <c r="C60" s="6" t="s">
        <v>1267</v>
      </c>
      <c r="L60">
        <f t="shared" ref="L60:V60" si="52">L$2*L153*1000000</f>
        <v>0</v>
      </c>
      <c r="M60" t="e">
        <f t="shared" si="52"/>
        <v>#VALUE!</v>
      </c>
      <c r="N60" t="e">
        <f t="shared" si="52"/>
        <v>#VALUE!</v>
      </c>
      <c r="O60" t="e">
        <f t="shared" si="52"/>
        <v>#VALUE!</v>
      </c>
      <c r="P60">
        <f t="shared" si="52"/>
        <v>-5293907.9048718214</v>
      </c>
      <c r="Q60">
        <f t="shared" si="52"/>
        <v>-125001180.88641874</v>
      </c>
      <c r="R60">
        <f t="shared" si="52"/>
        <v>669885.71995902236</v>
      </c>
      <c r="S60">
        <f t="shared" si="52"/>
        <v>-88152630.660962448</v>
      </c>
      <c r="T60">
        <f t="shared" si="52"/>
        <v>-78322626.605591148</v>
      </c>
      <c r="U60">
        <f t="shared" si="52"/>
        <v>-6650434.8663999997</v>
      </c>
      <c r="V60">
        <f t="shared" si="52"/>
        <v>-10006244</v>
      </c>
    </row>
    <row r="61" spans="1:22" x14ac:dyDescent="0.2">
      <c r="A61" s="72"/>
      <c r="B61" s="72"/>
      <c r="L61">
        <f t="shared" ref="L61:V61" si="53">L$2*L154*1000000</f>
        <v>0</v>
      </c>
      <c r="M61">
        <f t="shared" si="53"/>
        <v>0</v>
      </c>
      <c r="N61">
        <f t="shared" si="53"/>
        <v>0</v>
      </c>
      <c r="O61">
        <f t="shared" si="53"/>
        <v>0</v>
      </c>
      <c r="P61">
        <f t="shared" si="53"/>
        <v>0</v>
      </c>
      <c r="Q61">
        <f t="shared" si="53"/>
        <v>0</v>
      </c>
      <c r="R61">
        <f t="shared" si="53"/>
        <v>0</v>
      </c>
      <c r="S61">
        <f t="shared" si="53"/>
        <v>0</v>
      </c>
      <c r="T61">
        <f t="shared" si="53"/>
        <v>0</v>
      </c>
      <c r="U61">
        <f t="shared" si="53"/>
        <v>0</v>
      </c>
      <c r="V61">
        <f t="shared" si="53"/>
        <v>0</v>
      </c>
    </row>
    <row r="62" spans="1:22" x14ac:dyDescent="0.2">
      <c r="A62" s="71"/>
      <c r="B62" s="71"/>
      <c r="C62" s="6" t="s">
        <v>1268</v>
      </c>
      <c r="L62">
        <f t="shared" ref="L62:V62" si="54">L$2*L155*1000000</f>
        <v>0</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c r="U62" t="e">
        <f t="shared" si="54"/>
        <v>#VALUE!</v>
      </c>
      <c r="V62" t="e">
        <f t="shared" si="54"/>
        <v>#VALUE!</v>
      </c>
    </row>
    <row r="63" spans="1:22" x14ac:dyDescent="0.2">
      <c r="A63" s="72"/>
      <c r="B63" s="72"/>
      <c r="L63">
        <f t="shared" ref="L63:V63" si="55">L$2*L156*1000000</f>
        <v>0</v>
      </c>
      <c r="M63">
        <f t="shared" si="55"/>
        <v>0</v>
      </c>
      <c r="N63">
        <f t="shared" si="55"/>
        <v>0</v>
      </c>
      <c r="O63">
        <f t="shared" si="55"/>
        <v>0</v>
      </c>
      <c r="P63">
        <f t="shared" si="55"/>
        <v>0</v>
      </c>
      <c r="Q63">
        <f t="shared" si="55"/>
        <v>0</v>
      </c>
      <c r="R63">
        <f t="shared" si="55"/>
        <v>0</v>
      </c>
      <c r="S63">
        <f t="shared" si="55"/>
        <v>0</v>
      </c>
      <c r="T63">
        <f t="shared" si="55"/>
        <v>0</v>
      </c>
      <c r="U63">
        <f t="shared" si="55"/>
        <v>0</v>
      </c>
      <c r="V63">
        <f t="shared" si="55"/>
        <v>0</v>
      </c>
    </row>
    <row r="64" spans="1:22" x14ac:dyDescent="0.2">
      <c r="A64" s="71"/>
      <c r="B64" s="71"/>
      <c r="C64" s="6" t="s">
        <v>1269</v>
      </c>
      <c r="L64">
        <f t="shared" ref="L64:V64" si="56">L$2*L157*1000000</f>
        <v>0</v>
      </c>
      <c r="M64">
        <f t="shared" si="56"/>
        <v>-128447742.64170323</v>
      </c>
      <c r="N64">
        <f t="shared" si="56"/>
        <v>-213184208.12231579</v>
      </c>
      <c r="O64">
        <f t="shared" si="56"/>
        <v>-353360578.27229476</v>
      </c>
      <c r="P64">
        <f t="shared" si="56"/>
        <v>-477894828.73398656</v>
      </c>
      <c r="Q64">
        <f t="shared" si="56"/>
        <v>-858510239.69179022</v>
      </c>
      <c r="R64">
        <f t="shared" si="56"/>
        <v>746319188.04331732</v>
      </c>
      <c r="S64">
        <f t="shared" si="56"/>
        <v>-556064313.42099702</v>
      </c>
      <c r="T64">
        <f t="shared" si="56"/>
        <v>-601982853.17874599</v>
      </c>
      <c r="U64">
        <f t="shared" si="56"/>
        <v>-574968702.23000002</v>
      </c>
      <c r="V64">
        <f t="shared" si="56"/>
        <v>-412690100</v>
      </c>
    </row>
    <row r="65" spans="1:22" x14ac:dyDescent="0.2">
      <c r="A65" s="72"/>
      <c r="B65" s="72"/>
      <c r="L65">
        <f t="shared" ref="L65:V65" si="57">L$2*L158*1000000</f>
        <v>0</v>
      </c>
      <c r="M65">
        <f t="shared" si="57"/>
        <v>0</v>
      </c>
      <c r="N65">
        <f t="shared" si="57"/>
        <v>0</v>
      </c>
      <c r="O65">
        <f t="shared" si="57"/>
        <v>0</v>
      </c>
      <c r="P65">
        <f t="shared" si="57"/>
        <v>0</v>
      </c>
      <c r="Q65">
        <f t="shared" si="57"/>
        <v>0</v>
      </c>
      <c r="R65">
        <f t="shared" si="57"/>
        <v>0</v>
      </c>
      <c r="S65">
        <f t="shared" si="57"/>
        <v>0</v>
      </c>
      <c r="T65">
        <f t="shared" si="57"/>
        <v>0</v>
      </c>
      <c r="U65">
        <f t="shared" si="57"/>
        <v>0</v>
      </c>
      <c r="V65">
        <f t="shared" si="57"/>
        <v>0</v>
      </c>
    </row>
    <row r="66" spans="1:22" x14ac:dyDescent="0.2">
      <c r="A66" s="71"/>
      <c r="B66" s="71"/>
      <c r="C66" s="6" t="s">
        <v>1270</v>
      </c>
      <c r="L66">
        <f t="shared" ref="L66:V66" si="58">L$2*L159*1000000</f>
        <v>0</v>
      </c>
      <c r="M66">
        <f t="shared" si="58"/>
        <v>-4621400.2643575771</v>
      </c>
      <c r="N66">
        <f t="shared" si="58"/>
        <v>-6369111.1930372976</v>
      </c>
      <c r="O66">
        <f t="shared" si="58"/>
        <v>-9274864.8746874351</v>
      </c>
      <c r="P66">
        <f t="shared" si="58"/>
        <v>-10355584.145490805</v>
      </c>
      <c r="Q66">
        <f t="shared" si="58"/>
        <v>-16886491.542802766</v>
      </c>
      <c r="R66">
        <f t="shared" si="58"/>
        <v>14358212.306474632</v>
      </c>
      <c r="S66">
        <f t="shared" si="58"/>
        <v>-9472365.9496468082</v>
      </c>
      <c r="T66">
        <f t="shared" si="58"/>
        <v>-10146413.194086</v>
      </c>
      <c r="U66">
        <f t="shared" si="58"/>
        <v>-9609534.3499999996</v>
      </c>
      <c r="V66">
        <f t="shared" si="58"/>
        <v>-6787700</v>
      </c>
    </row>
    <row r="67" spans="1:22" x14ac:dyDescent="0.2">
      <c r="A67" s="72"/>
      <c r="B67" s="72"/>
      <c r="L67">
        <f t="shared" ref="L67:V67" si="59">L$2*L160*1000000</f>
        <v>0</v>
      </c>
      <c r="M67">
        <f t="shared" si="59"/>
        <v>0</v>
      </c>
      <c r="N67">
        <f t="shared" si="59"/>
        <v>0</v>
      </c>
      <c r="O67">
        <f t="shared" si="59"/>
        <v>0</v>
      </c>
      <c r="P67">
        <f t="shared" si="59"/>
        <v>0</v>
      </c>
      <c r="Q67">
        <f t="shared" si="59"/>
        <v>0</v>
      </c>
      <c r="R67">
        <f t="shared" si="59"/>
        <v>0</v>
      </c>
      <c r="S67">
        <f t="shared" si="59"/>
        <v>0</v>
      </c>
      <c r="T67">
        <f t="shared" si="59"/>
        <v>0</v>
      </c>
      <c r="U67">
        <f t="shared" si="59"/>
        <v>0</v>
      </c>
      <c r="V67">
        <f t="shared" si="59"/>
        <v>0</v>
      </c>
    </row>
    <row r="68" spans="1:22" x14ac:dyDescent="0.2">
      <c r="A68" s="71"/>
      <c r="B68" s="71"/>
      <c r="C68" s="6" t="s">
        <v>1271</v>
      </c>
      <c r="L68">
        <f t="shared" ref="L68:V68" si="60">L$2*L161*1000000</f>
        <v>0</v>
      </c>
      <c r="M68">
        <f t="shared" si="60"/>
        <v>-1403682.3685300204</v>
      </c>
      <c r="N68">
        <f t="shared" si="60"/>
        <v>-530178.22436356789</v>
      </c>
      <c r="O68">
        <f t="shared" si="60"/>
        <v>-644923.60835273704</v>
      </c>
      <c r="P68">
        <f t="shared" si="60"/>
        <v>-180453.74352538434</v>
      </c>
      <c r="Q68">
        <f t="shared" si="60"/>
        <v>-826781.80939387833</v>
      </c>
      <c r="R68">
        <f t="shared" si="60"/>
        <v>2304332.9922046294</v>
      </c>
      <c r="S68">
        <f t="shared" si="60"/>
        <v>-2027329.1944026125</v>
      </c>
      <c r="T68">
        <f t="shared" si="60"/>
        <v>-170726.39572677002</v>
      </c>
      <c r="U68">
        <f t="shared" si="60"/>
        <v>-7751.3370999999988</v>
      </c>
      <c r="V68">
        <f t="shared" si="60"/>
        <v>279541.99999999994</v>
      </c>
    </row>
    <row r="69" spans="1:22" x14ac:dyDescent="0.2">
      <c r="A69" s="72"/>
      <c r="B69" s="72"/>
      <c r="L69">
        <f t="shared" ref="L69:V69" si="61">L$2*L162*1000000</f>
        <v>0</v>
      </c>
      <c r="M69">
        <f t="shared" si="61"/>
        <v>0</v>
      </c>
      <c r="N69">
        <f t="shared" si="61"/>
        <v>0</v>
      </c>
      <c r="O69">
        <f t="shared" si="61"/>
        <v>0</v>
      </c>
      <c r="P69">
        <f t="shared" si="61"/>
        <v>0</v>
      </c>
      <c r="Q69">
        <f t="shared" si="61"/>
        <v>0</v>
      </c>
      <c r="R69">
        <f t="shared" si="61"/>
        <v>0</v>
      </c>
      <c r="S69">
        <f t="shared" si="61"/>
        <v>0</v>
      </c>
      <c r="T69">
        <f t="shared" si="61"/>
        <v>0</v>
      </c>
      <c r="U69">
        <f t="shared" si="61"/>
        <v>0</v>
      </c>
      <c r="V69">
        <f t="shared" si="61"/>
        <v>0</v>
      </c>
    </row>
    <row r="70" spans="1:22" x14ac:dyDescent="0.2">
      <c r="A70" s="71"/>
      <c r="B70" s="71"/>
      <c r="C70" s="5" t="s">
        <v>1272</v>
      </c>
      <c r="L70">
        <f t="shared" ref="L70:V70" si="62">L$2*L163*1000000</f>
        <v>0</v>
      </c>
      <c r="M70">
        <f t="shared" si="62"/>
        <v>-4621400.2643575771</v>
      </c>
      <c r="N70">
        <f t="shared" si="62"/>
        <v>-6369111.1930372976</v>
      </c>
      <c r="O70">
        <f t="shared" si="62"/>
        <v>-9274864.8746874351</v>
      </c>
      <c r="P70">
        <f t="shared" si="62"/>
        <v>-10355584.145490805</v>
      </c>
      <c r="Q70">
        <f t="shared" si="62"/>
        <v>-16886491.542802766</v>
      </c>
      <c r="R70">
        <f t="shared" si="62"/>
        <v>14074988.564580191</v>
      </c>
      <c r="S70">
        <f t="shared" si="62"/>
        <v>-9472365.9496468082</v>
      </c>
      <c r="T70">
        <f t="shared" si="62"/>
        <v>-10146413.194086</v>
      </c>
      <c r="U70">
        <f t="shared" si="62"/>
        <v>-9609534.3499999996</v>
      </c>
      <c r="V70">
        <f t="shared" si="62"/>
        <v>-6787700</v>
      </c>
    </row>
    <row r="71" spans="1:22" x14ac:dyDescent="0.2">
      <c r="A71" s="72"/>
      <c r="B71" s="72"/>
      <c r="L71">
        <f t="shared" ref="L71:V71" si="63">L$2*L164*1000000</f>
        <v>0</v>
      </c>
      <c r="M71">
        <f t="shared" si="63"/>
        <v>0</v>
      </c>
      <c r="N71">
        <f t="shared" si="63"/>
        <v>0</v>
      </c>
      <c r="O71">
        <f t="shared" si="63"/>
        <v>0</v>
      </c>
      <c r="P71">
        <f t="shared" si="63"/>
        <v>0</v>
      </c>
      <c r="Q71">
        <f t="shared" si="63"/>
        <v>0</v>
      </c>
      <c r="R71">
        <f t="shared" si="63"/>
        <v>0</v>
      </c>
      <c r="S71">
        <f t="shared" si="63"/>
        <v>0</v>
      </c>
      <c r="T71">
        <f t="shared" si="63"/>
        <v>0</v>
      </c>
      <c r="U71">
        <f t="shared" si="63"/>
        <v>0</v>
      </c>
      <c r="V71">
        <f t="shared" si="63"/>
        <v>0</v>
      </c>
    </row>
    <row r="72" spans="1:22" x14ac:dyDescent="0.2">
      <c r="A72" s="71"/>
      <c r="B72" s="71"/>
      <c r="C72" s="6" t="s">
        <v>1273</v>
      </c>
      <c r="L72">
        <f t="shared" ref="L72:V72" si="64">L$2*L165*1000000</f>
        <v>0</v>
      </c>
      <c r="M72">
        <f t="shared" si="64"/>
        <v>-1403682.3685300204</v>
      </c>
      <c r="N72">
        <f t="shared" si="64"/>
        <v>-531385.00332645921</v>
      </c>
      <c r="O72">
        <f t="shared" si="64"/>
        <v>-644400.34376178135</v>
      </c>
      <c r="P72">
        <f t="shared" si="64"/>
        <v>-179812.92767479704</v>
      </c>
      <c r="Q72">
        <f t="shared" si="64"/>
        <v>-826781.80939387833</v>
      </c>
      <c r="R72">
        <f t="shared" si="64"/>
        <v>2283275.9226985644</v>
      </c>
      <c r="S72">
        <f t="shared" si="64"/>
        <v>-2043602.2333417498</v>
      </c>
      <c r="T72">
        <f t="shared" si="64"/>
        <v>-170726.39572677002</v>
      </c>
      <c r="U72">
        <f t="shared" si="64"/>
        <v>-7751.3370999999988</v>
      </c>
      <c r="V72">
        <f t="shared" si="64"/>
        <v>279541.99999999994</v>
      </c>
    </row>
    <row r="73" spans="1:22" x14ac:dyDescent="0.2">
      <c r="A73" s="72"/>
      <c r="B73" s="72"/>
      <c r="L73">
        <f t="shared" ref="L73:V73" si="65">L$2*L166*1000000</f>
        <v>0</v>
      </c>
      <c r="M73">
        <f t="shared" si="65"/>
        <v>0</v>
      </c>
      <c r="N73">
        <f t="shared" si="65"/>
        <v>0</v>
      </c>
      <c r="O73">
        <f t="shared" si="65"/>
        <v>0</v>
      </c>
      <c r="P73">
        <f t="shared" si="65"/>
        <v>0</v>
      </c>
      <c r="Q73">
        <f t="shared" si="65"/>
        <v>0</v>
      </c>
      <c r="R73">
        <f t="shared" si="65"/>
        <v>0</v>
      </c>
      <c r="S73">
        <f t="shared" si="65"/>
        <v>0</v>
      </c>
      <c r="T73">
        <f t="shared" si="65"/>
        <v>0</v>
      </c>
      <c r="U73">
        <f t="shared" si="65"/>
        <v>0</v>
      </c>
      <c r="V73">
        <f t="shared" si="65"/>
        <v>0</v>
      </c>
    </row>
    <row r="74" spans="1:22" x14ac:dyDescent="0.2">
      <c r="A74" s="71"/>
      <c r="B74" s="71"/>
      <c r="C74" s="6" t="s">
        <v>1274</v>
      </c>
      <c r="L74">
        <f t="shared" ref="L74:V74" si="66">L$2*L167*1000000</f>
        <v>0</v>
      </c>
      <c r="M74">
        <f t="shared" si="66"/>
        <v>37759558.630545147</v>
      </c>
      <c r="N74">
        <f t="shared" si="66"/>
        <v>44905586.074698761</v>
      </c>
      <c r="O74">
        <f t="shared" si="66"/>
        <v>49854033.903291695</v>
      </c>
      <c r="P74">
        <f t="shared" si="66"/>
        <v>59108854.058172762</v>
      </c>
      <c r="Q74">
        <f t="shared" si="66"/>
        <v>64150998.887942038</v>
      </c>
      <c r="R74">
        <f t="shared" si="66"/>
        <v>64008565.668143332</v>
      </c>
      <c r="S74">
        <f t="shared" si="66"/>
        <v>71249193.623817712</v>
      </c>
      <c r="T74">
        <f t="shared" si="66"/>
        <v>67013782.465617001</v>
      </c>
      <c r="U74">
        <f t="shared" si="66"/>
        <v>63539727.679999992</v>
      </c>
      <c r="V74">
        <f t="shared" si="66"/>
        <v>62593100.000000007</v>
      </c>
    </row>
    <row r="75" spans="1:22" x14ac:dyDescent="0.2">
      <c r="A75" s="72"/>
      <c r="B75" s="72"/>
      <c r="L75">
        <f t="shared" ref="L75:V75" si="67">L$2*L168*1000000</f>
        <v>0</v>
      </c>
      <c r="M75">
        <f t="shared" si="67"/>
        <v>0</v>
      </c>
      <c r="N75">
        <f t="shared" si="67"/>
        <v>0</v>
      </c>
      <c r="O75">
        <f t="shared" si="67"/>
        <v>0</v>
      </c>
      <c r="P75">
        <f t="shared" si="67"/>
        <v>0</v>
      </c>
      <c r="Q75">
        <f t="shared" si="67"/>
        <v>0</v>
      </c>
      <c r="R75">
        <f t="shared" si="67"/>
        <v>0</v>
      </c>
      <c r="S75">
        <f t="shared" si="67"/>
        <v>0</v>
      </c>
      <c r="T75">
        <f t="shared" si="67"/>
        <v>0</v>
      </c>
      <c r="U75">
        <f t="shared" si="67"/>
        <v>0</v>
      </c>
      <c r="V75">
        <f t="shared" si="67"/>
        <v>0</v>
      </c>
    </row>
    <row r="76" spans="1:22" x14ac:dyDescent="0.2">
      <c r="A76" s="71"/>
      <c r="B76" s="71"/>
      <c r="C76" s="6" t="s">
        <v>1275</v>
      </c>
      <c r="L76">
        <f t="shared" ref="L76:V76" si="68">L$2*L169*1000000</f>
        <v>0</v>
      </c>
      <c r="M76">
        <f t="shared" si="68"/>
        <v>37759558.630545147</v>
      </c>
      <c r="N76">
        <f t="shared" si="68"/>
        <v>44905586.074698761</v>
      </c>
      <c r="O76">
        <f t="shared" si="68"/>
        <v>49854033.903291695</v>
      </c>
      <c r="P76">
        <f t="shared" si="68"/>
        <v>59108854.058172762</v>
      </c>
      <c r="Q76">
        <f t="shared" si="68"/>
        <v>64150998.887942038</v>
      </c>
      <c r="R76">
        <f t="shared" si="68"/>
        <v>65264601.393066496</v>
      </c>
      <c r="S76">
        <f t="shared" si="68"/>
        <v>71249193.623817712</v>
      </c>
      <c r="T76">
        <f t="shared" si="68"/>
        <v>67013782.465617001</v>
      </c>
      <c r="U76">
        <f t="shared" si="68"/>
        <v>63539727.679999992</v>
      </c>
      <c r="V76">
        <f t="shared" si="68"/>
        <v>62593100.000000007</v>
      </c>
    </row>
    <row r="77" spans="1:22" x14ac:dyDescent="0.2">
      <c r="A77" s="72"/>
      <c r="B77" s="72"/>
      <c r="L77">
        <f t="shared" ref="L77:V77" si="69">L$2*L170*1000000</f>
        <v>0</v>
      </c>
      <c r="M77">
        <f t="shared" si="69"/>
        <v>0</v>
      </c>
      <c r="N77">
        <f t="shared" si="69"/>
        <v>0</v>
      </c>
      <c r="O77">
        <f t="shared" si="69"/>
        <v>0</v>
      </c>
      <c r="P77">
        <f t="shared" si="69"/>
        <v>0</v>
      </c>
      <c r="Q77">
        <f t="shared" si="69"/>
        <v>0</v>
      </c>
      <c r="R77">
        <f t="shared" si="69"/>
        <v>0</v>
      </c>
      <c r="S77">
        <f t="shared" si="69"/>
        <v>0</v>
      </c>
      <c r="T77">
        <f t="shared" si="69"/>
        <v>0</v>
      </c>
      <c r="U77">
        <f t="shared" si="69"/>
        <v>0</v>
      </c>
      <c r="V77">
        <f t="shared" si="69"/>
        <v>0</v>
      </c>
    </row>
    <row r="78" spans="1:22" x14ac:dyDescent="0.2">
      <c r="A78" s="71"/>
      <c r="B78" s="71"/>
      <c r="C78" s="6" t="s">
        <v>1276</v>
      </c>
      <c r="L78">
        <f t="shared" ref="L78:V78" si="70">L$2*L171*1000000</f>
        <v>0</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c r="U78" t="e">
        <f t="shared" si="70"/>
        <v>#VALUE!</v>
      </c>
      <c r="V78" t="e">
        <f t="shared" si="70"/>
        <v>#VALUE!</v>
      </c>
    </row>
    <row r="79" spans="1:22" x14ac:dyDescent="0.2">
      <c r="A79" s="72"/>
      <c r="B79" s="72"/>
      <c r="L79">
        <f t="shared" ref="L79:V79" si="71">L$2*L172*1000000</f>
        <v>0</v>
      </c>
      <c r="M79">
        <f t="shared" si="71"/>
        <v>0</v>
      </c>
      <c r="N79">
        <f t="shared" si="71"/>
        <v>0</v>
      </c>
      <c r="O79">
        <f t="shared" si="71"/>
        <v>0</v>
      </c>
      <c r="P79">
        <f t="shared" si="71"/>
        <v>0</v>
      </c>
      <c r="Q79">
        <f t="shared" si="71"/>
        <v>0</v>
      </c>
      <c r="R79">
        <f t="shared" si="71"/>
        <v>0</v>
      </c>
      <c r="S79">
        <f t="shared" si="71"/>
        <v>0</v>
      </c>
      <c r="T79">
        <f t="shared" si="71"/>
        <v>0</v>
      </c>
      <c r="U79">
        <f t="shared" si="71"/>
        <v>0</v>
      </c>
      <c r="V79">
        <f t="shared" si="71"/>
        <v>0</v>
      </c>
    </row>
    <row r="80" spans="1:22" x14ac:dyDescent="0.2">
      <c r="A80" s="71"/>
      <c r="B80" s="71"/>
      <c r="C80" s="6" t="s">
        <v>1277</v>
      </c>
      <c r="L80">
        <f t="shared" ref="L80:V80" si="72">L$2*L173*1000000</f>
        <v>0</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c r="U80" t="e">
        <f t="shared" si="72"/>
        <v>#VALUE!</v>
      </c>
      <c r="V80" t="e">
        <f t="shared" si="72"/>
        <v>#VALUE!</v>
      </c>
    </row>
    <row r="81" spans="1:22" x14ac:dyDescent="0.2">
      <c r="A81" s="72"/>
      <c r="B81" s="72"/>
      <c r="L81">
        <f t="shared" ref="L81:V81" si="73">L$2*L174*1000000</f>
        <v>0</v>
      </c>
      <c r="M81">
        <f t="shared" si="73"/>
        <v>0</v>
      </c>
      <c r="N81">
        <f t="shared" si="73"/>
        <v>0</v>
      </c>
      <c r="O81">
        <f t="shared" si="73"/>
        <v>0</v>
      </c>
      <c r="P81">
        <f t="shared" si="73"/>
        <v>0</v>
      </c>
      <c r="Q81">
        <f t="shared" si="73"/>
        <v>0</v>
      </c>
      <c r="R81">
        <f t="shared" si="73"/>
        <v>0</v>
      </c>
      <c r="S81">
        <f t="shared" si="73"/>
        <v>0</v>
      </c>
      <c r="T81">
        <f t="shared" si="73"/>
        <v>0</v>
      </c>
      <c r="U81">
        <f t="shared" si="73"/>
        <v>0</v>
      </c>
      <c r="V81">
        <f t="shared" si="73"/>
        <v>0</v>
      </c>
    </row>
    <row r="82" spans="1:22" x14ac:dyDescent="0.2">
      <c r="A82" s="71"/>
      <c r="B82" s="71"/>
      <c r="C82" s="5" t="s">
        <v>1278</v>
      </c>
      <c r="L82">
        <f t="shared" ref="L82:V82" si="74">L$2*L175*1000000</f>
        <v>0</v>
      </c>
      <c r="M82">
        <f t="shared" si="74"/>
        <v>-128502112.05657803</v>
      </c>
      <c r="N82">
        <f t="shared" si="74"/>
        <v>-214377578.43006384</v>
      </c>
      <c r="O82">
        <f t="shared" si="74"/>
        <v>-356630981.96576703</v>
      </c>
      <c r="P82">
        <f t="shared" si="74"/>
        <v>-502527790.03056246</v>
      </c>
      <c r="Q82">
        <f t="shared" si="74"/>
        <v>-890819222.01583743</v>
      </c>
      <c r="R82">
        <f t="shared" si="74"/>
        <v>771599985.52632976</v>
      </c>
      <c r="S82">
        <f t="shared" si="74"/>
        <v>-554655602.5874598</v>
      </c>
      <c r="T82">
        <f t="shared" si="74"/>
        <v>-616773114.72780895</v>
      </c>
      <c r="U82">
        <f t="shared" si="74"/>
        <v>-578770042.88999999</v>
      </c>
      <c r="V82">
        <f t="shared" si="74"/>
        <v>-421774700</v>
      </c>
    </row>
    <row r="83" spans="1:22" x14ac:dyDescent="0.2">
      <c r="A83" s="72"/>
      <c r="B83" s="72"/>
      <c r="L83">
        <f t="shared" ref="L83:V83" si="75">L$2*L176*1000000</f>
        <v>0</v>
      </c>
      <c r="M83">
        <f t="shared" si="75"/>
        <v>0</v>
      </c>
      <c r="N83">
        <f t="shared" si="75"/>
        <v>0</v>
      </c>
      <c r="O83">
        <f t="shared" si="75"/>
        <v>0</v>
      </c>
      <c r="P83">
        <f t="shared" si="75"/>
        <v>0</v>
      </c>
      <c r="Q83">
        <f t="shared" si="75"/>
        <v>0</v>
      </c>
      <c r="R83">
        <f t="shared" si="75"/>
        <v>0</v>
      </c>
      <c r="S83">
        <f t="shared" si="75"/>
        <v>0</v>
      </c>
      <c r="T83">
        <f t="shared" si="75"/>
        <v>0</v>
      </c>
      <c r="U83">
        <f t="shared" si="75"/>
        <v>0</v>
      </c>
      <c r="V83">
        <f t="shared" si="75"/>
        <v>0</v>
      </c>
    </row>
    <row r="84" spans="1:22" x14ac:dyDescent="0.2">
      <c r="A84" s="71"/>
      <c r="B84" s="71"/>
      <c r="C84" s="6" t="s">
        <v>1279</v>
      </c>
      <c r="L84">
        <f t="shared" ref="L84:V84" si="76">L$2*L177*1000000</f>
        <v>0</v>
      </c>
      <c r="M84">
        <f t="shared" si="76"/>
        <v>-2447031.4399773367</v>
      </c>
      <c r="N84">
        <f t="shared" si="76"/>
        <v>-926806.24350050115</v>
      </c>
      <c r="O84">
        <f t="shared" si="76"/>
        <v>-922515.47385466564</v>
      </c>
      <c r="P84">
        <f t="shared" si="76"/>
        <v>-561611.01145471167</v>
      </c>
      <c r="Q84">
        <f t="shared" si="76"/>
        <v>-1009908.1115508799</v>
      </c>
      <c r="R84">
        <f t="shared" si="76"/>
        <v>2324528.0764092761</v>
      </c>
      <c r="S84">
        <f t="shared" si="76"/>
        <v>-2099586.3449159442</v>
      </c>
      <c r="T84">
        <f t="shared" si="76"/>
        <v>-220554.54960863999</v>
      </c>
      <c r="U84">
        <f t="shared" si="76"/>
        <v>1592.7404999999999</v>
      </c>
      <c r="V84">
        <f t="shared" si="76"/>
        <v>256161.00000000003</v>
      </c>
    </row>
    <row r="85" spans="1:22" x14ac:dyDescent="0.2">
      <c r="A85" s="72"/>
      <c r="B85" s="72"/>
      <c r="L85">
        <f t="shared" ref="L85:V85" si="77">L$2*L178*1000000</f>
        <v>0</v>
      </c>
      <c r="M85">
        <f t="shared" si="77"/>
        <v>0</v>
      </c>
      <c r="N85">
        <f t="shared" si="77"/>
        <v>0</v>
      </c>
      <c r="O85">
        <f t="shared" si="77"/>
        <v>0</v>
      </c>
      <c r="P85">
        <f t="shared" si="77"/>
        <v>0</v>
      </c>
      <c r="Q85">
        <f t="shared" si="77"/>
        <v>0</v>
      </c>
      <c r="R85">
        <f t="shared" si="77"/>
        <v>0</v>
      </c>
      <c r="S85">
        <f t="shared" si="77"/>
        <v>0</v>
      </c>
      <c r="T85">
        <f t="shared" si="77"/>
        <v>0</v>
      </c>
      <c r="U85">
        <f t="shared" si="77"/>
        <v>0</v>
      </c>
      <c r="V85">
        <f t="shared" si="77"/>
        <v>0</v>
      </c>
    </row>
    <row r="86" spans="1:22" x14ac:dyDescent="0.2">
      <c r="A86" s="71"/>
      <c r="B86" s="71"/>
      <c r="C86" s="6" t="s">
        <v>1280</v>
      </c>
      <c r="L86">
        <f t="shared" ref="L86:V86" si="78">L$2*L179*1000000</f>
        <v>0</v>
      </c>
      <c r="M86" t="e">
        <f t="shared" si="78"/>
        <v>#VALUE!</v>
      </c>
      <c r="N86" t="e">
        <f t="shared" si="78"/>
        <v>#VALUE!</v>
      </c>
      <c r="O86" t="e">
        <f t="shared" si="78"/>
        <v>#VALUE!</v>
      </c>
      <c r="P86">
        <f t="shared" si="78"/>
        <v>-5566639.130881778</v>
      </c>
      <c r="Q86">
        <f t="shared" si="78"/>
        <v>-129705924.02343372</v>
      </c>
      <c r="R86">
        <f t="shared" si="78"/>
        <v>692543.6193105774</v>
      </c>
      <c r="S86">
        <f t="shared" si="78"/>
        <v>-87928329.892898366</v>
      </c>
      <c r="T86">
        <f t="shared" si="78"/>
        <v>-80245812.563013613</v>
      </c>
      <c r="U86">
        <f t="shared" si="78"/>
        <v>-6694500.6869000001</v>
      </c>
      <c r="V86">
        <f t="shared" si="78"/>
        <v>-10226458</v>
      </c>
    </row>
    <row r="87" spans="1:22" x14ac:dyDescent="0.2">
      <c r="L87">
        <f t="shared" ref="L87:V87" si="79">L$2*L180*1000000</f>
        <v>0</v>
      </c>
      <c r="M87">
        <f t="shared" si="79"/>
        <v>0</v>
      </c>
      <c r="N87">
        <f t="shared" si="79"/>
        <v>0</v>
      </c>
      <c r="O87">
        <f t="shared" si="79"/>
        <v>0</v>
      </c>
      <c r="P87">
        <f t="shared" si="79"/>
        <v>0</v>
      </c>
      <c r="Q87">
        <f t="shared" si="79"/>
        <v>0</v>
      </c>
      <c r="R87">
        <f t="shared" si="79"/>
        <v>0</v>
      </c>
      <c r="S87">
        <f t="shared" si="79"/>
        <v>0</v>
      </c>
      <c r="T87">
        <f t="shared" si="79"/>
        <v>0</v>
      </c>
      <c r="U87">
        <f t="shared" si="79"/>
        <v>0</v>
      </c>
      <c r="V87">
        <f t="shared" si="79"/>
        <v>0</v>
      </c>
    </row>
    <row r="88" spans="1:22" x14ac:dyDescent="0.2">
      <c r="C88" s="6" t="s">
        <v>1281</v>
      </c>
      <c r="L88">
        <f t="shared" ref="L88:V88" si="80">L$2*L181*1000000</f>
        <v>0</v>
      </c>
      <c r="M88">
        <f t="shared" si="80"/>
        <v>-128651627.94748372</v>
      </c>
      <c r="N88">
        <f t="shared" si="80"/>
        <v>-214753020.77407444</v>
      </c>
      <c r="O88">
        <f t="shared" si="80"/>
        <v>-357337389.16355705</v>
      </c>
      <c r="P88">
        <f t="shared" si="80"/>
        <v>-503988850.16990155</v>
      </c>
      <c r="Q88">
        <f t="shared" si="80"/>
        <v>-893696740.75407279</v>
      </c>
      <c r="R88">
        <f t="shared" si="80"/>
        <v>768361383.60814548</v>
      </c>
      <c r="S88">
        <f t="shared" si="80"/>
        <v>-559731819.21175778</v>
      </c>
      <c r="T88">
        <f t="shared" si="80"/>
        <v>-618038591.65179288</v>
      </c>
      <c r="U88">
        <f t="shared" si="80"/>
        <v>-580245982.41999996</v>
      </c>
      <c r="V88">
        <f t="shared" si="80"/>
        <v>-422835600</v>
      </c>
    </row>
    <row r="89" spans="1:22" x14ac:dyDescent="0.2">
      <c r="L89">
        <f t="shared" ref="L89:V89" si="81">L$2*L182*1000000</f>
        <v>0</v>
      </c>
      <c r="M89">
        <f t="shared" si="81"/>
        <v>0</v>
      </c>
      <c r="N89">
        <f t="shared" si="81"/>
        <v>0</v>
      </c>
      <c r="O89">
        <f t="shared" si="81"/>
        <v>0</v>
      </c>
      <c r="P89">
        <f t="shared" si="81"/>
        <v>0</v>
      </c>
      <c r="Q89">
        <f t="shared" si="81"/>
        <v>0</v>
      </c>
      <c r="R89">
        <f t="shared" si="81"/>
        <v>0</v>
      </c>
      <c r="S89">
        <f t="shared" si="81"/>
        <v>0</v>
      </c>
      <c r="T89">
        <f t="shared" si="81"/>
        <v>0</v>
      </c>
      <c r="U89">
        <f t="shared" si="81"/>
        <v>0</v>
      </c>
      <c r="V89">
        <f t="shared" si="81"/>
        <v>0</v>
      </c>
    </row>
    <row r="90" spans="1:22" x14ac:dyDescent="0.2">
      <c r="C90" s="5" t="s">
        <v>1282</v>
      </c>
      <c r="L90">
        <f t="shared" ref="L90:V90" si="82">L$2*L183*1000000</f>
        <v>0</v>
      </c>
      <c r="M90">
        <f t="shared" si="82"/>
        <v>176523897.74474072</v>
      </c>
      <c r="N90">
        <f t="shared" si="82"/>
        <v>443799667.93083894</v>
      </c>
      <c r="O90">
        <f t="shared" si="82"/>
        <v>447155756.2010802</v>
      </c>
      <c r="P90">
        <f t="shared" si="82"/>
        <v>845056678.48648727</v>
      </c>
      <c r="Q90">
        <f t="shared" si="82"/>
        <v>766858743.73974705</v>
      </c>
      <c r="R90">
        <f t="shared" si="82"/>
        <v>525515496.04726529</v>
      </c>
      <c r="S90">
        <f t="shared" si="82"/>
        <v>16188030.526768198</v>
      </c>
      <c r="T90">
        <f t="shared" si="82"/>
        <v>3468762.6398489997</v>
      </c>
      <c r="U90">
        <f t="shared" si="82"/>
        <v>6402816.8099999996</v>
      </c>
      <c r="V90">
        <f t="shared" si="82"/>
        <v>10979800</v>
      </c>
    </row>
    <row r="91" spans="1:22" x14ac:dyDescent="0.2">
      <c r="C91" t="s">
        <v>1404</v>
      </c>
      <c r="L91">
        <f t="shared" ref="L91:V91" si="83">L$2*L184*1000000</f>
        <v>0</v>
      </c>
      <c r="M91">
        <f t="shared" si="83"/>
        <v>-271847.07437397511</v>
      </c>
      <c r="N91">
        <f t="shared" si="83"/>
        <v>-1904029.0303395709</v>
      </c>
      <c r="O91">
        <f t="shared" si="83"/>
        <v>-1779099.6092489294</v>
      </c>
      <c r="P91">
        <f t="shared" si="83"/>
        <v>-3665466.665359369</v>
      </c>
      <c r="Q91">
        <f t="shared" si="83"/>
        <v>-7256900.3266902762</v>
      </c>
      <c r="R91">
        <f t="shared" si="83"/>
        <v>-430992.65070892975</v>
      </c>
      <c r="S91">
        <f t="shared" si="83"/>
        <v>-449330.17966273316</v>
      </c>
      <c r="T91">
        <f t="shared" si="83"/>
        <v>-1062096.7040579999</v>
      </c>
      <c r="U91">
        <f t="shared" si="83"/>
        <v>-584004.85</v>
      </c>
      <c r="V91" t="e">
        <f t="shared" si="83"/>
        <v>#VALUE!</v>
      </c>
    </row>
    <row r="92" spans="1:22" x14ac:dyDescent="0.2">
      <c r="L92">
        <f t="shared" ref="L92:V92" si="84">L$2*L185*1000000</f>
        <v>0</v>
      </c>
      <c r="M92">
        <f t="shared" si="84"/>
        <v>0</v>
      </c>
      <c r="N92">
        <f t="shared" si="84"/>
        <v>0</v>
      </c>
      <c r="O92">
        <f t="shared" si="84"/>
        <v>0</v>
      </c>
      <c r="P92">
        <f t="shared" si="84"/>
        <v>0</v>
      </c>
      <c r="Q92">
        <f t="shared" si="84"/>
        <v>0</v>
      </c>
      <c r="R92">
        <f t="shared" si="84"/>
        <v>0</v>
      </c>
      <c r="S92">
        <f t="shared" si="84"/>
        <v>0</v>
      </c>
      <c r="T92">
        <f t="shared" si="84"/>
        <v>0</v>
      </c>
      <c r="U92">
        <f t="shared" si="84"/>
        <v>0</v>
      </c>
      <c r="V92">
        <f t="shared" si="84"/>
        <v>0</v>
      </c>
    </row>
    <row r="100" spans="3:22" x14ac:dyDescent="0.2">
      <c r="C100" s="6" t="s">
        <v>1237</v>
      </c>
      <c r="D100" s="6"/>
      <c r="E100" s="6"/>
      <c r="F100" s="6"/>
      <c r="G100" s="6"/>
      <c r="H100" s="6"/>
      <c r="I100" s="6"/>
      <c r="J100" s="6"/>
      <c r="K100" s="6"/>
      <c r="L100" s="6"/>
      <c r="M100" s="5" t="s">
        <v>1247</v>
      </c>
      <c r="N100" s="5" t="s">
        <v>1247</v>
      </c>
      <c r="O100" s="5" t="s">
        <v>1247</v>
      </c>
      <c r="P100" s="5" t="s">
        <v>1247</v>
      </c>
      <c r="Q100" s="9">
        <v>-0.92390000000000005</v>
      </c>
      <c r="R100" s="8">
        <v>161.23060000000001</v>
      </c>
      <c r="S100" s="9">
        <v>-0.99429999999999996</v>
      </c>
      <c r="T100" s="8">
        <v>0.2185</v>
      </c>
      <c r="U100" s="8">
        <v>10.2484</v>
      </c>
    </row>
    <row r="102" spans="3:22" x14ac:dyDescent="0.2">
      <c r="C102" s="6" t="s">
        <v>1238</v>
      </c>
      <c r="D102" s="6"/>
      <c r="E102" s="6"/>
      <c r="F102" s="6"/>
      <c r="G102" s="6"/>
      <c r="H102" s="6"/>
      <c r="I102" s="6"/>
      <c r="J102" s="6"/>
      <c r="K102" s="6"/>
      <c r="L102" s="6"/>
      <c r="M102" s="6" t="s">
        <v>1247</v>
      </c>
      <c r="N102" s="6">
        <v>120.76</v>
      </c>
      <c r="O102" s="6">
        <v>210.28</v>
      </c>
      <c r="P102" s="6">
        <v>282.11</v>
      </c>
      <c r="Q102" s="6">
        <v>369.22</v>
      </c>
      <c r="R102" s="6">
        <v>293.27999999999997</v>
      </c>
      <c r="S102" s="6">
        <v>283.72000000000003</v>
      </c>
      <c r="T102" s="6">
        <v>326.98</v>
      </c>
      <c r="U102" s="6">
        <v>358.39</v>
      </c>
      <c r="V102" s="6">
        <v>235.34</v>
      </c>
    </row>
    <row r="104" spans="3:22" x14ac:dyDescent="0.2">
      <c r="C104" s="5" t="s">
        <v>1239</v>
      </c>
      <c r="D104" s="5"/>
      <c r="E104" s="5"/>
      <c r="F104" s="5"/>
      <c r="G104" s="5"/>
      <c r="H104" s="5"/>
      <c r="I104" s="5"/>
      <c r="J104" s="5"/>
      <c r="K104" s="5"/>
      <c r="L104" s="5"/>
      <c r="M104" s="5" t="s">
        <v>1247</v>
      </c>
      <c r="N104" s="5">
        <v>-120.76</v>
      </c>
      <c r="O104" s="5">
        <v>-210.28</v>
      </c>
      <c r="P104" s="5">
        <v>-191.83</v>
      </c>
      <c r="Q104" s="5">
        <v>-362.35</v>
      </c>
      <c r="R104" s="5">
        <v>820.92</v>
      </c>
      <c r="S104" s="5">
        <v>-277.41000000000003</v>
      </c>
      <c r="T104" s="5">
        <v>-319.29000000000002</v>
      </c>
      <c r="U104" s="5">
        <v>-271.94</v>
      </c>
      <c r="V104" s="5">
        <v>-194.1</v>
      </c>
    </row>
    <row r="106" spans="3:22" x14ac:dyDescent="0.2">
      <c r="C106" s="6" t="s">
        <v>1240</v>
      </c>
      <c r="D106" s="6"/>
      <c r="E106" s="6"/>
      <c r="F106" s="6"/>
      <c r="G106" s="6"/>
      <c r="H106" s="6"/>
      <c r="I106" s="6"/>
      <c r="J106" s="6"/>
      <c r="K106" s="6"/>
      <c r="L106" s="6"/>
      <c r="M106" s="5" t="s">
        <v>1247</v>
      </c>
      <c r="N106" s="5" t="s">
        <v>1247</v>
      </c>
      <c r="O106" s="9">
        <v>-0.74129999999999996</v>
      </c>
      <c r="P106" s="8">
        <v>8.77E-2</v>
      </c>
      <c r="Q106" s="9">
        <v>-0.88890000000000002</v>
      </c>
      <c r="R106" s="8">
        <v>3.2656000000000001</v>
      </c>
      <c r="S106" s="9">
        <v>-1.3379000000000001</v>
      </c>
      <c r="T106" s="9">
        <v>-0.151</v>
      </c>
      <c r="U106" s="8">
        <v>0.14829999999999999</v>
      </c>
      <c r="V106" s="8">
        <v>0.2863</v>
      </c>
    </row>
    <row r="108" spans="3:22" x14ac:dyDescent="0.2">
      <c r="C108" s="6" t="s">
        <v>1241</v>
      </c>
      <c r="D108" s="6"/>
      <c r="E108" s="6"/>
      <c r="F108" s="6"/>
      <c r="G108" s="6"/>
      <c r="H108" s="6"/>
      <c r="I108" s="6"/>
      <c r="J108" s="6"/>
      <c r="K108" s="6"/>
      <c r="L108" s="6"/>
      <c r="M108" s="6" t="s">
        <v>1247</v>
      </c>
      <c r="N108" s="6" t="s">
        <v>1247</v>
      </c>
      <c r="O108" s="6" t="s">
        <v>1247</v>
      </c>
      <c r="P108" s="10">
        <v>-2.125</v>
      </c>
      <c r="Q108" s="10">
        <v>-52.758699999999997</v>
      </c>
      <c r="R108" s="10">
        <v>0.73680000000000001</v>
      </c>
      <c r="S108" s="10">
        <v>-43.977600000000002</v>
      </c>
      <c r="T108" s="10">
        <v>-41.541800000000002</v>
      </c>
      <c r="U108" s="10">
        <v>-3.1454</v>
      </c>
      <c r="V108" s="10">
        <v>-4.7061999999999999</v>
      </c>
    </row>
    <row r="110" spans="3:22" x14ac:dyDescent="0.2">
      <c r="C110" s="5" t="s">
        <v>1242</v>
      </c>
      <c r="D110" s="5"/>
      <c r="E110" s="5"/>
      <c r="F110" s="5"/>
      <c r="G110" s="5"/>
      <c r="H110" s="5"/>
      <c r="I110" s="5"/>
      <c r="J110" s="5"/>
      <c r="K110" s="5"/>
      <c r="L110" s="5"/>
      <c r="M110" s="5">
        <v>94.65</v>
      </c>
      <c r="N110" s="5">
        <v>39.409999999999997</v>
      </c>
      <c r="O110" s="5">
        <v>62.88</v>
      </c>
      <c r="P110" s="5">
        <v>201.4</v>
      </c>
      <c r="Q110" s="5">
        <v>345.78</v>
      </c>
      <c r="R110" s="5">
        <v>196.95</v>
      </c>
      <c r="S110" s="5">
        <v>183.5</v>
      </c>
      <c r="T110" s="5">
        <v>227.7</v>
      </c>
      <c r="U110" s="5">
        <v>274.52</v>
      </c>
      <c r="V110" s="5">
        <v>216.42</v>
      </c>
    </row>
    <row r="111" spans="3:22" x14ac:dyDescent="0.2">
      <c r="C111" s="11" t="s">
        <v>1243</v>
      </c>
      <c r="M111" s="8">
        <v>1.7995000000000001</v>
      </c>
      <c r="N111" s="9">
        <v>-0.5837</v>
      </c>
      <c r="O111" s="8">
        <v>0.59560000000000002</v>
      </c>
      <c r="P111" s="8">
        <v>2.2031000000000001</v>
      </c>
      <c r="Q111" s="8">
        <v>0.71679999999999999</v>
      </c>
      <c r="R111" s="9">
        <v>-0.4304</v>
      </c>
      <c r="S111" s="9">
        <v>-6.83E-2</v>
      </c>
      <c r="T111" s="8">
        <v>0.2409</v>
      </c>
      <c r="U111" s="8">
        <v>0.2056</v>
      </c>
      <c r="V111" s="9">
        <v>-0.2117</v>
      </c>
    </row>
    <row r="112" spans="3:22" x14ac:dyDescent="0.2">
      <c r="C112" s="11" t="s">
        <v>1244</v>
      </c>
      <c r="M112" s="11">
        <v>69.36</v>
      </c>
      <c r="N112" s="11" t="s">
        <v>1247</v>
      </c>
      <c r="O112" s="11" t="s">
        <v>1247</v>
      </c>
      <c r="P112" s="11" t="s">
        <v>1247</v>
      </c>
      <c r="Q112" s="11" t="s">
        <v>1247</v>
      </c>
      <c r="R112" s="11" t="s">
        <v>1247</v>
      </c>
      <c r="S112" s="11" t="s">
        <v>1247</v>
      </c>
      <c r="T112" s="11" t="s">
        <v>1247</v>
      </c>
      <c r="U112" s="11" t="s">
        <v>1247</v>
      </c>
      <c r="V112" s="11" t="s">
        <v>1247</v>
      </c>
    </row>
    <row r="113" spans="3:22" x14ac:dyDescent="0.2">
      <c r="C113" s="11" t="s">
        <v>1245</v>
      </c>
      <c r="M113" s="11">
        <v>25.29</v>
      </c>
      <c r="N113" s="11">
        <v>39.409999999999997</v>
      </c>
      <c r="O113" s="11">
        <v>62.88</v>
      </c>
      <c r="P113" s="11">
        <v>201.4</v>
      </c>
      <c r="Q113" s="11">
        <v>345.78</v>
      </c>
      <c r="R113" s="11">
        <v>196.95</v>
      </c>
      <c r="S113" s="11">
        <v>183.5</v>
      </c>
      <c r="T113" s="11">
        <v>227.7</v>
      </c>
      <c r="U113" s="11">
        <v>274.52</v>
      </c>
      <c r="V113" s="11">
        <v>216.42</v>
      </c>
    </row>
    <row r="114" spans="3:22" x14ac:dyDescent="0.2">
      <c r="C114" s="11" t="s">
        <v>1246</v>
      </c>
      <c r="M114" s="11" t="s">
        <v>1247</v>
      </c>
      <c r="N114" s="11" t="s">
        <v>1247</v>
      </c>
      <c r="O114" s="11" t="s">
        <v>1247</v>
      </c>
      <c r="P114" s="11" t="s">
        <v>1247</v>
      </c>
      <c r="Q114" s="11" t="s">
        <v>1247</v>
      </c>
      <c r="R114" s="11" t="s">
        <v>1247</v>
      </c>
      <c r="S114" s="11" t="s">
        <v>1247</v>
      </c>
      <c r="T114" s="11" t="s">
        <v>1247</v>
      </c>
      <c r="U114" s="11" t="s">
        <v>1247</v>
      </c>
      <c r="V114" s="11" t="s">
        <v>1247</v>
      </c>
    </row>
    <row r="115" spans="3:22" x14ac:dyDescent="0.2">
      <c r="C115" s="5" t="s">
        <v>1248</v>
      </c>
      <c r="D115" s="5"/>
      <c r="E115" s="5"/>
      <c r="F115" s="5"/>
      <c r="G115" s="5"/>
      <c r="H115" s="5"/>
      <c r="I115" s="5"/>
      <c r="J115" s="5"/>
      <c r="K115" s="5"/>
      <c r="L115" s="5"/>
      <c r="M115" s="5">
        <v>-94.65</v>
      </c>
      <c r="N115" s="5">
        <v>-160.16</v>
      </c>
      <c r="O115" s="5">
        <v>-273.16000000000003</v>
      </c>
      <c r="P115" s="5">
        <v>-393.24</v>
      </c>
      <c r="Q115" s="5">
        <v>-708.12</v>
      </c>
      <c r="R115" s="5">
        <v>623.97</v>
      </c>
      <c r="S115" s="5">
        <v>-460.91</v>
      </c>
      <c r="T115" s="5">
        <v>-546.99</v>
      </c>
      <c r="U115" s="5">
        <v>-546.46</v>
      </c>
      <c r="V115" s="5">
        <v>-410.52</v>
      </c>
    </row>
    <row r="117" spans="3:22" x14ac:dyDescent="0.2">
      <c r="C117" s="6" t="s">
        <v>1249</v>
      </c>
      <c r="D117" s="6"/>
      <c r="E117" s="6"/>
      <c r="F117" s="6"/>
      <c r="G117" s="6"/>
      <c r="H117" s="6"/>
      <c r="I117" s="6"/>
      <c r="J117" s="6"/>
      <c r="K117" s="6"/>
      <c r="L117" s="6"/>
      <c r="M117" s="9">
        <v>-1.7995000000000001</v>
      </c>
      <c r="N117" s="9">
        <v>-0.69220000000000004</v>
      </c>
      <c r="O117" s="9">
        <v>-0.70550000000000002</v>
      </c>
      <c r="P117" s="9">
        <v>-0.43959999999999999</v>
      </c>
      <c r="Q117" s="9">
        <v>-0.80079999999999996</v>
      </c>
      <c r="R117" s="8">
        <v>1.8812</v>
      </c>
      <c r="S117" s="9">
        <v>-1.7386999999999999</v>
      </c>
      <c r="T117" s="9">
        <v>-0.18679999999999999</v>
      </c>
      <c r="U117" s="8">
        <v>1E-3</v>
      </c>
      <c r="V117" s="8">
        <v>0.24879999999999999</v>
      </c>
    </row>
    <row r="119" spans="3:22" x14ac:dyDescent="0.2">
      <c r="C119" s="6" t="s">
        <v>1250</v>
      </c>
      <c r="D119" s="6"/>
      <c r="E119" s="6"/>
      <c r="F119" s="6"/>
      <c r="G119" s="6"/>
      <c r="H119" s="6"/>
      <c r="I119" s="6"/>
      <c r="J119" s="6"/>
      <c r="K119" s="6"/>
      <c r="L119" s="6"/>
      <c r="M119" s="6" t="s">
        <v>1247</v>
      </c>
      <c r="N119" s="6" t="s">
        <v>1247</v>
      </c>
      <c r="O119" s="6" t="s">
        <v>1247</v>
      </c>
      <c r="P119" s="10">
        <v>-4.3560999999999996</v>
      </c>
      <c r="Q119" s="10">
        <v>-103.1048</v>
      </c>
      <c r="R119" s="33">
        <v>0.56000000000000005</v>
      </c>
      <c r="S119" s="10">
        <v>-73.067400000000006</v>
      </c>
      <c r="T119" s="10">
        <v>-71.166899999999998</v>
      </c>
      <c r="U119" s="10">
        <v>-6.3208000000000002</v>
      </c>
      <c r="V119" s="10">
        <v>-9.9535999999999998</v>
      </c>
    </row>
    <row r="121" spans="3:22" x14ac:dyDescent="0.2">
      <c r="C121" s="6" t="s">
        <v>1251</v>
      </c>
      <c r="D121" s="6"/>
      <c r="E121" s="6"/>
      <c r="F121" s="6"/>
      <c r="G121" s="6"/>
      <c r="H121" s="6"/>
      <c r="I121" s="6"/>
      <c r="J121" s="6"/>
      <c r="K121" s="6"/>
      <c r="L121" s="6"/>
      <c r="M121" s="6">
        <v>0.18</v>
      </c>
      <c r="N121" s="6">
        <v>1.21</v>
      </c>
      <c r="O121" s="6">
        <v>3.1</v>
      </c>
      <c r="P121" s="6">
        <v>20.329999999999998</v>
      </c>
      <c r="Q121" s="6">
        <v>27.8</v>
      </c>
      <c r="R121" s="6">
        <v>9.6</v>
      </c>
      <c r="S121" s="6">
        <v>2.88</v>
      </c>
      <c r="T121" s="6">
        <v>14.19</v>
      </c>
      <c r="U121" s="6">
        <v>38.74</v>
      </c>
      <c r="V121" s="6">
        <v>31.68</v>
      </c>
    </row>
    <row r="123" spans="3:22" x14ac:dyDescent="0.2">
      <c r="C123" s="6" t="s">
        <v>1252</v>
      </c>
      <c r="D123" s="6"/>
      <c r="E123" s="6"/>
      <c r="F123" s="6"/>
      <c r="G123" s="6"/>
      <c r="H123" s="6"/>
      <c r="I123" s="6"/>
      <c r="J123" s="6"/>
      <c r="K123" s="6"/>
      <c r="L123" s="6"/>
      <c r="M123" s="13">
        <v>21.25</v>
      </c>
      <c r="N123" s="8">
        <v>5.8033999999999999</v>
      </c>
      <c r="O123" s="8">
        <v>1.5589999999999999</v>
      </c>
      <c r="P123" s="8">
        <v>5.5614999999999997</v>
      </c>
      <c r="Q123" s="8">
        <v>0.3674</v>
      </c>
      <c r="R123" s="9">
        <v>-0.65480000000000005</v>
      </c>
      <c r="S123" s="9">
        <v>-0.6996</v>
      </c>
      <c r="T123" s="8">
        <v>3.9220000000000002</v>
      </c>
      <c r="U123" s="8">
        <v>1.7302999999999999</v>
      </c>
      <c r="V123" s="9">
        <v>-0.18240000000000001</v>
      </c>
    </row>
    <row r="125" spans="3:22" x14ac:dyDescent="0.2">
      <c r="C125" s="6" t="s">
        <v>1253</v>
      </c>
      <c r="D125" s="6"/>
      <c r="E125" s="6"/>
      <c r="F125" s="6"/>
      <c r="G125" s="6"/>
      <c r="H125" s="6"/>
      <c r="I125" s="6"/>
      <c r="J125" s="6"/>
      <c r="K125" s="6"/>
      <c r="L125" s="6"/>
      <c r="M125" s="6" t="s">
        <v>1247</v>
      </c>
      <c r="N125" s="6" t="s">
        <v>1247</v>
      </c>
      <c r="O125" s="6" t="s">
        <v>1247</v>
      </c>
      <c r="P125" s="6" t="s">
        <v>1247</v>
      </c>
      <c r="Q125" s="6" t="s">
        <v>1247</v>
      </c>
      <c r="R125" s="6" t="s">
        <v>1247</v>
      </c>
      <c r="S125" s="6" t="s">
        <v>1247</v>
      </c>
      <c r="T125" s="6" t="s">
        <v>1247</v>
      </c>
      <c r="U125" s="6" t="s">
        <v>1247</v>
      </c>
      <c r="V125" s="6" t="s">
        <v>1247</v>
      </c>
    </row>
    <row r="127" spans="3:22" x14ac:dyDescent="0.2">
      <c r="C127" s="6" t="s">
        <v>1254</v>
      </c>
      <c r="D127" s="6"/>
      <c r="E127" s="6"/>
      <c r="F127" s="6"/>
      <c r="G127" s="6"/>
      <c r="H127" s="6"/>
      <c r="I127" s="6"/>
      <c r="J127" s="6"/>
      <c r="K127" s="6"/>
      <c r="L127" s="6"/>
      <c r="M127" s="6">
        <v>0.18</v>
      </c>
      <c r="N127" s="6">
        <v>1.21</v>
      </c>
      <c r="O127" s="6">
        <v>3.1</v>
      </c>
      <c r="P127" s="6">
        <v>20.329999999999998</v>
      </c>
      <c r="Q127" s="6">
        <v>27.8</v>
      </c>
      <c r="R127" s="6">
        <v>9.6</v>
      </c>
      <c r="S127" s="6">
        <v>2.88</v>
      </c>
      <c r="T127" s="6">
        <v>14.19</v>
      </c>
      <c r="U127" s="6">
        <v>38.74</v>
      </c>
      <c r="V127" s="6">
        <v>31.68</v>
      </c>
    </row>
    <row r="129" spans="3:22" x14ac:dyDescent="0.2">
      <c r="C129" s="6" t="s">
        <v>1255</v>
      </c>
      <c r="D129" s="6"/>
      <c r="E129" s="6"/>
      <c r="F129" s="6"/>
      <c r="G129" s="6"/>
      <c r="H129" s="6"/>
      <c r="I129" s="6"/>
      <c r="J129" s="6"/>
      <c r="K129" s="6"/>
      <c r="L129" s="6"/>
      <c r="M129" s="6">
        <v>-0.02</v>
      </c>
      <c r="N129" s="6">
        <v>-0.04</v>
      </c>
      <c r="O129" s="6">
        <v>-0.06</v>
      </c>
      <c r="P129" s="6">
        <v>0.02</v>
      </c>
      <c r="Q129" s="6">
        <v>0.08</v>
      </c>
      <c r="R129" s="6">
        <v>0.25</v>
      </c>
      <c r="S129" s="6">
        <v>0.13</v>
      </c>
      <c r="T129" s="6">
        <v>0.02</v>
      </c>
      <c r="U129" s="6">
        <v>-0.38</v>
      </c>
      <c r="V129" s="6">
        <v>0.03</v>
      </c>
    </row>
    <row r="131" spans="3:22" x14ac:dyDescent="0.2">
      <c r="C131" s="5" t="s">
        <v>1256</v>
      </c>
      <c r="D131" s="5"/>
      <c r="E131" s="5"/>
      <c r="F131" s="5"/>
      <c r="G131" s="5"/>
      <c r="H131" s="5"/>
      <c r="I131" s="5"/>
      <c r="J131" s="5"/>
      <c r="K131" s="5"/>
      <c r="L131" s="5"/>
      <c r="M131" s="5">
        <v>-94.5</v>
      </c>
      <c r="N131" s="5">
        <v>-158.99</v>
      </c>
      <c r="O131" s="5">
        <v>-270.12</v>
      </c>
      <c r="P131" s="5">
        <v>-372.88</v>
      </c>
      <c r="Q131" s="5">
        <v>-680.24</v>
      </c>
      <c r="R131" s="5">
        <v>633.82000000000005</v>
      </c>
      <c r="S131" s="5">
        <v>-457.89</v>
      </c>
      <c r="T131" s="5">
        <v>-532.78</v>
      </c>
      <c r="U131" s="5">
        <v>-508.1</v>
      </c>
      <c r="V131" s="5">
        <v>-378.81</v>
      </c>
    </row>
    <row r="133" spans="3:22" x14ac:dyDescent="0.2">
      <c r="C133" s="6" t="s">
        <v>1257</v>
      </c>
      <c r="D133" s="6"/>
      <c r="E133" s="6"/>
      <c r="F133" s="6"/>
      <c r="G133" s="6"/>
      <c r="H133" s="6"/>
      <c r="I133" s="6"/>
      <c r="J133" s="6"/>
      <c r="K133" s="6"/>
      <c r="L133" s="6"/>
      <c r="M133" s="6" t="s">
        <v>1247</v>
      </c>
      <c r="N133" s="6" t="s">
        <v>1247</v>
      </c>
      <c r="O133" s="6" t="s">
        <v>1247</v>
      </c>
      <c r="P133" s="6" t="s">
        <v>1247</v>
      </c>
      <c r="Q133" s="6" t="s">
        <v>1247</v>
      </c>
      <c r="R133" s="6" t="s">
        <v>1247</v>
      </c>
      <c r="S133" s="6" t="s">
        <v>1247</v>
      </c>
      <c r="T133" s="6" t="s">
        <v>1247</v>
      </c>
      <c r="U133" s="6" t="s">
        <v>1247</v>
      </c>
      <c r="V133" s="6" t="s">
        <v>1247</v>
      </c>
    </row>
    <row r="135" spans="3:22" x14ac:dyDescent="0.2">
      <c r="C135" s="6" t="s">
        <v>1258</v>
      </c>
      <c r="D135" s="6"/>
      <c r="E135" s="6"/>
      <c r="F135" s="6"/>
      <c r="G135" s="6"/>
      <c r="H135" s="6"/>
      <c r="I135" s="6"/>
      <c r="J135" s="6"/>
      <c r="K135" s="6"/>
      <c r="L135" s="6"/>
      <c r="M135" s="6" t="s">
        <v>1247</v>
      </c>
      <c r="N135" s="6" t="s">
        <v>1247</v>
      </c>
      <c r="O135" s="6" t="s">
        <v>1247</v>
      </c>
      <c r="P135" s="6" t="s">
        <v>1247</v>
      </c>
      <c r="Q135" s="6" t="s">
        <v>1247</v>
      </c>
      <c r="R135" s="6" t="s">
        <v>1247</v>
      </c>
      <c r="S135" s="6" t="s">
        <v>1247</v>
      </c>
      <c r="T135" s="6" t="s">
        <v>1247</v>
      </c>
      <c r="U135" s="6" t="s">
        <v>1247</v>
      </c>
      <c r="V135" s="6" t="s">
        <v>1247</v>
      </c>
    </row>
    <row r="137" spans="3:22" x14ac:dyDescent="0.2">
      <c r="C137" s="5" t="s">
        <v>1259</v>
      </c>
      <c r="D137" s="5"/>
      <c r="E137" s="5"/>
      <c r="F137" s="5"/>
      <c r="G137" s="5"/>
      <c r="H137" s="5"/>
      <c r="I137" s="5"/>
      <c r="J137" s="5"/>
      <c r="K137" s="5"/>
      <c r="L137" s="5"/>
      <c r="M137" s="5">
        <v>-94.5</v>
      </c>
      <c r="N137" s="5">
        <v>-158.99</v>
      </c>
      <c r="O137" s="5">
        <v>-270.12</v>
      </c>
      <c r="P137" s="5">
        <v>-372.88</v>
      </c>
      <c r="Q137" s="5">
        <v>-680.24</v>
      </c>
      <c r="R137" s="5">
        <v>606.07000000000005</v>
      </c>
      <c r="S137" s="5">
        <v>-457.89</v>
      </c>
      <c r="T137" s="5">
        <v>-532.78</v>
      </c>
      <c r="U137" s="5">
        <v>-541.49</v>
      </c>
      <c r="V137" s="5">
        <v>-400.67</v>
      </c>
    </row>
    <row r="139" spans="3:22" x14ac:dyDescent="0.2">
      <c r="C139" s="6" t="s">
        <v>1260</v>
      </c>
      <c r="D139" s="6"/>
      <c r="E139" s="6"/>
      <c r="F139" s="6"/>
      <c r="G139" s="6"/>
      <c r="H139" s="6"/>
      <c r="I139" s="6"/>
      <c r="J139" s="6"/>
      <c r="K139" s="6"/>
      <c r="L139" s="6"/>
      <c r="M139" s="9">
        <v>-1.7948</v>
      </c>
      <c r="N139" s="9">
        <v>-0.6825</v>
      </c>
      <c r="O139" s="9">
        <v>-0.69899999999999995</v>
      </c>
      <c r="P139" s="9">
        <v>-0.38040000000000002</v>
      </c>
      <c r="Q139" s="9">
        <v>-0.82430000000000003</v>
      </c>
      <c r="R139" s="8">
        <v>1.891</v>
      </c>
      <c r="S139" s="9">
        <v>-1.7555000000000001</v>
      </c>
      <c r="T139" s="9">
        <v>-0.1636</v>
      </c>
      <c r="U139" s="9">
        <v>-1.6299999999999999E-2</v>
      </c>
      <c r="V139" s="8">
        <v>0.2601</v>
      </c>
    </row>
    <row r="141" spans="3:22" x14ac:dyDescent="0.2">
      <c r="C141" s="6" t="s">
        <v>1261</v>
      </c>
      <c r="D141" s="6"/>
      <c r="E141" s="6"/>
      <c r="F141" s="6"/>
      <c r="G141" s="6"/>
      <c r="H141" s="6"/>
      <c r="I141" s="6"/>
      <c r="J141" s="6"/>
      <c r="K141" s="6"/>
      <c r="L141" s="6"/>
      <c r="M141" s="6" t="s">
        <v>1247</v>
      </c>
      <c r="N141" s="6" t="s">
        <v>1247</v>
      </c>
      <c r="O141" s="6" t="s">
        <v>1247</v>
      </c>
      <c r="P141" s="10">
        <v>-4.1306000000000003</v>
      </c>
      <c r="Q141" s="10">
        <v>-99.044600000000003</v>
      </c>
      <c r="R141" s="10">
        <v>0.54400000000000004</v>
      </c>
      <c r="S141" s="10">
        <v>-72.589100000000002</v>
      </c>
      <c r="T141" s="10">
        <v>-69.318799999999996</v>
      </c>
      <c r="U141" s="10">
        <v>-6.2632000000000003</v>
      </c>
      <c r="V141" s="10">
        <v>-9.7148000000000003</v>
      </c>
    </row>
    <row r="143" spans="3:22" x14ac:dyDescent="0.2">
      <c r="C143" s="6" t="s">
        <v>1262</v>
      </c>
      <c r="D143" s="6"/>
      <c r="E143" s="6"/>
      <c r="F143" s="6"/>
      <c r="G143" s="6"/>
      <c r="H143" s="6"/>
      <c r="I143" s="6"/>
      <c r="J143" s="6"/>
      <c r="K143" s="6"/>
      <c r="L143" s="6"/>
      <c r="M143" s="6" t="s">
        <v>1247</v>
      </c>
      <c r="N143" s="6" t="s">
        <v>1247</v>
      </c>
      <c r="O143" s="6" t="s">
        <v>1247</v>
      </c>
      <c r="P143" s="6" t="s">
        <v>1247</v>
      </c>
      <c r="Q143" s="6" t="s">
        <v>1247</v>
      </c>
      <c r="R143" s="6" t="s">
        <v>1247</v>
      </c>
      <c r="S143" s="6" t="s">
        <v>1247</v>
      </c>
      <c r="T143" s="6" t="s">
        <v>1247</v>
      </c>
      <c r="U143" s="6" t="s">
        <v>1247</v>
      </c>
      <c r="V143" s="6" t="s">
        <v>1247</v>
      </c>
    </row>
    <row r="145" spans="3:22" x14ac:dyDescent="0.2">
      <c r="C145" s="6" t="s">
        <v>1263</v>
      </c>
      <c r="D145" s="6"/>
      <c r="E145" s="6"/>
      <c r="F145" s="6"/>
      <c r="G145" s="6"/>
      <c r="H145" s="6"/>
      <c r="I145" s="6"/>
      <c r="J145" s="6"/>
      <c r="K145" s="6"/>
      <c r="L145" s="6"/>
      <c r="M145" s="6">
        <v>-94.5</v>
      </c>
      <c r="N145" s="6">
        <v>-158.99</v>
      </c>
      <c r="O145" s="6">
        <v>-270.12</v>
      </c>
      <c r="P145" s="6">
        <v>-372.88</v>
      </c>
      <c r="Q145" s="6">
        <v>-680.24</v>
      </c>
      <c r="R145" s="6">
        <v>606.07000000000005</v>
      </c>
      <c r="S145" s="6">
        <v>-457.89</v>
      </c>
      <c r="T145" s="6">
        <v>-532.78</v>
      </c>
      <c r="U145" s="6">
        <v>-541.49</v>
      </c>
      <c r="V145" s="6">
        <v>-400.67</v>
      </c>
    </row>
    <row r="147" spans="3:22" x14ac:dyDescent="0.2">
      <c r="C147" s="6" t="s">
        <v>1264</v>
      </c>
      <c r="D147" s="6"/>
      <c r="E147" s="6"/>
      <c r="F147" s="6"/>
      <c r="G147" s="6"/>
      <c r="H147" s="6"/>
      <c r="I147" s="6"/>
      <c r="J147" s="6"/>
      <c r="K147" s="6"/>
      <c r="L147" s="6"/>
      <c r="M147" s="6" t="s">
        <v>1247</v>
      </c>
      <c r="N147" s="6" t="s">
        <v>1247</v>
      </c>
      <c r="O147" s="6" t="s">
        <v>1247</v>
      </c>
      <c r="P147" s="6" t="s">
        <v>1247</v>
      </c>
      <c r="Q147" s="6" t="s">
        <v>1247</v>
      </c>
      <c r="R147" s="6" t="s">
        <v>1247</v>
      </c>
      <c r="S147" s="6" t="s">
        <v>1247</v>
      </c>
      <c r="T147" s="6" t="s">
        <v>1247</v>
      </c>
      <c r="U147" s="6" t="s">
        <v>1247</v>
      </c>
      <c r="V147" s="6" t="s">
        <v>1247</v>
      </c>
    </row>
    <row r="149" spans="3:22" x14ac:dyDescent="0.2">
      <c r="C149" s="5" t="s">
        <v>1265</v>
      </c>
      <c r="D149" s="5"/>
      <c r="E149" s="5"/>
      <c r="F149" s="5"/>
      <c r="G149" s="5"/>
      <c r="H149" s="5"/>
      <c r="I149" s="5"/>
      <c r="J149" s="5"/>
      <c r="K149" s="5"/>
      <c r="L149" s="5"/>
      <c r="M149" s="5">
        <v>-94.5</v>
      </c>
      <c r="N149" s="5">
        <v>-158.99</v>
      </c>
      <c r="O149" s="5">
        <v>-270.12</v>
      </c>
      <c r="P149" s="5">
        <v>-372.88</v>
      </c>
      <c r="Q149" s="5">
        <v>-680.24</v>
      </c>
      <c r="R149" s="5">
        <v>606.07000000000005</v>
      </c>
      <c r="S149" s="5">
        <v>-457.89</v>
      </c>
      <c r="T149" s="5">
        <v>-532.78</v>
      </c>
      <c r="U149" s="5">
        <v>-541.49</v>
      </c>
      <c r="V149" s="5">
        <v>-400.67</v>
      </c>
    </row>
    <row r="151" spans="3:22" x14ac:dyDescent="0.2">
      <c r="C151" s="6" t="s">
        <v>1266</v>
      </c>
      <c r="D151" s="6"/>
      <c r="E151" s="6"/>
      <c r="F151" s="6"/>
      <c r="G151" s="6"/>
      <c r="H151" s="6"/>
      <c r="I151" s="6"/>
      <c r="J151" s="6"/>
      <c r="K151" s="6"/>
      <c r="L151" s="6"/>
      <c r="M151" s="9">
        <v>-1.7948</v>
      </c>
      <c r="N151" s="9">
        <v>-0.6825</v>
      </c>
      <c r="O151" s="9">
        <v>-0.69899999999999995</v>
      </c>
      <c r="P151" s="9">
        <v>-0.38040000000000002</v>
      </c>
      <c r="Q151" s="9">
        <v>-0.82430000000000003</v>
      </c>
      <c r="R151" s="8">
        <v>1.891</v>
      </c>
      <c r="S151" s="9">
        <v>-1.7555000000000001</v>
      </c>
      <c r="T151" s="9">
        <v>-0.1636</v>
      </c>
      <c r="U151" s="9">
        <v>-1.6299999999999999E-2</v>
      </c>
      <c r="V151" s="8">
        <v>0.2601</v>
      </c>
    </row>
    <row r="153" spans="3:22" x14ac:dyDescent="0.2">
      <c r="C153" s="6" t="s">
        <v>1267</v>
      </c>
      <c r="D153" s="6"/>
      <c r="E153" s="6"/>
      <c r="F153" s="6"/>
      <c r="G153" s="6"/>
      <c r="H153" s="6"/>
      <c r="I153" s="6"/>
      <c r="J153" s="6"/>
      <c r="K153" s="6"/>
      <c r="L153" s="6"/>
      <c r="M153" s="6" t="s">
        <v>1247</v>
      </c>
      <c r="N153" s="6" t="s">
        <v>1247</v>
      </c>
      <c r="O153" s="6" t="s">
        <v>1247</v>
      </c>
      <c r="P153" s="10">
        <v>-4.1306000000000003</v>
      </c>
      <c r="Q153" s="10">
        <v>-99.044600000000003</v>
      </c>
      <c r="R153" s="10">
        <v>0.54400000000000004</v>
      </c>
      <c r="S153" s="10">
        <v>-72.589100000000002</v>
      </c>
      <c r="T153" s="10">
        <v>-69.318799999999996</v>
      </c>
      <c r="U153" s="10">
        <v>-6.2632000000000003</v>
      </c>
      <c r="V153" s="10">
        <v>-9.7148000000000003</v>
      </c>
    </row>
    <row r="155" spans="3:22" x14ac:dyDescent="0.2">
      <c r="C155" s="6" t="s">
        <v>1268</v>
      </c>
      <c r="D155" s="6"/>
      <c r="E155" s="6"/>
      <c r="F155" s="6"/>
      <c r="G155" s="6"/>
      <c r="H155" s="6"/>
      <c r="I155" s="6"/>
      <c r="J155" s="6"/>
      <c r="K155" s="6"/>
      <c r="L155" s="6"/>
      <c r="M155" s="6" t="s">
        <v>1247</v>
      </c>
      <c r="N155" s="6" t="s">
        <v>1247</v>
      </c>
      <c r="O155" s="6" t="s">
        <v>1247</v>
      </c>
      <c r="P155" s="6" t="s">
        <v>1247</v>
      </c>
      <c r="Q155" s="6" t="s">
        <v>1247</v>
      </c>
      <c r="R155" s="6" t="s">
        <v>1247</v>
      </c>
      <c r="S155" s="6" t="s">
        <v>1247</v>
      </c>
      <c r="T155" s="6" t="s">
        <v>1247</v>
      </c>
      <c r="U155" s="6" t="s">
        <v>1247</v>
      </c>
      <c r="V155" s="6" t="s">
        <v>1247</v>
      </c>
    </row>
    <row r="157" spans="3:22" x14ac:dyDescent="0.2">
      <c r="C157" s="6" t="s">
        <v>1269</v>
      </c>
      <c r="D157" s="6"/>
      <c r="E157" s="6"/>
      <c r="F157" s="6"/>
      <c r="G157" s="6"/>
      <c r="H157" s="6"/>
      <c r="I157" s="6"/>
      <c r="J157" s="6"/>
      <c r="K157" s="6"/>
      <c r="L157" s="6"/>
      <c r="M157" s="6">
        <v>-94.5</v>
      </c>
      <c r="N157" s="6">
        <v>-158.99</v>
      </c>
      <c r="O157" s="6">
        <v>-270.12</v>
      </c>
      <c r="P157" s="6">
        <v>-372.88</v>
      </c>
      <c r="Q157" s="6">
        <v>-680.24</v>
      </c>
      <c r="R157" s="6">
        <v>606.07000000000005</v>
      </c>
      <c r="S157" s="6">
        <v>-457.89</v>
      </c>
      <c r="T157" s="6">
        <v>-532.78</v>
      </c>
      <c r="U157" s="6">
        <v>-541.49</v>
      </c>
      <c r="V157" s="6">
        <v>-400.67</v>
      </c>
    </row>
    <row r="159" spans="3:22" x14ac:dyDescent="0.2">
      <c r="C159" s="6" t="s">
        <v>1270</v>
      </c>
      <c r="D159" s="6"/>
      <c r="E159" s="6"/>
      <c r="F159" s="6"/>
      <c r="G159" s="6"/>
      <c r="H159" s="6"/>
      <c r="I159" s="6"/>
      <c r="J159" s="6"/>
      <c r="K159" s="6"/>
      <c r="L159" s="6"/>
      <c r="M159" s="6">
        <v>-3.4</v>
      </c>
      <c r="N159" s="6">
        <v>-4.75</v>
      </c>
      <c r="O159" s="6">
        <v>-7.09</v>
      </c>
      <c r="P159" s="6">
        <v>-8.08</v>
      </c>
      <c r="Q159" s="6">
        <v>-13.38</v>
      </c>
      <c r="R159" s="6">
        <v>11.66</v>
      </c>
      <c r="S159" s="6">
        <v>-7.8</v>
      </c>
      <c r="T159" s="6">
        <v>-8.98</v>
      </c>
      <c r="U159" s="6">
        <v>-9.0500000000000007</v>
      </c>
      <c r="V159" s="6">
        <v>-6.59</v>
      </c>
    </row>
    <row r="161" spans="3:22" x14ac:dyDescent="0.2">
      <c r="C161" s="6" t="s">
        <v>1271</v>
      </c>
      <c r="D161" s="6"/>
      <c r="E161" s="6"/>
      <c r="F161" s="6"/>
      <c r="G161" s="6"/>
      <c r="H161" s="6"/>
      <c r="I161" s="6"/>
      <c r="J161" s="6"/>
      <c r="K161" s="6"/>
      <c r="L161" s="6"/>
      <c r="M161" s="9">
        <v>-1.0327</v>
      </c>
      <c r="N161" s="9">
        <v>-0.39539999999999997</v>
      </c>
      <c r="O161" s="9">
        <v>-0.49299999999999999</v>
      </c>
      <c r="P161" s="9">
        <v>-0.14080000000000001</v>
      </c>
      <c r="Q161" s="9">
        <v>-0.65510000000000002</v>
      </c>
      <c r="R161" s="8">
        <v>1.8713</v>
      </c>
      <c r="S161" s="9">
        <v>-1.6694</v>
      </c>
      <c r="T161" s="9">
        <v>-0.15110000000000001</v>
      </c>
      <c r="U161" s="9">
        <v>-7.3000000000000001E-3</v>
      </c>
      <c r="V161" s="8">
        <v>0.27139999999999997</v>
      </c>
    </row>
    <row r="163" spans="3:22" x14ac:dyDescent="0.2">
      <c r="C163" s="5" t="s">
        <v>1272</v>
      </c>
      <c r="D163" s="5"/>
      <c r="E163" s="5"/>
      <c r="F163" s="5"/>
      <c r="G163" s="5"/>
      <c r="H163" s="5"/>
      <c r="I163" s="5"/>
      <c r="J163" s="5"/>
      <c r="K163" s="5"/>
      <c r="L163" s="5"/>
      <c r="M163" s="5">
        <v>-3.4</v>
      </c>
      <c r="N163" s="5">
        <v>-4.75</v>
      </c>
      <c r="O163" s="5">
        <v>-7.09</v>
      </c>
      <c r="P163" s="5">
        <v>-8.08</v>
      </c>
      <c r="Q163" s="5">
        <v>-13.38</v>
      </c>
      <c r="R163" s="5">
        <v>11.43</v>
      </c>
      <c r="S163" s="5">
        <v>-7.8</v>
      </c>
      <c r="T163" s="5">
        <v>-8.98</v>
      </c>
      <c r="U163" s="5">
        <v>-9.0500000000000007</v>
      </c>
      <c r="V163" s="5">
        <v>-6.59</v>
      </c>
    </row>
    <row r="165" spans="3:22" x14ac:dyDescent="0.2">
      <c r="C165" s="6" t="s">
        <v>1273</v>
      </c>
      <c r="D165" s="6"/>
      <c r="E165" s="6"/>
      <c r="F165" s="6"/>
      <c r="G165" s="6"/>
      <c r="H165" s="6"/>
      <c r="I165" s="6"/>
      <c r="J165" s="6"/>
      <c r="K165" s="6"/>
      <c r="L165" s="6"/>
      <c r="M165" s="9">
        <v>-1.0327</v>
      </c>
      <c r="N165" s="9">
        <v>-0.39629999999999999</v>
      </c>
      <c r="O165" s="9">
        <v>-0.49259999999999998</v>
      </c>
      <c r="P165" s="9">
        <v>-0.14030000000000001</v>
      </c>
      <c r="Q165" s="9">
        <v>-0.65510000000000002</v>
      </c>
      <c r="R165" s="8">
        <v>1.8542000000000001</v>
      </c>
      <c r="S165" s="9">
        <v>-1.6828000000000001</v>
      </c>
      <c r="T165" s="9">
        <v>-0.15110000000000001</v>
      </c>
      <c r="U165" s="9">
        <v>-7.3000000000000001E-3</v>
      </c>
      <c r="V165" s="8">
        <v>0.27139999999999997</v>
      </c>
    </row>
    <row r="167" spans="3:22" x14ac:dyDescent="0.2">
      <c r="C167" s="6" t="s">
        <v>1274</v>
      </c>
      <c r="D167" s="6"/>
      <c r="E167" s="6"/>
      <c r="F167" s="6"/>
      <c r="G167" s="6"/>
      <c r="H167" s="6"/>
      <c r="I167" s="6"/>
      <c r="J167" s="6"/>
      <c r="K167" s="6"/>
      <c r="L167" s="6"/>
      <c r="M167" s="6">
        <v>27.78</v>
      </c>
      <c r="N167" s="6">
        <v>33.49</v>
      </c>
      <c r="O167" s="6">
        <v>38.11</v>
      </c>
      <c r="P167" s="6">
        <v>46.12</v>
      </c>
      <c r="Q167" s="6">
        <v>50.83</v>
      </c>
      <c r="R167" s="6">
        <v>51.98</v>
      </c>
      <c r="S167" s="6">
        <v>58.67</v>
      </c>
      <c r="T167" s="6">
        <v>59.31</v>
      </c>
      <c r="U167" s="6">
        <v>59.84</v>
      </c>
      <c r="V167" s="6">
        <v>60.77</v>
      </c>
    </row>
    <row r="169" spans="3:22" x14ac:dyDescent="0.2">
      <c r="C169" s="6" t="s">
        <v>1275</v>
      </c>
      <c r="D169" s="6"/>
      <c r="E169" s="6"/>
      <c r="F169" s="6"/>
      <c r="G169" s="6"/>
      <c r="H169" s="6"/>
      <c r="I169" s="6"/>
      <c r="J169" s="6"/>
      <c r="K169" s="6"/>
      <c r="L169" s="6"/>
      <c r="M169" s="6">
        <v>27.78</v>
      </c>
      <c r="N169" s="6">
        <v>33.49</v>
      </c>
      <c r="O169" s="6">
        <v>38.11</v>
      </c>
      <c r="P169" s="6">
        <v>46.12</v>
      </c>
      <c r="Q169" s="6">
        <v>50.83</v>
      </c>
      <c r="R169" s="6">
        <v>53</v>
      </c>
      <c r="S169" s="6">
        <v>58.67</v>
      </c>
      <c r="T169" s="6">
        <v>59.31</v>
      </c>
      <c r="U169" s="6">
        <v>59.84</v>
      </c>
      <c r="V169" s="6">
        <v>60.77</v>
      </c>
    </row>
    <row r="171" spans="3:22" x14ac:dyDescent="0.2">
      <c r="C171" s="6" t="s">
        <v>1276</v>
      </c>
      <c r="D171" s="6"/>
      <c r="E171" s="6"/>
      <c r="F171" s="6"/>
      <c r="G171" s="6"/>
      <c r="H171" s="6"/>
      <c r="I171" s="6"/>
      <c r="J171" s="6"/>
      <c r="K171" s="6"/>
      <c r="L171" s="6"/>
      <c r="M171" s="6" t="s">
        <v>1247</v>
      </c>
      <c r="N171" s="6" t="s">
        <v>1247</v>
      </c>
      <c r="O171" s="6" t="s">
        <v>1247</v>
      </c>
      <c r="P171" s="6" t="s">
        <v>1247</v>
      </c>
      <c r="Q171" s="6" t="s">
        <v>1247</v>
      </c>
      <c r="R171" s="6" t="s">
        <v>1247</v>
      </c>
      <c r="S171" s="6" t="s">
        <v>1247</v>
      </c>
      <c r="T171" s="6" t="s">
        <v>1247</v>
      </c>
      <c r="U171" s="6" t="s">
        <v>1247</v>
      </c>
      <c r="V171" s="6" t="s">
        <v>1247</v>
      </c>
    </row>
    <row r="173" spans="3:22" x14ac:dyDescent="0.2">
      <c r="C173" s="6" t="s">
        <v>1277</v>
      </c>
      <c r="D173" s="6"/>
      <c r="E173" s="6"/>
      <c r="F173" s="6"/>
      <c r="G173" s="6"/>
      <c r="H173" s="6"/>
      <c r="I173" s="6"/>
      <c r="J173" s="6"/>
      <c r="K173" s="6"/>
      <c r="L173" s="6"/>
      <c r="M173" s="5" t="s">
        <v>1247</v>
      </c>
      <c r="N173" s="5" t="s">
        <v>1247</v>
      </c>
      <c r="O173" s="5" t="s">
        <v>1247</v>
      </c>
      <c r="P173" s="5" t="s">
        <v>1247</v>
      </c>
      <c r="Q173" s="5" t="s">
        <v>1247</v>
      </c>
      <c r="R173" s="5" t="s">
        <v>1247</v>
      </c>
      <c r="S173" s="5" t="s">
        <v>1247</v>
      </c>
      <c r="T173" s="5" t="s">
        <v>1247</v>
      </c>
      <c r="U173" s="5" t="s">
        <v>1247</v>
      </c>
      <c r="V173" s="5" t="s">
        <v>1247</v>
      </c>
    </row>
    <row r="175" spans="3:22" x14ac:dyDescent="0.2">
      <c r="C175" s="5" t="s">
        <v>1278</v>
      </c>
      <c r="D175" s="5"/>
      <c r="E175" s="5"/>
      <c r="F175" s="5"/>
      <c r="G175" s="5"/>
      <c r="H175" s="5"/>
      <c r="I175" s="5"/>
      <c r="J175" s="5"/>
      <c r="K175" s="5"/>
      <c r="L175" s="5"/>
      <c r="M175" s="5">
        <v>-94.54</v>
      </c>
      <c r="N175" s="5">
        <v>-159.88</v>
      </c>
      <c r="O175" s="5">
        <v>-272.62</v>
      </c>
      <c r="P175" s="5">
        <v>-392.1</v>
      </c>
      <c r="Q175" s="5">
        <v>-705.84</v>
      </c>
      <c r="R175" s="5">
        <v>626.6</v>
      </c>
      <c r="S175" s="5">
        <v>-456.73</v>
      </c>
      <c r="T175" s="5">
        <v>-545.87</v>
      </c>
      <c r="U175" s="5">
        <v>-545.07000000000005</v>
      </c>
      <c r="V175" s="5">
        <v>-409.49</v>
      </c>
    </row>
    <row r="177" spans="3:22" x14ac:dyDescent="0.2">
      <c r="C177" s="6" t="s">
        <v>1279</v>
      </c>
      <c r="D177" s="6"/>
      <c r="E177" s="6"/>
      <c r="F177" s="6"/>
      <c r="G177" s="6"/>
      <c r="H177" s="6"/>
      <c r="I177" s="6"/>
      <c r="J177" s="6"/>
      <c r="K177" s="6"/>
      <c r="L177" s="6"/>
      <c r="M177" s="9">
        <v>-1.8003</v>
      </c>
      <c r="N177" s="9">
        <v>-0.69120000000000004</v>
      </c>
      <c r="O177" s="9">
        <v>-0.70520000000000005</v>
      </c>
      <c r="P177" s="9">
        <v>-0.43819999999999998</v>
      </c>
      <c r="Q177" s="9">
        <v>-0.80020000000000002</v>
      </c>
      <c r="R177" s="8">
        <v>1.8876999999999999</v>
      </c>
      <c r="S177" s="9">
        <v>-1.7289000000000001</v>
      </c>
      <c r="T177" s="9">
        <v>-0.19520000000000001</v>
      </c>
      <c r="U177" s="8">
        <v>1.5E-3</v>
      </c>
      <c r="V177" s="8">
        <v>0.2487</v>
      </c>
    </row>
    <row r="179" spans="3:22" x14ac:dyDescent="0.2">
      <c r="C179" s="6" t="s">
        <v>1280</v>
      </c>
      <c r="D179" s="6"/>
      <c r="E179" s="6"/>
      <c r="F179" s="6"/>
      <c r="G179" s="6"/>
      <c r="H179" s="6"/>
      <c r="I179" s="6"/>
      <c r="J179" s="6"/>
      <c r="K179" s="6"/>
      <c r="L179" s="6"/>
      <c r="M179" s="6" t="s">
        <v>1247</v>
      </c>
      <c r="N179" s="6" t="s">
        <v>1247</v>
      </c>
      <c r="O179" s="6" t="s">
        <v>1247</v>
      </c>
      <c r="P179" s="10">
        <v>-4.3433999999999999</v>
      </c>
      <c r="Q179" s="10">
        <v>-102.7724</v>
      </c>
      <c r="R179" s="10">
        <v>0.56240000000000001</v>
      </c>
      <c r="S179" s="10">
        <v>-72.404399999999995</v>
      </c>
      <c r="T179" s="10">
        <v>-71.020899999999997</v>
      </c>
      <c r="U179" s="10">
        <v>-6.3047000000000004</v>
      </c>
      <c r="V179" s="10">
        <v>-9.9285999999999994</v>
      </c>
    </row>
    <row r="181" spans="3:22" x14ac:dyDescent="0.2">
      <c r="C181" s="6" t="s">
        <v>1281</v>
      </c>
      <c r="D181" s="6"/>
      <c r="E181" s="6"/>
      <c r="F181" s="6"/>
      <c r="G181" s="6"/>
      <c r="H181" s="6"/>
      <c r="I181" s="6"/>
      <c r="J181" s="6"/>
      <c r="K181" s="6"/>
      <c r="L181" s="6"/>
      <c r="M181" s="6">
        <v>-94.65</v>
      </c>
      <c r="N181" s="6">
        <v>-160.16</v>
      </c>
      <c r="O181" s="6">
        <v>-273.16000000000003</v>
      </c>
      <c r="P181" s="6">
        <v>-393.24</v>
      </c>
      <c r="Q181" s="6">
        <v>-708.12</v>
      </c>
      <c r="R181" s="6">
        <v>623.97</v>
      </c>
      <c r="S181" s="6">
        <v>-460.91</v>
      </c>
      <c r="T181" s="6">
        <v>-546.99</v>
      </c>
      <c r="U181" s="6">
        <v>-546.46</v>
      </c>
      <c r="V181" s="6">
        <v>-410.52</v>
      </c>
    </row>
    <row r="183" spans="3:22" x14ac:dyDescent="0.2">
      <c r="C183" s="5" t="s">
        <v>1282</v>
      </c>
      <c r="M183" s="5">
        <v>129.87</v>
      </c>
      <c r="N183" s="5">
        <v>330.98</v>
      </c>
      <c r="O183" s="5">
        <v>341.82</v>
      </c>
      <c r="P183" s="5">
        <v>659.36</v>
      </c>
      <c r="Q183" s="5">
        <v>607.62</v>
      </c>
      <c r="R183" s="5">
        <v>426.76</v>
      </c>
      <c r="S183" s="5">
        <v>13.33</v>
      </c>
      <c r="T183" s="5">
        <v>3.07</v>
      </c>
      <c r="U183" s="5">
        <v>6.03</v>
      </c>
      <c r="V183" s="5">
        <v>10.66</v>
      </c>
    </row>
    <row r="184" spans="3:22" x14ac:dyDescent="0.2">
      <c r="C184" t="s">
        <v>1404</v>
      </c>
      <c r="M184" s="6">
        <v>-0.2</v>
      </c>
      <c r="N184" s="6">
        <v>-1.42</v>
      </c>
      <c r="O184" s="6">
        <v>-1.36</v>
      </c>
      <c r="P184" s="6">
        <v>-2.86</v>
      </c>
      <c r="Q184" s="6">
        <v>-5.75</v>
      </c>
      <c r="R184" s="6">
        <v>-0.35</v>
      </c>
      <c r="S184" s="6">
        <v>-0.37</v>
      </c>
      <c r="T184" s="6">
        <v>-0.94</v>
      </c>
      <c r="U184" s="6">
        <v>-0.55000000000000004</v>
      </c>
      <c r="V184" s="6" t="s">
        <v>1247</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8372-C310-D744-B603-4044A6018845}">
  <dimension ref="A1:W19"/>
  <sheetViews>
    <sheetView workbookViewId="0"/>
  </sheetViews>
  <sheetFormatPr baseColWidth="10" defaultRowHeight="16" x14ac:dyDescent="0.2"/>
  <sheetData>
    <row r="1" spans="1:23" x14ac:dyDescent="0.2">
      <c r="A1" s="38" t="s">
        <v>1426</v>
      </c>
      <c r="B1" s="38">
        <v>2001</v>
      </c>
      <c r="C1" s="38">
        <v>2002</v>
      </c>
      <c r="D1" s="38">
        <v>2003</v>
      </c>
      <c r="E1" s="38">
        <v>2004</v>
      </c>
      <c r="F1" s="38">
        <v>2005</v>
      </c>
      <c r="G1" s="38">
        <v>2006</v>
      </c>
      <c r="H1" s="38">
        <v>2007</v>
      </c>
      <c r="I1" s="38">
        <v>2008</v>
      </c>
      <c r="J1" s="38">
        <v>2009</v>
      </c>
      <c r="K1" s="38">
        <v>2010</v>
      </c>
      <c r="L1" s="38">
        <v>2011</v>
      </c>
      <c r="M1" s="38">
        <v>2012</v>
      </c>
      <c r="N1" s="38">
        <v>2013</v>
      </c>
      <c r="O1" s="38">
        <v>2014</v>
      </c>
      <c r="P1" s="38">
        <v>2015</v>
      </c>
      <c r="Q1" s="38">
        <v>2016</v>
      </c>
      <c r="R1" s="38">
        <v>2017</v>
      </c>
      <c r="S1" s="38">
        <v>2018</v>
      </c>
      <c r="T1" s="38">
        <v>2019</v>
      </c>
      <c r="U1" s="38">
        <v>2020</v>
      </c>
      <c r="V1" s="38">
        <v>2021</v>
      </c>
      <c r="W1" s="38">
        <v>2022</v>
      </c>
    </row>
    <row r="2" spans="1:23" x14ac:dyDescent="0.2">
      <c r="A2" s="38"/>
      <c r="B2" s="41">
        <v>1.8177298163859363</v>
      </c>
      <c r="C2" s="41">
        <v>1.79724126595406</v>
      </c>
      <c r="D2" s="41">
        <v>1.7516971403061012</v>
      </c>
      <c r="E2" s="41">
        <v>1.7185295205593065</v>
      </c>
      <c r="F2" s="41">
        <v>1.6689613679317339</v>
      </c>
      <c r="G2" s="41">
        <v>1.6049248657868389</v>
      </c>
      <c r="H2" s="41">
        <v>1.5722226349792703</v>
      </c>
      <c r="I2" s="41">
        <v>1.5076933592052841</v>
      </c>
      <c r="J2" s="41">
        <v>1.5072411868492295</v>
      </c>
      <c r="K2" s="41">
        <v>1.4686165710311112</v>
      </c>
      <c r="L2" s="41">
        <v>1.4450620594618826</v>
      </c>
      <c r="M2" s="41">
        <v>1.403926998408513</v>
      </c>
      <c r="N2" s="41">
        <v>1.3819539309070903</v>
      </c>
      <c r="O2" s="41">
        <v>1.3604586837045582</v>
      </c>
      <c r="P2" s="41">
        <v>1.3592353718698755</v>
      </c>
      <c r="Q2" s="41">
        <v>1.3408655143236416</v>
      </c>
      <c r="R2" s="41">
        <v>1.3081614773889187</v>
      </c>
      <c r="S2" s="41">
        <v>1.2816317011746046</v>
      </c>
      <c r="T2" s="41">
        <v>1.2620696220330916</v>
      </c>
      <c r="U2" s="41">
        <v>1.231407573454085</v>
      </c>
      <c r="V2" s="41">
        <v>1.2144058909803599</v>
      </c>
      <c r="W2" s="41">
        <v>1.1298901106999999</v>
      </c>
    </row>
    <row r="3" spans="1:23" x14ac:dyDescent="0.2">
      <c r="A3" s="38" t="s">
        <v>1395</v>
      </c>
      <c r="B3">
        <f>B$2*B13*1000</f>
        <v>498057.9696897465</v>
      </c>
      <c r="C3">
        <f t="shared" ref="C3:W3" si="0">C$2*C13*1000</f>
        <v>3026554.2918666368</v>
      </c>
      <c r="D3">
        <f t="shared" si="0"/>
        <v>8881104.5013519321</v>
      </c>
      <c r="E3">
        <f t="shared" si="0"/>
        <v>11515866.317267913</v>
      </c>
      <c r="F3">
        <f t="shared" si="0"/>
        <v>16284056.066909926</v>
      </c>
      <c r="G3">
        <f t="shared" si="0"/>
        <v>16057273.282197325</v>
      </c>
      <c r="H3">
        <f t="shared" si="0"/>
        <v>35249231.476235241</v>
      </c>
      <c r="I3">
        <f t="shared" si="0"/>
        <v>53125083.204957396</v>
      </c>
      <c r="J3">
        <f t="shared" si="0"/>
        <v>78323788.274620205</v>
      </c>
      <c r="K3">
        <f t="shared" si="0"/>
        <v>157832222.88871354</v>
      </c>
      <c r="L3">
        <f t="shared" si="0"/>
        <v>136960091.87167829</v>
      </c>
      <c r="M3">
        <f t="shared" si="0"/>
        <v>295964658.38849545</v>
      </c>
      <c r="N3">
        <f t="shared" si="0"/>
        <v>372110443.2517668</v>
      </c>
      <c r="O3">
        <f t="shared" si="0"/>
        <v>390122411.22175169</v>
      </c>
      <c r="P3">
        <f t="shared" si="0"/>
        <v>457793191.71651787</v>
      </c>
      <c r="Q3">
        <f t="shared" si="0"/>
        <v>560678892.21788776</v>
      </c>
      <c r="R3">
        <f t="shared" si="0"/>
        <v>630860872.47080612</v>
      </c>
      <c r="S3">
        <f t="shared" si="0"/>
        <v>839084274.75901353</v>
      </c>
      <c r="T3">
        <f t="shared" si="0"/>
        <v>1156955629.4228215</v>
      </c>
      <c r="U3">
        <f t="shared" si="0"/>
        <v>2678971506.7220063</v>
      </c>
      <c r="V3">
        <f t="shared" si="0"/>
        <v>1911925416.9886401</v>
      </c>
      <c r="W3">
        <f t="shared" si="0"/>
        <v>2217309911.9190078</v>
      </c>
    </row>
    <row r="4" spans="1:23" x14ac:dyDescent="0.2">
      <c r="A4" s="38" t="s">
        <v>1396</v>
      </c>
      <c r="B4">
        <f t="shared" ref="B4:W4" si="1">B$2*B14*1000</f>
        <v>27476803.904489815</v>
      </c>
      <c r="C4">
        <f t="shared" si="1"/>
        <v>34798185.391402513</v>
      </c>
      <c r="D4">
        <f t="shared" si="1"/>
        <v>37468801.831147499</v>
      </c>
      <c r="E4">
        <f t="shared" si="1"/>
        <v>63589029.31973546</v>
      </c>
      <c r="F4">
        <f t="shared" si="1"/>
        <v>57884587.123976327</v>
      </c>
      <c r="G4">
        <f t="shared" si="1"/>
        <v>64415264.413220569</v>
      </c>
      <c r="H4">
        <f t="shared" si="1"/>
        <v>101924048.98043613</v>
      </c>
      <c r="I4">
        <f t="shared" si="1"/>
        <v>167269532.04367104</v>
      </c>
      <c r="J4">
        <f t="shared" si="1"/>
        <v>179571207.76003036</v>
      </c>
      <c r="K4">
        <f t="shared" si="1"/>
        <v>215020152.16466498</v>
      </c>
      <c r="L4">
        <f t="shared" si="1"/>
        <v>236117360.26783377</v>
      </c>
      <c r="M4">
        <f t="shared" si="1"/>
        <v>239084556.04797453</v>
      </c>
      <c r="N4">
        <f t="shared" si="1"/>
        <v>302132442.05242443</v>
      </c>
      <c r="O4">
        <f t="shared" si="1"/>
        <v>313916318.05404091</v>
      </c>
      <c r="P4">
        <f t="shared" si="1"/>
        <v>400334234.84146255</v>
      </c>
      <c r="Q4">
        <f t="shared" si="1"/>
        <v>508601016.50707185</v>
      </c>
      <c r="R4">
        <f t="shared" si="1"/>
        <v>597437346.72351921</v>
      </c>
      <c r="S4">
        <f t="shared" si="1"/>
        <v>724517935.35931456</v>
      </c>
      <c r="T4">
        <f t="shared" si="1"/>
        <v>907900072.2804333</v>
      </c>
      <c r="U4">
        <f t="shared" si="1"/>
        <v>1018532914.823504</v>
      </c>
      <c r="V4">
        <f t="shared" si="1"/>
        <v>1492106514.8826206</v>
      </c>
      <c r="W4">
        <f t="shared" si="1"/>
        <v>1518980199.1107624</v>
      </c>
    </row>
    <row r="5" spans="1:23" x14ac:dyDescent="0.2">
      <c r="A5" s="38" t="s">
        <v>1397</v>
      </c>
      <c r="B5">
        <f t="shared" ref="B5:W5" si="2">B$2*B15*1000</f>
        <v>6512925.9321108107</v>
      </c>
      <c r="C5">
        <f t="shared" si="2"/>
        <v>8439844.984920267</v>
      </c>
      <c r="D5">
        <f t="shared" si="2"/>
        <v>9508212.0775815174</v>
      </c>
      <c r="E5">
        <f t="shared" si="2"/>
        <v>11167004.824594375</v>
      </c>
      <c r="F5">
        <f t="shared" si="2"/>
        <v>11924728.973872239</v>
      </c>
      <c r="G5">
        <f t="shared" si="2"/>
        <v>16168013.097936615</v>
      </c>
      <c r="H5">
        <f t="shared" si="2"/>
        <v>20811511.019220602</v>
      </c>
      <c r="I5">
        <f t="shared" si="2"/>
        <v>24240693.829302561</v>
      </c>
      <c r="J5">
        <f t="shared" si="2"/>
        <v>26652545.907054927</v>
      </c>
      <c r="K5">
        <f t="shared" si="2"/>
        <v>42968783.635228254</v>
      </c>
      <c r="L5">
        <f t="shared" si="2"/>
        <v>104996764.17844091</v>
      </c>
      <c r="M5">
        <f t="shared" si="2"/>
        <v>118351045.96583764</v>
      </c>
      <c r="N5">
        <f t="shared" si="2"/>
        <v>127628973.33499341</v>
      </c>
      <c r="O5">
        <f t="shared" si="2"/>
        <v>141923049.88405952</v>
      </c>
      <c r="P5">
        <f t="shared" si="2"/>
        <v>170968702.77990854</v>
      </c>
      <c r="Q5">
        <f t="shared" si="2"/>
        <v>186711500.27302414</v>
      </c>
      <c r="R5">
        <f t="shared" si="2"/>
        <v>218767768.34818104</v>
      </c>
      <c r="S5">
        <f t="shared" si="2"/>
        <v>334628910.64988452</v>
      </c>
      <c r="T5">
        <f t="shared" si="2"/>
        <v>471928217.90607798</v>
      </c>
      <c r="U5">
        <f t="shared" si="2"/>
        <v>657368461.9748615</v>
      </c>
      <c r="V5">
        <f t="shared" si="2"/>
        <v>869745355.06122398</v>
      </c>
      <c r="W5">
        <f t="shared" si="2"/>
        <v>927597974.95060408</v>
      </c>
    </row>
    <row r="6" spans="1:23" x14ac:dyDescent="0.2">
      <c r="A6" s="38" t="s">
        <v>1398</v>
      </c>
      <c r="B6">
        <f t="shared" ref="B6:W6" si="3">B$2*B16*1000</f>
        <v>43396481.636397846</v>
      </c>
      <c r="C6">
        <f t="shared" si="3"/>
        <v>48308047.987579182</v>
      </c>
      <c r="D6">
        <f t="shared" si="3"/>
        <v>49630835.076292768</v>
      </c>
      <c r="E6">
        <f t="shared" si="3"/>
        <v>76249436.29769586</v>
      </c>
      <c r="F6">
        <f t="shared" si="3"/>
        <v>69809316.097848564</v>
      </c>
      <c r="G6">
        <f t="shared" si="3"/>
        <v>80583277.511157185</v>
      </c>
      <c r="H6">
        <f t="shared" si="3"/>
        <v>122735559.99965674</v>
      </c>
      <c r="I6">
        <f t="shared" si="3"/>
        <v>191510225.87297359</v>
      </c>
      <c r="J6">
        <f t="shared" si="3"/>
        <v>206223753.66708529</v>
      </c>
      <c r="K6">
        <f t="shared" si="3"/>
        <v>257988935.79989326</v>
      </c>
      <c r="L6">
        <f t="shared" si="3"/>
        <v>345615492.76149845</v>
      </c>
      <c r="M6">
        <f t="shared" si="3"/>
        <v>376345094.75537646</v>
      </c>
      <c r="N6">
        <f t="shared" si="3"/>
        <v>458981449.30251735</v>
      </c>
      <c r="O6">
        <f t="shared" si="3"/>
        <v>495371576.36918747</v>
      </c>
      <c r="P6">
        <f t="shared" si="3"/>
        <v>622192709.9441793</v>
      </c>
      <c r="Q6">
        <f t="shared" si="3"/>
        <v>752053922.74972963</v>
      </c>
      <c r="R6">
        <f t="shared" si="3"/>
        <v>887000197.90503371</v>
      </c>
      <c r="S6">
        <f t="shared" si="3"/>
        <v>1172305953.8010085</v>
      </c>
      <c r="T6">
        <f t="shared" si="3"/>
        <v>1435298774.2141097</v>
      </c>
      <c r="U6">
        <f t="shared" si="3"/>
        <v>1944003433.6907887</v>
      </c>
      <c r="V6">
        <f t="shared" si="3"/>
        <v>2740218241.3671403</v>
      </c>
      <c r="W6">
        <f t="shared" si="3"/>
        <v>2909898653.0747871</v>
      </c>
    </row>
    <row r="7" spans="1:23" x14ac:dyDescent="0.2">
      <c r="A7" s="38" t="s">
        <v>1399</v>
      </c>
      <c r="B7">
        <f t="shared" ref="B7:W7" si="4">B$2*B17*1000</f>
        <v>-37614283.090474181</v>
      </c>
      <c r="C7">
        <f t="shared" si="4"/>
        <v>-41624107.719496034</v>
      </c>
      <c r="D7">
        <f t="shared" si="4"/>
        <v>-38687983.040800549</v>
      </c>
      <c r="E7">
        <f t="shared" si="4"/>
        <v>-60902967.679101259</v>
      </c>
      <c r="F7">
        <f t="shared" si="4"/>
        <v>-49122539.942334726</v>
      </c>
      <c r="G7">
        <f t="shared" si="4"/>
        <v>-57801369.041313</v>
      </c>
      <c r="H7">
        <f t="shared" si="4"/>
        <v>-76931997.974805653</v>
      </c>
      <c r="I7">
        <f t="shared" si="4"/>
        <v>-128909289.90541101</v>
      </c>
      <c r="J7">
        <f t="shared" si="4"/>
        <v>-123115981.86540562</v>
      </c>
      <c r="K7">
        <f t="shared" si="4"/>
        <v>-97317877.079376593</v>
      </c>
      <c r="L7">
        <f t="shared" si="4"/>
        <v>-219692784.89999002</v>
      </c>
      <c r="M7">
        <f t="shared" si="4"/>
        <v>-75506001.828406647</v>
      </c>
      <c r="N7">
        <f t="shared" si="4"/>
        <v>-86399759.760311276</v>
      </c>
      <c r="O7">
        <f t="shared" si="4"/>
        <v>-103586684.63594876</v>
      </c>
      <c r="P7">
        <f t="shared" si="4"/>
        <v>-163768833.01511383</v>
      </c>
      <c r="Q7">
        <f t="shared" si="4"/>
        <v>-187870008.07739976</v>
      </c>
      <c r="R7">
        <f t="shared" si="4"/>
        <v>-164213510.25663099</v>
      </c>
      <c r="S7">
        <f t="shared" si="4"/>
        <v>-285410408.42967618</v>
      </c>
      <c r="T7">
        <f t="shared" si="4"/>
        <v>-200227345.53554997</v>
      </c>
      <c r="U7">
        <f t="shared" si="4"/>
        <v>755677885.60156834</v>
      </c>
      <c r="V7">
        <f t="shared" si="4"/>
        <v>-819081555.6954143</v>
      </c>
      <c r="W7">
        <f t="shared" si="4"/>
        <v>-689580973.68109548</v>
      </c>
    </row>
    <row r="8" spans="1:23" x14ac:dyDescent="0.2">
      <c r="A8" s="38" t="s">
        <v>1400</v>
      </c>
      <c r="B8">
        <f t="shared" ref="B8:W8" si="5">B$2*B18*1000</f>
        <v>85758675.007272094</v>
      </c>
      <c r="C8">
        <f t="shared" si="5"/>
        <v>11948059.936062591</v>
      </c>
      <c r="D8">
        <f t="shared" si="5"/>
        <v>85838414.966419876</v>
      </c>
      <c r="E8">
        <f t="shared" si="5"/>
        <v>109348314.86366811</v>
      </c>
      <c r="F8">
        <f t="shared" si="5"/>
        <v>1922643.4958573575</v>
      </c>
      <c r="G8">
        <f t="shared" si="5"/>
        <v>70493114.879955322</v>
      </c>
      <c r="H8">
        <f t="shared" si="5"/>
        <v>10382958.2814031</v>
      </c>
      <c r="I8">
        <f t="shared" si="5"/>
        <v>153202753.00228575</v>
      </c>
      <c r="J8">
        <f t="shared" si="5"/>
        <v>296756195.55518425</v>
      </c>
      <c r="K8">
        <f t="shared" si="5"/>
        <v>10833984.444496507</v>
      </c>
      <c r="L8">
        <f t="shared" si="5"/>
        <v>271648546.18588251</v>
      </c>
      <c r="M8">
        <f t="shared" si="5"/>
        <v>50153888.091145717</v>
      </c>
      <c r="N8">
        <f t="shared" si="5"/>
        <v>48643396.413998671</v>
      </c>
      <c r="O8">
        <f t="shared" si="5"/>
        <v>22023105.171809386</v>
      </c>
      <c r="P8">
        <f t="shared" si="5"/>
        <v>753534264.69259346</v>
      </c>
      <c r="Q8">
        <f t="shared" si="5"/>
        <v>47193102.642134897</v>
      </c>
      <c r="R8">
        <f t="shared" si="5"/>
        <v>54041458.792413622</v>
      </c>
      <c r="S8">
        <f t="shared" si="5"/>
        <v>914325027.0398711</v>
      </c>
      <c r="T8">
        <f t="shared" si="5"/>
        <v>805001011.85683131</v>
      </c>
      <c r="U8">
        <f t="shared" si="5"/>
        <v>1041903799.160089</v>
      </c>
      <c r="V8">
        <f t="shared" si="5"/>
        <v>94455275.794561416</v>
      </c>
      <c r="W8">
        <f t="shared" si="5"/>
        <v>141643024.27735201</v>
      </c>
    </row>
    <row r="9" spans="1:23" x14ac:dyDescent="0.2">
      <c r="A9" s="38" t="s">
        <v>1402</v>
      </c>
      <c r="B9">
        <f t="shared" ref="B9:W9" si="6">B$2*B19*1000</f>
        <v>-10006602.639204578</v>
      </c>
      <c r="C9">
        <f t="shared" si="6"/>
        <v>-3064296.3584516724</v>
      </c>
      <c r="D9">
        <f t="shared" si="6"/>
        <v>-1031749.6156402936</v>
      </c>
      <c r="E9">
        <f t="shared" si="6"/>
        <v>-9835144.4461609125</v>
      </c>
      <c r="F9">
        <f t="shared" si="6"/>
        <v>-2339883.8378402912</v>
      </c>
      <c r="G9">
        <f t="shared" si="6"/>
        <v>-2696273.7745218892</v>
      </c>
      <c r="H9">
        <f t="shared" si="6"/>
        <v>-6733829.5456162151</v>
      </c>
      <c r="I9">
        <f t="shared" si="6"/>
        <v>-7363574.366358608</v>
      </c>
      <c r="J9">
        <f t="shared" si="6"/>
        <v>-6916729.8064511139</v>
      </c>
      <c r="K9">
        <f t="shared" si="6"/>
        <v>-5210651.594018383</v>
      </c>
      <c r="L9">
        <f t="shared" si="6"/>
        <v>-16259838.293065103</v>
      </c>
      <c r="M9">
        <f t="shared" si="6"/>
        <v>-14720174.578313259</v>
      </c>
      <c r="N9">
        <f t="shared" si="6"/>
        <v>-30615807.385315679</v>
      </c>
      <c r="O9">
        <f t="shared" si="6"/>
        <v>-23367238.351309493</v>
      </c>
      <c r="P9">
        <f t="shared" si="6"/>
        <v>-18202880.100081373</v>
      </c>
      <c r="Q9">
        <f t="shared" si="6"/>
        <v>-37322991.591198564</v>
      </c>
      <c r="R9">
        <f t="shared" si="6"/>
        <v>-37573013.953564525</v>
      </c>
      <c r="S9">
        <f t="shared" si="6"/>
        <v>-27194943.067223936</v>
      </c>
      <c r="T9">
        <f t="shared" si="6"/>
        <v>-89295211.967707336</v>
      </c>
      <c r="U9">
        <f t="shared" si="6"/>
        <v>-101479066.72077769</v>
      </c>
      <c r="V9">
        <f t="shared" si="6"/>
        <v>-63549860.275002234</v>
      </c>
      <c r="W9">
        <f t="shared" si="6"/>
        <v>-87385701.16153799</v>
      </c>
    </row>
    <row r="13" spans="1:23" x14ac:dyDescent="0.2">
      <c r="A13" s="38" t="s">
        <v>1395</v>
      </c>
      <c r="B13">
        <v>274</v>
      </c>
      <c r="C13">
        <v>1684</v>
      </c>
      <c r="D13">
        <v>5070</v>
      </c>
      <c r="E13">
        <v>6701</v>
      </c>
      <c r="F13">
        <v>9757</v>
      </c>
      <c r="G13">
        <v>10005</v>
      </c>
      <c r="H13">
        <v>22420</v>
      </c>
      <c r="I13">
        <v>35236</v>
      </c>
      <c r="J13">
        <v>51965</v>
      </c>
      <c r="K13">
        <v>107470</v>
      </c>
      <c r="L13">
        <v>94778</v>
      </c>
      <c r="M13">
        <v>210812</v>
      </c>
      <c r="N13">
        <v>269264</v>
      </c>
      <c r="O13">
        <v>286758</v>
      </c>
      <c r="P13">
        <v>336802</v>
      </c>
      <c r="Q13">
        <v>418147</v>
      </c>
      <c r="R13">
        <v>482250</v>
      </c>
      <c r="S13">
        <v>654700</v>
      </c>
      <c r="T13">
        <v>916713</v>
      </c>
      <c r="U13">
        <v>2175536</v>
      </c>
      <c r="V13">
        <v>1574371</v>
      </c>
      <c r="W13">
        <v>1962412</v>
      </c>
    </row>
    <row r="14" spans="1:23" x14ac:dyDescent="0.2">
      <c r="A14" s="38" t="s">
        <v>1396</v>
      </c>
      <c r="B14">
        <v>15116</v>
      </c>
      <c r="C14">
        <v>19362</v>
      </c>
      <c r="D14">
        <v>21390</v>
      </c>
      <c r="E14">
        <v>37002</v>
      </c>
      <c r="F14">
        <v>34683</v>
      </c>
      <c r="G14">
        <v>40136</v>
      </c>
      <c r="H14">
        <v>64828</v>
      </c>
      <c r="I14">
        <v>110944</v>
      </c>
      <c r="J14">
        <v>119139</v>
      </c>
      <c r="K14">
        <v>146410</v>
      </c>
      <c r="L14">
        <v>163396</v>
      </c>
      <c r="M14">
        <v>170297</v>
      </c>
      <c r="N14">
        <v>218627</v>
      </c>
      <c r="O14">
        <v>230743</v>
      </c>
      <c r="P14">
        <v>294529</v>
      </c>
      <c r="Q14">
        <v>379308</v>
      </c>
      <c r="R14">
        <v>456700</v>
      </c>
      <c r="S14">
        <v>565309</v>
      </c>
      <c r="T14">
        <v>719374</v>
      </c>
      <c r="U14">
        <v>827129</v>
      </c>
      <c r="V14">
        <v>1228672</v>
      </c>
      <c r="W14">
        <v>1344361</v>
      </c>
    </row>
    <row r="15" spans="1:23" x14ac:dyDescent="0.2">
      <c r="A15" s="38" t="s">
        <v>1397</v>
      </c>
      <c r="B15">
        <v>3583</v>
      </c>
      <c r="C15">
        <v>4696</v>
      </c>
      <c r="D15">
        <v>5428</v>
      </c>
      <c r="E15">
        <v>6498</v>
      </c>
      <c r="F15">
        <v>7145</v>
      </c>
      <c r="G15">
        <v>10074</v>
      </c>
      <c r="H15">
        <v>13237</v>
      </c>
      <c r="I15">
        <v>16078</v>
      </c>
      <c r="J15">
        <v>17683</v>
      </c>
      <c r="K15">
        <v>29258</v>
      </c>
      <c r="L15">
        <v>72659</v>
      </c>
      <c r="M15">
        <v>84300</v>
      </c>
      <c r="N15">
        <v>92354</v>
      </c>
      <c r="O15">
        <v>104320</v>
      </c>
      <c r="P15">
        <v>125783</v>
      </c>
      <c r="Q15">
        <v>139247</v>
      </c>
      <c r="R15">
        <v>167233</v>
      </c>
      <c r="S15">
        <v>261096</v>
      </c>
      <c r="T15">
        <v>373932</v>
      </c>
      <c r="U15">
        <v>533835</v>
      </c>
      <c r="V15">
        <v>716190</v>
      </c>
      <c r="W15">
        <v>820963</v>
      </c>
    </row>
    <row r="16" spans="1:23" x14ac:dyDescent="0.2">
      <c r="A16" s="38" t="s">
        <v>1398</v>
      </c>
      <c r="B16">
        <v>23874</v>
      </c>
      <c r="C16">
        <v>26879</v>
      </c>
      <c r="D16">
        <v>28333</v>
      </c>
      <c r="E16">
        <v>44369</v>
      </c>
      <c r="F16">
        <v>41828</v>
      </c>
      <c r="G16">
        <v>50210</v>
      </c>
      <c r="H16">
        <v>78065</v>
      </c>
      <c r="I16">
        <v>127022</v>
      </c>
      <c r="J16">
        <v>136822</v>
      </c>
      <c r="K16">
        <v>175668</v>
      </c>
      <c r="L16">
        <v>239170</v>
      </c>
      <c r="M16">
        <v>268066</v>
      </c>
      <c r="N16">
        <v>332125</v>
      </c>
      <c r="O16">
        <v>364121</v>
      </c>
      <c r="P16">
        <v>457752</v>
      </c>
      <c r="Q16">
        <v>560872</v>
      </c>
      <c r="R16">
        <v>678051</v>
      </c>
      <c r="S16">
        <v>914698</v>
      </c>
      <c r="T16">
        <v>1137258</v>
      </c>
      <c r="U16">
        <v>1578684</v>
      </c>
      <c r="V16">
        <v>2256427</v>
      </c>
      <c r="W16">
        <v>2575382</v>
      </c>
    </row>
    <row r="17" spans="1:23" x14ac:dyDescent="0.2">
      <c r="A17" s="38" t="s">
        <v>1399</v>
      </c>
      <c r="B17">
        <v>-20693</v>
      </c>
      <c r="C17">
        <v>-23160</v>
      </c>
      <c r="D17">
        <v>-22086</v>
      </c>
      <c r="E17">
        <v>-35439</v>
      </c>
      <c r="F17">
        <v>-29433</v>
      </c>
      <c r="G17">
        <v>-36015</v>
      </c>
      <c r="H17">
        <v>-48932</v>
      </c>
      <c r="I17">
        <v>-85501</v>
      </c>
      <c r="J17">
        <v>-81683</v>
      </c>
      <c r="K17">
        <v>-66265</v>
      </c>
      <c r="L17">
        <v>-152030</v>
      </c>
      <c r="M17">
        <v>-53782</v>
      </c>
      <c r="N17">
        <v>-62520</v>
      </c>
      <c r="O17">
        <v>-76141</v>
      </c>
      <c r="P17">
        <v>-120486</v>
      </c>
      <c r="Q17">
        <v>-140111</v>
      </c>
      <c r="R17">
        <v>-125530</v>
      </c>
      <c r="S17">
        <v>-222693</v>
      </c>
      <c r="T17">
        <v>-158650</v>
      </c>
      <c r="U17">
        <v>613670</v>
      </c>
      <c r="V17">
        <v>-674471</v>
      </c>
      <c r="W17">
        <v>-610308</v>
      </c>
    </row>
    <row r="18" spans="1:23" x14ac:dyDescent="0.2">
      <c r="A18" s="38" t="s">
        <v>1400</v>
      </c>
      <c r="B18">
        <v>47179</v>
      </c>
      <c r="C18">
        <v>6648</v>
      </c>
      <c r="D18">
        <v>49003</v>
      </c>
      <c r="E18">
        <v>63629</v>
      </c>
      <c r="F18">
        <v>1152</v>
      </c>
      <c r="G18">
        <v>43923</v>
      </c>
      <c r="H18">
        <v>6604</v>
      </c>
      <c r="I18">
        <v>101614</v>
      </c>
      <c r="J18">
        <v>196887</v>
      </c>
      <c r="K18">
        <v>7377</v>
      </c>
      <c r="L18">
        <v>187984</v>
      </c>
      <c r="M18">
        <v>35724</v>
      </c>
      <c r="N18">
        <v>35199</v>
      </c>
      <c r="O18">
        <v>16188</v>
      </c>
      <c r="P18">
        <v>554381</v>
      </c>
      <c r="Q18">
        <v>35196</v>
      </c>
      <c r="R18">
        <v>41311</v>
      </c>
      <c r="S18">
        <v>713407</v>
      </c>
      <c r="T18">
        <v>637842</v>
      </c>
      <c r="U18">
        <v>846108</v>
      </c>
      <c r="V18">
        <v>77779</v>
      </c>
      <c r="W18">
        <v>125360</v>
      </c>
    </row>
    <row r="19" spans="1:23" x14ac:dyDescent="0.2">
      <c r="A19" s="38" t="s">
        <v>1402</v>
      </c>
      <c r="B19">
        <v>-5505</v>
      </c>
      <c r="C19">
        <v>-1705</v>
      </c>
      <c r="D19">
        <v>-589</v>
      </c>
      <c r="E19">
        <v>-5723</v>
      </c>
      <c r="F19">
        <v>-1402</v>
      </c>
      <c r="G19">
        <v>-1680</v>
      </c>
      <c r="H19">
        <v>-4283</v>
      </c>
      <c r="I19">
        <v>-4884</v>
      </c>
      <c r="J19">
        <v>-4589</v>
      </c>
      <c r="K19">
        <v>-3548</v>
      </c>
      <c r="L19">
        <v>-11252</v>
      </c>
      <c r="M19">
        <v>-10485</v>
      </c>
      <c r="N19">
        <v>-22154</v>
      </c>
      <c r="O19">
        <v>-17176</v>
      </c>
      <c r="P19">
        <v>-13392</v>
      </c>
      <c r="Q19">
        <v>-27835</v>
      </c>
      <c r="R19">
        <v>-28722</v>
      </c>
      <c r="S19">
        <v>-21219</v>
      </c>
      <c r="T19">
        <v>-70753</v>
      </c>
      <c r="U19">
        <v>-82409</v>
      </c>
      <c r="V19">
        <v>-52330</v>
      </c>
      <c r="W19">
        <v>-77340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1A10B-4B08-CA4F-B639-4417672AB183}">
  <dimension ref="A1:T184"/>
  <sheetViews>
    <sheetView workbookViewId="0">
      <selection sqref="A1:B2"/>
    </sheetView>
  </sheetViews>
  <sheetFormatPr baseColWidth="10" defaultRowHeight="16" x14ac:dyDescent="0.2"/>
  <sheetData>
    <row r="1" spans="1:20" x14ac:dyDescent="0.2">
      <c r="A1" s="70" t="s">
        <v>1234</v>
      </c>
      <c r="B1" s="70"/>
      <c r="D1" s="5"/>
      <c r="E1" s="5"/>
      <c r="F1" s="5"/>
      <c r="G1" s="51"/>
      <c r="H1" s="51"/>
      <c r="I1" s="51"/>
      <c r="K1" s="5">
        <v>2013</v>
      </c>
      <c r="L1" s="5">
        <v>2014</v>
      </c>
      <c r="M1" s="5">
        <v>2015</v>
      </c>
      <c r="N1" s="5">
        <v>2016</v>
      </c>
      <c r="O1" s="5">
        <v>2017</v>
      </c>
      <c r="P1" s="5">
        <v>2018</v>
      </c>
      <c r="Q1" s="5">
        <v>2019</v>
      </c>
      <c r="R1" s="5">
        <v>2020</v>
      </c>
      <c r="S1" s="5">
        <v>2021</v>
      </c>
      <c r="T1" s="5">
        <v>2022</v>
      </c>
    </row>
    <row r="2" spans="1:20" x14ac:dyDescent="0.2">
      <c r="A2" s="70"/>
      <c r="B2" s="70"/>
      <c r="D2" s="4"/>
      <c r="E2" s="4"/>
      <c r="F2" s="4"/>
      <c r="K2" s="4">
        <v>1.3819539309070903</v>
      </c>
      <c r="L2" s="4">
        <v>1.3604586837045582</v>
      </c>
      <c r="M2" s="4">
        <v>1.3592353718698755</v>
      </c>
      <c r="N2" s="4">
        <v>1.3408655143236416</v>
      </c>
      <c r="O2" s="4">
        <v>1.3081614773889187</v>
      </c>
      <c r="P2" s="4">
        <v>1.2816317011746046</v>
      </c>
      <c r="Q2" s="4">
        <v>1.2620696220330916</v>
      </c>
      <c r="R2" s="4">
        <v>1.231407573454085</v>
      </c>
      <c r="S2" s="4">
        <v>1.2144058909803599</v>
      </c>
      <c r="T2" s="4">
        <v>1.1298901106999999</v>
      </c>
    </row>
    <row r="3" spans="1:20" x14ac:dyDescent="0.2">
      <c r="A3" s="71"/>
      <c r="B3" s="71"/>
      <c r="C3" s="5" t="s">
        <v>1236</v>
      </c>
      <c r="D3" s="5"/>
      <c r="E3" s="5"/>
      <c r="F3" s="5"/>
      <c r="J3" s="5"/>
      <c r="K3" s="5">
        <v>269.26</v>
      </c>
      <c r="L3" s="5">
        <v>286.76</v>
      </c>
      <c r="M3" s="5">
        <v>336.8</v>
      </c>
      <c r="N3" s="5">
        <v>418.15</v>
      </c>
      <c r="O3" s="5">
        <v>482.25</v>
      </c>
      <c r="P3" s="5">
        <v>654.70000000000005</v>
      </c>
      <c r="Q3" s="5">
        <v>916.71</v>
      </c>
      <c r="R3" s="15">
        <v>2175.54</v>
      </c>
      <c r="S3" s="15">
        <v>1574.37</v>
      </c>
      <c r="T3" s="15">
        <v>1962.41</v>
      </c>
    </row>
    <row r="4" spans="1:20" x14ac:dyDescent="0.2">
      <c r="A4" s="72"/>
      <c r="B4" s="72"/>
      <c r="K4">
        <f t="shared" ref="K4:T4" si="0">K3*K2*1000000</f>
        <v>372104915.43604314</v>
      </c>
      <c r="L4">
        <f t="shared" si="0"/>
        <v>390125132.13911909</v>
      </c>
      <c r="M4">
        <f t="shared" si="0"/>
        <v>457790473.24577409</v>
      </c>
      <c r="N4">
        <f t="shared" si="0"/>
        <v>560682914.81443083</v>
      </c>
      <c r="O4">
        <f t="shared" si="0"/>
        <v>630860872.470806</v>
      </c>
      <c r="P4">
        <f t="shared" si="0"/>
        <v>839084274.75901365</v>
      </c>
      <c r="Q4">
        <f t="shared" si="0"/>
        <v>1156951843.2139554</v>
      </c>
      <c r="R4">
        <f t="shared" si="0"/>
        <v>2678976432.3523002</v>
      </c>
      <c r="S4">
        <f t="shared" si="0"/>
        <v>1911924202.5827491</v>
      </c>
      <c r="T4">
        <f t="shared" si="0"/>
        <v>2217307652.1387873</v>
      </c>
    </row>
    <row r="5" spans="1:20" x14ac:dyDescent="0.2">
      <c r="A5" s="71"/>
      <c r="B5" s="71"/>
      <c r="T5" s="8">
        <v>0.2465</v>
      </c>
    </row>
    <row r="6" spans="1:20" x14ac:dyDescent="0.2">
      <c r="A6" s="72"/>
      <c r="B6" s="72"/>
    </row>
    <row r="7" spans="1:20" x14ac:dyDescent="0.2">
      <c r="A7" s="71"/>
      <c r="B7" s="71"/>
      <c r="C7" s="6" t="s">
        <v>1237</v>
      </c>
    </row>
    <row r="8" spans="1:20" x14ac:dyDescent="0.2">
      <c r="A8" s="72"/>
      <c r="B8" s="72"/>
    </row>
    <row r="9" spans="1:20" x14ac:dyDescent="0.2">
      <c r="A9" s="71"/>
      <c r="B9" s="71"/>
      <c r="C9" s="6" t="s">
        <v>1238</v>
      </c>
      <c r="J9">
        <f>J$2*J102*1000000</f>
        <v>0</v>
      </c>
      <c r="K9">
        <f t="shared" ref="K9:T9" si="1">K$2*K102*1000000</f>
        <v>331351094.01359308</v>
      </c>
      <c r="L9">
        <f t="shared" si="1"/>
        <v>353447166.0264442</v>
      </c>
      <c r="M9">
        <f t="shared" si="1"/>
        <v>451225366.39964259</v>
      </c>
      <c r="N9">
        <f t="shared" si="1"/>
        <v>565349126.80427706</v>
      </c>
      <c r="O9">
        <f t="shared" si="1"/>
        <v>668235045.87980747</v>
      </c>
      <c r="P9">
        <f t="shared" si="1"/>
        <v>837674479.88772154</v>
      </c>
      <c r="Q9">
        <f t="shared" si="1"/>
        <v>963375604.58651996</v>
      </c>
      <c r="R9">
        <f t="shared" si="1"/>
        <v>1286636203.1235006</v>
      </c>
      <c r="S9">
        <f t="shared" si="1"/>
        <v>1870476529.5235896</v>
      </c>
      <c r="T9">
        <f t="shared" si="1"/>
        <v>1982301808.0142939</v>
      </c>
    </row>
    <row r="10" spans="1:20" x14ac:dyDescent="0.2">
      <c r="A10" s="72"/>
      <c r="B10" s="72"/>
      <c r="J10">
        <f t="shared" ref="J10:T10" si="2">J$2*J103*1000000</f>
        <v>0</v>
      </c>
      <c r="K10">
        <f t="shared" si="2"/>
        <v>0</v>
      </c>
      <c r="L10">
        <f t="shared" si="2"/>
        <v>0</v>
      </c>
      <c r="M10">
        <f t="shared" si="2"/>
        <v>0</v>
      </c>
      <c r="N10">
        <f t="shared" si="2"/>
        <v>0</v>
      </c>
      <c r="O10">
        <f t="shared" si="2"/>
        <v>0</v>
      </c>
      <c r="P10">
        <f t="shared" si="2"/>
        <v>0</v>
      </c>
      <c r="Q10">
        <f t="shared" si="2"/>
        <v>0</v>
      </c>
      <c r="R10">
        <f t="shared" si="2"/>
        <v>0</v>
      </c>
      <c r="S10">
        <f t="shared" si="2"/>
        <v>0</v>
      </c>
      <c r="T10">
        <f t="shared" si="2"/>
        <v>0</v>
      </c>
    </row>
    <row r="11" spans="1:20" x14ac:dyDescent="0.2">
      <c r="A11" s="71"/>
      <c r="B11" s="71"/>
      <c r="C11" s="5" t="s">
        <v>1239</v>
      </c>
      <c r="J11">
        <f t="shared" ref="J11:T11" si="3">J$2*J104*1000000</f>
        <v>0</v>
      </c>
      <c r="K11">
        <f t="shared" si="3"/>
        <v>40753821.422450088</v>
      </c>
      <c r="L11">
        <f t="shared" si="3"/>
        <v>36677966.112674892</v>
      </c>
      <c r="M11">
        <f t="shared" si="3"/>
        <v>6565106.8461314989</v>
      </c>
      <c r="N11">
        <f t="shared" si="3"/>
        <v>-4666211.9898462733</v>
      </c>
      <c r="O11">
        <f t="shared" si="3"/>
        <v>-37374173.40900141</v>
      </c>
      <c r="P11">
        <f t="shared" si="3"/>
        <v>1409794.8712920651</v>
      </c>
      <c r="Q11">
        <f t="shared" si="3"/>
        <v>193588859.3236559</v>
      </c>
      <c r="R11">
        <f t="shared" si="3"/>
        <v>1392340229.2287993</v>
      </c>
      <c r="S11">
        <f t="shared" si="3"/>
        <v>41447673.059159681</v>
      </c>
      <c r="T11">
        <f t="shared" si="3"/>
        <v>235005844.124493</v>
      </c>
    </row>
    <row r="12" spans="1:20" x14ac:dyDescent="0.2">
      <c r="A12" s="72"/>
      <c r="B12" s="72"/>
      <c r="J12">
        <f t="shared" ref="J12:T12" si="4">J$2*J105*1000000</f>
        <v>0</v>
      </c>
      <c r="K12">
        <f t="shared" si="4"/>
        <v>0</v>
      </c>
      <c r="L12">
        <f t="shared" si="4"/>
        <v>0</v>
      </c>
      <c r="M12">
        <f t="shared" si="4"/>
        <v>0</v>
      </c>
      <c r="N12">
        <f t="shared" si="4"/>
        <v>0</v>
      </c>
      <c r="O12">
        <f t="shared" si="4"/>
        <v>0</v>
      </c>
      <c r="P12">
        <f t="shared" si="4"/>
        <v>0</v>
      </c>
      <c r="Q12">
        <f t="shared" si="4"/>
        <v>0</v>
      </c>
      <c r="R12">
        <f t="shared" si="4"/>
        <v>0</v>
      </c>
      <c r="S12">
        <f t="shared" si="4"/>
        <v>0</v>
      </c>
      <c r="T12">
        <f t="shared" si="4"/>
        <v>0</v>
      </c>
    </row>
    <row r="13" spans="1:20" x14ac:dyDescent="0.2">
      <c r="A13" s="71"/>
      <c r="B13" s="71"/>
      <c r="C13" s="6" t="s">
        <v>1240</v>
      </c>
      <c r="J13">
        <f t="shared" ref="J13:T13" si="5">J$2*J106*1000000</f>
        <v>0</v>
      </c>
      <c r="K13">
        <f t="shared" si="5"/>
        <v>125066.83074709166</v>
      </c>
      <c r="L13">
        <f t="shared" si="5"/>
        <v>-116999.44679859201</v>
      </c>
      <c r="M13">
        <f t="shared" si="5"/>
        <v>-1115524.469693607</v>
      </c>
      <c r="N13">
        <f t="shared" si="5"/>
        <v>-2305752.3384309346</v>
      </c>
      <c r="O13">
        <f t="shared" si="5"/>
        <v>-9436946.0817359202</v>
      </c>
      <c r="P13">
        <f t="shared" si="5"/>
        <v>1330846.3584997095</v>
      </c>
      <c r="Q13">
        <f t="shared" si="5"/>
        <v>175044891.7462371</v>
      </c>
      <c r="R13">
        <f t="shared" si="5"/>
        <v>7845913.3542627031</v>
      </c>
      <c r="S13">
        <f t="shared" si="5"/>
        <v>-1177730.8330727529</v>
      </c>
      <c r="T13">
        <f t="shared" si="5"/>
        <v>5754982.2898393795</v>
      </c>
    </row>
    <row r="14" spans="1:20" x14ac:dyDescent="0.2">
      <c r="A14" s="72"/>
      <c r="B14" s="72"/>
      <c r="J14">
        <f t="shared" ref="J14:T14" si="6">J$2*J107*1000000</f>
        <v>0</v>
      </c>
      <c r="K14">
        <f t="shared" si="6"/>
        <v>0</v>
      </c>
      <c r="L14">
        <f t="shared" si="6"/>
        <v>0</v>
      </c>
      <c r="M14">
        <f t="shared" si="6"/>
        <v>0</v>
      </c>
      <c r="N14">
        <f t="shared" si="6"/>
        <v>0</v>
      </c>
      <c r="O14">
        <f t="shared" si="6"/>
        <v>0</v>
      </c>
      <c r="P14">
        <f t="shared" si="6"/>
        <v>0</v>
      </c>
      <c r="Q14">
        <f t="shared" si="6"/>
        <v>0</v>
      </c>
      <c r="R14">
        <f t="shared" si="6"/>
        <v>0</v>
      </c>
      <c r="S14">
        <f t="shared" si="6"/>
        <v>0</v>
      </c>
      <c r="T14">
        <f t="shared" si="6"/>
        <v>0</v>
      </c>
    </row>
    <row r="15" spans="1:20" x14ac:dyDescent="0.2">
      <c r="A15" s="71"/>
      <c r="B15" s="71"/>
      <c r="C15" s="6" t="s">
        <v>1241</v>
      </c>
      <c r="J15">
        <f t="shared" ref="J15:T15" si="7">J$2*J108*1000000</f>
        <v>0</v>
      </c>
      <c r="K15">
        <f t="shared" si="7"/>
        <v>151323.9554343264</v>
      </c>
      <c r="L15">
        <f t="shared" si="7"/>
        <v>127883.11626822849</v>
      </c>
      <c r="M15">
        <f t="shared" si="7"/>
        <v>19437.065817739222</v>
      </c>
      <c r="N15">
        <f t="shared" si="7"/>
        <v>-11129.183768886227</v>
      </c>
      <c r="O15">
        <f t="shared" si="7"/>
        <v>-77443.159461423988</v>
      </c>
      <c r="P15">
        <f t="shared" si="7"/>
        <v>2178.7738919968278</v>
      </c>
      <c r="Q15">
        <f t="shared" si="7"/>
        <v>211144.24776613622</v>
      </c>
      <c r="R15">
        <f t="shared" si="7"/>
        <v>639962.51592408807</v>
      </c>
      <c r="S15">
        <f t="shared" si="7"/>
        <v>26352.607834273811</v>
      </c>
      <c r="T15">
        <f t="shared" si="7"/>
        <v>119768.35173419998</v>
      </c>
    </row>
    <row r="16" spans="1:20" x14ac:dyDescent="0.2">
      <c r="A16" s="11"/>
      <c r="J16">
        <f t="shared" ref="J16:T16" si="8">J$2*J109*1000000</f>
        <v>0</v>
      </c>
      <c r="K16">
        <f t="shared" si="8"/>
        <v>0</v>
      </c>
      <c r="L16">
        <f t="shared" si="8"/>
        <v>0</v>
      </c>
      <c r="M16">
        <f t="shared" si="8"/>
        <v>0</v>
      </c>
      <c r="N16">
        <f t="shared" si="8"/>
        <v>0</v>
      </c>
      <c r="O16">
        <f t="shared" si="8"/>
        <v>0</v>
      </c>
      <c r="P16">
        <f t="shared" si="8"/>
        <v>0</v>
      </c>
      <c r="Q16">
        <f t="shared" si="8"/>
        <v>0</v>
      </c>
      <c r="R16">
        <f t="shared" si="8"/>
        <v>0</v>
      </c>
      <c r="S16">
        <f t="shared" si="8"/>
        <v>0</v>
      </c>
      <c r="T16">
        <f t="shared" si="8"/>
        <v>0</v>
      </c>
    </row>
    <row r="17" spans="1:20" x14ac:dyDescent="0.2">
      <c r="A17" s="11"/>
      <c r="C17" s="5" t="s">
        <v>1242</v>
      </c>
      <c r="J17">
        <f t="shared" ref="J17:T17" si="9">J$2*J110*1000000</f>
        <v>0</v>
      </c>
      <c r="K17">
        <f t="shared" si="9"/>
        <v>127623445.51926978</v>
      </c>
      <c r="L17">
        <f t="shared" si="9"/>
        <v>141923049.88405952</v>
      </c>
      <c r="M17">
        <f t="shared" si="9"/>
        <v>170964625.07379293</v>
      </c>
      <c r="N17">
        <f t="shared" si="9"/>
        <v>186715522.8695671</v>
      </c>
      <c r="O17">
        <f t="shared" si="9"/>
        <v>218763843.86374885</v>
      </c>
      <c r="P17">
        <f t="shared" si="9"/>
        <v>323740167.71670514</v>
      </c>
      <c r="Q17">
        <f t="shared" si="9"/>
        <v>471925693.76683396</v>
      </c>
      <c r="R17">
        <f t="shared" si="9"/>
        <v>657374619.01272881</v>
      </c>
      <c r="S17">
        <f t="shared" si="9"/>
        <v>869745355.06122398</v>
      </c>
      <c r="T17">
        <f t="shared" si="9"/>
        <v>927594585.28027201</v>
      </c>
    </row>
    <row r="18" spans="1:20" x14ac:dyDescent="0.2">
      <c r="A18" s="11"/>
      <c r="C18" s="11" t="s">
        <v>1243</v>
      </c>
      <c r="J18">
        <f t="shared" ref="J18:T18" si="10">J$2*J111*1000000</f>
        <v>0</v>
      </c>
      <c r="K18">
        <f t="shared" si="10"/>
        <v>131976.60040162713</v>
      </c>
      <c r="L18">
        <f t="shared" si="10"/>
        <v>176315.44540811074</v>
      </c>
      <c r="M18">
        <f t="shared" si="10"/>
        <v>279594.71599363338</v>
      </c>
      <c r="N18">
        <f t="shared" si="10"/>
        <v>143472.61003262966</v>
      </c>
      <c r="O18">
        <f t="shared" si="10"/>
        <v>262940.4569551727</v>
      </c>
      <c r="P18">
        <f t="shared" si="10"/>
        <v>654144.82027951814</v>
      </c>
      <c r="Q18">
        <f t="shared" si="10"/>
        <v>606298.24642469722</v>
      </c>
      <c r="R18">
        <f t="shared" si="10"/>
        <v>526549.8784089667</v>
      </c>
      <c r="S18">
        <f t="shared" si="10"/>
        <v>414841.05235889094</v>
      </c>
      <c r="T18">
        <f t="shared" si="10"/>
        <v>165302.92319541003</v>
      </c>
    </row>
    <row r="19" spans="1:20" x14ac:dyDescent="0.2">
      <c r="A19" s="11"/>
      <c r="C19" s="11" t="s">
        <v>1244</v>
      </c>
      <c r="J19">
        <f t="shared" ref="J19:T19" si="11">J$2*J112*1000000</f>
        <v>0</v>
      </c>
      <c r="K19" t="e">
        <f t="shared" si="11"/>
        <v>#VALUE!</v>
      </c>
      <c r="L19" t="e">
        <f t="shared" si="11"/>
        <v>#VALUE!</v>
      </c>
      <c r="M19" t="e">
        <f t="shared" si="11"/>
        <v>#VALUE!</v>
      </c>
      <c r="N19" t="e">
        <f t="shared" si="11"/>
        <v>#VALUE!</v>
      </c>
      <c r="O19" t="e">
        <f t="shared" si="11"/>
        <v>#VALUE!</v>
      </c>
      <c r="P19" t="e">
        <f t="shared" si="11"/>
        <v>#VALUE!</v>
      </c>
      <c r="Q19" t="e">
        <f t="shared" si="11"/>
        <v>#VALUE!</v>
      </c>
      <c r="R19" t="e">
        <f t="shared" si="11"/>
        <v>#VALUE!</v>
      </c>
      <c r="S19" t="e">
        <f t="shared" si="11"/>
        <v>#VALUE!</v>
      </c>
      <c r="T19" t="e">
        <f t="shared" si="11"/>
        <v>#VALUE!</v>
      </c>
    </row>
    <row r="20" spans="1:20" x14ac:dyDescent="0.2">
      <c r="A20" s="71"/>
      <c r="B20" s="71"/>
      <c r="C20" s="11" t="s">
        <v>1245</v>
      </c>
      <c r="J20">
        <f t="shared" ref="J20:T20" si="12">J$2*J113*1000000</f>
        <v>0</v>
      </c>
      <c r="K20">
        <f t="shared" si="12"/>
        <v>127623445.51926978</v>
      </c>
      <c r="L20">
        <f t="shared" si="12"/>
        <v>141923049.88405952</v>
      </c>
      <c r="M20">
        <f t="shared" si="12"/>
        <v>170964625.07379293</v>
      </c>
      <c r="N20">
        <f t="shared" si="12"/>
        <v>186715522.8695671</v>
      </c>
      <c r="O20">
        <f t="shared" si="12"/>
        <v>218763843.86374885</v>
      </c>
      <c r="P20">
        <f t="shared" si="12"/>
        <v>323740167.71670514</v>
      </c>
      <c r="Q20">
        <f t="shared" si="12"/>
        <v>471925693.76683396</v>
      </c>
      <c r="R20">
        <f t="shared" si="12"/>
        <v>657374619.01272881</v>
      </c>
      <c r="S20">
        <f t="shared" si="12"/>
        <v>869745355.06122398</v>
      </c>
      <c r="T20">
        <f t="shared" si="12"/>
        <v>927594585.28027201</v>
      </c>
    </row>
    <row r="21" spans="1:20" x14ac:dyDescent="0.2">
      <c r="A21" s="72"/>
      <c r="B21" s="72"/>
      <c r="C21" s="11" t="s">
        <v>1246</v>
      </c>
      <c r="J21">
        <f t="shared" ref="J21:T21" si="13">J$2*J114*1000000</f>
        <v>0</v>
      </c>
      <c r="K21" t="e">
        <f t="shared" si="13"/>
        <v>#VALUE!</v>
      </c>
      <c r="L21" t="e">
        <f t="shared" si="13"/>
        <v>#VALUE!</v>
      </c>
      <c r="M21" t="e">
        <f t="shared" si="13"/>
        <v>#VALUE!</v>
      </c>
      <c r="N21" t="e">
        <f t="shared" si="13"/>
        <v>#VALUE!</v>
      </c>
      <c r="O21" t="e">
        <f t="shared" si="13"/>
        <v>#VALUE!</v>
      </c>
      <c r="P21" t="e">
        <f t="shared" si="13"/>
        <v>#VALUE!</v>
      </c>
      <c r="Q21" t="e">
        <f t="shared" si="13"/>
        <v>#VALUE!</v>
      </c>
      <c r="R21" t="e">
        <f t="shared" si="13"/>
        <v>#VALUE!</v>
      </c>
      <c r="S21" t="e">
        <f t="shared" si="13"/>
        <v>#VALUE!</v>
      </c>
      <c r="T21" t="e">
        <f t="shared" si="13"/>
        <v>#VALUE!</v>
      </c>
    </row>
    <row r="22" spans="1:20" x14ac:dyDescent="0.2">
      <c r="A22" s="71"/>
      <c r="B22" s="71"/>
      <c r="C22" s="5" t="s">
        <v>1248</v>
      </c>
      <c r="J22">
        <f t="shared" ref="J22:T22" si="14">J$2*J115*1000000</f>
        <v>0</v>
      </c>
      <c r="K22">
        <f t="shared" si="14"/>
        <v>-86869624.096819699</v>
      </c>
      <c r="L22">
        <f t="shared" si="14"/>
        <v>-105245083.77138463</v>
      </c>
      <c r="M22">
        <f t="shared" si="14"/>
        <v>-164399518.22766143</v>
      </c>
      <c r="N22">
        <f t="shared" si="14"/>
        <v>-191381734.85941336</v>
      </c>
      <c r="O22">
        <f t="shared" si="14"/>
        <v>-256138017.27275029</v>
      </c>
      <c r="P22">
        <f t="shared" si="14"/>
        <v>-322330372.84541303</v>
      </c>
      <c r="Q22">
        <f t="shared" si="14"/>
        <v>-278349455.13939834</v>
      </c>
      <c r="R22">
        <f t="shared" si="14"/>
        <v>734965610.21607065</v>
      </c>
      <c r="S22">
        <f t="shared" si="14"/>
        <v>-828297682.00206423</v>
      </c>
      <c r="T22">
        <f t="shared" si="14"/>
        <v>-692588741.155779</v>
      </c>
    </row>
    <row r="23" spans="1:20" x14ac:dyDescent="0.2">
      <c r="A23" s="72"/>
      <c r="B23" s="72"/>
      <c r="J23">
        <f t="shared" ref="J23:T23" si="15">J$2*J116*1000000</f>
        <v>0</v>
      </c>
      <c r="K23">
        <f t="shared" si="15"/>
        <v>0</v>
      </c>
      <c r="L23">
        <f t="shared" si="15"/>
        <v>0</v>
      </c>
      <c r="M23">
        <f t="shared" si="15"/>
        <v>0</v>
      </c>
      <c r="N23">
        <f t="shared" si="15"/>
        <v>0</v>
      </c>
      <c r="O23">
        <f t="shared" si="15"/>
        <v>0</v>
      </c>
      <c r="P23">
        <f t="shared" si="15"/>
        <v>0</v>
      </c>
      <c r="Q23">
        <f t="shared" si="15"/>
        <v>0</v>
      </c>
      <c r="R23">
        <f t="shared" si="15"/>
        <v>0</v>
      </c>
      <c r="S23">
        <f t="shared" si="15"/>
        <v>0</v>
      </c>
      <c r="T23">
        <f t="shared" si="15"/>
        <v>0</v>
      </c>
    </row>
    <row r="24" spans="1:20" x14ac:dyDescent="0.2">
      <c r="A24" s="71"/>
      <c r="B24" s="71"/>
      <c r="C24" s="6" t="s">
        <v>1249</v>
      </c>
      <c r="J24">
        <f t="shared" ref="J24:T24" si="16">J$2*J117*1000000</f>
        <v>0</v>
      </c>
      <c r="K24">
        <f t="shared" si="16"/>
        <v>-135293.28983580414</v>
      </c>
      <c r="L24">
        <f t="shared" si="16"/>
        <v>-313857.8183306416</v>
      </c>
      <c r="M24">
        <f t="shared" si="16"/>
        <v>-765793.20851148793</v>
      </c>
      <c r="N24">
        <f t="shared" si="16"/>
        <v>-241355.7925782555</v>
      </c>
      <c r="O24">
        <f t="shared" si="16"/>
        <v>-486505.25344093889</v>
      </c>
      <c r="P24">
        <f t="shared" si="16"/>
        <v>-364624.21898417495</v>
      </c>
      <c r="Q24">
        <f t="shared" si="16"/>
        <v>155360.77047227355</v>
      </c>
      <c r="R24">
        <f t="shared" si="16"/>
        <v>4563965.889492875</v>
      </c>
      <c r="S24">
        <f t="shared" si="16"/>
        <v>-2602228.9431927148</v>
      </c>
      <c r="T24">
        <f t="shared" si="16"/>
        <v>114457.86821391</v>
      </c>
    </row>
    <row r="25" spans="1:20" x14ac:dyDescent="0.2">
      <c r="A25" s="72"/>
      <c r="B25" s="72"/>
      <c r="J25">
        <f t="shared" ref="J25:T25" si="17">J$2*J118*1000000</f>
        <v>0</v>
      </c>
      <c r="K25">
        <f t="shared" si="17"/>
        <v>0</v>
      </c>
      <c r="L25">
        <f t="shared" si="17"/>
        <v>0</v>
      </c>
      <c r="M25">
        <f t="shared" si="17"/>
        <v>0</v>
      </c>
      <c r="N25">
        <f t="shared" si="17"/>
        <v>0</v>
      </c>
      <c r="O25">
        <f t="shared" si="17"/>
        <v>0</v>
      </c>
      <c r="P25">
        <f t="shared" si="17"/>
        <v>0</v>
      </c>
      <c r="Q25">
        <f t="shared" si="17"/>
        <v>0</v>
      </c>
      <c r="R25">
        <f t="shared" si="17"/>
        <v>0</v>
      </c>
      <c r="S25">
        <f t="shared" si="17"/>
        <v>0</v>
      </c>
      <c r="T25">
        <f t="shared" si="17"/>
        <v>0</v>
      </c>
    </row>
    <row r="26" spans="1:20" x14ac:dyDescent="0.2">
      <c r="A26" s="71"/>
      <c r="B26" s="71"/>
      <c r="C26" s="6" t="s">
        <v>1250</v>
      </c>
      <c r="J26">
        <f t="shared" ref="J26:T26" si="18">J$2*J119*1000000</f>
        <v>0</v>
      </c>
      <c r="K26">
        <f t="shared" si="18"/>
        <v>-322686.24286680558</v>
      </c>
      <c r="L26">
        <f t="shared" si="18"/>
        <v>-367051.75286348979</v>
      </c>
      <c r="M26">
        <f t="shared" si="18"/>
        <v>-488101.42203847232</v>
      </c>
      <c r="N26">
        <f t="shared" si="18"/>
        <v>-457637.40003865887</v>
      </c>
      <c r="O26">
        <f t="shared" si="18"/>
        <v>-531113.55981990101</v>
      </c>
      <c r="P26">
        <f t="shared" si="18"/>
        <v>-492274.73642116558</v>
      </c>
      <c r="Q26">
        <f t="shared" si="18"/>
        <v>-303653.95106116182</v>
      </c>
      <c r="R26">
        <f t="shared" si="18"/>
        <v>337775.09739845549</v>
      </c>
      <c r="S26">
        <f t="shared" si="18"/>
        <v>-526080.63197269186</v>
      </c>
      <c r="T26">
        <f t="shared" si="18"/>
        <v>-352977.67058267997</v>
      </c>
    </row>
    <row r="27" spans="1:20" x14ac:dyDescent="0.2">
      <c r="A27" s="72"/>
      <c r="B27" s="72"/>
      <c r="J27">
        <f t="shared" ref="J27:T27" si="19">J$2*J120*1000000</f>
        <v>0</v>
      </c>
      <c r="K27">
        <f t="shared" si="19"/>
        <v>0</v>
      </c>
      <c r="L27">
        <f t="shared" si="19"/>
        <v>0</v>
      </c>
      <c r="M27">
        <f t="shared" si="19"/>
        <v>0</v>
      </c>
      <c r="N27">
        <f t="shared" si="19"/>
        <v>0</v>
      </c>
      <c r="O27">
        <f t="shared" si="19"/>
        <v>0</v>
      </c>
      <c r="P27">
        <f t="shared" si="19"/>
        <v>0</v>
      </c>
      <c r="Q27">
        <f t="shared" si="19"/>
        <v>0</v>
      </c>
      <c r="R27">
        <f t="shared" si="19"/>
        <v>0</v>
      </c>
      <c r="S27">
        <f t="shared" si="19"/>
        <v>0</v>
      </c>
      <c r="T27">
        <f t="shared" si="19"/>
        <v>0</v>
      </c>
    </row>
    <row r="28" spans="1:20" x14ac:dyDescent="0.2">
      <c r="A28" s="71"/>
      <c r="B28" s="71"/>
      <c r="C28" s="6" t="s">
        <v>1251</v>
      </c>
      <c r="J28">
        <f t="shared" ref="J28:T28" si="20">J$2*J121*1000000</f>
        <v>0</v>
      </c>
      <c r="K28">
        <f t="shared" si="20"/>
        <v>3067937.7266137409</v>
      </c>
      <c r="L28">
        <f t="shared" si="20"/>
        <v>1455690.7915638774</v>
      </c>
      <c r="M28">
        <f t="shared" si="20"/>
        <v>4499069.0808892874</v>
      </c>
      <c r="N28">
        <f t="shared" si="20"/>
        <v>9868770.1854220033</v>
      </c>
      <c r="O28">
        <f t="shared" si="20"/>
        <v>4748626.1629217742</v>
      </c>
      <c r="P28">
        <f t="shared" si="20"/>
        <v>4857384.1474517509</v>
      </c>
      <c r="Q28">
        <f t="shared" si="20"/>
        <v>8657797.6071470082</v>
      </c>
      <c r="R28">
        <f t="shared" si="20"/>
        <v>12745068.38524978</v>
      </c>
      <c r="S28">
        <f t="shared" si="20"/>
        <v>21300679.327795509</v>
      </c>
      <c r="T28">
        <f t="shared" si="20"/>
        <v>15524690.121017998</v>
      </c>
    </row>
    <row r="29" spans="1:20" x14ac:dyDescent="0.2">
      <c r="A29" s="72"/>
      <c r="B29" s="72"/>
      <c r="J29">
        <f t="shared" ref="J29:T29" si="21">J$2*J122*1000000</f>
        <v>0</v>
      </c>
      <c r="K29">
        <f t="shared" si="21"/>
        <v>0</v>
      </c>
      <c r="L29">
        <f t="shared" si="21"/>
        <v>0</v>
      </c>
      <c r="M29">
        <f t="shared" si="21"/>
        <v>0</v>
      </c>
      <c r="N29">
        <f t="shared" si="21"/>
        <v>0</v>
      </c>
      <c r="O29">
        <f t="shared" si="21"/>
        <v>0</v>
      </c>
      <c r="P29">
        <f t="shared" si="21"/>
        <v>0</v>
      </c>
      <c r="Q29">
        <f t="shared" si="21"/>
        <v>0</v>
      </c>
      <c r="R29">
        <f t="shared" si="21"/>
        <v>0</v>
      </c>
      <c r="S29">
        <f t="shared" si="21"/>
        <v>0</v>
      </c>
      <c r="T29">
        <f t="shared" si="21"/>
        <v>0</v>
      </c>
    </row>
    <row r="30" spans="1:20" x14ac:dyDescent="0.2">
      <c r="A30" s="71"/>
      <c r="B30" s="71"/>
      <c r="C30" s="6" t="s">
        <v>1252</v>
      </c>
      <c r="J30">
        <f t="shared" ref="J30:T30" si="22">J$2*J123*1000000</f>
        <v>0</v>
      </c>
      <c r="K30">
        <f t="shared" si="22"/>
        <v>-496674.24276800826</v>
      </c>
      <c r="L30">
        <f t="shared" si="22"/>
        <v>-704717.59815896116</v>
      </c>
      <c r="M30">
        <f t="shared" si="22"/>
        <v>2837675.685852739</v>
      </c>
      <c r="N30">
        <f t="shared" si="22"/>
        <v>1640683.0433264079</v>
      </c>
      <c r="O30">
        <f t="shared" si="22"/>
        <v>-662322.15600200952</v>
      </c>
      <c r="P30">
        <f t="shared" si="22"/>
        <v>53572.205109098461</v>
      </c>
      <c r="Q30">
        <f t="shared" si="22"/>
        <v>1023033.6356200241</v>
      </c>
      <c r="R30">
        <f t="shared" si="22"/>
        <v>627648.44018954725</v>
      </c>
      <c r="S30">
        <f t="shared" si="22"/>
        <v>843769.21305315394</v>
      </c>
      <c r="T30">
        <f t="shared" si="22"/>
        <v>-244508.21995547999</v>
      </c>
    </row>
    <row r="31" spans="1:20" x14ac:dyDescent="0.2">
      <c r="A31" s="72"/>
      <c r="B31" s="72"/>
      <c r="J31">
        <f t="shared" ref="J31:T31" si="23">J$2*J124*1000000</f>
        <v>0</v>
      </c>
      <c r="K31">
        <f t="shared" si="23"/>
        <v>0</v>
      </c>
      <c r="L31">
        <f t="shared" si="23"/>
        <v>0</v>
      </c>
      <c r="M31">
        <f t="shared" si="23"/>
        <v>0</v>
      </c>
      <c r="N31">
        <f t="shared" si="23"/>
        <v>0</v>
      </c>
      <c r="O31">
        <f t="shared" si="23"/>
        <v>0</v>
      </c>
      <c r="P31">
        <f t="shared" si="23"/>
        <v>0</v>
      </c>
      <c r="Q31">
        <f t="shared" si="23"/>
        <v>0</v>
      </c>
      <c r="R31">
        <f t="shared" si="23"/>
        <v>0</v>
      </c>
      <c r="S31">
        <f t="shared" si="23"/>
        <v>0</v>
      </c>
      <c r="T31">
        <f t="shared" si="23"/>
        <v>0</v>
      </c>
    </row>
    <row r="32" spans="1:20" x14ac:dyDescent="0.2">
      <c r="A32" s="71"/>
      <c r="B32" s="71"/>
      <c r="C32" s="6" t="s">
        <v>1253</v>
      </c>
      <c r="J32">
        <f t="shared" ref="J32:T32" si="24">J$2*J125*1000000</f>
        <v>0</v>
      </c>
      <c r="K32" t="e">
        <f t="shared" si="24"/>
        <v>#VALUE!</v>
      </c>
      <c r="L32" t="e">
        <f t="shared" si="24"/>
        <v>#VALUE!</v>
      </c>
      <c r="M32" t="e">
        <f t="shared" si="24"/>
        <v>#VALUE!</v>
      </c>
      <c r="N32" t="e">
        <f t="shared" si="24"/>
        <v>#VALUE!</v>
      </c>
      <c r="O32" t="e">
        <f t="shared" si="24"/>
        <v>#VALUE!</v>
      </c>
      <c r="P32" t="e">
        <f t="shared" si="24"/>
        <v>#VALUE!</v>
      </c>
      <c r="Q32" t="e">
        <f t="shared" si="24"/>
        <v>#VALUE!</v>
      </c>
      <c r="R32" t="e">
        <f t="shared" si="24"/>
        <v>#VALUE!</v>
      </c>
      <c r="S32" t="e">
        <f t="shared" si="24"/>
        <v>#VALUE!</v>
      </c>
      <c r="T32" t="e">
        <f t="shared" si="24"/>
        <v>#VALUE!</v>
      </c>
    </row>
    <row r="33" spans="1:20" x14ac:dyDescent="0.2">
      <c r="A33" s="72"/>
      <c r="B33" s="72"/>
      <c r="J33">
        <f t="shared" ref="J33:T33" si="25">J$2*J126*1000000</f>
        <v>0</v>
      </c>
      <c r="K33">
        <f t="shared" si="25"/>
        <v>0</v>
      </c>
      <c r="L33">
        <f t="shared" si="25"/>
        <v>0</v>
      </c>
      <c r="M33">
        <f t="shared" si="25"/>
        <v>0</v>
      </c>
      <c r="N33">
        <f t="shared" si="25"/>
        <v>0</v>
      </c>
      <c r="O33">
        <f t="shared" si="25"/>
        <v>0</v>
      </c>
      <c r="P33">
        <f t="shared" si="25"/>
        <v>0</v>
      </c>
      <c r="Q33">
        <f t="shared" si="25"/>
        <v>0</v>
      </c>
      <c r="R33">
        <f t="shared" si="25"/>
        <v>0</v>
      </c>
      <c r="S33">
        <f t="shared" si="25"/>
        <v>0</v>
      </c>
      <c r="T33">
        <f t="shared" si="25"/>
        <v>0</v>
      </c>
    </row>
    <row r="34" spans="1:20" x14ac:dyDescent="0.2">
      <c r="A34" s="71"/>
      <c r="B34" s="71"/>
      <c r="C34" s="6" t="s">
        <v>1254</v>
      </c>
      <c r="J34">
        <f t="shared" ref="J34:T34" si="26">J$2*J127*1000000</f>
        <v>0</v>
      </c>
      <c r="K34">
        <f t="shared" si="26"/>
        <v>3067937.7266137409</v>
      </c>
      <c r="L34">
        <f t="shared" si="26"/>
        <v>1455690.7915638774</v>
      </c>
      <c r="M34">
        <f t="shared" si="26"/>
        <v>4499069.0808892874</v>
      </c>
      <c r="N34">
        <f t="shared" si="26"/>
        <v>9868770.1854220033</v>
      </c>
      <c r="O34">
        <f t="shared" si="26"/>
        <v>4748626.1629217742</v>
      </c>
      <c r="P34">
        <f t="shared" si="26"/>
        <v>4857384.1474517509</v>
      </c>
      <c r="Q34">
        <f t="shared" si="26"/>
        <v>8657797.6071470082</v>
      </c>
      <c r="R34">
        <f t="shared" si="26"/>
        <v>12745068.38524978</v>
      </c>
      <c r="S34">
        <f t="shared" si="26"/>
        <v>21300679.327795509</v>
      </c>
      <c r="T34">
        <f t="shared" si="26"/>
        <v>15524690.121017998</v>
      </c>
    </row>
    <row r="35" spans="1:20" x14ac:dyDescent="0.2">
      <c r="A35" s="72"/>
      <c r="B35" s="72"/>
      <c r="J35">
        <f t="shared" ref="J35:T35" si="27">J$2*J128*1000000</f>
        <v>0</v>
      </c>
      <c r="K35">
        <f t="shared" si="27"/>
        <v>0</v>
      </c>
      <c r="L35">
        <f t="shared" si="27"/>
        <v>0</v>
      </c>
      <c r="M35">
        <f t="shared" si="27"/>
        <v>0</v>
      </c>
      <c r="N35">
        <f t="shared" si="27"/>
        <v>0</v>
      </c>
      <c r="O35">
        <f t="shared" si="27"/>
        <v>0</v>
      </c>
      <c r="P35">
        <f t="shared" si="27"/>
        <v>0</v>
      </c>
      <c r="Q35">
        <f t="shared" si="27"/>
        <v>0</v>
      </c>
      <c r="R35">
        <f t="shared" si="27"/>
        <v>0</v>
      </c>
      <c r="S35">
        <f t="shared" si="27"/>
        <v>0</v>
      </c>
      <c r="T35">
        <f t="shared" si="27"/>
        <v>0</v>
      </c>
    </row>
    <row r="36" spans="1:20" x14ac:dyDescent="0.2">
      <c r="A36" s="71"/>
      <c r="B36" s="71"/>
      <c r="C36" s="6" t="s">
        <v>1255</v>
      </c>
      <c r="J36">
        <f t="shared" ref="J36:T36" si="28">J$2*J129*1000000</f>
        <v>0</v>
      </c>
      <c r="K36" t="e">
        <f t="shared" si="28"/>
        <v>#VALUE!</v>
      </c>
      <c r="L36" t="e">
        <f t="shared" si="28"/>
        <v>#VALUE!</v>
      </c>
      <c r="M36" t="e">
        <f t="shared" si="28"/>
        <v>#VALUE!</v>
      </c>
      <c r="N36" t="e">
        <f t="shared" si="28"/>
        <v>#VALUE!</v>
      </c>
      <c r="O36" t="e">
        <f t="shared" si="28"/>
        <v>#VALUE!</v>
      </c>
      <c r="P36" t="e">
        <f t="shared" si="28"/>
        <v>#VALUE!</v>
      </c>
      <c r="Q36" t="e">
        <f t="shared" si="28"/>
        <v>#VALUE!</v>
      </c>
      <c r="R36" t="e">
        <f t="shared" si="28"/>
        <v>#VALUE!</v>
      </c>
      <c r="S36" t="e">
        <f t="shared" si="28"/>
        <v>#VALUE!</v>
      </c>
      <c r="T36" t="e">
        <f t="shared" si="28"/>
        <v>#VALUE!</v>
      </c>
    </row>
    <row r="37" spans="1:20" x14ac:dyDescent="0.2">
      <c r="A37" s="72"/>
      <c r="B37" s="72"/>
      <c r="J37">
        <f t="shared" ref="J37:T37" si="29">J$2*J130*1000000</f>
        <v>0</v>
      </c>
      <c r="K37">
        <f t="shared" si="29"/>
        <v>0</v>
      </c>
      <c r="L37">
        <f t="shared" si="29"/>
        <v>0</v>
      </c>
      <c r="M37">
        <f t="shared" si="29"/>
        <v>0</v>
      </c>
      <c r="N37">
        <f t="shared" si="29"/>
        <v>0</v>
      </c>
      <c r="O37">
        <f t="shared" si="29"/>
        <v>0</v>
      </c>
      <c r="P37">
        <f t="shared" si="29"/>
        <v>0</v>
      </c>
      <c r="Q37">
        <f t="shared" si="29"/>
        <v>0</v>
      </c>
      <c r="R37">
        <f t="shared" si="29"/>
        <v>0</v>
      </c>
      <c r="S37">
        <f t="shared" si="29"/>
        <v>0</v>
      </c>
      <c r="T37">
        <f t="shared" si="29"/>
        <v>0</v>
      </c>
    </row>
    <row r="38" spans="1:20" x14ac:dyDescent="0.2">
      <c r="A38" s="71"/>
      <c r="B38" s="71"/>
      <c r="C38" s="5" t="s">
        <v>1256</v>
      </c>
      <c r="J38">
        <f t="shared" ref="J38:T38" si="30">J$2*J131*1000000</f>
        <v>0</v>
      </c>
      <c r="K38">
        <f t="shared" si="30"/>
        <v>-83801686.370205954</v>
      </c>
      <c r="L38">
        <f t="shared" si="30"/>
        <v>-103789392.97982076</v>
      </c>
      <c r="M38">
        <f t="shared" si="30"/>
        <v>-159900449.14677215</v>
      </c>
      <c r="N38">
        <f t="shared" si="30"/>
        <v>-181512964.67399138</v>
      </c>
      <c r="O38">
        <f t="shared" si="30"/>
        <v>-251389391.1098285</v>
      </c>
      <c r="P38">
        <f t="shared" si="30"/>
        <v>-317472988.69796127</v>
      </c>
      <c r="Q38">
        <f t="shared" si="30"/>
        <v>-269691657.5322513</v>
      </c>
      <c r="R38">
        <f t="shared" si="30"/>
        <v>747710678.60132051</v>
      </c>
      <c r="S38">
        <f t="shared" si="30"/>
        <v>-806997002.67426872</v>
      </c>
      <c r="T38">
        <f t="shared" si="30"/>
        <v>-677064051.03476095</v>
      </c>
    </row>
    <row r="39" spans="1:20" x14ac:dyDescent="0.2">
      <c r="A39" s="72"/>
      <c r="B39" s="72"/>
      <c r="J39">
        <f t="shared" ref="J39:T39" si="31">J$2*J132*1000000</f>
        <v>0</v>
      </c>
      <c r="K39">
        <f t="shared" si="31"/>
        <v>0</v>
      </c>
      <c r="L39">
        <f t="shared" si="31"/>
        <v>0</v>
      </c>
      <c r="M39">
        <f t="shared" si="31"/>
        <v>0</v>
      </c>
      <c r="N39">
        <f t="shared" si="31"/>
        <v>0</v>
      </c>
      <c r="O39">
        <f t="shared" si="31"/>
        <v>0</v>
      </c>
      <c r="P39">
        <f t="shared" si="31"/>
        <v>0</v>
      </c>
      <c r="Q39">
        <f t="shared" si="31"/>
        <v>0</v>
      </c>
      <c r="R39">
        <f t="shared" si="31"/>
        <v>0</v>
      </c>
      <c r="S39">
        <f t="shared" si="31"/>
        <v>0</v>
      </c>
      <c r="T39">
        <f t="shared" si="31"/>
        <v>0</v>
      </c>
    </row>
    <row r="40" spans="1:20" x14ac:dyDescent="0.2">
      <c r="A40" s="71"/>
      <c r="B40" s="71"/>
      <c r="C40" s="6" t="s">
        <v>1257</v>
      </c>
      <c r="J40">
        <f t="shared" ref="J40:T40" si="32">J$2*J133*1000000</f>
        <v>0</v>
      </c>
      <c r="K40" t="e">
        <f t="shared" si="32"/>
        <v>#VALUE!</v>
      </c>
      <c r="L40" t="e">
        <f t="shared" si="32"/>
        <v>#VALUE!</v>
      </c>
      <c r="M40" t="e">
        <f t="shared" si="32"/>
        <v>#VALUE!</v>
      </c>
      <c r="N40" t="e">
        <f t="shared" si="32"/>
        <v>#VALUE!</v>
      </c>
      <c r="O40" t="e">
        <f t="shared" si="32"/>
        <v>#VALUE!</v>
      </c>
      <c r="P40" t="e">
        <f t="shared" si="32"/>
        <v>#VALUE!</v>
      </c>
      <c r="Q40" t="e">
        <f t="shared" si="32"/>
        <v>#VALUE!</v>
      </c>
      <c r="R40" t="e">
        <f t="shared" si="32"/>
        <v>#VALUE!</v>
      </c>
      <c r="S40" t="e">
        <f t="shared" si="32"/>
        <v>#VALUE!</v>
      </c>
      <c r="T40" t="e">
        <f t="shared" si="32"/>
        <v>#VALUE!</v>
      </c>
    </row>
    <row r="41" spans="1:20" x14ac:dyDescent="0.2">
      <c r="A41" s="72"/>
      <c r="B41" s="72"/>
      <c r="J41">
        <f t="shared" ref="J41:T41" si="33">J$2*J134*1000000</f>
        <v>0</v>
      </c>
      <c r="K41">
        <f t="shared" si="33"/>
        <v>0</v>
      </c>
      <c r="L41">
        <f t="shared" si="33"/>
        <v>0</v>
      </c>
      <c r="M41">
        <f t="shared" si="33"/>
        <v>0</v>
      </c>
      <c r="N41">
        <f t="shared" si="33"/>
        <v>0</v>
      </c>
      <c r="O41">
        <f t="shared" si="33"/>
        <v>0</v>
      </c>
      <c r="P41">
        <f t="shared" si="33"/>
        <v>0</v>
      </c>
      <c r="Q41">
        <f t="shared" si="33"/>
        <v>0</v>
      </c>
      <c r="R41">
        <f t="shared" si="33"/>
        <v>0</v>
      </c>
      <c r="S41">
        <f t="shared" si="33"/>
        <v>0</v>
      </c>
      <c r="T41">
        <f t="shared" si="33"/>
        <v>0</v>
      </c>
    </row>
    <row r="42" spans="1:20" x14ac:dyDescent="0.2">
      <c r="A42" s="71"/>
      <c r="B42" s="71"/>
      <c r="C42" s="6" t="s">
        <v>1258</v>
      </c>
      <c r="J42">
        <f t="shared" ref="J42:T42" si="34">J$2*J135*1000000</f>
        <v>0</v>
      </c>
      <c r="K42" t="e">
        <f t="shared" si="34"/>
        <v>#VALUE!</v>
      </c>
      <c r="L42" t="e">
        <f t="shared" si="34"/>
        <v>#VALUE!</v>
      </c>
      <c r="M42" t="e">
        <f t="shared" si="34"/>
        <v>#VALUE!</v>
      </c>
      <c r="N42" t="e">
        <f t="shared" si="34"/>
        <v>#VALUE!</v>
      </c>
      <c r="O42" t="e">
        <f t="shared" si="34"/>
        <v>#VALUE!</v>
      </c>
      <c r="P42" t="e">
        <f t="shared" si="34"/>
        <v>#VALUE!</v>
      </c>
      <c r="Q42" t="e">
        <f t="shared" si="34"/>
        <v>#VALUE!</v>
      </c>
      <c r="R42" t="e">
        <f t="shared" si="34"/>
        <v>#VALUE!</v>
      </c>
      <c r="S42" t="e">
        <f t="shared" si="34"/>
        <v>#VALUE!</v>
      </c>
      <c r="T42" t="e">
        <f t="shared" si="34"/>
        <v>#VALUE!</v>
      </c>
    </row>
    <row r="43" spans="1:20" x14ac:dyDescent="0.2">
      <c r="A43" s="72"/>
      <c r="B43" s="72"/>
      <c r="J43">
        <f t="shared" ref="J43:T43" si="35">J$2*J136*1000000</f>
        <v>0</v>
      </c>
      <c r="K43">
        <f t="shared" si="35"/>
        <v>0</v>
      </c>
      <c r="L43">
        <f t="shared" si="35"/>
        <v>0</v>
      </c>
      <c r="M43">
        <f t="shared" si="35"/>
        <v>0</v>
      </c>
      <c r="N43">
        <f t="shared" si="35"/>
        <v>0</v>
      </c>
      <c r="O43">
        <f t="shared" si="35"/>
        <v>0</v>
      </c>
      <c r="P43">
        <f t="shared" si="35"/>
        <v>0</v>
      </c>
      <c r="Q43">
        <f t="shared" si="35"/>
        <v>0</v>
      </c>
      <c r="R43">
        <f t="shared" si="35"/>
        <v>0</v>
      </c>
      <c r="S43">
        <f t="shared" si="35"/>
        <v>0</v>
      </c>
      <c r="T43">
        <f t="shared" si="35"/>
        <v>0</v>
      </c>
    </row>
    <row r="44" spans="1:20" x14ac:dyDescent="0.2">
      <c r="A44" s="71"/>
      <c r="B44" s="71"/>
      <c r="C44" s="5" t="s">
        <v>1259</v>
      </c>
      <c r="J44">
        <f t="shared" ref="J44:T44" si="36">J$2*J137*1000000</f>
        <v>0</v>
      </c>
      <c r="K44">
        <f t="shared" si="36"/>
        <v>-86399759.760311291</v>
      </c>
      <c r="L44">
        <f t="shared" si="36"/>
        <v>-103585324.17726506</v>
      </c>
      <c r="M44">
        <f t="shared" si="36"/>
        <v>-163774269.95660129</v>
      </c>
      <c r="N44">
        <f t="shared" si="36"/>
        <v>-187868667.21188545</v>
      </c>
      <c r="O44">
        <f t="shared" si="36"/>
        <v>-207853777.14232528</v>
      </c>
      <c r="P44">
        <f t="shared" si="36"/>
        <v>-315729969.58436382</v>
      </c>
      <c r="Q44">
        <f t="shared" si="36"/>
        <v>-200227345.53555</v>
      </c>
      <c r="R44">
        <f t="shared" si="36"/>
        <v>758177642.97568023</v>
      </c>
      <c r="S44">
        <f t="shared" si="36"/>
        <v>-820586204.59433901</v>
      </c>
      <c r="T44">
        <f t="shared" si="36"/>
        <v>-680555411.47682405</v>
      </c>
    </row>
    <row r="45" spans="1:20" x14ac:dyDescent="0.2">
      <c r="A45" s="72"/>
      <c r="B45" s="72"/>
      <c r="J45">
        <f t="shared" ref="J45:T45" si="37">J$2*J138*1000000</f>
        <v>0</v>
      </c>
      <c r="K45">
        <f t="shared" si="37"/>
        <v>0</v>
      </c>
      <c r="L45">
        <f t="shared" si="37"/>
        <v>0</v>
      </c>
      <c r="M45">
        <f t="shared" si="37"/>
        <v>0</v>
      </c>
      <c r="N45">
        <f t="shared" si="37"/>
        <v>0</v>
      </c>
      <c r="O45">
        <f t="shared" si="37"/>
        <v>0</v>
      </c>
      <c r="P45">
        <f t="shared" si="37"/>
        <v>0</v>
      </c>
      <c r="Q45">
        <f t="shared" si="37"/>
        <v>0</v>
      </c>
      <c r="R45">
        <f t="shared" si="37"/>
        <v>0</v>
      </c>
      <c r="S45">
        <f t="shared" si="37"/>
        <v>0</v>
      </c>
      <c r="T45">
        <f t="shared" si="37"/>
        <v>0</v>
      </c>
    </row>
    <row r="46" spans="1:20" x14ac:dyDescent="0.2">
      <c r="A46" s="71"/>
      <c r="B46" s="71"/>
      <c r="C46" s="6" t="s">
        <v>1260</v>
      </c>
      <c r="J46">
        <f t="shared" ref="J46:T46" si="38">J$2*J139*1000000</f>
        <v>0</v>
      </c>
      <c r="K46">
        <f t="shared" si="38"/>
        <v>-224567.51377240216</v>
      </c>
      <c r="L46">
        <f t="shared" si="38"/>
        <v>-296443.94717922324</v>
      </c>
      <c r="M46">
        <f t="shared" si="38"/>
        <v>-791618.68057701562</v>
      </c>
      <c r="N46">
        <f t="shared" si="38"/>
        <v>-218426.99228332122</v>
      </c>
      <c r="O46">
        <f t="shared" si="38"/>
        <v>-175293.63797011512</v>
      </c>
      <c r="P46">
        <f t="shared" si="38"/>
        <v>-705410.08832650236</v>
      </c>
      <c r="Q46">
        <f t="shared" si="38"/>
        <v>449296.78544378059</v>
      </c>
      <c r="R46">
        <f t="shared" si="38"/>
        <v>6010377.2252720427</v>
      </c>
      <c r="S46">
        <f t="shared" si="38"/>
        <v>-2547216.3563313051</v>
      </c>
      <c r="T46">
        <f t="shared" si="38"/>
        <v>122706.06602201998</v>
      </c>
    </row>
    <row r="47" spans="1:20" x14ac:dyDescent="0.2">
      <c r="A47" s="72"/>
      <c r="B47" s="72"/>
      <c r="J47">
        <f t="shared" ref="J47:T47" si="39">J$2*J140*1000000</f>
        <v>0</v>
      </c>
      <c r="K47">
        <f t="shared" si="39"/>
        <v>0</v>
      </c>
      <c r="L47">
        <f t="shared" si="39"/>
        <v>0</v>
      </c>
      <c r="M47">
        <f t="shared" si="39"/>
        <v>0</v>
      </c>
      <c r="N47">
        <f t="shared" si="39"/>
        <v>0</v>
      </c>
      <c r="O47">
        <f t="shared" si="39"/>
        <v>0</v>
      </c>
      <c r="P47">
        <f t="shared" si="39"/>
        <v>0</v>
      </c>
      <c r="Q47">
        <f t="shared" si="39"/>
        <v>0</v>
      </c>
      <c r="R47">
        <f t="shared" si="39"/>
        <v>0</v>
      </c>
      <c r="S47">
        <f t="shared" si="39"/>
        <v>0</v>
      </c>
      <c r="T47">
        <f t="shared" si="39"/>
        <v>0</v>
      </c>
    </row>
    <row r="48" spans="1:20" x14ac:dyDescent="0.2">
      <c r="A48" s="71"/>
      <c r="B48" s="71"/>
      <c r="C48" s="6" t="s">
        <v>1261</v>
      </c>
      <c r="J48">
        <f t="shared" ref="J48:T48" si="40">J$2*J141*1000000</f>
        <v>0</v>
      </c>
      <c r="K48">
        <f t="shared" si="40"/>
        <v>-320889.70275662636</v>
      </c>
      <c r="L48">
        <f t="shared" si="40"/>
        <v>-361201.78052356024</v>
      </c>
      <c r="M48">
        <f t="shared" si="40"/>
        <v>-486198.49251785449</v>
      </c>
      <c r="N48">
        <f t="shared" si="40"/>
        <v>-449324.03384985233</v>
      </c>
      <c r="O48">
        <f t="shared" si="40"/>
        <v>-431039.20679964876</v>
      </c>
      <c r="P48">
        <f t="shared" si="40"/>
        <v>-482278.00915200374</v>
      </c>
      <c r="Q48">
        <f t="shared" si="40"/>
        <v>-218464.25157392817</v>
      </c>
      <c r="R48">
        <f t="shared" si="40"/>
        <v>348488.34328750602</v>
      </c>
      <c r="S48">
        <f t="shared" si="40"/>
        <v>-521223.00840877043</v>
      </c>
      <c r="T48">
        <f t="shared" si="40"/>
        <v>-346763.27497382998</v>
      </c>
    </row>
    <row r="49" spans="1:20" x14ac:dyDescent="0.2">
      <c r="A49" s="72"/>
      <c r="B49" s="72"/>
      <c r="J49">
        <f t="shared" ref="J49:T49" si="41">J$2*J142*1000000</f>
        <v>0</v>
      </c>
      <c r="K49">
        <f t="shared" si="41"/>
        <v>0</v>
      </c>
      <c r="L49">
        <f t="shared" si="41"/>
        <v>0</v>
      </c>
      <c r="M49">
        <f t="shared" si="41"/>
        <v>0</v>
      </c>
      <c r="N49">
        <f t="shared" si="41"/>
        <v>0</v>
      </c>
      <c r="O49">
        <f t="shared" si="41"/>
        <v>0</v>
      </c>
      <c r="P49">
        <f t="shared" si="41"/>
        <v>0</v>
      </c>
      <c r="Q49">
        <f t="shared" si="41"/>
        <v>0</v>
      </c>
      <c r="R49">
        <f t="shared" si="41"/>
        <v>0</v>
      </c>
      <c r="S49">
        <f t="shared" si="41"/>
        <v>0</v>
      </c>
      <c r="T49">
        <f t="shared" si="41"/>
        <v>0</v>
      </c>
    </row>
    <row r="50" spans="1:20" x14ac:dyDescent="0.2">
      <c r="A50" s="71"/>
      <c r="B50" s="71"/>
      <c r="C50" s="6" t="s">
        <v>1262</v>
      </c>
      <c r="J50">
        <f t="shared" ref="J50:T50" si="42">J$2*J143*1000000</f>
        <v>0</v>
      </c>
      <c r="K50" t="e">
        <f t="shared" si="42"/>
        <v>#VALUE!</v>
      </c>
      <c r="L50" t="e">
        <f t="shared" si="42"/>
        <v>#VALUE!</v>
      </c>
      <c r="M50" t="e">
        <f t="shared" si="42"/>
        <v>#VALUE!</v>
      </c>
      <c r="N50" t="e">
        <f t="shared" si="42"/>
        <v>#VALUE!</v>
      </c>
      <c r="O50">
        <f t="shared" si="42"/>
        <v>-43640266.885694332</v>
      </c>
      <c r="P50">
        <f t="shared" si="42"/>
        <v>-30310589.732779395</v>
      </c>
      <c r="Q50" t="e">
        <f t="shared" si="42"/>
        <v>#VALUE!</v>
      </c>
      <c r="R50">
        <f t="shared" si="42"/>
        <v>2499757.3741117925</v>
      </c>
      <c r="S50">
        <f t="shared" si="42"/>
        <v>-1493719.2459058426</v>
      </c>
      <c r="T50">
        <f t="shared" si="42"/>
        <v>9027821.9844929986</v>
      </c>
    </row>
    <row r="51" spans="1:20" x14ac:dyDescent="0.2">
      <c r="A51" s="72"/>
      <c r="B51" s="72"/>
      <c r="J51">
        <f t="shared" ref="J51:T51" si="43">J$2*J144*1000000</f>
        <v>0</v>
      </c>
      <c r="K51">
        <f t="shared" si="43"/>
        <v>0</v>
      </c>
      <c r="L51">
        <f t="shared" si="43"/>
        <v>0</v>
      </c>
      <c r="M51">
        <f t="shared" si="43"/>
        <v>0</v>
      </c>
      <c r="N51">
        <f t="shared" si="43"/>
        <v>0</v>
      </c>
      <c r="O51">
        <f t="shared" si="43"/>
        <v>0</v>
      </c>
      <c r="P51">
        <f t="shared" si="43"/>
        <v>0</v>
      </c>
      <c r="Q51">
        <f t="shared" si="43"/>
        <v>0</v>
      </c>
      <c r="R51">
        <f t="shared" si="43"/>
        <v>0</v>
      </c>
      <c r="S51">
        <f t="shared" si="43"/>
        <v>0</v>
      </c>
      <c r="T51">
        <f t="shared" si="43"/>
        <v>0</v>
      </c>
    </row>
    <row r="52" spans="1:20" x14ac:dyDescent="0.2">
      <c r="A52" s="71"/>
      <c r="B52" s="71"/>
      <c r="C52" s="6" t="s">
        <v>1263</v>
      </c>
      <c r="J52">
        <f t="shared" ref="J52:T52" si="44">J$2*J145*1000000</f>
        <v>0</v>
      </c>
      <c r="K52">
        <f t="shared" si="44"/>
        <v>-86399759.760311291</v>
      </c>
      <c r="L52">
        <f t="shared" si="44"/>
        <v>-103585324.17726506</v>
      </c>
      <c r="M52">
        <f t="shared" si="44"/>
        <v>-163774269.95660129</v>
      </c>
      <c r="N52">
        <f t="shared" si="44"/>
        <v>-187868667.21188545</v>
      </c>
      <c r="O52">
        <f t="shared" si="44"/>
        <v>-164213510.25663096</v>
      </c>
      <c r="P52">
        <f t="shared" si="44"/>
        <v>-285406563.53457266</v>
      </c>
      <c r="Q52">
        <f t="shared" si="44"/>
        <v>-200227345.53555</v>
      </c>
      <c r="R52">
        <f t="shared" si="44"/>
        <v>755677885.60156822</v>
      </c>
      <c r="S52">
        <f t="shared" si="44"/>
        <v>-819080341.28952336</v>
      </c>
      <c r="T52">
        <f t="shared" si="44"/>
        <v>-689583233.46131694</v>
      </c>
    </row>
    <row r="53" spans="1:20" x14ac:dyDescent="0.2">
      <c r="A53" s="72"/>
      <c r="B53" s="72"/>
      <c r="J53">
        <f t="shared" ref="J53:T53" si="45">J$2*J146*1000000</f>
        <v>0</v>
      </c>
      <c r="K53">
        <f t="shared" si="45"/>
        <v>0</v>
      </c>
      <c r="L53">
        <f t="shared" si="45"/>
        <v>0</v>
      </c>
      <c r="M53">
        <f t="shared" si="45"/>
        <v>0</v>
      </c>
      <c r="N53">
        <f t="shared" si="45"/>
        <v>0</v>
      </c>
      <c r="O53">
        <f t="shared" si="45"/>
        <v>0</v>
      </c>
      <c r="P53">
        <f t="shared" si="45"/>
        <v>0</v>
      </c>
      <c r="Q53">
        <f t="shared" si="45"/>
        <v>0</v>
      </c>
      <c r="R53">
        <f t="shared" si="45"/>
        <v>0</v>
      </c>
      <c r="S53">
        <f t="shared" si="45"/>
        <v>0</v>
      </c>
      <c r="T53">
        <f t="shared" si="45"/>
        <v>0</v>
      </c>
    </row>
    <row r="54" spans="1:20" x14ac:dyDescent="0.2">
      <c r="A54" s="71"/>
      <c r="B54" s="71"/>
      <c r="C54" s="6" t="s">
        <v>1264</v>
      </c>
      <c r="J54">
        <f t="shared" ref="J54:T54" si="46">J$2*J147*1000000</f>
        <v>0</v>
      </c>
      <c r="K54" t="e">
        <f t="shared" si="46"/>
        <v>#VALUE!</v>
      </c>
      <c r="L54" t="e">
        <f t="shared" si="46"/>
        <v>#VALUE!</v>
      </c>
      <c r="M54" t="e">
        <f t="shared" si="46"/>
        <v>#VALUE!</v>
      </c>
      <c r="N54" t="e">
        <f t="shared" si="46"/>
        <v>#VALUE!</v>
      </c>
      <c r="O54" t="e">
        <f t="shared" si="46"/>
        <v>#VALUE!</v>
      </c>
      <c r="P54" t="e">
        <f t="shared" si="46"/>
        <v>#VALUE!</v>
      </c>
      <c r="Q54" t="e">
        <f t="shared" si="46"/>
        <v>#VALUE!</v>
      </c>
      <c r="R54" t="e">
        <f t="shared" si="46"/>
        <v>#VALUE!</v>
      </c>
      <c r="S54" t="e">
        <f t="shared" si="46"/>
        <v>#VALUE!</v>
      </c>
      <c r="T54" t="e">
        <f t="shared" si="46"/>
        <v>#VALUE!</v>
      </c>
    </row>
    <row r="55" spans="1:20" x14ac:dyDescent="0.2">
      <c r="A55" s="72"/>
      <c r="B55" s="72"/>
      <c r="J55">
        <f t="shared" ref="J55:T55" si="47">J$2*J148*1000000</f>
        <v>0</v>
      </c>
      <c r="K55">
        <f t="shared" si="47"/>
        <v>0</v>
      </c>
      <c r="L55">
        <f t="shared" si="47"/>
        <v>0</v>
      </c>
      <c r="M55">
        <f t="shared" si="47"/>
        <v>0</v>
      </c>
      <c r="N55">
        <f t="shared" si="47"/>
        <v>0</v>
      </c>
      <c r="O55">
        <f t="shared" si="47"/>
        <v>0</v>
      </c>
      <c r="P55">
        <f t="shared" si="47"/>
        <v>0</v>
      </c>
      <c r="Q55">
        <f t="shared" si="47"/>
        <v>0</v>
      </c>
      <c r="R55">
        <f t="shared" si="47"/>
        <v>0</v>
      </c>
      <c r="S55">
        <f t="shared" si="47"/>
        <v>0</v>
      </c>
      <c r="T55">
        <f t="shared" si="47"/>
        <v>0</v>
      </c>
    </row>
    <row r="56" spans="1:20" x14ac:dyDescent="0.2">
      <c r="A56" s="71"/>
      <c r="B56" s="71"/>
      <c r="C56" s="5" t="s">
        <v>1265</v>
      </c>
      <c r="J56">
        <f t="shared" ref="J56:T56" si="48">J$2*J149*1000000</f>
        <v>0</v>
      </c>
      <c r="K56">
        <f t="shared" si="48"/>
        <v>-86399759.760311291</v>
      </c>
      <c r="L56">
        <f t="shared" si="48"/>
        <v>-103585324.17726506</v>
      </c>
      <c r="M56">
        <f t="shared" si="48"/>
        <v>-163774269.95660129</v>
      </c>
      <c r="N56">
        <f t="shared" si="48"/>
        <v>-187868667.21188545</v>
      </c>
      <c r="O56">
        <f t="shared" si="48"/>
        <v>-164213510.25663096</v>
      </c>
      <c r="P56">
        <f t="shared" si="48"/>
        <v>-285406563.53457266</v>
      </c>
      <c r="Q56">
        <f t="shared" si="48"/>
        <v>-200227345.53555</v>
      </c>
      <c r="R56">
        <f t="shared" si="48"/>
        <v>755677885.60156822</v>
      </c>
      <c r="S56">
        <f t="shared" si="48"/>
        <v>-819080341.28952336</v>
      </c>
      <c r="T56">
        <f t="shared" si="48"/>
        <v>-689583233.46131694</v>
      </c>
    </row>
    <row r="57" spans="1:20" x14ac:dyDescent="0.2">
      <c r="A57" s="72"/>
      <c r="B57" s="72"/>
      <c r="J57">
        <f t="shared" ref="J57:T57" si="49">J$2*J150*1000000</f>
        <v>0</v>
      </c>
      <c r="K57">
        <f t="shared" si="49"/>
        <v>0</v>
      </c>
      <c r="L57">
        <f t="shared" si="49"/>
        <v>0</v>
      </c>
      <c r="M57">
        <f t="shared" si="49"/>
        <v>0</v>
      </c>
      <c r="N57">
        <f t="shared" si="49"/>
        <v>0</v>
      </c>
      <c r="O57">
        <f t="shared" si="49"/>
        <v>0</v>
      </c>
      <c r="P57">
        <f t="shared" si="49"/>
        <v>0</v>
      </c>
      <c r="Q57">
        <f t="shared" si="49"/>
        <v>0</v>
      </c>
      <c r="R57">
        <f t="shared" si="49"/>
        <v>0</v>
      </c>
      <c r="S57">
        <f t="shared" si="49"/>
        <v>0</v>
      </c>
      <c r="T57">
        <f t="shared" si="49"/>
        <v>0</v>
      </c>
    </row>
    <row r="58" spans="1:20" x14ac:dyDescent="0.2">
      <c r="A58" s="71"/>
      <c r="B58" s="71"/>
      <c r="C58" s="6" t="s">
        <v>1266</v>
      </c>
      <c r="J58">
        <f t="shared" ref="J58:T58" si="50">J$2*J151*1000000</f>
        <v>0</v>
      </c>
      <c r="K58">
        <f t="shared" si="50"/>
        <v>-224567.51377240216</v>
      </c>
      <c r="L58">
        <f t="shared" si="50"/>
        <v>-296443.94717922324</v>
      </c>
      <c r="M58">
        <f t="shared" si="50"/>
        <v>-791618.68057701562</v>
      </c>
      <c r="N58">
        <f t="shared" si="50"/>
        <v>-218426.99228332122</v>
      </c>
      <c r="O58">
        <f t="shared" si="50"/>
        <v>136179.60979618644</v>
      </c>
      <c r="P58">
        <f t="shared" si="50"/>
        <v>-991982.93670914392</v>
      </c>
      <c r="Q58">
        <f t="shared" si="50"/>
        <v>362971.22329671716</v>
      </c>
      <c r="R58">
        <f t="shared" si="50"/>
        <v>5994615.2083318317</v>
      </c>
      <c r="S58">
        <f t="shared" si="50"/>
        <v>-2549159.4057568735</v>
      </c>
      <c r="T58">
        <f t="shared" si="50"/>
        <v>107452.54952756999</v>
      </c>
    </row>
    <row r="59" spans="1:20" x14ac:dyDescent="0.2">
      <c r="A59" s="72"/>
      <c r="B59" s="72"/>
      <c r="J59">
        <f t="shared" ref="J59:T59" si="51">J$2*J152*1000000</f>
        <v>0</v>
      </c>
      <c r="K59">
        <f t="shared" si="51"/>
        <v>0</v>
      </c>
      <c r="L59">
        <f t="shared" si="51"/>
        <v>0</v>
      </c>
      <c r="M59">
        <f t="shared" si="51"/>
        <v>0</v>
      </c>
      <c r="N59">
        <f t="shared" si="51"/>
        <v>0</v>
      </c>
      <c r="O59">
        <f t="shared" si="51"/>
        <v>0</v>
      </c>
      <c r="P59">
        <f t="shared" si="51"/>
        <v>0</v>
      </c>
      <c r="Q59">
        <f t="shared" si="51"/>
        <v>0</v>
      </c>
      <c r="R59">
        <f t="shared" si="51"/>
        <v>0</v>
      </c>
      <c r="S59">
        <f t="shared" si="51"/>
        <v>0</v>
      </c>
      <c r="T59">
        <f t="shared" si="51"/>
        <v>0</v>
      </c>
    </row>
    <row r="60" spans="1:20" x14ac:dyDescent="0.2">
      <c r="A60" s="71"/>
      <c r="B60" s="71"/>
      <c r="C60" s="6" t="s">
        <v>1267</v>
      </c>
      <c r="J60">
        <f t="shared" ref="J60:T60" si="52">J$2*J153*1000000</f>
        <v>0</v>
      </c>
      <c r="K60">
        <f t="shared" si="52"/>
        <v>-320889.70275662636</v>
      </c>
      <c r="L60">
        <f t="shared" si="52"/>
        <v>-361201.78052356024</v>
      </c>
      <c r="M60">
        <f t="shared" si="52"/>
        <v>-486198.49251785449</v>
      </c>
      <c r="N60">
        <f t="shared" si="52"/>
        <v>-449324.03384985233</v>
      </c>
      <c r="O60">
        <f t="shared" si="52"/>
        <v>-340514.43256433553</v>
      </c>
      <c r="P60">
        <f t="shared" si="52"/>
        <v>-435882.94156948302</v>
      </c>
      <c r="Q60">
        <f t="shared" si="52"/>
        <v>-218464.25157392817</v>
      </c>
      <c r="R60">
        <f t="shared" si="52"/>
        <v>347380.07647139742</v>
      </c>
      <c r="S60">
        <f t="shared" si="52"/>
        <v>-520251.48369598616</v>
      </c>
      <c r="T60">
        <f t="shared" si="52"/>
        <v>-351395.82442769996</v>
      </c>
    </row>
    <row r="61" spans="1:20" x14ac:dyDescent="0.2">
      <c r="A61" s="72"/>
      <c r="B61" s="72"/>
      <c r="J61">
        <f t="shared" ref="J61:T61" si="53">J$2*J154*1000000</f>
        <v>0</v>
      </c>
      <c r="K61">
        <f t="shared" si="53"/>
        <v>0</v>
      </c>
      <c r="L61">
        <f t="shared" si="53"/>
        <v>0</v>
      </c>
      <c r="M61">
        <f t="shared" si="53"/>
        <v>0</v>
      </c>
      <c r="N61">
        <f t="shared" si="53"/>
        <v>0</v>
      </c>
      <c r="O61">
        <f t="shared" si="53"/>
        <v>0</v>
      </c>
      <c r="P61">
        <f t="shared" si="53"/>
        <v>0</v>
      </c>
      <c r="Q61">
        <f t="shared" si="53"/>
        <v>0</v>
      </c>
      <c r="R61">
        <f t="shared" si="53"/>
        <v>0</v>
      </c>
      <c r="S61">
        <f t="shared" si="53"/>
        <v>0</v>
      </c>
      <c r="T61">
        <f t="shared" si="53"/>
        <v>0</v>
      </c>
    </row>
    <row r="62" spans="1:20" x14ac:dyDescent="0.2">
      <c r="A62" s="71"/>
      <c r="B62" s="71"/>
      <c r="C62" s="6" t="s">
        <v>1268</v>
      </c>
      <c r="J62">
        <f t="shared" ref="J62:T62" si="54">J$2*J155*1000000</f>
        <v>0</v>
      </c>
      <c r="K62" t="e">
        <f t="shared" si="54"/>
        <v>#VALUE!</v>
      </c>
      <c r="L62" t="e">
        <f t="shared" si="54"/>
        <v>#VALUE!</v>
      </c>
      <c r="M62" t="e">
        <f t="shared" si="54"/>
        <v>#VALUE!</v>
      </c>
      <c r="N62" t="e">
        <f t="shared" si="54"/>
        <v>#VALUE!</v>
      </c>
      <c r="O62" t="e">
        <f t="shared" si="54"/>
        <v>#VALUE!</v>
      </c>
      <c r="P62" t="e">
        <f t="shared" si="54"/>
        <v>#VALUE!</v>
      </c>
      <c r="Q62" t="e">
        <f t="shared" si="54"/>
        <v>#VALUE!</v>
      </c>
      <c r="R62" t="e">
        <f t="shared" si="54"/>
        <v>#VALUE!</v>
      </c>
      <c r="S62" t="e">
        <f t="shared" si="54"/>
        <v>#VALUE!</v>
      </c>
      <c r="T62" t="e">
        <f t="shared" si="54"/>
        <v>#VALUE!</v>
      </c>
    </row>
    <row r="63" spans="1:20" x14ac:dyDescent="0.2">
      <c r="A63" s="72"/>
      <c r="B63" s="72"/>
      <c r="J63">
        <f t="shared" ref="J63:T63" si="55">J$2*J156*1000000</f>
        <v>0</v>
      </c>
      <c r="K63">
        <f t="shared" si="55"/>
        <v>0</v>
      </c>
      <c r="L63">
        <f t="shared" si="55"/>
        <v>0</v>
      </c>
      <c r="M63">
        <f t="shared" si="55"/>
        <v>0</v>
      </c>
      <c r="N63">
        <f t="shared" si="55"/>
        <v>0</v>
      </c>
      <c r="O63">
        <f t="shared" si="55"/>
        <v>0</v>
      </c>
      <c r="P63">
        <f t="shared" si="55"/>
        <v>0</v>
      </c>
      <c r="Q63">
        <f t="shared" si="55"/>
        <v>0</v>
      </c>
      <c r="R63">
        <f t="shared" si="55"/>
        <v>0</v>
      </c>
      <c r="S63">
        <f t="shared" si="55"/>
        <v>0</v>
      </c>
      <c r="T63">
        <f t="shared" si="55"/>
        <v>0</v>
      </c>
    </row>
    <row r="64" spans="1:20" x14ac:dyDescent="0.2">
      <c r="A64" s="71"/>
      <c r="B64" s="71"/>
      <c r="C64" s="6" t="s">
        <v>1269</v>
      </c>
      <c r="J64">
        <f t="shared" ref="J64:T64" si="56">J$2*J157*1000000</f>
        <v>0</v>
      </c>
      <c r="K64">
        <f t="shared" si="56"/>
        <v>-86399759.760311291</v>
      </c>
      <c r="L64">
        <f t="shared" si="56"/>
        <v>-103585324.17726506</v>
      </c>
      <c r="M64">
        <f t="shared" si="56"/>
        <v>-163774269.95660129</v>
      </c>
      <c r="N64">
        <f t="shared" si="56"/>
        <v>-187868667.21188545</v>
      </c>
      <c r="O64">
        <f t="shared" si="56"/>
        <v>-164213510.25663096</v>
      </c>
      <c r="P64">
        <f t="shared" si="56"/>
        <v>-285406563.53457266</v>
      </c>
      <c r="Q64">
        <f t="shared" si="56"/>
        <v>-200227345.53555</v>
      </c>
      <c r="R64">
        <f t="shared" si="56"/>
        <v>755677885.60156822</v>
      </c>
      <c r="S64">
        <f t="shared" si="56"/>
        <v>-819080341.28952336</v>
      </c>
      <c r="T64">
        <f t="shared" si="56"/>
        <v>-689583233.46131694</v>
      </c>
    </row>
    <row r="65" spans="1:20" x14ac:dyDescent="0.2">
      <c r="A65" s="72"/>
      <c r="B65" s="72"/>
      <c r="J65">
        <f t="shared" ref="J65:T65" si="57">J$2*J158*1000000</f>
        <v>0</v>
      </c>
      <c r="K65">
        <f t="shared" si="57"/>
        <v>0</v>
      </c>
      <c r="L65">
        <f t="shared" si="57"/>
        <v>0</v>
      </c>
      <c r="M65">
        <f t="shared" si="57"/>
        <v>0</v>
      </c>
      <c r="N65">
        <f t="shared" si="57"/>
        <v>0</v>
      </c>
      <c r="O65">
        <f t="shared" si="57"/>
        <v>0</v>
      </c>
      <c r="P65">
        <f t="shared" si="57"/>
        <v>0</v>
      </c>
      <c r="Q65">
        <f t="shared" si="57"/>
        <v>0</v>
      </c>
      <c r="R65">
        <f t="shared" si="57"/>
        <v>0</v>
      </c>
      <c r="S65">
        <f t="shared" si="57"/>
        <v>0</v>
      </c>
      <c r="T65">
        <f t="shared" si="57"/>
        <v>0</v>
      </c>
    </row>
    <row r="66" spans="1:20" x14ac:dyDescent="0.2">
      <c r="A66" s="71"/>
      <c r="B66" s="71"/>
      <c r="C66" s="6" t="s">
        <v>1270</v>
      </c>
      <c r="J66">
        <f t="shared" ref="J66:T66" si="58">J$2*J159*1000000</f>
        <v>0</v>
      </c>
      <c r="K66">
        <f t="shared" si="58"/>
        <v>-704796.50476261601</v>
      </c>
      <c r="L66">
        <f t="shared" si="58"/>
        <v>-843484.38389682607</v>
      </c>
      <c r="M66">
        <f t="shared" si="58"/>
        <v>-1264088.8958389843</v>
      </c>
      <c r="N66">
        <f t="shared" si="58"/>
        <v>-1340865.5143236415</v>
      </c>
      <c r="O66">
        <f t="shared" si="58"/>
        <v>-1151182.1001022484</v>
      </c>
      <c r="P66">
        <f t="shared" si="58"/>
        <v>-1807100.6986561923</v>
      </c>
      <c r="Q66">
        <f t="shared" si="58"/>
        <v>-1211586.8371517679</v>
      </c>
      <c r="R66">
        <f t="shared" si="58"/>
        <v>4322240.5828238381</v>
      </c>
      <c r="S66">
        <f t="shared" si="58"/>
        <v>-4493301.7966273315</v>
      </c>
      <c r="T66">
        <f t="shared" si="58"/>
        <v>-3728637.3653099998</v>
      </c>
    </row>
    <row r="67" spans="1:20" x14ac:dyDescent="0.2">
      <c r="A67" s="72"/>
      <c r="B67" s="72"/>
      <c r="J67">
        <f t="shared" ref="J67:T67" si="59">J$2*J160*1000000</f>
        <v>0</v>
      </c>
      <c r="K67">
        <f t="shared" si="59"/>
        <v>0</v>
      </c>
      <c r="L67">
        <f t="shared" si="59"/>
        <v>0</v>
      </c>
      <c r="M67">
        <f t="shared" si="59"/>
        <v>0</v>
      </c>
      <c r="N67">
        <f t="shared" si="59"/>
        <v>0</v>
      </c>
      <c r="O67">
        <f t="shared" si="59"/>
        <v>0</v>
      </c>
      <c r="P67">
        <f t="shared" si="59"/>
        <v>0</v>
      </c>
      <c r="Q67">
        <f t="shared" si="59"/>
        <v>0</v>
      </c>
      <c r="R67">
        <f t="shared" si="59"/>
        <v>0</v>
      </c>
      <c r="S67">
        <f t="shared" si="59"/>
        <v>0</v>
      </c>
      <c r="T67">
        <f t="shared" si="59"/>
        <v>0</v>
      </c>
    </row>
    <row r="68" spans="1:20" x14ac:dyDescent="0.2">
      <c r="A68" s="71"/>
      <c r="B68" s="71"/>
      <c r="C68" s="6" t="s">
        <v>1271</v>
      </c>
      <c r="J68">
        <f t="shared" ref="J68:T68" si="60">J$2*J161*1000000</f>
        <v>0</v>
      </c>
      <c r="K68">
        <f t="shared" si="60"/>
        <v>-175369.95383210978</v>
      </c>
      <c r="L68">
        <f t="shared" si="60"/>
        <v>-271819.64500417071</v>
      </c>
      <c r="M68">
        <f t="shared" si="60"/>
        <v>-695520.73978581536</v>
      </c>
      <c r="N68">
        <f t="shared" si="60"/>
        <v>-90374.33566541344</v>
      </c>
      <c r="O68">
        <f t="shared" si="60"/>
        <v>156063.66425249801</v>
      </c>
      <c r="P68">
        <f t="shared" si="60"/>
        <v>-783205.13258780073</v>
      </c>
      <c r="Q68">
        <f t="shared" si="60"/>
        <v>405502.9695592323</v>
      </c>
      <c r="R68">
        <f t="shared" si="60"/>
        <v>5740206.4036562173</v>
      </c>
      <c r="S68">
        <f t="shared" si="60"/>
        <v>-2496211.3089101296</v>
      </c>
      <c r="T68">
        <f t="shared" si="60"/>
        <v>122028.13195559998</v>
      </c>
    </row>
    <row r="69" spans="1:20" x14ac:dyDescent="0.2">
      <c r="A69" s="72"/>
      <c r="B69" s="72"/>
      <c r="J69">
        <f t="shared" ref="J69:T69" si="61">J$2*J162*1000000</f>
        <v>0</v>
      </c>
      <c r="K69">
        <f t="shared" si="61"/>
        <v>0</v>
      </c>
      <c r="L69">
        <f t="shared" si="61"/>
        <v>0</v>
      </c>
      <c r="M69">
        <f t="shared" si="61"/>
        <v>0</v>
      </c>
      <c r="N69">
        <f t="shared" si="61"/>
        <v>0</v>
      </c>
      <c r="O69">
        <f t="shared" si="61"/>
        <v>0</v>
      </c>
      <c r="P69">
        <f t="shared" si="61"/>
        <v>0</v>
      </c>
      <c r="Q69">
        <f t="shared" si="61"/>
        <v>0</v>
      </c>
      <c r="R69">
        <f t="shared" si="61"/>
        <v>0</v>
      </c>
      <c r="S69">
        <f t="shared" si="61"/>
        <v>0</v>
      </c>
      <c r="T69">
        <f t="shared" si="61"/>
        <v>0</v>
      </c>
    </row>
    <row r="70" spans="1:20" x14ac:dyDescent="0.2">
      <c r="A70" s="71"/>
      <c r="B70" s="71"/>
      <c r="C70" s="5" t="s">
        <v>1272</v>
      </c>
      <c r="J70">
        <f t="shared" ref="J70:T70" si="62">J$2*J163*1000000</f>
        <v>0</v>
      </c>
      <c r="K70">
        <f t="shared" si="62"/>
        <v>-704796.50476261601</v>
      </c>
      <c r="L70">
        <f t="shared" si="62"/>
        <v>-843484.38389682607</v>
      </c>
      <c r="M70">
        <f t="shared" si="62"/>
        <v>-1264088.8958389843</v>
      </c>
      <c r="N70">
        <f t="shared" si="62"/>
        <v>-1340865.5143236415</v>
      </c>
      <c r="O70">
        <f t="shared" si="62"/>
        <v>-1151182.1001022484</v>
      </c>
      <c r="P70">
        <f t="shared" si="62"/>
        <v>-1807100.6986561923</v>
      </c>
      <c r="Q70">
        <f t="shared" si="62"/>
        <v>-1211586.8371517679</v>
      </c>
      <c r="R70">
        <f t="shared" si="62"/>
        <v>4149843.5225402666</v>
      </c>
      <c r="S70">
        <f t="shared" si="62"/>
        <v>-4493301.7966273315</v>
      </c>
      <c r="T70">
        <f t="shared" si="62"/>
        <v>-3728637.3653099998</v>
      </c>
    </row>
    <row r="71" spans="1:20" x14ac:dyDescent="0.2">
      <c r="A71" s="72"/>
      <c r="B71" s="72"/>
      <c r="J71">
        <f t="shared" ref="J71:T71" si="63">J$2*J164*1000000</f>
        <v>0</v>
      </c>
      <c r="K71">
        <f t="shared" si="63"/>
        <v>0</v>
      </c>
      <c r="L71">
        <f t="shared" si="63"/>
        <v>0</v>
      </c>
      <c r="M71">
        <f t="shared" si="63"/>
        <v>0</v>
      </c>
      <c r="N71">
        <f t="shared" si="63"/>
        <v>0</v>
      </c>
      <c r="O71">
        <f t="shared" si="63"/>
        <v>0</v>
      </c>
      <c r="P71">
        <f t="shared" si="63"/>
        <v>0</v>
      </c>
      <c r="Q71">
        <f t="shared" si="63"/>
        <v>0</v>
      </c>
      <c r="R71">
        <f t="shared" si="63"/>
        <v>0</v>
      </c>
      <c r="S71">
        <f t="shared" si="63"/>
        <v>0</v>
      </c>
      <c r="T71">
        <f t="shared" si="63"/>
        <v>0</v>
      </c>
    </row>
    <row r="72" spans="1:20" x14ac:dyDescent="0.2">
      <c r="A72" s="71"/>
      <c r="B72" s="71"/>
      <c r="C72" s="6" t="s">
        <v>1273</v>
      </c>
      <c r="J72">
        <f t="shared" ref="J72:T72" si="64">J$2*J165*1000000</f>
        <v>0</v>
      </c>
      <c r="K72">
        <f t="shared" si="64"/>
        <v>-175369.95383210978</v>
      </c>
      <c r="L72">
        <f t="shared" si="64"/>
        <v>-271819.64500417071</v>
      </c>
      <c r="M72">
        <f t="shared" si="64"/>
        <v>-695520.73978581536</v>
      </c>
      <c r="N72">
        <f t="shared" si="64"/>
        <v>-90374.33566541344</v>
      </c>
      <c r="O72">
        <f t="shared" si="64"/>
        <v>156063.66425249801</v>
      </c>
      <c r="P72">
        <f t="shared" si="64"/>
        <v>-783205.13258780073</v>
      </c>
      <c r="Q72">
        <f t="shared" si="64"/>
        <v>404367.10689940257</v>
      </c>
      <c r="R72">
        <f t="shared" si="64"/>
        <v>5554140.7193073044</v>
      </c>
      <c r="S72">
        <f t="shared" si="64"/>
        <v>-2549523.7275241679</v>
      </c>
      <c r="T72">
        <f t="shared" si="64"/>
        <v>122028.13195559998</v>
      </c>
    </row>
    <row r="73" spans="1:20" x14ac:dyDescent="0.2">
      <c r="A73" s="72"/>
      <c r="B73" s="72"/>
      <c r="J73">
        <f t="shared" ref="J73:T73" si="65">J$2*J166*1000000</f>
        <v>0</v>
      </c>
      <c r="K73">
        <f t="shared" si="65"/>
        <v>0</v>
      </c>
      <c r="L73">
        <f t="shared" si="65"/>
        <v>0</v>
      </c>
      <c r="M73">
        <f t="shared" si="65"/>
        <v>0</v>
      </c>
      <c r="N73">
        <f t="shared" si="65"/>
        <v>0</v>
      </c>
      <c r="O73">
        <f t="shared" si="65"/>
        <v>0</v>
      </c>
      <c r="P73">
        <f t="shared" si="65"/>
        <v>0</v>
      </c>
      <c r="Q73">
        <f t="shared" si="65"/>
        <v>0</v>
      </c>
      <c r="R73">
        <f t="shared" si="65"/>
        <v>0</v>
      </c>
      <c r="S73">
        <f t="shared" si="65"/>
        <v>0</v>
      </c>
      <c r="T73">
        <f t="shared" si="65"/>
        <v>0</v>
      </c>
    </row>
    <row r="74" spans="1:20" x14ac:dyDescent="0.2">
      <c r="A74" s="71"/>
      <c r="B74" s="71"/>
      <c r="C74" s="6" t="s">
        <v>1274</v>
      </c>
      <c r="J74">
        <f t="shared" ref="J74:T74" si="66">J$2*J167*1000000</f>
        <v>0</v>
      </c>
      <c r="K74">
        <f t="shared" si="66"/>
        <v>168017958.91968405</v>
      </c>
      <c r="L74">
        <f t="shared" si="66"/>
        <v>167894206.15597954</v>
      </c>
      <c r="M74">
        <f t="shared" si="66"/>
        <v>175586025.33815053</v>
      </c>
      <c r="N74">
        <f t="shared" si="66"/>
        <v>188726821.14105257</v>
      </c>
      <c r="O74">
        <f t="shared" si="66"/>
        <v>187289478.7177715</v>
      </c>
      <c r="P74">
        <f t="shared" si="66"/>
        <v>202062054.00718814</v>
      </c>
      <c r="Q74">
        <f t="shared" si="66"/>
        <v>208872522.44647667</v>
      </c>
      <c r="R74">
        <f t="shared" si="66"/>
        <v>215286986.06697771</v>
      </c>
      <c r="S74">
        <f t="shared" si="66"/>
        <v>221082592.45297453</v>
      </c>
      <c r="T74">
        <f t="shared" si="66"/>
        <v>208668105.64407599</v>
      </c>
    </row>
    <row r="75" spans="1:20" x14ac:dyDescent="0.2">
      <c r="A75" s="72"/>
      <c r="B75" s="72"/>
      <c r="J75">
        <f t="shared" ref="J75:T75" si="67">J$2*J168*1000000</f>
        <v>0</v>
      </c>
      <c r="K75">
        <f t="shared" si="67"/>
        <v>0</v>
      </c>
      <c r="L75">
        <f t="shared" si="67"/>
        <v>0</v>
      </c>
      <c r="M75">
        <f t="shared" si="67"/>
        <v>0</v>
      </c>
      <c r="N75">
        <f t="shared" si="67"/>
        <v>0</v>
      </c>
      <c r="O75">
        <f t="shared" si="67"/>
        <v>0</v>
      </c>
      <c r="P75">
        <f t="shared" si="67"/>
        <v>0</v>
      </c>
      <c r="Q75">
        <f t="shared" si="67"/>
        <v>0</v>
      </c>
      <c r="R75">
        <f t="shared" si="67"/>
        <v>0</v>
      </c>
      <c r="S75">
        <f t="shared" si="67"/>
        <v>0</v>
      </c>
      <c r="T75">
        <f t="shared" si="67"/>
        <v>0</v>
      </c>
    </row>
    <row r="76" spans="1:20" x14ac:dyDescent="0.2">
      <c r="A76" s="71"/>
      <c r="B76" s="71"/>
      <c r="C76" s="6" t="s">
        <v>1275</v>
      </c>
      <c r="J76">
        <f t="shared" ref="J76:T76" si="68">J$2*J169*1000000</f>
        <v>0</v>
      </c>
      <c r="K76">
        <f t="shared" si="68"/>
        <v>168017958.91968405</v>
      </c>
      <c r="L76">
        <f t="shared" si="68"/>
        <v>167894206.15597954</v>
      </c>
      <c r="M76">
        <f t="shared" si="68"/>
        <v>175586025.33815053</v>
      </c>
      <c r="N76">
        <f t="shared" si="68"/>
        <v>188726821.14105257</v>
      </c>
      <c r="O76">
        <f t="shared" si="68"/>
        <v>187289478.7177715</v>
      </c>
      <c r="P76">
        <f t="shared" si="68"/>
        <v>202062054.00718814</v>
      </c>
      <c r="Q76">
        <f t="shared" si="68"/>
        <v>208872522.44647667</v>
      </c>
      <c r="R76">
        <f t="shared" si="68"/>
        <v>224473286.56494513</v>
      </c>
      <c r="S76">
        <f t="shared" si="68"/>
        <v>221082592.45297453</v>
      </c>
      <c r="T76">
        <f t="shared" si="68"/>
        <v>208668105.64407599</v>
      </c>
    </row>
    <row r="77" spans="1:20" x14ac:dyDescent="0.2">
      <c r="A77" s="72"/>
      <c r="B77" s="72"/>
      <c r="J77">
        <f t="shared" ref="J77:T77" si="69">J$2*J170*1000000</f>
        <v>0</v>
      </c>
      <c r="K77">
        <f t="shared" si="69"/>
        <v>0</v>
      </c>
      <c r="L77">
        <f t="shared" si="69"/>
        <v>0</v>
      </c>
      <c r="M77">
        <f t="shared" si="69"/>
        <v>0</v>
      </c>
      <c r="N77">
        <f t="shared" si="69"/>
        <v>0</v>
      </c>
      <c r="O77">
        <f t="shared" si="69"/>
        <v>0</v>
      </c>
      <c r="P77">
        <f t="shared" si="69"/>
        <v>0</v>
      </c>
      <c r="Q77">
        <f t="shared" si="69"/>
        <v>0</v>
      </c>
      <c r="R77">
        <f t="shared" si="69"/>
        <v>0</v>
      </c>
      <c r="S77">
        <f t="shared" si="69"/>
        <v>0</v>
      </c>
      <c r="T77">
        <f t="shared" si="69"/>
        <v>0</v>
      </c>
    </row>
    <row r="78" spans="1:20" x14ac:dyDescent="0.2">
      <c r="A78" s="71"/>
      <c r="B78" s="71"/>
      <c r="C78" s="6" t="s">
        <v>1276</v>
      </c>
      <c r="J78">
        <f t="shared" ref="J78:T78" si="70">J$2*J171*1000000</f>
        <v>0</v>
      </c>
      <c r="K78" t="e">
        <f t="shared" si="70"/>
        <v>#VALUE!</v>
      </c>
      <c r="L78" t="e">
        <f t="shared" si="70"/>
        <v>#VALUE!</v>
      </c>
      <c r="M78" t="e">
        <f t="shared" si="70"/>
        <v>#VALUE!</v>
      </c>
      <c r="N78" t="e">
        <f t="shared" si="70"/>
        <v>#VALUE!</v>
      </c>
      <c r="O78" t="e">
        <f t="shared" si="70"/>
        <v>#VALUE!</v>
      </c>
      <c r="P78" t="e">
        <f t="shared" si="70"/>
        <v>#VALUE!</v>
      </c>
      <c r="Q78" t="e">
        <f t="shared" si="70"/>
        <v>#VALUE!</v>
      </c>
      <c r="R78" t="e">
        <f t="shared" si="70"/>
        <v>#VALUE!</v>
      </c>
      <c r="S78" t="e">
        <f t="shared" si="70"/>
        <v>#VALUE!</v>
      </c>
      <c r="T78" t="e">
        <f t="shared" si="70"/>
        <v>#VALUE!</v>
      </c>
    </row>
    <row r="79" spans="1:20" x14ac:dyDescent="0.2">
      <c r="A79" s="72"/>
      <c r="B79" s="72"/>
      <c r="J79">
        <f t="shared" ref="J79:T79" si="71">J$2*J172*1000000</f>
        <v>0</v>
      </c>
      <c r="K79">
        <f t="shared" si="71"/>
        <v>0</v>
      </c>
      <c r="L79">
        <f t="shared" si="71"/>
        <v>0</v>
      </c>
      <c r="M79">
        <f t="shared" si="71"/>
        <v>0</v>
      </c>
      <c r="N79">
        <f t="shared" si="71"/>
        <v>0</v>
      </c>
      <c r="O79">
        <f t="shared" si="71"/>
        <v>0</v>
      </c>
      <c r="P79">
        <f t="shared" si="71"/>
        <v>0</v>
      </c>
      <c r="Q79">
        <f t="shared" si="71"/>
        <v>0</v>
      </c>
      <c r="R79">
        <f t="shared" si="71"/>
        <v>0</v>
      </c>
      <c r="S79">
        <f t="shared" si="71"/>
        <v>0</v>
      </c>
      <c r="T79">
        <f t="shared" si="71"/>
        <v>0</v>
      </c>
    </row>
    <row r="80" spans="1:20" x14ac:dyDescent="0.2">
      <c r="A80" s="71"/>
      <c r="B80" s="71"/>
      <c r="C80" s="6" t="s">
        <v>1277</v>
      </c>
      <c r="J80">
        <f t="shared" ref="J80:T80" si="72">J$2*J173*1000000</f>
        <v>0</v>
      </c>
      <c r="K80" t="e">
        <f t="shared" si="72"/>
        <v>#VALUE!</v>
      </c>
      <c r="L80" t="e">
        <f t="shared" si="72"/>
        <v>#VALUE!</v>
      </c>
      <c r="M80" t="e">
        <f t="shared" si="72"/>
        <v>#VALUE!</v>
      </c>
      <c r="N80" t="e">
        <f t="shared" si="72"/>
        <v>#VALUE!</v>
      </c>
      <c r="O80" t="e">
        <f t="shared" si="72"/>
        <v>#VALUE!</v>
      </c>
      <c r="P80" t="e">
        <f t="shared" si="72"/>
        <v>#VALUE!</v>
      </c>
      <c r="Q80" t="e">
        <f t="shared" si="72"/>
        <v>#VALUE!</v>
      </c>
      <c r="R80" t="e">
        <f t="shared" si="72"/>
        <v>#VALUE!</v>
      </c>
      <c r="S80" t="e">
        <f t="shared" si="72"/>
        <v>#VALUE!</v>
      </c>
      <c r="T80" t="e">
        <f t="shared" si="72"/>
        <v>#VALUE!</v>
      </c>
    </row>
    <row r="81" spans="1:20" x14ac:dyDescent="0.2">
      <c r="A81" s="72"/>
      <c r="B81" s="72"/>
      <c r="J81">
        <f t="shared" ref="J81:T81" si="73">J$2*J174*1000000</f>
        <v>0</v>
      </c>
      <c r="K81">
        <f t="shared" si="73"/>
        <v>0</v>
      </c>
      <c r="L81">
        <f t="shared" si="73"/>
        <v>0</v>
      </c>
      <c r="M81">
        <f t="shared" si="73"/>
        <v>0</v>
      </c>
      <c r="N81">
        <f t="shared" si="73"/>
        <v>0</v>
      </c>
      <c r="O81">
        <f t="shared" si="73"/>
        <v>0</v>
      </c>
      <c r="P81">
        <f t="shared" si="73"/>
        <v>0</v>
      </c>
      <c r="Q81">
        <f t="shared" si="73"/>
        <v>0</v>
      </c>
      <c r="R81">
        <f t="shared" si="73"/>
        <v>0</v>
      </c>
      <c r="S81">
        <f t="shared" si="73"/>
        <v>0</v>
      </c>
      <c r="T81">
        <f t="shared" si="73"/>
        <v>0</v>
      </c>
    </row>
    <row r="82" spans="1:20" x14ac:dyDescent="0.2">
      <c r="A82" s="71"/>
      <c r="B82" s="71"/>
      <c r="C82" s="5" t="s">
        <v>1278</v>
      </c>
      <c r="J82">
        <f t="shared" ref="J82:T82" si="74">J$2*J175*1000000</f>
        <v>0</v>
      </c>
      <c r="K82">
        <f t="shared" si="74"/>
        <v>-74971000.751709655</v>
      </c>
      <c r="L82">
        <f t="shared" si="74"/>
        <v>-88252954.811914712</v>
      </c>
      <c r="M82">
        <f t="shared" si="74"/>
        <v>-144690605.33554825</v>
      </c>
      <c r="N82">
        <f t="shared" si="74"/>
        <v>-167192520.98101488</v>
      </c>
      <c r="O82">
        <f t="shared" si="74"/>
        <v>-224388938.21652123</v>
      </c>
      <c r="P82">
        <f t="shared" si="74"/>
        <v>-288969499.66383809</v>
      </c>
      <c r="Q82">
        <f t="shared" si="74"/>
        <v>-248337439.52745143</v>
      </c>
      <c r="R82">
        <f t="shared" si="74"/>
        <v>799479052.98933017</v>
      </c>
      <c r="S82">
        <f t="shared" si="74"/>
        <v>-748219757.5508194</v>
      </c>
      <c r="T82">
        <f t="shared" si="74"/>
        <v>-613722411.42891896</v>
      </c>
    </row>
    <row r="83" spans="1:20" x14ac:dyDescent="0.2">
      <c r="A83" s="72"/>
      <c r="B83" s="72"/>
      <c r="J83">
        <f t="shared" ref="J83:T83" si="75">J$2*J176*1000000</f>
        <v>0</v>
      </c>
      <c r="K83">
        <f t="shared" si="75"/>
        <v>0</v>
      </c>
      <c r="L83">
        <f t="shared" si="75"/>
        <v>0</v>
      </c>
      <c r="M83">
        <f t="shared" si="75"/>
        <v>0</v>
      </c>
      <c r="N83">
        <f t="shared" si="75"/>
        <v>0</v>
      </c>
      <c r="O83">
        <f t="shared" si="75"/>
        <v>0</v>
      </c>
      <c r="P83">
        <f t="shared" si="75"/>
        <v>0</v>
      </c>
      <c r="Q83">
        <f t="shared" si="75"/>
        <v>0</v>
      </c>
      <c r="R83">
        <f t="shared" si="75"/>
        <v>0</v>
      </c>
      <c r="S83">
        <f t="shared" si="75"/>
        <v>0</v>
      </c>
      <c r="T83">
        <f t="shared" si="75"/>
        <v>0</v>
      </c>
    </row>
    <row r="84" spans="1:20" x14ac:dyDescent="0.2">
      <c r="A84" s="71"/>
      <c r="B84" s="71"/>
      <c r="C84" s="6" t="s">
        <v>1279</v>
      </c>
      <c r="J84">
        <f t="shared" ref="J84:T84" si="76">J$2*J177*1000000</f>
        <v>0</v>
      </c>
      <c r="K84">
        <f t="shared" si="76"/>
        <v>-85266.557536967463</v>
      </c>
      <c r="L84">
        <f t="shared" si="76"/>
        <v>-266513.85613772296</v>
      </c>
      <c r="M84">
        <f t="shared" si="76"/>
        <v>-870998.02629421628</v>
      </c>
      <c r="N84">
        <f t="shared" si="76"/>
        <v>-229824.34915507215</v>
      </c>
      <c r="O84">
        <f t="shared" si="76"/>
        <v>-491476.26705501671</v>
      </c>
      <c r="P84">
        <f t="shared" si="76"/>
        <v>-402945.00684929569</v>
      </c>
      <c r="Q84">
        <f t="shared" si="76"/>
        <v>160661.46288481256</v>
      </c>
      <c r="R84">
        <f t="shared" si="76"/>
        <v>5294436.8620658386</v>
      </c>
      <c r="S84">
        <f t="shared" si="76"/>
        <v>-2366877.0815207213</v>
      </c>
      <c r="T84">
        <f t="shared" si="76"/>
        <v>133778.98910688001</v>
      </c>
    </row>
    <row r="85" spans="1:20" x14ac:dyDescent="0.2">
      <c r="A85" s="72"/>
      <c r="B85" s="72"/>
      <c r="J85">
        <f t="shared" ref="J85:T85" si="77">J$2*J178*1000000</f>
        <v>0</v>
      </c>
      <c r="K85">
        <f t="shared" si="77"/>
        <v>0</v>
      </c>
      <c r="L85">
        <f t="shared" si="77"/>
        <v>0</v>
      </c>
      <c r="M85">
        <f t="shared" si="77"/>
        <v>0</v>
      </c>
      <c r="N85">
        <f t="shared" si="77"/>
        <v>0</v>
      </c>
      <c r="O85">
        <f t="shared" si="77"/>
        <v>0</v>
      </c>
      <c r="P85">
        <f t="shared" si="77"/>
        <v>0</v>
      </c>
      <c r="Q85">
        <f t="shared" si="77"/>
        <v>0</v>
      </c>
      <c r="R85">
        <f t="shared" si="77"/>
        <v>0</v>
      </c>
      <c r="S85">
        <f t="shared" si="77"/>
        <v>0</v>
      </c>
      <c r="T85">
        <f t="shared" si="77"/>
        <v>0</v>
      </c>
    </row>
    <row r="86" spans="1:20" x14ac:dyDescent="0.2">
      <c r="A86" s="71"/>
      <c r="B86" s="71"/>
      <c r="C86" s="6" t="s">
        <v>1280</v>
      </c>
      <c r="J86">
        <f t="shared" ref="J86:T86" si="78">J$2*J179*1000000</f>
        <v>0</v>
      </c>
      <c r="K86">
        <f t="shared" si="78"/>
        <v>-278463.71707777871</v>
      </c>
      <c r="L86">
        <f t="shared" si="78"/>
        <v>-307735.7542539711</v>
      </c>
      <c r="M86">
        <f t="shared" si="78"/>
        <v>-429518.3775108807</v>
      </c>
      <c r="N86">
        <f t="shared" si="78"/>
        <v>-399846.09637130995</v>
      </c>
      <c r="O86">
        <f t="shared" si="78"/>
        <v>-465313.03750723839</v>
      </c>
      <c r="P86">
        <f t="shared" si="78"/>
        <v>-441393.9578845338</v>
      </c>
      <c r="Q86">
        <f t="shared" si="78"/>
        <v>-270840.14088830148</v>
      </c>
      <c r="R86">
        <f t="shared" si="78"/>
        <v>367452.01991869899</v>
      </c>
      <c r="S86">
        <f t="shared" si="78"/>
        <v>-475197.02514061477</v>
      </c>
      <c r="T86">
        <f t="shared" si="78"/>
        <v>-312753.58264175995</v>
      </c>
    </row>
    <row r="87" spans="1:20" x14ac:dyDescent="0.2">
      <c r="J87">
        <f t="shared" ref="J87:T87" si="79">J$2*J180*1000000</f>
        <v>0</v>
      </c>
      <c r="K87">
        <f t="shared" si="79"/>
        <v>0</v>
      </c>
      <c r="L87">
        <f t="shared" si="79"/>
        <v>0</v>
      </c>
      <c r="M87">
        <f t="shared" si="79"/>
        <v>0</v>
      </c>
      <c r="N87">
        <f t="shared" si="79"/>
        <v>0</v>
      </c>
      <c r="O87">
        <f t="shared" si="79"/>
        <v>0</v>
      </c>
      <c r="P87">
        <f t="shared" si="79"/>
        <v>0</v>
      </c>
      <c r="Q87">
        <f t="shared" si="79"/>
        <v>0</v>
      </c>
      <c r="R87">
        <f t="shared" si="79"/>
        <v>0</v>
      </c>
      <c r="S87">
        <f t="shared" si="79"/>
        <v>0</v>
      </c>
      <c r="T87">
        <f t="shared" si="79"/>
        <v>0</v>
      </c>
    </row>
    <row r="88" spans="1:20" x14ac:dyDescent="0.2">
      <c r="C88" s="6" t="s">
        <v>1281</v>
      </c>
      <c r="J88">
        <f t="shared" ref="J88:T88" si="80">J$2*J181*1000000</f>
        <v>0</v>
      </c>
      <c r="K88">
        <f t="shared" si="80"/>
        <v>-86869624.096819699</v>
      </c>
      <c r="L88">
        <f t="shared" si="80"/>
        <v>-105245083.77138463</v>
      </c>
      <c r="M88">
        <f t="shared" si="80"/>
        <v>-164399518.22766143</v>
      </c>
      <c r="N88">
        <f t="shared" si="80"/>
        <v>-191381734.85941336</v>
      </c>
      <c r="O88">
        <f t="shared" si="80"/>
        <v>-256138017.27275029</v>
      </c>
      <c r="P88">
        <f t="shared" si="80"/>
        <v>-322330372.84541303</v>
      </c>
      <c r="Q88">
        <f t="shared" si="80"/>
        <v>-278349455.13939834</v>
      </c>
      <c r="R88">
        <f t="shared" si="80"/>
        <v>734965610.21607065</v>
      </c>
      <c r="S88">
        <f t="shared" si="80"/>
        <v>-828297682.00206423</v>
      </c>
      <c r="T88">
        <f t="shared" si="80"/>
        <v>-692588741.155779</v>
      </c>
    </row>
    <row r="89" spans="1:20" x14ac:dyDescent="0.2">
      <c r="J89">
        <f t="shared" ref="J89:T89" si="81">J$2*J182*1000000</f>
        <v>0</v>
      </c>
      <c r="K89">
        <f t="shared" si="81"/>
        <v>0</v>
      </c>
      <c r="L89">
        <f t="shared" si="81"/>
        <v>0</v>
      </c>
      <c r="M89">
        <f t="shared" si="81"/>
        <v>0</v>
      </c>
      <c r="N89">
        <f t="shared" si="81"/>
        <v>0</v>
      </c>
      <c r="O89">
        <f t="shared" si="81"/>
        <v>0</v>
      </c>
      <c r="P89">
        <f t="shared" si="81"/>
        <v>0</v>
      </c>
      <c r="Q89">
        <f t="shared" si="81"/>
        <v>0</v>
      </c>
      <c r="R89">
        <f t="shared" si="81"/>
        <v>0</v>
      </c>
      <c r="S89">
        <f t="shared" si="81"/>
        <v>0</v>
      </c>
      <c r="T89">
        <f t="shared" si="81"/>
        <v>0</v>
      </c>
    </row>
    <row r="90" spans="1:20" x14ac:dyDescent="0.2">
      <c r="C90" s="5" t="s">
        <v>1282</v>
      </c>
      <c r="J90">
        <f t="shared" ref="J90:T90" si="82">J$2*J183*1000000</f>
        <v>0</v>
      </c>
      <c r="K90">
        <f t="shared" si="82"/>
        <v>48644778.367929585</v>
      </c>
      <c r="L90">
        <f t="shared" si="82"/>
        <v>22025826.0891768</v>
      </c>
      <c r="M90">
        <f t="shared" si="82"/>
        <v>753532905.45722151</v>
      </c>
      <c r="N90">
        <f t="shared" si="82"/>
        <v>47198466.10419219</v>
      </c>
      <c r="O90">
        <f t="shared" si="82"/>
        <v>54040150.630936243</v>
      </c>
      <c r="P90">
        <f t="shared" si="82"/>
        <v>914328871.93497455</v>
      </c>
      <c r="Q90">
        <f t="shared" si="82"/>
        <v>804998487.71758723</v>
      </c>
      <c r="R90">
        <f t="shared" si="82"/>
        <v>1041906261.9752358</v>
      </c>
      <c r="S90">
        <f t="shared" si="82"/>
        <v>94456490.200452387</v>
      </c>
      <c r="T90">
        <f t="shared" si="82"/>
        <v>141643024.27735201</v>
      </c>
    </row>
    <row r="91" spans="1:20" x14ac:dyDescent="0.2">
      <c r="C91" t="s">
        <v>1402</v>
      </c>
      <c r="J91">
        <f t="shared" ref="J91:T91" si="83">J$2*J184*1000000</f>
        <v>0</v>
      </c>
      <c r="K91">
        <f t="shared" si="83"/>
        <v>-30610279.569592047</v>
      </c>
      <c r="L91">
        <f t="shared" si="83"/>
        <v>-23372680.186044309</v>
      </c>
      <c r="M91">
        <f t="shared" si="83"/>
        <v>-18200161.629337635</v>
      </c>
      <c r="N91">
        <f t="shared" si="83"/>
        <v>-37329695.918770187</v>
      </c>
      <c r="O91">
        <f t="shared" si="83"/>
        <v>-37570397.630609751</v>
      </c>
      <c r="P91">
        <f t="shared" si="83"/>
        <v>-27196224.698925108</v>
      </c>
      <c r="Q91">
        <f t="shared" si="83"/>
        <v>-89291425.758841231</v>
      </c>
      <c r="R91">
        <f t="shared" si="83"/>
        <v>-101480298.12835114</v>
      </c>
      <c r="S91">
        <f t="shared" si="83"/>
        <v>-63549860.275002234</v>
      </c>
      <c r="T91">
        <f t="shared" si="83"/>
        <v>-87385701.16153799</v>
      </c>
    </row>
    <row r="92" spans="1:20" x14ac:dyDescent="0.2">
      <c r="J92">
        <f t="shared" ref="J92:T92" si="84">J$2*J185*1000000</f>
        <v>0</v>
      </c>
      <c r="K92">
        <f t="shared" si="84"/>
        <v>0</v>
      </c>
      <c r="L92">
        <f t="shared" si="84"/>
        <v>0</v>
      </c>
      <c r="M92">
        <f t="shared" si="84"/>
        <v>0</v>
      </c>
      <c r="N92">
        <f t="shared" si="84"/>
        <v>0</v>
      </c>
      <c r="O92">
        <f t="shared" si="84"/>
        <v>0</v>
      </c>
      <c r="P92">
        <f t="shared" si="84"/>
        <v>0</v>
      </c>
      <c r="Q92">
        <f t="shared" si="84"/>
        <v>0</v>
      </c>
      <c r="R92">
        <f t="shared" si="84"/>
        <v>0</v>
      </c>
      <c r="S92">
        <f t="shared" si="84"/>
        <v>0</v>
      </c>
      <c r="T92">
        <f t="shared" si="84"/>
        <v>0</v>
      </c>
    </row>
    <row r="100" spans="3:20" x14ac:dyDescent="0.2">
      <c r="C100" s="6" t="s">
        <v>1237</v>
      </c>
      <c r="D100" s="6"/>
      <c r="E100" s="6"/>
      <c r="F100" s="6"/>
      <c r="G100" s="6"/>
      <c r="H100" s="6"/>
      <c r="I100" s="6"/>
      <c r="J100" s="6"/>
      <c r="K100" s="8">
        <v>0.27729999999999999</v>
      </c>
      <c r="L100" s="8">
        <v>6.5000000000000002E-2</v>
      </c>
      <c r="M100" s="8">
        <v>0.17449999999999999</v>
      </c>
      <c r="N100" s="8">
        <v>0.24149999999999999</v>
      </c>
      <c r="O100" s="8">
        <v>0.15329999999999999</v>
      </c>
      <c r="P100" s="8">
        <v>0.35759999999999997</v>
      </c>
      <c r="Q100" s="8">
        <v>0.4002</v>
      </c>
      <c r="R100" s="8">
        <v>1.3732</v>
      </c>
      <c r="S100" s="9">
        <v>-0.27629999999999999</v>
      </c>
    </row>
    <row r="102" spans="3:20" x14ac:dyDescent="0.2">
      <c r="C102" s="6" t="s">
        <v>1238</v>
      </c>
      <c r="D102" s="6"/>
      <c r="E102" s="6"/>
      <c r="F102" s="6"/>
      <c r="G102" s="6"/>
      <c r="H102" s="6"/>
      <c r="I102" s="6"/>
      <c r="J102" s="6"/>
      <c r="K102" s="6">
        <v>239.77</v>
      </c>
      <c r="L102" s="6">
        <v>259.8</v>
      </c>
      <c r="M102" s="6">
        <v>331.97</v>
      </c>
      <c r="N102" s="6">
        <v>421.63</v>
      </c>
      <c r="O102" s="6">
        <v>510.82</v>
      </c>
      <c r="P102" s="6">
        <v>653.6</v>
      </c>
      <c r="Q102" s="6">
        <v>763.33</v>
      </c>
      <c r="R102" s="32">
        <v>1044.8499999999999</v>
      </c>
      <c r="S102" s="32">
        <v>1540.24</v>
      </c>
      <c r="T102" s="32">
        <v>1754.42</v>
      </c>
    </row>
    <row r="104" spans="3:20" x14ac:dyDescent="0.2">
      <c r="C104" s="5" t="s">
        <v>1239</v>
      </c>
      <c r="D104" s="5"/>
      <c r="E104" s="5"/>
      <c r="F104" s="5"/>
      <c r="G104" s="5"/>
      <c r="H104" s="5"/>
      <c r="I104" s="5"/>
      <c r="J104" s="5"/>
      <c r="K104" s="5">
        <v>29.49</v>
      </c>
      <c r="L104" s="5">
        <v>26.96</v>
      </c>
      <c r="M104" s="5">
        <v>4.83</v>
      </c>
      <c r="N104" s="5">
        <v>-3.48</v>
      </c>
      <c r="O104" s="5">
        <v>-28.57</v>
      </c>
      <c r="P104" s="5">
        <v>1.1000000000000001</v>
      </c>
      <c r="Q104" s="5">
        <v>153.38999999999999</v>
      </c>
      <c r="R104" s="15">
        <v>1130.69</v>
      </c>
      <c r="S104" s="5">
        <v>34.130000000000003</v>
      </c>
      <c r="T104" s="5">
        <v>207.99</v>
      </c>
    </row>
    <row r="106" spans="3:20" x14ac:dyDescent="0.2">
      <c r="C106" s="6" t="s">
        <v>1240</v>
      </c>
      <c r="D106" s="6"/>
      <c r="E106" s="6"/>
      <c r="F106" s="6"/>
      <c r="G106" s="6"/>
      <c r="H106" s="6"/>
      <c r="I106" s="6"/>
      <c r="J106" s="6"/>
      <c r="K106" s="8">
        <v>9.0499999999999997E-2</v>
      </c>
      <c r="L106" s="9">
        <v>-8.5999999999999993E-2</v>
      </c>
      <c r="M106" s="9">
        <v>-0.82069999999999999</v>
      </c>
      <c r="N106" s="9">
        <v>-1.7196</v>
      </c>
      <c r="O106" s="9">
        <v>-7.2138999999999998</v>
      </c>
      <c r="P106" s="8">
        <v>1.0384</v>
      </c>
      <c r="Q106" s="8">
        <v>138.69669999999999</v>
      </c>
      <c r="R106" s="8">
        <v>6.3715000000000002</v>
      </c>
      <c r="S106" s="9">
        <v>-0.9698</v>
      </c>
      <c r="T106" s="8">
        <v>5.0933999999999999</v>
      </c>
    </row>
    <row r="108" spans="3:20" x14ac:dyDescent="0.2">
      <c r="C108" s="6" t="s">
        <v>1241</v>
      </c>
      <c r="D108" s="6"/>
      <c r="E108" s="6"/>
      <c r="F108" s="6"/>
      <c r="G108" s="6"/>
      <c r="H108" s="6"/>
      <c r="I108" s="6"/>
      <c r="J108" s="6"/>
      <c r="K108" s="10">
        <v>0.1095</v>
      </c>
      <c r="L108" s="10">
        <v>9.4E-2</v>
      </c>
      <c r="M108" s="10">
        <v>1.43E-2</v>
      </c>
      <c r="N108" s="10">
        <v>-8.3000000000000001E-3</v>
      </c>
      <c r="O108" s="10">
        <v>-5.9200000000000003E-2</v>
      </c>
      <c r="P108" s="10">
        <v>1.6999999999999999E-3</v>
      </c>
      <c r="Q108" s="10">
        <v>0.1673</v>
      </c>
      <c r="R108" s="10">
        <v>0.51970000000000005</v>
      </c>
      <c r="S108" s="10">
        <v>2.1700000000000001E-2</v>
      </c>
      <c r="T108" s="10">
        <v>0.106</v>
      </c>
    </row>
    <row r="110" spans="3:20" x14ac:dyDescent="0.2">
      <c r="C110" s="5" t="s">
        <v>1242</v>
      </c>
      <c r="D110" s="5"/>
      <c r="E110" s="5"/>
      <c r="F110" s="5"/>
      <c r="G110" s="5"/>
      <c r="H110" s="5"/>
      <c r="I110" s="5"/>
      <c r="J110" s="5"/>
      <c r="K110" s="5">
        <v>92.35</v>
      </c>
      <c r="L110" s="5">
        <v>104.32</v>
      </c>
      <c r="M110" s="5">
        <v>125.78</v>
      </c>
      <c r="N110" s="5">
        <v>139.25</v>
      </c>
      <c r="O110" s="5">
        <v>167.23</v>
      </c>
      <c r="P110" s="5">
        <v>252.6</v>
      </c>
      <c r="Q110" s="5">
        <v>373.93</v>
      </c>
      <c r="R110" s="5">
        <v>533.84</v>
      </c>
      <c r="S110" s="5">
        <v>716.19</v>
      </c>
      <c r="T110" s="5">
        <v>820.96</v>
      </c>
    </row>
    <row r="111" spans="3:20" x14ac:dyDescent="0.2">
      <c r="C111" s="11" t="s">
        <v>1243</v>
      </c>
      <c r="K111" s="8">
        <v>9.5500000000000002E-2</v>
      </c>
      <c r="L111" s="8">
        <v>0.12959999999999999</v>
      </c>
      <c r="M111" s="8">
        <v>0.20569999999999999</v>
      </c>
      <c r="N111" s="8">
        <v>0.107</v>
      </c>
      <c r="O111" s="8">
        <v>0.20100000000000001</v>
      </c>
      <c r="P111" s="8">
        <v>0.51039999999999996</v>
      </c>
      <c r="Q111" s="8">
        <v>0.48039999999999999</v>
      </c>
      <c r="R111" s="8">
        <v>0.42759999999999998</v>
      </c>
      <c r="S111" s="8">
        <v>0.34160000000000001</v>
      </c>
      <c r="T111" s="8">
        <v>0.14630000000000001</v>
      </c>
    </row>
    <row r="112" spans="3:20" x14ac:dyDescent="0.2">
      <c r="C112" s="11" t="s">
        <v>1244</v>
      </c>
      <c r="K112" s="11" t="s">
        <v>1247</v>
      </c>
      <c r="L112" s="11" t="s">
        <v>1247</v>
      </c>
      <c r="M112" s="11" t="s">
        <v>1247</v>
      </c>
      <c r="N112" s="11" t="s">
        <v>1247</v>
      </c>
      <c r="O112" s="11" t="s">
        <v>1247</v>
      </c>
      <c r="P112" s="11" t="s">
        <v>1247</v>
      </c>
      <c r="Q112" s="11" t="s">
        <v>1247</v>
      </c>
      <c r="R112" s="11" t="s">
        <v>1247</v>
      </c>
      <c r="S112" s="11" t="s">
        <v>1247</v>
      </c>
      <c r="T112" s="11" t="s">
        <v>1247</v>
      </c>
    </row>
    <row r="113" spans="3:20" x14ac:dyDescent="0.2">
      <c r="C113" s="11" t="s">
        <v>1245</v>
      </c>
      <c r="K113" s="11">
        <v>92.35</v>
      </c>
      <c r="L113" s="11">
        <v>104.32</v>
      </c>
      <c r="M113" s="11">
        <v>125.78</v>
      </c>
      <c r="N113" s="11">
        <v>139.25</v>
      </c>
      <c r="O113" s="11">
        <v>167.23</v>
      </c>
      <c r="P113" s="11">
        <v>252.6</v>
      </c>
      <c r="Q113" s="11">
        <v>373.93</v>
      </c>
      <c r="R113" s="11">
        <v>533.84</v>
      </c>
      <c r="S113" s="11">
        <v>716.19</v>
      </c>
      <c r="T113" s="11">
        <v>820.96</v>
      </c>
    </row>
    <row r="114" spans="3:20" x14ac:dyDescent="0.2">
      <c r="C114" s="11" t="s">
        <v>1246</v>
      </c>
      <c r="K114" s="11" t="s">
        <v>1247</v>
      </c>
      <c r="L114" s="11" t="s">
        <v>1247</v>
      </c>
      <c r="M114" s="11" t="s">
        <v>1247</v>
      </c>
      <c r="N114" s="11" t="s">
        <v>1247</v>
      </c>
      <c r="O114" s="11" t="s">
        <v>1247</v>
      </c>
      <c r="P114" s="11" t="s">
        <v>1247</v>
      </c>
      <c r="Q114" s="11" t="s">
        <v>1247</v>
      </c>
      <c r="R114" s="11" t="s">
        <v>1247</v>
      </c>
      <c r="S114" s="11" t="s">
        <v>1247</v>
      </c>
      <c r="T114" s="11" t="s">
        <v>1247</v>
      </c>
    </row>
    <row r="115" spans="3:20" x14ac:dyDescent="0.2">
      <c r="C115" s="5" t="s">
        <v>1248</v>
      </c>
      <c r="D115" s="5"/>
      <c r="E115" s="5"/>
      <c r="F115" s="5"/>
      <c r="G115" s="5"/>
      <c r="H115" s="5"/>
      <c r="I115" s="5"/>
      <c r="J115" s="5"/>
      <c r="K115" s="5">
        <v>-62.86</v>
      </c>
      <c r="L115" s="5">
        <v>-77.36</v>
      </c>
      <c r="M115" s="5">
        <v>-120.95</v>
      </c>
      <c r="N115" s="5">
        <v>-142.72999999999999</v>
      </c>
      <c r="O115" s="5">
        <v>-195.8</v>
      </c>
      <c r="P115" s="5">
        <v>-251.5</v>
      </c>
      <c r="Q115" s="5">
        <v>-220.55</v>
      </c>
      <c r="R115" s="5">
        <v>596.85</v>
      </c>
      <c r="S115" s="5">
        <v>-682.06</v>
      </c>
      <c r="T115" s="5">
        <v>-612.97</v>
      </c>
    </row>
    <row r="117" spans="3:20" x14ac:dyDescent="0.2">
      <c r="C117" s="6" t="s">
        <v>1249</v>
      </c>
      <c r="D117" s="6"/>
      <c r="E117" s="6"/>
      <c r="F117" s="6"/>
      <c r="G117" s="6"/>
      <c r="H117" s="6"/>
      <c r="I117" s="6"/>
      <c r="J117" s="6"/>
      <c r="K117" s="9">
        <v>-9.7900000000000001E-2</v>
      </c>
      <c r="L117" s="9">
        <v>-0.23069999999999999</v>
      </c>
      <c r="M117" s="9">
        <v>-0.56340000000000001</v>
      </c>
      <c r="N117" s="12">
        <v>-0.18</v>
      </c>
      <c r="O117" s="9">
        <v>-0.37190000000000001</v>
      </c>
      <c r="P117" s="9">
        <v>-0.28449999999999998</v>
      </c>
      <c r="Q117" s="8">
        <v>0.1231</v>
      </c>
      <c r="R117" s="8">
        <v>3.7063000000000001</v>
      </c>
      <c r="S117" s="9">
        <v>-2.1427999999999998</v>
      </c>
      <c r="T117" s="8">
        <v>0.1013</v>
      </c>
    </row>
    <row r="119" spans="3:20" x14ac:dyDescent="0.2">
      <c r="C119" s="6" t="s">
        <v>1250</v>
      </c>
      <c r="D119" s="6"/>
      <c r="E119" s="6"/>
      <c r="F119" s="6"/>
      <c r="G119" s="6"/>
      <c r="H119" s="6"/>
      <c r="I119" s="6"/>
      <c r="J119" s="6"/>
      <c r="K119" s="10">
        <v>-0.23350000000000001</v>
      </c>
      <c r="L119" s="10">
        <v>-0.26979999999999998</v>
      </c>
      <c r="M119" s="10">
        <v>-0.35909999999999997</v>
      </c>
      <c r="N119" s="10">
        <v>-0.34129999999999999</v>
      </c>
      <c r="O119" s="10">
        <v>-0.40600000000000003</v>
      </c>
      <c r="P119" s="10">
        <v>-0.3841</v>
      </c>
      <c r="Q119" s="10">
        <v>-0.24060000000000001</v>
      </c>
      <c r="R119" s="10">
        <v>0.27429999999999999</v>
      </c>
      <c r="S119" s="10">
        <v>-0.43319999999999997</v>
      </c>
      <c r="T119" s="10">
        <v>-0.31240000000000001</v>
      </c>
    </row>
    <row r="121" spans="3:20" x14ac:dyDescent="0.2">
      <c r="C121" s="6" t="s">
        <v>1251</v>
      </c>
      <c r="D121" s="6"/>
      <c r="E121" s="6"/>
      <c r="F121" s="6"/>
      <c r="G121" s="6"/>
      <c r="H121" s="6"/>
      <c r="I121" s="6"/>
      <c r="J121" s="6"/>
      <c r="K121" s="6">
        <v>2.2200000000000002</v>
      </c>
      <c r="L121" s="6">
        <v>1.07</v>
      </c>
      <c r="M121" s="6">
        <v>3.31</v>
      </c>
      <c r="N121" s="6">
        <v>7.36</v>
      </c>
      <c r="O121" s="6">
        <v>3.63</v>
      </c>
      <c r="P121" s="6">
        <v>3.79</v>
      </c>
      <c r="Q121" s="6">
        <v>6.86</v>
      </c>
      <c r="R121" s="6">
        <v>10.35</v>
      </c>
      <c r="S121" s="6">
        <v>17.54</v>
      </c>
      <c r="T121" s="6">
        <v>13.74</v>
      </c>
    </row>
    <row r="123" spans="3:20" x14ac:dyDescent="0.2">
      <c r="C123" s="6" t="s">
        <v>1252</v>
      </c>
      <c r="D123" s="6"/>
      <c r="E123" s="6"/>
      <c r="F123" s="6"/>
      <c r="G123" s="6"/>
      <c r="H123" s="6"/>
      <c r="I123" s="6"/>
      <c r="J123" s="6"/>
      <c r="K123" s="9">
        <v>-0.3594</v>
      </c>
      <c r="L123" s="9">
        <v>-0.51800000000000002</v>
      </c>
      <c r="M123" s="8">
        <v>2.0876999999999999</v>
      </c>
      <c r="N123" s="8">
        <v>1.2236</v>
      </c>
      <c r="O123" s="9">
        <v>-0.50629999999999997</v>
      </c>
      <c r="P123" s="8">
        <v>4.1799999999999997E-2</v>
      </c>
      <c r="Q123" s="8">
        <v>0.81059999999999999</v>
      </c>
      <c r="R123" s="8">
        <v>0.50970000000000004</v>
      </c>
      <c r="S123" s="8">
        <v>0.69479999999999997</v>
      </c>
      <c r="T123" s="9">
        <v>-0.21640000000000001</v>
      </c>
    </row>
    <row r="125" spans="3:20" x14ac:dyDescent="0.2">
      <c r="C125" s="6" t="s">
        <v>1253</v>
      </c>
      <c r="D125" s="6"/>
      <c r="E125" s="6"/>
      <c r="F125" s="6"/>
      <c r="G125" s="6"/>
      <c r="H125" s="6"/>
      <c r="I125" s="6"/>
      <c r="J125" s="6"/>
      <c r="K125" s="6" t="s">
        <v>1247</v>
      </c>
      <c r="L125" s="6" t="s">
        <v>1247</v>
      </c>
      <c r="M125" s="6" t="s">
        <v>1247</v>
      </c>
      <c r="N125" s="6" t="s">
        <v>1247</v>
      </c>
      <c r="O125" s="6" t="s">
        <v>1247</v>
      </c>
      <c r="P125" s="6" t="s">
        <v>1247</v>
      </c>
      <c r="Q125" s="6" t="s">
        <v>1247</v>
      </c>
      <c r="R125" s="6" t="s">
        <v>1247</v>
      </c>
      <c r="S125" s="6" t="s">
        <v>1247</v>
      </c>
      <c r="T125" s="6" t="s">
        <v>1247</v>
      </c>
    </row>
    <row r="127" spans="3:20" x14ac:dyDescent="0.2">
      <c r="C127" s="6" t="s">
        <v>1254</v>
      </c>
      <c r="D127" s="6"/>
      <c r="E127" s="6"/>
      <c r="F127" s="6"/>
      <c r="G127" s="6"/>
      <c r="H127" s="6"/>
      <c r="I127" s="6"/>
      <c r="J127" s="6"/>
      <c r="K127" s="6">
        <v>2.2200000000000002</v>
      </c>
      <c r="L127" s="6">
        <v>1.07</v>
      </c>
      <c r="M127" s="6">
        <v>3.31</v>
      </c>
      <c r="N127" s="6">
        <v>7.36</v>
      </c>
      <c r="O127" s="6">
        <v>3.63</v>
      </c>
      <c r="P127" s="6">
        <v>3.79</v>
      </c>
      <c r="Q127" s="6">
        <v>6.86</v>
      </c>
      <c r="R127" s="6">
        <v>10.35</v>
      </c>
      <c r="S127" s="6">
        <v>17.54</v>
      </c>
      <c r="T127" s="6">
        <v>13.74</v>
      </c>
    </row>
    <row r="129" spans="3:20" x14ac:dyDescent="0.2">
      <c r="C129" s="6" t="s">
        <v>1255</v>
      </c>
      <c r="D129" s="6"/>
      <c r="E129" s="6"/>
      <c r="F129" s="6"/>
      <c r="G129" s="6"/>
      <c r="H129" s="6"/>
      <c r="I129" s="6"/>
      <c r="J129" s="6"/>
      <c r="K129" s="6" t="s">
        <v>1247</v>
      </c>
      <c r="L129" s="6" t="s">
        <v>1247</v>
      </c>
      <c r="M129" s="6" t="s">
        <v>1247</v>
      </c>
      <c r="N129" s="6" t="s">
        <v>1247</v>
      </c>
      <c r="O129" s="6" t="s">
        <v>1247</v>
      </c>
      <c r="P129" s="6" t="s">
        <v>1247</v>
      </c>
      <c r="Q129" s="6" t="s">
        <v>1247</v>
      </c>
      <c r="R129" s="6" t="s">
        <v>1247</v>
      </c>
      <c r="S129" s="6" t="s">
        <v>1247</v>
      </c>
      <c r="T129" s="6" t="s">
        <v>1247</v>
      </c>
    </row>
    <row r="131" spans="3:20" x14ac:dyDescent="0.2">
      <c r="C131" s="5" t="s">
        <v>1256</v>
      </c>
      <c r="D131" s="5"/>
      <c r="E131" s="5"/>
      <c r="F131" s="5"/>
      <c r="G131" s="5"/>
      <c r="H131" s="5"/>
      <c r="I131" s="5"/>
      <c r="J131" s="5"/>
      <c r="K131" s="5">
        <v>-60.64</v>
      </c>
      <c r="L131" s="5">
        <v>-76.290000000000006</v>
      </c>
      <c r="M131" s="5">
        <v>-117.64</v>
      </c>
      <c r="N131" s="5">
        <v>-135.37</v>
      </c>
      <c r="O131" s="5">
        <v>-192.17</v>
      </c>
      <c r="P131" s="5">
        <v>-247.71</v>
      </c>
      <c r="Q131" s="5">
        <v>-213.69</v>
      </c>
      <c r="R131" s="5">
        <v>607.20000000000005</v>
      </c>
      <c r="S131" s="5">
        <v>-664.52</v>
      </c>
      <c r="T131" s="5">
        <v>-599.23</v>
      </c>
    </row>
    <row r="133" spans="3:20" x14ac:dyDescent="0.2">
      <c r="C133" s="6" t="s">
        <v>1257</v>
      </c>
      <c r="D133" s="6"/>
      <c r="E133" s="6"/>
      <c r="F133" s="6"/>
      <c r="G133" s="6"/>
      <c r="H133" s="6"/>
      <c r="I133" s="6"/>
      <c r="J133" s="6"/>
      <c r="K133" s="6" t="s">
        <v>1247</v>
      </c>
      <c r="L133" s="6" t="s">
        <v>1247</v>
      </c>
      <c r="M133" s="6" t="s">
        <v>1247</v>
      </c>
      <c r="N133" s="6" t="s">
        <v>1247</v>
      </c>
      <c r="O133" s="6" t="s">
        <v>1247</v>
      </c>
      <c r="P133" s="6" t="s">
        <v>1247</v>
      </c>
      <c r="Q133" s="6" t="s">
        <v>1247</v>
      </c>
      <c r="R133" s="6" t="s">
        <v>1247</v>
      </c>
      <c r="S133" s="6" t="s">
        <v>1247</v>
      </c>
      <c r="T133" s="6" t="s">
        <v>1247</v>
      </c>
    </row>
    <row r="135" spans="3:20" x14ac:dyDescent="0.2">
      <c r="C135" s="6" t="s">
        <v>1258</v>
      </c>
      <c r="D135" s="6"/>
      <c r="E135" s="6"/>
      <c r="F135" s="6"/>
      <c r="G135" s="6"/>
      <c r="H135" s="6"/>
      <c r="I135" s="6"/>
      <c r="J135" s="6"/>
      <c r="K135" s="6" t="s">
        <v>1247</v>
      </c>
      <c r="L135" s="6" t="s">
        <v>1247</v>
      </c>
      <c r="M135" s="6" t="s">
        <v>1247</v>
      </c>
      <c r="N135" s="6" t="s">
        <v>1247</v>
      </c>
      <c r="O135" s="6" t="s">
        <v>1247</v>
      </c>
      <c r="P135" s="6" t="s">
        <v>1247</v>
      </c>
      <c r="Q135" s="6" t="s">
        <v>1247</v>
      </c>
      <c r="R135" s="6" t="s">
        <v>1247</v>
      </c>
      <c r="S135" s="6" t="s">
        <v>1247</v>
      </c>
      <c r="T135" s="6" t="s">
        <v>1247</v>
      </c>
    </row>
    <row r="137" spans="3:20" x14ac:dyDescent="0.2">
      <c r="C137" s="5" t="s">
        <v>1259</v>
      </c>
      <c r="D137" s="5"/>
      <c r="E137" s="5"/>
      <c r="F137" s="5"/>
      <c r="G137" s="5"/>
      <c r="H137" s="5"/>
      <c r="I137" s="5"/>
      <c r="J137" s="5"/>
      <c r="K137" s="5">
        <v>-62.52</v>
      </c>
      <c r="L137" s="5">
        <v>-76.14</v>
      </c>
      <c r="M137" s="5">
        <v>-120.49</v>
      </c>
      <c r="N137" s="5">
        <v>-140.11000000000001</v>
      </c>
      <c r="O137" s="5">
        <v>-158.88999999999999</v>
      </c>
      <c r="P137" s="5">
        <v>-246.35</v>
      </c>
      <c r="Q137" s="5">
        <v>-158.65</v>
      </c>
      <c r="R137" s="5">
        <v>615.70000000000005</v>
      </c>
      <c r="S137" s="5">
        <v>-675.71</v>
      </c>
      <c r="T137" s="5">
        <v>-602.32000000000005</v>
      </c>
    </row>
    <row r="139" spans="3:20" x14ac:dyDescent="0.2">
      <c r="C139" s="6" t="s">
        <v>1260</v>
      </c>
      <c r="D139" s="6"/>
      <c r="E139" s="6"/>
      <c r="F139" s="6"/>
      <c r="G139" s="6"/>
      <c r="H139" s="6"/>
      <c r="I139" s="6"/>
      <c r="J139" s="6"/>
      <c r="K139" s="9">
        <v>-0.16250000000000001</v>
      </c>
      <c r="L139" s="9">
        <v>-0.21790000000000001</v>
      </c>
      <c r="M139" s="9">
        <v>-0.58240000000000003</v>
      </c>
      <c r="N139" s="9">
        <v>-0.16289999999999999</v>
      </c>
      <c r="O139" s="9">
        <v>-0.13400000000000001</v>
      </c>
      <c r="P139" s="9">
        <v>-0.5504</v>
      </c>
      <c r="Q139" s="8">
        <v>0.35599999999999998</v>
      </c>
      <c r="R139" s="8">
        <v>4.8808999999999996</v>
      </c>
      <c r="S139" s="9">
        <v>-2.0975000000000001</v>
      </c>
      <c r="T139" s="8">
        <v>0.1086</v>
      </c>
    </row>
    <row r="141" spans="3:20" x14ac:dyDescent="0.2">
      <c r="C141" s="6" t="s">
        <v>1261</v>
      </c>
      <c r="D141" s="6"/>
      <c r="E141" s="6"/>
      <c r="F141" s="6"/>
      <c r="G141" s="6"/>
      <c r="H141" s="6"/>
      <c r="I141" s="6"/>
      <c r="J141" s="6"/>
      <c r="K141" s="10">
        <v>-0.23219999999999999</v>
      </c>
      <c r="L141" s="10">
        <v>-0.26550000000000001</v>
      </c>
      <c r="M141" s="10">
        <v>-0.35770000000000002</v>
      </c>
      <c r="N141" s="10">
        <v>-0.33510000000000001</v>
      </c>
      <c r="O141" s="10">
        <v>-0.32950000000000002</v>
      </c>
      <c r="P141" s="10">
        <v>-0.37630000000000002</v>
      </c>
      <c r="Q141" s="10">
        <v>-0.1731</v>
      </c>
      <c r="R141" s="10">
        <v>0.28299999999999997</v>
      </c>
      <c r="S141" s="10">
        <v>-0.42920000000000003</v>
      </c>
      <c r="T141" s="10">
        <v>-0.30690000000000001</v>
      </c>
    </row>
    <row r="143" spans="3:20" x14ac:dyDescent="0.2">
      <c r="C143" s="6" t="s">
        <v>1262</v>
      </c>
      <c r="D143" s="6"/>
      <c r="E143" s="6"/>
      <c r="F143" s="6"/>
      <c r="G143" s="6"/>
      <c r="H143" s="6"/>
      <c r="I143" s="6"/>
      <c r="J143" s="6"/>
      <c r="K143" s="6" t="s">
        <v>1247</v>
      </c>
      <c r="L143" s="6" t="s">
        <v>1247</v>
      </c>
      <c r="M143" s="6" t="s">
        <v>1247</v>
      </c>
      <c r="N143" s="6" t="s">
        <v>1247</v>
      </c>
      <c r="O143" s="6">
        <v>-33.36</v>
      </c>
      <c r="P143" s="6">
        <v>-23.65</v>
      </c>
      <c r="Q143" s="6" t="s">
        <v>1247</v>
      </c>
      <c r="R143" s="6">
        <v>2.0299999999999998</v>
      </c>
      <c r="S143" s="6">
        <v>-1.23</v>
      </c>
      <c r="T143" s="6">
        <v>7.99</v>
      </c>
    </row>
    <row r="145" spans="3:20" x14ac:dyDescent="0.2">
      <c r="C145" s="6" t="s">
        <v>1263</v>
      </c>
      <c r="D145" s="6"/>
      <c r="E145" s="6"/>
      <c r="F145" s="6"/>
      <c r="G145" s="6"/>
      <c r="H145" s="6"/>
      <c r="I145" s="6"/>
      <c r="J145" s="6"/>
      <c r="K145" s="6">
        <v>-62.52</v>
      </c>
      <c r="L145" s="6">
        <v>-76.14</v>
      </c>
      <c r="M145" s="6">
        <v>-120.49</v>
      </c>
      <c r="N145" s="6">
        <v>-140.11000000000001</v>
      </c>
      <c r="O145" s="6">
        <v>-125.53</v>
      </c>
      <c r="P145" s="6">
        <v>-222.69</v>
      </c>
      <c r="Q145" s="6">
        <v>-158.65</v>
      </c>
      <c r="R145" s="6">
        <v>613.66999999999996</v>
      </c>
      <c r="S145" s="6">
        <v>-674.47</v>
      </c>
      <c r="T145" s="6">
        <v>-610.30999999999995</v>
      </c>
    </row>
    <row r="147" spans="3:20" x14ac:dyDescent="0.2">
      <c r="C147" s="6" t="s">
        <v>1264</v>
      </c>
      <c r="D147" s="6"/>
      <c r="E147" s="6"/>
      <c r="F147" s="6"/>
      <c r="G147" s="6"/>
      <c r="H147" s="6"/>
      <c r="I147" s="6"/>
      <c r="J147" s="6"/>
      <c r="K147" s="6" t="s">
        <v>1247</v>
      </c>
      <c r="L147" s="6" t="s">
        <v>1247</v>
      </c>
      <c r="M147" s="6" t="s">
        <v>1247</v>
      </c>
      <c r="N147" s="6" t="s">
        <v>1247</v>
      </c>
      <c r="O147" s="6" t="s">
        <v>1247</v>
      </c>
      <c r="P147" s="6" t="s">
        <v>1247</v>
      </c>
      <c r="Q147" s="6" t="s">
        <v>1247</v>
      </c>
      <c r="R147" s="6" t="s">
        <v>1247</v>
      </c>
      <c r="S147" s="6" t="s">
        <v>1247</v>
      </c>
      <c r="T147" s="6" t="s">
        <v>1247</v>
      </c>
    </row>
    <row r="149" spans="3:20" x14ac:dyDescent="0.2">
      <c r="C149" s="5" t="s">
        <v>1265</v>
      </c>
      <c r="D149" s="5"/>
      <c r="E149" s="5"/>
      <c r="F149" s="5"/>
      <c r="G149" s="5"/>
      <c r="H149" s="5"/>
      <c r="I149" s="5"/>
      <c r="J149" s="5"/>
      <c r="K149" s="5">
        <v>-62.52</v>
      </c>
      <c r="L149" s="5">
        <v>-76.14</v>
      </c>
      <c r="M149" s="5">
        <v>-120.49</v>
      </c>
      <c r="N149" s="5">
        <v>-140.11000000000001</v>
      </c>
      <c r="O149" s="5">
        <v>-125.53</v>
      </c>
      <c r="P149" s="5">
        <v>-222.69</v>
      </c>
      <c r="Q149" s="5">
        <v>-158.65</v>
      </c>
      <c r="R149" s="5">
        <v>613.66999999999996</v>
      </c>
      <c r="S149" s="5">
        <v>-674.47</v>
      </c>
      <c r="T149" s="5">
        <v>-610.30999999999995</v>
      </c>
    </row>
    <row r="151" spans="3:20" x14ac:dyDescent="0.2">
      <c r="C151" s="6" t="s">
        <v>1266</v>
      </c>
      <c r="D151" s="6"/>
      <c r="E151" s="6"/>
      <c r="F151" s="6"/>
      <c r="G151" s="6"/>
      <c r="H151" s="6"/>
      <c r="I151" s="6"/>
      <c r="J151" s="6"/>
      <c r="K151" s="9">
        <v>-0.16250000000000001</v>
      </c>
      <c r="L151" s="9">
        <v>-0.21790000000000001</v>
      </c>
      <c r="M151" s="9">
        <v>-0.58240000000000003</v>
      </c>
      <c r="N151" s="9">
        <v>-0.16289999999999999</v>
      </c>
      <c r="O151" s="8">
        <v>0.1041</v>
      </c>
      <c r="P151" s="9">
        <v>-0.77400000000000002</v>
      </c>
      <c r="Q151" s="8">
        <v>0.28760000000000002</v>
      </c>
      <c r="R151" s="8">
        <v>4.8681000000000001</v>
      </c>
      <c r="S151" s="9">
        <v>-2.0991</v>
      </c>
      <c r="T151" s="8">
        <v>9.5100000000000004E-2</v>
      </c>
    </row>
    <row r="153" spans="3:20" x14ac:dyDescent="0.2">
      <c r="C153" s="6" t="s">
        <v>1267</v>
      </c>
      <c r="D153" s="6"/>
      <c r="E153" s="6"/>
      <c r="F153" s="6"/>
      <c r="G153" s="6"/>
      <c r="H153" s="6"/>
      <c r="I153" s="6"/>
      <c r="J153" s="6"/>
      <c r="K153" s="10">
        <v>-0.23219999999999999</v>
      </c>
      <c r="L153" s="10">
        <v>-0.26550000000000001</v>
      </c>
      <c r="M153" s="10">
        <v>-0.35770000000000002</v>
      </c>
      <c r="N153" s="10">
        <v>-0.33510000000000001</v>
      </c>
      <c r="O153" s="10">
        <v>-0.26029999999999998</v>
      </c>
      <c r="P153" s="10">
        <v>-0.34010000000000001</v>
      </c>
      <c r="Q153" s="10">
        <v>-0.1731</v>
      </c>
      <c r="R153" s="10">
        <v>0.28210000000000002</v>
      </c>
      <c r="S153" s="10">
        <v>-0.4284</v>
      </c>
      <c r="T153" s="10">
        <v>-0.311</v>
      </c>
    </row>
    <row r="155" spans="3:20" x14ac:dyDescent="0.2">
      <c r="C155" s="6" t="s">
        <v>1268</v>
      </c>
      <c r="D155" s="6"/>
      <c r="E155" s="6"/>
      <c r="F155" s="6"/>
      <c r="G155" s="6"/>
      <c r="H155" s="6"/>
      <c r="I155" s="6"/>
      <c r="J155" s="6"/>
      <c r="K155" s="6" t="s">
        <v>1247</v>
      </c>
      <c r="L155" s="6" t="s">
        <v>1247</v>
      </c>
      <c r="M155" s="6" t="s">
        <v>1247</v>
      </c>
      <c r="N155" s="6" t="s">
        <v>1247</v>
      </c>
      <c r="O155" s="6" t="s">
        <v>1247</v>
      </c>
      <c r="P155" s="6" t="s">
        <v>1247</v>
      </c>
      <c r="Q155" s="6" t="s">
        <v>1247</v>
      </c>
      <c r="R155" s="6" t="s">
        <v>1247</v>
      </c>
      <c r="S155" s="6" t="s">
        <v>1247</v>
      </c>
      <c r="T155" s="6" t="s">
        <v>1247</v>
      </c>
    </row>
    <row r="157" spans="3:20" x14ac:dyDescent="0.2">
      <c r="C157" s="6" t="s">
        <v>1269</v>
      </c>
      <c r="D157" s="6"/>
      <c r="E157" s="6"/>
      <c r="F157" s="6"/>
      <c r="G157" s="6"/>
      <c r="H157" s="6"/>
      <c r="I157" s="6"/>
      <c r="J157" s="6"/>
      <c r="K157" s="6">
        <v>-62.52</v>
      </c>
      <c r="L157" s="6">
        <v>-76.14</v>
      </c>
      <c r="M157" s="6">
        <v>-120.49</v>
      </c>
      <c r="N157" s="6">
        <v>-140.11000000000001</v>
      </c>
      <c r="O157" s="6">
        <v>-125.53</v>
      </c>
      <c r="P157" s="6">
        <v>-222.69</v>
      </c>
      <c r="Q157" s="6">
        <v>-158.65</v>
      </c>
      <c r="R157" s="6">
        <v>613.66999999999996</v>
      </c>
      <c r="S157" s="6">
        <v>-674.47</v>
      </c>
      <c r="T157" s="6">
        <v>-610.30999999999995</v>
      </c>
    </row>
    <row r="159" spans="3:20" x14ac:dyDescent="0.2">
      <c r="C159" s="6" t="s">
        <v>1270</v>
      </c>
      <c r="D159" s="6"/>
      <c r="E159" s="6"/>
      <c r="F159" s="6"/>
      <c r="G159" s="6"/>
      <c r="H159" s="6"/>
      <c r="I159" s="6"/>
      <c r="J159" s="6"/>
      <c r="K159" s="6">
        <v>-0.51</v>
      </c>
      <c r="L159" s="6">
        <v>-0.62</v>
      </c>
      <c r="M159" s="6">
        <v>-0.93</v>
      </c>
      <c r="N159" s="6">
        <v>-1</v>
      </c>
      <c r="O159" s="6">
        <v>-0.88</v>
      </c>
      <c r="P159" s="6">
        <v>-1.41</v>
      </c>
      <c r="Q159" s="6">
        <v>-0.96</v>
      </c>
      <c r="R159" s="6">
        <v>3.51</v>
      </c>
      <c r="S159" s="6">
        <v>-3.7</v>
      </c>
      <c r="T159" s="6">
        <v>-3.3</v>
      </c>
    </row>
    <row r="161" spans="3:20" x14ac:dyDescent="0.2">
      <c r="C161" s="6" t="s">
        <v>1271</v>
      </c>
      <c r="D161" s="6"/>
      <c r="E161" s="6"/>
      <c r="F161" s="6"/>
      <c r="G161" s="6"/>
      <c r="H161" s="6"/>
      <c r="I161" s="6"/>
      <c r="J161" s="6"/>
      <c r="K161" s="9">
        <v>-0.12690000000000001</v>
      </c>
      <c r="L161" s="9">
        <v>-0.19980000000000001</v>
      </c>
      <c r="M161" s="9">
        <v>-0.51170000000000004</v>
      </c>
      <c r="N161" s="9">
        <v>-6.7400000000000002E-2</v>
      </c>
      <c r="O161" s="8">
        <v>0.1193</v>
      </c>
      <c r="P161" s="9">
        <v>-0.61109999999999998</v>
      </c>
      <c r="Q161" s="8">
        <v>0.32129999999999997</v>
      </c>
      <c r="R161" s="8">
        <v>4.6615000000000002</v>
      </c>
      <c r="S161" s="9">
        <v>-2.0554999999999999</v>
      </c>
      <c r="T161" s="8">
        <v>0.108</v>
      </c>
    </row>
    <row r="163" spans="3:20" x14ac:dyDescent="0.2">
      <c r="C163" s="5" t="s">
        <v>1272</v>
      </c>
      <c r="D163" s="5"/>
      <c r="E163" s="5"/>
      <c r="F163" s="5"/>
      <c r="G163" s="5"/>
      <c r="H163" s="5"/>
      <c r="I163" s="5"/>
      <c r="J163" s="5"/>
      <c r="K163" s="5">
        <v>-0.51</v>
      </c>
      <c r="L163" s="5">
        <v>-0.62</v>
      </c>
      <c r="M163" s="5">
        <v>-0.93</v>
      </c>
      <c r="N163" s="5">
        <v>-1</v>
      </c>
      <c r="O163" s="5">
        <v>-0.88</v>
      </c>
      <c r="P163" s="5">
        <v>-1.41</v>
      </c>
      <c r="Q163" s="5">
        <v>-0.96</v>
      </c>
      <c r="R163" s="5">
        <v>3.37</v>
      </c>
      <c r="S163" s="5">
        <v>-3.7</v>
      </c>
      <c r="T163" s="5">
        <v>-3.3</v>
      </c>
    </row>
    <row r="165" spans="3:20" x14ac:dyDescent="0.2">
      <c r="C165" s="6" t="s">
        <v>1273</v>
      </c>
      <c r="D165" s="6"/>
      <c r="E165" s="6"/>
      <c r="F165" s="6"/>
      <c r="G165" s="6"/>
      <c r="H165" s="6"/>
      <c r="I165" s="6"/>
      <c r="J165" s="6"/>
      <c r="K165" s="9">
        <v>-0.12690000000000001</v>
      </c>
      <c r="L165" s="9">
        <v>-0.19980000000000001</v>
      </c>
      <c r="M165" s="9">
        <v>-0.51170000000000004</v>
      </c>
      <c r="N165" s="9">
        <v>-6.7400000000000002E-2</v>
      </c>
      <c r="O165" s="8">
        <v>0.1193</v>
      </c>
      <c r="P165" s="9">
        <v>-0.61109999999999998</v>
      </c>
      <c r="Q165" s="8">
        <v>0.32040000000000002</v>
      </c>
      <c r="R165" s="8">
        <v>4.5103999999999997</v>
      </c>
      <c r="S165" s="9">
        <v>-2.0994000000000002</v>
      </c>
      <c r="T165" s="8">
        <v>0.108</v>
      </c>
    </row>
    <row r="167" spans="3:20" x14ac:dyDescent="0.2">
      <c r="C167" s="6" t="s">
        <v>1274</v>
      </c>
      <c r="D167" s="6"/>
      <c r="E167" s="6"/>
      <c r="F167" s="6"/>
      <c r="G167" s="6"/>
      <c r="H167" s="6"/>
      <c r="I167" s="6"/>
      <c r="J167" s="6"/>
      <c r="K167" s="6">
        <v>121.58</v>
      </c>
      <c r="L167" s="6">
        <v>123.41</v>
      </c>
      <c r="M167" s="6">
        <v>129.18</v>
      </c>
      <c r="N167" s="6">
        <v>140.75</v>
      </c>
      <c r="O167" s="6">
        <v>143.16999999999999</v>
      </c>
      <c r="P167" s="6">
        <v>157.66</v>
      </c>
      <c r="Q167" s="6">
        <v>165.5</v>
      </c>
      <c r="R167" s="6">
        <v>174.83</v>
      </c>
      <c r="S167" s="6">
        <v>182.05</v>
      </c>
      <c r="T167" s="6">
        <v>184.68</v>
      </c>
    </row>
    <row r="169" spans="3:20" x14ac:dyDescent="0.2">
      <c r="C169" s="6" t="s">
        <v>1275</v>
      </c>
      <c r="D169" s="6"/>
      <c r="E169" s="6"/>
      <c r="F169" s="6"/>
      <c r="G169" s="6"/>
      <c r="H169" s="6"/>
      <c r="I169" s="6"/>
      <c r="J169" s="6"/>
      <c r="K169" s="6">
        <v>121.58</v>
      </c>
      <c r="L169" s="6">
        <v>123.41</v>
      </c>
      <c r="M169" s="6">
        <v>129.18</v>
      </c>
      <c r="N169" s="6">
        <v>140.75</v>
      </c>
      <c r="O169" s="6">
        <v>143.16999999999999</v>
      </c>
      <c r="P169" s="6">
        <v>157.66</v>
      </c>
      <c r="Q169" s="6">
        <v>165.5</v>
      </c>
      <c r="R169" s="6">
        <v>182.29</v>
      </c>
      <c r="S169" s="6">
        <v>182.05</v>
      </c>
      <c r="T169" s="6">
        <v>184.68</v>
      </c>
    </row>
    <row r="171" spans="3:20" x14ac:dyDescent="0.2">
      <c r="C171" s="6" t="s">
        <v>1276</v>
      </c>
      <c r="D171" s="6"/>
      <c r="E171" s="6"/>
      <c r="F171" s="6"/>
      <c r="G171" s="6"/>
      <c r="H171" s="6"/>
      <c r="I171" s="6"/>
      <c r="J171" s="6"/>
      <c r="K171" s="6" t="s">
        <v>1247</v>
      </c>
      <c r="L171" s="6" t="s">
        <v>1247</v>
      </c>
      <c r="M171" s="6" t="s">
        <v>1247</v>
      </c>
      <c r="N171" s="6" t="s">
        <v>1247</v>
      </c>
      <c r="O171" s="6" t="s">
        <v>1247</v>
      </c>
      <c r="P171" s="6" t="s">
        <v>1247</v>
      </c>
      <c r="Q171" s="6" t="s">
        <v>1247</v>
      </c>
      <c r="R171" s="6" t="s">
        <v>1247</v>
      </c>
      <c r="S171" s="6" t="s">
        <v>1247</v>
      </c>
      <c r="T171" s="6" t="s">
        <v>1247</v>
      </c>
    </row>
    <row r="173" spans="3:20" x14ac:dyDescent="0.2">
      <c r="C173" s="6" t="s">
        <v>1277</v>
      </c>
      <c r="D173" s="6"/>
      <c r="E173" s="6"/>
      <c r="F173" s="6"/>
      <c r="G173" s="6"/>
      <c r="H173" s="6"/>
      <c r="I173" s="6"/>
      <c r="J173" s="6"/>
      <c r="K173" s="5" t="s">
        <v>1247</v>
      </c>
      <c r="L173" s="5" t="s">
        <v>1247</v>
      </c>
      <c r="M173" s="5" t="s">
        <v>1247</v>
      </c>
      <c r="N173" s="5" t="s">
        <v>1247</v>
      </c>
      <c r="O173" s="5" t="s">
        <v>1247</v>
      </c>
      <c r="P173" s="5" t="s">
        <v>1247</v>
      </c>
      <c r="Q173" s="5" t="s">
        <v>1247</v>
      </c>
      <c r="R173" s="5" t="s">
        <v>1247</v>
      </c>
      <c r="S173" s="5" t="s">
        <v>1247</v>
      </c>
      <c r="T173" s="5" t="s">
        <v>1247</v>
      </c>
    </row>
    <row r="175" spans="3:20" x14ac:dyDescent="0.2">
      <c r="C175" s="5" t="s">
        <v>1278</v>
      </c>
      <c r="D175" s="5"/>
      <c r="E175" s="5"/>
      <c r="F175" s="5"/>
      <c r="G175" s="5"/>
      <c r="H175" s="5"/>
      <c r="I175" s="5"/>
      <c r="J175" s="5"/>
      <c r="K175" s="5">
        <v>-54.25</v>
      </c>
      <c r="L175" s="5">
        <v>-64.87</v>
      </c>
      <c r="M175" s="5">
        <v>-106.45</v>
      </c>
      <c r="N175" s="5">
        <v>-124.69</v>
      </c>
      <c r="O175" s="5">
        <v>-171.53</v>
      </c>
      <c r="P175" s="5">
        <v>-225.47</v>
      </c>
      <c r="Q175" s="5">
        <v>-196.77</v>
      </c>
      <c r="R175" s="5">
        <v>649.24</v>
      </c>
      <c r="S175" s="5">
        <v>-616.12</v>
      </c>
      <c r="T175" s="5">
        <v>-543.16999999999996</v>
      </c>
    </row>
    <row r="177" spans="3:20" x14ac:dyDescent="0.2">
      <c r="C177" s="6" t="s">
        <v>1279</v>
      </c>
      <c r="D177" s="6"/>
      <c r="E177" s="6"/>
      <c r="F177" s="6"/>
      <c r="G177" s="6"/>
      <c r="H177" s="6"/>
      <c r="I177" s="6"/>
      <c r="J177" s="6"/>
      <c r="K177" s="9">
        <v>-6.1699999999999998E-2</v>
      </c>
      <c r="L177" s="9">
        <v>-0.19589999999999999</v>
      </c>
      <c r="M177" s="9">
        <v>-0.64080000000000004</v>
      </c>
      <c r="N177" s="9">
        <v>-0.1714</v>
      </c>
      <c r="O177" s="9">
        <v>-0.37569999999999998</v>
      </c>
      <c r="P177" s="9">
        <v>-0.31440000000000001</v>
      </c>
      <c r="Q177" s="8">
        <v>0.1273</v>
      </c>
      <c r="R177" s="8">
        <v>4.2995000000000001</v>
      </c>
      <c r="S177" s="9">
        <v>-1.9490000000000001</v>
      </c>
      <c r="T177" s="8">
        <v>0.11840000000000001</v>
      </c>
    </row>
    <row r="179" spans="3:20" x14ac:dyDescent="0.2">
      <c r="C179" s="6" t="s">
        <v>1280</v>
      </c>
      <c r="D179" s="6"/>
      <c r="E179" s="6"/>
      <c r="F179" s="6"/>
      <c r="G179" s="6"/>
      <c r="H179" s="6"/>
      <c r="I179" s="6"/>
      <c r="J179" s="6"/>
      <c r="K179" s="10">
        <v>-0.20150000000000001</v>
      </c>
      <c r="L179" s="10">
        <v>-0.22620000000000001</v>
      </c>
      <c r="M179" s="10">
        <v>-0.316</v>
      </c>
      <c r="N179" s="10">
        <v>-0.29820000000000002</v>
      </c>
      <c r="O179" s="10">
        <v>-0.35570000000000002</v>
      </c>
      <c r="P179" s="10">
        <v>-0.34439999999999998</v>
      </c>
      <c r="Q179" s="10">
        <v>-0.21460000000000001</v>
      </c>
      <c r="R179" s="10">
        <v>0.2984</v>
      </c>
      <c r="S179" s="10">
        <v>-0.39129999999999998</v>
      </c>
      <c r="T179" s="10">
        <v>-0.27679999999999999</v>
      </c>
    </row>
    <row r="181" spans="3:20" x14ac:dyDescent="0.2">
      <c r="C181" s="6" t="s">
        <v>1281</v>
      </c>
      <c r="D181" s="6"/>
      <c r="E181" s="6"/>
      <c r="F181" s="6"/>
      <c r="G181" s="6"/>
      <c r="H181" s="6"/>
      <c r="I181" s="6"/>
      <c r="J181" s="6"/>
      <c r="K181" s="6">
        <v>-62.86</v>
      </c>
      <c r="L181" s="6">
        <v>-77.36</v>
      </c>
      <c r="M181" s="6">
        <v>-120.95</v>
      </c>
      <c r="N181" s="6">
        <v>-142.72999999999999</v>
      </c>
      <c r="O181" s="6">
        <v>-195.8</v>
      </c>
      <c r="P181" s="6">
        <v>-251.5</v>
      </c>
      <c r="Q181" s="6">
        <v>-220.55</v>
      </c>
      <c r="R181" s="6">
        <v>596.85</v>
      </c>
      <c r="S181" s="6">
        <v>-682.06</v>
      </c>
      <c r="T181" s="6">
        <v>-612.97</v>
      </c>
    </row>
    <row r="183" spans="3:20" x14ac:dyDescent="0.2">
      <c r="C183" s="5" t="s">
        <v>1282</v>
      </c>
      <c r="K183" s="5">
        <v>35.200000000000003</v>
      </c>
      <c r="L183" s="5">
        <v>16.190000000000001</v>
      </c>
      <c r="M183" s="5">
        <v>554.38</v>
      </c>
      <c r="N183" s="5">
        <v>35.200000000000003</v>
      </c>
      <c r="O183" s="5">
        <v>41.31</v>
      </c>
      <c r="P183" s="5">
        <v>713.41</v>
      </c>
      <c r="Q183" s="5">
        <v>637.84</v>
      </c>
      <c r="R183" s="5">
        <v>846.11</v>
      </c>
      <c r="S183" s="5">
        <v>77.78</v>
      </c>
      <c r="T183" s="5">
        <v>125.36</v>
      </c>
    </row>
    <row r="184" spans="3:20" x14ac:dyDescent="0.2">
      <c r="C184" t="s">
        <v>1402</v>
      </c>
      <c r="K184" s="6">
        <v>-22.15</v>
      </c>
      <c r="L184" s="6">
        <v>-17.18</v>
      </c>
      <c r="M184" s="6">
        <v>-13.39</v>
      </c>
      <c r="N184" s="6">
        <v>-27.84</v>
      </c>
      <c r="O184" s="6">
        <v>-28.72</v>
      </c>
      <c r="P184" s="6">
        <v>-21.22</v>
      </c>
      <c r="Q184" s="6">
        <v>-70.75</v>
      </c>
      <c r="R184" s="6">
        <v>-82.41</v>
      </c>
      <c r="S184" s="6">
        <v>-52.33</v>
      </c>
      <c r="T184" s="6">
        <v>-77.34</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8AB6-2B50-3048-90FC-A96D8A1FFF8F}">
  <dimension ref="A1:V185"/>
  <sheetViews>
    <sheetView workbookViewId="0">
      <selection sqref="A1:B4"/>
    </sheetView>
  </sheetViews>
  <sheetFormatPr baseColWidth="10" defaultRowHeight="16" x14ac:dyDescent="0.2"/>
  <sheetData>
    <row r="1" spans="1:22" x14ac:dyDescent="0.2">
      <c r="A1" s="70" t="s">
        <v>1234</v>
      </c>
      <c r="B1" s="70"/>
      <c r="D1" s="5"/>
      <c r="E1" s="5"/>
      <c r="F1" s="5"/>
      <c r="G1" s="5"/>
      <c r="I1" s="5">
        <v>2013</v>
      </c>
      <c r="J1" s="5">
        <v>2014</v>
      </c>
      <c r="K1" s="5">
        <v>2015</v>
      </c>
      <c r="L1" s="5">
        <v>2016</v>
      </c>
      <c r="M1" s="5">
        <v>2017</v>
      </c>
      <c r="N1" s="5">
        <v>2018</v>
      </c>
    </row>
    <row r="2" spans="1:22" x14ac:dyDescent="0.2">
      <c r="A2" s="70"/>
      <c r="B2" s="70"/>
      <c r="D2" s="5"/>
      <c r="E2" s="5"/>
      <c r="F2" s="5"/>
      <c r="G2" s="5"/>
      <c r="I2" s="5">
        <v>1.3819539309070903</v>
      </c>
      <c r="J2" s="5">
        <v>1.3604586837045582</v>
      </c>
      <c r="K2" s="5">
        <v>1.3592353718698755</v>
      </c>
      <c r="L2" s="5">
        <v>1.3408655143236416</v>
      </c>
      <c r="M2" s="5">
        <v>1.3081614773889187</v>
      </c>
      <c r="N2" s="5">
        <v>1.2816317011746046</v>
      </c>
    </row>
    <row r="3" spans="1:22" x14ac:dyDescent="0.2">
      <c r="A3" s="70"/>
      <c r="B3" s="70"/>
      <c r="D3" s="5"/>
      <c r="E3" s="5"/>
      <c r="F3" s="5"/>
      <c r="G3" s="5"/>
      <c r="I3">
        <f t="shared" ref="I3:N3" si="0">I2*I100*1000000</f>
        <v>0</v>
      </c>
      <c r="J3">
        <f t="shared" si="0"/>
        <v>857088.97073387168</v>
      </c>
      <c r="K3">
        <f t="shared" si="0"/>
        <v>29984732.303449452</v>
      </c>
      <c r="L3">
        <f t="shared" si="0"/>
        <v>27058666.079051089</v>
      </c>
      <c r="M3">
        <f t="shared" si="0"/>
        <v>15789509.032084249</v>
      </c>
      <c r="N3">
        <f t="shared" si="0"/>
        <v>82960020.017032161</v>
      </c>
    </row>
    <row r="4" spans="1:22" x14ac:dyDescent="0.2">
      <c r="A4" s="70"/>
      <c r="B4" s="70"/>
      <c r="D4" s="4"/>
      <c r="E4" s="4"/>
      <c r="F4" s="4"/>
      <c r="G4" s="4"/>
      <c r="I4" s="4" t="s">
        <v>1235</v>
      </c>
      <c r="J4" s="4" t="s">
        <v>1235</v>
      </c>
      <c r="K4" s="4" t="s">
        <v>1235</v>
      </c>
      <c r="L4" s="4" t="s">
        <v>1235</v>
      </c>
      <c r="M4" s="4" t="s">
        <v>1235</v>
      </c>
      <c r="N4" s="4" t="s">
        <v>1235</v>
      </c>
    </row>
    <row r="5" spans="1:22" x14ac:dyDescent="0.2">
      <c r="A5" s="71"/>
      <c r="B5" s="71"/>
    </row>
    <row r="6" spans="1:22" x14ac:dyDescent="0.2">
      <c r="A6" s="72"/>
      <c r="B6" s="72"/>
    </row>
    <row r="7" spans="1:22" x14ac:dyDescent="0.2">
      <c r="A7" s="71"/>
      <c r="B7" s="71"/>
      <c r="C7" s="5" t="s">
        <v>1236</v>
      </c>
    </row>
    <row r="8" spans="1:22" x14ac:dyDescent="0.2">
      <c r="A8" s="72"/>
      <c r="B8" s="72"/>
    </row>
    <row r="9" spans="1:22" x14ac:dyDescent="0.2">
      <c r="A9" s="71"/>
      <c r="B9" s="71"/>
      <c r="C9" s="6" t="s">
        <v>1237</v>
      </c>
      <c r="I9" t="e">
        <f t="shared" ref="I9:K9" si="1">I$2*I102*1000000</f>
        <v>#VALUE!</v>
      </c>
      <c r="J9" t="e">
        <f t="shared" si="1"/>
        <v>#VALUE!</v>
      </c>
      <c r="K9">
        <f t="shared" si="1"/>
        <v>45948272.128375202</v>
      </c>
      <c r="L9">
        <f>L$2*L102*1000000</f>
        <v>-114241.74182037426</v>
      </c>
      <c r="M9">
        <f t="shared" ref="M9:V9" si="2">M$2*M102*1000000</f>
        <v>-526142.54620582308</v>
      </c>
      <c r="N9">
        <f t="shared" si="2"/>
        <v>5593297.0702662095</v>
      </c>
      <c r="O9">
        <f t="shared" si="2"/>
        <v>0</v>
      </c>
      <c r="P9">
        <f t="shared" si="2"/>
        <v>0</v>
      </c>
      <c r="Q9">
        <f t="shared" si="2"/>
        <v>0</v>
      </c>
      <c r="R9">
        <f t="shared" si="2"/>
        <v>0</v>
      </c>
      <c r="S9">
        <f t="shared" si="2"/>
        <v>0</v>
      </c>
      <c r="T9">
        <f t="shared" si="2"/>
        <v>0</v>
      </c>
      <c r="U9">
        <f t="shared" si="2"/>
        <v>0</v>
      </c>
      <c r="V9">
        <f t="shared" si="2"/>
        <v>0</v>
      </c>
    </row>
    <row r="10" spans="1:22" x14ac:dyDescent="0.2">
      <c r="A10" s="72"/>
      <c r="B10" s="72"/>
      <c r="I10">
        <f t="shared" ref="I10:K10" si="3">I$2*I103*1000000</f>
        <v>0</v>
      </c>
      <c r="J10">
        <f t="shared" si="3"/>
        <v>0</v>
      </c>
      <c r="K10">
        <f t="shared" si="3"/>
        <v>0</v>
      </c>
      <c r="L10">
        <f t="shared" ref="L10:V10" si="4">L$2*L103*1000000</f>
        <v>0</v>
      </c>
      <c r="M10">
        <f t="shared" si="4"/>
        <v>0</v>
      </c>
      <c r="N10">
        <f t="shared" si="4"/>
        <v>0</v>
      </c>
      <c r="O10">
        <f t="shared" si="4"/>
        <v>0</v>
      </c>
      <c r="P10">
        <f t="shared" si="4"/>
        <v>0</v>
      </c>
      <c r="Q10">
        <f t="shared" si="4"/>
        <v>0</v>
      </c>
      <c r="R10">
        <f t="shared" si="4"/>
        <v>0</v>
      </c>
      <c r="S10">
        <f t="shared" si="4"/>
        <v>0</v>
      </c>
      <c r="T10">
        <f t="shared" si="4"/>
        <v>0</v>
      </c>
      <c r="U10">
        <f t="shared" si="4"/>
        <v>0</v>
      </c>
      <c r="V10">
        <f t="shared" si="4"/>
        <v>0</v>
      </c>
    </row>
    <row r="11" spans="1:22" x14ac:dyDescent="0.2">
      <c r="A11" s="71"/>
      <c r="B11" s="71"/>
      <c r="C11" s="6" t="s">
        <v>1238</v>
      </c>
      <c r="I11" t="e">
        <f t="shared" ref="I11:K11" si="5">I$2*I104*1000000</f>
        <v>#VALUE!</v>
      </c>
      <c r="J11" t="e">
        <f t="shared" si="5"/>
        <v>#VALUE!</v>
      </c>
      <c r="K11" t="e">
        <f t="shared" si="5"/>
        <v>#VALUE!</v>
      </c>
      <c r="L11" t="e">
        <f t="shared" ref="L11:V11" si="6">L$2*L104*1000000</f>
        <v>#VALUE!</v>
      </c>
      <c r="M11" t="e">
        <f t="shared" si="6"/>
        <v>#VALUE!</v>
      </c>
      <c r="N11">
        <f t="shared" si="6"/>
        <v>10150523.073302867</v>
      </c>
      <c r="O11">
        <f t="shared" si="6"/>
        <v>0</v>
      </c>
      <c r="P11">
        <f t="shared" si="6"/>
        <v>0</v>
      </c>
      <c r="Q11">
        <f t="shared" si="6"/>
        <v>0</v>
      </c>
      <c r="R11">
        <f t="shared" si="6"/>
        <v>0</v>
      </c>
      <c r="S11">
        <f t="shared" si="6"/>
        <v>0</v>
      </c>
      <c r="T11">
        <f t="shared" si="6"/>
        <v>0</v>
      </c>
      <c r="U11">
        <f t="shared" si="6"/>
        <v>0</v>
      </c>
      <c r="V11">
        <f t="shared" si="6"/>
        <v>0</v>
      </c>
    </row>
    <row r="12" spans="1:22" x14ac:dyDescent="0.2">
      <c r="A12" s="72"/>
      <c r="B12" s="72"/>
      <c r="I12">
        <f t="shared" ref="I12:K12" si="7">I$2*I105*1000000</f>
        <v>0</v>
      </c>
      <c r="J12">
        <f t="shared" si="7"/>
        <v>0</v>
      </c>
      <c r="K12">
        <f t="shared" si="7"/>
        <v>0</v>
      </c>
      <c r="L12">
        <f t="shared" ref="L12:V12" si="8">L$2*L105*1000000</f>
        <v>0</v>
      </c>
      <c r="M12">
        <f t="shared" si="8"/>
        <v>0</v>
      </c>
      <c r="N12">
        <f t="shared" si="8"/>
        <v>0</v>
      </c>
      <c r="O12">
        <f t="shared" si="8"/>
        <v>0</v>
      </c>
      <c r="P12">
        <f t="shared" si="8"/>
        <v>0</v>
      </c>
      <c r="Q12">
        <f t="shared" si="8"/>
        <v>0</v>
      </c>
      <c r="R12">
        <f t="shared" si="8"/>
        <v>0</v>
      </c>
      <c r="S12">
        <f t="shared" si="8"/>
        <v>0</v>
      </c>
      <c r="T12">
        <f t="shared" si="8"/>
        <v>0</v>
      </c>
      <c r="U12">
        <f t="shared" si="8"/>
        <v>0</v>
      </c>
      <c r="V12">
        <f t="shared" si="8"/>
        <v>0</v>
      </c>
    </row>
    <row r="13" spans="1:22" x14ac:dyDescent="0.2">
      <c r="A13" s="71"/>
      <c r="B13" s="71"/>
      <c r="C13" s="5" t="s">
        <v>1239</v>
      </c>
      <c r="I13" t="e">
        <f t="shared" ref="I13:K13" si="9">I$2*I106*1000000</f>
        <v>#VALUE!</v>
      </c>
      <c r="J13">
        <f t="shared" si="9"/>
        <v>857088.97073387168</v>
      </c>
      <c r="K13">
        <f t="shared" si="9"/>
        <v>29984732.303449452</v>
      </c>
      <c r="L13">
        <f t="shared" ref="L13:V13" si="10">L$2*L106*1000000</f>
        <v>27058666.079051089</v>
      </c>
      <c r="M13">
        <f t="shared" si="10"/>
        <v>15789509.032084249</v>
      </c>
      <c r="N13">
        <f t="shared" si="10"/>
        <v>72809496.943729281</v>
      </c>
      <c r="O13">
        <f t="shared" si="10"/>
        <v>0</v>
      </c>
      <c r="P13">
        <f t="shared" si="10"/>
        <v>0</v>
      </c>
      <c r="Q13">
        <f t="shared" si="10"/>
        <v>0</v>
      </c>
      <c r="R13">
        <f t="shared" si="10"/>
        <v>0</v>
      </c>
      <c r="S13">
        <f t="shared" si="10"/>
        <v>0</v>
      </c>
      <c r="T13">
        <f t="shared" si="10"/>
        <v>0</v>
      </c>
      <c r="U13">
        <f t="shared" si="10"/>
        <v>0</v>
      </c>
      <c r="V13">
        <f t="shared" si="10"/>
        <v>0</v>
      </c>
    </row>
    <row r="14" spans="1:22" x14ac:dyDescent="0.2">
      <c r="A14" s="72"/>
      <c r="B14" s="72"/>
      <c r="I14">
        <f t="shared" ref="I14:K14" si="11">I$2*I107*1000000</f>
        <v>0</v>
      </c>
      <c r="J14">
        <f t="shared" si="11"/>
        <v>0</v>
      </c>
      <c r="K14">
        <f t="shared" si="11"/>
        <v>0</v>
      </c>
      <c r="L14">
        <f t="shared" ref="L14:V14" si="12">L$2*L107*1000000</f>
        <v>0</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row>
    <row r="15" spans="1:22" x14ac:dyDescent="0.2">
      <c r="A15" s="71"/>
      <c r="B15" s="71"/>
      <c r="C15" s="6" t="s">
        <v>1240</v>
      </c>
      <c r="I15" t="e">
        <f t="shared" ref="I15:K15" si="13">I$2*I108*1000000</f>
        <v>#VALUE!</v>
      </c>
      <c r="J15" t="e">
        <f t="shared" si="13"/>
        <v>#VALUE!</v>
      </c>
      <c r="K15">
        <f t="shared" si="13"/>
        <v>45948272.128375202</v>
      </c>
      <c r="L15">
        <f t="shared" ref="L15:V15" si="14">L$2*L108*1000000</f>
        <v>-114241.74182037426</v>
      </c>
      <c r="M15">
        <f t="shared" si="14"/>
        <v>-526142.54620582308</v>
      </c>
      <c r="N15">
        <f t="shared" si="14"/>
        <v>4752674.8374657864</v>
      </c>
      <c r="O15">
        <f t="shared" si="14"/>
        <v>0</v>
      </c>
      <c r="P15">
        <f t="shared" si="14"/>
        <v>0</v>
      </c>
      <c r="Q15">
        <f t="shared" si="14"/>
        <v>0</v>
      </c>
      <c r="R15">
        <f t="shared" si="14"/>
        <v>0</v>
      </c>
      <c r="S15">
        <f t="shared" si="14"/>
        <v>0</v>
      </c>
      <c r="T15">
        <f t="shared" si="14"/>
        <v>0</v>
      </c>
      <c r="U15">
        <f t="shared" si="14"/>
        <v>0</v>
      </c>
      <c r="V15">
        <f t="shared" si="14"/>
        <v>0</v>
      </c>
    </row>
    <row r="16" spans="1:22" x14ac:dyDescent="0.2">
      <c r="A16" s="72"/>
      <c r="B16" s="72"/>
      <c r="I16">
        <f t="shared" ref="I16:K16" si="15">I$2*I109*1000000</f>
        <v>0</v>
      </c>
      <c r="J16">
        <f t="shared" si="15"/>
        <v>0</v>
      </c>
      <c r="K16">
        <f t="shared" si="15"/>
        <v>0</v>
      </c>
      <c r="L16">
        <f t="shared" ref="L16:V16" si="16">L$2*L109*1000000</f>
        <v>0</v>
      </c>
      <c r="M16">
        <f t="shared" si="16"/>
        <v>0</v>
      </c>
      <c r="N16">
        <f t="shared" si="16"/>
        <v>0</v>
      </c>
      <c r="O16">
        <f t="shared" si="16"/>
        <v>0</v>
      </c>
      <c r="P16">
        <f t="shared" si="16"/>
        <v>0</v>
      </c>
      <c r="Q16">
        <f t="shared" si="16"/>
        <v>0</v>
      </c>
      <c r="R16">
        <f t="shared" si="16"/>
        <v>0</v>
      </c>
      <c r="S16">
        <f t="shared" si="16"/>
        <v>0</v>
      </c>
      <c r="T16">
        <f t="shared" si="16"/>
        <v>0</v>
      </c>
      <c r="U16">
        <f t="shared" si="16"/>
        <v>0</v>
      </c>
      <c r="V16">
        <f t="shared" si="16"/>
        <v>0</v>
      </c>
    </row>
    <row r="17" spans="1:22" x14ac:dyDescent="0.2">
      <c r="A17" s="71"/>
      <c r="B17" s="71"/>
      <c r="C17" s="6" t="s">
        <v>1241</v>
      </c>
      <c r="I17" t="e">
        <f t="shared" ref="I17:K17" si="17">I$2*I110*1000000</f>
        <v>#VALUE!</v>
      </c>
      <c r="J17">
        <f t="shared" si="17"/>
        <v>1360458.6837045583</v>
      </c>
      <c r="K17">
        <f t="shared" si="17"/>
        <v>1359235.3718698756</v>
      </c>
      <c r="L17">
        <f t="shared" ref="L17:V17" si="18">L$2*L110*1000000</f>
        <v>1340865.5143236415</v>
      </c>
      <c r="M17">
        <f t="shared" si="18"/>
        <v>1308161.4773889186</v>
      </c>
      <c r="N17">
        <f t="shared" si="18"/>
        <v>1124888.1441209505</v>
      </c>
      <c r="O17">
        <f t="shared" si="18"/>
        <v>0</v>
      </c>
      <c r="P17">
        <f t="shared" si="18"/>
        <v>0</v>
      </c>
      <c r="Q17">
        <f t="shared" si="18"/>
        <v>0</v>
      </c>
      <c r="R17">
        <f t="shared" si="18"/>
        <v>0</v>
      </c>
      <c r="S17">
        <f t="shared" si="18"/>
        <v>0</v>
      </c>
      <c r="T17">
        <f t="shared" si="18"/>
        <v>0</v>
      </c>
      <c r="U17">
        <f t="shared" si="18"/>
        <v>0</v>
      </c>
      <c r="V17">
        <f t="shared" si="18"/>
        <v>0</v>
      </c>
    </row>
    <row r="18" spans="1:22" x14ac:dyDescent="0.2">
      <c r="A18" s="11"/>
      <c r="I18">
        <f t="shared" ref="I18:K18" si="19">I$2*I111*1000000</f>
        <v>0</v>
      </c>
      <c r="J18">
        <f t="shared" si="19"/>
        <v>0</v>
      </c>
      <c r="K18">
        <f t="shared" si="19"/>
        <v>0</v>
      </c>
      <c r="L18">
        <f t="shared" ref="L18:V18" si="20">L$2*L111*1000000</f>
        <v>0</v>
      </c>
      <c r="M18">
        <f t="shared" si="20"/>
        <v>0</v>
      </c>
      <c r="N18">
        <f t="shared" si="20"/>
        <v>0</v>
      </c>
      <c r="O18">
        <f t="shared" si="20"/>
        <v>0</v>
      </c>
      <c r="P18">
        <f t="shared" si="20"/>
        <v>0</v>
      </c>
      <c r="Q18">
        <f t="shared" si="20"/>
        <v>0</v>
      </c>
      <c r="R18">
        <f t="shared" si="20"/>
        <v>0</v>
      </c>
      <c r="S18">
        <f t="shared" si="20"/>
        <v>0</v>
      </c>
      <c r="T18">
        <f t="shared" si="20"/>
        <v>0</v>
      </c>
      <c r="U18">
        <f t="shared" si="20"/>
        <v>0</v>
      </c>
      <c r="V18">
        <f t="shared" si="20"/>
        <v>0</v>
      </c>
    </row>
    <row r="19" spans="1:22" x14ac:dyDescent="0.2">
      <c r="A19" s="11"/>
      <c r="C19" s="5" t="s">
        <v>1242</v>
      </c>
      <c r="I19">
        <f t="shared" ref="I19:K19" si="21">I$2*I112*1000000</f>
        <v>10060624.617003616</v>
      </c>
      <c r="J19">
        <f t="shared" si="21"/>
        <v>32936704.732487358</v>
      </c>
      <c r="K19">
        <f t="shared" si="21"/>
        <v>94303750.100331947</v>
      </c>
      <c r="L19">
        <f t="shared" ref="L19:V19" si="22">L$2*L112*1000000</f>
        <v>180279368.40081361</v>
      </c>
      <c r="M19">
        <f t="shared" si="22"/>
        <v>322174008.65134287</v>
      </c>
      <c r="N19">
        <f t="shared" si="22"/>
        <v>320215680.53847492</v>
      </c>
      <c r="O19">
        <f t="shared" si="22"/>
        <v>0</v>
      </c>
      <c r="P19">
        <f t="shared" si="22"/>
        <v>0</v>
      </c>
      <c r="Q19">
        <f t="shared" si="22"/>
        <v>0</v>
      </c>
      <c r="R19">
        <f t="shared" si="22"/>
        <v>0</v>
      </c>
      <c r="S19">
        <f t="shared" si="22"/>
        <v>0</v>
      </c>
      <c r="T19">
        <f t="shared" si="22"/>
        <v>0</v>
      </c>
      <c r="U19">
        <f t="shared" si="22"/>
        <v>0</v>
      </c>
      <c r="V19">
        <f t="shared" si="22"/>
        <v>0</v>
      </c>
    </row>
    <row r="20" spans="1:22" x14ac:dyDescent="0.2">
      <c r="A20" s="11"/>
      <c r="C20" s="11" t="s">
        <v>1243</v>
      </c>
      <c r="I20" t="e">
        <f t="shared" ref="I20:K20" si="23">I$2*I113*1000000</f>
        <v>#VALUE!</v>
      </c>
      <c r="J20">
        <f t="shared" si="23"/>
        <v>3165923.4028488775</v>
      </c>
      <c r="K20">
        <f t="shared" si="23"/>
        <v>2535381.7391488785</v>
      </c>
      <c r="L20">
        <f t="shared" ref="L20:V20" si="24">L$2*L113*1000000</f>
        <v>1257463.6793327113</v>
      </c>
      <c r="M20">
        <f t="shared" si="24"/>
        <v>1088128.7168921025</v>
      </c>
      <c r="N20">
        <f t="shared" si="24"/>
        <v>18583.659667031767</v>
      </c>
      <c r="O20">
        <f t="shared" si="24"/>
        <v>0</v>
      </c>
      <c r="P20">
        <f t="shared" si="24"/>
        <v>0</v>
      </c>
      <c r="Q20">
        <f t="shared" si="24"/>
        <v>0</v>
      </c>
      <c r="R20">
        <f t="shared" si="24"/>
        <v>0</v>
      </c>
      <c r="S20">
        <f t="shared" si="24"/>
        <v>0</v>
      </c>
      <c r="T20">
        <f t="shared" si="24"/>
        <v>0</v>
      </c>
      <c r="U20">
        <f t="shared" si="24"/>
        <v>0</v>
      </c>
      <c r="V20">
        <f t="shared" si="24"/>
        <v>0</v>
      </c>
    </row>
    <row r="21" spans="1:22" x14ac:dyDescent="0.2">
      <c r="A21" s="11"/>
      <c r="C21" s="11" t="s">
        <v>1244</v>
      </c>
      <c r="I21">
        <f t="shared" ref="I21:K21" si="25">I$2*I114*1000000</f>
        <v>8125889.1137336902</v>
      </c>
      <c r="J21">
        <f t="shared" si="25"/>
        <v>22243499.47856953</v>
      </c>
      <c r="K21">
        <f t="shared" si="25"/>
        <v>62565604.167170368</v>
      </c>
      <c r="L21">
        <f t="shared" ref="L21:V21" si="26">L$2*L114*1000000</f>
        <v>115823963.12727615</v>
      </c>
      <c r="M21">
        <f t="shared" si="26"/>
        <v>176811105.28388625</v>
      </c>
      <c r="N21">
        <f t="shared" si="26"/>
        <v>160524370.57211921</v>
      </c>
      <c r="O21">
        <f t="shared" si="26"/>
        <v>0</v>
      </c>
      <c r="P21">
        <f t="shared" si="26"/>
        <v>0</v>
      </c>
      <c r="Q21">
        <f t="shared" si="26"/>
        <v>0</v>
      </c>
      <c r="R21">
        <f t="shared" si="26"/>
        <v>0</v>
      </c>
      <c r="S21">
        <f t="shared" si="26"/>
        <v>0</v>
      </c>
      <c r="T21">
        <f t="shared" si="26"/>
        <v>0</v>
      </c>
      <c r="U21">
        <f t="shared" si="26"/>
        <v>0</v>
      </c>
      <c r="V21">
        <f t="shared" si="26"/>
        <v>0</v>
      </c>
    </row>
    <row r="22" spans="1:22" x14ac:dyDescent="0.2">
      <c r="A22" s="71"/>
      <c r="B22" s="71"/>
      <c r="C22" s="11" t="s">
        <v>1245</v>
      </c>
      <c r="I22">
        <f t="shared" ref="I22:K22" si="27">I$2*I115*1000000</f>
        <v>3952388.2423942778</v>
      </c>
      <c r="J22">
        <f t="shared" si="27"/>
        <v>10693205.253917828</v>
      </c>
      <c r="K22">
        <f t="shared" si="27"/>
        <v>31738145.933161598</v>
      </c>
      <c r="L22">
        <f t="shared" ref="L22:V22" si="28">L$2*L115*1000000</f>
        <v>64455405.27353745</v>
      </c>
      <c r="M22">
        <f t="shared" si="28"/>
        <v>145362903.36745664</v>
      </c>
      <c r="N22">
        <f t="shared" si="28"/>
        <v>159691309.96635574</v>
      </c>
      <c r="O22">
        <f t="shared" si="28"/>
        <v>0</v>
      </c>
      <c r="P22">
        <f t="shared" si="28"/>
        <v>0</v>
      </c>
      <c r="Q22">
        <f t="shared" si="28"/>
        <v>0</v>
      </c>
      <c r="R22">
        <f t="shared" si="28"/>
        <v>0</v>
      </c>
      <c r="S22">
        <f t="shared" si="28"/>
        <v>0</v>
      </c>
      <c r="T22">
        <f t="shared" si="28"/>
        <v>0</v>
      </c>
      <c r="U22">
        <f t="shared" si="28"/>
        <v>0</v>
      </c>
      <c r="V22">
        <f t="shared" si="28"/>
        <v>0</v>
      </c>
    </row>
    <row r="23" spans="1:22" x14ac:dyDescent="0.2">
      <c r="A23" s="72"/>
      <c r="B23" s="72"/>
      <c r="C23" s="11" t="s">
        <v>1246</v>
      </c>
      <c r="I23" t="e">
        <f t="shared" ref="I23:K23" si="29">I$2*I116*1000000</f>
        <v>#VALUE!</v>
      </c>
      <c r="J23" t="e">
        <f t="shared" si="29"/>
        <v>#VALUE!</v>
      </c>
      <c r="K23" t="e">
        <f t="shared" si="29"/>
        <v>#VALUE!</v>
      </c>
      <c r="L23" t="e">
        <f t="shared" ref="L23:V23" si="30">L$2*L116*1000000</f>
        <v>#VALUE!</v>
      </c>
      <c r="M23" t="e">
        <f t="shared" si="30"/>
        <v>#VALUE!</v>
      </c>
      <c r="N23" t="e">
        <f t="shared" si="30"/>
        <v>#VALUE!</v>
      </c>
      <c r="O23">
        <f t="shared" si="30"/>
        <v>0</v>
      </c>
      <c r="P23">
        <f t="shared" si="30"/>
        <v>0</v>
      </c>
      <c r="Q23">
        <f t="shared" si="30"/>
        <v>0</v>
      </c>
      <c r="R23">
        <f t="shared" si="30"/>
        <v>0</v>
      </c>
      <c r="S23">
        <f t="shared" si="30"/>
        <v>0</v>
      </c>
      <c r="T23">
        <f t="shared" si="30"/>
        <v>0</v>
      </c>
      <c r="U23">
        <f t="shared" si="30"/>
        <v>0</v>
      </c>
      <c r="V23">
        <f t="shared" si="30"/>
        <v>0</v>
      </c>
    </row>
    <row r="24" spans="1:22" x14ac:dyDescent="0.2">
      <c r="A24" s="71"/>
      <c r="B24" s="71"/>
      <c r="C24" s="5" t="s">
        <v>1248</v>
      </c>
      <c r="I24">
        <f t="shared" ref="I24:K24" si="31">I$2*I117*1000000</f>
        <v>-12064457.8168189</v>
      </c>
      <c r="J24">
        <f t="shared" si="31"/>
        <v>-32079615.761753481</v>
      </c>
      <c r="K24">
        <f t="shared" si="31"/>
        <v>-64319017.796882503</v>
      </c>
      <c r="L24">
        <f t="shared" ref="L24:V24" si="32">L$2*L117*1000000</f>
        <v>-153220702.32176253</v>
      </c>
      <c r="M24">
        <f t="shared" si="32"/>
        <v>-306397581.23403257</v>
      </c>
      <c r="N24">
        <f t="shared" si="32"/>
        <v>-247406183.59474564</v>
      </c>
      <c r="O24">
        <f t="shared" si="32"/>
        <v>0</v>
      </c>
      <c r="P24">
        <f t="shared" si="32"/>
        <v>0</v>
      </c>
      <c r="Q24">
        <f t="shared" si="32"/>
        <v>0</v>
      </c>
      <c r="R24">
        <f t="shared" si="32"/>
        <v>0</v>
      </c>
      <c r="S24">
        <f t="shared" si="32"/>
        <v>0</v>
      </c>
      <c r="T24">
        <f t="shared" si="32"/>
        <v>0</v>
      </c>
      <c r="U24">
        <f t="shared" si="32"/>
        <v>0</v>
      </c>
      <c r="V24">
        <f t="shared" si="32"/>
        <v>0</v>
      </c>
    </row>
    <row r="25" spans="1:22" x14ac:dyDescent="0.2">
      <c r="A25" s="72"/>
      <c r="B25" s="72"/>
      <c r="I25">
        <f t="shared" ref="I25:K25" si="33">I$2*I118*1000000</f>
        <v>0</v>
      </c>
      <c r="J25">
        <f t="shared" si="33"/>
        <v>0</v>
      </c>
      <c r="K25">
        <f t="shared" si="33"/>
        <v>0</v>
      </c>
      <c r="L25">
        <f t="shared" ref="L25:V25" si="34">L$2*L118*1000000</f>
        <v>0</v>
      </c>
      <c r="M25">
        <f t="shared" si="34"/>
        <v>0</v>
      </c>
      <c r="N25">
        <f t="shared" si="34"/>
        <v>0</v>
      </c>
      <c r="O25">
        <f t="shared" si="34"/>
        <v>0</v>
      </c>
      <c r="P25">
        <f t="shared" si="34"/>
        <v>0</v>
      </c>
      <c r="Q25">
        <f t="shared" si="34"/>
        <v>0</v>
      </c>
      <c r="R25">
        <f t="shared" si="34"/>
        <v>0</v>
      </c>
      <c r="S25">
        <f t="shared" si="34"/>
        <v>0</v>
      </c>
      <c r="T25">
        <f t="shared" si="34"/>
        <v>0</v>
      </c>
      <c r="U25">
        <f t="shared" si="34"/>
        <v>0</v>
      </c>
      <c r="V25">
        <f t="shared" si="34"/>
        <v>0</v>
      </c>
    </row>
    <row r="26" spans="1:22" x14ac:dyDescent="0.2">
      <c r="A26" s="71"/>
      <c r="B26" s="71"/>
      <c r="C26" s="6" t="s">
        <v>1249</v>
      </c>
      <c r="I26" t="e">
        <f t="shared" ref="I26:K26" si="35">I$2*I119*1000000</f>
        <v>#VALUE!</v>
      </c>
      <c r="J26">
        <f t="shared" si="35"/>
        <v>-2312779.7622977491</v>
      </c>
      <c r="K26">
        <f t="shared" si="35"/>
        <v>-1368342.2488614037</v>
      </c>
      <c r="L26">
        <f t="shared" ref="L26:V26" si="36">L$2*L119*1000000</f>
        <v>-1897190.6162165205</v>
      </c>
      <c r="M26">
        <f t="shared" si="36"/>
        <v>-1373177.102815148</v>
      </c>
      <c r="N26">
        <f t="shared" si="36"/>
        <v>225310.8530664955</v>
      </c>
      <c r="O26">
        <f t="shared" si="36"/>
        <v>0</v>
      </c>
      <c r="P26">
        <f t="shared" si="36"/>
        <v>0</v>
      </c>
      <c r="Q26">
        <f t="shared" si="36"/>
        <v>0</v>
      </c>
      <c r="R26">
        <f t="shared" si="36"/>
        <v>0</v>
      </c>
      <c r="S26">
        <f t="shared" si="36"/>
        <v>0</v>
      </c>
      <c r="T26">
        <f t="shared" si="36"/>
        <v>0</v>
      </c>
      <c r="U26">
        <f t="shared" si="36"/>
        <v>0</v>
      </c>
      <c r="V26">
        <f t="shared" si="36"/>
        <v>0</v>
      </c>
    </row>
    <row r="27" spans="1:22" x14ac:dyDescent="0.2">
      <c r="A27" s="72"/>
      <c r="B27" s="72"/>
      <c r="I27">
        <f t="shared" ref="I27:K27" si="37">I$2*I120*1000000</f>
        <v>0</v>
      </c>
      <c r="J27">
        <f t="shared" si="37"/>
        <v>0</v>
      </c>
      <c r="K27">
        <f t="shared" si="37"/>
        <v>0</v>
      </c>
      <c r="L27">
        <f t="shared" ref="L27:V27" si="38">L$2*L120*1000000</f>
        <v>0</v>
      </c>
      <c r="M27">
        <f t="shared" si="38"/>
        <v>0</v>
      </c>
      <c r="N27">
        <f t="shared" si="38"/>
        <v>0</v>
      </c>
      <c r="O27">
        <f t="shared" si="38"/>
        <v>0</v>
      </c>
      <c r="P27">
        <f t="shared" si="38"/>
        <v>0</v>
      </c>
      <c r="Q27">
        <f t="shared" si="38"/>
        <v>0</v>
      </c>
      <c r="R27">
        <f t="shared" si="38"/>
        <v>0</v>
      </c>
      <c r="S27">
        <f t="shared" si="38"/>
        <v>0</v>
      </c>
      <c r="T27">
        <f t="shared" si="38"/>
        <v>0</v>
      </c>
      <c r="U27">
        <f t="shared" si="38"/>
        <v>0</v>
      </c>
      <c r="V27">
        <f t="shared" si="38"/>
        <v>0</v>
      </c>
    </row>
    <row r="28" spans="1:22" x14ac:dyDescent="0.2">
      <c r="A28" s="71"/>
      <c r="B28" s="71"/>
      <c r="C28" s="6" t="s">
        <v>1250</v>
      </c>
      <c r="I28" t="e">
        <f t="shared" ref="I28:K28" si="39">I$2*I121*1000000</f>
        <v>#VALUE!</v>
      </c>
      <c r="J28">
        <f t="shared" si="39"/>
        <v>-50604845.611890085</v>
      </c>
      <c r="K28">
        <f t="shared" si="39"/>
        <v>-2915016.1785121355</v>
      </c>
      <c r="L28">
        <f t="shared" ref="L28:V28" si="40">L$2*L121*1000000</f>
        <v>-7591310.1093432968</v>
      </c>
      <c r="M28">
        <f t="shared" si="40"/>
        <v>-25393245.702187259</v>
      </c>
      <c r="N28">
        <f t="shared" si="40"/>
        <v>-3822338.3855831409</v>
      </c>
      <c r="O28">
        <f t="shared" si="40"/>
        <v>0</v>
      </c>
      <c r="P28">
        <f t="shared" si="40"/>
        <v>0</v>
      </c>
      <c r="Q28">
        <f t="shared" si="40"/>
        <v>0</v>
      </c>
      <c r="R28">
        <f t="shared" si="40"/>
        <v>0</v>
      </c>
      <c r="S28">
        <f t="shared" si="40"/>
        <v>0</v>
      </c>
      <c r="T28">
        <f t="shared" si="40"/>
        <v>0</v>
      </c>
      <c r="U28">
        <f t="shared" si="40"/>
        <v>0</v>
      </c>
      <c r="V28">
        <f t="shared" si="40"/>
        <v>0</v>
      </c>
    </row>
    <row r="29" spans="1:22" x14ac:dyDescent="0.2">
      <c r="A29" s="72"/>
      <c r="B29" s="72"/>
      <c r="I29">
        <f t="shared" ref="I29:K29" si="41">I$2*I122*1000000</f>
        <v>0</v>
      </c>
      <c r="J29">
        <f t="shared" si="41"/>
        <v>0</v>
      </c>
      <c r="K29">
        <f t="shared" si="41"/>
        <v>0</v>
      </c>
      <c r="L29">
        <f t="shared" ref="L29:V29" si="42">L$2*L122*1000000</f>
        <v>0</v>
      </c>
      <c r="M29">
        <f t="shared" si="42"/>
        <v>0</v>
      </c>
      <c r="N29">
        <f t="shared" si="42"/>
        <v>0</v>
      </c>
      <c r="O29">
        <f t="shared" si="42"/>
        <v>0</v>
      </c>
      <c r="P29">
        <f t="shared" si="42"/>
        <v>0</v>
      </c>
      <c r="Q29">
        <f t="shared" si="42"/>
        <v>0</v>
      </c>
      <c r="R29">
        <f t="shared" si="42"/>
        <v>0</v>
      </c>
      <c r="S29">
        <f t="shared" si="42"/>
        <v>0</v>
      </c>
      <c r="T29">
        <f t="shared" si="42"/>
        <v>0</v>
      </c>
      <c r="U29">
        <f t="shared" si="42"/>
        <v>0</v>
      </c>
      <c r="V29">
        <f t="shared" si="42"/>
        <v>0</v>
      </c>
    </row>
    <row r="30" spans="1:22" x14ac:dyDescent="0.2">
      <c r="A30" s="71"/>
      <c r="B30" s="71"/>
      <c r="C30" s="6" t="s">
        <v>1251</v>
      </c>
      <c r="I30" t="e">
        <f t="shared" ref="I30:K30" si="43">I$2*I123*1000000</f>
        <v>#VALUE!</v>
      </c>
      <c r="J30">
        <f t="shared" si="43"/>
        <v>13604.586837045583</v>
      </c>
      <c r="K30">
        <f t="shared" si="43"/>
        <v>258254.72065527632</v>
      </c>
      <c r="L30">
        <f t="shared" ref="L30:V30" si="44">L$2*L123*1000000</f>
        <v>2346514.6500663729</v>
      </c>
      <c r="M30">
        <f t="shared" si="44"/>
        <v>5324217.2129728999</v>
      </c>
      <c r="N30">
        <f t="shared" si="44"/>
        <v>12803500.6947343</v>
      </c>
      <c r="O30">
        <f t="shared" si="44"/>
        <v>0</v>
      </c>
      <c r="P30">
        <f t="shared" si="44"/>
        <v>0</v>
      </c>
      <c r="Q30">
        <f t="shared" si="44"/>
        <v>0</v>
      </c>
      <c r="R30">
        <f t="shared" si="44"/>
        <v>0</v>
      </c>
      <c r="S30">
        <f t="shared" si="44"/>
        <v>0</v>
      </c>
      <c r="T30">
        <f t="shared" si="44"/>
        <v>0</v>
      </c>
      <c r="U30">
        <f t="shared" si="44"/>
        <v>0</v>
      </c>
      <c r="V30">
        <f t="shared" si="44"/>
        <v>0</v>
      </c>
    </row>
    <row r="31" spans="1:22" x14ac:dyDescent="0.2">
      <c r="A31" s="72"/>
      <c r="B31" s="72"/>
      <c r="I31">
        <f t="shared" ref="I31:K31" si="45">I$2*I124*1000000</f>
        <v>0</v>
      </c>
      <c r="J31">
        <f t="shared" si="45"/>
        <v>0</v>
      </c>
      <c r="K31">
        <f t="shared" si="45"/>
        <v>0</v>
      </c>
      <c r="L31">
        <f t="shared" ref="L31:V31" si="46">L$2*L124*1000000</f>
        <v>0</v>
      </c>
      <c r="M31">
        <f t="shared" si="46"/>
        <v>0</v>
      </c>
      <c r="N31">
        <f t="shared" si="46"/>
        <v>0</v>
      </c>
      <c r="O31">
        <f t="shared" si="46"/>
        <v>0</v>
      </c>
      <c r="P31">
        <f t="shared" si="46"/>
        <v>0</v>
      </c>
      <c r="Q31">
        <f t="shared" si="46"/>
        <v>0</v>
      </c>
      <c r="R31">
        <f t="shared" si="46"/>
        <v>0</v>
      </c>
      <c r="S31">
        <f t="shared" si="46"/>
        <v>0</v>
      </c>
      <c r="T31">
        <f t="shared" si="46"/>
        <v>0</v>
      </c>
      <c r="U31">
        <f t="shared" si="46"/>
        <v>0</v>
      </c>
      <c r="V31">
        <f t="shared" si="46"/>
        <v>0</v>
      </c>
    </row>
    <row r="32" spans="1:22" x14ac:dyDescent="0.2">
      <c r="A32" s="71"/>
      <c r="B32" s="71"/>
      <c r="C32" s="6" t="s">
        <v>1252</v>
      </c>
      <c r="I32" t="e">
        <f t="shared" ref="I32:K32" si="47">I$2*I125*1000000</f>
        <v>#VALUE!</v>
      </c>
      <c r="J32" t="e">
        <f t="shared" si="47"/>
        <v>#VALUE!</v>
      </c>
      <c r="K32">
        <f t="shared" si="47"/>
        <v>45926660.285962477</v>
      </c>
      <c r="L32">
        <f t="shared" ref="L32:V32" si="48">L$2*L125*1000000</f>
        <v>10850551.915009772</v>
      </c>
      <c r="M32">
        <f t="shared" si="48"/>
        <v>1743517.6170639507</v>
      </c>
      <c r="N32">
        <f t="shared" si="48"/>
        <v>1863108.0039975226</v>
      </c>
      <c r="O32">
        <f t="shared" si="48"/>
        <v>0</v>
      </c>
      <c r="P32">
        <f t="shared" si="48"/>
        <v>0</v>
      </c>
      <c r="Q32">
        <f t="shared" si="48"/>
        <v>0</v>
      </c>
      <c r="R32">
        <f t="shared" si="48"/>
        <v>0</v>
      </c>
      <c r="S32">
        <f t="shared" si="48"/>
        <v>0</v>
      </c>
      <c r="T32">
        <f t="shared" si="48"/>
        <v>0</v>
      </c>
      <c r="U32">
        <f t="shared" si="48"/>
        <v>0</v>
      </c>
      <c r="V32">
        <f t="shared" si="48"/>
        <v>0</v>
      </c>
    </row>
    <row r="33" spans="1:22" x14ac:dyDescent="0.2">
      <c r="A33" s="72"/>
      <c r="B33" s="72"/>
      <c r="I33">
        <f t="shared" ref="I33:K33" si="49">I$2*I126*1000000</f>
        <v>0</v>
      </c>
      <c r="J33">
        <f t="shared" si="49"/>
        <v>0</v>
      </c>
      <c r="K33">
        <f t="shared" si="49"/>
        <v>0</v>
      </c>
      <c r="L33">
        <f t="shared" ref="L33:V33" si="50">L$2*L126*1000000</f>
        <v>0</v>
      </c>
      <c r="M33">
        <f t="shared" si="50"/>
        <v>0</v>
      </c>
      <c r="N33">
        <f t="shared" si="50"/>
        <v>0</v>
      </c>
      <c r="O33">
        <f t="shared" si="50"/>
        <v>0</v>
      </c>
      <c r="P33">
        <f t="shared" si="50"/>
        <v>0</v>
      </c>
      <c r="Q33">
        <f t="shared" si="50"/>
        <v>0</v>
      </c>
      <c r="R33">
        <f t="shared" si="50"/>
        <v>0</v>
      </c>
      <c r="S33">
        <f t="shared" si="50"/>
        <v>0</v>
      </c>
      <c r="T33">
        <f t="shared" si="50"/>
        <v>0</v>
      </c>
      <c r="U33">
        <f t="shared" si="50"/>
        <v>0</v>
      </c>
      <c r="V33">
        <f t="shared" si="50"/>
        <v>0</v>
      </c>
    </row>
    <row r="34" spans="1:22" x14ac:dyDescent="0.2">
      <c r="A34" s="71"/>
      <c r="B34" s="71"/>
      <c r="C34" s="6" t="s">
        <v>1253</v>
      </c>
      <c r="I34" t="e">
        <f t="shared" ref="I34:K34" si="51">I$2*I127*1000000</f>
        <v>#VALUE!</v>
      </c>
      <c r="J34" t="e">
        <f t="shared" si="51"/>
        <v>#VALUE!</v>
      </c>
      <c r="K34" t="e">
        <f t="shared" si="51"/>
        <v>#VALUE!</v>
      </c>
      <c r="L34" t="e">
        <f t="shared" ref="L34:V34" si="52">L$2*L127*1000000</f>
        <v>#VALUE!</v>
      </c>
      <c r="M34" t="e">
        <f t="shared" si="52"/>
        <v>#VALUE!</v>
      </c>
      <c r="N34" t="e">
        <f t="shared" si="52"/>
        <v>#VALUE!</v>
      </c>
      <c r="O34">
        <f t="shared" si="52"/>
        <v>0</v>
      </c>
      <c r="P34">
        <f t="shared" si="52"/>
        <v>0</v>
      </c>
      <c r="Q34">
        <f t="shared" si="52"/>
        <v>0</v>
      </c>
      <c r="R34">
        <f t="shared" si="52"/>
        <v>0</v>
      </c>
      <c r="S34">
        <f t="shared" si="52"/>
        <v>0</v>
      </c>
      <c r="T34">
        <f t="shared" si="52"/>
        <v>0</v>
      </c>
      <c r="U34">
        <f t="shared" si="52"/>
        <v>0</v>
      </c>
      <c r="V34">
        <f t="shared" si="52"/>
        <v>0</v>
      </c>
    </row>
    <row r="35" spans="1:22" x14ac:dyDescent="0.2">
      <c r="A35" s="72"/>
      <c r="B35" s="72"/>
      <c r="I35">
        <f t="shared" ref="I35:K35" si="53">I$2*I128*1000000</f>
        <v>0</v>
      </c>
      <c r="J35">
        <f t="shared" si="53"/>
        <v>0</v>
      </c>
      <c r="K35">
        <f t="shared" si="53"/>
        <v>0</v>
      </c>
      <c r="L35">
        <f t="shared" ref="L35:V35" si="54">L$2*L128*1000000</f>
        <v>0</v>
      </c>
      <c r="M35">
        <f t="shared" si="54"/>
        <v>0</v>
      </c>
      <c r="N35">
        <f t="shared" si="54"/>
        <v>0</v>
      </c>
      <c r="O35">
        <f t="shared" si="54"/>
        <v>0</v>
      </c>
      <c r="P35">
        <f t="shared" si="54"/>
        <v>0</v>
      </c>
      <c r="Q35">
        <f t="shared" si="54"/>
        <v>0</v>
      </c>
      <c r="R35">
        <f t="shared" si="54"/>
        <v>0</v>
      </c>
      <c r="S35">
        <f t="shared" si="54"/>
        <v>0</v>
      </c>
      <c r="T35">
        <f t="shared" si="54"/>
        <v>0</v>
      </c>
      <c r="U35">
        <f t="shared" si="54"/>
        <v>0</v>
      </c>
      <c r="V35">
        <f t="shared" si="54"/>
        <v>0</v>
      </c>
    </row>
    <row r="36" spans="1:22" x14ac:dyDescent="0.2">
      <c r="A36" s="71"/>
      <c r="B36" s="71"/>
      <c r="C36" s="6" t="s">
        <v>1254</v>
      </c>
      <c r="I36" t="e">
        <f t="shared" ref="I36:K36" si="55">I$2*I129*1000000</f>
        <v>#VALUE!</v>
      </c>
      <c r="J36">
        <f t="shared" si="55"/>
        <v>13604.586837045583</v>
      </c>
      <c r="K36">
        <f t="shared" si="55"/>
        <v>258254.72065527632</v>
      </c>
      <c r="L36">
        <f t="shared" ref="L36:V36" si="56">L$2*L129*1000000</f>
        <v>2346514.6500663729</v>
      </c>
      <c r="M36">
        <f t="shared" si="56"/>
        <v>5324217.2129728999</v>
      </c>
      <c r="N36">
        <f t="shared" si="56"/>
        <v>12803500.6947343</v>
      </c>
      <c r="O36">
        <f t="shared" si="56"/>
        <v>0</v>
      </c>
      <c r="P36">
        <f t="shared" si="56"/>
        <v>0</v>
      </c>
      <c r="Q36">
        <f t="shared" si="56"/>
        <v>0</v>
      </c>
      <c r="R36">
        <f t="shared" si="56"/>
        <v>0</v>
      </c>
      <c r="S36">
        <f t="shared" si="56"/>
        <v>0</v>
      </c>
      <c r="T36">
        <f t="shared" si="56"/>
        <v>0</v>
      </c>
      <c r="U36">
        <f t="shared" si="56"/>
        <v>0</v>
      </c>
      <c r="V36">
        <f t="shared" si="56"/>
        <v>0</v>
      </c>
    </row>
    <row r="37" spans="1:22" x14ac:dyDescent="0.2">
      <c r="A37" s="72"/>
      <c r="B37" s="72"/>
      <c r="I37">
        <f t="shared" ref="I37:K37" si="57">I$2*I130*1000000</f>
        <v>0</v>
      </c>
      <c r="J37">
        <f t="shared" si="57"/>
        <v>0</v>
      </c>
      <c r="K37">
        <f t="shared" si="57"/>
        <v>0</v>
      </c>
      <c r="L37">
        <f t="shared" ref="L37:V37" si="58">L$2*L130*1000000</f>
        <v>0</v>
      </c>
      <c r="M37">
        <f t="shared" si="58"/>
        <v>0</v>
      </c>
      <c r="N37">
        <f t="shared" si="58"/>
        <v>0</v>
      </c>
      <c r="O37">
        <f t="shared" si="58"/>
        <v>0</v>
      </c>
      <c r="P37">
        <f t="shared" si="58"/>
        <v>0</v>
      </c>
      <c r="Q37">
        <f t="shared" si="58"/>
        <v>0</v>
      </c>
      <c r="R37">
        <f t="shared" si="58"/>
        <v>0</v>
      </c>
      <c r="S37">
        <f t="shared" si="58"/>
        <v>0</v>
      </c>
      <c r="T37">
        <f t="shared" si="58"/>
        <v>0</v>
      </c>
      <c r="U37">
        <f t="shared" si="58"/>
        <v>0</v>
      </c>
      <c r="V37">
        <f t="shared" si="58"/>
        <v>0</v>
      </c>
    </row>
    <row r="38" spans="1:22" x14ac:dyDescent="0.2">
      <c r="A38" s="71"/>
      <c r="B38" s="71"/>
      <c r="C38" s="6" t="s">
        <v>1255</v>
      </c>
      <c r="I38" t="e">
        <f t="shared" ref="I38:K38" si="59">I$2*I131*1000000</f>
        <v>#VALUE!</v>
      </c>
      <c r="J38" t="e">
        <f t="shared" si="59"/>
        <v>#VALUE!</v>
      </c>
      <c r="K38" t="e">
        <f t="shared" si="59"/>
        <v>#VALUE!</v>
      </c>
      <c r="L38" t="e">
        <f t="shared" ref="L38:V38" si="60">L$2*L131*1000000</f>
        <v>#VALUE!</v>
      </c>
      <c r="M38" t="e">
        <f t="shared" si="60"/>
        <v>#VALUE!</v>
      </c>
      <c r="N38" t="e">
        <f t="shared" si="60"/>
        <v>#VALUE!</v>
      </c>
      <c r="O38">
        <f t="shared" si="60"/>
        <v>0</v>
      </c>
      <c r="P38">
        <f t="shared" si="60"/>
        <v>0</v>
      </c>
      <c r="Q38">
        <f t="shared" si="60"/>
        <v>0</v>
      </c>
      <c r="R38">
        <f t="shared" si="60"/>
        <v>0</v>
      </c>
      <c r="S38">
        <f t="shared" si="60"/>
        <v>0</v>
      </c>
      <c r="T38">
        <f t="shared" si="60"/>
        <v>0</v>
      </c>
      <c r="U38">
        <f t="shared" si="60"/>
        <v>0</v>
      </c>
      <c r="V38">
        <f t="shared" si="60"/>
        <v>0</v>
      </c>
    </row>
    <row r="39" spans="1:22" x14ac:dyDescent="0.2">
      <c r="A39" s="72"/>
      <c r="B39" s="72"/>
      <c r="I39">
        <f t="shared" ref="I39:K39" si="61">I$2*I132*1000000</f>
        <v>0</v>
      </c>
      <c r="J39">
        <f t="shared" si="61"/>
        <v>0</v>
      </c>
      <c r="K39">
        <f t="shared" si="61"/>
        <v>0</v>
      </c>
      <c r="L39">
        <f t="shared" ref="L39:V39" si="62">L$2*L132*1000000</f>
        <v>0</v>
      </c>
      <c r="M39">
        <f t="shared" si="62"/>
        <v>0</v>
      </c>
      <c r="N39">
        <f t="shared" si="62"/>
        <v>0</v>
      </c>
      <c r="O39">
        <f t="shared" si="62"/>
        <v>0</v>
      </c>
      <c r="P39">
        <f t="shared" si="62"/>
        <v>0</v>
      </c>
      <c r="Q39">
        <f t="shared" si="62"/>
        <v>0</v>
      </c>
      <c r="R39">
        <f t="shared" si="62"/>
        <v>0</v>
      </c>
      <c r="S39">
        <f t="shared" si="62"/>
        <v>0</v>
      </c>
      <c r="T39">
        <f t="shared" si="62"/>
        <v>0</v>
      </c>
      <c r="U39">
        <f t="shared" si="62"/>
        <v>0</v>
      </c>
      <c r="V39">
        <f t="shared" si="62"/>
        <v>0</v>
      </c>
    </row>
    <row r="40" spans="1:22" x14ac:dyDescent="0.2">
      <c r="A40" s="71"/>
      <c r="B40" s="71"/>
      <c r="C40" s="5" t="s">
        <v>1256</v>
      </c>
      <c r="I40">
        <f t="shared" ref="I40:K40" si="63">I$2*I133*1000000</f>
        <v>-12064457.8168189</v>
      </c>
      <c r="J40">
        <f t="shared" si="63"/>
        <v>-32066011.174916439</v>
      </c>
      <c r="K40">
        <f t="shared" si="63"/>
        <v>-64060763.076227233</v>
      </c>
      <c r="L40">
        <f t="shared" ref="L40:V40" si="64">L$2*L133*1000000</f>
        <v>-150874187.67169616</v>
      </c>
      <c r="M40">
        <f t="shared" si="64"/>
        <v>-301073364.02105963</v>
      </c>
      <c r="N40">
        <f t="shared" si="64"/>
        <v>-234602682.90001139</v>
      </c>
      <c r="O40">
        <f t="shared" si="64"/>
        <v>0</v>
      </c>
      <c r="P40">
        <f t="shared" si="64"/>
        <v>0</v>
      </c>
      <c r="Q40">
        <f t="shared" si="64"/>
        <v>0</v>
      </c>
      <c r="R40">
        <f t="shared" si="64"/>
        <v>0</v>
      </c>
      <c r="S40">
        <f t="shared" si="64"/>
        <v>0</v>
      </c>
      <c r="T40">
        <f t="shared" si="64"/>
        <v>0</v>
      </c>
      <c r="U40">
        <f t="shared" si="64"/>
        <v>0</v>
      </c>
      <c r="V40">
        <f t="shared" si="64"/>
        <v>0</v>
      </c>
    </row>
    <row r="41" spans="1:22" x14ac:dyDescent="0.2">
      <c r="A41" s="72"/>
      <c r="B41" s="72"/>
      <c r="I41">
        <f t="shared" ref="I41:K41" si="65">I$2*I134*1000000</f>
        <v>0</v>
      </c>
      <c r="J41">
        <f t="shared" si="65"/>
        <v>0</v>
      </c>
      <c r="K41">
        <f t="shared" si="65"/>
        <v>0</v>
      </c>
      <c r="L41">
        <f t="shared" ref="L41:V41" si="66">L$2*L134*1000000</f>
        <v>0</v>
      </c>
      <c r="M41">
        <f t="shared" si="66"/>
        <v>0</v>
      </c>
      <c r="N41">
        <f t="shared" si="66"/>
        <v>0</v>
      </c>
      <c r="O41">
        <f t="shared" si="66"/>
        <v>0</v>
      </c>
      <c r="P41">
        <f t="shared" si="66"/>
        <v>0</v>
      </c>
      <c r="Q41">
        <f t="shared" si="66"/>
        <v>0</v>
      </c>
      <c r="R41">
        <f t="shared" si="66"/>
        <v>0</v>
      </c>
      <c r="S41">
        <f t="shared" si="66"/>
        <v>0</v>
      </c>
      <c r="T41">
        <f t="shared" si="66"/>
        <v>0</v>
      </c>
      <c r="U41">
        <f t="shared" si="66"/>
        <v>0</v>
      </c>
      <c r="V41">
        <f t="shared" si="66"/>
        <v>0</v>
      </c>
    </row>
    <row r="42" spans="1:22" x14ac:dyDescent="0.2">
      <c r="A42" s="71"/>
      <c r="B42" s="71"/>
      <c r="C42" s="6" t="s">
        <v>1257</v>
      </c>
      <c r="I42" t="e">
        <f t="shared" ref="I42:K42" si="67">I$2*I135*1000000</f>
        <v>#VALUE!</v>
      </c>
      <c r="J42" t="e">
        <f t="shared" si="67"/>
        <v>#VALUE!</v>
      </c>
      <c r="K42" t="e">
        <f t="shared" si="67"/>
        <v>#VALUE!</v>
      </c>
      <c r="L42" t="e">
        <f t="shared" ref="L42:V42" si="68">L$2*L135*1000000</f>
        <v>#VALUE!</v>
      </c>
      <c r="M42" t="e">
        <f t="shared" si="68"/>
        <v>#VALUE!</v>
      </c>
      <c r="N42">
        <f t="shared" si="68"/>
        <v>140979487.12920648</v>
      </c>
      <c r="O42">
        <f t="shared" si="68"/>
        <v>0</v>
      </c>
      <c r="P42">
        <f t="shared" si="68"/>
        <v>0</v>
      </c>
      <c r="Q42">
        <f t="shared" si="68"/>
        <v>0</v>
      </c>
      <c r="R42">
        <f t="shared" si="68"/>
        <v>0</v>
      </c>
      <c r="S42">
        <f t="shared" si="68"/>
        <v>0</v>
      </c>
      <c r="T42">
        <f t="shared" si="68"/>
        <v>0</v>
      </c>
      <c r="U42">
        <f t="shared" si="68"/>
        <v>0</v>
      </c>
      <c r="V42">
        <f t="shared" si="68"/>
        <v>0</v>
      </c>
    </row>
    <row r="43" spans="1:22" x14ac:dyDescent="0.2">
      <c r="A43" s="72"/>
      <c r="B43" s="72"/>
      <c r="I43">
        <f t="shared" ref="I43:K43" si="69">I$2*I136*1000000</f>
        <v>0</v>
      </c>
      <c r="J43">
        <f t="shared" si="69"/>
        <v>0</v>
      </c>
      <c r="K43">
        <f t="shared" si="69"/>
        <v>0</v>
      </c>
      <c r="L43">
        <f t="shared" ref="L43:V43" si="70">L$2*L136*1000000</f>
        <v>0</v>
      </c>
      <c r="M43">
        <f t="shared" si="70"/>
        <v>0</v>
      </c>
      <c r="N43">
        <f t="shared" si="70"/>
        <v>0</v>
      </c>
      <c r="O43">
        <f t="shared" si="70"/>
        <v>0</v>
      </c>
      <c r="P43">
        <f t="shared" si="70"/>
        <v>0</v>
      </c>
      <c r="Q43">
        <f t="shared" si="70"/>
        <v>0</v>
      </c>
      <c r="R43">
        <f t="shared" si="70"/>
        <v>0</v>
      </c>
      <c r="S43">
        <f t="shared" si="70"/>
        <v>0</v>
      </c>
      <c r="T43">
        <f t="shared" si="70"/>
        <v>0</v>
      </c>
      <c r="U43">
        <f t="shared" si="70"/>
        <v>0</v>
      </c>
      <c r="V43">
        <f t="shared" si="70"/>
        <v>0</v>
      </c>
    </row>
    <row r="44" spans="1:22" x14ac:dyDescent="0.2">
      <c r="A44" s="71"/>
      <c r="B44" s="71"/>
      <c r="C44" s="6" t="s">
        <v>1258</v>
      </c>
      <c r="I44">
        <f t="shared" ref="I44:K44" si="71">I$2*I137*1000000</f>
        <v>-82917235.854425415</v>
      </c>
      <c r="J44">
        <f t="shared" si="71"/>
        <v>-1020344.0127784187</v>
      </c>
      <c r="K44" t="e">
        <f t="shared" si="71"/>
        <v>#VALUE!</v>
      </c>
      <c r="L44">
        <f t="shared" ref="L44:V44" si="72">L$2*L137*1000000</f>
        <v>-14923833.174422132</v>
      </c>
      <c r="M44">
        <f t="shared" si="72"/>
        <v>-31788323.900550727</v>
      </c>
      <c r="N44">
        <f t="shared" si="72"/>
        <v>-384489.51035238139</v>
      </c>
      <c r="O44">
        <f t="shared" si="72"/>
        <v>0</v>
      </c>
      <c r="P44">
        <f t="shared" si="72"/>
        <v>0</v>
      </c>
      <c r="Q44">
        <f t="shared" si="72"/>
        <v>0</v>
      </c>
      <c r="R44">
        <f t="shared" si="72"/>
        <v>0</v>
      </c>
      <c r="S44">
        <f t="shared" si="72"/>
        <v>0</v>
      </c>
      <c r="T44">
        <f t="shared" si="72"/>
        <v>0</v>
      </c>
      <c r="U44">
        <f t="shared" si="72"/>
        <v>0</v>
      </c>
      <c r="V44">
        <f t="shared" si="72"/>
        <v>0</v>
      </c>
    </row>
    <row r="45" spans="1:22" x14ac:dyDescent="0.2">
      <c r="A45" s="72"/>
      <c r="B45" s="72"/>
      <c r="I45">
        <f t="shared" ref="I45:K45" si="73">I$2*I138*1000000</f>
        <v>0</v>
      </c>
      <c r="J45">
        <f t="shared" si="73"/>
        <v>0</v>
      </c>
      <c r="K45">
        <f t="shared" si="73"/>
        <v>0</v>
      </c>
      <c r="L45">
        <f t="shared" ref="L45:V45" si="74">L$2*L138*1000000</f>
        <v>0</v>
      </c>
      <c r="M45">
        <f t="shared" si="74"/>
        <v>0</v>
      </c>
      <c r="N45">
        <f t="shared" si="74"/>
        <v>0</v>
      </c>
      <c r="O45">
        <f t="shared" si="74"/>
        <v>0</v>
      </c>
      <c r="P45">
        <f t="shared" si="74"/>
        <v>0</v>
      </c>
      <c r="Q45">
        <f t="shared" si="74"/>
        <v>0</v>
      </c>
      <c r="R45">
        <f t="shared" si="74"/>
        <v>0</v>
      </c>
      <c r="S45">
        <f t="shared" si="74"/>
        <v>0</v>
      </c>
      <c r="T45">
        <f t="shared" si="74"/>
        <v>0</v>
      </c>
      <c r="U45">
        <f t="shared" si="74"/>
        <v>0</v>
      </c>
      <c r="V45">
        <f t="shared" si="74"/>
        <v>0</v>
      </c>
    </row>
    <row r="46" spans="1:22" x14ac:dyDescent="0.2">
      <c r="A46" s="71"/>
      <c r="B46" s="71"/>
      <c r="C46" s="5" t="s">
        <v>1259</v>
      </c>
      <c r="I46">
        <f t="shared" ref="I46:K46" si="75">I$2*I139*1000000</f>
        <v>-94981693.671244308</v>
      </c>
      <c r="J46">
        <f t="shared" si="75"/>
        <v>-33086355.187694855</v>
      </c>
      <c r="K46">
        <f t="shared" si="75"/>
        <v>-64060763.076227233</v>
      </c>
      <c r="L46">
        <f t="shared" ref="L46:V46" si="76">L$2*L139*1000000</f>
        <v>-165798020.8461183</v>
      </c>
      <c r="M46">
        <f t="shared" si="76"/>
        <v>-332861687.92161036</v>
      </c>
      <c r="N46">
        <f t="shared" si="76"/>
        <v>-100890047.51646487</v>
      </c>
      <c r="O46">
        <f t="shared" si="76"/>
        <v>0</v>
      </c>
      <c r="P46">
        <f t="shared" si="76"/>
        <v>0</v>
      </c>
      <c r="Q46">
        <f t="shared" si="76"/>
        <v>0</v>
      </c>
      <c r="R46">
        <f t="shared" si="76"/>
        <v>0</v>
      </c>
      <c r="S46">
        <f t="shared" si="76"/>
        <v>0</v>
      </c>
      <c r="T46">
        <f t="shared" si="76"/>
        <v>0</v>
      </c>
      <c r="U46">
        <f t="shared" si="76"/>
        <v>0</v>
      </c>
      <c r="V46">
        <f t="shared" si="76"/>
        <v>0</v>
      </c>
    </row>
    <row r="47" spans="1:22" x14ac:dyDescent="0.2">
      <c r="A47" s="72"/>
      <c r="B47" s="72"/>
      <c r="I47">
        <f t="shared" ref="I47:K47" si="77">I$2*I140*1000000</f>
        <v>0</v>
      </c>
      <c r="J47">
        <f t="shared" si="77"/>
        <v>0</v>
      </c>
      <c r="K47">
        <f t="shared" si="77"/>
        <v>0</v>
      </c>
      <c r="L47">
        <f t="shared" ref="L47:V47" si="78">L$2*L140*1000000</f>
        <v>0</v>
      </c>
      <c r="M47">
        <f t="shared" si="78"/>
        <v>0</v>
      </c>
      <c r="N47">
        <f t="shared" si="78"/>
        <v>0</v>
      </c>
      <c r="O47">
        <f t="shared" si="78"/>
        <v>0</v>
      </c>
      <c r="P47">
        <f t="shared" si="78"/>
        <v>0</v>
      </c>
      <c r="Q47">
        <f t="shared" si="78"/>
        <v>0</v>
      </c>
      <c r="R47">
        <f t="shared" si="78"/>
        <v>0</v>
      </c>
      <c r="S47">
        <f t="shared" si="78"/>
        <v>0</v>
      </c>
      <c r="T47">
        <f t="shared" si="78"/>
        <v>0</v>
      </c>
      <c r="U47">
        <f t="shared" si="78"/>
        <v>0</v>
      </c>
      <c r="V47">
        <f t="shared" si="78"/>
        <v>0</v>
      </c>
    </row>
    <row r="48" spans="1:22" x14ac:dyDescent="0.2">
      <c r="A48" s="71"/>
      <c r="B48" s="71"/>
      <c r="C48" s="6" t="s">
        <v>1260</v>
      </c>
      <c r="I48" t="e">
        <f t="shared" ref="I48:K48" si="79">I$2*I141*1000000</f>
        <v>#VALUE!</v>
      </c>
      <c r="J48">
        <f t="shared" si="79"/>
        <v>878992.35554151516</v>
      </c>
      <c r="K48">
        <f t="shared" si="79"/>
        <v>-1274147.2375908215</v>
      </c>
      <c r="L48">
        <f t="shared" ref="L48:V48" si="80">L$2*L141*1000000</f>
        <v>-2177431.5087101613</v>
      </c>
      <c r="M48">
        <f t="shared" si="80"/>
        <v>-1383642.3946342596</v>
      </c>
      <c r="N48">
        <f t="shared" si="80"/>
        <v>885094.85283118195</v>
      </c>
      <c r="O48">
        <f t="shared" si="80"/>
        <v>0</v>
      </c>
      <c r="P48">
        <f t="shared" si="80"/>
        <v>0</v>
      </c>
      <c r="Q48">
        <f t="shared" si="80"/>
        <v>0</v>
      </c>
      <c r="R48">
        <f t="shared" si="80"/>
        <v>0</v>
      </c>
      <c r="S48">
        <f t="shared" si="80"/>
        <v>0</v>
      </c>
      <c r="T48">
        <f t="shared" si="80"/>
        <v>0</v>
      </c>
      <c r="U48">
        <f t="shared" si="80"/>
        <v>0</v>
      </c>
      <c r="V48">
        <f t="shared" si="80"/>
        <v>0</v>
      </c>
    </row>
    <row r="49" spans="1:22" x14ac:dyDescent="0.2">
      <c r="A49" s="72"/>
      <c r="B49" s="72"/>
      <c r="I49">
        <f t="shared" ref="I49:K49" si="81">I$2*I142*1000000</f>
        <v>0</v>
      </c>
      <c r="J49">
        <f t="shared" si="81"/>
        <v>0</v>
      </c>
      <c r="K49">
        <f t="shared" si="81"/>
        <v>0</v>
      </c>
      <c r="L49">
        <f t="shared" ref="L49:V49" si="82">L$2*L142*1000000</f>
        <v>0</v>
      </c>
      <c r="M49">
        <f t="shared" si="82"/>
        <v>0</v>
      </c>
      <c r="N49">
        <f t="shared" si="82"/>
        <v>0</v>
      </c>
      <c r="O49">
        <f t="shared" si="82"/>
        <v>0</v>
      </c>
      <c r="P49">
        <f t="shared" si="82"/>
        <v>0</v>
      </c>
      <c r="Q49">
        <f t="shared" si="82"/>
        <v>0</v>
      </c>
      <c r="R49">
        <f t="shared" si="82"/>
        <v>0</v>
      </c>
      <c r="S49">
        <f t="shared" si="82"/>
        <v>0</v>
      </c>
      <c r="T49">
        <f t="shared" si="82"/>
        <v>0</v>
      </c>
      <c r="U49">
        <f t="shared" si="82"/>
        <v>0</v>
      </c>
      <c r="V49">
        <f t="shared" si="82"/>
        <v>0</v>
      </c>
    </row>
    <row r="50" spans="1:22" x14ac:dyDescent="0.2">
      <c r="A50" s="71"/>
      <c r="B50" s="71"/>
      <c r="C50" s="6" t="s">
        <v>1261</v>
      </c>
      <c r="I50" t="e">
        <f t="shared" ref="I50:K50" si="83">I$2*I143*1000000</f>
        <v>#VALUE!</v>
      </c>
      <c r="J50">
        <f t="shared" si="83"/>
        <v>-52202568.290032715</v>
      </c>
      <c r="K50">
        <f t="shared" si="83"/>
        <v>-2903190.8307768675</v>
      </c>
      <c r="L50">
        <f t="shared" ref="L50:V50" si="84">L$2*L143*1000000</f>
        <v>-8214946.660055222</v>
      </c>
      <c r="M50">
        <f t="shared" si="84"/>
        <v>-27586247.602882043</v>
      </c>
      <c r="N50">
        <f t="shared" si="84"/>
        <v>-1558848.6381386714</v>
      </c>
      <c r="O50">
        <f t="shared" si="84"/>
        <v>0</v>
      </c>
      <c r="P50">
        <f t="shared" si="84"/>
        <v>0</v>
      </c>
      <c r="Q50">
        <f t="shared" si="84"/>
        <v>0</v>
      </c>
      <c r="R50">
        <f t="shared" si="84"/>
        <v>0</v>
      </c>
      <c r="S50">
        <f t="shared" si="84"/>
        <v>0</v>
      </c>
      <c r="T50">
        <f t="shared" si="84"/>
        <v>0</v>
      </c>
      <c r="U50">
        <f t="shared" si="84"/>
        <v>0</v>
      </c>
      <c r="V50">
        <f t="shared" si="84"/>
        <v>0</v>
      </c>
    </row>
    <row r="51" spans="1:22" x14ac:dyDescent="0.2">
      <c r="A51" s="72"/>
      <c r="B51" s="72"/>
      <c r="I51">
        <f t="shared" ref="I51:K51" si="85">I$2*I144*1000000</f>
        <v>0</v>
      </c>
      <c r="J51">
        <f t="shared" si="85"/>
        <v>0</v>
      </c>
      <c r="K51">
        <f t="shared" si="85"/>
        <v>0</v>
      </c>
      <c r="L51">
        <f t="shared" ref="L51:V51" si="86">L$2*L144*1000000</f>
        <v>0</v>
      </c>
      <c r="M51">
        <f t="shared" si="86"/>
        <v>0</v>
      </c>
      <c r="N51">
        <f t="shared" si="86"/>
        <v>0</v>
      </c>
      <c r="O51">
        <f t="shared" si="86"/>
        <v>0</v>
      </c>
      <c r="P51">
        <f t="shared" si="86"/>
        <v>0</v>
      </c>
      <c r="Q51">
        <f t="shared" si="86"/>
        <v>0</v>
      </c>
      <c r="R51">
        <f t="shared" si="86"/>
        <v>0</v>
      </c>
      <c r="S51">
        <f t="shared" si="86"/>
        <v>0</v>
      </c>
      <c r="T51">
        <f t="shared" si="86"/>
        <v>0</v>
      </c>
      <c r="U51">
        <f t="shared" si="86"/>
        <v>0</v>
      </c>
      <c r="V51">
        <f t="shared" si="86"/>
        <v>0</v>
      </c>
    </row>
    <row r="52" spans="1:22" x14ac:dyDescent="0.2">
      <c r="A52" s="71"/>
      <c r="B52" s="71"/>
      <c r="C52" s="6" t="s">
        <v>1262</v>
      </c>
      <c r="I52" t="e">
        <f t="shared" ref="I52:K52" si="87">I$2*I145*1000000</f>
        <v>#VALUE!</v>
      </c>
      <c r="J52" t="e">
        <f t="shared" si="87"/>
        <v>#VALUE!</v>
      </c>
      <c r="K52" t="e">
        <f t="shared" si="87"/>
        <v>#VALUE!</v>
      </c>
      <c r="L52" t="e">
        <f t="shared" ref="L52:V52" si="88">L$2*L145*1000000</f>
        <v>#VALUE!</v>
      </c>
      <c r="M52">
        <f t="shared" si="88"/>
        <v>-1255835.0182933619</v>
      </c>
      <c r="N52">
        <f t="shared" si="88"/>
        <v>128163.17011746045</v>
      </c>
      <c r="O52">
        <f t="shared" si="88"/>
        <v>0</v>
      </c>
      <c r="P52">
        <f t="shared" si="88"/>
        <v>0</v>
      </c>
      <c r="Q52">
        <f t="shared" si="88"/>
        <v>0</v>
      </c>
      <c r="R52">
        <f t="shared" si="88"/>
        <v>0</v>
      </c>
      <c r="S52">
        <f t="shared" si="88"/>
        <v>0</v>
      </c>
      <c r="T52">
        <f t="shared" si="88"/>
        <v>0</v>
      </c>
      <c r="U52">
        <f t="shared" si="88"/>
        <v>0</v>
      </c>
      <c r="V52">
        <f t="shared" si="88"/>
        <v>0</v>
      </c>
    </row>
    <row r="53" spans="1:22" x14ac:dyDescent="0.2">
      <c r="A53" s="72"/>
      <c r="B53" s="72"/>
      <c r="I53">
        <f t="shared" ref="I53:K53" si="89">I$2*I146*1000000</f>
        <v>0</v>
      </c>
      <c r="J53">
        <f t="shared" si="89"/>
        <v>0</v>
      </c>
      <c r="K53">
        <f t="shared" si="89"/>
        <v>0</v>
      </c>
      <c r="L53">
        <f t="shared" ref="L53:V53" si="90">L$2*L146*1000000</f>
        <v>0</v>
      </c>
      <c r="M53">
        <f t="shared" si="90"/>
        <v>0</v>
      </c>
      <c r="N53">
        <f t="shared" si="90"/>
        <v>0</v>
      </c>
      <c r="O53">
        <f t="shared" si="90"/>
        <v>0</v>
      </c>
      <c r="P53">
        <f t="shared" si="90"/>
        <v>0</v>
      </c>
      <c r="Q53">
        <f t="shared" si="90"/>
        <v>0</v>
      </c>
      <c r="R53">
        <f t="shared" si="90"/>
        <v>0</v>
      </c>
      <c r="S53">
        <f t="shared" si="90"/>
        <v>0</v>
      </c>
      <c r="T53">
        <f t="shared" si="90"/>
        <v>0</v>
      </c>
      <c r="U53">
        <f t="shared" si="90"/>
        <v>0</v>
      </c>
      <c r="V53">
        <f t="shared" si="90"/>
        <v>0</v>
      </c>
    </row>
    <row r="54" spans="1:22" x14ac:dyDescent="0.2">
      <c r="A54" s="71"/>
      <c r="B54" s="71"/>
      <c r="C54" s="6" t="s">
        <v>1263</v>
      </c>
      <c r="I54">
        <f t="shared" ref="I54:K54" si="91">I$2*I147*1000000</f>
        <v>-94981693.671244308</v>
      </c>
      <c r="J54">
        <f t="shared" si="91"/>
        <v>-33086355.187694855</v>
      </c>
      <c r="K54">
        <f t="shared" si="91"/>
        <v>-64060763.076227233</v>
      </c>
      <c r="L54">
        <f t="shared" ref="L54:V54" si="92">L$2*L147*1000000</f>
        <v>-165798020.8461183</v>
      </c>
      <c r="M54">
        <f t="shared" si="92"/>
        <v>-331592771.28854311</v>
      </c>
      <c r="N54">
        <f t="shared" si="92"/>
        <v>-101018210.68658233</v>
      </c>
      <c r="O54">
        <f t="shared" si="92"/>
        <v>0</v>
      </c>
      <c r="P54">
        <f t="shared" si="92"/>
        <v>0</v>
      </c>
      <c r="Q54">
        <f t="shared" si="92"/>
        <v>0</v>
      </c>
      <c r="R54">
        <f t="shared" si="92"/>
        <v>0</v>
      </c>
      <c r="S54">
        <f t="shared" si="92"/>
        <v>0</v>
      </c>
      <c r="T54">
        <f t="shared" si="92"/>
        <v>0</v>
      </c>
      <c r="U54">
        <f t="shared" si="92"/>
        <v>0</v>
      </c>
      <c r="V54">
        <f t="shared" si="92"/>
        <v>0</v>
      </c>
    </row>
    <row r="55" spans="1:22" x14ac:dyDescent="0.2">
      <c r="A55" s="72"/>
      <c r="B55" s="72"/>
      <c r="I55">
        <f t="shared" ref="I55:K55" si="93">I$2*I148*1000000</f>
        <v>0</v>
      </c>
      <c r="J55">
        <f t="shared" si="93"/>
        <v>0</v>
      </c>
      <c r="K55">
        <f t="shared" si="93"/>
        <v>0</v>
      </c>
      <c r="L55">
        <f t="shared" ref="L55:V55" si="94">L$2*L148*1000000</f>
        <v>0</v>
      </c>
      <c r="M55">
        <f t="shared" si="94"/>
        <v>0</v>
      </c>
      <c r="N55">
        <f t="shared" si="94"/>
        <v>0</v>
      </c>
      <c r="O55">
        <f t="shared" si="94"/>
        <v>0</v>
      </c>
      <c r="P55">
        <f t="shared" si="94"/>
        <v>0</v>
      </c>
      <c r="Q55">
        <f t="shared" si="94"/>
        <v>0</v>
      </c>
      <c r="R55">
        <f t="shared" si="94"/>
        <v>0</v>
      </c>
      <c r="S55">
        <f t="shared" si="94"/>
        <v>0</v>
      </c>
      <c r="T55">
        <f t="shared" si="94"/>
        <v>0</v>
      </c>
      <c r="U55">
        <f t="shared" si="94"/>
        <v>0</v>
      </c>
      <c r="V55">
        <f t="shared" si="94"/>
        <v>0</v>
      </c>
    </row>
    <row r="56" spans="1:22" x14ac:dyDescent="0.2">
      <c r="A56" s="71"/>
      <c r="B56" s="71"/>
      <c r="C56" s="6" t="s">
        <v>1264</v>
      </c>
      <c r="I56" t="e">
        <f t="shared" ref="I56:K56" si="95">I$2*I149*1000000</f>
        <v>#VALUE!</v>
      </c>
      <c r="J56" t="e">
        <f t="shared" si="95"/>
        <v>#VALUE!</v>
      </c>
      <c r="K56" t="e">
        <f t="shared" si="95"/>
        <v>#VALUE!</v>
      </c>
      <c r="L56" t="e">
        <f t="shared" ref="L56:V56" si="96">L$2*L149*1000000</f>
        <v>#VALUE!</v>
      </c>
      <c r="M56" t="e">
        <f t="shared" si="96"/>
        <v>#VALUE!</v>
      </c>
      <c r="N56" t="e">
        <f t="shared" si="96"/>
        <v>#VALUE!</v>
      </c>
      <c r="O56">
        <f t="shared" si="96"/>
        <v>0</v>
      </c>
      <c r="P56">
        <f t="shared" si="96"/>
        <v>0</v>
      </c>
      <c r="Q56">
        <f t="shared" si="96"/>
        <v>0</v>
      </c>
      <c r="R56">
        <f t="shared" si="96"/>
        <v>0</v>
      </c>
      <c r="S56">
        <f t="shared" si="96"/>
        <v>0</v>
      </c>
      <c r="T56">
        <f t="shared" si="96"/>
        <v>0</v>
      </c>
      <c r="U56">
        <f t="shared" si="96"/>
        <v>0</v>
      </c>
      <c r="V56">
        <f t="shared" si="96"/>
        <v>0</v>
      </c>
    </row>
    <row r="57" spans="1:22" x14ac:dyDescent="0.2">
      <c r="A57" s="72"/>
      <c r="B57" s="72"/>
      <c r="I57">
        <f t="shared" ref="I57:K57" si="97">I$2*I150*1000000</f>
        <v>0</v>
      </c>
      <c r="J57">
        <f t="shared" si="97"/>
        <v>0</v>
      </c>
      <c r="K57">
        <f t="shared" si="97"/>
        <v>0</v>
      </c>
      <c r="L57">
        <f t="shared" ref="L57:V57" si="98">L$2*L150*1000000</f>
        <v>0</v>
      </c>
      <c r="M57">
        <f t="shared" si="98"/>
        <v>0</v>
      </c>
      <c r="N57">
        <f t="shared" si="98"/>
        <v>0</v>
      </c>
      <c r="O57">
        <f t="shared" si="98"/>
        <v>0</v>
      </c>
      <c r="P57">
        <f t="shared" si="98"/>
        <v>0</v>
      </c>
      <c r="Q57">
        <f t="shared" si="98"/>
        <v>0</v>
      </c>
      <c r="R57">
        <f t="shared" si="98"/>
        <v>0</v>
      </c>
      <c r="S57">
        <f t="shared" si="98"/>
        <v>0</v>
      </c>
      <c r="T57">
        <f t="shared" si="98"/>
        <v>0</v>
      </c>
      <c r="U57">
        <f t="shared" si="98"/>
        <v>0</v>
      </c>
      <c r="V57">
        <f t="shared" si="98"/>
        <v>0</v>
      </c>
    </row>
    <row r="58" spans="1:22" x14ac:dyDescent="0.2">
      <c r="A58" s="71"/>
      <c r="B58" s="71"/>
      <c r="C58" s="5" t="s">
        <v>1265</v>
      </c>
      <c r="I58">
        <f t="shared" ref="I58:K58" si="99">I$2*I151*1000000</f>
        <v>-94981693.671244308</v>
      </c>
      <c r="J58">
        <f t="shared" si="99"/>
        <v>-33086355.187694855</v>
      </c>
      <c r="K58">
        <f t="shared" si="99"/>
        <v>-64060763.076227233</v>
      </c>
      <c r="L58">
        <f t="shared" ref="L58:V58" si="100">L$2*L151*1000000</f>
        <v>-165798020.8461183</v>
      </c>
      <c r="M58">
        <f t="shared" si="100"/>
        <v>-331592771.28854311</v>
      </c>
      <c r="N58">
        <f t="shared" si="100"/>
        <v>-101018210.68658233</v>
      </c>
      <c r="O58">
        <f t="shared" si="100"/>
        <v>0</v>
      </c>
      <c r="P58">
        <f t="shared" si="100"/>
        <v>0</v>
      </c>
      <c r="Q58">
        <f t="shared" si="100"/>
        <v>0</v>
      </c>
      <c r="R58">
        <f t="shared" si="100"/>
        <v>0</v>
      </c>
      <c r="S58">
        <f t="shared" si="100"/>
        <v>0</v>
      </c>
      <c r="T58">
        <f t="shared" si="100"/>
        <v>0</v>
      </c>
      <c r="U58">
        <f t="shared" si="100"/>
        <v>0</v>
      </c>
      <c r="V58">
        <f t="shared" si="100"/>
        <v>0</v>
      </c>
    </row>
    <row r="59" spans="1:22" x14ac:dyDescent="0.2">
      <c r="A59" s="72"/>
      <c r="B59" s="72"/>
      <c r="I59">
        <f t="shared" ref="I59:K59" si="101">I$2*I152*1000000</f>
        <v>0</v>
      </c>
      <c r="J59">
        <f t="shared" si="101"/>
        <v>0</v>
      </c>
      <c r="K59">
        <f t="shared" si="101"/>
        <v>0</v>
      </c>
      <c r="L59">
        <f t="shared" ref="L59:V59" si="102">L$2*L152*1000000</f>
        <v>0</v>
      </c>
      <c r="M59">
        <f t="shared" si="102"/>
        <v>0</v>
      </c>
      <c r="N59">
        <f t="shared" si="102"/>
        <v>0</v>
      </c>
      <c r="O59">
        <f t="shared" si="102"/>
        <v>0</v>
      </c>
      <c r="P59">
        <f t="shared" si="102"/>
        <v>0</v>
      </c>
      <c r="Q59">
        <f t="shared" si="102"/>
        <v>0</v>
      </c>
      <c r="R59">
        <f t="shared" si="102"/>
        <v>0</v>
      </c>
      <c r="S59">
        <f t="shared" si="102"/>
        <v>0</v>
      </c>
      <c r="T59">
        <f t="shared" si="102"/>
        <v>0</v>
      </c>
      <c r="U59">
        <f t="shared" si="102"/>
        <v>0</v>
      </c>
      <c r="V59">
        <f t="shared" si="102"/>
        <v>0</v>
      </c>
    </row>
    <row r="60" spans="1:22" x14ac:dyDescent="0.2">
      <c r="A60" s="71"/>
      <c r="B60" s="71"/>
      <c r="C60" s="6" t="s">
        <v>1266</v>
      </c>
      <c r="I60" t="e">
        <f t="shared" ref="I60:K60" si="103">I$2*I153*1000000</f>
        <v>#VALUE!</v>
      </c>
      <c r="J60">
        <f t="shared" si="103"/>
        <v>878992.35554151516</v>
      </c>
      <c r="K60">
        <f t="shared" si="103"/>
        <v>-1274147.2375908215</v>
      </c>
      <c r="L60">
        <f t="shared" ref="L60:V60" si="104">L$2*L153*1000000</f>
        <v>-2177431.5087101613</v>
      </c>
      <c r="M60">
        <f t="shared" si="104"/>
        <v>-1373438.7351106259</v>
      </c>
      <c r="N60">
        <f t="shared" si="104"/>
        <v>883044.24210930243</v>
      </c>
      <c r="O60">
        <f t="shared" si="104"/>
        <v>0</v>
      </c>
      <c r="P60">
        <f t="shared" si="104"/>
        <v>0</v>
      </c>
      <c r="Q60">
        <f t="shared" si="104"/>
        <v>0</v>
      </c>
      <c r="R60">
        <f t="shared" si="104"/>
        <v>0</v>
      </c>
      <c r="S60">
        <f t="shared" si="104"/>
        <v>0</v>
      </c>
      <c r="T60">
        <f t="shared" si="104"/>
        <v>0</v>
      </c>
      <c r="U60">
        <f t="shared" si="104"/>
        <v>0</v>
      </c>
      <c r="V60">
        <f t="shared" si="104"/>
        <v>0</v>
      </c>
    </row>
    <row r="61" spans="1:22" x14ac:dyDescent="0.2">
      <c r="A61" s="72"/>
      <c r="B61" s="72"/>
      <c r="I61">
        <f t="shared" ref="I61:K61" si="105">I$2*I154*1000000</f>
        <v>0</v>
      </c>
      <c r="J61">
        <f t="shared" si="105"/>
        <v>0</v>
      </c>
      <c r="K61">
        <f t="shared" si="105"/>
        <v>0</v>
      </c>
      <c r="L61">
        <f t="shared" ref="L61:V61" si="106">L$2*L154*1000000</f>
        <v>0</v>
      </c>
      <c r="M61">
        <f t="shared" si="106"/>
        <v>0</v>
      </c>
      <c r="N61">
        <f t="shared" si="106"/>
        <v>0</v>
      </c>
      <c r="O61">
        <f t="shared" si="106"/>
        <v>0</v>
      </c>
      <c r="P61">
        <f t="shared" si="106"/>
        <v>0</v>
      </c>
      <c r="Q61">
        <f t="shared" si="106"/>
        <v>0</v>
      </c>
      <c r="R61">
        <f t="shared" si="106"/>
        <v>0</v>
      </c>
      <c r="S61">
        <f t="shared" si="106"/>
        <v>0</v>
      </c>
      <c r="T61">
        <f t="shared" si="106"/>
        <v>0</v>
      </c>
      <c r="U61">
        <f t="shared" si="106"/>
        <v>0</v>
      </c>
      <c r="V61">
        <f t="shared" si="106"/>
        <v>0</v>
      </c>
    </row>
    <row r="62" spans="1:22" x14ac:dyDescent="0.2">
      <c r="A62" s="71"/>
      <c r="B62" s="71"/>
      <c r="C62" s="6" t="s">
        <v>1267</v>
      </c>
      <c r="I62" t="e">
        <f t="shared" ref="I62:K62" si="107">I$2*I155*1000000</f>
        <v>#VALUE!</v>
      </c>
      <c r="J62">
        <f t="shared" si="107"/>
        <v>-52202568.290032715</v>
      </c>
      <c r="K62">
        <f t="shared" si="107"/>
        <v>-2903190.8307768675</v>
      </c>
      <c r="L62">
        <f t="shared" ref="L62:V62" si="108">L$2*L155*1000000</f>
        <v>-8214946.660055222</v>
      </c>
      <c r="M62">
        <f t="shared" si="108"/>
        <v>-27481856.316986404</v>
      </c>
      <c r="N62">
        <f t="shared" si="108"/>
        <v>-1560771.0856904334</v>
      </c>
      <c r="O62">
        <f t="shared" si="108"/>
        <v>0</v>
      </c>
      <c r="P62">
        <f t="shared" si="108"/>
        <v>0</v>
      </c>
      <c r="Q62">
        <f t="shared" si="108"/>
        <v>0</v>
      </c>
      <c r="R62">
        <f t="shared" si="108"/>
        <v>0</v>
      </c>
      <c r="S62">
        <f t="shared" si="108"/>
        <v>0</v>
      </c>
      <c r="T62">
        <f t="shared" si="108"/>
        <v>0</v>
      </c>
      <c r="U62">
        <f t="shared" si="108"/>
        <v>0</v>
      </c>
      <c r="V62">
        <f t="shared" si="108"/>
        <v>0</v>
      </c>
    </row>
    <row r="63" spans="1:22" x14ac:dyDescent="0.2">
      <c r="A63" s="72"/>
      <c r="B63" s="72"/>
      <c r="I63">
        <f t="shared" ref="I63:K63" si="109">I$2*I156*1000000</f>
        <v>0</v>
      </c>
      <c r="J63">
        <f t="shared" si="109"/>
        <v>0</v>
      </c>
      <c r="K63">
        <f t="shared" si="109"/>
        <v>0</v>
      </c>
      <c r="L63">
        <f t="shared" ref="L63:V63" si="110">L$2*L156*1000000</f>
        <v>0</v>
      </c>
      <c r="M63">
        <f t="shared" si="110"/>
        <v>0</v>
      </c>
      <c r="N63">
        <f t="shared" si="110"/>
        <v>0</v>
      </c>
      <c r="O63">
        <f t="shared" si="110"/>
        <v>0</v>
      </c>
      <c r="P63">
        <f t="shared" si="110"/>
        <v>0</v>
      </c>
      <c r="Q63">
        <f t="shared" si="110"/>
        <v>0</v>
      </c>
      <c r="R63">
        <f t="shared" si="110"/>
        <v>0</v>
      </c>
      <c r="S63">
        <f t="shared" si="110"/>
        <v>0</v>
      </c>
      <c r="T63">
        <f t="shared" si="110"/>
        <v>0</v>
      </c>
      <c r="U63">
        <f t="shared" si="110"/>
        <v>0</v>
      </c>
      <c r="V63">
        <f t="shared" si="110"/>
        <v>0</v>
      </c>
    </row>
    <row r="64" spans="1:22" x14ac:dyDescent="0.2">
      <c r="A64" s="71"/>
      <c r="B64" s="71"/>
      <c r="C64" s="6" t="s">
        <v>1268</v>
      </c>
      <c r="I64" t="e">
        <f t="shared" ref="I64:K64" si="111">I$2*I157*1000000</f>
        <v>#VALUE!</v>
      </c>
      <c r="J64">
        <f t="shared" si="111"/>
        <v>965925.66543023626</v>
      </c>
      <c r="K64">
        <f t="shared" si="111"/>
        <v>856318.28427802154</v>
      </c>
      <c r="L64" t="e">
        <f t="shared" ref="L64:V64" si="112">L$2*L157*1000000</f>
        <v>#VALUE!</v>
      </c>
      <c r="M64" t="e">
        <f t="shared" si="112"/>
        <v>#VALUE!</v>
      </c>
      <c r="N64" t="e">
        <f t="shared" si="112"/>
        <v>#VALUE!</v>
      </c>
      <c r="O64">
        <f t="shared" si="112"/>
        <v>0</v>
      </c>
      <c r="P64">
        <f t="shared" si="112"/>
        <v>0</v>
      </c>
      <c r="Q64">
        <f t="shared" si="112"/>
        <v>0</v>
      </c>
      <c r="R64">
        <f t="shared" si="112"/>
        <v>0</v>
      </c>
      <c r="S64">
        <f t="shared" si="112"/>
        <v>0</v>
      </c>
      <c r="T64">
        <f t="shared" si="112"/>
        <v>0</v>
      </c>
      <c r="U64">
        <f t="shared" si="112"/>
        <v>0</v>
      </c>
      <c r="V64">
        <f t="shared" si="112"/>
        <v>0</v>
      </c>
    </row>
    <row r="65" spans="1:22" x14ac:dyDescent="0.2">
      <c r="A65" s="72"/>
      <c r="B65" s="72"/>
      <c r="I65">
        <f t="shared" ref="I65:K65" si="113">I$2*I158*1000000</f>
        <v>0</v>
      </c>
      <c r="J65">
        <f t="shared" si="113"/>
        <v>0</v>
      </c>
      <c r="K65">
        <f t="shared" si="113"/>
        <v>0</v>
      </c>
      <c r="L65">
        <f t="shared" ref="L65:V65" si="114">L$2*L158*1000000</f>
        <v>0</v>
      </c>
      <c r="M65">
        <f t="shared" si="114"/>
        <v>0</v>
      </c>
      <c r="N65">
        <f t="shared" si="114"/>
        <v>0</v>
      </c>
      <c r="O65">
        <f t="shared" si="114"/>
        <v>0</v>
      </c>
      <c r="P65">
        <f t="shared" si="114"/>
        <v>0</v>
      </c>
      <c r="Q65">
        <f t="shared" si="114"/>
        <v>0</v>
      </c>
      <c r="R65">
        <f t="shared" si="114"/>
        <v>0</v>
      </c>
      <c r="S65">
        <f t="shared" si="114"/>
        <v>0</v>
      </c>
      <c r="T65">
        <f t="shared" si="114"/>
        <v>0</v>
      </c>
      <c r="U65">
        <f t="shared" si="114"/>
        <v>0</v>
      </c>
      <c r="V65">
        <f t="shared" si="114"/>
        <v>0</v>
      </c>
    </row>
    <row r="66" spans="1:22" x14ac:dyDescent="0.2">
      <c r="A66" s="71"/>
      <c r="B66" s="71"/>
      <c r="C66" s="6" t="s">
        <v>1269</v>
      </c>
      <c r="I66">
        <f t="shared" ref="I66:K66" si="115">I$2*I159*1000000</f>
        <v>-94981693.671244308</v>
      </c>
      <c r="J66">
        <f t="shared" si="115"/>
        <v>-34052280.853125095</v>
      </c>
      <c r="K66">
        <f t="shared" si="115"/>
        <v>-64917081.360505253</v>
      </c>
      <c r="L66">
        <f t="shared" ref="L66:V66" si="116">L$2*L159*1000000</f>
        <v>-165798020.8461183</v>
      </c>
      <c r="M66">
        <f t="shared" si="116"/>
        <v>-331592771.28854311</v>
      </c>
      <c r="N66">
        <f t="shared" si="116"/>
        <v>-101018210.68658233</v>
      </c>
      <c r="O66">
        <f t="shared" si="116"/>
        <v>0</v>
      </c>
      <c r="P66">
        <f t="shared" si="116"/>
        <v>0</v>
      </c>
      <c r="Q66">
        <f t="shared" si="116"/>
        <v>0</v>
      </c>
      <c r="R66">
        <f t="shared" si="116"/>
        <v>0</v>
      </c>
      <c r="S66">
        <f t="shared" si="116"/>
        <v>0</v>
      </c>
      <c r="T66">
        <f t="shared" si="116"/>
        <v>0</v>
      </c>
      <c r="U66">
        <f t="shared" si="116"/>
        <v>0</v>
      </c>
      <c r="V66">
        <f t="shared" si="116"/>
        <v>0</v>
      </c>
    </row>
    <row r="67" spans="1:22" x14ac:dyDescent="0.2">
      <c r="A67" s="72"/>
      <c r="B67" s="72"/>
      <c r="I67">
        <f t="shared" ref="I67:K67" si="117">I$2*I160*1000000</f>
        <v>0</v>
      </c>
      <c r="J67">
        <f t="shared" si="117"/>
        <v>0</v>
      </c>
      <c r="K67">
        <f t="shared" si="117"/>
        <v>0</v>
      </c>
      <c r="L67">
        <f t="shared" ref="L67:V67" si="118">L$2*L160*1000000</f>
        <v>0</v>
      </c>
      <c r="M67">
        <f t="shared" si="118"/>
        <v>0</v>
      </c>
      <c r="N67">
        <f t="shared" si="118"/>
        <v>0</v>
      </c>
      <c r="O67">
        <f t="shared" si="118"/>
        <v>0</v>
      </c>
      <c r="P67">
        <f t="shared" si="118"/>
        <v>0</v>
      </c>
      <c r="Q67">
        <f t="shared" si="118"/>
        <v>0</v>
      </c>
      <c r="R67">
        <f t="shared" si="118"/>
        <v>0</v>
      </c>
      <c r="S67">
        <f t="shared" si="118"/>
        <v>0</v>
      </c>
      <c r="T67">
        <f t="shared" si="118"/>
        <v>0</v>
      </c>
      <c r="U67">
        <f t="shared" si="118"/>
        <v>0</v>
      </c>
      <c r="V67">
        <f t="shared" si="118"/>
        <v>0</v>
      </c>
    </row>
    <row r="68" spans="1:22" x14ac:dyDescent="0.2">
      <c r="A68" s="71"/>
      <c r="B68" s="71"/>
      <c r="C68" s="6" t="s">
        <v>1270</v>
      </c>
      <c r="I68" t="e">
        <f t="shared" ref="I68:K68" si="119">I$2*I161*1000000</f>
        <v>#VALUE!</v>
      </c>
      <c r="J68">
        <f t="shared" si="119"/>
        <v>-6312528.2923891498</v>
      </c>
      <c r="K68">
        <f t="shared" si="119"/>
        <v>-2854394.2809267389</v>
      </c>
      <c r="L68">
        <f t="shared" ref="L68:V68" si="120">L$2*L161*1000000</f>
        <v>-5752313.0564484224</v>
      </c>
      <c r="M68">
        <f t="shared" si="120"/>
        <v>-9981272.0724774506</v>
      </c>
      <c r="N68">
        <f t="shared" si="120"/>
        <v>-2704242.8894784157</v>
      </c>
      <c r="O68">
        <f t="shared" si="120"/>
        <v>0</v>
      </c>
      <c r="P68">
        <f t="shared" si="120"/>
        <v>0</v>
      </c>
      <c r="Q68">
        <f t="shared" si="120"/>
        <v>0</v>
      </c>
      <c r="R68">
        <f t="shared" si="120"/>
        <v>0</v>
      </c>
      <c r="S68">
        <f t="shared" si="120"/>
        <v>0</v>
      </c>
      <c r="T68">
        <f t="shared" si="120"/>
        <v>0</v>
      </c>
      <c r="U68">
        <f t="shared" si="120"/>
        <v>0</v>
      </c>
      <c r="V68">
        <f t="shared" si="120"/>
        <v>0</v>
      </c>
    </row>
    <row r="69" spans="1:22" x14ac:dyDescent="0.2">
      <c r="A69" s="72"/>
      <c r="B69" s="72"/>
      <c r="I69">
        <f t="shared" ref="I69:K69" si="121">I$2*I162*1000000</f>
        <v>0</v>
      </c>
      <c r="J69">
        <f t="shared" si="121"/>
        <v>0</v>
      </c>
      <c r="K69">
        <f t="shared" si="121"/>
        <v>0</v>
      </c>
      <c r="L69">
        <f t="shared" ref="L69:V69" si="122">L$2*L162*1000000</f>
        <v>0</v>
      </c>
      <c r="M69">
        <f t="shared" si="122"/>
        <v>0</v>
      </c>
      <c r="N69">
        <f t="shared" si="122"/>
        <v>0</v>
      </c>
      <c r="O69">
        <f t="shared" si="122"/>
        <v>0</v>
      </c>
      <c r="P69">
        <f t="shared" si="122"/>
        <v>0</v>
      </c>
      <c r="Q69">
        <f t="shared" si="122"/>
        <v>0</v>
      </c>
      <c r="R69">
        <f t="shared" si="122"/>
        <v>0</v>
      </c>
      <c r="S69">
        <f t="shared" si="122"/>
        <v>0</v>
      </c>
      <c r="T69">
        <f t="shared" si="122"/>
        <v>0</v>
      </c>
      <c r="U69">
        <f t="shared" si="122"/>
        <v>0</v>
      </c>
      <c r="V69">
        <f t="shared" si="122"/>
        <v>0</v>
      </c>
    </row>
    <row r="70" spans="1:22" x14ac:dyDescent="0.2">
      <c r="A70" s="71"/>
      <c r="B70" s="71"/>
      <c r="C70" s="6" t="s">
        <v>1271</v>
      </c>
      <c r="I70" t="e">
        <f t="shared" ref="I70:K70" si="123">I$2*I163*1000000</f>
        <v>#VALUE!</v>
      </c>
      <c r="J70" t="e">
        <f t="shared" si="123"/>
        <v>#VALUE!</v>
      </c>
      <c r="K70">
        <f t="shared" si="123"/>
        <v>742822.13072688691</v>
      </c>
      <c r="L70">
        <f t="shared" ref="L70:V70" si="124">L$2*L163*1000000</f>
        <v>-1396243.260065208</v>
      </c>
      <c r="M70">
        <f t="shared" si="124"/>
        <v>-1015525.7548970176</v>
      </c>
      <c r="N70">
        <f t="shared" si="124"/>
        <v>927132.37262970908</v>
      </c>
      <c r="O70">
        <f t="shared" si="124"/>
        <v>0</v>
      </c>
      <c r="P70">
        <f t="shared" si="124"/>
        <v>0</v>
      </c>
      <c r="Q70">
        <f t="shared" si="124"/>
        <v>0</v>
      </c>
      <c r="R70">
        <f t="shared" si="124"/>
        <v>0</v>
      </c>
      <c r="S70">
        <f t="shared" si="124"/>
        <v>0</v>
      </c>
      <c r="T70">
        <f t="shared" si="124"/>
        <v>0</v>
      </c>
      <c r="U70">
        <f t="shared" si="124"/>
        <v>0</v>
      </c>
      <c r="V70">
        <f t="shared" si="124"/>
        <v>0</v>
      </c>
    </row>
    <row r="71" spans="1:22" x14ac:dyDescent="0.2">
      <c r="A71" s="72"/>
      <c r="B71" s="72"/>
      <c r="I71">
        <f t="shared" ref="I71:K71" si="125">I$2*I164*1000000</f>
        <v>0</v>
      </c>
      <c r="J71">
        <f t="shared" si="125"/>
        <v>0</v>
      </c>
      <c r="K71">
        <f t="shared" si="125"/>
        <v>0</v>
      </c>
      <c r="L71">
        <f t="shared" ref="L71:V71" si="126">L$2*L164*1000000</f>
        <v>0</v>
      </c>
      <c r="M71">
        <f t="shared" si="126"/>
        <v>0</v>
      </c>
      <c r="N71">
        <f t="shared" si="126"/>
        <v>0</v>
      </c>
      <c r="O71">
        <f t="shared" si="126"/>
        <v>0</v>
      </c>
      <c r="P71">
        <f t="shared" si="126"/>
        <v>0</v>
      </c>
      <c r="Q71">
        <f t="shared" si="126"/>
        <v>0</v>
      </c>
      <c r="R71">
        <f t="shared" si="126"/>
        <v>0</v>
      </c>
      <c r="S71">
        <f t="shared" si="126"/>
        <v>0</v>
      </c>
      <c r="T71">
        <f t="shared" si="126"/>
        <v>0</v>
      </c>
      <c r="U71">
        <f t="shared" si="126"/>
        <v>0</v>
      </c>
      <c r="V71">
        <f t="shared" si="126"/>
        <v>0</v>
      </c>
    </row>
    <row r="72" spans="1:22" x14ac:dyDescent="0.2">
      <c r="A72" s="71"/>
      <c r="B72" s="71"/>
      <c r="C72" s="5" t="s">
        <v>1272</v>
      </c>
      <c r="I72" t="e">
        <f t="shared" ref="I72:K72" si="127">I$2*I165*1000000</f>
        <v>#VALUE!</v>
      </c>
      <c r="J72">
        <f t="shared" si="127"/>
        <v>-6312528.2923891498</v>
      </c>
      <c r="K72">
        <f t="shared" si="127"/>
        <v>-2854394.2809267389</v>
      </c>
      <c r="L72">
        <f t="shared" ref="L72:V72" si="128">L$2*L165*1000000</f>
        <v>-5752313.0564484224</v>
      </c>
      <c r="M72">
        <f t="shared" si="128"/>
        <v>-9981272.0724774506</v>
      </c>
      <c r="N72">
        <f t="shared" si="128"/>
        <v>-2704242.8894784157</v>
      </c>
      <c r="O72">
        <f t="shared" si="128"/>
        <v>0</v>
      </c>
      <c r="P72">
        <f t="shared" si="128"/>
        <v>0</v>
      </c>
      <c r="Q72">
        <f t="shared" si="128"/>
        <v>0</v>
      </c>
      <c r="R72">
        <f t="shared" si="128"/>
        <v>0</v>
      </c>
      <c r="S72">
        <f t="shared" si="128"/>
        <v>0</v>
      </c>
      <c r="T72">
        <f t="shared" si="128"/>
        <v>0</v>
      </c>
      <c r="U72">
        <f t="shared" si="128"/>
        <v>0</v>
      </c>
      <c r="V72">
        <f t="shared" si="128"/>
        <v>0</v>
      </c>
    </row>
    <row r="73" spans="1:22" x14ac:dyDescent="0.2">
      <c r="A73" s="72"/>
      <c r="B73" s="72"/>
      <c r="I73">
        <f t="shared" ref="I73:K73" si="129">I$2*I166*1000000</f>
        <v>0</v>
      </c>
      <c r="J73">
        <f t="shared" si="129"/>
        <v>0</v>
      </c>
      <c r="K73">
        <f t="shared" si="129"/>
        <v>0</v>
      </c>
      <c r="L73">
        <f t="shared" ref="L73:V73" si="130">L$2*L166*1000000</f>
        <v>0</v>
      </c>
      <c r="M73">
        <f t="shared" si="130"/>
        <v>0</v>
      </c>
      <c r="N73">
        <f t="shared" si="130"/>
        <v>0</v>
      </c>
      <c r="O73">
        <f t="shared" si="130"/>
        <v>0</v>
      </c>
      <c r="P73">
        <f t="shared" si="130"/>
        <v>0</v>
      </c>
      <c r="Q73">
        <f t="shared" si="130"/>
        <v>0</v>
      </c>
      <c r="R73">
        <f t="shared" si="130"/>
        <v>0</v>
      </c>
      <c r="S73">
        <f t="shared" si="130"/>
        <v>0</v>
      </c>
      <c r="T73">
        <f t="shared" si="130"/>
        <v>0</v>
      </c>
      <c r="U73">
        <f t="shared" si="130"/>
        <v>0</v>
      </c>
      <c r="V73">
        <f t="shared" si="130"/>
        <v>0</v>
      </c>
    </row>
    <row r="74" spans="1:22" x14ac:dyDescent="0.2">
      <c r="A74" s="71"/>
      <c r="B74" s="71"/>
      <c r="C74" s="6" t="s">
        <v>1273</v>
      </c>
      <c r="I74" t="e">
        <f t="shared" ref="I74:K74" si="131">I$2*I167*1000000</f>
        <v>#VALUE!</v>
      </c>
      <c r="J74" t="e">
        <f t="shared" si="131"/>
        <v>#VALUE!</v>
      </c>
      <c r="K74">
        <f t="shared" si="131"/>
        <v>742822.13072688691</v>
      </c>
      <c r="L74">
        <f t="shared" ref="L74:V74" si="132">L$2*L167*1000000</f>
        <v>-1396243.260065208</v>
      </c>
      <c r="M74">
        <f t="shared" si="132"/>
        <v>-1015525.7548970176</v>
      </c>
      <c r="N74">
        <f t="shared" si="132"/>
        <v>927132.37262970908</v>
      </c>
      <c r="O74">
        <f t="shared" si="132"/>
        <v>0</v>
      </c>
      <c r="P74">
        <f t="shared" si="132"/>
        <v>0</v>
      </c>
      <c r="Q74">
        <f t="shared" si="132"/>
        <v>0</v>
      </c>
      <c r="R74">
        <f t="shared" si="132"/>
        <v>0</v>
      </c>
      <c r="S74">
        <f t="shared" si="132"/>
        <v>0</v>
      </c>
      <c r="T74">
        <f t="shared" si="132"/>
        <v>0</v>
      </c>
      <c r="U74">
        <f t="shared" si="132"/>
        <v>0</v>
      </c>
      <c r="V74">
        <f t="shared" si="132"/>
        <v>0</v>
      </c>
    </row>
    <row r="75" spans="1:22" x14ac:dyDescent="0.2">
      <c r="A75" s="72"/>
      <c r="B75" s="72"/>
      <c r="I75">
        <f t="shared" ref="I75:K75" si="133">I$2*I168*1000000</f>
        <v>0</v>
      </c>
      <c r="J75">
        <f t="shared" si="133"/>
        <v>0</v>
      </c>
      <c r="K75">
        <f t="shared" si="133"/>
        <v>0</v>
      </c>
      <c r="L75">
        <f t="shared" ref="L75:V75" si="134">L$2*L168*1000000</f>
        <v>0</v>
      </c>
      <c r="M75">
        <f t="shared" si="134"/>
        <v>0</v>
      </c>
      <c r="N75">
        <f t="shared" si="134"/>
        <v>0</v>
      </c>
      <c r="O75">
        <f t="shared" si="134"/>
        <v>0</v>
      </c>
      <c r="P75">
        <f t="shared" si="134"/>
        <v>0</v>
      </c>
      <c r="Q75">
        <f t="shared" si="134"/>
        <v>0</v>
      </c>
      <c r="R75">
        <f t="shared" si="134"/>
        <v>0</v>
      </c>
      <c r="S75">
        <f t="shared" si="134"/>
        <v>0</v>
      </c>
      <c r="T75">
        <f t="shared" si="134"/>
        <v>0</v>
      </c>
      <c r="U75">
        <f t="shared" si="134"/>
        <v>0</v>
      </c>
      <c r="V75">
        <f t="shared" si="134"/>
        <v>0</v>
      </c>
    </row>
    <row r="76" spans="1:22" x14ac:dyDescent="0.2">
      <c r="A76" s="71"/>
      <c r="B76" s="71"/>
      <c r="C76" s="6" t="s">
        <v>1274</v>
      </c>
      <c r="I76">
        <f t="shared" ref="I76:K76" si="135">I$2*I169*1000000</f>
        <v>9383467.1908591427</v>
      </c>
      <c r="J76">
        <f t="shared" si="135"/>
        <v>7346476.8920046147</v>
      </c>
      <c r="K76">
        <f t="shared" si="135"/>
        <v>30868235.295164876</v>
      </c>
      <c r="L76">
        <f t="shared" ref="L76:V76" si="136">L$2*L169*1000000</f>
        <v>38616926.812520877</v>
      </c>
      <c r="M76">
        <f t="shared" si="136"/>
        <v>43483287.50840766</v>
      </c>
      <c r="N76">
        <f t="shared" si="136"/>
        <v>47894576.67289497</v>
      </c>
      <c r="O76">
        <f t="shared" si="136"/>
        <v>0</v>
      </c>
      <c r="P76">
        <f t="shared" si="136"/>
        <v>0</v>
      </c>
      <c r="Q76">
        <f t="shared" si="136"/>
        <v>0</v>
      </c>
      <c r="R76">
        <f t="shared" si="136"/>
        <v>0</v>
      </c>
      <c r="S76">
        <f t="shared" si="136"/>
        <v>0</v>
      </c>
      <c r="T76">
        <f t="shared" si="136"/>
        <v>0</v>
      </c>
      <c r="U76">
        <f t="shared" si="136"/>
        <v>0</v>
      </c>
      <c r="V76">
        <f t="shared" si="136"/>
        <v>0</v>
      </c>
    </row>
    <row r="77" spans="1:22" x14ac:dyDescent="0.2">
      <c r="A77" s="72"/>
      <c r="B77" s="72"/>
      <c r="I77">
        <f t="shared" ref="I77:K77" si="137">I$2*I170*1000000</f>
        <v>0</v>
      </c>
      <c r="J77">
        <f t="shared" si="137"/>
        <v>0</v>
      </c>
      <c r="K77">
        <f t="shared" si="137"/>
        <v>0</v>
      </c>
      <c r="L77">
        <f t="shared" ref="L77:V77" si="138">L$2*L170*1000000</f>
        <v>0</v>
      </c>
      <c r="M77">
        <f t="shared" si="138"/>
        <v>0</v>
      </c>
      <c r="N77">
        <f t="shared" si="138"/>
        <v>0</v>
      </c>
      <c r="O77">
        <f t="shared" si="138"/>
        <v>0</v>
      </c>
      <c r="P77">
        <f t="shared" si="138"/>
        <v>0</v>
      </c>
      <c r="Q77">
        <f t="shared" si="138"/>
        <v>0</v>
      </c>
      <c r="R77">
        <f t="shared" si="138"/>
        <v>0</v>
      </c>
      <c r="S77">
        <f t="shared" si="138"/>
        <v>0</v>
      </c>
      <c r="T77">
        <f t="shared" si="138"/>
        <v>0</v>
      </c>
      <c r="U77">
        <f t="shared" si="138"/>
        <v>0</v>
      </c>
      <c r="V77">
        <f t="shared" si="138"/>
        <v>0</v>
      </c>
    </row>
    <row r="78" spans="1:22" x14ac:dyDescent="0.2">
      <c r="A78" s="71"/>
      <c r="B78" s="71"/>
      <c r="C78" s="6" t="s">
        <v>1275</v>
      </c>
      <c r="I78">
        <f t="shared" ref="I78:K78" si="139">I$2*I171*1000000</f>
        <v>9383467.1908591427</v>
      </c>
      <c r="J78">
        <f t="shared" si="139"/>
        <v>7346476.8920046147</v>
      </c>
      <c r="K78">
        <f t="shared" si="139"/>
        <v>30868235.295164876</v>
      </c>
      <c r="L78">
        <f t="shared" ref="L78:V78" si="140">L$2*L171*1000000</f>
        <v>38616926.812520877</v>
      </c>
      <c r="M78">
        <f t="shared" si="140"/>
        <v>43483287.50840766</v>
      </c>
      <c r="N78">
        <f t="shared" si="140"/>
        <v>47894576.67289497</v>
      </c>
      <c r="O78">
        <f t="shared" si="140"/>
        <v>0</v>
      </c>
      <c r="P78">
        <f t="shared" si="140"/>
        <v>0</v>
      </c>
      <c r="Q78">
        <f t="shared" si="140"/>
        <v>0</v>
      </c>
      <c r="R78">
        <f t="shared" si="140"/>
        <v>0</v>
      </c>
      <c r="S78">
        <f t="shared" si="140"/>
        <v>0</v>
      </c>
      <c r="T78">
        <f t="shared" si="140"/>
        <v>0</v>
      </c>
      <c r="U78">
        <f t="shared" si="140"/>
        <v>0</v>
      </c>
      <c r="V78">
        <f t="shared" si="140"/>
        <v>0</v>
      </c>
    </row>
    <row r="79" spans="1:22" x14ac:dyDescent="0.2">
      <c r="A79" s="72"/>
      <c r="B79" s="72"/>
      <c r="I79">
        <f t="shared" ref="I79:K79" si="141">I$2*I172*1000000</f>
        <v>0</v>
      </c>
      <c r="J79">
        <f t="shared" si="141"/>
        <v>0</v>
      </c>
      <c r="K79">
        <f t="shared" si="141"/>
        <v>0</v>
      </c>
      <c r="L79">
        <f t="shared" ref="L79:V79" si="142">L$2*L172*1000000</f>
        <v>0</v>
      </c>
      <c r="M79">
        <f t="shared" si="142"/>
        <v>0</v>
      </c>
      <c r="N79">
        <f t="shared" si="142"/>
        <v>0</v>
      </c>
      <c r="O79">
        <f t="shared" si="142"/>
        <v>0</v>
      </c>
      <c r="P79">
        <f t="shared" si="142"/>
        <v>0</v>
      </c>
      <c r="Q79">
        <f t="shared" si="142"/>
        <v>0</v>
      </c>
      <c r="R79">
        <f t="shared" si="142"/>
        <v>0</v>
      </c>
      <c r="S79">
        <f t="shared" si="142"/>
        <v>0</v>
      </c>
      <c r="T79">
        <f t="shared" si="142"/>
        <v>0</v>
      </c>
      <c r="U79">
        <f t="shared" si="142"/>
        <v>0</v>
      </c>
      <c r="V79">
        <f t="shared" si="142"/>
        <v>0</v>
      </c>
    </row>
    <row r="80" spans="1:22" x14ac:dyDescent="0.2">
      <c r="A80" s="71"/>
      <c r="B80" s="71"/>
      <c r="C80" s="6" t="s">
        <v>1276</v>
      </c>
      <c r="I80" t="e">
        <f t="shared" ref="I80:K80" si="143">I$2*I173*1000000</f>
        <v>#VALUE!</v>
      </c>
      <c r="J80" t="e">
        <f t="shared" si="143"/>
        <v>#VALUE!</v>
      </c>
      <c r="K80" t="e">
        <f t="shared" si="143"/>
        <v>#VALUE!</v>
      </c>
      <c r="L80" t="e">
        <f t="shared" ref="L80:V80" si="144">L$2*L173*1000000</f>
        <v>#VALUE!</v>
      </c>
      <c r="M80" t="e">
        <f t="shared" si="144"/>
        <v>#VALUE!</v>
      </c>
      <c r="N80" t="e">
        <f t="shared" si="144"/>
        <v>#VALUE!</v>
      </c>
      <c r="O80">
        <f t="shared" si="144"/>
        <v>0</v>
      </c>
      <c r="P80">
        <f t="shared" si="144"/>
        <v>0</v>
      </c>
      <c r="Q80">
        <f t="shared" si="144"/>
        <v>0</v>
      </c>
      <c r="R80">
        <f t="shared" si="144"/>
        <v>0</v>
      </c>
      <c r="S80">
        <f t="shared" si="144"/>
        <v>0</v>
      </c>
      <c r="T80">
        <f t="shared" si="144"/>
        <v>0</v>
      </c>
      <c r="U80">
        <f t="shared" si="144"/>
        <v>0</v>
      </c>
      <c r="V80">
        <f t="shared" si="144"/>
        <v>0</v>
      </c>
    </row>
    <row r="81" spans="1:22" x14ac:dyDescent="0.2">
      <c r="A81" s="72"/>
      <c r="B81" s="72"/>
      <c r="I81">
        <f t="shared" ref="I81:K81" si="145">I$2*I174*1000000</f>
        <v>0</v>
      </c>
      <c r="J81">
        <f t="shared" si="145"/>
        <v>0</v>
      </c>
      <c r="K81">
        <f t="shared" si="145"/>
        <v>0</v>
      </c>
      <c r="L81">
        <f t="shared" ref="L81:V81" si="146">L$2*L174*1000000</f>
        <v>0</v>
      </c>
      <c r="M81">
        <f t="shared" si="146"/>
        <v>0</v>
      </c>
      <c r="N81">
        <f t="shared" si="146"/>
        <v>0</v>
      </c>
      <c r="O81">
        <f t="shared" si="146"/>
        <v>0</v>
      </c>
      <c r="P81">
        <f t="shared" si="146"/>
        <v>0</v>
      </c>
      <c r="Q81">
        <f t="shared" si="146"/>
        <v>0</v>
      </c>
      <c r="R81">
        <f t="shared" si="146"/>
        <v>0</v>
      </c>
      <c r="S81">
        <f t="shared" si="146"/>
        <v>0</v>
      </c>
      <c r="T81">
        <f t="shared" si="146"/>
        <v>0</v>
      </c>
      <c r="U81">
        <f t="shared" si="146"/>
        <v>0</v>
      </c>
      <c r="V81">
        <f t="shared" si="146"/>
        <v>0</v>
      </c>
    </row>
    <row r="82" spans="1:22" x14ac:dyDescent="0.2">
      <c r="A82" s="71"/>
      <c r="B82" s="71"/>
      <c r="C82" s="6" t="s">
        <v>1277</v>
      </c>
      <c r="I82" t="e">
        <f t="shared" ref="I82:K82" si="147">I$2*I175*1000000</f>
        <v>#VALUE!</v>
      </c>
      <c r="J82" t="e">
        <f t="shared" si="147"/>
        <v>#VALUE!</v>
      </c>
      <c r="K82" t="e">
        <f t="shared" si="147"/>
        <v>#VALUE!</v>
      </c>
      <c r="L82" t="e">
        <f t="shared" ref="L82:V82" si="148">L$2*L175*1000000</f>
        <v>#VALUE!</v>
      </c>
      <c r="M82" t="e">
        <f t="shared" si="148"/>
        <v>#VALUE!</v>
      </c>
      <c r="N82" t="e">
        <f t="shared" si="148"/>
        <v>#VALUE!</v>
      </c>
      <c r="O82">
        <f t="shared" si="148"/>
        <v>0</v>
      </c>
      <c r="P82">
        <f t="shared" si="148"/>
        <v>0</v>
      </c>
      <c r="Q82">
        <f t="shared" si="148"/>
        <v>0</v>
      </c>
      <c r="R82">
        <f t="shared" si="148"/>
        <v>0</v>
      </c>
      <c r="S82">
        <f t="shared" si="148"/>
        <v>0</v>
      </c>
      <c r="T82">
        <f t="shared" si="148"/>
        <v>0</v>
      </c>
      <c r="U82">
        <f t="shared" si="148"/>
        <v>0</v>
      </c>
      <c r="V82">
        <f t="shared" si="148"/>
        <v>0</v>
      </c>
    </row>
    <row r="83" spans="1:22" x14ac:dyDescent="0.2">
      <c r="A83" s="72"/>
      <c r="B83" s="72"/>
      <c r="I83">
        <f t="shared" ref="I83:K83" si="149">I$2*I176*1000000</f>
        <v>0</v>
      </c>
      <c r="J83">
        <f t="shared" si="149"/>
        <v>0</v>
      </c>
      <c r="K83">
        <f t="shared" si="149"/>
        <v>0</v>
      </c>
      <c r="L83">
        <f t="shared" ref="L83:V83" si="150">L$2*L176*1000000</f>
        <v>0</v>
      </c>
      <c r="M83">
        <f t="shared" si="150"/>
        <v>0</v>
      </c>
      <c r="N83">
        <f t="shared" si="150"/>
        <v>0</v>
      </c>
      <c r="O83">
        <f t="shared" si="150"/>
        <v>0</v>
      </c>
      <c r="P83">
        <f t="shared" si="150"/>
        <v>0</v>
      </c>
      <c r="Q83">
        <f t="shared" si="150"/>
        <v>0</v>
      </c>
      <c r="R83">
        <f t="shared" si="150"/>
        <v>0</v>
      </c>
      <c r="S83">
        <f t="shared" si="150"/>
        <v>0</v>
      </c>
      <c r="T83">
        <f t="shared" si="150"/>
        <v>0</v>
      </c>
      <c r="U83">
        <f t="shared" si="150"/>
        <v>0</v>
      </c>
      <c r="V83">
        <f t="shared" si="150"/>
        <v>0</v>
      </c>
    </row>
    <row r="84" spans="1:22" x14ac:dyDescent="0.2">
      <c r="A84" s="71"/>
      <c r="B84" s="71"/>
      <c r="C84" s="5" t="s">
        <v>1278</v>
      </c>
      <c r="I84" t="e">
        <f t="shared" ref="I84:K84" si="151">I$2*I177*1000000</f>
        <v>#VALUE!</v>
      </c>
      <c r="J84">
        <f t="shared" si="151"/>
        <v>-31848337.785523709</v>
      </c>
      <c r="K84">
        <f t="shared" si="151"/>
        <v>-61953948.249828927</v>
      </c>
      <c r="L84">
        <f t="shared" ref="L84:V84" si="152">L$2*L177*1000000</f>
        <v>-148339951.84962445</v>
      </c>
      <c r="M84">
        <f t="shared" si="152"/>
        <v>-300039916.45392245</v>
      </c>
      <c r="N84">
        <f t="shared" si="152"/>
        <v>-238537292.22261739</v>
      </c>
      <c r="O84">
        <f t="shared" si="152"/>
        <v>0</v>
      </c>
      <c r="P84">
        <f t="shared" si="152"/>
        <v>0</v>
      </c>
      <c r="Q84">
        <f t="shared" si="152"/>
        <v>0</v>
      </c>
      <c r="R84">
        <f t="shared" si="152"/>
        <v>0</v>
      </c>
      <c r="S84">
        <f t="shared" si="152"/>
        <v>0</v>
      </c>
      <c r="T84">
        <f t="shared" si="152"/>
        <v>0</v>
      </c>
      <c r="U84">
        <f t="shared" si="152"/>
        <v>0</v>
      </c>
      <c r="V84">
        <f t="shared" si="152"/>
        <v>0</v>
      </c>
    </row>
    <row r="85" spans="1:22" x14ac:dyDescent="0.2">
      <c r="A85" s="72"/>
      <c r="B85" s="72"/>
      <c r="I85">
        <f t="shared" ref="I85:K85" si="153">I$2*I178*1000000</f>
        <v>0</v>
      </c>
      <c r="J85">
        <f t="shared" si="153"/>
        <v>0</v>
      </c>
      <c r="K85">
        <f t="shared" si="153"/>
        <v>0</v>
      </c>
      <c r="L85">
        <f t="shared" ref="L85:V85" si="154">L$2*L178*1000000</f>
        <v>0</v>
      </c>
      <c r="M85">
        <f t="shared" si="154"/>
        <v>0</v>
      </c>
      <c r="N85">
        <f t="shared" si="154"/>
        <v>0</v>
      </c>
      <c r="O85">
        <f t="shared" si="154"/>
        <v>0</v>
      </c>
      <c r="P85">
        <f t="shared" si="154"/>
        <v>0</v>
      </c>
      <c r="Q85">
        <f t="shared" si="154"/>
        <v>0</v>
      </c>
      <c r="R85">
        <f t="shared" si="154"/>
        <v>0</v>
      </c>
      <c r="S85">
        <f t="shared" si="154"/>
        <v>0</v>
      </c>
      <c r="T85">
        <f t="shared" si="154"/>
        <v>0</v>
      </c>
      <c r="U85">
        <f t="shared" si="154"/>
        <v>0</v>
      </c>
      <c r="V85">
        <f t="shared" si="154"/>
        <v>0</v>
      </c>
    </row>
    <row r="86" spans="1:22" x14ac:dyDescent="0.2">
      <c r="A86" s="71"/>
      <c r="B86" s="71"/>
      <c r="C86" s="6" t="s">
        <v>1279</v>
      </c>
      <c r="I86" t="e">
        <f t="shared" ref="I86:K86" si="155">I$2*I179*1000000</f>
        <v>#VALUE!</v>
      </c>
      <c r="J86" t="e">
        <f t="shared" si="155"/>
        <v>#VALUE!</v>
      </c>
      <c r="K86">
        <f t="shared" si="155"/>
        <v>-1287467.7442351461</v>
      </c>
      <c r="L86">
        <f t="shared" ref="L86:V86" si="156">L$2*L179*1000000</f>
        <v>-1913415.0889398367</v>
      </c>
      <c r="M86">
        <f t="shared" si="156"/>
        <v>-1403788.0813860486</v>
      </c>
      <c r="N86">
        <f t="shared" si="156"/>
        <v>241587.57567141295</v>
      </c>
      <c r="O86">
        <f t="shared" si="156"/>
        <v>0</v>
      </c>
      <c r="P86">
        <f t="shared" si="156"/>
        <v>0</v>
      </c>
      <c r="Q86">
        <f t="shared" si="156"/>
        <v>0</v>
      </c>
      <c r="R86">
        <f t="shared" si="156"/>
        <v>0</v>
      </c>
      <c r="S86">
        <f t="shared" si="156"/>
        <v>0</v>
      </c>
      <c r="T86">
        <f t="shared" si="156"/>
        <v>0</v>
      </c>
      <c r="U86">
        <f t="shared" si="156"/>
        <v>0</v>
      </c>
      <c r="V86">
        <f t="shared" si="156"/>
        <v>0</v>
      </c>
    </row>
    <row r="87" spans="1:22" x14ac:dyDescent="0.2">
      <c r="A87" s="72"/>
      <c r="B87" s="72"/>
      <c r="I87">
        <f t="shared" ref="I87:K87" si="157">I$2*I180*1000000</f>
        <v>0</v>
      </c>
      <c r="J87">
        <f t="shared" si="157"/>
        <v>0</v>
      </c>
      <c r="K87">
        <f t="shared" si="157"/>
        <v>0</v>
      </c>
      <c r="L87">
        <f t="shared" ref="L87:V87" si="158">L$2*L180*1000000</f>
        <v>0</v>
      </c>
      <c r="M87">
        <f t="shared" si="158"/>
        <v>0</v>
      </c>
      <c r="N87">
        <f t="shared" si="158"/>
        <v>0</v>
      </c>
      <c r="O87">
        <f t="shared" si="158"/>
        <v>0</v>
      </c>
      <c r="P87">
        <f t="shared" si="158"/>
        <v>0</v>
      </c>
      <c r="Q87">
        <f t="shared" si="158"/>
        <v>0</v>
      </c>
      <c r="R87">
        <f t="shared" si="158"/>
        <v>0</v>
      </c>
      <c r="S87">
        <f t="shared" si="158"/>
        <v>0</v>
      </c>
      <c r="T87">
        <f t="shared" si="158"/>
        <v>0</v>
      </c>
      <c r="U87">
        <f t="shared" si="158"/>
        <v>0</v>
      </c>
      <c r="V87">
        <f t="shared" si="158"/>
        <v>0</v>
      </c>
    </row>
    <row r="88" spans="1:22" x14ac:dyDescent="0.2">
      <c r="A88" s="71"/>
      <c r="B88" s="71"/>
      <c r="C88" s="6" t="s">
        <v>1280</v>
      </c>
      <c r="I88" t="e">
        <f t="shared" ref="I88:K88" si="159">I$2*I181*1000000</f>
        <v>#VALUE!</v>
      </c>
      <c r="J88">
        <f t="shared" si="159"/>
        <v>-50240514.776394002</v>
      </c>
      <c r="K88">
        <f t="shared" si="159"/>
        <v>-2808316.2018203498</v>
      </c>
      <c r="L88">
        <f t="shared" ref="L88:V88" si="160">L$2*L181*1000000</f>
        <v>-7349954.3167650411</v>
      </c>
      <c r="M88">
        <f t="shared" si="160"/>
        <v>-24866318.259095002</v>
      </c>
      <c r="N88">
        <f t="shared" si="160"/>
        <v>-3685460.1198976925</v>
      </c>
      <c r="O88">
        <f t="shared" si="160"/>
        <v>0</v>
      </c>
      <c r="P88">
        <f t="shared" si="160"/>
        <v>0</v>
      </c>
      <c r="Q88">
        <f t="shared" si="160"/>
        <v>0</v>
      </c>
      <c r="R88">
        <f t="shared" si="160"/>
        <v>0</v>
      </c>
      <c r="S88">
        <f t="shared" si="160"/>
        <v>0</v>
      </c>
      <c r="T88">
        <f t="shared" si="160"/>
        <v>0</v>
      </c>
      <c r="U88">
        <f t="shared" si="160"/>
        <v>0</v>
      </c>
      <c r="V88">
        <f t="shared" si="160"/>
        <v>0</v>
      </c>
    </row>
    <row r="89" spans="1:22" x14ac:dyDescent="0.2">
      <c r="I89">
        <f t="shared" ref="I89:K89" si="161">I$2*I182*1000000</f>
        <v>0</v>
      </c>
      <c r="J89">
        <f t="shared" si="161"/>
        <v>0</v>
      </c>
      <c r="K89">
        <f t="shared" si="161"/>
        <v>0</v>
      </c>
      <c r="L89">
        <f t="shared" ref="L89:V89" si="162">L$2*L182*1000000</f>
        <v>0</v>
      </c>
      <c r="M89">
        <f t="shared" si="162"/>
        <v>0</v>
      </c>
      <c r="N89">
        <f t="shared" si="162"/>
        <v>0</v>
      </c>
      <c r="O89">
        <f t="shared" si="162"/>
        <v>0</v>
      </c>
      <c r="P89">
        <f t="shared" si="162"/>
        <v>0</v>
      </c>
      <c r="Q89">
        <f t="shared" si="162"/>
        <v>0</v>
      </c>
      <c r="R89">
        <f t="shared" si="162"/>
        <v>0</v>
      </c>
      <c r="S89">
        <f t="shared" si="162"/>
        <v>0</v>
      </c>
      <c r="T89">
        <f t="shared" si="162"/>
        <v>0</v>
      </c>
      <c r="U89">
        <f t="shared" si="162"/>
        <v>0</v>
      </c>
      <c r="V89">
        <f t="shared" si="162"/>
        <v>0</v>
      </c>
    </row>
    <row r="90" spans="1:22" x14ac:dyDescent="0.2">
      <c r="C90" s="6" t="s">
        <v>1281</v>
      </c>
      <c r="I90">
        <f t="shared" ref="I90:K90" si="163">I$2*I183*1000000</f>
        <v>-12064457.8168189</v>
      </c>
      <c r="J90">
        <f t="shared" si="163"/>
        <v>-32079615.761753481</v>
      </c>
      <c r="K90">
        <f t="shared" si="163"/>
        <v>-64319017.796882503</v>
      </c>
      <c r="L90">
        <f t="shared" ref="L90:V90" si="164">L$2*L183*1000000</f>
        <v>-153220702.32176253</v>
      </c>
      <c r="M90">
        <f t="shared" si="164"/>
        <v>-306397581.23403257</v>
      </c>
      <c r="N90">
        <f t="shared" si="164"/>
        <v>-247406183.59474564</v>
      </c>
      <c r="O90">
        <f t="shared" si="164"/>
        <v>0</v>
      </c>
      <c r="P90">
        <f t="shared" si="164"/>
        <v>0</v>
      </c>
      <c r="Q90">
        <f t="shared" si="164"/>
        <v>0</v>
      </c>
      <c r="R90">
        <f t="shared" si="164"/>
        <v>0</v>
      </c>
      <c r="S90">
        <f t="shared" si="164"/>
        <v>0</v>
      </c>
      <c r="T90">
        <f t="shared" si="164"/>
        <v>0</v>
      </c>
      <c r="U90">
        <f t="shared" si="164"/>
        <v>0</v>
      </c>
      <c r="V90">
        <f t="shared" si="164"/>
        <v>0</v>
      </c>
    </row>
    <row r="91" spans="1:22" x14ac:dyDescent="0.2">
      <c r="I91">
        <f t="shared" ref="I91:K91" si="165">I$2*I184*1000000</f>
        <v>0</v>
      </c>
      <c r="J91">
        <f t="shared" si="165"/>
        <v>0</v>
      </c>
      <c r="K91">
        <f t="shared" si="165"/>
        <v>0</v>
      </c>
      <c r="L91">
        <f t="shared" ref="L91:V91" si="166">L$2*L184*1000000</f>
        <v>0</v>
      </c>
      <c r="M91">
        <f t="shared" si="166"/>
        <v>0</v>
      </c>
      <c r="N91">
        <f t="shared" si="166"/>
        <v>0</v>
      </c>
      <c r="O91">
        <f t="shared" si="166"/>
        <v>0</v>
      </c>
      <c r="P91">
        <f t="shared" si="166"/>
        <v>0</v>
      </c>
      <c r="Q91">
        <f t="shared" si="166"/>
        <v>0</v>
      </c>
      <c r="R91">
        <f t="shared" si="166"/>
        <v>0</v>
      </c>
      <c r="S91">
        <f t="shared" si="166"/>
        <v>0</v>
      </c>
      <c r="T91">
        <f t="shared" si="166"/>
        <v>0</v>
      </c>
      <c r="U91">
        <f t="shared" si="166"/>
        <v>0</v>
      </c>
      <c r="V91">
        <f t="shared" si="166"/>
        <v>0</v>
      </c>
    </row>
    <row r="92" spans="1:22" x14ac:dyDescent="0.2">
      <c r="C92" s="5" t="s">
        <v>1282</v>
      </c>
      <c r="I92">
        <f t="shared" ref="I92:K92" si="167">I$2*I185*1000000</f>
        <v>8526655.7536967471</v>
      </c>
      <c r="J92">
        <f t="shared" si="167"/>
        <v>103231604.91950187</v>
      </c>
      <c r="K92">
        <f t="shared" si="167"/>
        <v>368298416.36186141</v>
      </c>
      <c r="L92">
        <f t="shared" ref="L92:V92" si="168">L$2*L185*1000000</f>
        <v>176149502.61669683</v>
      </c>
      <c r="M92">
        <f t="shared" si="168"/>
        <v>523617794.55446255</v>
      </c>
      <c r="N92">
        <f t="shared" si="168"/>
        <v>80678715.588941365</v>
      </c>
      <c r="O92">
        <f t="shared" si="168"/>
        <v>0</v>
      </c>
      <c r="P92">
        <f t="shared" si="168"/>
        <v>0</v>
      </c>
      <c r="Q92">
        <f t="shared" si="168"/>
        <v>0</v>
      </c>
      <c r="R92">
        <f t="shared" si="168"/>
        <v>0</v>
      </c>
      <c r="S92">
        <f t="shared" si="168"/>
        <v>0</v>
      </c>
      <c r="T92">
        <f t="shared" si="168"/>
        <v>0</v>
      </c>
      <c r="U92">
        <f t="shared" si="168"/>
        <v>0</v>
      </c>
      <c r="V92">
        <f t="shared" si="168"/>
        <v>0</v>
      </c>
    </row>
    <row r="100" spans="3:14" x14ac:dyDescent="0.2">
      <c r="C100" s="5" t="s">
        <v>1236</v>
      </c>
      <c r="D100" s="5"/>
      <c r="E100" s="5"/>
      <c r="F100" s="5"/>
      <c r="G100" s="5"/>
      <c r="H100" s="5"/>
      <c r="I100" s="5">
        <v>0</v>
      </c>
      <c r="J100" s="5">
        <v>0.63</v>
      </c>
      <c r="K100" s="5">
        <v>22.06</v>
      </c>
      <c r="L100" s="5">
        <v>20.18</v>
      </c>
      <c r="M100" s="5">
        <v>12.07</v>
      </c>
      <c r="N100" s="5">
        <v>64.73</v>
      </c>
    </row>
    <row r="102" spans="3:14" x14ac:dyDescent="0.2">
      <c r="C102" s="6" t="s">
        <v>1237</v>
      </c>
      <c r="D102" s="6"/>
      <c r="E102" s="6"/>
      <c r="F102" s="6"/>
      <c r="G102" s="6"/>
      <c r="H102" s="6"/>
      <c r="I102" s="5" t="s">
        <v>1247</v>
      </c>
      <c r="J102" s="5" t="s">
        <v>1247</v>
      </c>
      <c r="K102" s="8">
        <v>33.804499999999997</v>
      </c>
      <c r="L102" s="9">
        <v>-8.5199999999999998E-2</v>
      </c>
      <c r="M102" s="9">
        <v>-0.4022</v>
      </c>
      <c r="N102" s="8">
        <v>4.3642000000000003</v>
      </c>
    </row>
    <row r="104" spans="3:14" x14ac:dyDescent="0.2">
      <c r="C104" s="6" t="s">
        <v>1238</v>
      </c>
      <c r="D104" s="6"/>
      <c r="E104" s="6"/>
      <c r="F104" s="6"/>
      <c r="G104" s="6"/>
      <c r="H104" s="6"/>
      <c r="I104" s="6" t="s">
        <v>1247</v>
      </c>
      <c r="J104" s="6" t="s">
        <v>1247</v>
      </c>
      <c r="K104" s="6" t="s">
        <v>1247</v>
      </c>
      <c r="L104" s="6" t="s">
        <v>1247</v>
      </c>
      <c r="M104" s="6" t="s">
        <v>1247</v>
      </c>
      <c r="N104" s="6">
        <v>7.92</v>
      </c>
    </row>
    <row r="106" spans="3:14" x14ac:dyDescent="0.2">
      <c r="C106" s="5" t="s">
        <v>1239</v>
      </c>
      <c r="D106" s="5"/>
      <c r="E106" s="5"/>
      <c r="F106" s="5"/>
      <c r="G106" s="5"/>
      <c r="H106" s="5"/>
      <c r="I106" s="5" t="s">
        <v>1247</v>
      </c>
      <c r="J106" s="5">
        <v>0.63</v>
      </c>
      <c r="K106" s="5">
        <v>22.06</v>
      </c>
      <c r="L106" s="5">
        <v>20.18</v>
      </c>
      <c r="M106" s="5">
        <v>12.07</v>
      </c>
      <c r="N106" s="5">
        <v>56.81</v>
      </c>
    </row>
    <row r="108" spans="3:14" x14ac:dyDescent="0.2">
      <c r="C108" s="6" t="s">
        <v>1240</v>
      </c>
      <c r="D108" s="6"/>
      <c r="E108" s="6"/>
      <c r="F108" s="6"/>
      <c r="G108" s="6"/>
      <c r="H108" s="6"/>
      <c r="I108" s="5" t="s">
        <v>1247</v>
      </c>
      <c r="J108" s="5" t="s">
        <v>1247</v>
      </c>
      <c r="K108" s="8">
        <v>33.804499999999997</v>
      </c>
      <c r="L108" s="9">
        <v>-8.5199999999999998E-2</v>
      </c>
      <c r="M108" s="9">
        <v>-0.4022</v>
      </c>
      <c r="N108" s="8">
        <v>3.7082999999999999</v>
      </c>
    </row>
    <row r="110" spans="3:14" x14ac:dyDescent="0.2">
      <c r="C110" s="6" t="s">
        <v>1241</v>
      </c>
      <c r="D110" s="6"/>
      <c r="E110" s="6"/>
      <c r="F110" s="6"/>
      <c r="G110" s="6"/>
      <c r="H110" s="6"/>
      <c r="I110" s="6" t="s">
        <v>1247</v>
      </c>
      <c r="J110" s="33">
        <v>1</v>
      </c>
      <c r="K110" s="33">
        <v>1</v>
      </c>
      <c r="L110" s="33">
        <v>1</v>
      </c>
      <c r="M110" s="33">
        <v>1</v>
      </c>
      <c r="N110" s="10">
        <v>0.87770000000000004</v>
      </c>
    </row>
    <row r="112" spans="3:14" x14ac:dyDescent="0.2">
      <c r="C112" s="5" t="s">
        <v>1242</v>
      </c>
      <c r="D112" s="5"/>
      <c r="E112" s="5"/>
      <c r="F112" s="5"/>
      <c r="G112" s="5"/>
      <c r="H112" s="5"/>
      <c r="I112" s="5">
        <v>7.28</v>
      </c>
      <c r="J112" s="5">
        <v>24.21</v>
      </c>
      <c r="K112" s="5">
        <v>69.38</v>
      </c>
      <c r="L112" s="5">
        <v>134.44999999999999</v>
      </c>
      <c r="M112" s="5">
        <v>246.28</v>
      </c>
      <c r="N112" s="5">
        <v>249.85</v>
      </c>
    </row>
    <row r="113" spans="3:14" x14ac:dyDescent="0.2">
      <c r="C113" s="11" t="s">
        <v>1243</v>
      </c>
      <c r="I113" s="37" t="s">
        <v>1247</v>
      </c>
      <c r="J113" s="8">
        <v>2.3271000000000002</v>
      </c>
      <c r="K113" s="8">
        <v>1.8653</v>
      </c>
      <c r="L113" s="8">
        <v>0.93779999999999997</v>
      </c>
      <c r="M113" s="8">
        <v>0.83179999999999998</v>
      </c>
      <c r="N113" s="8">
        <v>1.4500000000000001E-2</v>
      </c>
    </row>
    <row r="114" spans="3:14" x14ac:dyDescent="0.2">
      <c r="C114" s="11" t="s">
        <v>1244</v>
      </c>
      <c r="I114" s="11">
        <v>5.88</v>
      </c>
      <c r="J114" s="11">
        <v>16.350000000000001</v>
      </c>
      <c r="K114" s="11">
        <v>46.03</v>
      </c>
      <c r="L114" s="11">
        <v>86.38</v>
      </c>
      <c r="M114" s="11">
        <v>135.16</v>
      </c>
      <c r="N114" s="11">
        <v>125.25</v>
      </c>
    </row>
    <row r="115" spans="3:14" x14ac:dyDescent="0.2">
      <c r="C115" s="11" t="s">
        <v>1245</v>
      </c>
      <c r="I115" s="11">
        <v>2.86</v>
      </c>
      <c r="J115" s="11">
        <v>7.86</v>
      </c>
      <c r="K115" s="11">
        <v>23.35</v>
      </c>
      <c r="L115" s="11">
        <v>48.07</v>
      </c>
      <c r="M115" s="11">
        <v>111.12</v>
      </c>
      <c r="N115" s="11">
        <v>124.6</v>
      </c>
    </row>
    <row r="116" spans="3:14" x14ac:dyDescent="0.2">
      <c r="C116" s="11" t="s">
        <v>1246</v>
      </c>
      <c r="I116" s="11" t="s">
        <v>1247</v>
      </c>
      <c r="J116" s="11" t="s">
        <v>1247</v>
      </c>
      <c r="K116" s="11" t="s">
        <v>1247</v>
      </c>
      <c r="L116" s="11" t="s">
        <v>1247</v>
      </c>
      <c r="M116" s="11" t="s">
        <v>1247</v>
      </c>
      <c r="N116" s="11" t="s">
        <v>1247</v>
      </c>
    </row>
    <row r="117" spans="3:14" x14ac:dyDescent="0.2">
      <c r="C117" s="5" t="s">
        <v>1248</v>
      </c>
      <c r="D117" s="5"/>
      <c r="E117" s="5"/>
      <c r="F117" s="5"/>
      <c r="G117" s="5"/>
      <c r="H117" s="5"/>
      <c r="I117" s="5">
        <v>-8.73</v>
      </c>
      <c r="J117" s="5">
        <v>-23.58</v>
      </c>
      <c r="K117" s="5">
        <v>-47.32</v>
      </c>
      <c r="L117" s="5">
        <v>-114.27</v>
      </c>
      <c r="M117" s="5">
        <v>-234.22</v>
      </c>
      <c r="N117" s="5">
        <v>-193.04</v>
      </c>
    </row>
    <row r="119" spans="3:14" x14ac:dyDescent="0.2">
      <c r="C119" s="6" t="s">
        <v>1249</v>
      </c>
      <c r="D119" s="6"/>
      <c r="E119" s="6"/>
      <c r="F119" s="6"/>
      <c r="G119" s="6"/>
      <c r="H119" s="6"/>
      <c r="I119" s="5" t="s">
        <v>1247</v>
      </c>
      <c r="J119" s="12">
        <v>-1.7</v>
      </c>
      <c r="K119" s="9">
        <v>-1.0066999999999999</v>
      </c>
      <c r="L119" s="9">
        <v>-1.4149</v>
      </c>
      <c r="M119" s="9">
        <v>-1.0497000000000001</v>
      </c>
      <c r="N119" s="8">
        <v>0.17580000000000001</v>
      </c>
    </row>
    <row r="121" spans="3:14" x14ac:dyDescent="0.2">
      <c r="C121" s="6" t="s">
        <v>1250</v>
      </c>
      <c r="D121" s="6"/>
      <c r="E121" s="6"/>
      <c r="F121" s="6"/>
      <c r="G121" s="6"/>
      <c r="H121" s="6"/>
      <c r="I121" s="6" t="s">
        <v>1247</v>
      </c>
      <c r="J121" s="10">
        <v>-37.196899999999999</v>
      </c>
      <c r="K121" s="10">
        <v>-2.1446000000000001</v>
      </c>
      <c r="L121" s="10">
        <v>-5.6615000000000002</v>
      </c>
      <c r="M121" s="10">
        <v>-19.4114</v>
      </c>
      <c r="N121" s="10">
        <v>-2.9824000000000002</v>
      </c>
    </row>
    <row r="123" spans="3:14" x14ac:dyDescent="0.2">
      <c r="C123" s="6" t="s">
        <v>1251</v>
      </c>
      <c r="D123" s="6"/>
      <c r="E123" s="6"/>
      <c r="F123" s="6"/>
      <c r="G123" s="6"/>
      <c r="H123" s="6"/>
      <c r="I123" s="6" t="s">
        <v>1247</v>
      </c>
      <c r="J123" s="6">
        <v>0.01</v>
      </c>
      <c r="K123" s="6">
        <v>0.19</v>
      </c>
      <c r="L123" s="6">
        <v>1.75</v>
      </c>
      <c r="M123" s="6">
        <v>4.07</v>
      </c>
      <c r="N123" s="6">
        <v>9.99</v>
      </c>
    </row>
    <row r="125" spans="3:14" x14ac:dyDescent="0.2">
      <c r="C125" s="6" t="s">
        <v>1252</v>
      </c>
      <c r="D125" s="6"/>
      <c r="E125" s="6"/>
      <c r="F125" s="6"/>
      <c r="G125" s="6"/>
      <c r="H125" s="6"/>
      <c r="I125" s="5" t="s">
        <v>1247</v>
      </c>
      <c r="J125" s="5" t="s">
        <v>1247</v>
      </c>
      <c r="K125" s="8">
        <v>33.788600000000002</v>
      </c>
      <c r="L125" s="8">
        <v>8.0922000000000001</v>
      </c>
      <c r="M125" s="8">
        <v>1.3328</v>
      </c>
      <c r="N125" s="8">
        <v>1.4537</v>
      </c>
    </row>
    <row r="127" spans="3:14" x14ac:dyDescent="0.2">
      <c r="C127" s="6" t="s">
        <v>1253</v>
      </c>
      <c r="D127" s="6"/>
      <c r="E127" s="6"/>
      <c r="F127" s="6"/>
      <c r="G127" s="6"/>
      <c r="H127" s="6"/>
      <c r="I127" s="6" t="s">
        <v>1247</v>
      </c>
      <c r="J127" s="6" t="s">
        <v>1247</v>
      </c>
      <c r="K127" s="6" t="s">
        <v>1247</v>
      </c>
      <c r="L127" s="6" t="s">
        <v>1247</v>
      </c>
      <c r="M127" s="6" t="s">
        <v>1247</v>
      </c>
      <c r="N127" s="6" t="s">
        <v>1247</v>
      </c>
    </row>
    <row r="129" spans="3:14" x14ac:dyDescent="0.2">
      <c r="C129" s="6" t="s">
        <v>1254</v>
      </c>
      <c r="D129" s="6"/>
      <c r="E129" s="6"/>
      <c r="F129" s="6"/>
      <c r="G129" s="6"/>
      <c r="H129" s="6"/>
      <c r="I129" s="6" t="s">
        <v>1247</v>
      </c>
      <c r="J129" s="6">
        <v>0.01</v>
      </c>
      <c r="K129" s="6">
        <v>0.19</v>
      </c>
      <c r="L129" s="6">
        <v>1.75</v>
      </c>
      <c r="M129" s="6">
        <v>4.07</v>
      </c>
      <c r="N129" s="6">
        <v>9.99</v>
      </c>
    </row>
    <row r="131" spans="3:14" x14ac:dyDescent="0.2">
      <c r="C131" s="6" t="s">
        <v>1255</v>
      </c>
      <c r="D131" s="6"/>
      <c r="E131" s="6"/>
      <c r="F131" s="6"/>
      <c r="G131" s="6"/>
      <c r="H131" s="6"/>
      <c r="I131" s="6" t="s">
        <v>1247</v>
      </c>
      <c r="J131" s="6" t="s">
        <v>1247</v>
      </c>
      <c r="K131" s="6" t="s">
        <v>1247</v>
      </c>
      <c r="L131" s="6" t="s">
        <v>1247</v>
      </c>
      <c r="M131" s="6" t="s">
        <v>1247</v>
      </c>
      <c r="N131" s="6" t="s">
        <v>1247</v>
      </c>
    </row>
    <row r="133" spans="3:14" x14ac:dyDescent="0.2">
      <c r="C133" s="5" t="s">
        <v>1256</v>
      </c>
      <c r="D133" s="5"/>
      <c r="E133" s="5"/>
      <c r="F133" s="5"/>
      <c r="G133" s="5"/>
      <c r="H133" s="5"/>
      <c r="I133" s="5">
        <v>-8.73</v>
      </c>
      <c r="J133" s="5">
        <v>-23.57</v>
      </c>
      <c r="K133" s="5">
        <v>-47.13</v>
      </c>
      <c r="L133" s="5">
        <v>-112.52</v>
      </c>
      <c r="M133" s="5">
        <v>-230.15</v>
      </c>
      <c r="N133" s="5">
        <v>-183.05</v>
      </c>
    </row>
    <row r="135" spans="3:14" x14ac:dyDescent="0.2">
      <c r="C135" s="6" t="s">
        <v>1257</v>
      </c>
      <c r="D135" s="6"/>
      <c r="E135" s="6"/>
      <c r="F135" s="6"/>
      <c r="G135" s="6"/>
      <c r="H135" s="6"/>
      <c r="I135" s="6" t="s">
        <v>1247</v>
      </c>
      <c r="J135" s="6" t="s">
        <v>1247</v>
      </c>
      <c r="K135" s="6" t="s">
        <v>1247</v>
      </c>
      <c r="L135" s="6" t="s">
        <v>1247</v>
      </c>
      <c r="M135" s="6" t="s">
        <v>1247</v>
      </c>
      <c r="N135" s="6">
        <v>110</v>
      </c>
    </row>
    <row r="137" spans="3:14" x14ac:dyDescent="0.2">
      <c r="C137" s="6" t="s">
        <v>1258</v>
      </c>
      <c r="D137" s="6"/>
      <c r="E137" s="6"/>
      <c r="F137" s="6"/>
      <c r="G137" s="6"/>
      <c r="H137" s="6"/>
      <c r="I137" s="6">
        <v>-60</v>
      </c>
      <c r="J137" s="6">
        <v>-0.75</v>
      </c>
      <c r="K137" s="6" t="s">
        <v>1247</v>
      </c>
      <c r="L137" s="6">
        <v>-11.13</v>
      </c>
      <c r="M137" s="6">
        <v>-24.3</v>
      </c>
      <c r="N137" s="6">
        <v>-0.3</v>
      </c>
    </row>
    <row r="139" spans="3:14" x14ac:dyDescent="0.2">
      <c r="C139" s="5" t="s">
        <v>1259</v>
      </c>
      <c r="D139" s="5"/>
      <c r="E139" s="5"/>
      <c r="F139" s="5"/>
      <c r="G139" s="5"/>
      <c r="H139" s="5"/>
      <c r="I139" s="5">
        <v>-68.73</v>
      </c>
      <c r="J139" s="5">
        <v>-24.32</v>
      </c>
      <c r="K139" s="5">
        <v>-47.13</v>
      </c>
      <c r="L139" s="5">
        <v>-123.65</v>
      </c>
      <c r="M139" s="5">
        <v>-254.45</v>
      </c>
      <c r="N139" s="5">
        <v>-78.72</v>
      </c>
    </row>
    <row r="141" spans="3:14" x14ac:dyDescent="0.2">
      <c r="C141" s="6" t="s">
        <v>1260</v>
      </c>
      <c r="D141" s="6"/>
      <c r="E141" s="6"/>
      <c r="F141" s="6"/>
      <c r="G141" s="6"/>
      <c r="H141" s="6"/>
      <c r="I141" s="5" t="s">
        <v>1247</v>
      </c>
      <c r="J141" s="8">
        <v>0.64610000000000001</v>
      </c>
      <c r="K141" s="9">
        <v>-0.93740000000000001</v>
      </c>
      <c r="L141" s="9">
        <v>-1.6238999999999999</v>
      </c>
      <c r="M141" s="9">
        <v>-1.0577000000000001</v>
      </c>
      <c r="N141" s="8">
        <v>0.69059999999999999</v>
      </c>
    </row>
    <row r="143" spans="3:14" x14ac:dyDescent="0.2">
      <c r="C143" s="6" t="s">
        <v>1261</v>
      </c>
      <c r="D143" s="6"/>
      <c r="E143" s="6"/>
      <c r="F143" s="6"/>
      <c r="G143" s="6"/>
      <c r="H143" s="6"/>
      <c r="I143" s="6" t="s">
        <v>1247</v>
      </c>
      <c r="J143" s="10">
        <v>-38.371299999999998</v>
      </c>
      <c r="K143" s="10">
        <v>-2.1358999999999999</v>
      </c>
      <c r="L143" s="10">
        <v>-6.1265999999999998</v>
      </c>
      <c r="M143" s="10">
        <v>-21.087800000000001</v>
      </c>
      <c r="N143" s="10">
        <v>-1.2162999999999999</v>
      </c>
    </row>
    <row r="145" spans="3:14" x14ac:dyDescent="0.2">
      <c r="C145" s="6" t="s">
        <v>1262</v>
      </c>
      <c r="D145" s="6"/>
      <c r="E145" s="6"/>
      <c r="F145" s="6"/>
      <c r="G145" s="6"/>
      <c r="H145" s="6"/>
      <c r="I145" s="6" t="s">
        <v>1247</v>
      </c>
      <c r="J145" s="6" t="s">
        <v>1247</v>
      </c>
      <c r="K145" s="6" t="s">
        <v>1247</v>
      </c>
      <c r="L145" s="6" t="s">
        <v>1247</v>
      </c>
      <c r="M145" s="6">
        <v>-0.96</v>
      </c>
      <c r="N145" s="6">
        <v>0.1</v>
      </c>
    </row>
    <row r="147" spans="3:14" x14ac:dyDescent="0.2">
      <c r="C147" s="6" t="s">
        <v>1263</v>
      </c>
      <c r="D147" s="6"/>
      <c r="E147" s="6"/>
      <c r="F147" s="6"/>
      <c r="G147" s="6"/>
      <c r="H147" s="6"/>
      <c r="I147" s="6">
        <v>-68.73</v>
      </c>
      <c r="J147" s="6">
        <v>-24.32</v>
      </c>
      <c r="K147" s="6">
        <v>-47.13</v>
      </c>
      <c r="L147" s="6">
        <v>-123.65</v>
      </c>
      <c r="M147" s="6">
        <v>-253.48</v>
      </c>
      <c r="N147" s="6">
        <v>-78.819999999999993</v>
      </c>
    </row>
    <row r="149" spans="3:14" x14ac:dyDescent="0.2">
      <c r="C149" s="6" t="s">
        <v>1264</v>
      </c>
      <c r="D149" s="6"/>
      <c r="E149" s="6"/>
      <c r="F149" s="6"/>
      <c r="G149" s="6"/>
      <c r="H149" s="6"/>
      <c r="I149" s="6" t="s">
        <v>1247</v>
      </c>
      <c r="J149" s="6" t="s">
        <v>1247</v>
      </c>
      <c r="K149" s="6" t="s">
        <v>1247</v>
      </c>
      <c r="L149" s="6" t="s">
        <v>1247</v>
      </c>
      <c r="M149" s="6" t="s">
        <v>1247</v>
      </c>
      <c r="N149" s="6" t="s">
        <v>1247</v>
      </c>
    </row>
    <row r="151" spans="3:14" x14ac:dyDescent="0.2">
      <c r="C151" s="5" t="s">
        <v>1265</v>
      </c>
      <c r="D151" s="5"/>
      <c r="E151" s="5"/>
      <c r="F151" s="5"/>
      <c r="G151" s="5"/>
      <c r="H151" s="5"/>
      <c r="I151" s="5">
        <v>-68.73</v>
      </c>
      <c r="J151" s="5">
        <v>-24.32</v>
      </c>
      <c r="K151" s="5">
        <v>-47.13</v>
      </c>
      <c r="L151" s="5">
        <v>-123.65</v>
      </c>
      <c r="M151" s="5">
        <v>-253.48</v>
      </c>
      <c r="N151" s="5">
        <v>-78.819999999999993</v>
      </c>
    </row>
    <row r="153" spans="3:14" x14ac:dyDescent="0.2">
      <c r="C153" s="6" t="s">
        <v>1266</v>
      </c>
      <c r="D153" s="6"/>
      <c r="E153" s="6"/>
      <c r="F153" s="6"/>
      <c r="G153" s="6"/>
      <c r="H153" s="6"/>
      <c r="I153" s="5" t="s">
        <v>1247</v>
      </c>
      <c r="J153" s="8">
        <v>0.64610000000000001</v>
      </c>
      <c r="K153" s="9">
        <v>-0.93740000000000001</v>
      </c>
      <c r="L153" s="9">
        <v>-1.6238999999999999</v>
      </c>
      <c r="M153" s="9">
        <v>-1.0499000000000001</v>
      </c>
      <c r="N153" s="8">
        <v>0.68899999999999995</v>
      </c>
    </row>
    <row r="155" spans="3:14" x14ac:dyDescent="0.2">
      <c r="C155" s="6" t="s">
        <v>1267</v>
      </c>
      <c r="D155" s="6"/>
      <c r="E155" s="6"/>
      <c r="F155" s="6"/>
      <c r="G155" s="6"/>
      <c r="H155" s="6"/>
      <c r="I155" s="6" t="s">
        <v>1247</v>
      </c>
      <c r="J155" s="10">
        <v>-38.371299999999998</v>
      </c>
      <c r="K155" s="10">
        <v>-2.1358999999999999</v>
      </c>
      <c r="L155" s="10">
        <v>-6.1265999999999998</v>
      </c>
      <c r="M155" s="10">
        <v>-21.007999999999999</v>
      </c>
      <c r="N155" s="10">
        <v>-1.2178</v>
      </c>
    </row>
    <row r="157" spans="3:14" x14ac:dyDescent="0.2">
      <c r="C157" s="6" t="s">
        <v>1268</v>
      </c>
      <c r="D157" s="6"/>
      <c r="E157" s="6"/>
      <c r="F157" s="6"/>
      <c r="G157" s="6"/>
      <c r="H157" s="6"/>
      <c r="I157" s="6" t="s">
        <v>1247</v>
      </c>
      <c r="J157" s="6">
        <v>0.71</v>
      </c>
      <c r="K157" s="6">
        <v>0.63</v>
      </c>
      <c r="L157" s="6" t="s">
        <v>1247</v>
      </c>
      <c r="M157" s="6" t="s">
        <v>1247</v>
      </c>
      <c r="N157" s="6" t="s">
        <v>1247</v>
      </c>
    </row>
    <row r="159" spans="3:14" x14ac:dyDescent="0.2">
      <c r="C159" s="6" t="s">
        <v>1269</v>
      </c>
      <c r="D159" s="6"/>
      <c r="E159" s="6"/>
      <c r="F159" s="6"/>
      <c r="G159" s="6"/>
      <c r="H159" s="6"/>
      <c r="I159" s="6">
        <v>-68.73</v>
      </c>
      <c r="J159" s="6">
        <v>-25.03</v>
      </c>
      <c r="K159" s="6">
        <v>-47.76</v>
      </c>
      <c r="L159" s="6">
        <v>-123.65</v>
      </c>
      <c r="M159" s="6">
        <v>-253.48</v>
      </c>
      <c r="N159" s="6">
        <v>-78.819999999999993</v>
      </c>
    </row>
    <row r="161" spans="3:14" x14ac:dyDescent="0.2">
      <c r="C161" s="6" t="s">
        <v>1270</v>
      </c>
      <c r="D161" s="6"/>
      <c r="E161" s="6"/>
      <c r="F161" s="6"/>
      <c r="G161" s="6"/>
      <c r="H161" s="6"/>
      <c r="I161" s="6" t="s">
        <v>1247</v>
      </c>
      <c r="J161" s="6">
        <v>-4.6399999999999997</v>
      </c>
      <c r="K161" s="6">
        <v>-2.1</v>
      </c>
      <c r="L161" s="6">
        <v>-4.29</v>
      </c>
      <c r="M161" s="6">
        <v>-7.63</v>
      </c>
      <c r="N161" s="6">
        <v>-2.11</v>
      </c>
    </row>
    <row r="163" spans="3:14" x14ac:dyDescent="0.2">
      <c r="C163" s="6" t="s">
        <v>1271</v>
      </c>
      <c r="D163" s="6"/>
      <c r="E163" s="6"/>
      <c r="F163" s="6"/>
      <c r="G163" s="6"/>
      <c r="H163" s="6"/>
      <c r="I163" s="5" t="s">
        <v>1247</v>
      </c>
      <c r="J163" s="5" t="s">
        <v>1247</v>
      </c>
      <c r="K163" s="8">
        <v>0.54649999999999999</v>
      </c>
      <c r="L163" s="9">
        <v>-1.0412999999999999</v>
      </c>
      <c r="M163" s="9">
        <v>-0.77629999999999999</v>
      </c>
      <c r="N163" s="8">
        <v>0.72340000000000004</v>
      </c>
    </row>
    <row r="165" spans="3:14" x14ac:dyDescent="0.2">
      <c r="C165" s="5" t="s">
        <v>1272</v>
      </c>
      <c r="D165" s="5"/>
      <c r="E165" s="5"/>
      <c r="F165" s="5"/>
      <c r="G165" s="5"/>
      <c r="H165" s="5"/>
      <c r="I165" s="5" t="s">
        <v>1247</v>
      </c>
      <c r="J165" s="5">
        <v>-4.6399999999999997</v>
      </c>
      <c r="K165" s="5">
        <v>-2.1</v>
      </c>
      <c r="L165" s="5">
        <v>-4.29</v>
      </c>
      <c r="M165" s="5">
        <v>-7.63</v>
      </c>
      <c r="N165" s="5">
        <v>-2.11</v>
      </c>
    </row>
    <row r="167" spans="3:14" x14ac:dyDescent="0.2">
      <c r="C167" s="6" t="s">
        <v>1273</v>
      </c>
      <c r="D167" s="6"/>
      <c r="E167" s="6"/>
      <c r="F167" s="6"/>
      <c r="G167" s="6"/>
      <c r="H167" s="6"/>
      <c r="I167" s="5" t="s">
        <v>1247</v>
      </c>
      <c r="J167" s="5" t="s">
        <v>1247</v>
      </c>
      <c r="K167" s="8">
        <v>0.54649999999999999</v>
      </c>
      <c r="L167" s="9">
        <v>-1.0412999999999999</v>
      </c>
      <c r="M167" s="9">
        <v>-0.77629999999999999</v>
      </c>
      <c r="N167" s="8">
        <v>0.72340000000000004</v>
      </c>
    </row>
    <row r="169" spans="3:14" x14ac:dyDescent="0.2">
      <c r="C169" s="6" t="s">
        <v>1274</v>
      </c>
      <c r="D169" s="6"/>
      <c r="E169" s="6"/>
      <c r="F169" s="6"/>
      <c r="G169" s="6"/>
      <c r="H169" s="6"/>
      <c r="I169" s="6">
        <v>6.79</v>
      </c>
      <c r="J169" s="6">
        <v>5.4</v>
      </c>
      <c r="K169" s="6">
        <v>22.71</v>
      </c>
      <c r="L169" s="6">
        <v>28.8</v>
      </c>
      <c r="M169" s="6">
        <v>33.24</v>
      </c>
      <c r="N169" s="6">
        <v>37.369999999999997</v>
      </c>
    </row>
    <row r="171" spans="3:14" x14ac:dyDescent="0.2">
      <c r="C171" s="6" t="s">
        <v>1275</v>
      </c>
      <c r="D171" s="6"/>
      <c r="E171" s="6"/>
      <c r="F171" s="6"/>
      <c r="G171" s="6"/>
      <c r="H171" s="6"/>
      <c r="I171" s="6">
        <v>6.79</v>
      </c>
      <c r="J171" s="6">
        <v>5.4</v>
      </c>
      <c r="K171" s="6">
        <v>22.71</v>
      </c>
      <c r="L171" s="6">
        <v>28.8</v>
      </c>
      <c r="M171" s="6">
        <v>33.24</v>
      </c>
      <c r="N171" s="6">
        <v>37.369999999999997</v>
      </c>
    </row>
    <row r="173" spans="3:14" x14ac:dyDescent="0.2">
      <c r="C173" s="6" t="s">
        <v>1276</v>
      </c>
      <c r="D173" s="6"/>
      <c r="E173" s="6"/>
      <c r="F173" s="6"/>
      <c r="G173" s="6"/>
      <c r="H173" s="6"/>
      <c r="I173" s="6" t="s">
        <v>1247</v>
      </c>
      <c r="J173" s="6" t="s">
        <v>1247</v>
      </c>
      <c r="K173" s="6" t="s">
        <v>1247</v>
      </c>
      <c r="L173" s="6" t="s">
        <v>1247</v>
      </c>
      <c r="M173" s="6" t="s">
        <v>1247</v>
      </c>
      <c r="N173" s="6" t="s">
        <v>1247</v>
      </c>
    </row>
    <row r="175" spans="3:14" x14ac:dyDescent="0.2">
      <c r="C175" s="6" t="s">
        <v>1277</v>
      </c>
      <c r="D175" s="6"/>
      <c r="E175" s="6"/>
      <c r="F175" s="6"/>
      <c r="G175" s="6"/>
      <c r="H175" s="6"/>
      <c r="I175" s="5" t="s">
        <v>1247</v>
      </c>
      <c r="J175" s="5" t="s">
        <v>1247</v>
      </c>
      <c r="K175" s="5" t="s">
        <v>1247</v>
      </c>
      <c r="L175" s="5" t="s">
        <v>1247</v>
      </c>
      <c r="M175" s="5" t="s">
        <v>1247</v>
      </c>
      <c r="N175" s="5" t="s">
        <v>1247</v>
      </c>
    </row>
    <row r="177" spans="3:14" x14ac:dyDescent="0.2">
      <c r="C177" s="5" t="s">
        <v>1278</v>
      </c>
      <c r="D177" s="5"/>
      <c r="E177" s="5"/>
      <c r="F177" s="5"/>
      <c r="G177" s="5"/>
      <c r="H177" s="5"/>
      <c r="I177" s="5" t="s">
        <v>1247</v>
      </c>
      <c r="J177" s="5">
        <v>-23.41</v>
      </c>
      <c r="K177" s="5">
        <v>-45.58</v>
      </c>
      <c r="L177" s="5">
        <v>-110.63</v>
      </c>
      <c r="M177" s="5">
        <v>-229.36</v>
      </c>
      <c r="N177" s="5">
        <v>-186.12</v>
      </c>
    </row>
    <row r="179" spans="3:14" x14ac:dyDescent="0.2">
      <c r="C179" s="6" t="s">
        <v>1279</v>
      </c>
      <c r="D179" s="6"/>
      <c r="E179" s="6"/>
      <c r="F179" s="6"/>
      <c r="G179" s="6"/>
      <c r="H179" s="6"/>
      <c r="I179" s="5" t="s">
        <v>1247</v>
      </c>
      <c r="J179" s="5" t="s">
        <v>1247</v>
      </c>
      <c r="K179" s="9">
        <v>-0.94720000000000004</v>
      </c>
      <c r="L179" s="9">
        <v>-1.427</v>
      </c>
      <c r="M179" s="9">
        <v>-1.0730999999999999</v>
      </c>
      <c r="N179" s="8">
        <v>0.1885</v>
      </c>
    </row>
    <row r="181" spans="3:14" x14ac:dyDescent="0.2">
      <c r="C181" s="6" t="s">
        <v>1280</v>
      </c>
      <c r="D181" s="6"/>
      <c r="E181" s="6"/>
      <c r="F181" s="6"/>
      <c r="G181" s="6"/>
      <c r="H181" s="6"/>
      <c r="I181" s="6" t="s">
        <v>1247</v>
      </c>
      <c r="J181" s="10">
        <v>-36.929099999999998</v>
      </c>
      <c r="K181" s="10">
        <v>-2.0661</v>
      </c>
      <c r="L181" s="10">
        <v>-5.4814999999999996</v>
      </c>
      <c r="M181" s="10">
        <v>-19.008600000000001</v>
      </c>
      <c r="N181" s="10">
        <v>-2.8755999999999999</v>
      </c>
    </row>
    <row r="183" spans="3:14" x14ac:dyDescent="0.2">
      <c r="C183" s="6" t="s">
        <v>1281</v>
      </c>
      <c r="D183" s="6"/>
      <c r="E183" s="6"/>
      <c r="F183" s="6"/>
      <c r="G183" s="6"/>
      <c r="H183" s="6"/>
      <c r="I183" s="6">
        <v>-8.73</v>
      </c>
      <c r="J183" s="6">
        <v>-23.58</v>
      </c>
      <c r="K183" s="6">
        <v>-47.32</v>
      </c>
      <c r="L183" s="6">
        <v>-114.27</v>
      </c>
      <c r="M183" s="6">
        <v>-234.22</v>
      </c>
      <c r="N183" s="6">
        <v>-193.04</v>
      </c>
    </row>
    <row r="185" spans="3:14" x14ac:dyDescent="0.2">
      <c r="C185" s="5" t="s">
        <v>1282</v>
      </c>
      <c r="I185" s="5">
        <v>6.17</v>
      </c>
      <c r="J185" s="5">
        <v>75.88</v>
      </c>
      <c r="K185" s="5">
        <v>270.95999999999998</v>
      </c>
      <c r="L185" s="5">
        <v>131.37</v>
      </c>
      <c r="M185" s="5">
        <v>400.27</v>
      </c>
      <c r="N185" s="5">
        <v>62.95</v>
      </c>
    </row>
  </sheetData>
  <mergeCells count="81">
    <mergeCell ref="A86:B86"/>
    <mergeCell ref="A87:B87"/>
    <mergeCell ref="A88:B88"/>
    <mergeCell ref="A83:B83"/>
    <mergeCell ref="A84:B84"/>
    <mergeCell ref="A85:B85"/>
    <mergeCell ref="A80:B80"/>
    <mergeCell ref="A81:B81"/>
    <mergeCell ref="A82:B82"/>
    <mergeCell ref="A77:B77"/>
    <mergeCell ref="A78:B78"/>
    <mergeCell ref="A79:B79"/>
    <mergeCell ref="A74:B74"/>
    <mergeCell ref="A75:B75"/>
    <mergeCell ref="A76:B76"/>
    <mergeCell ref="A71:B71"/>
    <mergeCell ref="A72:B72"/>
    <mergeCell ref="A73:B73"/>
    <mergeCell ref="A68:B68"/>
    <mergeCell ref="A69:B69"/>
    <mergeCell ref="A70:B70"/>
    <mergeCell ref="A65:B65"/>
    <mergeCell ref="A66:B66"/>
    <mergeCell ref="A67:B67"/>
    <mergeCell ref="A62:B62"/>
    <mergeCell ref="A63:B63"/>
    <mergeCell ref="A64:B64"/>
    <mergeCell ref="A59:B59"/>
    <mergeCell ref="A60:B60"/>
    <mergeCell ref="A61:B61"/>
    <mergeCell ref="A56:B56"/>
    <mergeCell ref="A57:B57"/>
    <mergeCell ref="A58:B58"/>
    <mergeCell ref="A53:B53"/>
    <mergeCell ref="A54:B54"/>
    <mergeCell ref="A55:B55"/>
    <mergeCell ref="A50:B50"/>
    <mergeCell ref="A51:B51"/>
    <mergeCell ref="A52:B52"/>
    <mergeCell ref="A47:B47"/>
    <mergeCell ref="A48:B48"/>
    <mergeCell ref="A49:B49"/>
    <mergeCell ref="A44:B44"/>
    <mergeCell ref="A45:B45"/>
    <mergeCell ref="A46:B46"/>
    <mergeCell ref="A41:B41"/>
    <mergeCell ref="A42:B42"/>
    <mergeCell ref="A43:B43"/>
    <mergeCell ref="A38:B38"/>
    <mergeCell ref="A39:B39"/>
    <mergeCell ref="A40:B40"/>
    <mergeCell ref="A35:B35"/>
    <mergeCell ref="A36:B36"/>
    <mergeCell ref="A37:B37"/>
    <mergeCell ref="A32:B32"/>
    <mergeCell ref="A33:B33"/>
    <mergeCell ref="A34:B34"/>
    <mergeCell ref="A29:B29"/>
    <mergeCell ref="A30:B30"/>
    <mergeCell ref="A31:B31"/>
    <mergeCell ref="A26:B26"/>
    <mergeCell ref="A27:B27"/>
    <mergeCell ref="A28:B28"/>
    <mergeCell ref="A23:B23"/>
    <mergeCell ref="A24:B24"/>
    <mergeCell ref="A25:B25"/>
    <mergeCell ref="A17:B17"/>
    <mergeCell ref="A22:B22"/>
    <mergeCell ref="A13:B13"/>
    <mergeCell ref="A14:B14"/>
    <mergeCell ref="A15:B15"/>
    <mergeCell ref="A12:B12"/>
    <mergeCell ref="A7:B7"/>
    <mergeCell ref="A8:B8"/>
    <mergeCell ref="A9:B9"/>
    <mergeCell ref="A16:B16"/>
    <mergeCell ref="A1:B4"/>
    <mergeCell ref="A5:B5"/>
    <mergeCell ref="A6:B6"/>
    <mergeCell ref="A10:B10"/>
    <mergeCell ref="A11:B1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81E6-5F41-DB4F-B529-42FFA2250645}">
  <dimension ref="A1:V185"/>
  <sheetViews>
    <sheetView workbookViewId="0">
      <selection sqref="A1:B2"/>
    </sheetView>
  </sheetViews>
  <sheetFormatPr baseColWidth="10" defaultRowHeight="16" x14ac:dyDescent="0.2"/>
  <sheetData>
    <row r="1" spans="1:22" x14ac:dyDescent="0.2">
      <c r="A1" s="70" t="s">
        <v>1234</v>
      </c>
      <c r="B1" s="70"/>
      <c r="D1" s="5"/>
      <c r="E1" s="5"/>
      <c r="F1" s="5"/>
      <c r="G1" s="5"/>
      <c r="I1" s="5">
        <v>2019</v>
      </c>
      <c r="J1" s="5">
        <v>2020</v>
      </c>
      <c r="K1" s="5">
        <v>2021</v>
      </c>
      <c r="L1" s="5">
        <v>2022</v>
      </c>
      <c r="M1" s="5">
        <v>2023</v>
      </c>
      <c r="N1" s="5">
        <v>2024</v>
      </c>
    </row>
    <row r="2" spans="1:22" x14ac:dyDescent="0.2">
      <c r="A2" s="70"/>
      <c r="B2" s="70"/>
      <c r="D2" s="4"/>
      <c r="E2" s="4"/>
      <c r="F2" s="4"/>
      <c r="G2" s="4"/>
      <c r="I2" s="4">
        <v>1.2620696220330916</v>
      </c>
      <c r="J2" s="4">
        <v>1.231407573454085</v>
      </c>
      <c r="K2" s="4">
        <v>1.2144058909803599</v>
      </c>
      <c r="L2" s="4">
        <v>1.1298901106999999</v>
      </c>
      <c r="M2" s="4">
        <v>1.0618269999999999</v>
      </c>
      <c r="N2" s="4">
        <v>1.03</v>
      </c>
    </row>
    <row r="3" spans="1:22" x14ac:dyDescent="0.2">
      <c r="A3" s="71"/>
      <c r="B3" s="71"/>
      <c r="C3" s="5" t="s">
        <v>1236</v>
      </c>
      <c r="D3" s="5"/>
      <c r="E3" s="5"/>
      <c r="F3" s="5"/>
      <c r="G3" s="5"/>
      <c r="H3" s="5"/>
      <c r="I3" s="5">
        <v>0</v>
      </c>
      <c r="J3" s="5">
        <v>0</v>
      </c>
      <c r="K3" s="5">
        <v>0</v>
      </c>
      <c r="L3" s="5">
        <v>1.94</v>
      </c>
      <c r="M3" s="5">
        <v>11.76</v>
      </c>
      <c r="N3" s="5">
        <v>32.33</v>
      </c>
    </row>
    <row r="4" spans="1:22" x14ac:dyDescent="0.2">
      <c r="A4" s="72"/>
      <c r="B4" s="72"/>
      <c r="I4">
        <f t="shared" ref="I4:N4" si="0">I3*I2*1000000</f>
        <v>0</v>
      </c>
      <c r="J4">
        <f t="shared" si="0"/>
        <v>0</v>
      </c>
      <c r="K4">
        <f t="shared" si="0"/>
        <v>0</v>
      </c>
      <c r="L4">
        <f t="shared" si="0"/>
        <v>2191986.8147579995</v>
      </c>
      <c r="M4">
        <f t="shared" si="0"/>
        <v>12487085.519999998</v>
      </c>
      <c r="N4">
        <f t="shared" si="0"/>
        <v>33299900</v>
      </c>
    </row>
    <row r="5" spans="1:22" x14ac:dyDescent="0.2">
      <c r="A5" s="71"/>
      <c r="B5" s="71"/>
    </row>
    <row r="6" spans="1:22" x14ac:dyDescent="0.2">
      <c r="A6" s="72"/>
      <c r="B6" s="72"/>
    </row>
    <row r="7" spans="1:22" x14ac:dyDescent="0.2">
      <c r="A7" s="71"/>
      <c r="B7" s="71"/>
      <c r="C7" s="6" t="s">
        <v>1237</v>
      </c>
    </row>
    <row r="8" spans="1:22" x14ac:dyDescent="0.2">
      <c r="A8" s="72"/>
      <c r="B8" s="72"/>
    </row>
    <row r="9" spans="1:22" x14ac:dyDescent="0.2">
      <c r="A9" s="71"/>
      <c r="B9" s="71"/>
      <c r="C9" s="6" t="s">
        <v>1238</v>
      </c>
      <c r="I9" t="e">
        <f t="shared" ref="I9:K9" si="1">I$2*I102*1000000</f>
        <v>#VALUE!</v>
      </c>
      <c r="J9">
        <f t="shared" si="1"/>
        <v>43554885.873070985</v>
      </c>
      <c r="K9">
        <f t="shared" si="1"/>
        <v>82822481.764860556</v>
      </c>
      <c r="L9">
        <f>L$2*L102*1000000</f>
        <v>146998703.40206999</v>
      </c>
      <c r="M9">
        <f t="shared" ref="M9:V9" si="2">M$2*M102*1000000</f>
        <v>196384903.64999995</v>
      </c>
      <c r="N9">
        <f t="shared" si="2"/>
        <v>210480500</v>
      </c>
      <c r="O9">
        <f t="shared" si="2"/>
        <v>0</v>
      </c>
      <c r="P9">
        <f t="shared" si="2"/>
        <v>0</v>
      </c>
      <c r="Q9">
        <f t="shared" si="2"/>
        <v>0</v>
      </c>
      <c r="R9">
        <f t="shared" si="2"/>
        <v>0</v>
      </c>
      <c r="S9">
        <f t="shared" si="2"/>
        <v>0</v>
      </c>
      <c r="T9">
        <f t="shared" si="2"/>
        <v>0</v>
      </c>
      <c r="U9">
        <f t="shared" si="2"/>
        <v>0</v>
      </c>
      <c r="V9">
        <f t="shared" si="2"/>
        <v>0</v>
      </c>
    </row>
    <row r="10" spans="1:22" x14ac:dyDescent="0.2">
      <c r="A10" s="72"/>
      <c r="B10" s="72"/>
      <c r="I10">
        <f t="shared" ref="I10:K10" si="3">I$2*I103*1000000</f>
        <v>0</v>
      </c>
      <c r="J10">
        <f t="shared" si="3"/>
        <v>0</v>
      </c>
      <c r="K10">
        <f t="shared" si="3"/>
        <v>0</v>
      </c>
      <c r="L10">
        <f t="shared" ref="L10:V10" si="4">L$2*L103*1000000</f>
        <v>0</v>
      </c>
      <c r="M10">
        <f t="shared" si="4"/>
        <v>0</v>
      </c>
      <c r="N10">
        <f t="shared" si="4"/>
        <v>0</v>
      </c>
      <c r="O10">
        <f t="shared" si="4"/>
        <v>0</v>
      </c>
      <c r="P10">
        <f t="shared" si="4"/>
        <v>0</v>
      </c>
      <c r="Q10">
        <f t="shared" si="4"/>
        <v>0</v>
      </c>
      <c r="R10">
        <f t="shared" si="4"/>
        <v>0</v>
      </c>
      <c r="S10">
        <f t="shared" si="4"/>
        <v>0</v>
      </c>
      <c r="T10">
        <f t="shared" si="4"/>
        <v>0</v>
      </c>
      <c r="U10">
        <f t="shared" si="4"/>
        <v>0</v>
      </c>
      <c r="V10">
        <f t="shared" si="4"/>
        <v>0</v>
      </c>
    </row>
    <row r="11" spans="1:22" x14ac:dyDescent="0.2">
      <c r="A11" s="71"/>
      <c r="B11" s="71"/>
      <c r="C11" s="5" t="s">
        <v>1239</v>
      </c>
      <c r="I11" t="e">
        <f t="shared" ref="I11:K11" si="5">I$2*I104*1000000</f>
        <v>#VALUE!</v>
      </c>
      <c r="J11">
        <f t="shared" si="5"/>
        <v>-43554885.873070985</v>
      </c>
      <c r="K11">
        <f t="shared" si="5"/>
        <v>-82822481.764860556</v>
      </c>
      <c r="L11">
        <f t="shared" ref="L11:V11" si="6">L$2*L104*1000000</f>
        <v>-144795417.686205</v>
      </c>
      <c r="M11">
        <f t="shared" si="6"/>
        <v>-183897818.12999997</v>
      </c>
      <c r="N11">
        <f t="shared" si="6"/>
        <v>-177180600.00000003</v>
      </c>
      <c r="O11">
        <f t="shared" si="6"/>
        <v>0</v>
      </c>
      <c r="P11">
        <f t="shared" si="6"/>
        <v>0</v>
      </c>
      <c r="Q11">
        <f t="shared" si="6"/>
        <v>0</v>
      </c>
      <c r="R11">
        <f t="shared" si="6"/>
        <v>0</v>
      </c>
      <c r="S11">
        <f t="shared" si="6"/>
        <v>0</v>
      </c>
      <c r="T11">
        <f t="shared" si="6"/>
        <v>0</v>
      </c>
      <c r="U11">
        <f t="shared" si="6"/>
        <v>0</v>
      </c>
      <c r="V11">
        <f t="shared" si="6"/>
        <v>0</v>
      </c>
    </row>
    <row r="12" spans="1:22" x14ac:dyDescent="0.2">
      <c r="A12" s="72"/>
      <c r="B12" s="72"/>
      <c r="I12">
        <f t="shared" ref="I12:K12" si="7">I$2*I105*1000000</f>
        <v>0</v>
      </c>
      <c r="J12">
        <f t="shared" si="7"/>
        <v>0</v>
      </c>
      <c r="K12">
        <f t="shared" si="7"/>
        <v>0</v>
      </c>
      <c r="L12">
        <f t="shared" ref="L12:V12" si="8">L$2*L105*1000000</f>
        <v>0</v>
      </c>
      <c r="M12">
        <f t="shared" si="8"/>
        <v>0</v>
      </c>
      <c r="N12">
        <f t="shared" si="8"/>
        <v>0</v>
      </c>
      <c r="O12">
        <f t="shared" si="8"/>
        <v>0</v>
      </c>
      <c r="P12">
        <f t="shared" si="8"/>
        <v>0</v>
      </c>
      <c r="Q12">
        <f t="shared" si="8"/>
        <v>0</v>
      </c>
      <c r="R12">
        <f t="shared" si="8"/>
        <v>0</v>
      </c>
      <c r="S12">
        <f t="shared" si="8"/>
        <v>0</v>
      </c>
      <c r="T12">
        <f t="shared" si="8"/>
        <v>0</v>
      </c>
      <c r="U12">
        <f t="shared" si="8"/>
        <v>0</v>
      </c>
      <c r="V12">
        <f t="shared" si="8"/>
        <v>0</v>
      </c>
    </row>
    <row r="13" spans="1:22" x14ac:dyDescent="0.2">
      <c r="A13" s="71"/>
      <c r="B13" s="71"/>
      <c r="C13" s="6" t="s">
        <v>1240</v>
      </c>
      <c r="I13" t="e">
        <f t="shared" ref="I13:K13" si="9">I$2*I106*1000000</f>
        <v>#VALUE!</v>
      </c>
      <c r="J13" t="e">
        <f t="shared" si="9"/>
        <v>#VALUE!</v>
      </c>
      <c r="K13">
        <f t="shared" si="9"/>
        <v>-1127211.54800797</v>
      </c>
      <c r="L13">
        <f t="shared" ref="L13:V13" si="10">L$2*L106*1000000</f>
        <v>-993173.40730529989</v>
      </c>
      <c r="M13">
        <f t="shared" si="10"/>
        <v>-373126.00779999996</v>
      </c>
      <c r="N13">
        <f t="shared" si="10"/>
        <v>7004</v>
      </c>
      <c r="O13">
        <f t="shared" si="10"/>
        <v>0</v>
      </c>
      <c r="P13">
        <f t="shared" si="10"/>
        <v>0</v>
      </c>
      <c r="Q13">
        <f t="shared" si="10"/>
        <v>0</v>
      </c>
      <c r="R13">
        <f t="shared" si="10"/>
        <v>0</v>
      </c>
      <c r="S13">
        <f t="shared" si="10"/>
        <v>0</v>
      </c>
      <c r="T13">
        <f t="shared" si="10"/>
        <v>0</v>
      </c>
      <c r="U13">
        <f t="shared" si="10"/>
        <v>0</v>
      </c>
      <c r="V13">
        <f t="shared" si="10"/>
        <v>0</v>
      </c>
    </row>
    <row r="14" spans="1:22" x14ac:dyDescent="0.2">
      <c r="A14" s="72"/>
      <c r="B14" s="72"/>
      <c r="I14">
        <f t="shared" ref="I14:K14" si="11">I$2*I107*1000000</f>
        <v>0</v>
      </c>
      <c r="J14">
        <f t="shared" si="11"/>
        <v>0</v>
      </c>
      <c r="K14">
        <f t="shared" si="11"/>
        <v>0</v>
      </c>
      <c r="L14">
        <f t="shared" ref="L14:V14" si="12">L$2*L107*1000000</f>
        <v>0</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row>
    <row r="15" spans="1:22" x14ac:dyDescent="0.2">
      <c r="A15" s="71"/>
      <c r="B15" s="71"/>
      <c r="C15" s="6" t="s">
        <v>1241</v>
      </c>
      <c r="I15" t="e">
        <f t="shared" ref="I15:K15" si="13">I$2*I108*1000000</f>
        <v>#VALUE!</v>
      </c>
      <c r="J15" t="e">
        <f t="shared" si="13"/>
        <v>#VALUE!</v>
      </c>
      <c r="K15" t="e">
        <f t="shared" si="13"/>
        <v>#VALUE!</v>
      </c>
      <c r="L15">
        <f t="shared" ref="L15:V15" si="14">L$2*L108*1000000</f>
        <v>-74600655.591934279</v>
      </c>
      <c r="M15">
        <f t="shared" si="14"/>
        <v>-15640074.613799999</v>
      </c>
      <c r="N15">
        <f t="shared" si="14"/>
        <v>-5479909</v>
      </c>
      <c r="O15">
        <f t="shared" si="14"/>
        <v>0</v>
      </c>
      <c r="P15">
        <f t="shared" si="14"/>
        <v>0</v>
      </c>
      <c r="Q15">
        <f t="shared" si="14"/>
        <v>0</v>
      </c>
      <c r="R15">
        <f t="shared" si="14"/>
        <v>0</v>
      </c>
      <c r="S15">
        <f t="shared" si="14"/>
        <v>0</v>
      </c>
      <c r="T15">
        <f t="shared" si="14"/>
        <v>0</v>
      </c>
      <c r="U15">
        <f t="shared" si="14"/>
        <v>0</v>
      </c>
      <c r="V15">
        <f t="shared" si="14"/>
        <v>0</v>
      </c>
    </row>
    <row r="16" spans="1:22" x14ac:dyDescent="0.2">
      <c r="A16" s="11"/>
      <c r="I16">
        <f t="shared" ref="I16:K16" si="15">I$2*I109*1000000</f>
        <v>0</v>
      </c>
      <c r="J16">
        <f t="shared" si="15"/>
        <v>0</v>
      </c>
      <c r="K16">
        <f t="shared" si="15"/>
        <v>0</v>
      </c>
      <c r="L16">
        <f t="shared" ref="L16:V16" si="16">L$2*L109*1000000</f>
        <v>0</v>
      </c>
      <c r="M16">
        <f t="shared" si="16"/>
        <v>0</v>
      </c>
      <c r="N16">
        <f t="shared" si="16"/>
        <v>0</v>
      </c>
      <c r="O16">
        <f t="shared" si="16"/>
        <v>0</v>
      </c>
      <c r="P16">
        <f t="shared" si="16"/>
        <v>0</v>
      </c>
      <c r="Q16">
        <f t="shared" si="16"/>
        <v>0</v>
      </c>
      <c r="R16">
        <f t="shared" si="16"/>
        <v>0</v>
      </c>
      <c r="S16">
        <f t="shared" si="16"/>
        <v>0</v>
      </c>
      <c r="T16">
        <f t="shared" si="16"/>
        <v>0</v>
      </c>
      <c r="U16">
        <f t="shared" si="16"/>
        <v>0</v>
      </c>
      <c r="V16">
        <f t="shared" si="16"/>
        <v>0</v>
      </c>
    </row>
    <row r="17" spans="1:22" x14ac:dyDescent="0.2">
      <c r="A17" s="11"/>
      <c r="C17" s="5" t="s">
        <v>1242</v>
      </c>
      <c r="I17">
        <f t="shared" ref="I17:K17" si="17">I$2*I110*1000000</f>
        <v>17214629.644531369</v>
      </c>
      <c r="J17">
        <f t="shared" si="17"/>
        <v>6477203.8363684863</v>
      </c>
      <c r="K17">
        <f t="shared" si="17"/>
        <v>22915839.162799392</v>
      </c>
      <c r="L17">
        <f t="shared" ref="L17:V17" si="18">L$2*L110*1000000</f>
        <v>42404775.854571</v>
      </c>
      <c r="M17">
        <f t="shared" si="18"/>
        <v>53027640.379999988</v>
      </c>
      <c r="N17">
        <f t="shared" si="18"/>
        <v>58349500</v>
      </c>
      <c r="O17">
        <f t="shared" si="18"/>
        <v>0</v>
      </c>
      <c r="P17">
        <f t="shared" si="18"/>
        <v>0</v>
      </c>
      <c r="Q17">
        <f t="shared" si="18"/>
        <v>0</v>
      </c>
      <c r="R17">
        <f t="shared" si="18"/>
        <v>0</v>
      </c>
      <c r="S17">
        <f t="shared" si="18"/>
        <v>0</v>
      </c>
      <c r="T17">
        <f t="shared" si="18"/>
        <v>0</v>
      </c>
      <c r="U17">
        <f t="shared" si="18"/>
        <v>0</v>
      </c>
      <c r="V17">
        <f t="shared" si="18"/>
        <v>0</v>
      </c>
    </row>
    <row r="18" spans="1:22" x14ac:dyDescent="0.2">
      <c r="A18" s="11"/>
      <c r="C18" s="11" t="s">
        <v>1243</v>
      </c>
      <c r="I18" t="e">
        <f t="shared" ref="I18:K18" si="19">I$2*I111*1000000</f>
        <v>#VALUE!</v>
      </c>
      <c r="J18">
        <f t="shared" si="19"/>
        <v>-756946.2354022261</v>
      </c>
      <c r="K18">
        <f t="shared" si="19"/>
        <v>3144339.7329263478</v>
      </c>
      <c r="L18">
        <f t="shared" ref="L18:V18" si="20">L$2*L111*1000000</f>
        <v>1118139.2535487199</v>
      </c>
      <c r="M18">
        <f t="shared" si="20"/>
        <v>350933.82349999994</v>
      </c>
      <c r="N18">
        <f t="shared" si="20"/>
        <v>138432</v>
      </c>
      <c r="O18">
        <f t="shared" si="20"/>
        <v>0</v>
      </c>
      <c r="P18">
        <f t="shared" si="20"/>
        <v>0</v>
      </c>
      <c r="Q18">
        <f t="shared" si="20"/>
        <v>0</v>
      </c>
      <c r="R18">
        <f t="shared" si="20"/>
        <v>0</v>
      </c>
      <c r="S18">
        <f t="shared" si="20"/>
        <v>0</v>
      </c>
      <c r="T18">
        <f t="shared" si="20"/>
        <v>0</v>
      </c>
      <c r="U18">
        <f t="shared" si="20"/>
        <v>0</v>
      </c>
      <c r="V18">
        <f t="shared" si="20"/>
        <v>0</v>
      </c>
    </row>
    <row r="19" spans="1:22" x14ac:dyDescent="0.2">
      <c r="A19" s="11"/>
      <c r="C19" s="11" t="s">
        <v>1244</v>
      </c>
      <c r="I19">
        <f t="shared" ref="I19:K19" si="21">I$2*I112*1000000</f>
        <v>14059455.58944864</v>
      </c>
      <c r="J19" t="e">
        <f t="shared" si="21"/>
        <v>#VALUE!</v>
      </c>
      <c r="K19" t="e">
        <f t="shared" si="21"/>
        <v>#VALUE!</v>
      </c>
      <c r="L19" t="e">
        <f t="shared" ref="L19:V19" si="22">L$2*L112*1000000</f>
        <v>#VALUE!</v>
      </c>
      <c r="M19" t="e">
        <f t="shared" si="22"/>
        <v>#VALUE!</v>
      </c>
      <c r="N19" t="e">
        <f t="shared" si="22"/>
        <v>#VALUE!</v>
      </c>
      <c r="O19">
        <f t="shared" si="22"/>
        <v>0</v>
      </c>
      <c r="P19">
        <f t="shared" si="22"/>
        <v>0</v>
      </c>
      <c r="Q19">
        <f t="shared" si="22"/>
        <v>0</v>
      </c>
      <c r="R19">
        <f t="shared" si="22"/>
        <v>0</v>
      </c>
      <c r="S19">
        <f t="shared" si="22"/>
        <v>0</v>
      </c>
      <c r="T19">
        <f t="shared" si="22"/>
        <v>0</v>
      </c>
      <c r="U19">
        <f t="shared" si="22"/>
        <v>0</v>
      </c>
      <c r="V19">
        <f t="shared" si="22"/>
        <v>0</v>
      </c>
    </row>
    <row r="20" spans="1:22" x14ac:dyDescent="0.2">
      <c r="A20" s="71"/>
      <c r="B20" s="71"/>
      <c r="C20" s="11" t="s">
        <v>1245</v>
      </c>
      <c r="I20">
        <f t="shared" ref="I20:K20" si="23">I$2*I113*1000000</f>
        <v>3155174.0550827291</v>
      </c>
      <c r="J20">
        <f t="shared" si="23"/>
        <v>6477203.8363684863</v>
      </c>
      <c r="K20">
        <f t="shared" si="23"/>
        <v>22915839.162799392</v>
      </c>
      <c r="L20">
        <f t="shared" ref="L20:V20" si="24">L$2*L113*1000000</f>
        <v>42404775.854571</v>
      </c>
      <c r="M20">
        <f t="shared" si="24"/>
        <v>53027640.379999988</v>
      </c>
      <c r="N20">
        <f t="shared" si="24"/>
        <v>58349500</v>
      </c>
      <c r="O20">
        <f t="shared" si="24"/>
        <v>0</v>
      </c>
      <c r="P20">
        <f t="shared" si="24"/>
        <v>0</v>
      </c>
      <c r="Q20">
        <f t="shared" si="24"/>
        <v>0</v>
      </c>
      <c r="R20">
        <f t="shared" si="24"/>
        <v>0</v>
      </c>
      <c r="S20">
        <f t="shared" si="24"/>
        <v>0</v>
      </c>
      <c r="T20">
        <f t="shared" si="24"/>
        <v>0</v>
      </c>
      <c r="U20">
        <f t="shared" si="24"/>
        <v>0</v>
      </c>
      <c r="V20">
        <f t="shared" si="24"/>
        <v>0</v>
      </c>
    </row>
    <row r="21" spans="1:22" x14ac:dyDescent="0.2">
      <c r="A21" s="72"/>
      <c r="B21" s="72"/>
      <c r="C21" s="11" t="s">
        <v>1246</v>
      </c>
      <c r="I21" t="e">
        <f t="shared" ref="I21:K21" si="25">I$2*I114*1000000</f>
        <v>#VALUE!</v>
      </c>
      <c r="J21" t="e">
        <f t="shared" si="25"/>
        <v>#VALUE!</v>
      </c>
      <c r="K21" t="e">
        <f t="shared" si="25"/>
        <v>#VALUE!</v>
      </c>
      <c r="L21" t="e">
        <f t="shared" ref="L21:V21" si="26">L$2*L114*1000000</f>
        <v>#VALUE!</v>
      </c>
      <c r="M21" t="e">
        <f t="shared" si="26"/>
        <v>#VALUE!</v>
      </c>
      <c r="N21" t="e">
        <f t="shared" si="26"/>
        <v>#VALUE!</v>
      </c>
      <c r="O21">
        <f t="shared" si="26"/>
        <v>0</v>
      </c>
      <c r="P21">
        <f t="shared" si="26"/>
        <v>0</v>
      </c>
      <c r="Q21">
        <f t="shared" si="26"/>
        <v>0</v>
      </c>
      <c r="R21">
        <f t="shared" si="26"/>
        <v>0</v>
      </c>
      <c r="S21">
        <f t="shared" si="26"/>
        <v>0</v>
      </c>
      <c r="T21">
        <f t="shared" si="26"/>
        <v>0</v>
      </c>
      <c r="U21">
        <f t="shared" si="26"/>
        <v>0</v>
      </c>
      <c r="V21">
        <f t="shared" si="26"/>
        <v>0</v>
      </c>
    </row>
    <row r="22" spans="1:22" x14ac:dyDescent="0.2">
      <c r="A22" s="71"/>
      <c r="B22" s="71"/>
      <c r="C22" s="5" t="s">
        <v>1248</v>
      </c>
      <c r="I22">
        <f t="shared" ref="I22:K22" si="27">I$2*I115*1000000</f>
        <v>-17214629.644531369</v>
      </c>
      <c r="J22">
        <f t="shared" si="27"/>
        <v>-50032089.709439479</v>
      </c>
      <c r="K22">
        <f t="shared" si="27"/>
        <v>-105738320.92765993</v>
      </c>
      <c r="L22">
        <f t="shared" ref="L22:V22" si="28">L$2*L115*1000000</f>
        <v>-187211492.44188297</v>
      </c>
      <c r="M22">
        <f t="shared" si="28"/>
        <v>-236914840.23999995</v>
      </c>
      <c r="N22">
        <f t="shared" si="28"/>
        <v>-235519800</v>
      </c>
      <c r="O22">
        <f t="shared" si="28"/>
        <v>0</v>
      </c>
      <c r="P22">
        <f t="shared" si="28"/>
        <v>0</v>
      </c>
      <c r="Q22">
        <f t="shared" si="28"/>
        <v>0</v>
      </c>
      <c r="R22">
        <f t="shared" si="28"/>
        <v>0</v>
      </c>
      <c r="S22">
        <f t="shared" si="28"/>
        <v>0</v>
      </c>
      <c r="T22">
        <f t="shared" si="28"/>
        <v>0</v>
      </c>
      <c r="U22">
        <f t="shared" si="28"/>
        <v>0</v>
      </c>
      <c r="V22">
        <f t="shared" si="28"/>
        <v>0</v>
      </c>
    </row>
    <row r="23" spans="1:22" x14ac:dyDescent="0.2">
      <c r="A23" s="72"/>
      <c r="B23" s="72"/>
      <c r="I23">
        <f t="shared" ref="I23:K23" si="29">I$2*I116*1000000</f>
        <v>0</v>
      </c>
      <c r="J23">
        <f t="shared" si="29"/>
        <v>0</v>
      </c>
      <c r="K23">
        <f t="shared" si="29"/>
        <v>0</v>
      </c>
      <c r="L23">
        <f t="shared" ref="L23:V23" si="30">L$2*L116*1000000</f>
        <v>0</v>
      </c>
      <c r="M23">
        <f t="shared" si="30"/>
        <v>0</v>
      </c>
      <c r="N23">
        <f t="shared" si="30"/>
        <v>0</v>
      </c>
      <c r="O23">
        <f t="shared" si="30"/>
        <v>0</v>
      </c>
      <c r="P23">
        <f t="shared" si="30"/>
        <v>0</v>
      </c>
      <c r="Q23">
        <f t="shared" si="30"/>
        <v>0</v>
      </c>
      <c r="R23">
        <f t="shared" si="30"/>
        <v>0</v>
      </c>
      <c r="S23">
        <f t="shared" si="30"/>
        <v>0</v>
      </c>
      <c r="T23">
        <f t="shared" si="30"/>
        <v>0</v>
      </c>
      <c r="U23">
        <f t="shared" si="30"/>
        <v>0</v>
      </c>
      <c r="V23">
        <f t="shared" si="30"/>
        <v>0</v>
      </c>
    </row>
    <row r="24" spans="1:22" x14ac:dyDescent="0.2">
      <c r="A24" s="71"/>
      <c r="B24" s="71"/>
      <c r="C24" s="6" t="s">
        <v>1249</v>
      </c>
      <c r="I24" t="e">
        <f t="shared" ref="I24:K24" si="31">I$2*I117*1000000</f>
        <v>#VALUE!</v>
      </c>
      <c r="J24">
        <f t="shared" si="31"/>
        <v>-2435847.3210495254</v>
      </c>
      <c r="K24">
        <f t="shared" si="31"/>
        <v>-1388187.3739796493</v>
      </c>
      <c r="L24">
        <f t="shared" ref="L24:V24" si="32">L$2*L117*1000000</f>
        <v>-1020290.7699621</v>
      </c>
      <c r="M24">
        <f t="shared" si="32"/>
        <v>-368135.42089999997</v>
      </c>
      <c r="N24">
        <f t="shared" si="32"/>
        <v>-25544</v>
      </c>
      <c r="O24">
        <f t="shared" si="32"/>
        <v>0</v>
      </c>
      <c r="P24">
        <f t="shared" si="32"/>
        <v>0</v>
      </c>
      <c r="Q24">
        <f t="shared" si="32"/>
        <v>0</v>
      </c>
      <c r="R24">
        <f t="shared" si="32"/>
        <v>0</v>
      </c>
      <c r="S24">
        <f t="shared" si="32"/>
        <v>0</v>
      </c>
      <c r="T24">
        <f t="shared" si="32"/>
        <v>0</v>
      </c>
      <c r="U24">
        <f t="shared" si="32"/>
        <v>0</v>
      </c>
      <c r="V24">
        <f t="shared" si="32"/>
        <v>0</v>
      </c>
    </row>
    <row r="25" spans="1:22" x14ac:dyDescent="0.2">
      <c r="A25" s="72"/>
      <c r="B25" s="72"/>
      <c r="I25">
        <f t="shared" ref="I25:K25" si="33">I$2*I118*1000000</f>
        <v>0</v>
      </c>
      <c r="J25">
        <f t="shared" si="33"/>
        <v>0</v>
      </c>
      <c r="K25">
        <f t="shared" si="33"/>
        <v>0</v>
      </c>
      <c r="L25">
        <f t="shared" ref="L25:V25" si="34">L$2*L118*1000000</f>
        <v>0</v>
      </c>
      <c r="M25">
        <f t="shared" si="34"/>
        <v>0</v>
      </c>
      <c r="N25">
        <f t="shared" si="34"/>
        <v>0</v>
      </c>
      <c r="O25">
        <f t="shared" si="34"/>
        <v>0</v>
      </c>
      <c r="P25">
        <f t="shared" si="34"/>
        <v>0</v>
      </c>
      <c r="Q25">
        <f t="shared" si="34"/>
        <v>0</v>
      </c>
      <c r="R25">
        <f t="shared" si="34"/>
        <v>0</v>
      </c>
      <c r="S25">
        <f t="shared" si="34"/>
        <v>0</v>
      </c>
      <c r="T25">
        <f t="shared" si="34"/>
        <v>0</v>
      </c>
      <c r="U25">
        <f t="shared" si="34"/>
        <v>0</v>
      </c>
      <c r="V25">
        <f t="shared" si="34"/>
        <v>0</v>
      </c>
    </row>
    <row r="26" spans="1:22" x14ac:dyDescent="0.2">
      <c r="A26" s="71"/>
      <c r="B26" s="71"/>
      <c r="C26" s="6" t="s">
        <v>1250</v>
      </c>
      <c r="I26" t="e">
        <f t="shared" ref="I26:K26" si="35">I$2*I119*1000000</f>
        <v>#VALUE!</v>
      </c>
      <c r="J26" t="e">
        <f t="shared" si="35"/>
        <v>#VALUE!</v>
      </c>
      <c r="K26" t="e">
        <f t="shared" si="35"/>
        <v>#VALUE!</v>
      </c>
      <c r="L26">
        <f t="shared" ref="L26:V26" si="36">L$2*L119*1000000</f>
        <v>-96449340.662540182</v>
      </c>
      <c r="M26">
        <f t="shared" si="36"/>
        <v>-20149653.882799998</v>
      </c>
      <c r="N26">
        <f t="shared" si="36"/>
        <v>-7284469.0000000009</v>
      </c>
      <c r="O26">
        <f t="shared" si="36"/>
        <v>0</v>
      </c>
      <c r="P26">
        <f t="shared" si="36"/>
        <v>0</v>
      </c>
      <c r="Q26">
        <f t="shared" si="36"/>
        <v>0</v>
      </c>
      <c r="R26">
        <f t="shared" si="36"/>
        <v>0</v>
      </c>
      <c r="S26">
        <f t="shared" si="36"/>
        <v>0</v>
      </c>
      <c r="T26">
        <f t="shared" si="36"/>
        <v>0</v>
      </c>
      <c r="U26">
        <f t="shared" si="36"/>
        <v>0</v>
      </c>
      <c r="V26">
        <f t="shared" si="36"/>
        <v>0</v>
      </c>
    </row>
    <row r="27" spans="1:22" x14ac:dyDescent="0.2">
      <c r="A27" s="72"/>
      <c r="B27" s="72"/>
      <c r="I27">
        <f t="shared" ref="I27:K27" si="37">I$2*I120*1000000</f>
        <v>0</v>
      </c>
      <c r="J27">
        <f t="shared" si="37"/>
        <v>0</v>
      </c>
      <c r="K27">
        <f t="shared" si="37"/>
        <v>0</v>
      </c>
      <c r="L27">
        <f t="shared" ref="L27:V27" si="38">L$2*L120*1000000</f>
        <v>0</v>
      </c>
      <c r="M27">
        <f t="shared" si="38"/>
        <v>0</v>
      </c>
      <c r="N27">
        <f t="shared" si="38"/>
        <v>0</v>
      </c>
      <c r="O27">
        <f t="shared" si="38"/>
        <v>0</v>
      </c>
      <c r="P27">
        <f t="shared" si="38"/>
        <v>0</v>
      </c>
      <c r="Q27">
        <f t="shared" si="38"/>
        <v>0</v>
      </c>
      <c r="R27">
        <f t="shared" si="38"/>
        <v>0</v>
      </c>
      <c r="S27">
        <f t="shared" si="38"/>
        <v>0</v>
      </c>
      <c r="T27">
        <f t="shared" si="38"/>
        <v>0</v>
      </c>
      <c r="U27">
        <f t="shared" si="38"/>
        <v>0</v>
      </c>
      <c r="V27">
        <f t="shared" si="38"/>
        <v>0</v>
      </c>
    </row>
    <row r="28" spans="1:22" x14ac:dyDescent="0.2">
      <c r="A28" s="71"/>
      <c r="B28" s="71"/>
      <c r="C28" s="6" t="s">
        <v>1251</v>
      </c>
      <c r="I28">
        <f t="shared" ref="I28:K28" si="39">I$2*I121*1000000</f>
        <v>353379.49416926567</v>
      </c>
      <c r="J28">
        <f t="shared" si="39"/>
        <v>197025.21175265362</v>
      </c>
      <c r="K28">
        <f t="shared" si="39"/>
        <v>170016.8247372504</v>
      </c>
      <c r="L28">
        <f t="shared" ref="L28:V28" si="40">L$2*L121*1000000</f>
        <v>7762345.060508999</v>
      </c>
      <c r="M28">
        <f t="shared" si="40"/>
        <v>24602531.59</v>
      </c>
      <c r="N28">
        <f t="shared" si="40"/>
        <v>29622800</v>
      </c>
      <c r="O28">
        <f t="shared" si="40"/>
        <v>0</v>
      </c>
      <c r="P28">
        <f t="shared" si="40"/>
        <v>0</v>
      </c>
      <c r="Q28">
        <f t="shared" si="40"/>
        <v>0</v>
      </c>
      <c r="R28">
        <f t="shared" si="40"/>
        <v>0</v>
      </c>
      <c r="S28">
        <f t="shared" si="40"/>
        <v>0</v>
      </c>
      <c r="T28">
        <f t="shared" si="40"/>
        <v>0</v>
      </c>
      <c r="U28">
        <f t="shared" si="40"/>
        <v>0</v>
      </c>
      <c r="V28">
        <f t="shared" si="40"/>
        <v>0</v>
      </c>
    </row>
    <row r="29" spans="1:22" x14ac:dyDescent="0.2">
      <c r="A29" s="72"/>
      <c r="B29" s="72"/>
      <c r="I29">
        <f t="shared" ref="I29:K29" si="41">I$2*I122*1000000</f>
        <v>0</v>
      </c>
      <c r="J29">
        <f t="shared" si="41"/>
        <v>0</v>
      </c>
      <c r="K29">
        <f t="shared" si="41"/>
        <v>0</v>
      </c>
      <c r="L29">
        <f t="shared" ref="L29:V29" si="42">L$2*L122*1000000</f>
        <v>0</v>
      </c>
      <c r="M29">
        <f t="shared" si="42"/>
        <v>0</v>
      </c>
      <c r="N29">
        <f t="shared" si="42"/>
        <v>0</v>
      </c>
      <c r="O29">
        <f t="shared" si="42"/>
        <v>0</v>
      </c>
      <c r="P29">
        <f t="shared" si="42"/>
        <v>0</v>
      </c>
      <c r="Q29">
        <f t="shared" si="42"/>
        <v>0</v>
      </c>
      <c r="R29">
        <f t="shared" si="42"/>
        <v>0</v>
      </c>
      <c r="S29">
        <f t="shared" si="42"/>
        <v>0</v>
      </c>
      <c r="T29">
        <f t="shared" si="42"/>
        <v>0</v>
      </c>
      <c r="U29">
        <f t="shared" si="42"/>
        <v>0</v>
      </c>
      <c r="V29">
        <f t="shared" si="42"/>
        <v>0</v>
      </c>
    </row>
    <row r="30" spans="1:22" x14ac:dyDescent="0.2">
      <c r="A30" s="71"/>
      <c r="B30" s="71"/>
      <c r="C30" s="6" t="s">
        <v>1252</v>
      </c>
      <c r="I30" t="e">
        <f t="shared" ref="I30:K30" si="43">I$2*I123*1000000</f>
        <v>#VALUE!</v>
      </c>
      <c r="J30">
        <f t="shared" si="43"/>
        <v>-513866.38040238962</v>
      </c>
      <c r="K30">
        <f t="shared" si="43"/>
        <v>-149979.12753607446</v>
      </c>
      <c r="L30">
        <f t="shared" ref="L30:V30" si="44">L$2*L123*1000000</f>
        <v>53510691.730663441</v>
      </c>
      <c r="M30">
        <f t="shared" si="44"/>
        <v>2520246.3844999997</v>
      </c>
      <c r="N30">
        <f t="shared" si="44"/>
        <v>248848</v>
      </c>
      <c r="O30">
        <f t="shared" si="44"/>
        <v>0</v>
      </c>
      <c r="P30">
        <f t="shared" si="44"/>
        <v>0</v>
      </c>
      <c r="Q30">
        <f t="shared" si="44"/>
        <v>0</v>
      </c>
      <c r="R30">
        <f t="shared" si="44"/>
        <v>0</v>
      </c>
      <c r="S30">
        <f t="shared" si="44"/>
        <v>0</v>
      </c>
      <c r="T30">
        <f t="shared" si="44"/>
        <v>0</v>
      </c>
      <c r="U30">
        <f t="shared" si="44"/>
        <v>0</v>
      </c>
      <c r="V30">
        <f t="shared" si="44"/>
        <v>0</v>
      </c>
    </row>
    <row r="31" spans="1:22" x14ac:dyDescent="0.2">
      <c r="A31" s="72"/>
      <c r="B31" s="72"/>
      <c r="I31">
        <f t="shared" ref="I31:K31" si="45">I$2*I124*1000000</f>
        <v>0</v>
      </c>
      <c r="J31">
        <f t="shared" si="45"/>
        <v>0</v>
      </c>
      <c r="K31">
        <f t="shared" si="45"/>
        <v>0</v>
      </c>
      <c r="L31">
        <f t="shared" ref="L31:V31" si="46">L$2*L124*1000000</f>
        <v>0</v>
      </c>
      <c r="M31">
        <f t="shared" si="46"/>
        <v>0</v>
      </c>
      <c r="N31">
        <f t="shared" si="46"/>
        <v>0</v>
      </c>
      <c r="O31">
        <f t="shared" si="46"/>
        <v>0</v>
      </c>
      <c r="P31">
        <f t="shared" si="46"/>
        <v>0</v>
      </c>
      <c r="Q31">
        <f t="shared" si="46"/>
        <v>0</v>
      </c>
      <c r="R31">
        <f t="shared" si="46"/>
        <v>0</v>
      </c>
      <c r="S31">
        <f t="shared" si="46"/>
        <v>0</v>
      </c>
      <c r="T31">
        <f t="shared" si="46"/>
        <v>0</v>
      </c>
      <c r="U31">
        <f t="shared" si="46"/>
        <v>0</v>
      </c>
      <c r="V31">
        <f t="shared" si="46"/>
        <v>0</v>
      </c>
    </row>
    <row r="32" spans="1:22" x14ac:dyDescent="0.2">
      <c r="A32" s="71"/>
      <c r="B32" s="71"/>
      <c r="C32" s="6" t="s">
        <v>1253</v>
      </c>
      <c r="I32" t="e">
        <f t="shared" ref="I32:K32" si="47">I$2*I125*1000000</f>
        <v>#VALUE!</v>
      </c>
      <c r="J32" t="e">
        <f t="shared" si="47"/>
        <v>#VALUE!</v>
      </c>
      <c r="K32" t="e">
        <f t="shared" si="47"/>
        <v>#VALUE!</v>
      </c>
      <c r="L32" t="e">
        <f t="shared" ref="L32:V32" si="48">L$2*L125*1000000</f>
        <v>#VALUE!</v>
      </c>
      <c r="M32" t="e">
        <f t="shared" si="48"/>
        <v>#VALUE!</v>
      </c>
      <c r="N32" t="e">
        <f t="shared" si="48"/>
        <v>#VALUE!</v>
      </c>
      <c r="O32">
        <f t="shared" si="48"/>
        <v>0</v>
      </c>
      <c r="P32">
        <f t="shared" si="48"/>
        <v>0</v>
      </c>
      <c r="Q32">
        <f t="shared" si="48"/>
        <v>0</v>
      </c>
      <c r="R32">
        <f t="shared" si="48"/>
        <v>0</v>
      </c>
      <c r="S32">
        <f t="shared" si="48"/>
        <v>0</v>
      </c>
      <c r="T32">
        <f t="shared" si="48"/>
        <v>0</v>
      </c>
      <c r="U32">
        <f t="shared" si="48"/>
        <v>0</v>
      </c>
      <c r="V32">
        <f t="shared" si="48"/>
        <v>0</v>
      </c>
    </row>
    <row r="33" spans="1:22" x14ac:dyDescent="0.2">
      <c r="A33" s="72"/>
      <c r="B33" s="72"/>
      <c r="I33">
        <f t="shared" ref="I33:K33" si="49">I$2*I126*1000000</f>
        <v>0</v>
      </c>
      <c r="J33">
        <f t="shared" si="49"/>
        <v>0</v>
      </c>
      <c r="K33">
        <f t="shared" si="49"/>
        <v>0</v>
      </c>
      <c r="L33">
        <f t="shared" ref="L33:V33" si="50">L$2*L126*1000000</f>
        <v>0</v>
      </c>
      <c r="M33">
        <f t="shared" si="50"/>
        <v>0</v>
      </c>
      <c r="N33">
        <f t="shared" si="50"/>
        <v>0</v>
      </c>
      <c r="O33">
        <f t="shared" si="50"/>
        <v>0</v>
      </c>
      <c r="P33">
        <f t="shared" si="50"/>
        <v>0</v>
      </c>
      <c r="Q33">
        <f t="shared" si="50"/>
        <v>0</v>
      </c>
      <c r="R33">
        <f t="shared" si="50"/>
        <v>0</v>
      </c>
      <c r="S33">
        <f t="shared" si="50"/>
        <v>0</v>
      </c>
      <c r="T33">
        <f t="shared" si="50"/>
        <v>0</v>
      </c>
      <c r="U33">
        <f t="shared" si="50"/>
        <v>0</v>
      </c>
      <c r="V33">
        <f t="shared" si="50"/>
        <v>0</v>
      </c>
    </row>
    <row r="34" spans="1:22" x14ac:dyDescent="0.2">
      <c r="A34" s="71"/>
      <c r="B34" s="71"/>
      <c r="C34" s="6" t="s">
        <v>1254</v>
      </c>
      <c r="I34">
        <f t="shared" ref="I34:K34" si="51">I$2*I127*1000000</f>
        <v>353379.49416926567</v>
      </c>
      <c r="J34">
        <f t="shared" si="51"/>
        <v>197025.21175265362</v>
      </c>
      <c r="K34">
        <f t="shared" si="51"/>
        <v>170016.8247372504</v>
      </c>
      <c r="L34">
        <f t="shared" ref="L34:V34" si="52">L$2*L127*1000000</f>
        <v>7762345.060508999</v>
      </c>
      <c r="M34">
        <f t="shared" si="52"/>
        <v>24602531.59</v>
      </c>
      <c r="N34">
        <f t="shared" si="52"/>
        <v>29622800</v>
      </c>
      <c r="O34">
        <f t="shared" si="52"/>
        <v>0</v>
      </c>
      <c r="P34">
        <f t="shared" si="52"/>
        <v>0</v>
      </c>
      <c r="Q34">
        <f t="shared" si="52"/>
        <v>0</v>
      </c>
      <c r="R34">
        <f t="shared" si="52"/>
        <v>0</v>
      </c>
      <c r="S34">
        <f t="shared" si="52"/>
        <v>0</v>
      </c>
      <c r="T34">
        <f t="shared" si="52"/>
        <v>0</v>
      </c>
      <c r="U34">
        <f t="shared" si="52"/>
        <v>0</v>
      </c>
      <c r="V34">
        <f t="shared" si="52"/>
        <v>0</v>
      </c>
    </row>
    <row r="35" spans="1:22" x14ac:dyDescent="0.2">
      <c r="A35" s="72"/>
      <c r="B35" s="72"/>
      <c r="I35">
        <f t="shared" ref="I35:K35" si="53">I$2*I128*1000000</f>
        <v>0</v>
      </c>
      <c r="J35">
        <f t="shared" si="53"/>
        <v>0</v>
      </c>
      <c r="K35">
        <f t="shared" si="53"/>
        <v>0</v>
      </c>
      <c r="L35">
        <f t="shared" ref="L35:V35" si="54">L$2*L128*1000000</f>
        <v>0</v>
      </c>
      <c r="M35">
        <f t="shared" si="54"/>
        <v>0</v>
      </c>
      <c r="N35">
        <f t="shared" si="54"/>
        <v>0</v>
      </c>
      <c r="O35">
        <f t="shared" si="54"/>
        <v>0</v>
      </c>
      <c r="P35">
        <f t="shared" si="54"/>
        <v>0</v>
      </c>
      <c r="Q35">
        <f t="shared" si="54"/>
        <v>0</v>
      </c>
      <c r="R35">
        <f t="shared" si="54"/>
        <v>0</v>
      </c>
      <c r="S35">
        <f t="shared" si="54"/>
        <v>0</v>
      </c>
      <c r="T35">
        <f t="shared" si="54"/>
        <v>0</v>
      </c>
      <c r="U35">
        <f t="shared" si="54"/>
        <v>0</v>
      </c>
      <c r="V35">
        <f t="shared" si="54"/>
        <v>0</v>
      </c>
    </row>
    <row r="36" spans="1:22" x14ac:dyDescent="0.2">
      <c r="A36" s="71"/>
      <c r="B36" s="71"/>
      <c r="C36" s="6" t="s">
        <v>1255</v>
      </c>
      <c r="I36">
        <f t="shared" ref="I36:K36" si="55">I$2*I129*1000000</f>
        <v>-7484072.8586562322</v>
      </c>
      <c r="J36">
        <f t="shared" si="55"/>
        <v>-6452575.6848994056</v>
      </c>
      <c r="K36">
        <f t="shared" si="55"/>
        <v>-40549012.699834213</v>
      </c>
      <c r="L36">
        <f t="shared" ref="L36:V36" si="56">L$2*L129*1000000</f>
        <v>1683536.2649429999</v>
      </c>
      <c r="M36">
        <f t="shared" si="56"/>
        <v>180510.59</v>
      </c>
      <c r="N36">
        <f t="shared" si="56"/>
        <v>1586200</v>
      </c>
      <c r="O36">
        <f t="shared" si="56"/>
        <v>0</v>
      </c>
      <c r="P36">
        <f t="shared" si="56"/>
        <v>0</v>
      </c>
      <c r="Q36">
        <f t="shared" si="56"/>
        <v>0</v>
      </c>
      <c r="R36">
        <f t="shared" si="56"/>
        <v>0</v>
      </c>
      <c r="S36">
        <f t="shared" si="56"/>
        <v>0</v>
      </c>
      <c r="T36">
        <f t="shared" si="56"/>
        <v>0</v>
      </c>
      <c r="U36">
        <f t="shared" si="56"/>
        <v>0</v>
      </c>
      <c r="V36">
        <f t="shared" si="56"/>
        <v>0</v>
      </c>
    </row>
    <row r="37" spans="1:22" x14ac:dyDescent="0.2">
      <c r="A37" s="72"/>
      <c r="B37" s="72"/>
      <c r="I37">
        <f t="shared" ref="I37:K37" si="57">I$2*I130*1000000</f>
        <v>0</v>
      </c>
      <c r="J37">
        <f t="shared" si="57"/>
        <v>0</v>
      </c>
      <c r="K37">
        <f t="shared" si="57"/>
        <v>0</v>
      </c>
      <c r="L37">
        <f t="shared" ref="L37:V37" si="58">L$2*L130*1000000</f>
        <v>0</v>
      </c>
      <c r="M37">
        <f t="shared" si="58"/>
        <v>0</v>
      </c>
      <c r="N37">
        <f t="shared" si="58"/>
        <v>0</v>
      </c>
      <c r="O37">
        <f t="shared" si="58"/>
        <v>0</v>
      </c>
      <c r="P37">
        <f t="shared" si="58"/>
        <v>0</v>
      </c>
      <c r="Q37">
        <f t="shared" si="58"/>
        <v>0</v>
      </c>
      <c r="R37">
        <f t="shared" si="58"/>
        <v>0</v>
      </c>
      <c r="S37">
        <f t="shared" si="58"/>
        <v>0</v>
      </c>
      <c r="T37">
        <f t="shared" si="58"/>
        <v>0</v>
      </c>
      <c r="U37">
        <f t="shared" si="58"/>
        <v>0</v>
      </c>
      <c r="V37">
        <f t="shared" si="58"/>
        <v>0</v>
      </c>
    </row>
    <row r="38" spans="1:22" x14ac:dyDescent="0.2">
      <c r="A38" s="71"/>
      <c r="B38" s="71"/>
      <c r="C38" s="5" t="s">
        <v>1256</v>
      </c>
      <c r="I38">
        <f t="shared" ref="I38:K38" si="59">I$2*I131*1000000</f>
        <v>-24357943.705238666</v>
      </c>
      <c r="J38">
        <f t="shared" si="59"/>
        <v>-56275326.10685169</v>
      </c>
      <c r="K38">
        <f t="shared" si="59"/>
        <v>-146105172.7438471</v>
      </c>
      <c r="L38">
        <f t="shared" ref="L38:V38" si="60">L$2*L131*1000000</f>
        <v>-177765611.116431</v>
      </c>
      <c r="M38">
        <f t="shared" si="60"/>
        <v>-212142416.32999998</v>
      </c>
      <c r="N38">
        <f t="shared" si="60"/>
        <v>-204310800.00000003</v>
      </c>
      <c r="O38">
        <f t="shared" si="60"/>
        <v>0</v>
      </c>
      <c r="P38">
        <f t="shared" si="60"/>
        <v>0</v>
      </c>
      <c r="Q38">
        <f t="shared" si="60"/>
        <v>0</v>
      </c>
      <c r="R38">
        <f t="shared" si="60"/>
        <v>0</v>
      </c>
      <c r="S38">
        <f t="shared" si="60"/>
        <v>0</v>
      </c>
      <c r="T38">
        <f t="shared" si="60"/>
        <v>0</v>
      </c>
      <c r="U38">
        <f t="shared" si="60"/>
        <v>0</v>
      </c>
      <c r="V38">
        <f t="shared" si="60"/>
        <v>0</v>
      </c>
    </row>
    <row r="39" spans="1:22" x14ac:dyDescent="0.2">
      <c r="A39" s="72"/>
      <c r="B39" s="72"/>
      <c r="I39">
        <f t="shared" ref="I39:K39" si="61">I$2*I132*1000000</f>
        <v>0</v>
      </c>
      <c r="J39">
        <f t="shared" si="61"/>
        <v>0</v>
      </c>
      <c r="K39">
        <f t="shared" si="61"/>
        <v>0</v>
      </c>
      <c r="L39">
        <f t="shared" ref="L39:V39" si="62">L$2*L132*1000000</f>
        <v>0</v>
      </c>
      <c r="M39">
        <f t="shared" si="62"/>
        <v>0</v>
      </c>
      <c r="N39">
        <f t="shared" si="62"/>
        <v>0</v>
      </c>
      <c r="O39">
        <f t="shared" si="62"/>
        <v>0</v>
      </c>
      <c r="P39">
        <f t="shared" si="62"/>
        <v>0</v>
      </c>
      <c r="Q39">
        <f t="shared" si="62"/>
        <v>0</v>
      </c>
      <c r="R39">
        <f t="shared" si="62"/>
        <v>0</v>
      </c>
      <c r="S39">
        <f t="shared" si="62"/>
        <v>0</v>
      </c>
      <c r="T39">
        <f t="shared" si="62"/>
        <v>0</v>
      </c>
      <c r="U39">
        <f t="shared" si="62"/>
        <v>0</v>
      </c>
      <c r="V39">
        <f t="shared" si="62"/>
        <v>0</v>
      </c>
    </row>
    <row r="40" spans="1:22" x14ac:dyDescent="0.2">
      <c r="A40" s="71"/>
      <c r="B40" s="71"/>
      <c r="C40" s="6" t="s">
        <v>1257</v>
      </c>
      <c r="I40" t="e">
        <f t="shared" ref="I40:K40" si="63">I$2*I133*1000000</f>
        <v>#VALUE!</v>
      </c>
      <c r="J40" t="e">
        <f t="shared" si="63"/>
        <v>#VALUE!</v>
      </c>
      <c r="K40" t="e">
        <f t="shared" si="63"/>
        <v>#VALUE!</v>
      </c>
      <c r="L40" t="e">
        <f t="shared" ref="L40:V40" si="64">L$2*L133*1000000</f>
        <v>#VALUE!</v>
      </c>
      <c r="M40" t="e">
        <f t="shared" si="64"/>
        <v>#VALUE!</v>
      </c>
      <c r="N40" t="e">
        <f t="shared" si="64"/>
        <v>#VALUE!</v>
      </c>
      <c r="O40">
        <f t="shared" si="64"/>
        <v>0</v>
      </c>
      <c r="P40">
        <f t="shared" si="64"/>
        <v>0</v>
      </c>
      <c r="Q40">
        <f t="shared" si="64"/>
        <v>0</v>
      </c>
      <c r="R40">
        <f t="shared" si="64"/>
        <v>0</v>
      </c>
      <c r="S40">
        <f t="shared" si="64"/>
        <v>0</v>
      </c>
      <c r="T40">
        <f t="shared" si="64"/>
        <v>0</v>
      </c>
      <c r="U40">
        <f t="shared" si="64"/>
        <v>0</v>
      </c>
      <c r="V40">
        <f t="shared" si="64"/>
        <v>0</v>
      </c>
    </row>
    <row r="41" spans="1:22" x14ac:dyDescent="0.2">
      <c r="A41" s="72"/>
      <c r="B41" s="72"/>
      <c r="I41">
        <f t="shared" ref="I41:K41" si="65">I$2*I134*1000000</f>
        <v>0</v>
      </c>
      <c r="J41">
        <f t="shared" si="65"/>
        <v>0</v>
      </c>
      <c r="K41">
        <f t="shared" si="65"/>
        <v>0</v>
      </c>
      <c r="L41">
        <f t="shared" ref="L41:V41" si="66">L$2*L134*1000000</f>
        <v>0</v>
      </c>
      <c r="M41">
        <f t="shared" si="66"/>
        <v>0</v>
      </c>
      <c r="N41">
        <f t="shared" si="66"/>
        <v>0</v>
      </c>
      <c r="O41">
        <f t="shared" si="66"/>
        <v>0</v>
      </c>
      <c r="P41">
        <f t="shared" si="66"/>
        <v>0</v>
      </c>
      <c r="Q41">
        <f t="shared" si="66"/>
        <v>0</v>
      </c>
      <c r="R41">
        <f t="shared" si="66"/>
        <v>0</v>
      </c>
      <c r="S41">
        <f t="shared" si="66"/>
        <v>0</v>
      </c>
      <c r="T41">
        <f t="shared" si="66"/>
        <v>0</v>
      </c>
      <c r="U41">
        <f t="shared" si="66"/>
        <v>0</v>
      </c>
      <c r="V41">
        <f t="shared" si="66"/>
        <v>0</v>
      </c>
    </row>
    <row r="42" spans="1:22" x14ac:dyDescent="0.2">
      <c r="A42" s="71"/>
      <c r="B42" s="71"/>
      <c r="C42" s="6" t="s">
        <v>1258</v>
      </c>
      <c r="I42" t="e">
        <f t="shared" ref="I42:K42" si="67">I$2*I135*1000000</f>
        <v>#VALUE!</v>
      </c>
      <c r="J42" t="e">
        <f t="shared" si="67"/>
        <v>#VALUE!</v>
      </c>
      <c r="K42" t="e">
        <f t="shared" si="67"/>
        <v>#VALUE!</v>
      </c>
      <c r="L42" t="e">
        <f t="shared" ref="L42:V42" si="68">L$2*L135*1000000</f>
        <v>#VALUE!</v>
      </c>
      <c r="M42" t="e">
        <f t="shared" si="68"/>
        <v>#VALUE!</v>
      </c>
      <c r="N42" t="e">
        <f t="shared" si="68"/>
        <v>#VALUE!</v>
      </c>
      <c r="O42">
        <f t="shared" si="68"/>
        <v>0</v>
      </c>
      <c r="P42">
        <f t="shared" si="68"/>
        <v>0</v>
      </c>
      <c r="Q42">
        <f t="shared" si="68"/>
        <v>0</v>
      </c>
      <c r="R42">
        <f t="shared" si="68"/>
        <v>0</v>
      </c>
      <c r="S42">
        <f t="shared" si="68"/>
        <v>0</v>
      </c>
      <c r="T42">
        <f t="shared" si="68"/>
        <v>0</v>
      </c>
      <c r="U42">
        <f t="shared" si="68"/>
        <v>0</v>
      </c>
      <c r="V42">
        <f t="shared" si="68"/>
        <v>0</v>
      </c>
    </row>
    <row r="43" spans="1:22" x14ac:dyDescent="0.2">
      <c r="A43" s="72"/>
      <c r="B43" s="72"/>
      <c r="I43">
        <f t="shared" ref="I43:K43" si="69">I$2*I136*1000000</f>
        <v>0</v>
      </c>
      <c r="J43">
        <f t="shared" si="69"/>
        <v>0</v>
      </c>
      <c r="K43">
        <f t="shared" si="69"/>
        <v>0</v>
      </c>
      <c r="L43">
        <f t="shared" ref="L43:V43" si="70">L$2*L136*1000000</f>
        <v>0</v>
      </c>
      <c r="M43">
        <f t="shared" si="70"/>
        <v>0</v>
      </c>
      <c r="N43">
        <f t="shared" si="70"/>
        <v>0</v>
      </c>
      <c r="O43">
        <f t="shared" si="70"/>
        <v>0</v>
      </c>
      <c r="P43">
        <f t="shared" si="70"/>
        <v>0</v>
      </c>
      <c r="Q43">
        <f t="shared" si="70"/>
        <v>0</v>
      </c>
      <c r="R43">
        <f t="shared" si="70"/>
        <v>0</v>
      </c>
      <c r="S43">
        <f t="shared" si="70"/>
        <v>0</v>
      </c>
      <c r="T43">
        <f t="shared" si="70"/>
        <v>0</v>
      </c>
      <c r="U43">
        <f t="shared" si="70"/>
        <v>0</v>
      </c>
      <c r="V43">
        <f t="shared" si="70"/>
        <v>0</v>
      </c>
    </row>
    <row r="44" spans="1:22" x14ac:dyDescent="0.2">
      <c r="A44" s="71"/>
      <c r="B44" s="71"/>
      <c r="C44" s="5" t="s">
        <v>1259</v>
      </c>
      <c r="I44">
        <f t="shared" ref="I44:K44" si="71">I$2*I137*1000000</f>
        <v>-24357943.705238666</v>
      </c>
      <c r="J44">
        <f t="shared" si="71"/>
        <v>-56275326.10685169</v>
      </c>
      <c r="K44">
        <f t="shared" si="71"/>
        <v>-146105172.7438471</v>
      </c>
      <c r="L44">
        <f t="shared" ref="L44:V44" si="72">L$2*L137*1000000</f>
        <v>-177765611.116431</v>
      </c>
      <c r="M44">
        <f t="shared" si="72"/>
        <v>-212142416.32999998</v>
      </c>
      <c r="N44">
        <f t="shared" si="72"/>
        <v>-204310800.00000003</v>
      </c>
      <c r="O44">
        <f t="shared" si="72"/>
        <v>0</v>
      </c>
      <c r="P44">
        <f t="shared" si="72"/>
        <v>0</v>
      </c>
      <c r="Q44">
        <f t="shared" si="72"/>
        <v>0</v>
      </c>
      <c r="R44">
        <f t="shared" si="72"/>
        <v>0</v>
      </c>
      <c r="S44">
        <f t="shared" si="72"/>
        <v>0</v>
      </c>
      <c r="T44">
        <f t="shared" si="72"/>
        <v>0</v>
      </c>
      <c r="U44">
        <f t="shared" si="72"/>
        <v>0</v>
      </c>
      <c r="V44">
        <f t="shared" si="72"/>
        <v>0</v>
      </c>
    </row>
    <row r="45" spans="1:22" x14ac:dyDescent="0.2">
      <c r="A45" s="72"/>
      <c r="B45" s="72"/>
      <c r="I45">
        <f t="shared" ref="I45:K45" si="73">I$2*I138*1000000</f>
        <v>0</v>
      </c>
      <c r="J45">
        <f t="shared" si="73"/>
        <v>0</v>
      </c>
      <c r="K45">
        <f t="shared" si="73"/>
        <v>0</v>
      </c>
      <c r="L45">
        <f t="shared" ref="L45:V45" si="74">L$2*L138*1000000</f>
        <v>0</v>
      </c>
      <c r="M45">
        <f t="shared" si="74"/>
        <v>0</v>
      </c>
      <c r="N45">
        <f t="shared" si="74"/>
        <v>0</v>
      </c>
      <c r="O45">
        <f t="shared" si="74"/>
        <v>0</v>
      </c>
      <c r="P45">
        <f t="shared" si="74"/>
        <v>0</v>
      </c>
      <c r="Q45">
        <f t="shared" si="74"/>
        <v>0</v>
      </c>
      <c r="R45">
        <f t="shared" si="74"/>
        <v>0</v>
      </c>
      <c r="S45">
        <f t="shared" si="74"/>
        <v>0</v>
      </c>
      <c r="T45">
        <f t="shared" si="74"/>
        <v>0</v>
      </c>
      <c r="U45">
        <f t="shared" si="74"/>
        <v>0</v>
      </c>
      <c r="V45">
        <f t="shared" si="74"/>
        <v>0</v>
      </c>
    </row>
    <row r="46" spans="1:22" x14ac:dyDescent="0.2">
      <c r="A46" s="71"/>
      <c r="B46" s="71"/>
      <c r="C46" s="6" t="s">
        <v>1260</v>
      </c>
      <c r="I46" t="e">
        <f t="shared" ref="I46:K46" si="75">I$2*I139*1000000</f>
        <v>#VALUE!</v>
      </c>
      <c r="J46">
        <f t="shared" si="75"/>
        <v>-1685181.2642719154</v>
      </c>
      <c r="K46">
        <f t="shared" si="75"/>
        <v>-1982517.6170254375</v>
      </c>
      <c r="L46">
        <f t="shared" ref="L46:V46" si="76">L$2*L139*1000000</f>
        <v>-347667.18706238992</v>
      </c>
      <c r="M46">
        <f t="shared" si="76"/>
        <v>-286587.10729999992</v>
      </c>
      <c r="N46">
        <f t="shared" si="76"/>
        <v>7416</v>
      </c>
      <c r="O46">
        <f t="shared" si="76"/>
        <v>0</v>
      </c>
      <c r="P46">
        <f t="shared" si="76"/>
        <v>0</v>
      </c>
      <c r="Q46">
        <f t="shared" si="76"/>
        <v>0</v>
      </c>
      <c r="R46">
        <f t="shared" si="76"/>
        <v>0</v>
      </c>
      <c r="S46">
        <f t="shared" si="76"/>
        <v>0</v>
      </c>
      <c r="T46">
        <f t="shared" si="76"/>
        <v>0</v>
      </c>
      <c r="U46">
        <f t="shared" si="76"/>
        <v>0</v>
      </c>
      <c r="V46">
        <f t="shared" si="76"/>
        <v>0</v>
      </c>
    </row>
    <row r="47" spans="1:22" x14ac:dyDescent="0.2">
      <c r="A47" s="72"/>
      <c r="B47" s="72"/>
      <c r="I47">
        <f t="shared" ref="I47:K47" si="77">I$2*I140*1000000</f>
        <v>0</v>
      </c>
      <c r="J47">
        <f t="shared" si="77"/>
        <v>0</v>
      </c>
      <c r="K47">
        <f t="shared" si="77"/>
        <v>0</v>
      </c>
      <c r="L47">
        <f t="shared" ref="L47:V47" si="78">L$2*L140*1000000</f>
        <v>0</v>
      </c>
      <c r="M47">
        <f t="shared" si="78"/>
        <v>0</v>
      </c>
      <c r="N47">
        <f t="shared" si="78"/>
        <v>0</v>
      </c>
      <c r="O47">
        <f t="shared" si="78"/>
        <v>0</v>
      </c>
      <c r="P47">
        <f t="shared" si="78"/>
        <v>0</v>
      </c>
      <c r="Q47">
        <f t="shared" si="78"/>
        <v>0</v>
      </c>
      <c r="R47">
        <f t="shared" si="78"/>
        <v>0</v>
      </c>
      <c r="S47">
        <f t="shared" si="78"/>
        <v>0</v>
      </c>
      <c r="T47">
        <f t="shared" si="78"/>
        <v>0</v>
      </c>
      <c r="U47">
        <f t="shared" si="78"/>
        <v>0</v>
      </c>
      <c r="V47">
        <f t="shared" si="78"/>
        <v>0</v>
      </c>
    </row>
    <row r="48" spans="1:22" x14ac:dyDescent="0.2">
      <c r="A48" s="71"/>
      <c r="B48" s="71"/>
      <c r="C48" s="6" t="s">
        <v>1261</v>
      </c>
      <c r="I48" t="e">
        <f t="shared" ref="I48:K48" si="79">I$2*I141*1000000</f>
        <v>#VALUE!</v>
      </c>
      <c r="J48" t="e">
        <f t="shared" si="79"/>
        <v>#VALUE!</v>
      </c>
      <c r="K48" t="e">
        <f t="shared" si="79"/>
        <v>#VALUE!</v>
      </c>
      <c r="L48">
        <f t="shared" ref="L48:V48" si="80">L$2*L141*1000000</f>
        <v>-91586858.571142733</v>
      </c>
      <c r="M48">
        <f t="shared" si="80"/>
        <v>-18042670.566699997</v>
      </c>
      <c r="N48">
        <f t="shared" si="80"/>
        <v>-6319153.0000000009</v>
      </c>
      <c r="O48">
        <f t="shared" si="80"/>
        <v>0</v>
      </c>
      <c r="P48">
        <f t="shared" si="80"/>
        <v>0</v>
      </c>
      <c r="Q48">
        <f t="shared" si="80"/>
        <v>0</v>
      </c>
      <c r="R48">
        <f t="shared" si="80"/>
        <v>0</v>
      </c>
      <c r="S48">
        <f t="shared" si="80"/>
        <v>0</v>
      </c>
      <c r="T48">
        <f t="shared" si="80"/>
        <v>0</v>
      </c>
      <c r="U48">
        <f t="shared" si="80"/>
        <v>0</v>
      </c>
      <c r="V48">
        <f t="shared" si="80"/>
        <v>0</v>
      </c>
    </row>
    <row r="49" spans="1:22" x14ac:dyDescent="0.2">
      <c r="A49" s="72"/>
      <c r="B49" s="72"/>
      <c r="I49">
        <f t="shared" ref="I49:K49" si="81">I$2*I142*1000000</f>
        <v>0</v>
      </c>
      <c r="J49">
        <f t="shared" si="81"/>
        <v>0</v>
      </c>
      <c r="K49">
        <f t="shared" si="81"/>
        <v>0</v>
      </c>
      <c r="L49">
        <f t="shared" ref="L49:V49" si="82">L$2*L142*1000000</f>
        <v>0</v>
      </c>
      <c r="M49">
        <f t="shared" si="82"/>
        <v>0</v>
      </c>
      <c r="N49">
        <f t="shared" si="82"/>
        <v>0</v>
      </c>
      <c r="O49">
        <f t="shared" si="82"/>
        <v>0</v>
      </c>
      <c r="P49">
        <f t="shared" si="82"/>
        <v>0</v>
      </c>
      <c r="Q49">
        <f t="shared" si="82"/>
        <v>0</v>
      </c>
      <c r="R49">
        <f t="shared" si="82"/>
        <v>0</v>
      </c>
      <c r="S49">
        <f t="shared" si="82"/>
        <v>0</v>
      </c>
      <c r="T49">
        <f t="shared" si="82"/>
        <v>0</v>
      </c>
      <c r="U49">
        <f t="shared" si="82"/>
        <v>0</v>
      </c>
      <c r="V49">
        <f t="shared" si="82"/>
        <v>0</v>
      </c>
    </row>
    <row r="50" spans="1:22" x14ac:dyDescent="0.2">
      <c r="A50" s="71"/>
      <c r="B50" s="71"/>
      <c r="C50" s="6" t="s">
        <v>1262</v>
      </c>
      <c r="I50" t="e">
        <f t="shared" ref="I50:K50" si="83">I$2*I143*1000000</f>
        <v>#VALUE!</v>
      </c>
      <c r="J50" t="e">
        <f t="shared" si="83"/>
        <v>#VALUE!</v>
      </c>
      <c r="K50" t="e">
        <f t="shared" si="83"/>
        <v>#VALUE!</v>
      </c>
      <c r="L50">
        <f t="shared" ref="L50:V50" si="84">L$2*L143*1000000</f>
        <v>56494.505534999997</v>
      </c>
      <c r="M50">
        <f t="shared" si="84"/>
        <v>297311.56</v>
      </c>
      <c r="N50">
        <f t="shared" si="84"/>
        <v>360500</v>
      </c>
      <c r="O50">
        <f t="shared" si="84"/>
        <v>0</v>
      </c>
      <c r="P50">
        <f t="shared" si="84"/>
        <v>0</v>
      </c>
      <c r="Q50">
        <f t="shared" si="84"/>
        <v>0</v>
      </c>
      <c r="R50">
        <f t="shared" si="84"/>
        <v>0</v>
      </c>
      <c r="S50">
        <f t="shared" si="84"/>
        <v>0</v>
      </c>
      <c r="T50">
        <f t="shared" si="84"/>
        <v>0</v>
      </c>
      <c r="U50">
        <f t="shared" si="84"/>
        <v>0</v>
      </c>
      <c r="V50">
        <f t="shared" si="84"/>
        <v>0</v>
      </c>
    </row>
    <row r="51" spans="1:22" x14ac:dyDescent="0.2">
      <c r="A51" s="72"/>
      <c r="B51" s="72"/>
      <c r="I51">
        <f t="shared" ref="I51:K51" si="85">I$2*I144*1000000</f>
        <v>0</v>
      </c>
      <c r="J51">
        <f t="shared" si="85"/>
        <v>0</v>
      </c>
      <c r="K51">
        <f t="shared" si="85"/>
        <v>0</v>
      </c>
      <c r="L51">
        <f t="shared" ref="L51:V51" si="86">L$2*L144*1000000</f>
        <v>0</v>
      </c>
      <c r="M51">
        <f t="shared" si="86"/>
        <v>0</v>
      </c>
      <c r="N51">
        <f t="shared" si="86"/>
        <v>0</v>
      </c>
      <c r="O51">
        <f t="shared" si="86"/>
        <v>0</v>
      </c>
      <c r="P51">
        <f t="shared" si="86"/>
        <v>0</v>
      </c>
      <c r="Q51">
        <f t="shared" si="86"/>
        <v>0</v>
      </c>
      <c r="R51">
        <f t="shared" si="86"/>
        <v>0</v>
      </c>
      <c r="S51">
        <f t="shared" si="86"/>
        <v>0</v>
      </c>
      <c r="T51">
        <f t="shared" si="86"/>
        <v>0</v>
      </c>
      <c r="U51">
        <f t="shared" si="86"/>
        <v>0</v>
      </c>
      <c r="V51">
        <f t="shared" si="86"/>
        <v>0</v>
      </c>
    </row>
    <row r="52" spans="1:22" x14ac:dyDescent="0.2">
      <c r="A52" s="71"/>
      <c r="B52" s="71"/>
      <c r="C52" s="6" t="s">
        <v>1263</v>
      </c>
      <c r="I52">
        <f t="shared" ref="I52:K52" si="87">I$2*I145*1000000</f>
        <v>-24357943.705238666</v>
      </c>
      <c r="J52">
        <f t="shared" si="87"/>
        <v>-56275326.10685169</v>
      </c>
      <c r="K52">
        <f t="shared" si="87"/>
        <v>-146105172.7438471</v>
      </c>
      <c r="L52">
        <f t="shared" ref="L52:V52" si="88">L$2*L145*1000000</f>
        <v>-177833404.52307296</v>
      </c>
      <c r="M52">
        <f t="shared" si="88"/>
        <v>-212439727.88999999</v>
      </c>
      <c r="N52">
        <f t="shared" si="88"/>
        <v>-204671300</v>
      </c>
      <c r="O52">
        <f t="shared" si="88"/>
        <v>0</v>
      </c>
      <c r="P52">
        <f t="shared" si="88"/>
        <v>0</v>
      </c>
      <c r="Q52">
        <f t="shared" si="88"/>
        <v>0</v>
      </c>
      <c r="R52">
        <f t="shared" si="88"/>
        <v>0</v>
      </c>
      <c r="S52">
        <f t="shared" si="88"/>
        <v>0</v>
      </c>
      <c r="T52">
        <f t="shared" si="88"/>
        <v>0</v>
      </c>
      <c r="U52">
        <f t="shared" si="88"/>
        <v>0</v>
      </c>
      <c r="V52">
        <f t="shared" si="88"/>
        <v>0</v>
      </c>
    </row>
    <row r="53" spans="1:22" x14ac:dyDescent="0.2">
      <c r="A53" s="72"/>
      <c r="B53" s="72"/>
      <c r="I53">
        <f t="shared" ref="I53:K53" si="89">I$2*I146*1000000</f>
        <v>0</v>
      </c>
      <c r="J53">
        <f t="shared" si="89"/>
        <v>0</v>
      </c>
      <c r="K53">
        <f t="shared" si="89"/>
        <v>0</v>
      </c>
      <c r="L53">
        <f t="shared" ref="L53:V53" si="90">L$2*L146*1000000</f>
        <v>0</v>
      </c>
      <c r="M53">
        <f t="shared" si="90"/>
        <v>0</v>
      </c>
      <c r="N53">
        <f t="shared" si="90"/>
        <v>0</v>
      </c>
      <c r="O53">
        <f t="shared" si="90"/>
        <v>0</v>
      </c>
      <c r="P53">
        <f t="shared" si="90"/>
        <v>0</v>
      </c>
      <c r="Q53">
        <f t="shared" si="90"/>
        <v>0</v>
      </c>
      <c r="R53">
        <f t="shared" si="90"/>
        <v>0</v>
      </c>
      <c r="S53">
        <f t="shared" si="90"/>
        <v>0</v>
      </c>
      <c r="T53">
        <f t="shared" si="90"/>
        <v>0</v>
      </c>
      <c r="U53">
        <f t="shared" si="90"/>
        <v>0</v>
      </c>
      <c r="V53">
        <f t="shared" si="90"/>
        <v>0</v>
      </c>
    </row>
    <row r="54" spans="1:22" x14ac:dyDescent="0.2">
      <c r="A54" s="71"/>
      <c r="B54" s="71"/>
      <c r="C54" s="6" t="s">
        <v>1264</v>
      </c>
      <c r="I54" t="e">
        <f t="shared" ref="I54:K54" si="91">I$2*I147*1000000</f>
        <v>#VALUE!</v>
      </c>
      <c r="J54" t="e">
        <f t="shared" si="91"/>
        <v>#VALUE!</v>
      </c>
      <c r="K54" t="e">
        <f t="shared" si="91"/>
        <v>#VALUE!</v>
      </c>
      <c r="L54" t="e">
        <f t="shared" ref="L54:V54" si="92">L$2*L147*1000000</f>
        <v>#VALUE!</v>
      </c>
      <c r="M54" t="e">
        <f t="shared" si="92"/>
        <v>#VALUE!</v>
      </c>
      <c r="N54" t="e">
        <f t="shared" si="92"/>
        <v>#VALUE!</v>
      </c>
      <c r="O54">
        <f t="shared" si="92"/>
        <v>0</v>
      </c>
      <c r="P54">
        <f t="shared" si="92"/>
        <v>0</v>
      </c>
      <c r="Q54">
        <f t="shared" si="92"/>
        <v>0</v>
      </c>
      <c r="R54">
        <f t="shared" si="92"/>
        <v>0</v>
      </c>
      <c r="S54">
        <f t="shared" si="92"/>
        <v>0</v>
      </c>
      <c r="T54">
        <f t="shared" si="92"/>
        <v>0</v>
      </c>
      <c r="U54">
        <f t="shared" si="92"/>
        <v>0</v>
      </c>
      <c r="V54">
        <f t="shared" si="92"/>
        <v>0</v>
      </c>
    </row>
    <row r="55" spans="1:22" x14ac:dyDescent="0.2">
      <c r="A55" s="72"/>
      <c r="B55" s="72"/>
      <c r="I55">
        <f t="shared" ref="I55:K55" si="93">I$2*I148*1000000</f>
        <v>0</v>
      </c>
      <c r="J55">
        <f t="shared" si="93"/>
        <v>0</v>
      </c>
      <c r="K55">
        <f t="shared" si="93"/>
        <v>0</v>
      </c>
      <c r="L55">
        <f t="shared" ref="L55:V55" si="94">L$2*L148*1000000</f>
        <v>0</v>
      </c>
      <c r="M55">
        <f t="shared" si="94"/>
        <v>0</v>
      </c>
      <c r="N55">
        <f t="shared" si="94"/>
        <v>0</v>
      </c>
      <c r="O55">
        <f t="shared" si="94"/>
        <v>0</v>
      </c>
      <c r="P55">
        <f t="shared" si="94"/>
        <v>0</v>
      </c>
      <c r="Q55">
        <f t="shared" si="94"/>
        <v>0</v>
      </c>
      <c r="R55">
        <f t="shared" si="94"/>
        <v>0</v>
      </c>
      <c r="S55">
        <f t="shared" si="94"/>
        <v>0</v>
      </c>
      <c r="T55">
        <f t="shared" si="94"/>
        <v>0</v>
      </c>
      <c r="U55">
        <f t="shared" si="94"/>
        <v>0</v>
      </c>
      <c r="V55">
        <f t="shared" si="94"/>
        <v>0</v>
      </c>
    </row>
    <row r="56" spans="1:22" x14ac:dyDescent="0.2">
      <c r="A56" s="71"/>
      <c r="B56" s="71"/>
      <c r="C56" s="5" t="s">
        <v>1265</v>
      </c>
      <c r="I56">
        <f t="shared" ref="I56:K56" si="95">I$2*I149*1000000</f>
        <v>-24357943.705238666</v>
      </c>
      <c r="J56">
        <f t="shared" si="95"/>
        <v>-56275326.10685169</v>
      </c>
      <c r="K56">
        <f t="shared" si="95"/>
        <v>-146105172.7438471</v>
      </c>
      <c r="L56">
        <f t="shared" ref="L56:V56" si="96">L$2*L149*1000000</f>
        <v>-177833404.52307296</v>
      </c>
      <c r="M56">
        <f t="shared" si="96"/>
        <v>-212439727.88999999</v>
      </c>
      <c r="N56">
        <f t="shared" si="96"/>
        <v>-204671300</v>
      </c>
      <c r="O56">
        <f t="shared" si="96"/>
        <v>0</v>
      </c>
      <c r="P56">
        <f t="shared" si="96"/>
        <v>0</v>
      </c>
      <c r="Q56">
        <f t="shared" si="96"/>
        <v>0</v>
      </c>
      <c r="R56">
        <f t="shared" si="96"/>
        <v>0</v>
      </c>
      <c r="S56">
        <f t="shared" si="96"/>
        <v>0</v>
      </c>
      <c r="T56">
        <f t="shared" si="96"/>
        <v>0</v>
      </c>
      <c r="U56">
        <f t="shared" si="96"/>
        <v>0</v>
      </c>
      <c r="V56">
        <f t="shared" si="96"/>
        <v>0</v>
      </c>
    </row>
    <row r="57" spans="1:22" x14ac:dyDescent="0.2">
      <c r="A57" s="72"/>
      <c r="B57" s="72"/>
      <c r="I57">
        <f t="shared" ref="I57:K57" si="97">I$2*I150*1000000</f>
        <v>0</v>
      </c>
      <c r="J57">
        <f t="shared" si="97"/>
        <v>0</v>
      </c>
      <c r="K57">
        <f t="shared" si="97"/>
        <v>0</v>
      </c>
      <c r="L57">
        <f t="shared" ref="L57:V57" si="98">L$2*L150*1000000</f>
        <v>0</v>
      </c>
      <c r="M57">
        <f t="shared" si="98"/>
        <v>0</v>
      </c>
      <c r="N57">
        <f t="shared" si="98"/>
        <v>0</v>
      </c>
      <c r="O57">
        <f t="shared" si="98"/>
        <v>0</v>
      </c>
      <c r="P57">
        <f t="shared" si="98"/>
        <v>0</v>
      </c>
      <c r="Q57">
        <f t="shared" si="98"/>
        <v>0</v>
      </c>
      <c r="R57">
        <f t="shared" si="98"/>
        <v>0</v>
      </c>
      <c r="S57">
        <f t="shared" si="98"/>
        <v>0</v>
      </c>
      <c r="T57">
        <f t="shared" si="98"/>
        <v>0</v>
      </c>
      <c r="U57">
        <f t="shared" si="98"/>
        <v>0</v>
      </c>
      <c r="V57">
        <f t="shared" si="98"/>
        <v>0</v>
      </c>
    </row>
    <row r="58" spans="1:22" x14ac:dyDescent="0.2">
      <c r="A58" s="71"/>
      <c r="B58" s="71"/>
      <c r="C58" s="6" t="s">
        <v>1266</v>
      </c>
      <c r="I58" t="e">
        <f t="shared" ref="I58:K58" si="99">I$2*I151*1000000</f>
        <v>#VALUE!</v>
      </c>
      <c r="J58">
        <f t="shared" si="99"/>
        <v>-1685181.2642719154</v>
      </c>
      <c r="K58">
        <f t="shared" si="99"/>
        <v>-1982517.6170254375</v>
      </c>
      <c r="L58">
        <f t="shared" ref="L58:V58" si="100">L$2*L151*1000000</f>
        <v>-348119.14310666994</v>
      </c>
      <c r="M58">
        <f t="shared" si="100"/>
        <v>-287967.48239999998</v>
      </c>
      <c r="N58">
        <f t="shared" si="100"/>
        <v>7004</v>
      </c>
      <c r="O58">
        <f t="shared" si="100"/>
        <v>0</v>
      </c>
      <c r="P58">
        <f t="shared" si="100"/>
        <v>0</v>
      </c>
      <c r="Q58">
        <f t="shared" si="100"/>
        <v>0</v>
      </c>
      <c r="R58">
        <f t="shared" si="100"/>
        <v>0</v>
      </c>
      <c r="S58">
        <f t="shared" si="100"/>
        <v>0</v>
      </c>
      <c r="T58">
        <f t="shared" si="100"/>
        <v>0</v>
      </c>
      <c r="U58">
        <f t="shared" si="100"/>
        <v>0</v>
      </c>
      <c r="V58">
        <f t="shared" si="100"/>
        <v>0</v>
      </c>
    </row>
    <row r="59" spans="1:22" x14ac:dyDescent="0.2">
      <c r="A59" s="72"/>
      <c r="B59" s="72"/>
      <c r="I59">
        <f t="shared" ref="I59:K59" si="101">I$2*I152*1000000</f>
        <v>0</v>
      </c>
      <c r="J59">
        <f t="shared" si="101"/>
        <v>0</v>
      </c>
      <c r="K59">
        <f t="shared" si="101"/>
        <v>0</v>
      </c>
      <c r="L59">
        <f t="shared" ref="L59:V59" si="102">L$2*L152*1000000</f>
        <v>0</v>
      </c>
      <c r="M59">
        <f t="shared" si="102"/>
        <v>0</v>
      </c>
      <c r="N59">
        <f t="shared" si="102"/>
        <v>0</v>
      </c>
      <c r="O59">
        <f t="shared" si="102"/>
        <v>0</v>
      </c>
      <c r="P59">
        <f t="shared" si="102"/>
        <v>0</v>
      </c>
      <c r="Q59">
        <f t="shared" si="102"/>
        <v>0</v>
      </c>
      <c r="R59">
        <f t="shared" si="102"/>
        <v>0</v>
      </c>
      <c r="S59">
        <f t="shared" si="102"/>
        <v>0</v>
      </c>
      <c r="T59">
        <f t="shared" si="102"/>
        <v>0</v>
      </c>
      <c r="U59">
        <f t="shared" si="102"/>
        <v>0</v>
      </c>
      <c r="V59">
        <f t="shared" si="102"/>
        <v>0</v>
      </c>
    </row>
    <row r="60" spans="1:22" x14ac:dyDescent="0.2">
      <c r="A60" s="71"/>
      <c r="B60" s="71"/>
      <c r="C60" s="6" t="s">
        <v>1267</v>
      </c>
      <c r="I60" t="e">
        <f t="shared" ref="I60:K60" si="103">I$2*I153*1000000</f>
        <v>#VALUE!</v>
      </c>
      <c r="J60" t="e">
        <f t="shared" si="103"/>
        <v>#VALUE!</v>
      </c>
      <c r="K60" t="e">
        <f t="shared" si="103"/>
        <v>#VALUE!</v>
      </c>
      <c r="L60">
        <f t="shared" ref="L60:V60" si="104">L$2*L153*1000000</f>
        <v>-91617704.571164832</v>
      </c>
      <c r="M60">
        <f t="shared" si="104"/>
        <v>-18067517.318499997</v>
      </c>
      <c r="N60">
        <f t="shared" si="104"/>
        <v>-6330277.0000000009</v>
      </c>
      <c r="O60">
        <f t="shared" si="104"/>
        <v>0</v>
      </c>
      <c r="P60">
        <f t="shared" si="104"/>
        <v>0</v>
      </c>
      <c r="Q60">
        <f t="shared" si="104"/>
        <v>0</v>
      </c>
      <c r="R60">
        <f t="shared" si="104"/>
        <v>0</v>
      </c>
      <c r="S60">
        <f t="shared" si="104"/>
        <v>0</v>
      </c>
      <c r="T60">
        <f t="shared" si="104"/>
        <v>0</v>
      </c>
      <c r="U60">
        <f t="shared" si="104"/>
        <v>0</v>
      </c>
      <c r="V60">
        <f t="shared" si="104"/>
        <v>0</v>
      </c>
    </row>
    <row r="61" spans="1:22" x14ac:dyDescent="0.2">
      <c r="A61" s="72"/>
      <c r="B61" s="72"/>
      <c r="I61">
        <f t="shared" ref="I61:K61" si="105">I$2*I154*1000000</f>
        <v>0</v>
      </c>
      <c r="J61">
        <f t="shared" si="105"/>
        <v>0</v>
      </c>
      <c r="K61">
        <f t="shared" si="105"/>
        <v>0</v>
      </c>
      <c r="L61">
        <f t="shared" ref="L61:V61" si="106">L$2*L154*1000000</f>
        <v>0</v>
      </c>
      <c r="M61">
        <f t="shared" si="106"/>
        <v>0</v>
      </c>
      <c r="N61">
        <f t="shared" si="106"/>
        <v>0</v>
      </c>
      <c r="O61">
        <f t="shared" si="106"/>
        <v>0</v>
      </c>
      <c r="P61">
        <f t="shared" si="106"/>
        <v>0</v>
      </c>
      <c r="Q61">
        <f t="shared" si="106"/>
        <v>0</v>
      </c>
      <c r="R61">
        <f t="shared" si="106"/>
        <v>0</v>
      </c>
      <c r="S61">
        <f t="shared" si="106"/>
        <v>0</v>
      </c>
      <c r="T61">
        <f t="shared" si="106"/>
        <v>0</v>
      </c>
      <c r="U61">
        <f t="shared" si="106"/>
        <v>0</v>
      </c>
      <c r="V61">
        <f t="shared" si="106"/>
        <v>0</v>
      </c>
    </row>
    <row r="62" spans="1:22" x14ac:dyDescent="0.2">
      <c r="A62" s="71"/>
      <c r="B62" s="71"/>
      <c r="C62" s="6" t="s">
        <v>1268</v>
      </c>
      <c r="I62" t="e">
        <f t="shared" ref="I62:K62" si="107">I$2*I155*1000000</f>
        <v>#VALUE!</v>
      </c>
      <c r="J62" t="e">
        <f t="shared" si="107"/>
        <v>#VALUE!</v>
      </c>
      <c r="K62" t="e">
        <f t="shared" si="107"/>
        <v>#VALUE!</v>
      </c>
      <c r="L62" t="e">
        <f t="shared" ref="L62:V62" si="108">L$2*L155*1000000</f>
        <v>#VALUE!</v>
      </c>
      <c r="M62" t="e">
        <f t="shared" si="108"/>
        <v>#VALUE!</v>
      </c>
      <c r="N62" t="e">
        <f t="shared" si="108"/>
        <v>#VALUE!</v>
      </c>
      <c r="O62">
        <f t="shared" si="108"/>
        <v>0</v>
      </c>
      <c r="P62">
        <f t="shared" si="108"/>
        <v>0</v>
      </c>
      <c r="Q62">
        <f t="shared" si="108"/>
        <v>0</v>
      </c>
      <c r="R62">
        <f t="shared" si="108"/>
        <v>0</v>
      </c>
      <c r="S62">
        <f t="shared" si="108"/>
        <v>0</v>
      </c>
      <c r="T62">
        <f t="shared" si="108"/>
        <v>0</v>
      </c>
      <c r="U62">
        <f t="shared" si="108"/>
        <v>0</v>
      </c>
      <c r="V62">
        <f t="shared" si="108"/>
        <v>0</v>
      </c>
    </row>
    <row r="63" spans="1:22" x14ac:dyDescent="0.2">
      <c r="A63" s="72"/>
      <c r="B63" s="72"/>
      <c r="I63">
        <f t="shared" ref="I63:K63" si="109">I$2*I156*1000000</f>
        <v>0</v>
      </c>
      <c r="J63">
        <f t="shared" si="109"/>
        <v>0</v>
      </c>
      <c r="K63">
        <f t="shared" si="109"/>
        <v>0</v>
      </c>
      <c r="L63">
        <f t="shared" ref="L63:V63" si="110">L$2*L156*1000000</f>
        <v>0</v>
      </c>
      <c r="M63">
        <f t="shared" si="110"/>
        <v>0</v>
      </c>
      <c r="N63">
        <f t="shared" si="110"/>
        <v>0</v>
      </c>
      <c r="O63">
        <f t="shared" si="110"/>
        <v>0</v>
      </c>
      <c r="P63">
        <f t="shared" si="110"/>
        <v>0</v>
      </c>
      <c r="Q63">
        <f t="shared" si="110"/>
        <v>0</v>
      </c>
      <c r="R63">
        <f t="shared" si="110"/>
        <v>0</v>
      </c>
      <c r="S63">
        <f t="shared" si="110"/>
        <v>0</v>
      </c>
      <c r="T63">
        <f t="shared" si="110"/>
        <v>0</v>
      </c>
      <c r="U63">
        <f t="shared" si="110"/>
        <v>0</v>
      </c>
      <c r="V63">
        <f t="shared" si="110"/>
        <v>0</v>
      </c>
    </row>
    <row r="64" spans="1:22" x14ac:dyDescent="0.2">
      <c r="A64" s="71"/>
      <c r="B64" s="71"/>
      <c r="C64" s="6" t="s">
        <v>1269</v>
      </c>
      <c r="I64">
        <f t="shared" ref="I64:K64" si="111">I$2*I157*1000000</f>
        <v>-24357943.705238666</v>
      </c>
      <c r="J64">
        <f t="shared" si="111"/>
        <v>-56275326.10685169</v>
      </c>
      <c r="K64">
        <f t="shared" si="111"/>
        <v>-146105172.7438471</v>
      </c>
      <c r="L64">
        <f t="shared" ref="L64:V64" si="112">L$2*L157*1000000</f>
        <v>-177833404.52307296</v>
      </c>
      <c r="M64">
        <f t="shared" si="112"/>
        <v>-212439727.88999999</v>
      </c>
      <c r="N64">
        <f t="shared" si="112"/>
        <v>-204671300</v>
      </c>
      <c r="O64">
        <f t="shared" si="112"/>
        <v>0</v>
      </c>
      <c r="P64">
        <f t="shared" si="112"/>
        <v>0</v>
      </c>
      <c r="Q64">
        <f t="shared" si="112"/>
        <v>0</v>
      </c>
      <c r="R64">
        <f t="shared" si="112"/>
        <v>0</v>
      </c>
      <c r="S64">
        <f t="shared" si="112"/>
        <v>0</v>
      </c>
      <c r="T64">
        <f t="shared" si="112"/>
        <v>0</v>
      </c>
      <c r="U64">
        <f t="shared" si="112"/>
        <v>0</v>
      </c>
      <c r="V64">
        <f t="shared" si="112"/>
        <v>0</v>
      </c>
    </row>
    <row r="65" spans="1:22" x14ac:dyDescent="0.2">
      <c r="A65" s="72"/>
      <c r="B65" s="72"/>
      <c r="I65">
        <f t="shared" ref="I65:K65" si="113">I$2*I158*1000000</f>
        <v>0</v>
      </c>
      <c r="J65">
        <f t="shared" si="113"/>
        <v>0</v>
      </c>
      <c r="K65">
        <f t="shared" si="113"/>
        <v>0</v>
      </c>
      <c r="L65">
        <f t="shared" ref="L65:V65" si="114">L$2*L158*1000000</f>
        <v>0</v>
      </c>
      <c r="M65">
        <f t="shared" si="114"/>
        <v>0</v>
      </c>
      <c r="N65">
        <f t="shared" si="114"/>
        <v>0</v>
      </c>
      <c r="O65">
        <f t="shared" si="114"/>
        <v>0</v>
      </c>
      <c r="P65">
        <f t="shared" si="114"/>
        <v>0</v>
      </c>
      <c r="Q65">
        <f t="shared" si="114"/>
        <v>0</v>
      </c>
      <c r="R65">
        <f t="shared" si="114"/>
        <v>0</v>
      </c>
      <c r="S65">
        <f t="shared" si="114"/>
        <v>0</v>
      </c>
      <c r="T65">
        <f t="shared" si="114"/>
        <v>0</v>
      </c>
      <c r="U65">
        <f t="shared" si="114"/>
        <v>0</v>
      </c>
      <c r="V65">
        <f t="shared" si="114"/>
        <v>0</v>
      </c>
    </row>
    <row r="66" spans="1:22" x14ac:dyDescent="0.2">
      <c r="A66" s="71"/>
      <c r="B66" s="71"/>
      <c r="C66" s="6" t="s">
        <v>1270</v>
      </c>
      <c r="I66">
        <f t="shared" ref="I66:K66" si="115">I$2*I159*1000000</f>
        <v>-19069871.988920014</v>
      </c>
      <c r="J66">
        <f t="shared" si="115"/>
        <v>-25009887.816852465</v>
      </c>
      <c r="K66">
        <f t="shared" si="115"/>
        <v>-5440538.3915920127</v>
      </c>
      <c r="L66">
        <f t="shared" ref="L66:V66" si="116">L$2*L159*1000000</f>
        <v>-3287980.2221369999</v>
      </c>
      <c r="M66">
        <f t="shared" si="116"/>
        <v>-3312900.2399999998</v>
      </c>
      <c r="N66">
        <f t="shared" si="116"/>
        <v>-2420500</v>
      </c>
      <c r="O66">
        <f t="shared" si="116"/>
        <v>0</v>
      </c>
      <c r="P66">
        <f t="shared" si="116"/>
        <v>0</v>
      </c>
      <c r="Q66">
        <f t="shared" si="116"/>
        <v>0</v>
      </c>
      <c r="R66">
        <f t="shared" si="116"/>
        <v>0</v>
      </c>
      <c r="S66">
        <f t="shared" si="116"/>
        <v>0</v>
      </c>
      <c r="T66">
        <f t="shared" si="116"/>
        <v>0</v>
      </c>
      <c r="U66">
        <f t="shared" si="116"/>
        <v>0</v>
      </c>
      <c r="V66">
        <f t="shared" si="116"/>
        <v>0</v>
      </c>
    </row>
    <row r="67" spans="1:22" x14ac:dyDescent="0.2">
      <c r="A67" s="72"/>
      <c r="B67" s="72"/>
      <c r="I67">
        <f t="shared" ref="I67:K67" si="117">I$2*I160*1000000</f>
        <v>0</v>
      </c>
      <c r="J67">
        <f t="shared" si="117"/>
        <v>0</v>
      </c>
      <c r="K67">
        <f t="shared" si="117"/>
        <v>0</v>
      </c>
      <c r="L67">
        <f t="shared" ref="L67:V67" si="118">L$2*L160*1000000</f>
        <v>0</v>
      </c>
      <c r="M67">
        <f t="shared" si="118"/>
        <v>0</v>
      </c>
      <c r="N67">
        <f t="shared" si="118"/>
        <v>0</v>
      </c>
      <c r="O67">
        <f t="shared" si="118"/>
        <v>0</v>
      </c>
      <c r="P67">
        <f t="shared" si="118"/>
        <v>0</v>
      </c>
      <c r="Q67">
        <f t="shared" si="118"/>
        <v>0</v>
      </c>
      <c r="R67">
        <f t="shared" si="118"/>
        <v>0</v>
      </c>
      <c r="S67">
        <f t="shared" si="118"/>
        <v>0</v>
      </c>
      <c r="T67">
        <f t="shared" si="118"/>
        <v>0</v>
      </c>
      <c r="U67">
        <f t="shared" si="118"/>
        <v>0</v>
      </c>
      <c r="V67">
        <f t="shared" si="118"/>
        <v>0</v>
      </c>
    </row>
    <row r="68" spans="1:22" x14ac:dyDescent="0.2">
      <c r="A68" s="71"/>
      <c r="B68" s="71"/>
      <c r="C68" s="6" t="s">
        <v>1271</v>
      </c>
      <c r="I68" t="e">
        <f t="shared" ref="I68:K68" si="119">I$2*I161*1000000</f>
        <v>#VALUE!</v>
      </c>
      <c r="J68">
        <f t="shared" si="119"/>
        <v>-423973.62754024146</v>
      </c>
      <c r="K68">
        <f t="shared" si="119"/>
        <v>946750.8326082885</v>
      </c>
      <c r="L68">
        <f t="shared" ref="L68:V68" si="120">L$2*L161*1000000</f>
        <v>394670.61566750996</v>
      </c>
      <c r="M68">
        <f t="shared" si="120"/>
        <v>-74434.072699999975</v>
      </c>
      <c r="N68">
        <f t="shared" si="120"/>
        <v>255131</v>
      </c>
      <c r="O68">
        <f t="shared" si="120"/>
        <v>0</v>
      </c>
      <c r="P68">
        <f t="shared" si="120"/>
        <v>0</v>
      </c>
      <c r="Q68">
        <f t="shared" si="120"/>
        <v>0</v>
      </c>
      <c r="R68">
        <f t="shared" si="120"/>
        <v>0</v>
      </c>
      <c r="S68">
        <f t="shared" si="120"/>
        <v>0</v>
      </c>
      <c r="T68">
        <f t="shared" si="120"/>
        <v>0</v>
      </c>
      <c r="U68">
        <f t="shared" si="120"/>
        <v>0</v>
      </c>
      <c r="V68">
        <f t="shared" si="120"/>
        <v>0</v>
      </c>
    </row>
    <row r="69" spans="1:22" x14ac:dyDescent="0.2">
      <c r="A69" s="72"/>
      <c r="B69" s="72"/>
      <c r="I69">
        <f t="shared" ref="I69:K69" si="121">I$2*I162*1000000</f>
        <v>0</v>
      </c>
      <c r="J69">
        <f t="shared" si="121"/>
        <v>0</v>
      </c>
      <c r="K69">
        <f t="shared" si="121"/>
        <v>0</v>
      </c>
      <c r="L69">
        <f t="shared" ref="L69:V69" si="122">L$2*L162*1000000</f>
        <v>0</v>
      </c>
      <c r="M69">
        <f t="shared" si="122"/>
        <v>0</v>
      </c>
      <c r="N69">
        <f t="shared" si="122"/>
        <v>0</v>
      </c>
      <c r="O69">
        <f t="shared" si="122"/>
        <v>0</v>
      </c>
      <c r="P69">
        <f t="shared" si="122"/>
        <v>0</v>
      </c>
      <c r="Q69">
        <f t="shared" si="122"/>
        <v>0</v>
      </c>
      <c r="R69">
        <f t="shared" si="122"/>
        <v>0</v>
      </c>
      <c r="S69">
        <f t="shared" si="122"/>
        <v>0</v>
      </c>
      <c r="T69">
        <f t="shared" si="122"/>
        <v>0</v>
      </c>
      <c r="U69">
        <f t="shared" si="122"/>
        <v>0</v>
      </c>
      <c r="V69">
        <f t="shared" si="122"/>
        <v>0</v>
      </c>
    </row>
    <row r="70" spans="1:22" x14ac:dyDescent="0.2">
      <c r="A70" s="71"/>
      <c r="B70" s="71"/>
      <c r="C70" s="5" t="s">
        <v>1272</v>
      </c>
      <c r="I70">
        <f t="shared" ref="I70:K70" si="123">I$2*I163*1000000</f>
        <v>-19069871.988920014</v>
      </c>
      <c r="J70">
        <f t="shared" si="123"/>
        <v>-25009887.816852465</v>
      </c>
      <c r="K70">
        <f t="shared" si="123"/>
        <v>-5440538.3915920127</v>
      </c>
      <c r="L70">
        <f t="shared" ref="L70:V70" si="124">L$2*L163*1000000</f>
        <v>-3287980.2221369999</v>
      </c>
      <c r="M70">
        <f t="shared" si="124"/>
        <v>-3312900.2399999998</v>
      </c>
      <c r="N70">
        <f t="shared" si="124"/>
        <v>-2420500</v>
      </c>
      <c r="O70">
        <f t="shared" si="124"/>
        <v>0</v>
      </c>
      <c r="P70">
        <f t="shared" si="124"/>
        <v>0</v>
      </c>
      <c r="Q70">
        <f t="shared" si="124"/>
        <v>0</v>
      </c>
      <c r="R70">
        <f t="shared" si="124"/>
        <v>0</v>
      </c>
      <c r="S70">
        <f t="shared" si="124"/>
        <v>0</v>
      </c>
      <c r="T70">
        <f t="shared" si="124"/>
        <v>0</v>
      </c>
      <c r="U70">
        <f t="shared" si="124"/>
        <v>0</v>
      </c>
      <c r="V70">
        <f t="shared" si="124"/>
        <v>0</v>
      </c>
    </row>
    <row r="71" spans="1:22" x14ac:dyDescent="0.2">
      <c r="A71" s="72"/>
      <c r="B71" s="72"/>
      <c r="I71">
        <f t="shared" ref="I71:K71" si="125">I$2*I164*1000000</f>
        <v>0</v>
      </c>
      <c r="J71">
        <f t="shared" si="125"/>
        <v>0</v>
      </c>
      <c r="K71">
        <f t="shared" si="125"/>
        <v>0</v>
      </c>
      <c r="L71">
        <f t="shared" ref="L71:V71" si="126">L$2*L164*1000000</f>
        <v>0</v>
      </c>
      <c r="M71">
        <f t="shared" si="126"/>
        <v>0</v>
      </c>
      <c r="N71">
        <f t="shared" si="126"/>
        <v>0</v>
      </c>
      <c r="O71">
        <f t="shared" si="126"/>
        <v>0</v>
      </c>
      <c r="P71">
        <f t="shared" si="126"/>
        <v>0</v>
      </c>
      <c r="Q71">
        <f t="shared" si="126"/>
        <v>0</v>
      </c>
      <c r="R71">
        <f t="shared" si="126"/>
        <v>0</v>
      </c>
      <c r="S71">
        <f t="shared" si="126"/>
        <v>0</v>
      </c>
      <c r="T71">
        <f t="shared" si="126"/>
        <v>0</v>
      </c>
      <c r="U71">
        <f t="shared" si="126"/>
        <v>0</v>
      </c>
      <c r="V71">
        <f t="shared" si="126"/>
        <v>0</v>
      </c>
    </row>
    <row r="72" spans="1:22" x14ac:dyDescent="0.2">
      <c r="A72" s="71"/>
      <c r="B72" s="71"/>
      <c r="C72" s="6" t="s">
        <v>1273</v>
      </c>
      <c r="I72" t="e">
        <f t="shared" ref="I72:K72" si="127">I$2*I165*1000000</f>
        <v>#VALUE!</v>
      </c>
      <c r="J72">
        <f t="shared" si="127"/>
        <v>-423973.62754024146</v>
      </c>
      <c r="K72">
        <f t="shared" si="127"/>
        <v>946750.8326082885</v>
      </c>
      <c r="L72">
        <f t="shared" ref="L72:V72" si="128">L$2*L165*1000000</f>
        <v>394670.61566750996</v>
      </c>
      <c r="M72">
        <f t="shared" si="128"/>
        <v>-74434.072699999975</v>
      </c>
      <c r="N72">
        <f t="shared" si="128"/>
        <v>255131</v>
      </c>
      <c r="O72">
        <f t="shared" si="128"/>
        <v>0</v>
      </c>
      <c r="P72">
        <f t="shared" si="128"/>
        <v>0</v>
      </c>
      <c r="Q72">
        <f t="shared" si="128"/>
        <v>0</v>
      </c>
      <c r="R72">
        <f t="shared" si="128"/>
        <v>0</v>
      </c>
      <c r="S72">
        <f t="shared" si="128"/>
        <v>0</v>
      </c>
      <c r="T72">
        <f t="shared" si="128"/>
        <v>0</v>
      </c>
      <c r="U72">
        <f t="shared" si="128"/>
        <v>0</v>
      </c>
      <c r="V72">
        <f t="shared" si="128"/>
        <v>0</v>
      </c>
    </row>
    <row r="73" spans="1:22" x14ac:dyDescent="0.2">
      <c r="A73" s="72"/>
      <c r="B73" s="72"/>
      <c r="I73">
        <f t="shared" ref="I73:K73" si="129">I$2*I166*1000000</f>
        <v>0</v>
      </c>
      <c r="J73">
        <f t="shared" si="129"/>
        <v>0</v>
      </c>
      <c r="K73">
        <f t="shared" si="129"/>
        <v>0</v>
      </c>
      <c r="L73">
        <f t="shared" ref="L73:V73" si="130">L$2*L166*1000000</f>
        <v>0</v>
      </c>
      <c r="M73">
        <f t="shared" si="130"/>
        <v>0</v>
      </c>
      <c r="N73">
        <f t="shared" si="130"/>
        <v>0</v>
      </c>
      <c r="O73">
        <f t="shared" si="130"/>
        <v>0</v>
      </c>
      <c r="P73">
        <f t="shared" si="130"/>
        <v>0</v>
      </c>
      <c r="Q73">
        <f t="shared" si="130"/>
        <v>0</v>
      </c>
      <c r="R73">
        <f t="shared" si="130"/>
        <v>0</v>
      </c>
      <c r="S73">
        <f t="shared" si="130"/>
        <v>0</v>
      </c>
      <c r="T73">
        <f t="shared" si="130"/>
        <v>0</v>
      </c>
      <c r="U73">
        <f t="shared" si="130"/>
        <v>0</v>
      </c>
      <c r="V73">
        <f t="shared" si="130"/>
        <v>0</v>
      </c>
    </row>
    <row r="74" spans="1:22" x14ac:dyDescent="0.2">
      <c r="A74" s="71"/>
      <c r="B74" s="71"/>
      <c r="C74" s="6" t="s">
        <v>1274</v>
      </c>
      <c r="I74">
        <f t="shared" ref="I74:K74" si="131">I$2*I167*1000000</f>
        <v>1615449.1162023572</v>
      </c>
      <c r="J74">
        <f t="shared" si="131"/>
        <v>2770667.0402716915</v>
      </c>
      <c r="K74">
        <f t="shared" si="131"/>
        <v>32631086.290642273</v>
      </c>
      <c r="L74">
        <f t="shared" ref="L74:V74" si="132">L$2*L167*1000000</f>
        <v>61036663.780013993</v>
      </c>
      <c r="M74">
        <f t="shared" si="132"/>
        <v>68148056.859999999</v>
      </c>
      <c r="N74">
        <f t="shared" si="132"/>
        <v>87261600</v>
      </c>
      <c r="O74">
        <f t="shared" si="132"/>
        <v>0</v>
      </c>
      <c r="P74">
        <f t="shared" si="132"/>
        <v>0</v>
      </c>
      <c r="Q74">
        <f t="shared" si="132"/>
        <v>0</v>
      </c>
      <c r="R74">
        <f t="shared" si="132"/>
        <v>0</v>
      </c>
      <c r="S74">
        <f t="shared" si="132"/>
        <v>0</v>
      </c>
      <c r="T74">
        <f t="shared" si="132"/>
        <v>0</v>
      </c>
      <c r="U74">
        <f t="shared" si="132"/>
        <v>0</v>
      </c>
      <c r="V74">
        <f t="shared" si="132"/>
        <v>0</v>
      </c>
    </row>
    <row r="75" spans="1:22" x14ac:dyDescent="0.2">
      <c r="A75" s="72"/>
      <c r="B75" s="72"/>
      <c r="I75">
        <f t="shared" ref="I75:K75" si="133">I$2*I168*1000000</f>
        <v>0</v>
      </c>
      <c r="J75">
        <f t="shared" si="133"/>
        <v>0</v>
      </c>
      <c r="K75">
        <f t="shared" si="133"/>
        <v>0</v>
      </c>
      <c r="L75">
        <f t="shared" ref="L75:V75" si="134">L$2*L168*1000000</f>
        <v>0</v>
      </c>
      <c r="M75">
        <f t="shared" si="134"/>
        <v>0</v>
      </c>
      <c r="N75">
        <f t="shared" si="134"/>
        <v>0</v>
      </c>
      <c r="O75">
        <f t="shared" si="134"/>
        <v>0</v>
      </c>
      <c r="P75">
        <f t="shared" si="134"/>
        <v>0</v>
      </c>
      <c r="Q75">
        <f t="shared" si="134"/>
        <v>0</v>
      </c>
      <c r="R75">
        <f t="shared" si="134"/>
        <v>0</v>
      </c>
      <c r="S75">
        <f t="shared" si="134"/>
        <v>0</v>
      </c>
      <c r="T75">
        <f t="shared" si="134"/>
        <v>0</v>
      </c>
      <c r="U75">
        <f t="shared" si="134"/>
        <v>0</v>
      </c>
      <c r="V75">
        <f t="shared" si="134"/>
        <v>0</v>
      </c>
    </row>
    <row r="76" spans="1:22" x14ac:dyDescent="0.2">
      <c r="A76" s="71"/>
      <c r="B76" s="71"/>
      <c r="C76" s="6" t="s">
        <v>1275</v>
      </c>
      <c r="I76">
        <f t="shared" ref="I76:K76" si="135">I$2*I169*1000000</f>
        <v>1615449.1162023572</v>
      </c>
      <c r="J76">
        <f t="shared" si="135"/>
        <v>2770667.0402716915</v>
      </c>
      <c r="K76">
        <f t="shared" si="135"/>
        <v>32631086.290642273</v>
      </c>
      <c r="L76">
        <f t="shared" ref="L76:V76" si="136">L$2*L169*1000000</f>
        <v>61036663.780013993</v>
      </c>
      <c r="M76">
        <f t="shared" si="136"/>
        <v>68148056.859999999</v>
      </c>
      <c r="N76">
        <f t="shared" si="136"/>
        <v>87261600</v>
      </c>
      <c r="O76">
        <f t="shared" si="136"/>
        <v>0</v>
      </c>
      <c r="P76">
        <f t="shared" si="136"/>
        <v>0</v>
      </c>
      <c r="Q76">
        <f t="shared" si="136"/>
        <v>0</v>
      </c>
      <c r="R76">
        <f t="shared" si="136"/>
        <v>0</v>
      </c>
      <c r="S76">
        <f t="shared" si="136"/>
        <v>0</v>
      </c>
      <c r="T76">
        <f t="shared" si="136"/>
        <v>0</v>
      </c>
      <c r="U76">
        <f t="shared" si="136"/>
        <v>0</v>
      </c>
      <c r="V76">
        <f t="shared" si="136"/>
        <v>0</v>
      </c>
    </row>
    <row r="77" spans="1:22" x14ac:dyDescent="0.2">
      <c r="A77" s="72"/>
      <c r="B77" s="72"/>
      <c r="I77">
        <f t="shared" ref="I77:K77" si="137">I$2*I170*1000000</f>
        <v>0</v>
      </c>
      <c r="J77">
        <f t="shared" si="137"/>
        <v>0</v>
      </c>
      <c r="K77">
        <f t="shared" si="137"/>
        <v>0</v>
      </c>
      <c r="L77">
        <f t="shared" ref="L77:V77" si="138">L$2*L170*1000000</f>
        <v>0</v>
      </c>
      <c r="M77">
        <f t="shared" si="138"/>
        <v>0</v>
      </c>
      <c r="N77">
        <f t="shared" si="138"/>
        <v>0</v>
      </c>
      <c r="O77">
        <f t="shared" si="138"/>
        <v>0</v>
      </c>
      <c r="P77">
        <f t="shared" si="138"/>
        <v>0</v>
      </c>
      <c r="Q77">
        <f t="shared" si="138"/>
        <v>0</v>
      </c>
      <c r="R77">
        <f t="shared" si="138"/>
        <v>0</v>
      </c>
      <c r="S77">
        <f t="shared" si="138"/>
        <v>0</v>
      </c>
      <c r="T77">
        <f t="shared" si="138"/>
        <v>0</v>
      </c>
      <c r="U77">
        <f t="shared" si="138"/>
        <v>0</v>
      </c>
      <c r="V77">
        <f t="shared" si="138"/>
        <v>0</v>
      </c>
    </row>
    <row r="78" spans="1:22" x14ac:dyDescent="0.2">
      <c r="A78" s="71"/>
      <c r="B78" s="71"/>
      <c r="C78" s="6" t="s">
        <v>1276</v>
      </c>
      <c r="I78" t="e">
        <f t="shared" ref="I78:K78" si="139">I$2*I171*1000000</f>
        <v>#VALUE!</v>
      </c>
      <c r="J78" t="e">
        <f t="shared" si="139"/>
        <v>#VALUE!</v>
      </c>
      <c r="K78" t="e">
        <f t="shared" si="139"/>
        <v>#VALUE!</v>
      </c>
      <c r="L78" t="e">
        <f t="shared" ref="L78:V78" si="140">L$2*L171*1000000</f>
        <v>#VALUE!</v>
      </c>
      <c r="M78" t="e">
        <f t="shared" si="140"/>
        <v>#VALUE!</v>
      </c>
      <c r="N78" t="e">
        <f t="shared" si="140"/>
        <v>#VALUE!</v>
      </c>
      <c r="O78">
        <f t="shared" si="140"/>
        <v>0</v>
      </c>
      <c r="P78">
        <f t="shared" si="140"/>
        <v>0</v>
      </c>
      <c r="Q78">
        <f t="shared" si="140"/>
        <v>0</v>
      </c>
      <c r="R78">
        <f t="shared" si="140"/>
        <v>0</v>
      </c>
      <c r="S78">
        <f t="shared" si="140"/>
        <v>0</v>
      </c>
      <c r="T78">
        <f t="shared" si="140"/>
        <v>0</v>
      </c>
      <c r="U78">
        <f t="shared" si="140"/>
        <v>0</v>
      </c>
      <c r="V78">
        <f t="shared" si="140"/>
        <v>0</v>
      </c>
    </row>
    <row r="79" spans="1:22" x14ac:dyDescent="0.2">
      <c r="A79" s="72"/>
      <c r="B79" s="72"/>
      <c r="I79">
        <f t="shared" ref="I79:K79" si="141">I$2*I172*1000000</f>
        <v>0</v>
      </c>
      <c r="J79">
        <f t="shared" si="141"/>
        <v>0</v>
      </c>
      <c r="K79">
        <f t="shared" si="141"/>
        <v>0</v>
      </c>
      <c r="L79">
        <f t="shared" ref="L79:V79" si="142">L$2*L172*1000000</f>
        <v>0</v>
      </c>
      <c r="M79">
        <f t="shared" si="142"/>
        <v>0</v>
      </c>
      <c r="N79">
        <f t="shared" si="142"/>
        <v>0</v>
      </c>
      <c r="O79">
        <f t="shared" si="142"/>
        <v>0</v>
      </c>
      <c r="P79">
        <f t="shared" si="142"/>
        <v>0</v>
      </c>
      <c r="Q79">
        <f t="shared" si="142"/>
        <v>0</v>
      </c>
      <c r="R79">
        <f t="shared" si="142"/>
        <v>0</v>
      </c>
      <c r="S79">
        <f t="shared" si="142"/>
        <v>0</v>
      </c>
      <c r="T79">
        <f t="shared" si="142"/>
        <v>0</v>
      </c>
      <c r="U79">
        <f t="shared" si="142"/>
        <v>0</v>
      </c>
      <c r="V79">
        <f t="shared" si="142"/>
        <v>0</v>
      </c>
    </row>
    <row r="80" spans="1:22" x14ac:dyDescent="0.2">
      <c r="A80" s="71"/>
      <c r="B80" s="71"/>
      <c r="C80" s="6" t="s">
        <v>1277</v>
      </c>
      <c r="I80" t="e">
        <f t="shared" ref="I80:K80" si="143">I$2*I173*1000000</f>
        <v>#VALUE!</v>
      </c>
      <c r="J80" t="e">
        <f t="shared" si="143"/>
        <v>#VALUE!</v>
      </c>
      <c r="K80" t="e">
        <f t="shared" si="143"/>
        <v>#VALUE!</v>
      </c>
      <c r="L80" t="e">
        <f t="shared" ref="L80:V80" si="144">L$2*L173*1000000</f>
        <v>#VALUE!</v>
      </c>
      <c r="M80" t="e">
        <f t="shared" si="144"/>
        <v>#VALUE!</v>
      </c>
      <c r="N80" t="e">
        <f t="shared" si="144"/>
        <v>#VALUE!</v>
      </c>
      <c r="O80">
        <f t="shared" si="144"/>
        <v>0</v>
      </c>
      <c r="P80">
        <f t="shared" si="144"/>
        <v>0</v>
      </c>
      <c r="Q80">
        <f t="shared" si="144"/>
        <v>0</v>
      </c>
      <c r="R80">
        <f t="shared" si="144"/>
        <v>0</v>
      </c>
      <c r="S80">
        <f t="shared" si="144"/>
        <v>0</v>
      </c>
      <c r="T80">
        <f t="shared" si="144"/>
        <v>0</v>
      </c>
      <c r="U80">
        <f t="shared" si="144"/>
        <v>0</v>
      </c>
      <c r="V80">
        <f t="shared" si="144"/>
        <v>0</v>
      </c>
    </row>
    <row r="81" spans="1:22" x14ac:dyDescent="0.2">
      <c r="A81" s="72"/>
      <c r="B81" s="72"/>
      <c r="I81">
        <f t="shared" ref="I81:K81" si="145">I$2*I174*1000000</f>
        <v>0</v>
      </c>
      <c r="J81">
        <f t="shared" si="145"/>
        <v>0</v>
      </c>
      <c r="K81">
        <f t="shared" si="145"/>
        <v>0</v>
      </c>
      <c r="L81">
        <f t="shared" ref="L81:V81" si="146">L$2*L174*1000000</f>
        <v>0</v>
      </c>
      <c r="M81">
        <f t="shared" si="146"/>
        <v>0</v>
      </c>
      <c r="N81">
        <f t="shared" si="146"/>
        <v>0</v>
      </c>
      <c r="O81">
        <f t="shared" si="146"/>
        <v>0</v>
      </c>
      <c r="P81">
        <f t="shared" si="146"/>
        <v>0</v>
      </c>
      <c r="Q81">
        <f t="shared" si="146"/>
        <v>0</v>
      </c>
      <c r="R81">
        <f t="shared" si="146"/>
        <v>0</v>
      </c>
      <c r="S81">
        <f t="shared" si="146"/>
        <v>0</v>
      </c>
      <c r="T81">
        <f t="shared" si="146"/>
        <v>0</v>
      </c>
      <c r="U81">
        <f t="shared" si="146"/>
        <v>0</v>
      </c>
      <c r="V81">
        <f t="shared" si="146"/>
        <v>0</v>
      </c>
    </row>
    <row r="82" spans="1:22" x14ac:dyDescent="0.2">
      <c r="A82" s="71"/>
      <c r="B82" s="71"/>
      <c r="C82" s="5" t="s">
        <v>1278</v>
      </c>
      <c r="I82">
        <f t="shared" ref="I82:K82" si="147">I$2*I175*1000000</f>
        <v>-17088422.68232806</v>
      </c>
      <c r="J82">
        <f t="shared" si="147"/>
        <v>-48394317.636745542</v>
      </c>
      <c r="K82">
        <f t="shared" si="147"/>
        <v>-103868135.85555018</v>
      </c>
      <c r="L82">
        <f t="shared" ref="L82:V82" si="148">L$2*L175*1000000</f>
        <v>-184036501.23081598</v>
      </c>
      <c r="M82">
        <f t="shared" si="148"/>
        <v>-231127883.08999994</v>
      </c>
      <c r="N82">
        <f t="shared" si="148"/>
        <v>-228567300</v>
      </c>
      <c r="O82">
        <f t="shared" si="148"/>
        <v>0</v>
      </c>
      <c r="P82">
        <f t="shared" si="148"/>
        <v>0</v>
      </c>
      <c r="Q82">
        <f t="shared" si="148"/>
        <v>0</v>
      </c>
      <c r="R82">
        <f t="shared" si="148"/>
        <v>0</v>
      </c>
      <c r="S82">
        <f t="shared" si="148"/>
        <v>0</v>
      </c>
      <c r="T82">
        <f t="shared" si="148"/>
        <v>0</v>
      </c>
      <c r="U82">
        <f t="shared" si="148"/>
        <v>0</v>
      </c>
      <c r="V82">
        <f t="shared" si="148"/>
        <v>0</v>
      </c>
    </row>
    <row r="83" spans="1:22" x14ac:dyDescent="0.2">
      <c r="A83" s="72"/>
      <c r="B83" s="72"/>
      <c r="I83">
        <f t="shared" ref="I83:K83" si="149">I$2*I176*1000000</f>
        <v>0</v>
      </c>
      <c r="J83">
        <f t="shared" si="149"/>
        <v>0</v>
      </c>
      <c r="K83">
        <f t="shared" si="149"/>
        <v>0</v>
      </c>
      <c r="L83">
        <f t="shared" ref="L83:V83" si="150">L$2*L176*1000000</f>
        <v>0</v>
      </c>
      <c r="M83">
        <f t="shared" si="150"/>
        <v>0</v>
      </c>
      <c r="N83">
        <f t="shared" si="150"/>
        <v>0</v>
      </c>
      <c r="O83">
        <f t="shared" si="150"/>
        <v>0</v>
      </c>
      <c r="P83">
        <f t="shared" si="150"/>
        <v>0</v>
      </c>
      <c r="Q83">
        <f t="shared" si="150"/>
        <v>0</v>
      </c>
      <c r="R83">
        <f t="shared" si="150"/>
        <v>0</v>
      </c>
      <c r="S83">
        <f t="shared" si="150"/>
        <v>0</v>
      </c>
      <c r="T83">
        <f t="shared" si="150"/>
        <v>0</v>
      </c>
      <c r="U83">
        <f t="shared" si="150"/>
        <v>0</v>
      </c>
      <c r="V83">
        <f t="shared" si="150"/>
        <v>0</v>
      </c>
    </row>
    <row r="84" spans="1:22" x14ac:dyDescent="0.2">
      <c r="A84" s="71"/>
      <c r="B84" s="71"/>
      <c r="C84" s="6" t="s">
        <v>1279</v>
      </c>
      <c r="I84" t="e">
        <f t="shared" ref="I84:K84" si="151">I$2*I177*1000000</f>
        <v>#VALUE!</v>
      </c>
      <c r="J84">
        <f t="shared" si="151"/>
        <v>-2343738.03455516</v>
      </c>
      <c r="K84">
        <f t="shared" si="151"/>
        <v>-1428627.0901492953</v>
      </c>
      <c r="L84">
        <f t="shared" ref="L84:V84" si="152">L$2*L177*1000000</f>
        <v>-1021872.6161170799</v>
      </c>
      <c r="M84">
        <f t="shared" si="152"/>
        <v>-357198.60279999994</v>
      </c>
      <c r="N84">
        <f t="shared" si="152"/>
        <v>-20085.000000000004</v>
      </c>
      <c r="O84">
        <f t="shared" si="152"/>
        <v>0</v>
      </c>
      <c r="P84">
        <f t="shared" si="152"/>
        <v>0</v>
      </c>
      <c r="Q84">
        <f t="shared" si="152"/>
        <v>0</v>
      </c>
      <c r="R84">
        <f t="shared" si="152"/>
        <v>0</v>
      </c>
      <c r="S84">
        <f t="shared" si="152"/>
        <v>0</v>
      </c>
      <c r="T84">
        <f t="shared" si="152"/>
        <v>0</v>
      </c>
      <c r="U84">
        <f t="shared" si="152"/>
        <v>0</v>
      </c>
      <c r="V84">
        <f t="shared" si="152"/>
        <v>0</v>
      </c>
    </row>
    <row r="85" spans="1:22" x14ac:dyDescent="0.2">
      <c r="A85" s="72"/>
      <c r="B85" s="72"/>
      <c r="I85">
        <f t="shared" ref="I85:K85" si="153">I$2*I178*1000000</f>
        <v>0</v>
      </c>
      <c r="J85">
        <f t="shared" si="153"/>
        <v>0</v>
      </c>
      <c r="K85">
        <f t="shared" si="153"/>
        <v>0</v>
      </c>
      <c r="L85">
        <f t="shared" ref="L85:V85" si="154">L$2*L178*1000000</f>
        <v>0</v>
      </c>
      <c r="M85">
        <f t="shared" si="154"/>
        <v>0</v>
      </c>
      <c r="N85">
        <f t="shared" si="154"/>
        <v>0</v>
      </c>
      <c r="O85">
        <f t="shared" si="154"/>
        <v>0</v>
      </c>
      <c r="P85">
        <f t="shared" si="154"/>
        <v>0</v>
      </c>
      <c r="Q85">
        <f t="shared" si="154"/>
        <v>0</v>
      </c>
      <c r="R85">
        <f t="shared" si="154"/>
        <v>0</v>
      </c>
      <c r="S85">
        <f t="shared" si="154"/>
        <v>0</v>
      </c>
      <c r="T85">
        <f t="shared" si="154"/>
        <v>0</v>
      </c>
      <c r="U85">
        <f t="shared" si="154"/>
        <v>0</v>
      </c>
      <c r="V85">
        <f t="shared" si="154"/>
        <v>0</v>
      </c>
    </row>
    <row r="86" spans="1:22" x14ac:dyDescent="0.2">
      <c r="A86" s="71"/>
      <c r="B86" s="71"/>
      <c r="C86" s="6" t="s">
        <v>1280</v>
      </c>
      <c r="I86" t="e">
        <f t="shared" ref="I86:K86" si="155">I$2*I179*1000000</f>
        <v>#VALUE!</v>
      </c>
      <c r="J86" t="e">
        <f t="shared" si="155"/>
        <v>#VALUE!</v>
      </c>
      <c r="K86" t="e">
        <f t="shared" si="155"/>
        <v>#VALUE!</v>
      </c>
      <c r="L86">
        <f t="shared" ref="L86:V86" si="156">L$2*L179*1000000</f>
        <v>-94817101.408622965</v>
      </c>
      <c r="M86">
        <f t="shared" si="156"/>
        <v>-19656966.154799994</v>
      </c>
      <c r="N86">
        <f t="shared" si="156"/>
        <v>-7069302</v>
      </c>
      <c r="O86">
        <f t="shared" si="156"/>
        <v>0</v>
      </c>
      <c r="P86">
        <f t="shared" si="156"/>
        <v>0</v>
      </c>
      <c r="Q86">
        <f t="shared" si="156"/>
        <v>0</v>
      </c>
      <c r="R86">
        <f t="shared" si="156"/>
        <v>0</v>
      </c>
      <c r="S86">
        <f t="shared" si="156"/>
        <v>0</v>
      </c>
      <c r="T86">
        <f t="shared" si="156"/>
        <v>0</v>
      </c>
      <c r="U86">
        <f t="shared" si="156"/>
        <v>0</v>
      </c>
      <c r="V86">
        <f t="shared" si="156"/>
        <v>0</v>
      </c>
    </row>
    <row r="87" spans="1:22" x14ac:dyDescent="0.2">
      <c r="I87">
        <f t="shared" ref="I87:K87" si="157">I$2*I180*1000000</f>
        <v>0</v>
      </c>
      <c r="J87">
        <f t="shared" si="157"/>
        <v>0</v>
      </c>
      <c r="K87">
        <f t="shared" si="157"/>
        <v>0</v>
      </c>
      <c r="L87">
        <f t="shared" ref="L87:V87" si="158">L$2*L180*1000000</f>
        <v>0</v>
      </c>
      <c r="M87">
        <f t="shared" si="158"/>
        <v>0</v>
      </c>
      <c r="N87">
        <f t="shared" si="158"/>
        <v>0</v>
      </c>
      <c r="O87">
        <f t="shared" si="158"/>
        <v>0</v>
      </c>
      <c r="P87">
        <f t="shared" si="158"/>
        <v>0</v>
      </c>
      <c r="Q87">
        <f t="shared" si="158"/>
        <v>0</v>
      </c>
      <c r="R87">
        <f t="shared" si="158"/>
        <v>0</v>
      </c>
      <c r="S87">
        <f t="shared" si="158"/>
        <v>0</v>
      </c>
      <c r="T87">
        <f t="shared" si="158"/>
        <v>0</v>
      </c>
      <c r="U87">
        <f t="shared" si="158"/>
        <v>0</v>
      </c>
      <c r="V87">
        <f t="shared" si="158"/>
        <v>0</v>
      </c>
    </row>
    <row r="88" spans="1:22" x14ac:dyDescent="0.2">
      <c r="C88" s="6" t="s">
        <v>1281</v>
      </c>
      <c r="I88">
        <f t="shared" ref="I88:K88" si="159">I$2*I181*1000000</f>
        <v>-17214629.644531369</v>
      </c>
      <c r="J88">
        <f t="shared" si="159"/>
        <v>-50032089.709439479</v>
      </c>
      <c r="K88">
        <f t="shared" si="159"/>
        <v>-105738320.92765993</v>
      </c>
      <c r="L88">
        <f t="shared" ref="L88:V88" si="160">L$2*L181*1000000</f>
        <v>-187211492.44188297</v>
      </c>
      <c r="M88">
        <f t="shared" si="160"/>
        <v>-236914840.23999995</v>
      </c>
      <c r="N88">
        <f t="shared" si="160"/>
        <v>-235519800</v>
      </c>
      <c r="O88">
        <f t="shared" si="160"/>
        <v>0</v>
      </c>
      <c r="P88">
        <f t="shared" si="160"/>
        <v>0</v>
      </c>
      <c r="Q88">
        <f t="shared" si="160"/>
        <v>0</v>
      </c>
      <c r="R88">
        <f t="shared" si="160"/>
        <v>0</v>
      </c>
      <c r="S88">
        <f t="shared" si="160"/>
        <v>0</v>
      </c>
      <c r="T88">
        <f t="shared" si="160"/>
        <v>0</v>
      </c>
      <c r="U88">
        <f t="shared" si="160"/>
        <v>0</v>
      </c>
      <c r="V88">
        <f t="shared" si="160"/>
        <v>0</v>
      </c>
    </row>
    <row r="89" spans="1:22" x14ac:dyDescent="0.2">
      <c r="I89">
        <f t="shared" ref="I89:K89" si="161">I$2*I182*1000000</f>
        <v>0</v>
      </c>
      <c r="J89">
        <f t="shared" si="161"/>
        <v>0</v>
      </c>
      <c r="K89">
        <f t="shared" si="161"/>
        <v>0</v>
      </c>
      <c r="L89">
        <f t="shared" ref="L89:V89" si="162">L$2*L182*1000000</f>
        <v>0</v>
      </c>
      <c r="M89">
        <f t="shared" si="162"/>
        <v>0</v>
      </c>
      <c r="N89">
        <f t="shared" si="162"/>
        <v>0</v>
      </c>
      <c r="O89">
        <f t="shared" si="162"/>
        <v>0</v>
      </c>
      <c r="P89">
        <f t="shared" si="162"/>
        <v>0</v>
      </c>
      <c r="Q89">
        <f t="shared" si="162"/>
        <v>0</v>
      </c>
      <c r="R89">
        <f t="shared" si="162"/>
        <v>0</v>
      </c>
      <c r="S89">
        <f t="shared" si="162"/>
        <v>0</v>
      </c>
      <c r="T89">
        <f t="shared" si="162"/>
        <v>0</v>
      </c>
      <c r="U89">
        <f t="shared" si="162"/>
        <v>0</v>
      </c>
      <c r="V89">
        <f t="shared" si="162"/>
        <v>0</v>
      </c>
    </row>
    <row r="90" spans="1:22" x14ac:dyDescent="0.2">
      <c r="I90">
        <f t="shared" ref="I90:K90" si="163">I$2*I183*1000000</f>
        <v>0</v>
      </c>
      <c r="J90">
        <f t="shared" si="163"/>
        <v>0</v>
      </c>
      <c r="K90">
        <f t="shared" si="163"/>
        <v>0</v>
      </c>
      <c r="L90">
        <f t="shared" ref="L90:V90" si="164">L$2*L183*1000000</f>
        <v>0</v>
      </c>
      <c r="M90">
        <f t="shared" si="164"/>
        <v>0</v>
      </c>
      <c r="N90">
        <f t="shared" si="164"/>
        <v>0</v>
      </c>
      <c r="O90">
        <f t="shared" si="164"/>
        <v>0</v>
      </c>
      <c r="P90">
        <f t="shared" si="164"/>
        <v>0</v>
      </c>
      <c r="Q90">
        <f t="shared" si="164"/>
        <v>0</v>
      </c>
      <c r="R90">
        <f t="shared" si="164"/>
        <v>0</v>
      </c>
      <c r="S90">
        <f t="shared" si="164"/>
        <v>0</v>
      </c>
      <c r="T90">
        <f t="shared" si="164"/>
        <v>0</v>
      </c>
      <c r="U90">
        <f t="shared" si="164"/>
        <v>0</v>
      </c>
      <c r="V90">
        <f t="shared" si="164"/>
        <v>0</v>
      </c>
    </row>
    <row r="91" spans="1:22" x14ac:dyDescent="0.2">
      <c r="C91" s="5" t="s">
        <v>1282</v>
      </c>
      <c r="I91">
        <f t="shared" ref="I91:K91" si="165">I$2*I184*1000000</f>
        <v>22654149.715493992</v>
      </c>
      <c r="J91">
        <f t="shared" si="165"/>
        <v>114065283.5290519</v>
      </c>
      <c r="K91">
        <f t="shared" si="165"/>
        <v>457940317.42978388</v>
      </c>
      <c r="L91">
        <f t="shared" ref="L91:V91" si="166">L$2*L184*1000000</f>
        <v>371688650.81587195</v>
      </c>
      <c r="M91">
        <f t="shared" si="166"/>
        <v>225723183.66</v>
      </c>
      <c r="N91">
        <f t="shared" si="166"/>
        <v>50676000</v>
      </c>
      <c r="O91">
        <f t="shared" si="166"/>
        <v>0</v>
      </c>
      <c r="P91">
        <f t="shared" si="166"/>
        <v>0</v>
      </c>
      <c r="Q91">
        <f t="shared" si="166"/>
        <v>0</v>
      </c>
      <c r="R91">
        <f t="shared" si="166"/>
        <v>0</v>
      </c>
      <c r="S91">
        <f t="shared" si="166"/>
        <v>0</v>
      </c>
      <c r="T91">
        <f t="shared" si="166"/>
        <v>0</v>
      </c>
      <c r="U91">
        <f t="shared" si="166"/>
        <v>0</v>
      </c>
      <c r="V91">
        <f t="shared" si="166"/>
        <v>0</v>
      </c>
    </row>
    <row r="92" spans="1:22" ht="18" x14ac:dyDescent="0.2">
      <c r="C92" s="39" t="s">
        <v>1402</v>
      </c>
      <c r="I92">
        <f t="shared" ref="I92:K92" si="167">I$2*I185*1000000</f>
        <v>-2347449.4969815505</v>
      </c>
      <c r="J92">
        <f t="shared" si="167"/>
        <v>-4211413.9012129707</v>
      </c>
      <c r="K92">
        <f t="shared" si="167"/>
        <v>-5294809.6846743692</v>
      </c>
      <c r="L92">
        <f t="shared" ref="L92:V92" si="168">L$2*L185*1000000</f>
        <v>-14948446.164560998</v>
      </c>
      <c r="M92">
        <f t="shared" si="168"/>
        <v>-9853754.5599999987</v>
      </c>
      <c r="N92">
        <f t="shared" si="168"/>
        <v>-3852200.0000000005</v>
      </c>
      <c r="O92">
        <f t="shared" si="168"/>
        <v>0</v>
      </c>
      <c r="P92">
        <f t="shared" si="168"/>
        <v>0</v>
      </c>
      <c r="Q92">
        <f t="shared" si="168"/>
        <v>0</v>
      </c>
      <c r="R92">
        <f t="shared" si="168"/>
        <v>0</v>
      </c>
      <c r="S92">
        <f t="shared" si="168"/>
        <v>0</v>
      </c>
      <c r="T92">
        <f t="shared" si="168"/>
        <v>0</v>
      </c>
      <c r="U92">
        <f t="shared" si="168"/>
        <v>0</v>
      </c>
      <c r="V92">
        <f t="shared" si="168"/>
        <v>0</v>
      </c>
    </row>
    <row r="100" spans="3:14" x14ac:dyDescent="0.2">
      <c r="C100" s="6" t="s">
        <v>1237</v>
      </c>
      <c r="D100" s="6"/>
      <c r="E100" s="6"/>
      <c r="F100" s="6"/>
      <c r="G100" s="6"/>
      <c r="H100" s="6"/>
      <c r="I100" s="5" t="s">
        <v>1247</v>
      </c>
      <c r="J100" s="5" t="s">
        <v>1247</v>
      </c>
      <c r="K100" s="5" t="s">
        <v>1247</v>
      </c>
      <c r="L100" s="5" t="s">
        <v>1247</v>
      </c>
      <c r="M100" s="8">
        <v>5.0576999999999996</v>
      </c>
      <c r="N100" s="8">
        <v>1.7498</v>
      </c>
    </row>
    <row r="102" spans="3:14" x14ac:dyDescent="0.2">
      <c r="C102" s="6" t="s">
        <v>1238</v>
      </c>
      <c r="D102" s="6"/>
      <c r="E102" s="6"/>
      <c r="F102" s="6"/>
      <c r="G102" s="6"/>
      <c r="H102" s="6"/>
      <c r="I102" s="6" t="s">
        <v>1247</v>
      </c>
      <c r="J102" s="6">
        <v>35.369999999999997</v>
      </c>
      <c r="K102" s="6">
        <v>68.2</v>
      </c>
      <c r="L102" s="6">
        <v>130.1</v>
      </c>
      <c r="M102" s="6">
        <v>184.95</v>
      </c>
      <c r="N102" s="6">
        <v>204.35</v>
      </c>
    </row>
    <row r="104" spans="3:14" x14ac:dyDescent="0.2">
      <c r="C104" s="5" t="s">
        <v>1239</v>
      </c>
      <c r="D104" s="5"/>
      <c r="E104" s="5"/>
      <c r="F104" s="5"/>
      <c r="G104" s="5"/>
      <c r="H104" s="5"/>
      <c r="I104" s="5" t="s">
        <v>1247</v>
      </c>
      <c r="J104" s="5">
        <v>-35.369999999999997</v>
      </c>
      <c r="K104" s="5">
        <v>-68.2</v>
      </c>
      <c r="L104" s="5">
        <v>-128.15</v>
      </c>
      <c r="M104" s="5">
        <v>-173.19</v>
      </c>
      <c r="N104" s="5">
        <v>-172.02</v>
      </c>
    </row>
    <row r="106" spans="3:14" x14ac:dyDescent="0.2">
      <c r="C106" s="6" t="s">
        <v>1240</v>
      </c>
      <c r="D106" s="6"/>
      <c r="E106" s="6"/>
      <c r="F106" s="6"/>
      <c r="G106" s="6"/>
      <c r="H106" s="6"/>
      <c r="I106" s="5" t="s">
        <v>1247</v>
      </c>
      <c r="J106" s="5" t="s">
        <v>1247</v>
      </c>
      <c r="K106" s="9">
        <v>-0.92820000000000003</v>
      </c>
      <c r="L106" s="9">
        <v>-0.879</v>
      </c>
      <c r="M106" s="9">
        <v>-0.35139999999999999</v>
      </c>
      <c r="N106" s="8">
        <v>6.7999999999999996E-3</v>
      </c>
    </row>
    <row r="108" spans="3:14" x14ac:dyDescent="0.2">
      <c r="C108" s="6" t="s">
        <v>1241</v>
      </c>
      <c r="D108" s="6"/>
      <c r="E108" s="6"/>
      <c r="F108" s="6"/>
      <c r="G108" s="6"/>
      <c r="H108" s="6"/>
      <c r="I108" s="6" t="s">
        <v>1247</v>
      </c>
      <c r="J108" s="6" t="s">
        <v>1247</v>
      </c>
      <c r="K108" s="6" t="s">
        <v>1247</v>
      </c>
      <c r="L108" s="10">
        <v>-66.024699999999996</v>
      </c>
      <c r="M108" s="10">
        <v>-14.7294</v>
      </c>
      <c r="N108" s="10">
        <v>-5.3202999999999996</v>
      </c>
    </row>
    <row r="110" spans="3:14" x14ac:dyDescent="0.2">
      <c r="C110" s="5" t="s">
        <v>1242</v>
      </c>
      <c r="D110" s="5"/>
      <c r="E110" s="5"/>
      <c r="F110" s="5"/>
      <c r="G110" s="5"/>
      <c r="H110" s="5"/>
      <c r="I110" s="5">
        <v>13.64</v>
      </c>
      <c r="J110" s="5">
        <v>5.26</v>
      </c>
      <c r="K110" s="5">
        <v>18.87</v>
      </c>
      <c r="L110" s="5">
        <v>37.53</v>
      </c>
      <c r="M110" s="5">
        <v>49.94</v>
      </c>
      <c r="N110" s="5">
        <v>56.65</v>
      </c>
    </row>
    <row r="111" spans="3:14" x14ac:dyDescent="0.2">
      <c r="C111" s="11" t="s">
        <v>1243</v>
      </c>
      <c r="I111" s="37" t="s">
        <v>1247</v>
      </c>
      <c r="J111" s="9">
        <v>-0.61470000000000002</v>
      </c>
      <c r="K111" s="8">
        <v>2.5891999999999999</v>
      </c>
      <c r="L111" s="8">
        <v>0.98960000000000004</v>
      </c>
      <c r="M111" s="8">
        <v>0.33050000000000002</v>
      </c>
      <c r="N111" s="8">
        <v>0.13439999999999999</v>
      </c>
    </row>
    <row r="112" spans="3:14" x14ac:dyDescent="0.2">
      <c r="C112" s="11" t="s">
        <v>1244</v>
      </c>
      <c r="I112" s="11">
        <v>11.14</v>
      </c>
      <c r="J112" s="11" t="s">
        <v>1247</v>
      </c>
      <c r="K112" s="11" t="s">
        <v>1247</v>
      </c>
      <c r="L112" s="11" t="s">
        <v>1247</v>
      </c>
      <c r="M112" s="11" t="s">
        <v>1247</v>
      </c>
      <c r="N112" s="11" t="s">
        <v>1247</v>
      </c>
    </row>
    <row r="113" spans="3:14" x14ac:dyDescent="0.2">
      <c r="C113" s="11" t="s">
        <v>1245</v>
      </c>
      <c r="I113" s="11">
        <v>2.5</v>
      </c>
      <c r="J113" s="11">
        <v>5.26</v>
      </c>
      <c r="K113" s="11">
        <v>18.87</v>
      </c>
      <c r="L113" s="11">
        <v>37.53</v>
      </c>
      <c r="M113" s="11">
        <v>49.94</v>
      </c>
      <c r="N113" s="11">
        <v>56.65</v>
      </c>
    </row>
    <row r="114" spans="3:14" x14ac:dyDescent="0.2">
      <c r="C114" s="11" t="s">
        <v>1246</v>
      </c>
      <c r="I114" s="11" t="s">
        <v>1247</v>
      </c>
      <c r="J114" s="11" t="s">
        <v>1247</v>
      </c>
      <c r="K114" s="11" t="s">
        <v>1247</v>
      </c>
      <c r="L114" s="11" t="s">
        <v>1247</v>
      </c>
      <c r="M114" s="11" t="s">
        <v>1247</v>
      </c>
      <c r="N114" s="11" t="s">
        <v>1247</v>
      </c>
    </row>
    <row r="115" spans="3:14" x14ac:dyDescent="0.2">
      <c r="C115" s="5" t="s">
        <v>1248</v>
      </c>
      <c r="D115" s="5"/>
      <c r="E115" s="5"/>
      <c r="F115" s="5"/>
      <c r="G115" s="5"/>
      <c r="H115" s="5"/>
      <c r="I115" s="5">
        <v>-13.64</v>
      </c>
      <c r="J115" s="5">
        <v>-40.630000000000003</v>
      </c>
      <c r="K115" s="5">
        <v>-87.07</v>
      </c>
      <c r="L115" s="5">
        <v>-165.69</v>
      </c>
      <c r="M115" s="5">
        <v>-223.12</v>
      </c>
      <c r="N115" s="5">
        <v>-228.66</v>
      </c>
    </row>
    <row r="117" spans="3:14" x14ac:dyDescent="0.2">
      <c r="C117" s="6" t="s">
        <v>1249</v>
      </c>
      <c r="D117" s="6"/>
      <c r="E117" s="6"/>
      <c r="F117" s="6"/>
      <c r="G117" s="6"/>
      <c r="H117" s="6"/>
      <c r="I117" s="5" t="s">
        <v>1247</v>
      </c>
      <c r="J117" s="9">
        <v>-1.9781</v>
      </c>
      <c r="K117" s="9">
        <v>-1.1431</v>
      </c>
      <c r="L117" s="9">
        <v>-0.90300000000000002</v>
      </c>
      <c r="M117" s="9">
        <v>-0.34670000000000001</v>
      </c>
      <c r="N117" s="9">
        <v>-2.4799999999999999E-2</v>
      </c>
    </row>
    <row r="119" spans="3:14" x14ac:dyDescent="0.2">
      <c r="C119" s="6" t="s">
        <v>1250</v>
      </c>
      <c r="D119" s="6"/>
      <c r="E119" s="6"/>
      <c r="F119" s="6"/>
      <c r="G119" s="6"/>
      <c r="H119" s="6"/>
      <c r="I119" s="6" t="s">
        <v>1247</v>
      </c>
      <c r="J119" s="6" t="s">
        <v>1247</v>
      </c>
      <c r="K119" s="6" t="s">
        <v>1247</v>
      </c>
      <c r="L119" s="10">
        <v>-85.361699999999999</v>
      </c>
      <c r="M119" s="10">
        <v>-18.976400000000002</v>
      </c>
      <c r="N119" s="10">
        <v>-7.0723000000000003</v>
      </c>
    </row>
    <row r="121" spans="3:14" x14ac:dyDescent="0.2">
      <c r="C121" s="6" t="s">
        <v>1251</v>
      </c>
      <c r="D121" s="6"/>
      <c r="E121" s="6"/>
      <c r="F121" s="6"/>
      <c r="G121" s="6"/>
      <c r="H121" s="6"/>
      <c r="I121" s="6">
        <v>0.28000000000000003</v>
      </c>
      <c r="J121" s="6">
        <v>0.16</v>
      </c>
      <c r="K121" s="6">
        <v>0.14000000000000001</v>
      </c>
      <c r="L121" s="6">
        <v>6.87</v>
      </c>
      <c r="M121" s="6">
        <v>23.17</v>
      </c>
      <c r="N121" s="6">
        <v>28.76</v>
      </c>
    </row>
    <row r="123" spans="3:14" x14ac:dyDescent="0.2">
      <c r="C123" s="6" t="s">
        <v>1252</v>
      </c>
      <c r="D123" s="6"/>
      <c r="E123" s="6"/>
      <c r="F123" s="6"/>
      <c r="G123" s="6"/>
      <c r="H123" s="6"/>
      <c r="I123" s="5" t="s">
        <v>1247</v>
      </c>
      <c r="J123" s="9">
        <v>-0.4173</v>
      </c>
      <c r="K123" s="9">
        <v>-0.1235</v>
      </c>
      <c r="L123" s="8">
        <v>47.359200000000001</v>
      </c>
      <c r="M123" s="8">
        <v>2.3734999999999999</v>
      </c>
      <c r="N123" s="8">
        <v>0.24160000000000001</v>
      </c>
    </row>
    <row r="125" spans="3:14" x14ac:dyDescent="0.2">
      <c r="C125" s="6" t="s">
        <v>1253</v>
      </c>
      <c r="D125" s="6"/>
      <c r="E125" s="6"/>
      <c r="F125" s="6"/>
      <c r="G125" s="6"/>
      <c r="H125" s="6"/>
      <c r="I125" s="6" t="s">
        <v>1247</v>
      </c>
      <c r="J125" s="6" t="s">
        <v>1247</v>
      </c>
      <c r="K125" s="6" t="s">
        <v>1247</v>
      </c>
      <c r="L125" s="6" t="s">
        <v>1247</v>
      </c>
      <c r="M125" s="6" t="s">
        <v>1247</v>
      </c>
      <c r="N125" s="6" t="s">
        <v>1247</v>
      </c>
    </row>
    <row r="127" spans="3:14" x14ac:dyDescent="0.2">
      <c r="C127" s="6" t="s">
        <v>1254</v>
      </c>
      <c r="D127" s="6"/>
      <c r="E127" s="6"/>
      <c r="F127" s="6"/>
      <c r="G127" s="6"/>
      <c r="H127" s="6"/>
      <c r="I127" s="6">
        <v>0.28000000000000003</v>
      </c>
      <c r="J127" s="6">
        <v>0.16</v>
      </c>
      <c r="K127" s="6">
        <v>0.14000000000000001</v>
      </c>
      <c r="L127" s="6">
        <v>6.87</v>
      </c>
      <c r="M127" s="6">
        <v>23.17</v>
      </c>
      <c r="N127" s="6">
        <v>28.76</v>
      </c>
    </row>
    <row r="129" spans="3:14" x14ac:dyDescent="0.2">
      <c r="C129" s="6" t="s">
        <v>1255</v>
      </c>
      <c r="D129" s="6"/>
      <c r="E129" s="6"/>
      <c r="F129" s="6"/>
      <c r="G129" s="6"/>
      <c r="H129" s="6"/>
      <c r="I129" s="6">
        <v>-5.93</v>
      </c>
      <c r="J129" s="6">
        <v>-5.24</v>
      </c>
      <c r="K129" s="6">
        <v>-33.39</v>
      </c>
      <c r="L129" s="6">
        <v>1.49</v>
      </c>
      <c r="M129" s="6">
        <v>0.17</v>
      </c>
      <c r="N129" s="6">
        <v>1.54</v>
      </c>
    </row>
    <row r="131" spans="3:14" x14ac:dyDescent="0.2">
      <c r="C131" s="5" t="s">
        <v>1256</v>
      </c>
      <c r="D131" s="5"/>
      <c r="E131" s="5"/>
      <c r="F131" s="5"/>
      <c r="G131" s="5"/>
      <c r="H131" s="5"/>
      <c r="I131" s="5">
        <v>-19.3</v>
      </c>
      <c r="J131" s="5">
        <v>-45.7</v>
      </c>
      <c r="K131" s="5">
        <v>-120.31</v>
      </c>
      <c r="L131" s="5">
        <v>-157.33000000000001</v>
      </c>
      <c r="M131" s="5">
        <v>-199.79</v>
      </c>
      <c r="N131" s="5">
        <v>-198.36</v>
      </c>
    </row>
    <row r="133" spans="3:14" x14ac:dyDescent="0.2">
      <c r="C133" s="6" t="s">
        <v>1257</v>
      </c>
      <c r="D133" s="6"/>
      <c r="E133" s="6"/>
      <c r="F133" s="6"/>
      <c r="G133" s="6"/>
      <c r="H133" s="6"/>
      <c r="I133" s="6" t="s">
        <v>1247</v>
      </c>
      <c r="J133" s="6" t="s">
        <v>1247</v>
      </c>
      <c r="K133" s="6" t="s">
        <v>1247</v>
      </c>
      <c r="L133" s="6" t="s">
        <v>1247</v>
      </c>
      <c r="M133" s="6" t="s">
        <v>1247</v>
      </c>
      <c r="N133" s="6" t="s">
        <v>1247</v>
      </c>
    </row>
    <row r="135" spans="3:14" x14ac:dyDescent="0.2">
      <c r="C135" s="6" t="s">
        <v>1258</v>
      </c>
      <c r="D135" s="6"/>
      <c r="E135" s="6"/>
      <c r="F135" s="6"/>
      <c r="G135" s="6"/>
      <c r="H135" s="6"/>
      <c r="I135" s="6" t="s">
        <v>1247</v>
      </c>
      <c r="J135" s="6" t="s">
        <v>1247</v>
      </c>
      <c r="K135" s="6" t="s">
        <v>1247</v>
      </c>
      <c r="L135" s="6" t="s">
        <v>1247</v>
      </c>
      <c r="M135" s="6" t="s">
        <v>1247</v>
      </c>
      <c r="N135" s="6" t="s">
        <v>1247</v>
      </c>
    </row>
    <row r="137" spans="3:14" x14ac:dyDescent="0.2">
      <c r="C137" s="5" t="s">
        <v>1259</v>
      </c>
      <c r="D137" s="5"/>
      <c r="E137" s="5"/>
      <c r="F137" s="5"/>
      <c r="G137" s="5"/>
      <c r="H137" s="5"/>
      <c r="I137" s="5">
        <v>-19.3</v>
      </c>
      <c r="J137" s="5">
        <v>-45.7</v>
      </c>
      <c r="K137" s="5">
        <v>-120.31</v>
      </c>
      <c r="L137" s="5">
        <v>-157.33000000000001</v>
      </c>
      <c r="M137" s="5">
        <v>-199.79</v>
      </c>
      <c r="N137" s="5">
        <v>-198.36</v>
      </c>
    </row>
    <row r="139" spans="3:14" x14ac:dyDescent="0.2">
      <c r="C139" s="6" t="s">
        <v>1260</v>
      </c>
      <c r="D139" s="6"/>
      <c r="E139" s="6"/>
      <c r="F139" s="6"/>
      <c r="G139" s="6"/>
      <c r="H139" s="6"/>
      <c r="I139" s="5" t="s">
        <v>1247</v>
      </c>
      <c r="J139" s="9">
        <v>-1.3685</v>
      </c>
      <c r="K139" s="9">
        <v>-1.6325000000000001</v>
      </c>
      <c r="L139" s="9">
        <v>-0.30769999999999997</v>
      </c>
      <c r="M139" s="9">
        <v>-0.26989999999999997</v>
      </c>
      <c r="N139" s="8">
        <v>7.1999999999999998E-3</v>
      </c>
    </row>
    <row r="141" spans="3:14" x14ac:dyDescent="0.2">
      <c r="C141" s="6" t="s">
        <v>1261</v>
      </c>
      <c r="D141" s="6"/>
      <c r="E141" s="6"/>
      <c r="F141" s="6"/>
      <c r="G141" s="6"/>
      <c r="H141" s="6"/>
      <c r="I141" s="6" t="s">
        <v>1247</v>
      </c>
      <c r="J141" s="6" t="s">
        <v>1247</v>
      </c>
      <c r="K141" s="6" t="s">
        <v>1247</v>
      </c>
      <c r="L141" s="10">
        <v>-81.058199999999999</v>
      </c>
      <c r="M141" s="10">
        <v>-16.992100000000001</v>
      </c>
      <c r="N141" s="10">
        <v>-6.1351000000000004</v>
      </c>
    </row>
    <row r="143" spans="3:14" x14ac:dyDescent="0.2">
      <c r="C143" s="6" t="s">
        <v>1262</v>
      </c>
      <c r="D143" s="6"/>
      <c r="E143" s="6"/>
      <c r="F143" s="6"/>
      <c r="G143" s="6"/>
      <c r="H143" s="6"/>
      <c r="I143" s="6" t="s">
        <v>1247</v>
      </c>
      <c r="J143" s="6" t="s">
        <v>1247</v>
      </c>
      <c r="K143" s="6" t="s">
        <v>1247</v>
      </c>
      <c r="L143" s="6">
        <v>0.05</v>
      </c>
      <c r="M143" s="6">
        <v>0.28000000000000003</v>
      </c>
      <c r="N143" s="6">
        <v>0.35</v>
      </c>
    </row>
    <row r="145" spans="3:14" x14ac:dyDescent="0.2">
      <c r="C145" s="6" t="s">
        <v>1263</v>
      </c>
      <c r="D145" s="6"/>
      <c r="E145" s="6"/>
      <c r="F145" s="6"/>
      <c r="G145" s="6"/>
      <c r="H145" s="6"/>
      <c r="I145" s="6">
        <v>-19.3</v>
      </c>
      <c r="J145" s="6">
        <v>-45.7</v>
      </c>
      <c r="K145" s="6">
        <v>-120.31</v>
      </c>
      <c r="L145" s="6">
        <v>-157.38999999999999</v>
      </c>
      <c r="M145" s="6">
        <v>-200.07</v>
      </c>
      <c r="N145" s="6">
        <v>-198.71</v>
      </c>
    </row>
    <row r="147" spans="3:14" x14ac:dyDescent="0.2">
      <c r="C147" s="6" t="s">
        <v>1264</v>
      </c>
      <c r="D147" s="6"/>
      <c r="E147" s="6"/>
      <c r="F147" s="6"/>
      <c r="G147" s="6"/>
      <c r="H147" s="6"/>
      <c r="I147" s="6" t="s">
        <v>1247</v>
      </c>
      <c r="J147" s="6" t="s">
        <v>1247</v>
      </c>
      <c r="K147" s="6" t="s">
        <v>1247</v>
      </c>
      <c r="L147" s="6" t="s">
        <v>1247</v>
      </c>
      <c r="M147" s="6" t="s">
        <v>1247</v>
      </c>
      <c r="N147" s="6" t="s">
        <v>1247</v>
      </c>
    </row>
    <row r="149" spans="3:14" x14ac:dyDescent="0.2">
      <c r="C149" s="5" t="s">
        <v>1265</v>
      </c>
      <c r="D149" s="5"/>
      <c r="E149" s="5"/>
      <c r="F149" s="5"/>
      <c r="G149" s="5"/>
      <c r="H149" s="5"/>
      <c r="I149" s="5">
        <v>-19.3</v>
      </c>
      <c r="J149" s="5">
        <v>-45.7</v>
      </c>
      <c r="K149" s="5">
        <v>-120.31</v>
      </c>
      <c r="L149" s="5">
        <v>-157.38999999999999</v>
      </c>
      <c r="M149" s="5">
        <v>-200.07</v>
      </c>
      <c r="N149" s="5">
        <v>-198.71</v>
      </c>
    </row>
    <row r="151" spans="3:14" x14ac:dyDescent="0.2">
      <c r="C151" s="6" t="s">
        <v>1266</v>
      </c>
      <c r="D151" s="6"/>
      <c r="E151" s="6"/>
      <c r="F151" s="6"/>
      <c r="G151" s="6"/>
      <c r="H151" s="6"/>
      <c r="I151" s="5" t="s">
        <v>1247</v>
      </c>
      <c r="J151" s="9">
        <v>-1.3685</v>
      </c>
      <c r="K151" s="9">
        <v>-1.6325000000000001</v>
      </c>
      <c r="L151" s="9">
        <v>-0.30809999999999998</v>
      </c>
      <c r="M151" s="9">
        <v>-0.2712</v>
      </c>
      <c r="N151" s="8">
        <v>6.7999999999999996E-3</v>
      </c>
    </row>
    <row r="153" spans="3:14" x14ac:dyDescent="0.2">
      <c r="C153" s="6" t="s">
        <v>1267</v>
      </c>
      <c r="D153" s="6"/>
      <c r="E153" s="6"/>
      <c r="F153" s="6"/>
      <c r="G153" s="6"/>
      <c r="H153" s="6"/>
      <c r="I153" s="6" t="s">
        <v>1247</v>
      </c>
      <c r="J153" s="6" t="s">
        <v>1247</v>
      </c>
      <c r="K153" s="6" t="s">
        <v>1247</v>
      </c>
      <c r="L153" s="10">
        <v>-81.085499999999996</v>
      </c>
      <c r="M153" s="10">
        <v>-17.015499999999999</v>
      </c>
      <c r="N153" s="10">
        <v>-6.1459000000000001</v>
      </c>
    </row>
    <row r="155" spans="3:14" x14ac:dyDescent="0.2">
      <c r="C155" s="6" t="s">
        <v>1268</v>
      </c>
      <c r="D155" s="6"/>
      <c r="E155" s="6"/>
      <c r="F155" s="6"/>
      <c r="G155" s="6"/>
      <c r="H155" s="6"/>
      <c r="I155" s="6" t="s">
        <v>1247</v>
      </c>
      <c r="J155" s="6" t="s">
        <v>1247</v>
      </c>
      <c r="K155" s="6" t="s">
        <v>1247</v>
      </c>
      <c r="L155" s="6" t="s">
        <v>1247</v>
      </c>
      <c r="M155" s="6" t="s">
        <v>1247</v>
      </c>
      <c r="N155" s="6" t="s">
        <v>1247</v>
      </c>
    </row>
    <row r="157" spans="3:14" x14ac:dyDescent="0.2">
      <c r="C157" s="6" t="s">
        <v>1269</v>
      </c>
      <c r="D157" s="6"/>
      <c r="E157" s="6"/>
      <c r="F157" s="6"/>
      <c r="G157" s="6"/>
      <c r="H157" s="6"/>
      <c r="I157" s="6">
        <v>-19.3</v>
      </c>
      <c r="J157" s="6">
        <v>-45.7</v>
      </c>
      <c r="K157" s="6">
        <v>-120.31</v>
      </c>
      <c r="L157" s="6">
        <v>-157.38999999999999</v>
      </c>
      <c r="M157" s="6">
        <v>-200.07</v>
      </c>
      <c r="N157" s="6">
        <v>-198.71</v>
      </c>
    </row>
    <row r="159" spans="3:14" x14ac:dyDescent="0.2">
      <c r="C159" s="6" t="s">
        <v>1270</v>
      </c>
      <c r="D159" s="6"/>
      <c r="E159" s="6"/>
      <c r="F159" s="6"/>
      <c r="G159" s="6"/>
      <c r="H159" s="6"/>
      <c r="I159" s="6">
        <v>-15.11</v>
      </c>
      <c r="J159" s="6">
        <v>-20.309999999999999</v>
      </c>
      <c r="K159" s="6">
        <v>-4.4800000000000004</v>
      </c>
      <c r="L159" s="6">
        <v>-2.91</v>
      </c>
      <c r="M159" s="6">
        <v>-3.12</v>
      </c>
      <c r="N159" s="6">
        <v>-2.35</v>
      </c>
    </row>
    <row r="161" spans="3:14" x14ac:dyDescent="0.2">
      <c r="C161" s="6" t="s">
        <v>1271</v>
      </c>
      <c r="D161" s="6"/>
      <c r="E161" s="6"/>
      <c r="F161" s="6"/>
      <c r="G161" s="6"/>
      <c r="H161" s="6"/>
      <c r="I161" s="5" t="s">
        <v>1247</v>
      </c>
      <c r="J161" s="9">
        <v>-0.34429999999999999</v>
      </c>
      <c r="K161" s="8">
        <v>0.77959999999999996</v>
      </c>
      <c r="L161" s="8">
        <v>0.3493</v>
      </c>
      <c r="M161" s="9">
        <v>-7.0099999999999996E-2</v>
      </c>
      <c r="N161" s="8">
        <v>0.2477</v>
      </c>
    </row>
    <row r="163" spans="3:14" x14ac:dyDescent="0.2">
      <c r="C163" s="5" t="s">
        <v>1272</v>
      </c>
      <c r="D163" s="5"/>
      <c r="E163" s="5"/>
      <c r="F163" s="5"/>
      <c r="G163" s="5"/>
      <c r="H163" s="5"/>
      <c r="I163" s="5">
        <v>-15.11</v>
      </c>
      <c r="J163" s="5">
        <v>-20.309999999999999</v>
      </c>
      <c r="K163" s="5">
        <v>-4.4800000000000004</v>
      </c>
      <c r="L163" s="5">
        <v>-2.91</v>
      </c>
      <c r="M163" s="5">
        <v>-3.12</v>
      </c>
      <c r="N163" s="5">
        <v>-2.35</v>
      </c>
    </row>
    <row r="165" spans="3:14" x14ac:dyDescent="0.2">
      <c r="C165" s="6" t="s">
        <v>1273</v>
      </c>
      <c r="D165" s="6"/>
      <c r="E165" s="6"/>
      <c r="F165" s="6"/>
      <c r="G165" s="6"/>
      <c r="H165" s="6"/>
      <c r="I165" s="5" t="s">
        <v>1247</v>
      </c>
      <c r="J165" s="9">
        <v>-0.34429999999999999</v>
      </c>
      <c r="K165" s="8">
        <v>0.77959999999999996</v>
      </c>
      <c r="L165" s="8">
        <v>0.3493</v>
      </c>
      <c r="M165" s="9">
        <v>-7.0099999999999996E-2</v>
      </c>
      <c r="N165" s="8">
        <v>0.2477</v>
      </c>
    </row>
    <row r="167" spans="3:14" x14ac:dyDescent="0.2">
      <c r="C167" s="6" t="s">
        <v>1274</v>
      </c>
      <c r="D167" s="6"/>
      <c r="E167" s="6"/>
      <c r="F167" s="6"/>
      <c r="G167" s="6"/>
      <c r="H167" s="6"/>
      <c r="I167" s="6">
        <v>1.28</v>
      </c>
      <c r="J167" s="6">
        <v>2.25</v>
      </c>
      <c r="K167" s="6">
        <v>26.87</v>
      </c>
      <c r="L167" s="6">
        <v>54.02</v>
      </c>
      <c r="M167" s="6">
        <v>64.180000000000007</v>
      </c>
      <c r="N167" s="6">
        <v>84.72</v>
      </c>
    </row>
    <row r="169" spans="3:14" x14ac:dyDescent="0.2">
      <c r="C169" s="6" t="s">
        <v>1275</v>
      </c>
      <c r="D169" s="6"/>
      <c r="E169" s="6"/>
      <c r="F169" s="6"/>
      <c r="G169" s="6"/>
      <c r="H169" s="6"/>
      <c r="I169" s="6">
        <v>1.28</v>
      </c>
      <c r="J169" s="6">
        <v>2.25</v>
      </c>
      <c r="K169" s="6">
        <v>26.87</v>
      </c>
      <c r="L169" s="6">
        <v>54.02</v>
      </c>
      <c r="M169" s="6">
        <v>64.180000000000007</v>
      </c>
      <c r="N169" s="6">
        <v>84.72</v>
      </c>
    </row>
    <row r="171" spans="3:14" x14ac:dyDescent="0.2">
      <c r="C171" s="6" t="s">
        <v>1276</v>
      </c>
      <c r="D171" s="6"/>
      <c r="E171" s="6"/>
      <c r="F171" s="6"/>
      <c r="G171" s="6"/>
      <c r="H171" s="6"/>
      <c r="I171" s="6" t="s">
        <v>1247</v>
      </c>
      <c r="J171" s="6" t="s">
        <v>1247</v>
      </c>
      <c r="K171" s="6" t="s">
        <v>1247</v>
      </c>
      <c r="L171" s="6" t="s">
        <v>1247</v>
      </c>
      <c r="M171" s="6" t="s">
        <v>1247</v>
      </c>
      <c r="N171" s="6" t="s">
        <v>1247</v>
      </c>
    </row>
    <row r="173" spans="3:14" x14ac:dyDescent="0.2">
      <c r="C173" s="6" t="s">
        <v>1277</v>
      </c>
      <c r="D173" s="6"/>
      <c r="E173" s="6"/>
      <c r="F173" s="6"/>
      <c r="G173" s="6"/>
      <c r="H173" s="6"/>
      <c r="I173" s="5" t="s">
        <v>1247</v>
      </c>
      <c r="J173" s="5" t="s">
        <v>1247</v>
      </c>
      <c r="K173" s="5" t="s">
        <v>1247</v>
      </c>
      <c r="L173" s="5" t="s">
        <v>1247</v>
      </c>
      <c r="M173" s="5" t="s">
        <v>1247</v>
      </c>
      <c r="N173" s="5" t="s">
        <v>1247</v>
      </c>
    </row>
    <row r="175" spans="3:14" x14ac:dyDescent="0.2">
      <c r="C175" s="5" t="s">
        <v>1278</v>
      </c>
      <c r="D175" s="5"/>
      <c r="E175" s="5"/>
      <c r="F175" s="5"/>
      <c r="G175" s="5"/>
      <c r="H175" s="5"/>
      <c r="I175" s="5">
        <v>-13.54</v>
      </c>
      <c r="J175" s="5">
        <v>-39.299999999999997</v>
      </c>
      <c r="K175" s="5">
        <v>-85.53</v>
      </c>
      <c r="L175" s="5">
        <v>-162.88</v>
      </c>
      <c r="M175" s="5">
        <v>-217.67</v>
      </c>
      <c r="N175" s="5">
        <v>-221.91</v>
      </c>
    </row>
    <row r="177" spans="3:14" x14ac:dyDescent="0.2">
      <c r="C177" s="6" t="s">
        <v>1279</v>
      </c>
      <c r="D177" s="6"/>
      <c r="E177" s="6"/>
      <c r="F177" s="6"/>
      <c r="G177" s="6"/>
      <c r="H177" s="6"/>
      <c r="I177" s="5" t="s">
        <v>1247</v>
      </c>
      <c r="J177" s="9">
        <v>-1.9033</v>
      </c>
      <c r="K177" s="9">
        <v>-1.1763999999999999</v>
      </c>
      <c r="L177" s="9">
        <v>-0.90439999999999998</v>
      </c>
      <c r="M177" s="9">
        <v>-0.33639999999999998</v>
      </c>
      <c r="N177" s="9">
        <v>-1.95E-2</v>
      </c>
    </row>
    <row r="179" spans="3:14" x14ac:dyDescent="0.2">
      <c r="C179" s="6" t="s">
        <v>1280</v>
      </c>
      <c r="D179" s="6"/>
      <c r="E179" s="6"/>
      <c r="F179" s="6"/>
      <c r="G179" s="6"/>
      <c r="H179" s="6"/>
      <c r="I179" s="6" t="s">
        <v>1247</v>
      </c>
      <c r="J179" s="6" t="s">
        <v>1247</v>
      </c>
      <c r="K179" s="6" t="s">
        <v>1247</v>
      </c>
      <c r="L179" s="10">
        <v>-83.917100000000005</v>
      </c>
      <c r="M179" s="10">
        <v>-18.5124</v>
      </c>
      <c r="N179" s="10">
        <v>-6.8634000000000004</v>
      </c>
    </row>
    <row r="181" spans="3:14" x14ac:dyDescent="0.2">
      <c r="C181" s="6" t="s">
        <v>1281</v>
      </c>
      <c r="D181" s="6"/>
      <c r="E181" s="6"/>
      <c r="F181" s="6"/>
      <c r="G181" s="6"/>
      <c r="H181" s="6"/>
      <c r="I181" s="6">
        <v>-13.64</v>
      </c>
      <c r="J181" s="6">
        <v>-40.630000000000003</v>
      </c>
      <c r="K181" s="6">
        <v>-87.07</v>
      </c>
      <c r="L181" s="6">
        <v>-165.69</v>
      </c>
      <c r="M181" s="6">
        <v>-223.12</v>
      </c>
      <c r="N181" s="6">
        <v>-228.66</v>
      </c>
    </row>
    <row r="184" spans="3:14" x14ac:dyDescent="0.2">
      <c r="C184" s="5" t="s">
        <v>1282</v>
      </c>
      <c r="I184" s="5">
        <v>17.95</v>
      </c>
      <c r="J184" s="5">
        <v>92.63</v>
      </c>
      <c r="K184" s="5">
        <v>377.09</v>
      </c>
      <c r="L184" s="5">
        <v>328.96</v>
      </c>
      <c r="M184" s="5">
        <v>212.58</v>
      </c>
      <c r="N184" s="5">
        <v>49.2</v>
      </c>
    </row>
    <row r="185" spans="3:14" ht="18" x14ac:dyDescent="0.2">
      <c r="C185" s="39" t="s">
        <v>1402</v>
      </c>
      <c r="I185" s="6">
        <v>-1.86</v>
      </c>
      <c r="J185" s="6">
        <v>-3.42</v>
      </c>
      <c r="K185" s="6">
        <v>-4.3600000000000003</v>
      </c>
      <c r="L185" s="6">
        <v>-13.23</v>
      </c>
      <c r="M185" s="6">
        <v>-9.2799999999999994</v>
      </c>
      <c r="N185" s="6">
        <v>-3.74</v>
      </c>
    </row>
  </sheetData>
  <mergeCells count="81">
    <mergeCell ref="A84:B84"/>
    <mergeCell ref="A85:B85"/>
    <mergeCell ref="A86:B86"/>
    <mergeCell ref="A81:B81"/>
    <mergeCell ref="A82:B82"/>
    <mergeCell ref="A83:B83"/>
    <mergeCell ref="A78:B78"/>
    <mergeCell ref="A79:B79"/>
    <mergeCell ref="A80:B80"/>
    <mergeCell ref="A75:B75"/>
    <mergeCell ref="A76:B76"/>
    <mergeCell ref="A77:B77"/>
    <mergeCell ref="A72:B72"/>
    <mergeCell ref="A73:B73"/>
    <mergeCell ref="A74:B74"/>
    <mergeCell ref="A69:B69"/>
    <mergeCell ref="A70:B70"/>
    <mergeCell ref="A71:B71"/>
    <mergeCell ref="A66:B66"/>
    <mergeCell ref="A67:B67"/>
    <mergeCell ref="A68:B68"/>
    <mergeCell ref="A63:B63"/>
    <mergeCell ref="A64:B64"/>
    <mergeCell ref="A65:B65"/>
    <mergeCell ref="A60:B60"/>
    <mergeCell ref="A61:B61"/>
    <mergeCell ref="A62:B62"/>
    <mergeCell ref="A57:B57"/>
    <mergeCell ref="A58:B58"/>
    <mergeCell ref="A59:B59"/>
    <mergeCell ref="A54:B54"/>
    <mergeCell ref="A55:B55"/>
    <mergeCell ref="A56:B56"/>
    <mergeCell ref="A51:B51"/>
    <mergeCell ref="A52:B52"/>
    <mergeCell ref="A53:B53"/>
    <mergeCell ref="A48:B48"/>
    <mergeCell ref="A49:B49"/>
    <mergeCell ref="A50:B50"/>
    <mergeCell ref="A45:B45"/>
    <mergeCell ref="A46:B46"/>
    <mergeCell ref="A47:B47"/>
    <mergeCell ref="A42:B42"/>
    <mergeCell ref="A43:B43"/>
    <mergeCell ref="A44:B44"/>
    <mergeCell ref="A39:B39"/>
    <mergeCell ref="A40:B40"/>
    <mergeCell ref="A41:B41"/>
    <mergeCell ref="A36:B36"/>
    <mergeCell ref="A37:B37"/>
    <mergeCell ref="A38:B38"/>
    <mergeCell ref="A33:B33"/>
    <mergeCell ref="A34:B34"/>
    <mergeCell ref="A35:B35"/>
    <mergeCell ref="A30:B30"/>
    <mergeCell ref="A31:B31"/>
    <mergeCell ref="A32:B32"/>
    <mergeCell ref="A27:B27"/>
    <mergeCell ref="A28:B28"/>
    <mergeCell ref="A29:B29"/>
    <mergeCell ref="A24:B24"/>
    <mergeCell ref="A25:B25"/>
    <mergeCell ref="A26:B26"/>
    <mergeCell ref="A21:B21"/>
    <mergeCell ref="A22:B22"/>
    <mergeCell ref="A23:B23"/>
    <mergeCell ref="A15:B15"/>
    <mergeCell ref="A20:B20"/>
    <mergeCell ref="A11:B11"/>
    <mergeCell ref="A12:B12"/>
    <mergeCell ref="A13:B13"/>
    <mergeCell ref="A10:B10"/>
    <mergeCell ref="A5:B5"/>
    <mergeCell ref="A6:B6"/>
    <mergeCell ref="A7:B7"/>
    <mergeCell ref="A14:B14"/>
    <mergeCell ref="A1:B2"/>
    <mergeCell ref="A3:B3"/>
    <mergeCell ref="A4:B4"/>
    <mergeCell ref="A8:B8"/>
    <mergeCell ref="A9:B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39FBC-01FB-9B43-B91F-0A594BA49803}">
  <dimension ref="A1:BB113"/>
  <sheetViews>
    <sheetView workbookViewId="0">
      <selection activeCell="R3" sqref="R3:S3"/>
    </sheetView>
  </sheetViews>
  <sheetFormatPr baseColWidth="10" defaultRowHeight="16" x14ac:dyDescent="0.2"/>
  <cols>
    <col min="2" max="2" width="14.6640625" customWidth="1"/>
    <col min="3" max="7" width="12.6640625" bestFit="1" customWidth="1"/>
  </cols>
  <sheetData>
    <row r="1" spans="1:54" x14ac:dyDescent="0.2">
      <c r="I1" s="17">
        <v>29221</v>
      </c>
      <c r="J1" s="17">
        <v>29587</v>
      </c>
      <c r="K1" s="17">
        <v>29952</v>
      </c>
      <c r="L1" s="17">
        <v>30317</v>
      </c>
      <c r="M1" s="17">
        <v>30682</v>
      </c>
      <c r="N1" s="17">
        <v>31048</v>
      </c>
      <c r="O1" s="17">
        <v>31413</v>
      </c>
      <c r="P1" s="17">
        <v>31778</v>
      </c>
      <c r="Q1" s="17">
        <v>32143</v>
      </c>
      <c r="R1" s="17">
        <v>32509</v>
      </c>
      <c r="S1" s="17">
        <v>32874</v>
      </c>
      <c r="T1" s="17">
        <v>33239</v>
      </c>
      <c r="U1" s="17">
        <v>33604</v>
      </c>
      <c r="V1" s="17">
        <v>33970</v>
      </c>
      <c r="W1" s="17">
        <v>34335</v>
      </c>
      <c r="X1" s="17">
        <v>34700</v>
      </c>
      <c r="Y1" s="17">
        <v>35065</v>
      </c>
      <c r="Z1" s="17">
        <v>35431</v>
      </c>
      <c r="AA1" s="17">
        <v>35796</v>
      </c>
      <c r="AB1" s="17">
        <v>36161</v>
      </c>
      <c r="AC1" s="17">
        <v>36526</v>
      </c>
      <c r="AD1" s="17">
        <v>36892</v>
      </c>
      <c r="AE1" s="17">
        <v>37257</v>
      </c>
      <c r="AF1" s="17">
        <v>37622</v>
      </c>
      <c r="AG1" s="17">
        <v>37987</v>
      </c>
      <c r="AH1" s="17">
        <v>38353</v>
      </c>
      <c r="AI1" s="17">
        <v>38718</v>
      </c>
      <c r="AJ1" s="17">
        <v>39083</v>
      </c>
      <c r="AK1" s="17">
        <v>39448</v>
      </c>
      <c r="AL1" s="17">
        <v>39814</v>
      </c>
      <c r="AM1" s="17">
        <v>40179</v>
      </c>
      <c r="AN1" s="17">
        <v>40544</v>
      </c>
      <c r="AO1" s="17">
        <v>40909</v>
      </c>
      <c r="AP1" s="17">
        <v>41275</v>
      </c>
      <c r="AQ1" s="17">
        <v>41640</v>
      </c>
      <c r="AR1" s="17">
        <v>42005</v>
      </c>
      <c r="AS1" s="17">
        <v>42370</v>
      </c>
      <c r="AT1" s="17">
        <v>42736</v>
      </c>
      <c r="AU1" s="17">
        <v>43101</v>
      </c>
      <c r="AV1" s="17">
        <v>43466</v>
      </c>
      <c r="AW1" s="17">
        <v>43831</v>
      </c>
      <c r="AX1" s="17">
        <v>44197</v>
      </c>
      <c r="AY1" s="17">
        <v>44562</v>
      </c>
      <c r="AZ1" s="17">
        <v>44927</v>
      </c>
      <c r="BA1" s="17">
        <v>45292</v>
      </c>
      <c r="BB1" s="17">
        <v>45658</v>
      </c>
    </row>
    <row r="2" spans="1:54" x14ac:dyDescent="0.2">
      <c r="A2" s="25" t="s">
        <v>1283</v>
      </c>
      <c r="B2" s="26">
        <v>43921</v>
      </c>
      <c r="C2" s="26">
        <v>44286</v>
      </c>
      <c r="D2" s="26">
        <v>44651</v>
      </c>
      <c r="E2" s="26">
        <v>45016</v>
      </c>
      <c r="F2" s="26">
        <v>45382</v>
      </c>
      <c r="G2" s="26">
        <v>45747</v>
      </c>
      <c r="I2" s="7">
        <v>0.1391</v>
      </c>
      <c r="J2" s="7">
        <v>0.1183</v>
      </c>
      <c r="K2" s="43">
        <v>8.3900000000000002E-2</v>
      </c>
      <c r="L2" s="43">
        <v>3.7100000000000001E-2</v>
      </c>
      <c r="M2" s="43">
        <v>4.1900000000000007E-2</v>
      </c>
      <c r="N2" s="43">
        <v>3.5299999999999998E-2</v>
      </c>
      <c r="O2" s="43">
        <v>3.8900000000000004E-2</v>
      </c>
      <c r="P2" s="43">
        <v>1.46E-2</v>
      </c>
      <c r="Q2" s="43">
        <v>4.0500000000000001E-2</v>
      </c>
      <c r="R2" s="43">
        <v>4.6699999999999998E-2</v>
      </c>
      <c r="S2" s="43">
        <v>5.2000000000000005E-2</v>
      </c>
      <c r="T2" s="43">
        <v>5.6500000000000002E-2</v>
      </c>
      <c r="U2" s="43">
        <v>2.6000000000000002E-2</v>
      </c>
      <c r="V2" s="43">
        <v>3.2599999999999997E-2</v>
      </c>
      <c r="W2" s="43">
        <v>2.52E-2</v>
      </c>
      <c r="X2" s="43">
        <v>2.7999999999999997E-2</v>
      </c>
      <c r="Y2" s="43">
        <v>2.7300000000000001E-2</v>
      </c>
      <c r="Z2" s="43">
        <v>3.04E-2</v>
      </c>
      <c r="AA2" s="43">
        <v>1.5700000000000002E-2</v>
      </c>
      <c r="AB2" s="43">
        <v>1.67E-2</v>
      </c>
      <c r="AC2" s="43">
        <v>2.7400000000000001E-2</v>
      </c>
      <c r="AD2" s="43">
        <v>3.73E-2</v>
      </c>
      <c r="AE2" s="43">
        <v>1.1399999999999999E-2</v>
      </c>
      <c r="AF2" s="43">
        <v>2.6000000000000002E-2</v>
      </c>
      <c r="AG2" s="43">
        <v>1.9299999999999998E-2</v>
      </c>
      <c r="AH2" s="43">
        <v>2.9700000000000001E-2</v>
      </c>
      <c r="AI2" s="43">
        <v>3.9900000000000005E-2</v>
      </c>
      <c r="AJ2" s="43">
        <v>2.0799999999999999E-2</v>
      </c>
      <c r="AK2" s="43">
        <v>4.2800000000000005E-2</v>
      </c>
      <c r="AL2" s="43">
        <v>2.9999999999999997E-4</v>
      </c>
      <c r="AM2" s="43">
        <v>2.63E-2</v>
      </c>
      <c r="AN2" s="43">
        <v>1.6299999999999999E-2</v>
      </c>
      <c r="AO2" s="43">
        <v>2.9300000000000003E-2</v>
      </c>
      <c r="AP2" s="43">
        <v>1.5900000000000001E-2</v>
      </c>
      <c r="AQ2" s="43">
        <v>1.5800000000000002E-2</v>
      </c>
      <c r="AR2" s="43">
        <v>8.9999999999999998E-4</v>
      </c>
      <c r="AS2" s="43">
        <v>1.37E-2</v>
      </c>
      <c r="AT2" s="43">
        <v>2.5000000000000001E-2</v>
      </c>
      <c r="AU2" s="43">
        <v>2.07E-2</v>
      </c>
      <c r="AV2" s="43">
        <v>1.55E-2</v>
      </c>
      <c r="AW2" s="43">
        <v>2.4900000000000002E-2</v>
      </c>
      <c r="AX2" s="43">
        <v>1.3999999999999999E-2</v>
      </c>
      <c r="AY2" s="43">
        <v>7.4800000000000005E-2</v>
      </c>
      <c r="AZ2" s="43">
        <v>6.4100000000000004E-2</v>
      </c>
      <c r="BA2" s="43">
        <v>3.0899999999999997E-2</v>
      </c>
      <c r="BB2" s="7">
        <v>0.03</v>
      </c>
    </row>
    <row r="3" spans="1:54" x14ac:dyDescent="0.2">
      <c r="A3" s="25"/>
      <c r="B3">
        <v>1.231407573454085</v>
      </c>
      <c r="C3">
        <v>1.2144058909803599</v>
      </c>
      <c r="D3">
        <v>1.1298901106999999</v>
      </c>
      <c r="E3">
        <v>1.0618269999999999</v>
      </c>
      <c r="F3" s="41">
        <v>1.03</v>
      </c>
      <c r="G3" s="41">
        <v>1</v>
      </c>
      <c r="I3" s="41">
        <v>4.0906701319949832</v>
      </c>
      <c r="J3" s="41">
        <v>3.6579362711213292</v>
      </c>
      <c r="K3" s="41">
        <v>3.3747912825180633</v>
      </c>
      <c r="L3" s="41">
        <v>3.2540654541684155</v>
      </c>
      <c r="M3" s="41">
        <v>3.1232032384762602</v>
      </c>
      <c r="N3" s="41">
        <v>3.0167132603846811</v>
      </c>
      <c r="O3" s="41">
        <v>2.9037571088504008</v>
      </c>
      <c r="P3" s="41">
        <v>2.8619723130794412</v>
      </c>
      <c r="Q3" s="41">
        <v>2.7505740635073921</v>
      </c>
      <c r="R3" s="41">
        <v>2.6278533137550322</v>
      </c>
      <c r="S3" s="41">
        <v>2.4979594237215133</v>
      </c>
      <c r="T3" s="41">
        <v>2.3643723840241488</v>
      </c>
      <c r="U3" s="41">
        <v>2.3044565146434199</v>
      </c>
      <c r="V3" s="41">
        <v>2.2317029969430759</v>
      </c>
      <c r="W3" s="41">
        <v>2.1768464659998794</v>
      </c>
      <c r="X3" s="41">
        <v>2.1175549280154469</v>
      </c>
      <c r="Y3" s="41">
        <v>2.0612819312911972</v>
      </c>
      <c r="Z3" s="41">
        <v>2.0004677128214259</v>
      </c>
      <c r="AA3" s="41">
        <v>1.9695458430849915</v>
      </c>
      <c r="AB3" s="41">
        <v>1.9371946917330496</v>
      </c>
      <c r="AC3" s="41">
        <v>1.8855311385371321</v>
      </c>
      <c r="AD3" s="41">
        <v>1.8177298163859363</v>
      </c>
      <c r="AE3" s="41">
        <v>1.79724126595406</v>
      </c>
      <c r="AF3" s="41">
        <v>1.7516971403061012</v>
      </c>
      <c r="AG3" s="41">
        <v>1.7185295205593065</v>
      </c>
      <c r="AH3" s="41">
        <v>1.6689613679317339</v>
      </c>
      <c r="AI3" s="41">
        <v>1.6049248657868389</v>
      </c>
      <c r="AJ3" s="41">
        <v>1.5722226349792703</v>
      </c>
      <c r="AK3" s="41">
        <v>1.5076933592052841</v>
      </c>
      <c r="AL3" s="41">
        <v>1.5072411868492295</v>
      </c>
      <c r="AM3" s="41">
        <v>1.4686165710311112</v>
      </c>
      <c r="AN3" s="41">
        <v>1.4450620594618826</v>
      </c>
      <c r="AO3" s="41">
        <v>1.403926998408513</v>
      </c>
      <c r="AP3" s="41">
        <v>1.3819539309070903</v>
      </c>
      <c r="AQ3" s="41">
        <v>1.3604586837045582</v>
      </c>
      <c r="AR3" s="41">
        <v>1.3592353718698755</v>
      </c>
      <c r="AS3" s="41">
        <v>1.3408655143236416</v>
      </c>
      <c r="AT3" s="41">
        <v>1.3081614773889187</v>
      </c>
      <c r="AU3" s="41">
        <v>1.2816317011746046</v>
      </c>
      <c r="AV3" s="41">
        <v>1.2620696220330916</v>
      </c>
      <c r="AW3" s="41">
        <v>1.231407573454085</v>
      </c>
      <c r="AX3" s="41">
        <v>1.2144058909803599</v>
      </c>
      <c r="AY3" s="41">
        <v>1.1298901106999999</v>
      </c>
      <c r="AZ3" s="41">
        <v>1.0618269999999999</v>
      </c>
      <c r="BA3" s="41">
        <v>1.03</v>
      </c>
      <c r="BB3" s="41">
        <v>1</v>
      </c>
    </row>
    <row r="4" spans="1:54" x14ac:dyDescent="0.2">
      <c r="A4" s="25" t="s">
        <v>1407</v>
      </c>
      <c r="B4" s="45">
        <f>B$3*B61</f>
        <v>376149451.6100052</v>
      </c>
      <c r="C4" s="45">
        <f t="shared" ref="C4:G4" si="0">C$3*C61</f>
        <v>296217884.9279294</v>
      </c>
      <c r="D4" s="45">
        <f t="shared" si="0"/>
        <v>307209211.86855507</v>
      </c>
      <c r="E4" s="45">
        <f t="shared" si="0"/>
        <v>318005506.40299994</v>
      </c>
      <c r="F4" s="45">
        <f t="shared" si="0"/>
        <v>226227140</v>
      </c>
      <c r="G4" s="45">
        <f t="shared" si="0"/>
        <v>189896000</v>
      </c>
    </row>
    <row r="5" spans="1:54" x14ac:dyDescent="0.2">
      <c r="A5" s="25" t="s">
        <v>1286</v>
      </c>
      <c r="B5" s="45">
        <f t="shared" ref="B5:G5" si="1">B$3*B62</f>
        <v>376149451.6100052</v>
      </c>
      <c r="C5" s="45">
        <f t="shared" si="1"/>
        <v>296217884.9279294</v>
      </c>
      <c r="D5" s="45">
        <f t="shared" si="1"/>
        <v>307209211.86855507</v>
      </c>
      <c r="E5" s="45">
        <f t="shared" si="1"/>
        <v>318005506.40299994</v>
      </c>
      <c r="F5" s="45">
        <f t="shared" si="1"/>
        <v>226227140</v>
      </c>
      <c r="G5" s="45">
        <f t="shared" si="1"/>
        <v>189896000</v>
      </c>
    </row>
    <row r="6" spans="1:54" x14ac:dyDescent="0.2">
      <c r="A6" s="25" t="s">
        <v>1349</v>
      </c>
      <c r="B6" s="45">
        <f t="shared" ref="B6:G6" si="2">B$3*B63</f>
        <v>206914645.97506335</v>
      </c>
      <c r="C6" s="45">
        <f t="shared" si="2"/>
        <v>154125109.24788138</v>
      </c>
      <c r="D6" s="45">
        <f t="shared" si="2"/>
        <v>156995971.10154358</v>
      </c>
      <c r="E6" s="45">
        <f t="shared" si="2"/>
        <v>177541721.70799997</v>
      </c>
      <c r="F6" s="45">
        <f t="shared" si="2"/>
        <v>125391170</v>
      </c>
      <c r="G6" s="45">
        <f t="shared" si="2"/>
        <v>89892000</v>
      </c>
      <c r="I6" s="40"/>
      <c r="BA6" s="7"/>
      <c r="BB6" s="7"/>
    </row>
    <row r="7" spans="1:54" x14ac:dyDescent="0.2">
      <c r="A7" s="25" t="s">
        <v>1350</v>
      </c>
      <c r="B7" s="45">
        <f t="shared" ref="B7:G7" si="3">B$3*B64</f>
        <v>169234805.63494182</v>
      </c>
      <c r="C7" s="45">
        <f t="shared" si="3"/>
        <v>142092775.68004799</v>
      </c>
      <c r="D7" s="45">
        <f t="shared" si="3"/>
        <v>150213240.76701149</v>
      </c>
      <c r="E7" s="45">
        <f t="shared" si="3"/>
        <v>140463784.69499999</v>
      </c>
      <c r="F7" s="45">
        <f t="shared" si="3"/>
        <v>100835970</v>
      </c>
      <c r="G7" s="45">
        <f t="shared" si="3"/>
        <v>100004000</v>
      </c>
      <c r="I7" s="40"/>
    </row>
    <row r="8" spans="1:54" x14ac:dyDescent="0.2">
      <c r="A8" s="25" t="s">
        <v>1287</v>
      </c>
      <c r="B8" s="45">
        <f t="shared" ref="B8:G8" si="4">B$3*B65</f>
        <v>432454331.49861974</v>
      </c>
      <c r="C8" s="45">
        <f t="shared" si="4"/>
        <v>366995889.06604671</v>
      </c>
      <c r="D8" s="45">
        <f t="shared" si="4"/>
        <v>437378202.07174855</v>
      </c>
      <c r="E8" s="45">
        <f t="shared" si="4"/>
        <v>377326595.41199994</v>
      </c>
      <c r="F8" s="45">
        <f t="shared" si="4"/>
        <v>332914540</v>
      </c>
      <c r="G8" s="45">
        <f t="shared" si="4"/>
        <v>279207000</v>
      </c>
      <c r="I8" s="40"/>
    </row>
    <row r="9" spans="1:54" x14ac:dyDescent="0.2">
      <c r="A9" s="25" t="s">
        <v>1288</v>
      </c>
      <c r="B9" s="45">
        <f t="shared" ref="B9:G9" si="5">B$3*B66</f>
        <v>209229692.21315703</v>
      </c>
      <c r="C9" s="45">
        <f t="shared" si="5"/>
        <v>172865820.9574903</v>
      </c>
      <c r="D9" s="45">
        <f t="shared" si="5"/>
        <v>223403002.57771468</v>
      </c>
      <c r="E9" s="45">
        <f t="shared" si="5"/>
        <v>254162096.20099998</v>
      </c>
      <c r="F9" s="45">
        <f t="shared" si="5"/>
        <v>214826070</v>
      </c>
      <c r="G9" s="45">
        <f t="shared" si="5"/>
        <v>172308000</v>
      </c>
      <c r="I9" s="40"/>
    </row>
    <row r="10" spans="1:54" x14ac:dyDescent="0.2">
      <c r="A10" s="25" t="s">
        <v>1289</v>
      </c>
      <c r="B10" s="45">
        <f t="shared" ref="B10:G10" si="6">B$3*B67</f>
        <v>73135758.602585018</v>
      </c>
      <c r="C10" s="45">
        <f t="shared" si="6"/>
        <v>120407129.6848117</v>
      </c>
      <c r="D10" s="45">
        <f t="shared" si="6"/>
        <v>110032088.65029809</v>
      </c>
      <c r="E10" s="45">
        <f t="shared" si="6"/>
        <v>125376284.85199998</v>
      </c>
      <c r="F10" s="45">
        <f t="shared" si="6"/>
        <v>154469100</v>
      </c>
      <c r="G10" s="45">
        <f t="shared" si="6"/>
        <v>132322000</v>
      </c>
      <c r="I10" s="40"/>
    </row>
    <row r="11" spans="1:54" x14ac:dyDescent="0.2">
      <c r="A11" s="25" t="s">
        <v>1290</v>
      </c>
      <c r="B11" s="45">
        <f t="shared" ref="B11:G11" si="7">B$3*B68</f>
        <v>0</v>
      </c>
      <c r="C11" s="45">
        <f t="shared" si="7"/>
        <v>0</v>
      </c>
      <c r="D11" s="45">
        <f t="shared" si="7"/>
        <v>17686169.902787097</v>
      </c>
      <c r="E11" s="45">
        <f t="shared" si="7"/>
        <v>22822909.537999995</v>
      </c>
      <c r="F11" s="45">
        <f t="shared" si="7"/>
        <v>19113710</v>
      </c>
      <c r="G11" s="45">
        <f t="shared" si="7"/>
        <v>19050000</v>
      </c>
      <c r="I11" s="40"/>
    </row>
    <row r="12" spans="1:54" x14ac:dyDescent="0.2">
      <c r="A12" s="25" t="s">
        <v>1291</v>
      </c>
      <c r="B12" s="45">
        <f t="shared" ref="B12:G12" si="8">B$3*B69</f>
        <v>73135758.602585018</v>
      </c>
      <c r="C12" s="45">
        <f t="shared" si="8"/>
        <v>120407129.6848117</v>
      </c>
      <c r="D12" s="45">
        <f t="shared" si="8"/>
        <v>110032088.65029809</v>
      </c>
      <c r="E12" s="45">
        <f t="shared" si="8"/>
        <v>125376284.85199998</v>
      </c>
      <c r="F12" s="45">
        <f t="shared" si="8"/>
        <v>135355390</v>
      </c>
      <c r="G12" s="45">
        <f t="shared" si="8"/>
        <v>113272000</v>
      </c>
      <c r="I12" s="40"/>
    </row>
    <row r="13" spans="1:54" x14ac:dyDescent="0.2">
      <c r="A13" s="25" t="s">
        <v>1373</v>
      </c>
      <c r="B13" s="45">
        <f t="shared" ref="B13:G13" si="9">B$3*B70</f>
        <v>136093933.61057201</v>
      </c>
      <c r="C13" s="45">
        <f t="shared" si="9"/>
        <v>52458691.272678606</v>
      </c>
      <c r="D13" s="45">
        <f t="shared" si="9"/>
        <v>113370913.92741659</v>
      </c>
      <c r="E13" s="45">
        <f t="shared" si="9"/>
        <v>128785811.34899998</v>
      </c>
      <c r="F13" s="45">
        <f t="shared" si="9"/>
        <v>60356970</v>
      </c>
      <c r="G13" s="45">
        <f t="shared" si="9"/>
        <v>39986000</v>
      </c>
      <c r="I13" s="40"/>
    </row>
    <row r="14" spans="1:54" x14ac:dyDescent="0.2">
      <c r="A14" s="25" t="s">
        <v>1292</v>
      </c>
      <c r="B14" s="45">
        <f t="shared" ref="B14:G14" si="10">B$3*B71</f>
        <v>223224639.28546271</v>
      </c>
      <c r="C14" s="45">
        <f t="shared" si="10"/>
        <v>194130068.10855642</v>
      </c>
      <c r="D14" s="45">
        <f t="shared" si="10"/>
        <v>213975199.49403387</v>
      </c>
      <c r="E14" s="45">
        <f t="shared" si="10"/>
        <v>123164499.21099998</v>
      </c>
      <c r="F14" s="45">
        <f t="shared" si="10"/>
        <v>108171630</v>
      </c>
      <c r="G14" s="45">
        <f t="shared" si="10"/>
        <v>101590000</v>
      </c>
      <c r="I14" s="40"/>
    </row>
    <row r="15" spans="1:54" x14ac:dyDescent="0.2">
      <c r="A15" s="25" t="s">
        <v>1374</v>
      </c>
      <c r="B15" s="45">
        <f t="shared" ref="B15:G15" si="11">B$3*B72</f>
        <v>0</v>
      </c>
      <c r="C15" s="45">
        <f t="shared" si="11"/>
        <v>0</v>
      </c>
      <c r="D15" s="45">
        <f t="shared" si="11"/>
        <v>6311566.1583701996</v>
      </c>
      <c r="E15" s="45">
        <f t="shared" si="11"/>
        <v>23838016.149999999</v>
      </c>
      <c r="F15" s="45">
        <f t="shared" si="11"/>
        <v>9916840</v>
      </c>
      <c r="G15" s="45">
        <f t="shared" si="11"/>
        <v>5309000</v>
      </c>
      <c r="I15" s="40"/>
    </row>
    <row r="16" spans="1:54" x14ac:dyDescent="0.2">
      <c r="A16" s="25" t="s">
        <v>1375</v>
      </c>
      <c r="B16" s="45">
        <f t="shared" ref="B16:G16" si="12">B$3*B73</f>
        <v>0</v>
      </c>
      <c r="C16" s="45">
        <f t="shared" si="12"/>
        <v>0</v>
      </c>
      <c r="D16" s="45">
        <f t="shared" si="12"/>
        <v>6311566.1583701996</v>
      </c>
      <c r="E16" s="45">
        <f t="shared" si="12"/>
        <v>23838016.149999999</v>
      </c>
      <c r="F16" s="45">
        <f t="shared" si="12"/>
        <v>9916840</v>
      </c>
      <c r="G16" s="45">
        <f t="shared" si="12"/>
        <v>5309000</v>
      </c>
      <c r="I16" s="40"/>
    </row>
    <row r="17" spans="1:9" x14ac:dyDescent="0.2">
      <c r="A17" s="25" t="s">
        <v>1293</v>
      </c>
      <c r="B17" s="45">
        <f t="shared" ref="B17:G17" si="13">B$3*B74</f>
        <v>-263219525.86367795</v>
      </c>
      <c r="C17" s="45">
        <f t="shared" si="13"/>
        <v>-224903113.38599873</v>
      </c>
      <c r="D17" s="45">
        <f t="shared" si="13"/>
        <v>-287164961.30473709</v>
      </c>
      <c r="E17" s="45">
        <f t="shared" si="13"/>
        <v>-236862810.71699998</v>
      </c>
      <c r="F17" s="45">
        <f t="shared" si="13"/>
        <v>-232078570</v>
      </c>
      <c r="G17" s="45">
        <f t="shared" si="13"/>
        <v>-179203000</v>
      </c>
      <c r="I17" s="40"/>
    </row>
    <row r="18" spans="1:9" x14ac:dyDescent="0.2">
      <c r="A18" s="25" t="s">
        <v>1295</v>
      </c>
      <c r="B18" s="45">
        <f t="shared" ref="B18:G18" si="14">B$3*B75</f>
        <v>7688908.8886473067</v>
      </c>
      <c r="C18" s="45">
        <f t="shared" si="14"/>
        <v>309673.50219999178</v>
      </c>
      <c r="D18" s="45">
        <f t="shared" si="14"/>
        <v>312979.56066389999</v>
      </c>
      <c r="E18" s="45">
        <f t="shared" si="14"/>
        <v>10274238.051999999</v>
      </c>
      <c r="F18" s="45">
        <f t="shared" si="14"/>
        <v>14760930</v>
      </c>
      <c r="G18" s="45">
        <f t="shared" si="14"/>
        <v>6597000</v>
      </c>
      <c r="I18" s="40"/>
    </row>
    <row r="19" spans="1:9" x14ac:dyDescent="0.2">
      <c r="A19" s="25" t="s">
        <v>1296</v>
      </c>
      <c r="B19" s="45">
        <f t="shared" ref="B19:G19" si="15">B$3*B76</f>
        <v>0</v>
      </c>
      <c r="C19" s="45">
        <f t="shared" si="15"/>
        <v>309673.50219999178</v>
      </c>
      <c r="D19" s="45">
        <f t="shared" si="15"/>
        <v>312979.56066389999</v>
      </c>
      <c r="E19" s="45">
        <f t="shared" si="15"/>
        <v>10274238.051999999</v>
      </c>
      <c r="F19" s="45">
        <f t="shared" si="15"/>
        <v>14760930</v>
      </c>
      <c r="G19" s="45">
        <f t="shared" si="15"/>
        <v>6597000</v>
      </c>
      <c r="I19" s="40"/>
    </row>
    <row r="20" spans="1:9" x14ac:dyDescent="0.2">
      <c r="A20" s="25" t="s">
        <v>1376</v>
      </c>
      <c r="B20" s="45">
        <f t="shared" ref="B20:G20" si="16">B$3*B77</f>
        <v>-7688908.8886473067</v>
      </c>
      <c r="C20" s="45">
        <f t="shared" si="16"/>
        <v>-309673.50219999178</v>
      </c>
      <c r="D20" s="45">
        <f t="shared" si="16"/>
        <v>-312979.56066389999</v>
      </c>
      <c r="E20" s="45">
        <f t="shared" si="16"/>
        <v>0</v>
      </c>
      <c r="F20" s="45">
        <f t="shared" si="16"/>
        <v>0</v>
      </c>
      <c r="G20" s="45">
        <f t="shared" si="16"/>
        <v>0</v>
      </c>
      <c r="I20" s="40"/>
    </row>
    <row r="21" spans="1:9" x14ac:dyDescent="0.2">
      <c r="A21" s="25" t="s">
        <v>1298</v>
      </c>
      <c r="B21" s="45">
        <f t="shared" ref="B21:G21" si="17">B$3*B78</f>
        <v>-53383981.124381498</v>
      </c>
      <c r="C21" s="45">
        <f t="shared" si="17"/>
        <v>1605444.5878760358</v>
      </c>
      <c r="D21" s="45">
        <f t="shared" si="17"/>
        <v>37180163.982694194</v>
      </c>
      <c r="E21" s="45">
        <f t="shared" si="17"/>
        <v>-75389.71699999999</v>
      </c>
      <c r="F21" s="45">
        <f t="shared" si="17"/>
        <v>-366556400</v>
      </c>
      <c r="G21" s="45">
        <f t="shared" si="17"/>
        <v>-62631000</v>
      </c>
      <c r="I21" s="40"/>
    </row>
    <row r="22" spans="1:9" x14ac:dyDescent="0.2">
      <c r="A22" s="25" t="s">
        <v>1299</v>
      </c>
      <c r="B22" s="45">
        <f t="shared" ref="B22:G22" si="18">B$3*B79</f>
        <v>0</v>
      </c>
      <c r="C22" s="45">
        <f t="shared" si="18"/>
        <v>0</v>
      </c>
      <c r="D22" s="45">
        <f t="shared" si="18"/>
        <v>37273944.861882299</v>
      </c>
      <c r="E22" s="45">
        <f t="shared" si="18"/>
        <v>0</v>
      </c>
      <c r="F22" s="45">
        <f t="shared" si="18"/>
        <v>0</v>
      </c>
      <c r="G22" s="45">
        <f t="shared" si="18"/>
        <v>0</v>
      </c>
      <c r="I22" s="40"/>
    </row>
    <row r="23" spans="1:9" x14ac:dyDescent="0.2">
      <c r="A23" s="25" t="s">
        <v>1300</v>
      </c>
      <c r="B23" s="45">
        <f t="shared" ref="B23:G23" si="19">B$3*B80</f>
        <v>-55034067.272809967</v>
      </c>
      <c r="C23" s="45">
        <f t="shared" si="19"/>
        <v>0</v>
      </c>
      <c r="D23" s="45">
        <f t="shared" si="19"/>
        <v>0</v>
      </c>
      <c r="E23" s="45">
        <f t="shared" si="19"/>
        <v>0</v>
      </c>
      <c r="F23" s="45">
        <f t="shared" si="19"/>
        <v>-367077580</v>
      </c>
      <c r="G23" s="45">
        <f t="shared" si="19"/>
        <v>-63652000</v>
      </c>
      <c r="I23" s="40"/>
    </row>
    <row r="24" spans="1:9" x14ac:dyDescent="0.2">
      <c r="A24" s="25" t="s">
        <v>1301</v>
      </c>
      <c r="B24" s="45">
        <f t="shared" ref="B24:G24" si="20">B$3*B81</f>
        <v>55034067.272809967</v>
      </c>
      <c r="C24" s="45">
        <f t="shared" si="20"/>
        <v>0</v>
      </c>
      <c r="D24" s="45">
        <f t="shared" si="20"/>
        <v>0</v>
      </c>
      <c r="E24" s="45">
        <f t="shared" si="20"/>
        <v>0</v>
      </c>
      <c r="F24" s="45">
        <f t="shared" si="20"/>
        <v>4781260</v>
      </c>
      <c r="G24" s="45">
        <f t="shared" si="20"/>
        <v>63652000</v>
      </c>
      <c r="I24" s="40"/>
    </row>
    <row r="25" spans="1:9" x14ac:dyDescent="0.2">
      <c r="A25" s="25" t="s">
        <v>1377</v>
      </c>
      <c r="B25" s="45">
        <f t="shared" ref="B25:G25" si="21">B$3*B82</f>
        <v>0</v>
      </c>
      <c r="C25" s="45">
        <f t="shared" si="21"/>
        <v>0</v>
      </c>
      <c r="D25" s="45">
        <f t="shared" si="21"/>
        <v>0</v>
      </c>
      <c r="E25" s="45">
        <f t="shared" si="21"/>
        <v>0</v>
      </c>
      <c r="F25" s="45">
        <f t="shared" si="21"/>
        <v>362296320</v>
      </c>
      <c r="G25" s="45">
        <f t="shared" si="21"/>
        <v>0</v>
      </c>
      <c r="I25" s="40"/>
    </row>
    <row r="26" spans="1:9" x14ac:dyDescent="0.2">
      <c r="A26" s="25" t="s">
        <v>1303</v>
      </c>
      <c r="B26" s="45">
        <f t="shared" ref="B26:G26" si="22">B$3*B83</f>
        <v>1650086.1484284739</v>
      </c>
      <c r="C26" s="45">
        <f t="shared" si="22"/>
        <v>1605444.5878760358</v>
      </c>
      <c r="D26" s="45">
        <f t="shared" si="22"/>
        <v>-93780.879188099992</v>
      </c>
      <c r="E26" s="45">
        <f t="shared" si="22"/>
        <v>-75389.71699999999</v>
      </c>
      <c r="F26" s="45">
        <f t="shared" si="22"/>
        <v>521180</v>
      </c>
      <c r="G26" s="45">
        <f t="shared" si="22"/>
        <v>1021000</v>
      </c>
      <c r="I26" s="40"/>
    </row>
    <row r="27" spans="1:9" x14ac:dyDescent="0.2">
      <c r="A27" s="25" t="s">
        <v>1304</v>
      </c>
      <c r="B27" s="45">
        <f t="shared" ref="B27:G27" si="23">B$3*B84</f>
        <v>-308914598.09941214</v>
      </c>
      <c r="C27" s="45">
        <f t="shared" si="23"/>
        <v>-222987995.2959227</v>
      </c>
      <c r="D27" s="45">
        <f t="shared" si="23"/>
        <v>-249671817.76137897</v>
      </c>
      <c r="E27" s="45">
        <f t="shared" si="23"/>
        <v>-226663962.38199997</v>
      </c>
      <c r="F27" s="45">
        <f t="shared" si="23"/>
        <v>-583874040</v>
      </c>
      <c r="G27" s="45">
        <f t="shared" si="23"/>
        <v>-235237000</v>
      </c>
      <c r="I27" s="40"/>
    </row>
    <row r="28" spans="1:9" x14ac:dyDescent="0.2">
      <c r="A28" s="25" t="s">
        <v>1305</v>
      </c>
      <c r="B28" s="45">
        <f t="shared" ref="B28:G28" si="24">B$3*B85</f>
        <v>0</v>
      </c>
      <c r="C28" s="45">
        <f t="shared" si="24"/>
        <v>0</v>
      </c>
      <c r="D28" s="45">
        <f t="shared" si="24"/>
        <v>-3932017.5852359994</v>
      </c>
      <c r="E28" s="45">
        <f t="shared" si="24"/>
        <v>-2943384.4439999997</v>
      </c>
      <c r="F28" s="45">
        <f t="shared" si="24"/>
        <v>75190</v>
      </c>
      <c r="G28" s="45">
        <f t="shared" si="24"/>
        <v>-41000</v>
      </c>
      <c r="I28" s="40"/>
    </row>
    <row r="29" spans="1:9" x14ac:dyDescent="0.2">
      <c r="A29" s="25" t="s">
        <v>1306</v>
      </c>
      <c r="B29" s="45">
        <f t="shared" ref="B29:G29" si="25">B$3*B86</f>
        <v>-308914598.09941214</v>
      </c>
      <c r="C29" s="45">
        <f t="shared" si="25"/>
        <v>-222987995.2959227</v>
      </c>
      <c r="D29" s="45">
        <f t="shared" si="25"/>
        <v>-245739800.17614299</v>
      </c>
      <c r="E29" s="45">
        <f t="shared" si="25"/>
        <v>-330924755.51199996</v>
      </c>
      <c r="F29" s="45">
        <f t="shared" si="25"/>
        <v>-686705120</v>
      </c>
      <c r="G29" s="45">
        <f t="shared" si="25"/>
        <v>-280885000</v>
      </c>
      <c r="I29" s="40"/>
    </row>
    <row r="30" spans="1:9" x14ac:dyDescent="0.2">
      <c r="A30" s="25" t="s">
        <v>1307</v>
      </c>
      <c r="B30" s="45">
        <f t="shared" ref="B30:G30" si="26">B$3*B87</f>
        <v>-308914598.09941214</v>
      </c>
      <c r="C30" s="45">
        <f t="shared" si="26"/>
        <v>-222987995.2959227</v>
      </c>
      <c r="D30" s="45">
        <f t="shared" si="26"/>
        <v>-245739800.17614299</v>
      </c>
      <c r="E30" s="45">
        <f t="shared" si="26"/>
        <v>-330924755.51199996</v>
      </c>
      <c r="F30" s="45">
        <f t="shared" si="26"/>
        <v>-686705120</v>
      </c>
      <c r="G30" s="45">
        <f t="shared" si="26"/>
        <v>-280885000</v>
      </c>
      <c r="I30" s="40"/>
    </row>
    <row r="31" spans="1:9" x14ac:dyDescent="0.2">
      <c r="A31" s="25" t="s">
        <v>1308</v>
      </c>
      <c r="B31" s="45">
        <f t="shared" ref="B31:G31" si="27">B$3*B88</f>
        <v>-308914598.09941214</v>
      </c>
      <c r="C31" s="45">
        <f t="shared" si="27"/>
        <v>-222987995.2959227</v>
      </c>
      <c r="D31" s="45">
        <f t="shared" si="27"/>
        <v>-245739800.17614299</v>
      </c>
      <c r="E31" s="45">
        <f t="shared" si="27"/>
        <v>-330924755.51199996</v>
      </c>
      <c r="F31" s="45">
        <f t="shared" si="27"/>
        <v>-686705120</v>
      </c>
      <c r="G31" s="45">
        <f t="shared" si="27"/>
        <v>-280885000</v>
      </c>
      <c r="I31" s="40"/>
    </row>
    <row r="32" spans="1:9" x14ac:dyDescent="0.2">
      <c r="A32" s="25" t="s">
        <v>1309</v>
      </c>
      <c r="B32" s="45">
        <f t="shared" ref="B32:G32" si="28">B$3*B89</f>
        <v>-308914598.09941214</v>
      </c>
      <c r="C32" s="45">
        <f t="shared" si="28"/>
        <v>-222987995.2959227</v>
      </c>
      <c r="D32" s="45">
        <f t="shared" si="28"/>
        <v>-245739800.17614299</v>
      </c>
      <c r="E32" s="45">
        <f t="shared" si="28"/>
        <v>-223720577.93799996</v>
      </c>
      <c r="F32" s="45">
        <f t="shared" si="28"/>
        <v>-583949230</v>
      </c>
      <c r="G32" s="45">
        <f t="shared" si="28"/>
        <v>-235196000</v>
      </c>
      <c r="I32" s="40"/>
    </row>
    <row r="33" spans="1:9" x14ac:dyDescent="0.2">
      <c r="A33" s="25" t="s">
        <v>1378</v>
      </c>
      <c r="B33" s="45">
        <f t="shared" ref="B33:G33" si="29">B$3*B90</f>
        <v>0</v>
      </c>
      <c r="C33" s="45">
        <f t="shared" si="29"/>
        <v>0</v>
      </c>
      <c r="D33" s="45">
        <f t="shared" si="29"/>
        <v>0</v>
      </c>
      <c r="E33" s="45">
        <f t="shared" si="29"/>
        <v>-107204177.57399999</v>
      </c>
      <c r="F33" s="45">
        <f t="shared" si="29"/>
        <v>-102755890</v>
      </c>
      <c r="G33" s="45">
        <f t="shared" si="29"/>
        <v>-45689000</v>
      </c>
      <c r="I33" s="40"/>
    </row>
    <row r="34" spans="1:9" x14ac:dyDescent="0.2">
      <c r="A34" s="25" t="s">
        <v>1312</v>
      </c>
      <c r="B34" s="45">
        <f t="shared" ref="B34:G34" si="30">B$3*B91</f>
        <v>-308914598.09941214</v>
      </c>
      <c r="C34" s="45">
        <f t="shared" si="30"/>
        <v>-222987995.2959227</v>
      </c>
      <c r="D34" s="45">
        <f t="shared" si="30"/>
        <v>-245739800.17614299</v>
      </c>
      <c r="E34" s="45">
        <f t="shared" si="30"/>
        <v>-330924755.51199996</v>
      </c>
      <c r="F34" s="45">
        <f t="shared" si="30"/>
        <v>-686705120</v>
      </c>
      <c r="G34" s="45">
        <f t="shared" si="30"/>
        <v>-280885000</v>
      </c>
      <c r="I34" s="40"/>
    </row>
    <row r="35" spans="1:9" x14ac:dyDescent="0.2">
      <c r="A35" s="25" t="s">
        <v>1313</v>
      </c>
      <c r="B35" s="45">
        <f t="shared" ref="B35:G35" si="31">B$3*B92</f>
        <v>-15.20172649429068</v>
      </c>
      <c r="C35" s="45">
        <f t="shared" si="31"/>
        <v>-10.973371630898532</v>
      </c>
      <c r="D35" s="45">
        <f t="shared" si="31"/>
        <v>-13.558681328399999</v>
      </c>
      <c r="E35" s="45">
        <f t="shared" si="31"/>
        <v>-14.653212599999998</v>
      </c>
      <c r="F35" s="45">
        <f t="shared" si="31"/>
        <v>-28.850300000000001</v>
      </c>
      <c r="G35" s="45">
        <f t="shared" si="31"/>
        <v>-10.88</v>
      </c>
      <c r="I35" s="40"/>
    </row>
    <row r="36" spans="1:9" x14ac:dyDescent="0.2">
      <c r="A36" s="25" t="s">
        <v>1314</v>
      </c>
      <c r="B36" s="45">
        <f t="shared" ref="B36:G36" si="32">B$3*B93</f>
        <v>-15.20172649429068</v>
      </c>
      <c r="C36" s="45">
        <f t="shared" si="32"/>
        <v>-10.973371630898532</v>
      </c>
      <c r="D36" s="45">
        <f t="shared" si="32"/>
        <v>-13.558681328399999</v>
      </c>
      <c r="E36" s="45">
        <f t="shared" si="32"/>
        <v>-14.653212599999998</v>
      </c>
      <c r="F36" s="45">
        <f t="shared" si="32"/>
        <v>-28.850300000000001</v>
      </c>
      <c r="G36" s="45">
        <f t="shared" si="32"/>
        <v>-10.88</v>
      </c>
      <c r="I36" s="40"/>
    </row>
    <row r="37" spans="1:9" x14ac:dyDescent="0.2">
      <c r="A37" s="25" t="s">
        <v>1315</v>
      </c>
      <c r="B37" s="45">
        <f t="shared" ref="B37:G37" si="33">B$3*B94</f>
        <v>25023114.365598936</v>
      </c>
      <c r="C37" s="45">
        <f t="shared" si="33"/>
        <v>24677627.579486128</v>
      </c>
      <c r="D37" s="45">
        <f t="shared" si="33"/>
        <v>20424351.246508032</v>
      </c>
      <c r="E37" s="45">
        <f t="shared" si="33"/>
        <v>23970976.003285997</v>
      </c>
      <c r="F37" s="45">
        <f t="shared" si="33"/>
        <v>24513087.420000002</v>
      </c>
      <c r="G37" s="45">
        <f t="shared" si="33"/>
        <v>25817117</v>
      </c>
      <c r="I37" s="40"/>
    </row>
    <row r="38" spans="1:9" x14ac:dyDescent="0.2">
      <c r="A38" s="25" t="s">
        <v>1316</v>
      </c>
      <c r="B38" s="45">
        <f t="shared" ref="B38:G38" si="34">B$3*B95</f>
        <v>25023114.365598936</v>
      </c>
      <c r="C38" s="45">
        <f t="shared" si="34"/>
        <v>24677627.579486128</v>
      </c>
      <c r="D38" s="45">
        <f t="shared" si="34"/>
        <v>20424351.246508032</v>
      </c>
      <c r="E38" s="45">
        <f t="shared" si="34"/>
        <v>23970976.003285997</v>
      </c>
      <c r="F38" s="45">
        <f t="shared" si="34"/>
        <v>24513087.420000002</v>
      </c>
      <c r="G38" s="45">
        <f t="shared" si="34"/>
        <v>25817117</v>
      </c>
      <c r="I38" s="40"/>
    </row>
    <row r="39" spans="1:9" x14ac:dyDescent="0.2">
      <c r="A39" s="25" t="s">
        <v>1317</v>
      </c>
      <c r="B39" s="45">
        <f t="shared" ref="B39:G39" si="35">B$3*B96</f>
        <v>-318253593.1364879</v>
      </c>
      <c r="C39" s="45">
        <f t="shared" si="35"/>
        <v>-224903113.38599873</v>
      </c>
      <c r="D39" s="45">
        <f t="shared" si="35"/>
        <v>-287164961.30473709</v>
      </c>
      <c r="E39" s="45">
        <f t="shared" si="35"/>
        <v>-236862810.71699998</v>
      </c>
      <c r="F39" s="45">
        <f t="shared" si="35"/>
        <v>-599156150</v>
      </c>
      <c r="G39" s="45">
        <f t="shared" si="35"/>
        <v>-240640000</v>
      </c>
      <c r="I39" s="40"/>
    </row>
    <row r="40" spans="1:9" x14ac:dyDescent="0.2">
      <c r="A40" s="25" t="s">
        <v>1318</v>
      </c>
      <c r="B40" s="45">
        <f t="shared" ref="B40:G40" si="36">B$3*B97</f>
        <v>639368977.47368312</v>
      </c>
      <c r="C40" s="45">
        <f t="shared" si="36"/>
        <v>521120998.31392813</v>
      </c>
      <c r="D40" s="45">
        <f t="shared" si="36"/>
        <v>594374173.17329216</v>
      </c>
      <c r="E40" s="45">
        <f t="shared" si="36"/>
        <v>554868317.11999989</v>
      </c>
      <c r="F40" s="45">
        <f t="shared" si="36"/>
        <v>458305710</v>
      </c>
      <c r="G40" s="45">
        <f t="shared" si="36"/>
        <v>369099000</v>
      </c>
      <c r="I40" s="40"/>
    </row>
    <row r="41" spans="1:9" x14ac:dyDescent="0.2">
      <c r="A41" s="25" t="s">
        <v>1319</v>
      </c>
      <c r="B41" s="45">
        <f t="shared" ref="B41:G41" si="37">B$3*B98</f>
        <v>-308914598.09941214</v>
      </c>
      <c r="C41" s="45">
        <f t="shared" si="37"/>
        <v>-222987995.2959227</v>
      </c>
      <c r="D41" s="45">
        <f t="shared" si="37"/>
        <v>-245739800.17614299</v>
      </c>
      <c r="E41" s="45">
        <f t="shared" si="37"/>
        <v>-330924755.51199996</v>
      </c>
      <c r="F41" s="45">
        <f t="shared" si="37"/>
        <v>-686705120</v>
      </c>
      <c r="G41" s="45">
        <f t="shared" si="37"/>
        <v>-280885000</v>
      </c>
      <c r="I41" s="40"/>
    </row>
    <row r="42" spans="1:9" x14ac:dyDescent="0.2">
      <c r="A42" s="25" t="s">
        <v>1320</v>
      </c>
      <c r="B42" s="45">
        <f t="shared" ref="B42:G42" si="38">B$3*B99</f>
        <v>-253880530.82660216</v>
      </c>
      <c r="C42" s="45">
        <f t="shared" si="38"/>
        <v>-222987995.2959227</v>
      </c>
      <c r="D42" s="45">
        <f t="shared" si="38"/>
        <v>-282268266.1407876</v>
      </c>
      <c r="E42" s="45">
        <f t="shared" si="38"/>
        <v>-223720577.93799996</v>
      </c>
      <c r="F42" s="45">
        <f t="shared" si="38"/>
        <v>-216871650</v>
      </c>
      <c r="G42" s="45">
        <f t="shared" si="38"/>
        <v>-171544000</v>
      </c>
      <c r="I42" s="40"/>
    </row>
    <row r="43" spans="1:9" x14ac:dyDescent="0.2">
      <c r="A43" s="25" t="s">
        <v>1321</v>
      </c>
      <c r="B43" s="45">
        <f t="shared" ref="B43:G43" si="39">B$3*B100</f>
        <v>0</v>
      </c>
      <c r="C43" s="45">
        <f t="shared" si="39"/>
        <v>309673.50219999178</v>
      </c>
      <c r="D43" s="45">
        <f t="shared" si="39"/>
        <v>312979.56066389999</v>
      </c>
      <c r="E43" s="45">
        <f t="shared" si="39"/>
        <v>10274238.051999999</v>
      </c>
      <c r="F43" s="45">
        <f t="shared" si="39"/>
        <v>14760930</v>
      </c>
      <c r="G43" s="45">
        <f t="shared" si="39"/>
        <v>6597000</v>
      </c>
      <c r="I43" s="40"/>
    </row>
    <row r="44" spans="1:9" x14ac:dyDescent="0.2">
      <c r="A44" s="25" t="s">
        <v>1323</v>
      </c>
      <c r="B44" s="45">
        <f t="shared" ref="B44:G44" si="40">B$3*B101</f>
        <v>7688908.8886473067</v>
      </c>
      <c r="C44" s="45">
        <f t="shared" si="40"/>
        <v>309673.50219999178</v>
      </c>
      <c r="D44" s="45">
        <f t="shared" si="40"/>
        <v>312979.56066389999</v>
      </c>
      <c r="E44" s="45">
        <f t="shared" si="40"/>
        <v>10274238.051999999</v>
      </c>
      <c r="F44" s="45">
        <f t="shared" si="40"/>
        <v>14760930</v>
      </c>
      <c r="G44" s="45">
        <f t="shared" si="40"/>
        <v>6597000</v>
      </c>
      <c r="I44" s="40"/>
    </row>
    <row r="45" spans="1:9" x14ac:dyDescent="0.2">
      <c r="A45" s="25" t="s">
        <v>1281</v>
      </c>
      <c r="B45" s="45">
        <f t="shared" ref="B45:G45" si="41">B$3*B102</f>
        <v>-263219525.86367795</v>
      </c>
      <c r="C45" s="45">
        <f t="shared" si="41"/>
        <v>-224903113.38599873</v>
      </c>
      <c r="D45" s="45">
        <f t="shared" si="41"/>
        <v>-287164961.30473709</v>
      </c>
      <c r="E45" s="45">
        <f t="shared" si="41"/>
        <v>-236862810.71699998</v>
      </c>
      <c r="F45" s="45">
        <f t="shared" si="41"/>
        <v>-232078570</v>
      </c>
      <c r="G45" s="45">
        <f t="shared" si="41"/>
        <v>-179203000</v>
      </c>
      <c r="I45" s="40"/>
    </row>
    <row r="46" spans="1:9" x14ac:dyDescent="0.2">
      <c r="A46" s="25" t="s">
        <v>1278</v>
      </c>
      <c r="B46" s="45">
        <f t="shared" ref="B46:G46" si="42">B$3*B103</f>
        <v>-234541274.88550577</v>
      </c>
      <c r="C46" s="45">
        <f t="shared" si="42"/>
        <v>-200316251.71721035</v>
      </c>
      <c r="D46" s="45">
        <f t="shared" si="42"/>
        <v>-257620594.69015348</v>
      </c>
      <c r="E46" s="45">
        <f t="shared" si="42"/>
        <v>-198108248.87099996</v>
      </c>
      <c r="F46" s="45">
        <f t="shared" si="42"/>
        <v>-201712110</v>
      </c>
      <c r="G46" s="45">
        <f t="shared" si="42"/>
        <v>-155851000</v>
      </c>
      <c r="I46" s="40"/>
    </row>
    <row r="47" spans="1:9" x14ac:dyDescent="0.2">
      <c r="A47" s="25" t="s">
        <v>1364</v>
      </c>
      <c r="B47" s="45">
        <f t="shared" ref="B47:G47" si="43">B$3*B104</f>
        <v>206914645.97506335</v>
      </c>
      <c r="C47" s="45">
        <f t="shared" si="43"/>
        <v>154125109.24788138</v>
      </c>
      <c r="D47" s="45">
        <f t="shared" si="43"/>
        <v>156995971.10154358</v>
      </c>
      <c r="E47" s="45">
        <f t="shared" si="43"/>
        <v>177541721.70799997</v>
      </c>
      <c r="F47" s="45">
        <f t="shared" si="43"/>
        <v>104941550</v>
      </c>
      <c r="G47" s="45">
        <f t="shared" si="43"/>
        <v>71849000</v>
      </c>
      <c r="I47" s="40"/>
    </row>
    <row r="48" spans="1:9" x14ac:dyDescent="0.2">
      <c r="A48" s="25" t="s">
        <v>1324</v>
      </c>
      <c r="B48" s="45">
        <f t="shared" ref="B48:G48" si="44">B$3*B105</f>
        <v>28678250.978172187</v>
      </c>
      <c r="C48" s="45">
        <f t="shared" si="44"/>
        <v>24586861.668788366</v>
      </c>
      <c r="D48" s="45">
        <f t="shared" si="44"/>
        <v>29544366.614583597</v>
      </c>
      <c r="E48" s="45">
        <f t="shared" si="44"/>
        <v>38754561.845999993</v>
      </c>
      <c r="F48" s="45">
        <f t="shared" si="44"/>
        <v>30366460</v>
      </c>
      <c r="G48" s="45">
        <f t="shared" si="44"/>
        <v>23352000</v>
      </c>
      <c r="I48" s="40"/>
    </row>
    <row r="49" spans="1:9" x14ac:dyDescent="0.2">
      <c r="A49" s="25" t="s">
        <v>1325</v>
      </c>
      <c r="B49" s="45">
        <f t="shared" ref="B49:G49" si="45">B$3*B106</f>
        <v>-308914598.09941214</v>
      </c>
      <c r="C49" s="45">
        <f t="shared" si="45"/>
        <v>-222987995.2959227</v>
      </c>
      <c r="D49" s="45">
        <f t="shared" si="45"/>
        <v>-245739800.17614299</v>
      </c>
      <c r="E49" s="45">
        <f t="shared" si="45"/>
        <v>-223720577.93799996</v>
      </c>
      <c r="F49" s="45">
        <f t="shared" si="45"/>
        <v>-583949230</v>
      </c>
      <c r="G49" s="45">
        <f t="shared" si="45"/>
        <v>-235196000</v>
      </c>
      <c r="I49" s="40"/>
    </row>
    <row r="50" spans="1:9" x14ac:dyDescent="0.2">
      <c r="A50" s="25" t="s">
        <v>1326</v>
      </c>
      <c r="B50" s="45">
        <f t="shared" ref="B50:G50" si="46">B$3*B107</f>
        <v>-55034067.272809967</v>
      </c>
      <c r="C50" s="45">
        <f t="shared" si="46"/>
        <v>0</v>
      </c>
      <c r="D50" s="45">
        <f t="shared" si="46"/>
        <v>37273944.861882299</v>
      </c>
      <c r="E50" s="45">
        <f t="shared" si="46"/>
        <v>0</v>
      </c>
      <c r="F50" s="45">
        <f t="shared" si="46"/>
        <v>-367077580</v>
      </c>
      <c r="G50" s="45">
        <f t="shared" si="46"/>
        <v>-63652000</v>
      </c>
    </row>
    <row r="51" spans="1:9" x14ac:dyDescent="0.2">
      <c r="A51" s="25" t="s">
        <v>1327</v>
      </c>
      <c r="B51" s="45">
        <f t="shared" ref="B51:G51" si="47">B$3*B108</f>
        <v>-55034067.272809967</v>
      </c>
      <c r="C51" s="45">
        <f t="shared" si="47"/>
        <v>0</v>
      </c>
      <c r="D51" s="45">
        <f t="shared" si="47"/>
        <v>37273944.861882299</v>
      </c>
      <c r="E51" s="45">
        <f t="shared" si="47"/>
        <v>0</v>
      </c>
      <c r="F51" s="45">
        <f t="shared" si="47"/>
        <v>-367077580</v>
      </c>
      <c r="G51" s="45">
        <f t="shared" si="47"/>
        <v>-63652000</v>
      </c>
    </row>
    <row r="52" spans="1:9" x14ac:dyDescent="0.2">
      <c r="A52" s="25" t="s">
        <v>1328</v>
      </c>
      <c r="B52" s="45">
        <f t="shared" ref="B52:G52" si="48">B$3*B109</f>
        <v>-179507207.61269578</v>
      </c>
      <c r="C52" s="45">
        <f t="shared" si="48"/>
        <v>-200316251.71721035</v>
      </c>
      <c r="D52" s="45">
        <f t="shared" si="48"/>
        <v>-294894539.55203575</v>
      </c>
      <c r="E52" s="45">
        <f t="shared" si="48"/>
        <v>-198108248.87099996</v>
      </c>
      <c r="F52" s="45">
        <f t="shared" si="48"/>
        <v>165365470</v>
      </c>
      <c r="G52" s="45">
        <f t="shared" si="48"/>
        <v>-92199000</v>
      </c>
    </row>
    <row r="53" spans="1:9" x14ac:dyDescent="0.2">
      <c r="A53" s="25" t="s">
        <v>1329</v>
      </c>
      <c r="B53" s="45">
        <f t="shared" ref="B53:G53" si="49">B$3*B110</f>
        <v>0</v>
      </c>
      <c r="C53" s="45">
        <f t="shared" si="49"/>
        <v>0</v>
      </c>
      <c r="D53" s="45">
        <f t="shared" si="49"/>
        <v>2.2597802213999998E-2</v>
      </c>
      <c r="E53" s="45">
        <f t="shared" si="49"/>
        <v>1.0618269999999999E-2</v>
      </c>
      <c r="F53" s="45">
        <f t="shared" si="49"/>
        <v>0</v>
      </c>
      <c r="G53" s="45">
        <f t="shared" si="49"/>
        <v>0</v>
      </c>
    </row>
    <row r="54" spans="1:9" x14ac:dyDescent="0.2">
      <c r="A54" s="25" t="s">
        <v>1330</v>
      </c>
      <c r="B54" s="45">
        <f t="shared" ref="B54:G56" si="50">B$3*B111</f>
        <v>0</v>
      </c>
      <c r="C54" s="45">
        <f t="shared" si="50"/>
        <v>0</v>
      </c>
      <c r="D54" s="45">
        <f t="shared" si="50"/>
        <v>745478.89723764593</v>
      </c>
      <c r="E54" s="45">
        <f t="shared" si="50"/>
        <v>0</v>
      </c>
      <c r="F54" s="45">
        <f t="shared" si="50"/>
        <v>0</v>
      </c>
      <c r="G54" s="45">
        <f t="shared" si="50"/>
        <v>0</v>
      </c>
    </row>
    <row r="56" spans="1:9" x14ac:dyDescent="0.2">
      <c r="A56" t="s">
        <v>1331</v>
      </c>
      <c r="B56" s="45">
        <f t="shared" si="50"/>
        <v>10873.32887359957</v>
      </c>
      <c r="C56" s="45">
        <f t="shared" si="50"/>
        <v>188639.73907543419</v>
      </c>
      <c r="D56" s="45">
        <f t="shared" si="50"/>
        <v>616924.52000264276</v>
      </c>
      <c r="E56" s="45">
        <f t="shared" si="50"/>
        <v>10381.482578999998</v>
      </c>
      <c r="F56" s="45">
        <f t="shared" si="50"/>
        <v>3691.52</v>
      </c>
      <c r="G56" s="45">
        <f t="shared" si="50"/>
        <v>-279</v>
      </c>
    </row>
    <row r="58" spans="1:9" ht="18" x14ac:dyDescent="0.2">
      <c r="A58" s="22"/>
    </row>
    <row r="59" spans="1:9" ht="18" x14ac:dyDescent="0.2">
      <c r="A59" s="23"/>
    </row>
    <row r="60" spans="1:9" ht="18" x14ac:dyDescent="0.2">
      <c r="A60" s="22"/>
      <c r="B60" s="26"/>
      <c r="C60" s="26"/>
      <c r="D60" s="26"/>
      <c r="E60" s="26"/>
      <c r="F60" s="26"/>
      <c r="G60" s="26"/>
    </row>
    <row r="61" spans="1:9" x14ac:dyDescent="0.2">
      <c r="A61" s="25" t="s">
        <v>1285</v>
      </c>
      <c r="B61" s="19">
        <v>305463000</v>
      </c>
      <c r="C61" s="19">
        <v>243920000</v>
      </c>
      <c r="D61" s="19">
        <v>271893000</v>
      </c>
      <c r="E61" s="19">
        <v>299489000</v>
      </c>
      <c r="F61" s="19">
        <v>219638000</v>
      </c>
      <c r="G61" s="19">
        <v>189896000</v>
      </c>
    </row>
    <row r="62" spans="1:9" x14ac:dyDescent="0.2">
      <c r="A62" s="25" t="s">
        <v>1286</v>
      </c>
      <c r="B62" s="19">
        <v>305463000</v>
      </c>
      <c r="C62" s="19">
        <v>243920000</v>
      </c>
      <c r="D62" s="19">
        <v>271893000</v>
      </c>
      <c r="E62" s="19">
        <v>299489000</v>
      </c>
      <c r="F62" s="19">
        <v>219638000</v>
      </c>
      <c r="G62" s="19">
        <v>189896000</v>
      </c>
    </row>
    <row r="63" spans="1:9" x14ac:dyDescent="0.2">
      <c r="A63" s="25" t="s">
        <v>1349</v>
      </c>
      <c r="B63" s="19">
        <v>168031000</v>
      </c>
      <c r="C63" s="19">
        <v>126914000</v>
      </c>
      <c r="D63" s="19">
        <v>138948000</v>
      </c>
      <c r="E63" s="19">
        <v>167204000</v>
      </c>
      <c r="F63" s="19">
        <v>121739000</v>
      </c>
      <c r="G63" s="19">
        <v>89892000</v>
      </c>
    </row>
    <row r="64" spans="1:9" x14ac:dyDescent="0.2">
      <c r="A64" s="25" t="s">
        <v>1350</v>
      </c>
      <c r="B64" s="19">
        <v>137432000</v>
      </c>
      <c r="C64" s="19">
        <v>117006000</v>
      </c>
      <c r="D64" s="19">
        <v>132945000</v>
      </c>
      <c r="E64" s="19">
        <v>132285000</v>
      </c>
      <c r="F64" s="19">
        <v>97899000</v>
      </c>
      <c r="G64" s="19">
        <v>100004000</v>
      </c>
    </row>
    <row r="65" spans="1:7" x14ac:dyDescent="0.2">
      <c r="A65" s="25" t="s">
        <v>1287</v>
      </c>
      <c r="B65" s="19">
        <v>351187000</v>
      </c>
      <c r="C65" s="19">
        <v>302202000</v>
      </c>
      <c r="D65" s="19">
        <v>387098000</v>
      </c>
      <c r="E65" s="19">
        <v>355356000</v>
      </c>
      <c r="F65" s="19">
        <v>323218000</v>
      </c>
      <c r="G65" s="19">
        <v>279207000</v>
      </c>
    </row>
    <row r="66" spans="1:7" x14ac:dyDescent="0.2">
      <c r="A66" s="25" t="s">
        <v>1288</v>
      </c>
      <c r="B66" s="19">
        <v>169911000</v>
      </c>
      <c r="C66" s="19">
        <v>142346000</v>
      </c>
      <c r="D66" s="19">
        <v>197721000</v>
      </c>
      <c r="E66" s="19">
        <v>239363000</v>
      </c>
      <c r="F66" s="19">
        <v>208569000</v>
      </c>
      <c r="G66" s="19">
        <v>172308000</v>
      </c>
    </row>
    <row r="67" spans="1:7" x14ac:dyDescent="0.2">
      <c r="A67" s="25" t="s">
        <v>1289</v>
      </c>
      <c r="B67" s="19">
        <v>59392000</v>
      </c>
      <c r="C67" s="19">
        <v>99149000</v>
      </c>
      <c r="D67" s="19">
        <v>97383000</v>
      </c>
      <c r="E67" s="19">
        <v>118076000</v>
      </c>
      <c r="F67" s="19">
        <v>149970000</v>
      </c>
      <c r="G67" s="19">
        <v>132322000</v>
      </c>
    </row>
    <row r="68" spans="1:7" x14ac:dyDescent="0.2">
      <c r="A68" s="25" t="s">
        <v>1290</v>
      </c>
      <c r="D68" s="19">
        <v>15653000</v>
      </c>
      <c r="E68" s="19">
        <v>21494000</v>
      </c>
      <c r="F68" s="19">
        <v>18557000</v>
      </c>
      <c r="G68" s="19">
        <v>19050000</v>
      </c>
    </row>
    <row r="69" spans="1:7" x14ac:dyDescent="0.2">
      <c r="A69" s="25" t="s">
        <v>1291</v>
      </c>
      <c r="B69" s="19">
        <v>59392000</v>
      </c>
      <c r="C69" s="19">
        <v>99149000</v>
      </c>
      <c r="D69" s="19">
        <v>97383000</v>
      </c>
      <c r="E69" s="19">
        <v>118076000</v>
      </c>
      <c r="F69" s="19">
        <v>131413000</v>
      </c>
      <c r="G69" s="19">
        <v>113272000</v>
      </c>
    </row>
    <row r="70" spans="1:7" x14ac:dyDescent="0.2">
      <c r="A70" s="25" t="s">
        <v>1373</v>
      </c>
      <c r="B70" s="19">
        <v>110519000</v>
      </c>
      <c r="C70" s="19">
        <v>43197000</v>
      </c>
      <c r="D70" s="19">
        <v>100338000</v>
      </c>
      <c r="E70" s="19">
        <v>121287000</v>
      </c>
      <c r="F70" s="19">
        <v>58599000</v>
      </c>
      <c r="G70" s="19">
        <v>39986000</v>
      </c>
    </row>
    <row r="71" spans="1:7" x14ac:dyDescent="0.2">
      <c r="A71" s="25" t="s">
        <v>1292</v>
      </c>
      <c r="B71" s="19">
        <v>181276000</v>
      </c>
      <c r="C71" s="19">
        <v>159856000</v>
      </c>
      <c r="D71" s="19">
        <v>189377000</v>
      </c>
      <c r="E71" s="19">
        <v>115993000</v>
      </c>
      <c r="F71" s="19">
        <v>105021000</v>
      </c>
      <c r="G71" s="19">
        <v>101590000</v>
      </c>
    </row>
    <row r="72" spans="1:7" x14ac:dyDescent="0.2">
      <c r="A72" s="25" t="s">
        <v>1374</v>
      </c>
      <c r="D72" s="19">
        <v>5586000</v>
      </c>
      <c r="E72" s="19">
        <v>22450000</v>
      </c>
      <c r="F72" s="19">
        <v>9628000</v>
      </c>
      <c r="G72" s="19">
        <v>5309000</v>
      </c>
    </row>
    <row r="73" spans="1:7" x14ac:dyDescent="0.2">
      <c r="A73" s="25" t="s">
        <v>1375</v>
      </c>
      <c r="D73" s="19">
        <v>5586000</v>
      </c>
      <c r="E73" s="19">
        <v>22450000</v>
      </c>
      <c r="F73" s="19">
        <v>9628000</v>
      </c>
      <c r="G73" s="19">
        <v>5309000</v>
      </c>
    </row>
    <row r="74" spans="1:7" x14ac:dyDescent="0.2">
      <c r="A74" s="25" t="s">
        <v>1293</v>
      </c>
      <c r="B74" s="19">
        <v>-213755000</v>
      </c>
      <c r="C74" s="19">
        <v>-185196000</v>
      </c>
      <c r="D74" s="19">
        <v>-254153000</v>
      </c>
      <c r="E74" s="19">
        <v>-223071000</v>
      </c>
      <c r="F74" s="19">
        <v>-225319000</v>
      </c>
      <c r="G74" s="19">
        <v>-179203000</v>
      </c>
    </row>
    <row r="75" spans="1:7" x14ac:dyDescent="0.2">
      <c r="A75" s="25" t="s">
        <v>1295</v>
      </c>
      <c r="B75" s="19">
        <v>6244000</v>
      </c>
      <c r="C75" s="19">
        <v>255000</v>
      </c>
      <c r="D75" s="19">
        <v>277000</v>
      </c>
      <c r="E75" s="19">
        <v>9676000</v>
      </c>
      <c r="F75" s="19">
        <v>14331000</v>
      </c>
      <c r="G75" s="19">
        <v>6597000</v>
      </c>
    </row>
    <row r="76" spans="1:7" x14ac:dyDescent="0.2">
      <c r="A76" s="25" t="s">
        <v>1296</v>
      </c>
      <c r="C76" s="19">
        <v>255000</v>
      </c>
      <c r="D76" s="19">
        <v>277000</v>
      </c>
      <c r="E76" s="19">
        <v>9676000</v>
      </c>
      <c r="F76" s="19">
        <v>14331000</v>
      </c>
      <c r="G76" s="19">
        <v>6597000</v>
      </c>
    </row>
    <row r="77" spans="1:7" x14ac:dyDescent="0.2">
      <c r="A77" s="25" t="s">
        <v>1376</v>
      </c>
      <c r="B77" s="19">
        <v>-6244000</v>
      </c>
      <c r="C77" s="19">
        <v>-255000</v>
      </c>
      <c r="D77" s="19">
        <v>-277000</v>
      </c>
    </row>
    <row r="78" spans="1:7" x14ac:dyDescent="0.2">
      <c r="A78" s="25" t="s">
        <v>1298</v>
      </c>
      <c r="B78" s="19">
        <v>-43352000</v>
      </c>
      <c r="C78" s="19">
        <v>1322000</v>
      </c>
      <c r="D78" s="19">
        <v>32906000</v>
      </c>
      <c r="E78" s="19">
        <v>-71000</v>
      </c>
      <c r="F78" s="19">
        <v>-355880000</v>
      </c>
      <c r="G78" s="19">
        <v>-62631000</v>
      </c>
    </row>
    <row r="79" spans="1:7" x14ac:dyDescent="0.2">
      <c r="A79" s="25" t="s">
        <v>1299</v>
      </c>
      <c r="D79" s="19">
        <v>32989000</v>
      </c>
    </row>
    <row r="80" spans="1:7" x14ac:dyDescent="0.2">
      <c r="A80" s="25" t="s">
        <v>1300</v>
      </c>
      <c r="B80" s="19">
        <v>-44692000</v>
      </c>
      <c r="C80">
        <v>0</v>
      </c>
      <c r="D80">
        <v>0</v>
      </c>
      <c r="E80">
        <v>0</v>
      </c>
      <c r="F80" s="19">
        <v>-356386000</v>
      </c>
      <c r="G80" s="19">
        <v>-63652000</v>
      </c>
    </row>
    <row r="81" spans="1:7" x14ac:dyDescent="0.2">
      <c r="A81" s="25" t="s">
        <v>1301</v>
      </c>
      <c r="B81" s="19">
        <v>44692000</v>
      </c>
      <c r="C81">
        <v>0</v>
      </c>
      <c r="D81">
        <v>0</v>
      </c>
      <c r="E81">
        <v>0</v>
      </c>
      <c r="F81" s="19">
        <v>4642000</v>
      </c>
      <c r="G81" s="19">
        <v>63652000</v>
      </c>
    </row>
    <row r="82" spans="1:7" x14ac:dyDescent="0.2">
      <c r="A82" s="25" t="s">
        <v>1377</v>
      </c>
      <c r="D82">
        <v>0</v>
      </c>
      <c r="E82">
        <v>0</v>
      </c>
      <c r="F82" s="19">
        <v>351744000</v>
      </c>
      <c r="G82">
        <v>0</v>
      </c>
    </row>
    <row r="83" spans="1:7" x14ac:dyDescent="0.2">
      <c r="A83" s="25" t="s">
        <v>1303</v>
      </c>
      <c r="B83" s="19">
        <v>1340000</v>
      </c>
      <c r="C83" s="19">
        <v>1322000</v>
      </c>
      <c r="D83" s="19">
        <v>-83000</v>
      </c>
      <c r="E83" s="19">
        <v>-71000</v>
      </c>
      <c r="F83" s="19">
        <v>506000</v>
      </c>
      <c r="G83" s="19">
        <v>1021000</v>
      </c>
    </row>
    <row r="84" spans="1:7" x14ac:dyDescent="0.2">
      <c r="A84" s="25" t="s">
        <v>1304</v>
      </c>
      <c r="B84" s="19">
        <v>-250863000</v>
      </c>
      <c r="C84" s="19">
        <v>-183619000</v>
      </c>
      <c r="D84" s="19">
        <v>-220970000</v>
      </c>
      <c r="E84" s="19">
        <v>-213466000</v>
      </c>
      <c r="F84" s="19">
        <v>-566868000</v>
      </c>
      <c r="G84" s="19">
        <v>-235237000</v>
      </c>
    </row>
    <row r="85" spans="1:7" x14ac:dyDescent="0.2">
      <c r="A85" s="25" t="s">
        <v>1305</v>
      </c>
      <c r="B85">
        <v>0</v>
      </c>
      <c r="C85">
        <v>0</v>
      </c>
      <c r="D85" s="19">
        <v>-3480000</v>
      </c>
      <c r="E85" s="19">
        <v>-2772000</v>
      </c>
      <c r="F85" s="19">
        <v>73000</v>
      </c>
      <c r="G85" s="19">
        <v>-41000</v>
      </c>
    </row>
    <row r="86" spans="1:7" x14ac:dyDescent="0.2">
      <c r="A86" s="25" t="s">
        <v>1306</v>
      </c>
      <c r="B86" s="19">
        <v>-250863000</v>
      </c>
      <c r="C86" s="19">
        <v>-183619000</v>
      </c>
      <c r="D86" s="19">
        <v>-217490000</v>
      </c>
      <c r="E86" s="19">
        <v>-311656000</v>
      </c>
      <c r="F86" s="19">
        <v>-666704000</v>
      </c>
      <c r="G86" s="19">
        <v>-280885000</v>
      </c>
    </row>
    <row r="87" spans="1:7" x14ac:dyDescent="0.2">
      <c r="A87" s="25" t="s">
        <v>1307</v>
      </c>
      <c r="B87" s="19">
        <v>-250863000</v>
      </c>
      <c r="C87" s="19">
        <v>-183619000</v>
      </c>
      <c r="D87" s="19">
        <v>-217490000</v>
      </c>
      <c r="E87" s="19">
        <v>-311656000</v>
      </c>
      <c r="F87" s="19">
        <v>-666704000</v>
      </c>
      <c r="G87" s="19">
        <v>-280885000</v>
      </c>
    </row>
    <row r="88" spans="1:7" x14ac:dyDescent="0.2">
      <c r="A88" s="25" t="s">
        <v>1308</v>
      </c>
      <c r="B88" s="19">
        <v>-250863000</v>
      </c>
      <c r="C88" s="19">
        <v>-183619000</v>
      </c>
      <c r="D88" s="19">
        <v>-217490000</v>
      </c>
      <c r="E88" s="19">
        <v>-311656000</v>
      </c>
      <c r="F88" s="19">
        <v>-666704000</v>
      </c>
      <c r="G88" s="19">
        <v>-280885000</v>
      </c>
    </row>
    <row r="89" spans="1:7" x14ac:dyDescent="0.2">
      <c r="A89" s="25" t="s">
        <v>1309</v>
      </c>
      <c r="B89" s="19">
        <v>-250863000</v>
      </c>
      <c r="C89" s="19">
        <v>-183619000</v>
      </c>
      <c r="D89" s="19">
        <v>-217490000</v>
      </c>
      <c r="E89" s="19">
        <v>-210694000</v>
      </c>
      <c r="F89" s="19">
        <v>-566941000</v>
      </c>
      <c r="G89" s="19">
        <v>-235196000</v>
      </c>
    </row>
    <row r="90" spans="1:7" x14ac:dyDescent="0.2">
      <c r="A90" s="25" t="s">
        <v>1378</v>
      </c>
      <c r="E90" s="19">
        <v>-100962000</v>
      </c>
      <c r="F90" s="19">
        <v>-99763000</v>
      </c>
      <c r="G90" s="19">
        <v>-45689000</v>
      </c>
    </row>
    <row r="91" spans="1:7" x14ac:dyDescent="0.2">
      <c r="A91" s="25" t="s">
        <v>1312</v>
      </c>
      <c r="B91" s="19">
        <v>-250863000</v>
      </c>
      <c r="C91" s="19">
        <v>-183619000</v>
      </c>
      <c r="D91" s="19">
        <v>-217490000</v>
      </c>
      <c r="E91" s="19">
        <v>-311656000</v>
      </c>
      <c r="F91" s="19">
        <v>-666704000</v>
      </c>
      <c r="G91" s="19">
        <v>-280885000</v>
      </c>
    </row>
    <row r="92" spans="1:7" x14ac:dyDescent="0.2">
      <c r="A92" s="25" t="s">
        <v>1313</v>
      </c>
      <c r="B92">
        <v>-12.345000000000001</v>
      </c>
      <c r="C92">
        <v>-9.0359999999999996</v>
      </c>
      <c r="D92">
        <v>-12</v>
      </c>
      <c r="E92">
        <v>-13.8</v>
      </c>
      <c r="F92">
        <v>-28.01</v>
      </c>
      <c r="G92">
        <v>-10.88</v>
      </c>
    </row>
    <row r="93" spans="1:7" x14ac:dyDescent="0.2">
      <c r="A93" s="25" t="s">
        <v>1314</v>
      </c>
      <c r="B93">
        <v>-12.345000000000001</v>
      </c>
      <c r="C93">
        <v>-9.0359999999999996</v>
      </c>
      <c r="D93">
        <v>-12</v>
      </c>
      <c r="E93">
        <v>-13.8</v>
      </c>
      <c r="F93">
        <v>-28.01</v>
      </c>
      <c r="G93">
        <v>-10.88</v>
      </c>
    </row>
    <row r="94" spans="1:7" x14ac:dyDescent="0.2">
      <c r="A94" s="25" t="s">
        <v>1315</v>
      </c>
      <c r="B94" s="19">
        <v>20320741</v>
      </c>
      <c r="C94" s="19">
        <v>20320741</v>
      </c>
      <c r="D94" s="19">
        <v>18076405</v>
      </c>
      <c r="E94" s="19">
        <v>22575218</v>
      </c>
      <c r="F94" s="19">
        <v>23799114</v>
      </c>
      <c r="G94" s="19">
        <v>25817117</v>
      </c>
    </row>
    <row r="95" spans="1:7" x14ac:dyDescent="0.2">
      <c r="A95" s="25" t="s">
        <v>1316</v>
      </c>
      <c r="B95" s="19">
        <v>20320741</v>
      </c>
      <c r="C95" s="19">
        <v>20320741</v>
      </c>
      <c r="D95" s="19">
        <v>18076405</v>
      </c>
      <c r="E95" s="19">
        <v>22575218</v>
      </c>
      <c r="F95" s="19">
        <v>23799114</v>
      </c>
      <c r="G95" s="19">
        <v>25817117</v>
      </c>
    </row>
    <row r="96" spans="1:7" x14ac:dyDescent="0.2">
      <c r="A96" s="25" t="s">
        <v>1317</v>
      </c>
      <c r="B96" s="19">
        <v>-258447000</v>
      </c>
      <c r="C96" s="19">
        <v>-185196000</v>
      </c>
      <c r="D96" s="19">
        <v>-254153000</v>
      </c>
      <c r="E96" s="19">
        <v>-223071000</v>
      </c>
      <c r="F96" s="19">
        <v>-581705000</v>
      </c>
      <c r="G96" s="19">
        <v>-240640000</v>
      </c>
    </row>
    <row r="97" spans="1:7" x14ac:dyDescent="0.2">
      <c r="A97" s="25" t="s">
        <v>1318</v>
      </c>
      <c r="B97" s="19">
        <v>519218000</v>
      </c>
      <c r="C97" s="19">
        <v>429116000</v>
      </c>
      <c r="D97" s="19">
        <v>526046000</v>
      </c>
      <c r="E97" s="19">
        <v>522560000</v>
      </c>
      <c r="F97" s="19">
        <v>444957000</v>
      </c>
      <c r="G97" s="19">
        <v>369099000</v>
      </c>
    </row>
    <row r="98" spans="1:7" x14ac:dyDescent="0.2">
      <c r="A98" s="25" t="s">
        <v>1319</v>
      </c>
      <c r="B98" s="19">
        <v>-250863000</v>
      </c>
      <c r="C98" s="19">
        <v>-183619000</v>
      </c>
      <c r="D98" s="19">
        <v>-217490000</v>
      </c>
      <c r="E98" s="19">
        <v>-311656000</v>
      </c>
      <c r="F98" s="19">
        <v>-666704000</v>
      </c>
      <c r="G98" s="19">
        <v>-280885000</v>
      </c>
    </row>
    <row r="99" spans="1:7" x14ac:dyDescent="0.2">
      <c r="A99" s="25" t="s">
        <v>1320</v>
      </c>
      <c r="B99" s="19">
        <v>-206171000</v>
      </c>
      <c r="C99" s="19">
        <v>-183619000</v>
      </c>
      <c r="D99" s="19">
        <v>-249819220</v>
      </c>
      <c r="E99" s="19">
        <v>-210694000</v>
      </c>
      <c r="F99" s="19">
        <v>-210555000</v>
      </c>
      <c r="G99" s="19">
        <v>-171544000</v>
      </c>
    </row>
    <row r="100" spans="1:7" x14ac:dyDescent="0.2">
      <c r="A100" s="25" t="s">
        <v>1321</v>
      </c>
      <c r="C100" s="19">
        <v>255000</v>
      </c>
      <c r="D100" s="19">
        <v>277000</v>
      </c>
      <c r="E100" s="19">
        <v>9676000</v>
      </c>
      <c r="F100" s="19">
        <v>14331000</v>
      </c>
      <c r="G100" s="19">
        <v>6597000</v>
      </c>
    </row>
    <row r="101" spans="1:7" x14ac:dyDescent="0.2">
      <c r="A101" s="25" t="s">
        <v>1323</v>
      </c>
      <c r="B101" s="19">
        <v>6244000</v>
      </c>
      <c r="C101" s="19">
        <v>255000</v>
      </c>
      <c r="D101" s="19">
        <v>277000</v>
      </c>
      <c r="E101" s="19">
        <v>9676000</v>
      </c>
      <c r="F101" s="19">
        <v>14331000</v>
      </c>
      <c r="G101" s="19">
        <v>6597000</v>
      </c>
    </row>
    <row r="102" spans="1:7" x14ac:dyDescent="0.2">
      <c r="A102" s="25" t="s">
        <v>1281</v>
      </c>
      <c r="B102" s="19">
        <v>-213755000</v>
      </c>
      <c r="C102" s="19">
        <v>-185196000</v>
      </c>
      <c r="D102" s="19">
        <v>-254153000</v>
      </c>
      <c r="E102" s="19">
        <v>-223071000</v>
      </c>
      <c r="F102" s="19">
        <v>-225319000</v>
      </c>
      <c r="G102" s="19">
        <v>-179203000</v>
      </c>
    </row>
    <row r="103" spans="1:7" x14ac:dyDescent="0.2">
      <c r="A103" s="25" t="s">
        <v>1278</v>
      </c>
      <c r="B103" s="19">
        <v>-190466000</v>
      </c>
      <c r="C103" s="19">
        <v>-164950000</v>
      </c>
      <c r="D103" s="19">
        <v>-228005000</v>
      </c>
      <c r="E103" s="19">
        <v>-186573000</v>
      </c>
      <c r="F103" s="19">
        <v>-195837000</v>
      </c>
      <c r="G103" s="19">
        <v>-155851000</v>
      </c>
    </row>
    <row r="104" spans="1:7" x14ac:dyDescent="0.2">
      <c r="A104" s="25" t="s">
        <v>1364</v>
      </c>
      <c r="B104" s="19">
        <v>168031000</v>
      </c>
      <c r="C104" s="19">
        <v>126914000</v>
      </c>
      <c r="D104" s="19">
        <v>138948000</v>
      </c>
      <c r="E104" s="19">
        <v>167204000</v>
      </c>
      <c r="F104" s="19">
        <v>101885000</v>
      </c>
      <c r="G104" s="19">
        <v>71849000</v>
      </c>
    </row>
    <row r="105" spans="1:7" x14ac:dyDescent="0.2">
      <c r="A105" s="25" t="s">
        <v>1324</v>
      </c>
      <c r="B105" s="19">
        <v>23289000</v>
      </c>
      <c r="C105" s="19">
        <v>20246000</v>
      </c>
      <c r="D105" s="19">
        <v>26148000</v>
      </c>
      <c r="E105" s="19">
        <v>36498000</v>
      </c>
      <c r="F105" s="19">
        <v>29482000</v>
      </c>
      <c r="G105" s="19">
        <v>23352000</v>
      </c>
    </row>
    <row r="106" spans="1:7" x14ac:dyDescent="0.2">
      <c r="A106" s="25" t="s">
        <v>1325</v>
      </c>
      <c r="B106" s="19">
        <v>-250863000</v>
      </c>
      <c r="C106" s="19">
        <v>-183619000</v>
      </c>
      <c r="D106" s="19">
        <v>-217490000</v>
      </c>
      <c r="E106" s="19">
        <v>-210694000</v>
      </c>
      <c r="F106" s="19">
        <v>-566941000</v>
      </c>
      <c r="G106" s="19">
        <v>-235196000</v>
      </c>
    </row>
    <row r="107" spans="1:7" x14ac:dyDescent="0.2">
      <c r="A107" s="25" t="s">
        <v>1326</v>
      </c>
      <c r="B107" s="19">
        <v>-44692000</v>
      </c>
      <c r="C107">
        <v>0</v>
      </c>
      <c r="D107" s="19">
        <v>32989000</v>
      </c>
      <c r="E107">
        <v>0</v>
      </c>
      <c r="F107" s="19">
        <v>-356386000</v>
      </c>
      <c r="G107" s="19">
        <v>-63652000</v>
      </c>
    </row>
    <row r="108" spans="1:7" x14ac:dyDescent="0.2">
      <c r="A108" s="25" t="s">
        <v>1327</v>
      </c>
      <c r="B108" s="19">
        <v>-44692000</v>
      </c>
      <c r="C108">
        <v>0</v>
      </c>
      <c r="D108" s="19">
        <v>32989000</v>
      </c>
      <c r="E108">
        <v>0</v>
      </c>
      <c r="F108" s="19">
        <v>-356386000</v>
      </c>
      <c r="G108" s="19">
        <v>-63652000</v>
      </c>
    </row>
    <row r="109" spans="1:7" x14ac:dyDescent="0.2">
      <c r="A109" s="25" t="s">
        <v>1328</v>
      </c>
      <c r="B109" s="19">
        <v>-145774000</v>
      </c>
      <c r="C109" s="19">
        <v>-164950000</v>
      </c>
      <c r="D109" s="19">
        <v>-260994000</v>
      </c>
      <c r="E109" s="19">
        <v>-186573000</v>
      </c>
      <c r="F109" s="19">
        <v>160549000</v>
      </c>
      <c r="G109" s="19">
        <v>-92199000</v>
      </c>
    </row>
    <row r="110" spans="1:7" x14ac:dyDescent="0.2">
      <c r="A110" s="25" t="s">
        <v>1329</v>
      </c>
      <c r="B110">
        <v>0</v>
      </c>
      <c r="C110">
        <v>0</v>
      </c>
      <c r="D110">
        <v>0.02</v>
      </c>
      <c r="E110">
        <v>0.01</v>
      </c>
      <c r="F110">
        <v>0</v>
      </c>
      <c r="G110">
        <v>0</v>
      </c>
    </row>
    <row r="111" spans="1:7" x14ac:dyDescent="0.2">
      <c r="A111" s="25" t="s">
        <v>1330</v>
      </c>
      <c r="B111">
        <v>0</v>
      </c>
      <c r="C111">
        <v>0</v>
      </c>
      <c r="D111" s="19">
        <v>659780</v>
      </c>
      <c r="E111">
        <v>0</v>
      </c>
      <c r="F111">
        <v>0</v>
      </c>
      <c r="G111">
        <v>0</v>
      </c>
    </row>
    <row r="113" spans="1:7" x14ac:dyDescent="0.2">
      <c r="A113" t="s">
        <v>1331</v>
      </c>
      <c r="B113">
        <v>8830</v>
      </c>
      <c r="C113">
        <v>155335</v>
      </c>
      <c r="D113">
        <v>546004</v>
      </c>
      <c r="E113">
        <v>9777</v>
      </c>
      <c r="F113">
        <v>3584</v>
      </c>
      <c r="G113">
        <v>-279</v>
      </c>
    </row>
  </sheetData>
  <sortState xmlns:xlrd2="http://schemas.microsoft.com/office/spreadsheetml/2017/richdata2" columnSort="1" ref="B60:G111">
    <sortCondition descending="1" ref="B60:G60"/>
  </sortSt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89EA-A753-6440-AA8A-7C5792CDB8A0}">
  <dimension ref="A1:J140"/>
  <sheetViews>
    <sheetView workbookViewId="0"/>
  </sheetViews>
  <sheetFormatPr baseColWidth="10" defaultRowHeight="16" x14ac:dyDescent="0.2"/>
  <sheetData>
    <row r="1" spans="1:10" x14ac:dyDescent="0.2">
      <c r="A1" s="16" t="s">
        <v>1283</v>
      </c>
      <c r="B1" s="16" t="s">
        <v>1284</v>
      </c>
      <c r="C1" s="18">
        <v>43100</v>
      </c>
      <c r="D1" s="18">
        <v>43465</v>
      </c>
      <c r="E1" s="18">
        <v>43830</v>
      </c>
      <c r="F1" s="18">
        <v>44196</v>
      </c>
      <c r="G1" s="18">
        <v>44561</v>
      </c>
      <c r="H1" s="18">
        <v>44926</v>
      </c>
      <c r="I1" s="18">
        <v>45291</v>
      </c>
      <c r="J1" s="18">
        <v>45657</v>
      </c>
    </row>
    <row r="2" spans="1:10" x14ac:dyDescent="0.2">
      <c r="A2" s="16"/>
      <c r="B2" s="16"/>
      <c r="C2">
        <v>1.3081614773889187</v>
      </c>
      <c r="D2">
        <v>1.2816317011746046</v>
      </c>
      <c r="E2">
        <v>1.2620696220330916</v>
      </c>
      <c r="F2">
        <v>1.231407573454085</v>
      </c>
      <c r="G2">
        <v>1.2144058909803599</v>
      </c>
      <c r="H2">
        <v>1.1298901106999999</v>
      </c>
      <c r="I2">
        <v>1.0618269999999999</v>
      </c>
      <c r="J2" s="41">
        <v>1.03</v>
      </c>
    </row>
    <row r="3" spans="1:10" x14ac:dyDescent="0.2">
      <c r="A3" s="16" t="s">
        <v>1285</v>
      </c>
      <c r="B3" s="16"/>
      <c r="C3" s="41">
        <f>C$2*C90</f>
        <v>7574254.9540818399</v>
      </c>
      <c r="D3" s="41">
        <f t="shared" ref="D3:J3" si="0">D$2*D90</f>
        <v>18109455.937597163</v>
      </c>
      <c r="E3" s="41">
        <f t="shared" si="0"/>
        <v>8816818.3795231786</v>
      </c>
      <c r="F3" s="41">
        <f t="shared" si="0"/>
        <v>16761919.889857005</v>
      </c>
      <c r="G3" s="41">
        <f t="shared" si="0"/>
        <v>21905453.461503733</v>
      </c>
      <c r="H3" s="41">
        <f t="shared" si="0"/>
        <v>3535426.1563802995</v>
      </c>
      <c r="I3" s="41">
        <f t="shared" si="0"/>
        <v>22004240.920999996</v>
      </c>
      <c r="J3" s="41">
        <f t="shared" si="0"/>
        <v>38110</v>
      </c>
    </row>
    <row r="4" spans="1:10" x14ac:dyDescent="0.2">
      <c r="A4" s="16" t="s">
        <v>1286</v>
      </c>
      <c r="C4" s="41">
        <f t="shared" ref="C4:J4" si="1">C$2*C91</f>
        <v>7574254.9540818399</v>
      </c>
      <c r="D4" s="41">
        <f t="shared" si="1"/>
        <v>18109455.937597163</v>
      </c>
      <c r="E4" s="41">
        <f t="shared" si="1"/>
        <v>8816818.3795231786</v>
      </c>
      <c r="F4" s="41">
        <f t="shared" si="1"/>
        <v>16761919.889857005</v>
      </c>
      <c r="G4" s="41">
        <f t="shared" si="1"/>
        <v>21905453.461503733</v>
      </c>
      <c r="H4" s="41">
        <f t="shared" si="1"/>
        <v>3535426.1563802995</v>
      </c>
      <c r="I4" s="41">
        <f t="shared" si="1"/>
        <v>22004240.920999996</v>
      </c>
      <c r="J4" s="41">
        <f t="shared" si="1"/>
        <v>38110</v>
      </c>
    </row>
    <row r="5" spans="1:10" x14ac:dyDescent="0.2">
      <c r="A5" s="16" t="s">
        <v>1287</v>
      </c>
      <c r="C5" s="41">
        <f t="shared" ref="C5:J5" si="2">C$2*C92</f>
        <v>22319851.12720973</v>
      </c>
      <c r="D5" s="41">
        <f t="shared" si="2"/>
        <v>31437143.998111874</v>
      </c>
      <c r="E5" s="41">
        <f t="shared" si="2"/>
        <v>66401269.02402705</v>
      </c>
      <c r="F5" s="41">
        <f t="shared" si="2"/>
        <v>86538398.632059276</v>
      </c>
      <c r="G5" s="41">
        <f t="shared" si="2"/>
        <v>108532668.88280575</v>
      </c>
      <c r="H5" s="41">
        <f t="shared" si="2"/>
        <v>127859494.81692269</v>
      </c>
      <c r="I5" s="41">
        <f t="shared" si="2"/>
        <v>141849468.92999998</v>
      </c>
      <c r="J5" s="41">
        <f t="shared" si="2"/>
        <v>193514340</v>
      </c>
    </row>
    <row r="6" spans="1:10" x14ac:dyDescent="0.2">
      <c r="A6" s="16" t="s">
        <v>1288</v>
      </c>
      <c r="C6" s="41">
        <f t="shared" ref="C6:J6" si="3">C$2*C93</f>
        <v>4564175.3946099374</v>
      </c>
      <c r="D6" s="41">
        <f t="shared" si="3"/>
        <v>7903822.7011437863</v>
      </c>
      <c r="E6" s="41">
        <f t="shared" si="3"/>
        <v>17536457.398149807</v>
      </c>
      <c r="F6" s="41">
        <f t="shared" si="3"/>
        <v>21227003.751201518</v>
      </c>
      <c r="G6" s="41">
        <f t="shared" si="3"/>
        <v>34016723.412250862</v>
      </c>
      <c r="H6" s="41">
        <f t="shared" si="3"/>
        <v>37182423.762915596</v>
      </c>
      <c r="I6" s="41">
        <f t="shared" si="3"/>
        <v>38750314.537999995</v>
      </c>
      <c r="J6" s="41">
        <f t="shared" si="3"/>
        <v>47976370</v>
      </c>
    </row>
    <row r="7" spans="1:10" x14ac:dyDescent="0.2">
      <c r="A7" s="16" t="s">
        <v>1289</v>
      </c>
      <c r="C7" s="41">
        <f t="shared" ref="C7:J7" si="4">C$2*C94</f>
        <v>4564175.3946099374</v>
      </c>
      <c r="D7" s="41">
        <f t="shared" si="4"/>
        <v>7903822.7011437863</v>
      </c>
      <c r="E7" s="41">
        <f t="shared" si="4"/>
        <v>17536457.398149807</v>
      </c>
      <c r="F7" s="41">
        <f t="shared" si="4"/>
        <v>21227003.751201518</v>
      </c>
      <c r="G7" s="41">
        <f t="shared" si="4"/>
        <v>34016723.412250862</v>
      </c>
      <c r="H7" s="41">
        <f t="shared" si="4"/>
        <v>37182423.762915596</v>
      </c>
      <c r="I7" s="41">
        <f t="shared" si="4"/>
        <v>38750314.537999995</v>
      </c>
      <c r="J7" s="41">
        <f t="shared" si="4"/>
        <v>47976370</v>
      </c>
    </row>
    <row r="8" spans="1:10" x14ac:dyDescent="0.2">
      <c r="A8" s="16" t="s">
        <v>1291</v>
      </c>
      <c r="C8" s="41">
        <f t="shared" ref="C8:J8" si="5">C$2*C95</f>
        <v>4564175.3946099374</v>
      </c>
      <c r="D8" s="41">
        <f t="shared" si="5"/>
        <v>7903822.7011437863</v>
      </c>
      <c r="E8" s="41">
        <f t="shared" si="5"/>
        <v>17536457.398149807</v>
      </c>
      <c r="F8" s="41">
        <f t="shared" si="5"/>
        <v>21227003.751201518</v>
      </c>
      <c r="G8" s="41">
        <f t="shared" si="5"/>
        <v>34016723.412250862</v>
      </c>
      <c r="H8" s="41">
        <f t="shared" si="5"/>
        <v>37182423.762915596</v>
      </c>
      <c r="I8" s="41">
        <f t="shared" si="5"/>
        <v>38750314.537999995</v>
      </c>
      <c r="J8" s="41">
        <f t="shared" si="5"/>
        <v>47976370</v>
      </c>
    </row>
    <row r="9" spans="1:10" x14ac:dyDescent="0.2">
      <c r="A9" s="16" t="s">
        <v>1292</v>
      </c>
      <c r="C9" s="41">
        <f t="shared" ref="C9:J9" si="6">C$2*C96</f>
        <v>17755675.732599795</v>
      </c>
      <c r="D9" s="41">
        <f t="shared" si="6"/>
        <v>23533321.296968088</v>
      </c>
      <c r="E9" s="41">
        <f t="shared" si="6"/>
        <v>48864811.625877239</v>
      </c>
      <c r="F9" s="41">
        <f t="shared" si="6"/>
        <v>65311394.880857758</v>
      </c>
      <c r="G9" s="41">
        <f t="shared" si="6"/>
        <v>74515945.470554888</v>
      </c>
      <c r="H9" s="41">
        <f t="shared" si="6"/>
        <v>90677071.054007098</v>
      </c>
      <c r="I9" s="41">
        <f t="shared" si="6"/>
        <v>103099154.39199999</v>
      </c>
      <c r="J9" s="41">
        <f t="shared" si="6"/>
        <v>145537970</v>
      </c>
    </row>
    <row r="10" spans="1:10" x14ac:dyDescent="0.2">
      <c r="A10" s="16" t="s">
        <v>1293</v>
      </c>
      <c r="C10" s="41">
        <f t="shared" ref="C10:J10" si="7">C$2*C97</f>
        <v>-14745596.173127891</v>
      </c>
      <c r="D10" s="41">
        <f t="shared" si="7"/>
        <v>-13327688.060514713</v>
      </c>
      <c r="E10" s="41">
        <f t="shared" si="7"/>
        <v>-57584450.644503869</v>
      </c>
      <c r="F10" s="41">
        <f t="shared" si="7"/>
        <v>-69776478.742202267</v>
      </c>
      <c r="G10" s="41">
        <f t="shared" si="7"/>
        <v>-86627215.421302006</v>
      </c>
      <c r="H10" s="41" t="e">
        <f t="shared" si="7"/>
        <v>#VALUE!</v>
      </c>
      <c r="I10" s="41" t="e">
        <f t="shared" si="7"/>
        <v>#VALUE!</v>
      </c>
      <c r="J10" s="41">
        <f t="shared" si="7"/>
        <v>-193476230</v>
      </c>
    </row>
    <row r="11" spans="1:10" x14ac:dyDescent="0.2">
      <c r="A11" s="16" t="s">
        <v>1295</v>
      </c>
      <c r="C11" s="41">
        <f t="shared" ref="C11:J11" si="8">C$2*C98</f>
        <v>116426.37148761377</v>
      </c>
      <c r="D11" s="41">
        <f t="shared" si="8"/>
        <v>1089386.945998414</v>
      </c>
      <c r="E11" s="41">
        <f t="shared" si="8"/>
        <v>1898152.7115377698</v>
      </c>
      <c r="F11" s="41">
        <f t="shared" si="8"/>
        <v>187173.95116502093</v>
      </c>
      <c r="G11" s="41">
        <f t="shared" si="8"/>
        <v>166373.6070643093</v>
      </c>
      <c r="H11" s="41">
        <f t="shared" si="8"/>
        <v>2907207.2548310999</v>
      </c>
      <c r="I11" s="41">
        <f t="shared" si="8"/>
        <v>12965969.496999998</v>
      </c>
      <c r="J11" s="41">
        <f t="shared" si="8"/>
        <v>27861500</v>
      </c>
    </row>
    <row r="12" spans="1:10" x14ac:dyDescent="0.2">
      <c r="A12" s="16" t="s">
        <v>1296</v>
      </c>
      <c r="C12" s="41">
        <f t="shared" ref="C12:J12" si="9">C$2*C99</f>
        <v>116426.37148761377</v>
      </c>
      <c r="D12" s="41">
        <f t="shared" si="9"/>
        <v>1089386.945998414</v>
      </c>
      <c r="E12" s="41">
        <f t="shared" si="9"/>
        <v>1898152.7115377698</v>
      </c>
      <c r="F12" s="41">
        <f t="shared" si="9"/>
        <v>187173.95116502093</v>
      </c>
      <c r="G12" s="41">
        <f t="shared" si="9"/>
        <v>166373.6070643093</v>
      </c>
      <c r="H12" s="41">
        <f t="shared" si="9"/>
        <v>2907207.2548310999</v>
      </c>
      <c r="I12" s="41">
        <f t="shared" si="9"/>
        <v>12965969.496999998</v>
      </c>
      <c r="J12" s="41">
        <f t="shared" si="9"/>
        <v>27861500</v>
      </c>
    </row>
    <row r="13" spans="1:10" x14ac:dyDescent="0.2">
      <c r="A13" s="16" t="s">
        <v>1298</v>
      </c>
      <c r="C13" s="41">
        <f t="shared" ref="C13:J13" si="10">C$2*C100</f>
        <v>-52326.459095556747</v>
      </c>
      <c r="D13" s="41">
        <f t="shared" si="10"/>
        <v>-2563.2634023492092</v>
      </c>
      <c r="E13" s="41">
        <f t="shared" si="10"/>
        <v>-6541306.8509975141</v>
      </c>
      <c r="F13" s="41">
        <f t="shared" si="10"/>
        <v>-222884.7707951894</v>
      </c>
      <c r="G13" s="41">
        <f t="shared" si="10"/>
        <v>-146943.11280862355</v>
      </c>
      <c r="H13" s="41">
        <f t="shared" si="10"/>
        <v>-39546.1538745</v>
      </c>
      <c r="I13" s="41">
        <f t="shared" si="10"/>
        <v>-192190.68699999998</v>
      </c>
      <c r="J13" s="41">
        <f t="shared" si="10"/>
        <v>-79310</v>
      </c>
    </row>
    <row r="14" spans="1:10" x14ac:dyDescent="0.2">
      <c r="A14" s="16" t="s">
        <v>1300</v>
      </c>
      <c r="C14" s="41">
        <f t="shared" ref="C14:J14" si="11">C$2*C101</f>
        <v>0</v>
      </c>
      <c r="D14" s="41">
        <f t="shared" si="11"/>
        <v>0</v>
      </c>
      <c r="E14" s="41">
        <f t="shared" si="11"/>
        <v>-6483251.6483839918</v>
      </c>
      <c r="F14" s="41">
        <f t="shared" si="11"/>
        <v>0</v>
      </c>
      <c r="G14" s="41">
        <f t="shared" si="11"/>
        <v>0</v>
      </c>
      <c r="H14" s="41">
        <f t="shared" si="11"/>
        <v>0</v>
      </c>
      <c r="I14" s="41">
        <f t="shared" si="11"/>
        <v>0</v>
      </c>
      <c r="J14" s="41">
        <f t="shared" si="11"/>
        <v>0</v>
      </c>
    </row>
    <row r="15" spans="1:10" x14ac:dyDescent="0.2">
      <c r="A15" s="16" t="s">
        <v>1302</v>
      </c>
      <c r="C15" s="41">
        <f t="shared" ref="C15:J15" si="12">C$2*C102</f>
        <v>0</v>
      </c>
      <c r="D15" s="41">
        <f t="shared" si="12"/>
        <v>0</v>
      </c>
      <c r="E15" s="41">
        <f t="shared" si="12"/>
        <v>6483251.6483839918</v>
      </c>
      <c r="F15" s="41">
        <f t="shared" si="12"/>
        <v>0</v>
      </c>
      <c r="G15" s="41">
        <f t="shared" si="12"/>
        <v>0</v>
      </c>
      <c r="H15" s="41">
        <f t="shared" si="12"/>
        <v>0</v>
      </c>
      <c r="I15" s="41">
        <f t="shared" si="12"/>
        <v>0</v>
      </c>
      <c r="J15" s="41">
        <f t="shared" si="12"/>
        <v>0</v>
      </c>
    </row>
    <row r="16" spans="1:10" x14ac:dyDescent="0.2">
      <c r="A16" s="16" t="s">
        <v>1303</v>
      </c>
      <c r="C16" s="41">
        <f t="shared" ref="C16:J16" si="13">C$2*C103</f>
        <v>-52326.459095556747</v>
      </c>
      <c r="D16" s="41">
        <f t="shared" si="13"/>
        <v>-2563.2634023492092</v>
      </c>
      <c r="E16" s="41">
        <f t="shared" si="13"/>
        <v>-58055.202613522211</v>
      </c>
      <c r="F16" s="41">
        <f t="shared" si="13"/>
        <v>-222884.7707951894</v>
      </c>
      <c r="G16" s="41">
        <f t="shared" si="13"/>
        <v>-146943.11280862355</v>
      </c>
      <c r="H16" s="41">
        <f t="shared" si="13"/>
        <v>-39546.1538745</v>
      </c>
      <c r="I16" s="41">
        <f t="shared" si="13"/>
        <v>-192190.68699999998</v>
      </c>
      <c r="J16" s="41">
        <f t="shared" si="13"/>
        <v>-79310</v>
      </c>
    </row>
    <row r="17" spans="1:10" x14ac:dyDescent="0.2">
      <c r="A17" s="16" t="s">
        <v>1304</v>
      </c>
      <c r="C17" s="41">
        <f t="shared" ref="C17:J17" si="14">C$2*C104</f>
        <v>-14681496.260735836</v>
      </c>
      <c r="D17" s="41">
        <f t="shared" si="14"/>
        <v>-12240864.377918648</v>
      </c>
      <c r="E17" s="41">
        <f t="shared" si="14"/>
        <v>-62227604.783963613</v>
      </c>
      <c r="F17" s="41">
        <f t="shared" si="14"/>
        <v>-69812189.561832443</v>
      </c>
      <c r="G17" s="41">
        <f t="shared" si="14"/>
        <v>-86607784.927046329</v>
      </c>
      <c r="H17" s="41" t="e">
        <f t="shared" si="14"/>
        <v>#VALUE!</v>
      </c>
      <c r="I17" s="41" t="e">
        <f t="shared" si="14"/>
        <v>#VALUE!</v>
      </c>
      <c r="J17" s="41">
        <f t="shared" si="14"/>
        <v>-165694040</v>
      </c>
    </row>
    <row r="18" spans="1:10" x14ac:dyDescent="0.2">
      <c r="A18" s="16" t="s">
        <v>1306</v>
      </c>
      <c r="C18" s="41">
        <f t="shared" ref="C18:J18" si="15">C$2*C105</f>
        <v>-14681496.260735836</v>
      </c>
      <c r="D18" s="41">
        <f t="shared" si="15"/>
        <v>-12240864.377918648</v>
      </c>
      <c r="E18" s="41">
        <f t="shared" si="15"/>
        <v>-62227604.783963613</v>
      </c>
      <c r="F18" s="41">
        <f t="shared" si="15"/>
        <v>-69812189.561832443</v>
      </c>
      <c r="G18" s="41">
        <f t="shared" si="15"/>
        <v>-86607784.927046329</v>
      </c>
      <c r="H18" s="41" t="e">
        <f t="shared" si="15"/>
        <v>#VALUE!</v>
      </c>
      <c r="I18" s="41" t="e">
        <f t="shared" si="15"/>
        <v>#VALUE!</v>
      </c>
      <c r="J18" s="41">
        <f t="shared" si="15"/>
        <v>-165694040</v>
      </c>
    </row>
    <row r="19" spans="1:10" x14ac:dyDescent="0.2">
      <c r="A19" s="16" t="s">
        <v>1307</v>
      </c>
      <c r="C19" s="41">
        <f t="shared" ref="C19:J19" si="16">C$2*C106</f>
        <v>-14681496.260735836</v>
      </c>
      <c r="D19" s="41">
        <f t="shared" si="16"/>
        <v>-12240864.377918648</v>
      </c>
      <c r="E19" s="41">
        <f t="shared" si="16"/>
        <v>-62227604.783963613</v>
      </c>
      <c r="F19" s="41">
        <f t="shared" si="16"/>
        <v>-69812189.561832443</v>
      </c>
      <c r="G19" s="41">
        <f t="shared" si="16"/>
        <v>-86607784.927046329</v>
      </c>
      <c r="H19" s="41" t="e">
        <f t="shared" si="16"/>
        <v>#VALUE!</v>
      </c>
      <c r="I19" s="41" t="e">
        <f t="shared" si="16"/>
        <v>#VALUE!</v>
      </c>
      <c r="J19" s="41">
        <f t="shared" si="16"/>
        <v>-165694040</v>
      </c>
    </row>
    <row r="20" spans="1:10" x14ac:dyDescent="0.2">
      <c r="A20" s="16" t="s">
        <v>1308</v>
      </c>
      <c r="C20" s="41">
        <f t="shared" ref="C20:J20" si="17">C$2*C107</f>
        <v>-14681496.260735836</v>
      </c>
      <c r="D20" s="41">
        <f t="shared" si="17"/>
        <v>-12240864.377918648</v>
      </c>
      <c r="E20" s="41">
        <f t="shared" si="17"/>
        <v>-62227604.783963613</v>
      </c>
      <c r="F20" s="41">
        <f t="shared" si="17"/>
        <v>-69812189.561832443</v>
      </c>
      <c r="G20" s="41">
        <f t="shared" si="17"/>
        <v>-86607784.927046329</v>
      </c>
      <c r="H20" s="41" t="e">
        <f t="shared" si="17"/>
        <v>#VALUE!</v>
      </c>
      <c r="I20" s="41" t="e">
        <f t="shared" si="17"/>
        <v>#VALUE!</v>
      </c>
      <c r="J20" s="41">
        <f t="shared" si="17"/>
        <v>-165694040</v>
      </c>
    </row>
    <row r="21" spans="1:10" x14ac:dyDescent="0.2">
      <c r="A21" s="16" t="s">
        <v>1309</v>
      </c>
      <c r="C21" s="41">
        <f t="shared" ref="C21:J21" si="18">C$2*C108</f>
        <v>-14681496.260735836</v>
      </c>
      <c r="D21" s="41">
        <f t="shared" si="18"/>
        <v>-12240864.377918648</v>
      </c>
      <c r="E21" s="41">
        <f t="shared" si="18"/>
        <v>-62227604.783963613</v>
      </c>
      <c r="F21" s="41">
        <f t="shared" si="18"/>
        <v>-69812189.561832443</v>
      </c>
      <c r="G21" s="41">
        <f t="shared" si="18"/>
        <v>-86607784.927046329</v>
      </c>
      <c r="H21" s="41" t="e">
        <f t="shared" si="18"/>
        <v>#VALUE!</v>
      </c>
      <c r="I21" s="41" t="e">
        <f t="shared" si="18"/>
        <v>#VALUE!</v>
      </c>
      <c r="J21" s="41">
        <f t="shared" si="18"/>
        <v>-165694040</v>
      </c>
    </row>
    <row r="22" spans="1:10" x14ac:dyDescent="0.2">
      <c r="A22" s="16" t="s">
        <v>1312</v>
      </c>
      <c r="C22" s="41">
        <f t="shared" ref="C22:J22" si="19">C$2*C109</f>
        <v>-14681496.260735836</v>
      </c>
      <c r="D22" s="41">
        <f t="shared" si="19"/>
        <v>-12240864.377918648</v>
      </c>
      <c r="E22" s="41">
        <f t="shared" si="19"/>
        <v>-62227604.783963613</v>
      </c>
      <c r="F22" s="41">
        <f t="shared" si="19"/>
        <v>-69812189.561832443</v>
      </c>
      <c r="G22" s="41">
        <f t="shared" si="19"/>
        <v>-86607784.927046329</v>
      </c>
      <c r="H22" s="41" t="e">
        <f t="shared" si="19"/>
        <v>#VALUE!</v>
      </c>
      <c r="I22" s="41" t="e">
        <f t="shared" si="19"/>
        <v>#VALUE!</v>
      </c>
      <c r="J22" s="41">
        <f t="shared" si="19"/>
        <v>-165694040</v>
      </c>
    </row>
    <row r="23" spans="1:10" x14ac:dyDescent="0.2">
      <c r="A23" s="16" t="s">
        <v>1313</v>
      </c>
      <c r="C23" s="41">
        <f t="shared" ref="C23:J23" si="20">C$2*C110</f>
        <v>-0.99027823838341145</v>
      </c>
      <c r="D23" s="41">
        <f t="shared" si="20"/>
        <v>-0.97788498799622325</v>
      </c>
      <c r="E23" s="41">
        <f t="shared" si="20"/>
        <v>-4.1951194236379958</v>
      </c>
      <c r="F23" s="41">
        <f t="shared" si="20"/>
        <v>-10.86101479786503</v>
      </c>
      <c r="G23" s="41">
        <f t="shared" si="20"/>
        <v>-3.1210231398195249</v>
      </c>
      <c r="H23" s="41">
        <f t="shared" si="20"/>
        <v>-3.7512351675239994</v>
      </c>
      <c r="I23" s="41">
        <f t="shared" si="20"/>
        <v>-2.7395136599999996</v>
      </c>
      <c r="J23" s="41">
        <f t="shared" si="20"/>
        <v>-3.0693999999999999</v>
      </c>
    </row>
    <row r="24" spans="1:10" x14ac:dyDescent="0.2">
      <c r="A24" s="16" t="s">
        <v>1314</v>
      </c>
      <c r="C24" s="41">
        <f t="shared" ref="C24:J24" si="21">C$2*C111</f>
        <v>-0.99027823838341145</v>
      </c>
      <c r="D24" s="41">
        <f t="shared" si="21"/>
        <v>-0.97788498799622325</v>
      </c>
      <c r="E24" s="41">
        <f t="shared" si="21"/>
        <v>-4.1951194236379958</v>
      </c>
      <c r="F24" s="41">
        <f t="shared" si="21"/>
        <v>-10.86101479786503</v>
      </c>
      <c r="G24" s="41">
        <f t="shared" si="21"/>
        <v>-3.1210231398195249</v>
      </c>
      <c r="H24" s="41">
        <f t="shared" si="21"/>
        <v>-3.7512351675239994</v>
      </c>
      <c r="I24" s="41">
        <f t="shared" si="21"/>
        <v>-2.7395136599999996</v>
      </c>
      <c r="J24" s="41">
        <f t="shared" si="21"/>
        <v>-3.0693999999999999</v>
      </c>
    </row>
    <row r="25" spans="1:10" x14ac:dyDescent="0.2">
      <c r="A25" s="16" t="s">
        <v>1315</v>
      </c>
      <c r="C25" s="41">
        <f t="shared" ref="C25:J25" si="22">C$2*C112</f>
        <v>19407024.216451354</v>
      </c>
      <c r="D25" s="41">
        <f t="shared" si="22"/>
        <v>16043710.426958624</v>
      </c>
      <c r="E25" s="41">
        <f t="shared" si="22"/>
        <v>18723235.73274127</v>
      </c>
      <c r="F25" s="41">
        <f t="shared" si="22"/>
        <v>7918634.1285130335</v>
      </c>
      <c r="G25" s="41">
        <f t="shared" si="22"/>
        <v>33675985.407359593</v>
      </c>
      <c r="H25" s="41">
        <f t="shared" si="22"/>
        <v>36553324.676970161</v>
      </c>
      <c r="I25" s="41">
        <f t="shared" si="22"/>
        <v>41549361.652408995</v>
      </c>
      <c r="J25" s="41">
        <f t="shared" si="22"/>
        <v>55562053.230000004</v>
      </c>
    </row>
    <row r="26" spans="1:10" x14ac:dyDescent="0.2">
      <c r="A26" s="16" t="s">
        <v>1316</v>
      </c>
      <c r="C26" s="41">
        <f t="shared" ref="C26:J26" si="23">C$2*C113</f>
        <v>19407024.216451354</v>
      </c>
      <c r="D26" s="41">
        <f t="shared" si="23"/>
        <v>16043710.426958624</v>
      </c>
      <c r="E26" s="41">
        <f t="shared" si="23"/>
        <v>18723235.73274127</v>
      </c>
      <c r="F26" s="41">
        <f t="shared" si="23"/>
        <v>7918634.1285130335</v>
      </c>
      <c r="G26" s="41">
        <f t="shared" si="23"/>
        <v>33675985.407359593</v>
      </c>
      <c r="H26" s="41">
        <f t="shared" si="23"/>
        <v>36553324.676970161</v>
      </c>
      <c r="I26" s="41">
        <f t="shared" si="23"/>
        <v>41549361.652408995</v>
      </c>
      <c r="J26" s="41">
        <f t="shared" si="23"/>
        <v>55562053.230000004</v>
      </c>
    </row>
    <row r="27" spans="1:10" x14ac:dyDescent="0.2">
      <c r="A27" s="16" t="s">
        <v>1317</v>
      </c>
      <c r="C27" s="41">
        <f t="shared" ref="C27:J27" si="24">C$2*C114</f>
        <v>-14745596.173127891</v>
      </c>
      <c r="D27" s="41">
        <f t="shared" si="24"/>
        <v>-13327688.060514713</v>
      </c>
      <c r="E27" s="41">
        <f t="shared" si="24"/>
        <v>-64067702.292887859</v>
      </c>
      <c r="F27" s="41">
        <f t="shared" si="24"/>
        <v>-69776478.742202267</v>
      </c>
      <c r="G27" s="41">
        <f t="shared" si="24"/>
        <v>-86627215.421302006</v>
      </c>
      <c r="H27" s="41" t="e">
        <f t="shared" si="24"/>
        <v>#VALUE!</v>
      </c>
      <c r="I27" s="41" t="e">
        <f t="shared" si="24"/>
        <v>#VALUE!</v>
      </c>
      <c r="J27" s="41">
        <f t="shared" si="24"/>
        <v>-193476230</v>
      </c>
    </row>
    <row r="28" spans="1:10" x14ac:dyDescent="0.2">
      <c r="A28" s="16" t="s">
        <v>1318</v>
      </c>
      <c r="C28" s="41">
        <f t="shared" ref="C28:J28" si="25">C$2*C115</f>
        <v>22319851.12720973</v>
      </c>
      <c r="D28" s="41">
        <f t="shared" si="25"/>
        <v>31437143.998111874</v>
      </c>
      <c r="E28" s="41">
        <f t="shared" si="25"/>
        <v>66401269.02402705</v>
      </c>
      <c r="F28" s="41">
        <f t="shared" si="25"/>
        <v>86538398.632059276</v>
      </c>
      <c r="G28" s="41">
        <f t="shared" si="25"/>
        <v>108532668.88280575</v>
      </c>
      <c r="H28" s="41">
        <f t="shared" si="25"/>
        <v>127859494.81692269</v>
      </c>
      <c r="I28" s="41">
        <f t="shared" si="25"/>
        <v>141849468.92999998</v>
      </c>
      <c r="J28" s="41">
        <f t="shared" si="25"/>
        <v>193514340</v>
      </c>
    </row>
    <row r="29" spans="1:10" x14ac:dyDescent="0.2">
      <c r="A29" s="16" t="s">
        <v>1319</v>
      </c>
      <c r="C29" s="41">
        <f t="shared" ref="C29:J29" si="26">C$2*C116</f>
        <v>-14681496.260735836</v>
      </c>
      <c r="D29" s="41">
        <f t="shared" si="26"/>
        <v>-12240864.377918648</v>
      </c>
      <c r="E29" s="41">
        <f t="shared" si="26"/>
        <v>-62227604.783963613</v>
      </c>
      <c r="F29" s="41">
        <f t="shared" si="26"/>
        <v>-69812189.561832443</v>
      </c>
      <c r="G29" s="41">
        <f t="shared" si="26"/>
        <v>-86607784.927046329</v>
      </c>
      <c r="H29" s="41" t="e">
        <f t="shared" si="26"/>
        <v>#VALUE!</v>
      </c>
      <c r="I29" s="41" t="e">
        <f t="shared" si="26"/>
        <v>#VALUE!</v>
      </c>
      <c r="J29" s="41">
        <f t="shared" si="26"/>
        <v>-165694040</v>
      </c>
    </row>
    <row r="30" spans="1:10" x14ac:dyDescent="0.2">
      <c r="A30" s="16" t="s">
        <v>1320</v>
      </c>
      <c r="C30" s="41">
        <f t="shared" ref="C30:J30" si="27">C$2*C117</f>
        <v>-14681496.260735836</v>
      </c>
      <c r="D30" s="41">
        <f t="shared" si="27"/>
        <v>-12240864.377918648</v>
      </c>
      <c r="E30" s="41">
        <f t="shared" si="27"/>
        <v>-55744353.135579623</v>
      </c>
      <c r="F30" s="41">
        <f t="shared" si="27"/>
        <v>-69812189.561832443</v>
      </c>
      <c r="G30" s="41">
        <f t="shared" si="27"/>
        <v>-86607784.927046329</v>
      </c>
      <c r="H30" s="41" t="e">
        <f t="shared" si="27"/>
        <v>#VALUE!</v>
      </c>
      <c r="I30" s="41" t="e">
        <f t="shared" si="27"/>
        <v>#VALUE!</v>
      </c>
      <c r="J30" s="41">
        <f t="shared" si="27"/>
        <v>-165694040</v>
      </c>
    </row>
    <row r="31" spans="1:10" x14ac:dyDescent="0.2">
      <c r="A31" s="16" t="s">
        <v>1321</v>
      </c>
      <c r="C31" s="41">
        <f t="shared" ref="C31:J31" si="28">C$2*C118</f>
        <v>116426.37148761377</v>
      </c>
      <c r="D31" s="41">
        <f t="shared" si="28"/>
        <v>1089386.945998414</v>
      </c>
      <c r="E31" s="41">
        <f t="shared" si="28"/>
        <v>1898152.7115377698</v>
      </c>
      <c r="F31" s="41">
        <f t="shared" si="28"/>
        <v>187173.95116502093</v>
      </c>
      <c r="G31" s="41">
        <f t="shared" si="28"/>
        <v>166373.6070643093</v>
      </c>
      <c r="H31" s="41">
        <f t="shared" si="28"/>
        <v>2907207.2548310999</v>
      </c>
      <c r="I31" s="41">
        <f t="shared" si="28"/>
        <v>12965969.496999998</v>
      </c>
      <c r="J31" s="41">
        <f t="shared" si="28"/>
        <v>27861500</v>
      </c>
    </row>
    <row r="32" spans="1:10" x14ac:dyDescent="0.2">
      <c r="A32" s="16" t="s">
        <v>1323</v>
      </c>
      <c r="C32" s="41">
        <f t="shared" ref="C32:J32" si="29">C$2*C119</f>
        <v>116426.37148761377</v>
      </c>
      <c r="D32" s="41">
        <f t="shared" si="29"/>
        <v>1089386.945998414</v>
      </c>
      <c r="E32" s="41">
        <f t="shared" si="29"/>
        <v>1898152.7115377698</v>
      </c>
      <c r="F32" s="41">
        <f t="shared" si="29"/>
        <v>187173.95116502093</v>
      </c>
      <c r="G32" s="41">
        <f t="shared" si="29"/>
        <v>166373.6070643093</v>
      </c>
      <c r="H32" s="41">
        <f t="shared" si="29"/>
        <v>2907207.2548310999</v>
      </c>
      <c r="I32" s="41">
        <f t="shared" si="29"/>
        <v>12965969.496999998</v>
      </c>
      <c r="J32" s="41">
        <f t="shared" si="29"/>
        <v>27861500</v>
      </c>
    </row>
    <row r="33" spans="1:10" x14ac:dyDescent="0.2">
      <c r="A33" s="16" t="s">
        <v>1281</v>
      </c>
      <c r="C33" s="41">
        <f t="shared" ref="C33:J33" si="30">C$2*C120</f>
        <v>-14745596.173127891</v>
      </c>
      <c r="D33" s="41">
        <f t="shared" si="30"/>
        <v>-13327688.060514713</v>
      </c>
      <c r="E33" s="41">
        <f t="shared" si="30"/>
        <v>-57584450.644503869</v>
      </c>
      <c r="F33" s="41">
        <f t="shared" si="30"/>
        <v>-69776478.742202267</v>
      </c>
      <c r="G33" s="41">
        <f t="shared" si="30"/>
        <v>-86627215.421302006</v>
      </c>
      <c r="H33" s="41" t="e">
        <f t="shared" si="30"/>
        <v>#VALUE!</v>
      </c>
      <c r="I33" s="41" t="e">
        <f t="shared" si="30"/>
        <v>#VALUE!</v>
      </c>
      <c r="J33" s="41">
        <f t="shared" si="30"/>
        <v>-193476230</v>
      </c>
    </row>
    <row r="34" spans="1:10" x14ac:dyDescent="0.2">
      <c r="A34" s="16" t="s">
        <v>1278</v>
      </c>
      <c r="C34" s="41">
        <f t="shared" ref="C34:J34" si="31">C$2*C121</f>
        <v>-13926687.088282429</v>
      </c>
      <c r="D34" s="41">
        <f t="shared" si="31"/>
        <v>-12434390.764796013</v>
      </c>
      <c r="E34" s="41">
        <f t="shared" si="31"/>
        <v>-56317332.743982643</v>
      </c>
      <c r="F34" s="41">
        <f t="shared" si="31"/>
        <v>-67999557.613708034</v>
      </c>
      <c r="G34" s="41">
        <f t="shared" si="31"/>
        <v>-82959709.630541325</v>
      </c>
      <c r="H34" s="41" t="e">
        <f t="shared" si="31"/>
        <v>#VALUE!</v>
      </c>
      <c r="I34" s="41" t="e">
        <f t="shared" si="31"/>
        <v>#VALUE!</v>
      </c>
      <c r="J34" s="41">
        <f t="shared" si="31"/>
        <v>-186570080</v>
      </c>
    </row>
    <row r="35" spans="1:10" x14ac:dyDescent="0.2">
      <c r="A35" s="16" t="s">
        <v>1324</v>
      </c>
      <c r="C35" s="41">
        <f t="shared" ref="C35:J35" si="32">C$2*C122</f>
        <v>818909.08484546316</v>
      </c>
      <c r="D35" s="41">
        <f t="shared" si="32"/>
        <v>893297.29571869934</v>
      </c>
      <c r="E35" s="41">
        <f t="shared" si="32"/>
        <v>1267117.9005212239</v>
      </c>
      <c r="F35" s="41">
        <f t="shared" si="32"/>
        <v>1776921.1284942448</v>
      </c>
      <c r="G35" s="41">
        <f t="shared" si="32"/>
        <v>3667505.7907606871</v>
      </c>
      <c r="H35" s="41">
        <f t="shared" si="32"/>
        <v>4383973.6295159999</v>
      </c>
      <c r="I35" s="41">
        <f t="shared" si="32"/>
        <v>6104443.4229999995</v>
      </c>
      <c r="J35" s="41">
        <f t="shared" si="32"/>
        <v>6906150</v>
      </c>
    </row>
    <row r="36" spans="1:10" x14ac:dyDescent="0.2">
      <c r="A36" s="16" t="s">
        <v>1325</v>
      </c>
      <c r="C36" s="41">
        <f t="shared" ref="C36:J36" si="33">C$2*C123</f>
        <v>-14681496.260735836</v>
      </c>
      <c r="D36" s="41">
        <f t="shared" si="33"/>
        <v>-12240864.377918648</v>
      </c>
      <c r="E36" s="41">
        <f t="shared" si="33"/>
        <v>-62227604.783963613</v>
      </c>
      <c r="F36" s="41">
        <f t="shared" si="33"/>
        <v>-69812189.561832443</v>
      </c>
      <c r="G36" s="41">
        <f t="shared" si="33"/>
        <v>-86607784.927046329</v>
      </c>
      <c r="H36" s="41" t="e">
        <f t="shared" si="33"/>
        <v>#VALUE!</v>
      </c>
      <c r="I36" s="41" t="e">
        <f t="shared" si="33"/>
        <v>#VALUE!</v>
      </c>
      <c r="J36" s="41">
        <f t="shared" si="33"/>
        <v>-165694040</v>
      </c>
    </row>
    <row r="37" spans="1:10" x14ac:dyDescent="0.2">
      <c r="A37" s="16" t="s">
        <v>1326</v>
      </c>
      <c r="C37" s="41">
        <f t="shared" ref="C37:J37" si="34">C$2*C124</f>
        <v>0</v>
      </c>
      <c r="D37" s="41">
        <f t="shared" si="34"/>
        <v>0</v>
      </c>
      <c r="E37" s="41">
        <f t="shared" si="34"/>
        <v>-6483251.6483839918</v>
      </c>
      <c r="F37" s="41">
        <f t="shared" si="34"/>
        <v>0</v>
      </c>
      <c r="G37" s="41">
        <f t="shared" si="34"/>
        <v>0</v>
      </c>
      <c r="H37" s="41">
        <f t="shared" si="34"/>
        <v>0</v>
      </c>
      <c r="I37" s="41">
        <f t="shared" si="34"/>
        <v>0</v>
      </c>
      <c r="J37" s="41">
        <f t="shared" si="34"/>
        <v>0</v>
      </c>
    </row>
    <row r="38" spans="1:10" x14ac:dyDescent="0.2">
      <c r="A38" s="16" t="s">
        <v>1327</v>
      </c>
      <c r="C38" s="41">
        <f t="shared" ref="C38:J38" si="35">C$2*C125</f>
        <v>0</v>
      </c>
      <c r="D38" s="41">
        <f t="shared" si="35"/>
        <v>0</v>
      </c>
      <c r="E38" s="41">
        <f t="shared" si="35"/>
        <v>-6483251.6483839918</v>
      </c>
      <c r="F38" s="41">
        <f t="shared" si="35"/>
        <v>0</v>
      </c>
      <c r="G38" s="41">
        <f t="shared" si="35"/>
        <v>0</v>
      </c>
      <c r="H38" s="41">
        <f t="shared" si="35"/>
        <v>0</v>
      </c>
      <c r="I38" s="41">
        <f t="shared" si="35"/>
        <v>0</v>
      </c>
      <c r="J38" s="41">
        <f t="shared" si="35"/>
        <v>0</v>
      </c>
    </row>
    <row r="39" spans="1:10" x14ac:dyDescent="0.2">
      <c r="A39" s="16" t="s">
        <v>1328</v>
      </c>
      <c r="C39" s="41">
        <f t="shared" ref="C39:J39" si="36">C$2*C126</f>
        <v>-13926687.088282429</v>
      </c>
      <c r="D39" s="41">
        <f t="shared" si="36"/>
        <v>-12434390.764796013</v>
      </c>
      <c r="E39" s="41">
        <f t="shared" si="36"/>
        <v>-49834081.095598653</v>
      </c>
      <c r="F39" s="41">
        <f t="shared" si="36"/>
        <v>-67999557.613708034</v>
      </c>
      <c r="G39" s="41">
        <f t="shared" si="36"/>
        <v>-82959709.630541325</v>
      </c>
      <c r="H39" s="41" t="e">
        <f t="shared" si="36"/>
        <v>#VALUE!</v>
      </c>
      <c r="I39" s="41" t="e">
        <f t="shared" si="36"/>
        <v>#VALUE!</v>
      </c>
      <c r="J39" s="41" t="e">
        <f t="shared" si="36"/>
        <v>#VALUE!</v>
      </c>
    </row>
    <row r="40" spans="1:10" x14ac:dyDescent="0.2">
      <c r="A40" s="16" t="s">
        <v>1329</v>
      </c>
      <c r="C40" s="41">
        <f t="shared" ref="C40:J40" si="37">C$2*C127</f>
        <v>0</v>
      </c>
      <c r="D40" s="41">
        <f t="shared" si="37"/>
        <v>0</v>
      </c>
      <c r="E40" s="41">
        <f t="shared" si="37"/>
        <v>0</v>
      </c>
      <c r="F40" s="41">
        <f t="shared" si="37"/>
        <v>0</v>
      </c>
      <c r="G40" s="41">
        <f t="shared" si="37"/>
        <v>0</v>
      </c>
      <c r="H40" s="41">
        <f t="shared" si="37"/>
        <v>0</v>
      </c>
      <c r="I40" s="41">
        <f t="shared" si="37"/>
        <v>0</v>
      </c>
      <c r="J40" s="41">
        <f t="shared" si="37"/>
        <v>0</v>
      </c>
    </row>
    <row r="41" spans="1:10" x14ac:dyDescent="0.2">
      <c r="A41" s="16" t="s">
        <v>1330</v>
      </c>
      <c r="C41" s="41">
        <f t="shared" ref="C41:J41" si="38">C$2*C128</f>
        <v>0</v>
      </c>
      <c r="D41" s="41">
        <f t="shared" si="38"/>
        <v>0</v>
      </c>
      <c r="E41" s="41">
        <f t="shared" si="38"/>
        <v>0</v>
      </c>
      <c r="F41" s="41">
        <f t="shared" si="38"/>
        <v>0</v>
      </c>
      <c r="G41" s="41">
        <f t="shared" si="38"/>
        <v>0</v>
      </c>
      <c r="H41" s="41">
        <f t="shared" si="38"/>
        <v>0</v>
      </c>
      <c r="I41" s="41">
        <f t="shared" si="38"/>
        <v>0</v>
      </c>
      <c r="J41" s="41">
        <f t="shared" si="38"/>
        <v>0</v>
      </c>
    </row>
    <row r="90" spans="1:10" x14ac:dyDescent="0.2">
      <c r="A90" s="16" t="s">
        <v>1285</v>
      </c>
      <c r="B90" s="20">
        <v>33000</v>
      </c>
      <c r="C90" s="20">
        <v>5790000</v>
      </c>
      <c r="D90" s="20">
        <v>14130000</v>
      </c>
      <c r="E90" s="20">
        <v>6986000</v>
      </c>
      <c r="F90" s="20">
        <v>13612000</v>
      </c>
      <c r="G90" s="20">
        <v>18038000</v>
      </c>
      <c r="H90" s="20">
        <v>3129000</v>
      </c>
      <c r="I90" s="20">
        <v>20723000</v>
      </c>
      <c r="J90" s="19">
        <v>37000</v>
      </c>
    </row>
    <row r="91" spans="1:10" x14ac:dyDescent="0.2">
      <c r="A91" s="16" t="s">
        <v>1286</v>
      </c>
      <c r="B91" s="20">
        <v>33000</v>
      </c>
      <c r="C91" s="20">
        <v>5790000</v>
      </c>
      <c r="D91" s="20">
        <v>14130000</v>
      </c>
      <c r="E91" s="20">
        <v>6986000</v>
      </c>
      <c r="F91" s="20">
        <v>13612000</v>
      </c>
      <c r="G91" s="20">
        <v>18038000</v>
      </c>
      <c r="H91" s="20">
        <v>3129000</v>
      </c>
      <c r="I91" s="20">
        <v>20723000</v>
      </c>
      <c r="J91" s="19">
        <v>37000</v>
      </c>
    </row>
    <row r="92" spans="1:10" x14ac:dyDescent="0.2">
      <c r="A92" s="16" t="s">
        <v>1287</v>
      </c>
      <c r="B92" s="20">
        <v>220359000</v>
      </c>
      <c r="C92" s="20">
        <v>17062000</v>
      </c>
      <c r="D92" s="20">
        <v>24529000</v>
      </c>
      <c r="E92" s="20">
        <v>52613000</v>
      </c>
      <c r="F92" s="20">
        <v>70276000</v>
      </c>
      <c r="G92" s="20">
        <v>89371000</v>
      </c>
      <c r="H92" s="20">
        <v>113161000</v>
      </c>
      <c r="I92" s="20">
        <v>133590000</v>
      </c>
      <c r="J92" s="19">
        <v>187878000</v>
      </c>
    </row>
    <row r="93" spans="1:10" x14ac:dyDescent="0.2">
      <c r="A93" s="16" t="s">
        <v>1288</v>
      </c>
      <c r="B93" s="20">
        <v>50137000</v>
      </c>
      <c r="C93" s="20">
        <v>3489000</v>
      </c>
      <c r="D93" s="20">
        <v>6167000</v>
      </c>
      <c r="E93" s="20">
        <v>13895000</v>
      </c>
      <c r="F93" s="20">
        <v>17238000</v>
      </c>
      <c r="G93" s="20">
        <v>28011000</v>
      </c>
      <c r="H93" s="20">
        <v>32908000</v>
      </c>
      <c r="I93" s="20">
        <v>36494000</v>
      </c>
      <c r="J93" s="19">
        <v>46579000</v>
      </c>
    </row>
    <row r="94" spans="1:10" x14ac:dyDescent="0.2">
      <c r="A94" s="16" t="s">
        <v>1289</v>
      </c>
      <c r="B94" s="20">
        <v>50137000</v>
      </c>
      <c r="C94" s="20">
        <v>3489000</v>
      </c>
      <c r="D94" s="20">
        <v>6167000</v>
      </c>
      <c r="E94" s="20">
        <v>13895000</v>
      </c>
      <c r="F94" s="20">
        <v>17238000</v>
      </c>
      <c r="G94" s="20">
        <v>28011000</v>
      </c>
      <c r="H94" s="20">
        <v>32908000</v>
      </c>
      <c r="I94" s="20">
        <v>36494000</v>
      </c>
      <c r="J94" s="19">
        <v>46579000</v>
      </c>
    </row>
    <row r="95" spans="1:10" x14ac:dyDescent="0.2">
      <c r="A95" s="16" t="s">
        <v>1291</v>
      </c>
      <c r="B95" s="20">
        <v>50137000</v>
      </c>
      <c r="C95" s="20">
        <v>3489000</v>
      </c>
      <c r="D95" s="20">
        <v>6167000</v>
      </c>
      <c r="E95" s="20">
        <v>13895000</v>
      </c>
      <c r="F95" s="20">
        <v>17238000</v>
      </c>
      <c r="G95" s="20">
        <v>28011000</v>
      </c>
      <c r="H95" s="20">
        <v>32908000</v>
      </c>
      <c r="I95" s="20">
        <v>36494000</v>
      </c>
      <c r="J95" s="19">
        <v>46579000</v>
      </c>
    </row>
    <row r="96" spans="1:10" x14ac:dyDescent="0.2">
      <c r="A96" s="16" t="s">
        <v>1292</v>
      </c>
      <c r="B96" s="20">
        <v>170222000</v>
      </c>
      <c r="C96" s="20">
        <v>13573000</v>
      </c>
      <c r="D96" s="20">
        <v>18362000</v>
      </c>
      <c r="E96" s="20">
        <v>38718000</v>
      </c>
      <c r="F96" s="20">
        <v>53038000</v>
      </c>
      <c r="G96" s="20">
        <v>61360000</v>
      </c>
      <c r="H96" s="20">
        <v>80253000</v>
      </c>
      <c r="I96" s="20">
        <v>97096000</v>
      </c>
      <c r="J96" s="19">
        <v>141299000</v>
      </c>
    </row>
    <row r="97" spans="1:10" x14ac:dyDescent="0.2">
      <c r="A97" s="16" t="s">
        <v>1293</v>
      </c>
      <c r="B97" s="20" t="s">
        <v>1294</v>
      </c>
      <c r="C97" s="20">
        <v>-11272000</v>
      </c>
      <c r="D97" s="20">
        <v>-10399000</v>
      </c>
      <c r="E97" s="20">
        <v>-45627000</v>
      </c>
      <c r="F97" s="20">
        <v>-56664000</v>
      </c>
      <c r="G97" s="20">
        <v>-71333000</v>
      </c>
      <c r="H97" s="20" t="s">
        <v>1294</v>
      </c>
      <c r="I97" s="20" t="s">
        <v>1294</v>
      </c>
      <c r="J97" s="19">
        <v>-187841000</v>
      </c>
    </row>
    <row r="98" spans="1:10" x14ac:dyDescent="0.2">
      <c r="A98" s="16" t="s">
        <v>1295</v>
      </c>
      <c r="B98" s="20">
        <v>24198000</v>
      </c>
      <c r="C98" s="20">
        <v>89000</v>
      </c>
      <c r="D98" s="20">
        <v>850000</v>
      </c>
      <c r="E98" s="20">
        <v>1504000</v>
      </c>
      <c r="F98" s="20">
        <v>152000</v>
      </c>
      <c r="G98" s="20">
        <v>137000</v>
      </c>
      <c r="H98" s="20">
        <v>2573000</v>
      </c>
      <c r="I98" s="20">
        <v>12211000</v>
      </c>
      <c r="J98" s="19">
        <v>27050000</v>
      </c>
    </row>
    <row r="99" spans="1:10" x14ac:dyDescent="0.2">
      <c r="A99" s="16" t="s">
        <v>1296</v>
      </c>
      <c r="B99" s="20">
        <v>24198000</v>
      </c>
      <c r="C99" s="20">
        <v>89000</v>
      </c>
      <c r="D99" s="20">
        <v>850000</v>
      </c>
      <c r="E99" s="20">
        <v>1504000</v>
      </c>
      <c r="F99" s="20">
        <v>152000</v>
      </c>
      <c r="G99" s="20">
        <v>137000</v>
      </c>
      <c r="H99" s="20">
        <v>2573000</v>
      </c>
      <c r="I99" s="20">
        <v>12211000</v>
      </c>
      <c r="J99" s="19">
        <v>27050000</v>
      </c>
    </row>
    <row r="100" spans="1:10" x14ac:dyDescent="0.2">
      <c r="A100" s="16" t="s">
        <v>1298</v>
      </c>
      <c r="B100" s="20">
        <v>-16000</v>
      </c>
      <c r="C100" s="20">
        <v>-40000</v>
      </c>
      <c r="D100" s="20">
        <v>-2000</v>
      </c>
      <c r="E100" s="20">
        <v>-5183000</v>
      </c>
      <c r="F100" s="20">
        <v>-181000</v>
      </c>
      <c r="G100" s="20">
        <v>-121000</v>
      </c>
      <c r="H100" s="20">
        <v>-35000</v>
      </c>
      <c r="I100" s="20">
        <v>-181000</v>
      </c>
      <c r="J100" s="19">
        <v>-77000</v>
      </c>
    </row>
    <row r="101" spans="1:10" x14ac:dyDescent="0.2">
      <c r="A101" s="16" t="s">
        <v>1300</v>
      </c>
      <c r="B101" s="16"/>
      <c r="C101" s="16"/>
      <c r="D101" s="16">
        <v>0</v>
      </c>
      <c r="E101" s="20">
        <v>-5137000</v>
      </c>
      <c r="F101" s="16">
        <v>0</v>
      </c>
      <c r="G101" s="16"/>
      <c r="H101" s="16"/>
      <c r="I101" s="16"/>
    </row>
    <row r="102" spans="1:10" x14ac:dyDescent="0.2">
      <c r="A102" s="16" t="s">
        <v>1302</v>
      </c>
      <c r="B102" s="16"/>
      <c r="C102" s="16"/>
      <c r="D102" s="16"/>
      <c r="E102" s="20">
        <v>5137000</v>
      </c>
      <c r="F102" s="16"/>
      <c r="G102" s="16"/>
      <c r="H102" s="16"/>
      <c r="I102" s="16"/>
    </row>
    <row r="103" spans="1:10" x14ac:dyDescent="0.2">
      <c r="A103" s="16" t="s">
        <v>1303</v>
      </c>
      <c r="B103" s="20">
        <v>-16000</v>
      </c>
      <c r="C103" s="20">
        <v>-40000</v>
      </c>
      <c r="D103" s="20">
        <v>-2000</v>
      </c>
      <c r="E103" s="20">
        <v>-46000</v>
      </c>
      <c r="F103" s="20">
        <v>-181000</v>
      </c>
      <c r="G103" s="20">
        <v>-121000</v>
      </c>
      <c r="H103" s="20">
        <v>-35000</v>
      </c>
      <c r="I103" s="20">
        <v>-181000</v>
      </c>
      <c r="J103" s="19">
        <v>-77000</v>
      </c>
    </row>
    <row r="104" spans="1:10" x14ac:dyDescent="0.2">
      <c r="A104" s="16" t="s">
        <v>1304</v>
      </c>
      <c r="B104" s="20" t="s">
        <v>1294</v>
      </c>
      <c r="C104" s="20">
        <v>-11223000</v>
      </c>
      <c r="D104" s="20">
        <v>-9551000</v>
      </c>
      <c r="E104" s="20">
        <v>-49306000</v>
      </c>
      <c r="F104" s="20">
        <v>-56693000</v>
      </c>
      <c r="G104" s="20">
        <v>-71317000</v>
      </c>
      <c r="H104" s="20" t="s">
        <v>1294</v>
      </c>
      <c r="I104" s="20" t="s">
        <v>1294</v>
      </c>
      <c r="J104" s="19">
        <v>-160868000</v>
      </c>
    </row>
    <row r="105" spans="1:10" x14ac:dyDescent="0.2">
      <c r="A105" s="16" t="s">
        <v>1306</v>
      </c>
      <c r="B105" s="20" t="s">
        <v>1294</v>
      </c>
      <c r="C105" s="20">
        <v>-11223000</v>
      </c>
      <c r="D105" s="20">
        <v>-9551000</v>
      </c>
      <c r="E105" s="20">
        <v>-49306000</v>
      </c>
      <c r="F105" s="20">
        <v>-56693000</v>
      </c>
      <c r="G105" s="20">
        <v>-71317000</v>
      </c>
      <c r="H105" s="20" t="s">
        <v>1294</v>
      </c>
      <c r="I105" s="20" t="s">
        <v>1294</v>
      </c>
      <c r="J105" s="19">
        <v>-160868000</v>
      </c>
    </row>
    <row r="106" spans="1:10" x14ac:dyDescent="0.2">
      <c r="A106" s="16" t="s">
        <v>1307</v>
      </c>
      <c r="B106" s="20" t="s">
        <v>1294</v>
      </c>
      <c r="C106" s="20">
        <v>-11223000</v>
      </c>
      <c r="D106" s="20">
        <v>-9551000</v>
      </c>
      <c r="E106" s="20">
        <v>-49306000</v>
      </c>
      <c r="F106" s="20">
        <v>-56693000</v>
      </c>
      <c r="G106" s="20">
        <v>-71317000</v>
      </c>
      <c r="H106" s="20" t="s">
        <v>1294</v>
      </c>
      <c r="I106" s="20" t="s">
        <v>1294</v>
      </c>
      <c r="J106" s="19">
        <v>-160868000</v>
      </c>
    </row>
    <row r="107" spans="1:10" x14ac:dyDescent="0.2">
      <c r="A107" s="16" t="s">
        <v>1308</v>
      </c>
      <c r="B107" s="20" t="s">
        <v>1294</v>
      </c>
      <c r="C107" s="20">
        <v>-11223000</v>
      </c>
      <c r="D107" s="20">
        <v>-9551000</v>
      </c>
      <c r="E107" s="20">
        <v>-49306000</v>
      </c>
      <c r="F107" s="20">
        <v>-56693000</v>
      </c>
      <c r="G107" s="20">
        <v>-71317000</v>
      </c>
      <c r="H107" s="20" t="s">
        <v>1294</v>
      </c>
      <c r="I107" s="20" t="s">
        <v>1294</v>
      </c>
      <c r="J107" s="19">
        <v>-160868000</v>
      </c>
    </row>
    <row r="108" spans="1:10" x14ac:dyDescent="0.2">
      <c r="A108" s="16" t="s">
        <v>1309</v>
      </c>
      <c r="B108" s="20" t="s">
        <v>1294</v>
      </c>
      <c r="C108" s="20">
        <v>-11223000</v>
      </c>
      <c r="D108" s="20">
        <v>-9551000</v>
      </c>
      <c r="E108" s="20">
        <v>-49306000</v>
      </c>
      <c r="F108" s="20">
        <v>-56693000</v>
      </c>
      <c r="G108" s="20">
        <v>-71317000</v>
      </c>
      <c r="H108" s="20" t="s">
        <v>1294</v>
      </c>
      <c r="I108" s="20" t="s">
        <v>1294</v>
      </c>
      <c r="J108" s="19">
        <v>-160868000</v>
      </c>
    </row>
    <row r="109" spans="1:10" x14ac:dyDescent="0.2">
      <c r="A109" s="16" t="s">
        <v>1312</v>
      </c>
      <c r="B109" s="20" t="s">
        <v>1294</v>
      </c>
      <c r="C109" s="20">
        <v>-11223000</v>
      </c>
      <c r="D109" s="20">
        <v>-9551000</v>
      </c>
      <c r="E109" s="20">
        <v>-49306000</v>
      </c>
      <c r="F109" s="20">
        <v>-56693000</v>
      </c>
      <c r="G109" s="20">
        <v>-71317000</v>
      </c>
      <c r="H109" s="20" t="s">
        <v>1294</v>
      </c>
      <c r="I109" s="20" t="s">
        <v>1294</v>
      </c>
      <c r="J109" s="19">
        <v>-160868000</v>
      </c>
    </row>
    <row r="110" spans="1:10" x14ac:dyDescent="0.2">
      <c r="A110" s="16" t="s">
        <v>1313</v>
      </c>
      <c r="B110" s="16">
        <v>-3.53</v>
      </c>
      <c r="C110" s="16">
        <v>-0.75700000000000001</v>
      </c>
      <c r="D110" s="16">
        <v>-0.76300000000000001</v>
      </c>
      <c r="E110" s="16">
        <v>-3.3239999999999998</v>
      </c>
      <c r="F110" s="16">
        <v>-8.82</v>
      </c>
      <c r="G110" s="16">
        <v>-2.57</v>
      </c>
      <c r="H110" s="16">
        <v>-3.32</v>
      </c>
      <c r="I110" s="16">
        <v>-2.58</v>
      </c>
      <c r="J110">
        <v>-2.98</v>
      </c>
    </row>
    <row r="111" spans="1:10" x14ac:dyDescent="0.2">
      <c r="A111" s="16" t="s">
        <v>1314</v>
      </c>
      <c r="B111" s="16">
        <v>-3.53</v>
      </c>
      <c r="C111" s="16">
        <v>-0.75700000000000001</v>
      </c>
      <c r="D111" s="16">
        <v>-0.76300000000000001</v>
      </c>
      <c r="E111" s="16">
        <v>-3.3239999999999998</v>
      </c>
      <c r="F111" s="16">
        <v>-8.82</v>
      </c>
      <c r="G111" s="16">
        <v>-2.57</v>
      </c>
      <c r="H111" s="16">
        <v>-3.32</v>
      </c>
      <c r="I111" s="16">
        <v>-2.58</v>
      </c>
      <c r="J111">
        <v>-2.98</v>
      </c>
    </row>
    <row r="112" spans="1:10" x14ac:dyDescent="0.2">
      <c r="A112" s="16" t="s">
        <v>1315</v>
      </c>
      <c r="B112" s="20">
        <v>55723094</v>
      </c>
      <c r="C112" s="20">
        <v>14835343</v>
      </c>
      <c r="D112" s="20">
        <v>12518191</v>
      </c>
      <c r="E112" s="20">
        <v>14835343</v>
      </c>
      <c r="F112" s="20">
        <v>6430555</v>
      </c>
      <c r="G112" s="20">
        <v>27730420</v>
      </c>
      <c r="H112" s="20">
        <v>32351221</v>
      </c>
      <c r="I112" s="20">
        <v>39130067</v>
      </c>
      <c r="J112" s="19">
        <v>53943741</v>
      </c>
    </row>
    <row r="113" spans="1:10" x14ac:dyDescent="0.2">
      <c r="A113" s="16" t="s">
        <v>1316</v>
      </c>
      <c r="B113" s="20">
        <v>55723094</v>
      </c>
      <c r="C113" s="20">
        <v>14835343</v>
      </c>
      <c r="D113" s="20">
        <v>12518191</v>
      </c>
      <c r="E113" s="20">
        <v>14835343</v>
      </c>
      <c r="F113" s="20">
        <v>6430555</v>
      </c>
      <c r="G113" s="20">
        <v>27730420</v>
      </c>
      <c r="H113" s="20">
        <v>32351221</v>
      </c>
      <c r="I113" s="20">
        <v>39130067</v>
      </c>
      <c r="J113" s="19">
        <v>53943741</v>
      </c>
    </row>
    <row r="114" spans="1:10" x14ac:dyDescent="0.2">
      <c r="A114" s="16" t="s">
        <v>1317</v>
      </c>
      <c r="B114" s="20" t="s">
        <v>1294</v>
      </c>
      <c r="C114" s="20">
        <v>-11272000</v>
      </c>
      <c r="D114" s="20">
        <v>-10399000</v>
      </c>
      <c r="E114" s="20">
        <v>-50764000</v>
      </c>
      <c r="F114" s="20">
        <v>-56664000</v>
      </c>
      <c r="G114" s="20">
        <v>-71333000</v>
      </c>
      <c r="H114" s="20" t="s">
        <v>1294</v>
      </c>
      <c r="I114" s="20" t="s">
        <v>1294</v>
      </c>
      <c r="J114" s="19">
        <v>-187841000</v>
      </c>
    </row>
    <row r="115" spans="1:10" x14ac:dyDescent="0.2">
      <c r="A115" s="16" t="s">
        <v>1318</v>
      </c>
      <c r="B115" s="20">
        <v>220359000</v>
      </c>
      <c r="C115" s="20">
        <v>17062000</v>
      </c>
      <c r="D115" s="20">
        <v>24529000</v>
      </c>
      <c r="E115" s="20">
        <v>52613000</v>
      </c>
      <c r="F115" s="20">
        <v>70276000</v>
      </c>
      <c r="G115" s="20">
        <v>89371000</v>
      </c>
      <c r="H115" s="20">
        <v>113161000</v>
      </c>
      <c r="I115" s="20">
        <v>133590000</v>
      </c>
      <c r="J115" s="19">
        <v>187878000</v>
      </c>
    </row>
    <row r="116" spans="1:10" x14ac:dyDescent="0.2">
      <c r="A116" s="16" t="s">
        <v>1319</v>
      </c>
      <c r="B116" s="20" t="s">
        <v>1294</v>
      </c>
      <c r="C116" s="20">
        <v>-11223000</v>
      </c>
      <c r="D116" s="20">
        <v>-9551000</v>
      </c>
      <c r="E116" s="20">
        <v>-49306000</v>
      </c>
      <c r="F116" s="20">
        <v>-56693000</v>
      </c>
      <c r="G116" s="20">
        <v>-71317000</v>
      </c>
      <c r="H116" s="20" t="s">
        <v>1294</v>
      </c>
      <c r="I116" s="20" t="s">
        <v>1294</v>
      </c>
      <c r="J116" s="19">
        <v>-160868000</v>
      </c>
    </row>
    <row r="117" spans="1:10" x14ac:dyDescent="0.2">
      <c r="A117" s="16" t="s">
        <v>1320</v>
      </c>
      <c r="B117" s="20" t="s">
        <v>1294</v>
      </c>
      <c r="C117" s="20">
        <v>-11223000</v>
      </c>
      <c r="D117" s="20">
        <v>-9551000</v>
      </c>
      <c r="E117" s="20">
        <v>-44169000</v>
      </c>
      <c r="F117" s="20">
        <v>-56693000</v>
      </c>
      <c r="G117" s="20">
        <v>-71317000</v>
      </c>
      <c r="H117" s="20" t="s">
        <v>1294</v>
      </c>
      <c r="I117" s="20" t="s">
        <v>1294</v>
      </c>
      <c r="J117" s="19">
        <v>-160868000</v>
      </c>
    </row>
    <row r="118" spans="1:10" x14ac:dyDescent="0.2">
      <c r="A118" s="16" t="s">
        <v>1321</v>
      </c>
      <c r="B118" s="20">
        <v>24198000</v>
      </c>
      <c r="C118" s="20">
        <v>89000</v>
      </c>
      <c r="D118" s="20">
        <v>850000</v>
      </c>
      <c r="E118" s="20">
        <v>1504000</v>
      </c>
      <c r="F118" s="20">
        <v>152000</v>
      </c>
      <c r="G118" s="20">
        <v>137000</v>
      </c>
      <c r="H118" s="20">
        <v>2573000</v>
      </c>
      <c r="I118" s="20">
        <v>12211000</v>
      </c>
      <c r="J118" s="19">
        <v>27050000</v>
      </c>
    </row>
    <row r="119" spans="1:10" x14ac:dyDescent="0.2">
      <c r="A119" s="16" t="s">
        <v>1323</v>
      </c>
      <c r="B119" s="20">
        <v>24198000</v>
      </c>
      <c r="C119" s="20">
        <v>89000</v>
      </c>
      <c r="D119" s="20">
        <v>850000</v>
      </c>
      <c r="E119" s="20">
        <v>1504000</v>
      </c>
      <c r="F119" s="20">
        <v>152000</v>
      </c>
      <c r="G119" s="20">
        <v>137000</v>
      </c>
      <c r="H119" s="20">
        <v>2573000</v>
      </c>
      <c r="I119" s="20">
        <v>12211000</v>
      </c>
      <c r="J119" s="19">
        <v>27050000</v>
      </c>
    </row>
    <row r="120" spans="1:10" x14ac:dyDescent="0.2">
      <c r="A120" s="16" t="s">
        <v>1281</v>
      </c>
      <c r="B120" s="20" t="s">
        <v>1294</v>
      </c>
      <c r="C120" s="20">
        <v>-11272000</v>
      </c>
      <c r="D120" s="20">
        <v>-10399000</v>
      </c>
      <c r="E120" s="20">
        <v>-45627000</v>
      </c>
      <c r="F120" s="20">
        <v>-56664000</v>
      </c>
      <c r="G120" s="20">
        <v>-71333000</v>
      </c>
      <c r="H120" s="20" t="s">
        <v>1294</v>
      </c>
      <c r="I120" s="20" t="s">
        <v>1294</v>
      </c>
      <c r="J120" s="19">
        <v>-187841000</v>
      </c>
    </row>
    <row r="121" spans="1:10" x14ac:dyDescent="0.2">
      <c r="A121" s="16" t="s">
        <v>1278</v>
      </c>
      <c r="B121" s="20" t="s">
        <v>1294</v>
      </c>
      <c r="C121" s="20">
        <v>-10646000</v>
      </c>
      <c r="D121" s="20">
        <v>-9702000</v>
      </c>
      <c r="E121" s="20">
        <v>-44623000</v>
      </c>
      <c r="F121" s="20">
        <v>-55221000</v>
      </c>
      <c r="G121" s="20">
        <v>-68313000</v>
      </c>
      <c r="H121" s="20" t="s">
        <v>1294</v>
      </c>
      <c r="I121" s="20" t="s">
        <v>1294</v>
      </c>
      <c r="J121" s="19">
        <v>-181136000</v>
      </c>
    </row>
    <row r="122" spans="1:10" x14ac:dyDescent="0.2">
      <c r="A122" s="16" t="s">
        <v>1324</v>
      </c>
      <c r="B122" s="20">
        <v>7129000</v>
      </c>
      <c r="C122" s="20">
        <v>626000</v>
      </c>
      <c r="D122" s="20">
        <v>697000</v>
      </c>
      <c r="E122" s="20">
        <v>1004000</v>
      </c>
      <c r="F122" s="20">
        <v>1443000</v>
      </c>
      <c r="G122" s="20">
        <v>3020000</v>
      </c>
      <c r="H122" s="20">
        <v>3880000</v>
      </c>
      <c r="I122" s="20">
        <v>5749000</v>
      </c>
      <c r="J122" s="19">
        <v>6705000</v>
      </c>
    </row>
    <row r="123" spans="1:10" x14ac:dyDescent="0.2">
      <c r="A123" s="16" t="s">
        <v>1325</v>
      </c>
      <c r="B123" s="20" t="s">
        <v>1294</v>
      </c>
      <c r="C123" s="20">
        <v>-11223000</v>
      </c>
      <c r="D123" s="20">
        <v>-9551000</v>
      </c>
      <c r="E123" s="20">
        <v>-49306000</v>
      </c>
      <c r="F123" s="20">
        <v>-56693000</v>
      </c>
      <c r="G123" s="20">
        <v>-71317000</v>
      </c>
      <c r="H123" s="20" t="s">
        <v>1294</v>
      </c>
      <c r="I123" s="20" t="s">
        <v>1294</v>
      </c>
      <c r="J123" s="19">
        <v>-160868000</v>
      </c>
    </row>
    <row r="124" spans="1:10" x14ac:dyDescent="0.2">
      <c r="A124" s="16" t="s">
        <v>1326</v>
      </c>
      <c r="B124" s="16"/>
      <c r="C124" s="16"/>
      <c r="D124" s="16">
        <v>0</v>
      </c>
      <c r="E124" s="20">
        <v>-5137000</v>
      </c>
      <c r="F124" s="16">
        <v>0</v>
      </c>
      <c r="G124" s="16"/>
      <c r="H124" s="16"/>
      <c r="I124" s="16"/>
      <c r="J124" s="16"/>
    </row>
    <row r="125" spans="1:10" x14ac:dyDescent="0.2">
      <c r="A125" s="16" t="s">
        <v>1327</v>
      </c>
      <c r="B125" s="16"/>
      <c r="C125" s="16"/>
      <c r="D125" s="16">
        <v>0</v>
      </c>
      <c r="E125" s="20">
        <v>-5137000</v>
      </c>
      <c r="F125" s="16">
        <v>0</v>
      </c>
      <c r="G125" s="16"/>
      <c r="H125" s="16"/>
      <c r="I125" s="16"/>
      <c r="J125" s="16"/>
    </row>
    <row r="126" spans="1:10" x14ac:dyDescent="0.2">
      <c r="A126" s="16" t="s">
        <v>1328</v>
      </c>
      <c r="B126" s="20" t="s">
        <v>1294</v>
      </c>
      <c r="C126" s="20">
        <v>-10646000</v>
      </c>
      <c r="D126" s="20">
        <v>-9702000</v>
      </c>
      <c r="E126" s="20">
        <v>-39486000</v>
      </c>
      <c r="F126" s="20">
        <v>-55221000</v>
      </c>
      <c r="G126" s="20">
        <v>-68313000</v>
      </c>
      <c r="H126" s="20" t="s">
        <v>1294</v>
      </c>
      <c r="I126" s="20" t="s">
        <v>1294</v>
      </c>
      <c r="J126" s="20" t="s">
        <v>1294</v>
      </c>
    </row>
    <row r="127" spans="1:10" x14ac:dyDescent="0.2">
      <c r="A127" s="16" t="s">
        <v>1329</v>
      </c>
      <c r="B127" s="16">
        <v>0</v>
      </c>
      <c r="C127" s="16">
        <v>0</v>
      </c>
      <c r="D127" s="16">
        <v>0</v>
      </c>
      <c r="E127" s="16">
        <v>0</v>
      </c>
      <c r="F127" s="16">
        <v>0</v>
      </c>
      <c r="G127" s="16">
        <v>0</v>
      </c>
      <c r="H127" s="16">
        <v>0</v>
      </c>
      <c r="I127" s="16">
        <v>0</v>
      </c>
      <c r="J127" s="16">
        <v>0</v>
      </c>
    </row>
    <row r="128" spans="1:10" x14ac:dyDescent="0.2">
      <c r="A128" s="16" t="s">
        <v>1330</v>
      </c>
      <c r="B128" s="16">
        <v>0</v>
      </c>
      <c r="C128" s="16">
        <v>0</v>
      </c>
      <c r="D128" s="16">
        <v>0</v>
      </c>
      <c r="E128" s="16">
        <v>0</v>
      </c>
      <c r="F128" s="16">
        <v>0</v>
      </c>
      <c r="G128" s="16">
        <v>0</v>
      </c>
      <c r="H128" s="16">
        <v>0</v>
      </c>
      <c r="I128" s="16">
        <v>0</v>
      </c>
      <c r="J128" s="16">
        <v>0</v>
      </c>
    </row>
    <row r="130" spans="1:10" x14ac:dyDescent="0.2">
      <c r="A130" t="s">
        <v>1331</v>
      </c>
      <c r="B130">
        <v>2031</v>
      </c>
      <c r="C130">
        <v>16</v>
      </c>
      <c r="D130">
        <v>84577</v>
      </c>
      <c r="E130">
        <v>-2195</v>
      </c>
      <c r="F130">
        <v>278983</v>
      </c>
      <c r="G130">
        <v>118089</v>
      </c>
      <c r="H130">
        <v>3085</v>
      </c>
      <c r="I130">
        <v>156832</v>
      </c>
      <c r="J130">
        <v>337250</v>
      </c>
    </row>
    <row r="131" spans="1:10" ht="18" x14ac:dyDescent="0.2">
      <c r="A131" s="22"/>
    </row>
    <row r="132" spans="1:10" ht="18" x14ac:dyDescent="0.2">
      <c r="A132" s="23"/>
    </row>
    <row r="133" spans="1:10" ht="18" x14ac:dyDescent="0.2">
      <c r="A133" s="23"/>
    </row>
    <row r="134" spans="1:10" ht="18" x14ac:dyDescent="0.2">
      <c r="A134" s="23"/>
    </row>
    <row r="135" spans="1:10" ht="18" x14ac:dyDescent="0.2">
      <c r="A135" s="23"/>
    </row>
    <row r="136" spans="1:10" ht="18" x14ac:dyDescent="0.2">
      <c r="A136" s="23"/>
    </row>
    <row r="137" spans="1:10" ht="18" x14ac:dyDescent="0.2">
      <c r="A137" s="23"/>
    </row>
    <row r="138" spans="1:10" ht="18" x14ac:dyDescent="0.2">
      <c r="A138" s="23"/>
    </row>
    <row r="139" spans="1:10" ht="18" x14ac:dyDescent="0.2">
      <c r="A139" s="23"/>
    </row>
    <row r="140" spans="1:10" ht="18" x14ac:dyDescent="0.2">
      <c r="A140" s="22"/>
    </row>
  </sheetData>
  <sortState xmlns:xlrd2="http://schemas.microsoft.com/office/spreadsheetml/2017/richdata2" columnSort="1" ref="C1:J44">
    <sortCondition ref="C1:J1"/>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9DC0-2B19-7E4B-806C-A56939D93D8F}">
  <dimension ref="A1:I152"/>
  <sheetViews>
    <sheetView workbookViewId="0"/>
  </sheetViews>
  <sheetFormatPr baseColWidth="10" defaultRowHeight="16" x14ac:dyDescent="0.2"/>
  <sheetData>
    <row r="1" spans="1:9" x14ac:dyDescent="0.2">
      <c r="A1" t="s">
        <v>1283</v>
      </c>
      <c r="B1" t="s">
        <v>1284</v>
      </c>
      <c r="C1" s="17">
        <v>43465</v>
      </c>
      <c r="D1" s="17">
        <v>43830</v>
      </c>
      <c r="E1" s="17">
        <v>44196</v>
      </c>
      <c r="F1" s="17">
        <v>44561</v>
      </c>
      <c r="G1" s="17">
        <v>44926</v>
      </c>
      <c r="H1" s="17">
        <v>45291</v>
      </c>
      <c r="I1" s="17">
        <v>45657</v>
      </c>
    </row>
    <row r="2" spans="1:9" x14ac:dyDescent="0.2">
      <c r="C2" s="41">
        <v>1.2816317011746046</v>
      </c>
      <c r="D2" s="41">
        <v>1.2620696220330916</v>
      </c>
      <c r="E2" s="41">
        <v>1.231407573454085</v>
      </c>
      <c r="F2" s="41">
        <v>1.2144058909803599</v>
      </c>
      <c r="G2" s="41">
        <v>1.1298901106999999</v>
      </c>
      <c r="H2" s="41">
        <v>1.0618269999999999</v>
      </c>
      <c r="I2" s="41">
        <v>1.03</v>
      </c>
    </row>
    <row r="3" spans="1:9" x14ac:dyDescent="0.2">
      <c r="A3" t="s">
        <v>1285</v>
      </c>
      <c r="C3">
        <f>C$2*C90</f>
        <v>11318089.553072933</v>
      </c>
      <c r="D3">
        <f t="shared" ref="D3:I3" si="0">D$2*D90</f>
        <v>14655152.451048259</v>
      </c>
      <c r="E3">
        <f t="shared" si="0"/>
        <v>287108832.78868717</v>
      </c>
      <c r="F3">
        <f t="shared" si="0"/>
        <v>455648733.51350397</v>
      </c>
      <c r="G3">
        <f t="shared" si="0"/>
        <v>548475777.09643674</v>
      </c>
      <c r="H3">
        <f t="shared" si="0"/>
        <v>40375971.674999997</v>
      </c>
      <c r="I3">
        <f t="shared" si="0"/>
        <v>29697990</v>
      </c>
    </row>
    <row r="4" spans="1:9" x14ac:dyDescent="0.2">
      <c r="A4" t="s">
        <v>1332</v>
      </c>
      <c r="C4">
        <f t="shared" ref="C4:I4" si="1">C$2*C91</f>
        <v>11318089.553072933</v>
      </c>
      <c r="D4">
        <f t="shared" si="1"/>
        <v>14655152.451048259</v>
      </c>
      <c r="E4">
        <f t="shared" si="1"/>
        <v>287108832.78868717</v>
      </c>
      <c r="F4">
        <f t="shared" si="1"/>
        <v>455648733.51350397</v>
      </c>
      <c r="G4">
        <f t="shared" si="1"/>
        <v>548475777.09643674</v>
      </c>
      <c r="H4">
        <f t="shared" si="1"/>
        <v>40375971.674999997</v>
      </c>
      <c r="I4">
        <f t="shared" si="1"/>
        <v>29697990</v>
      </c>
    </row>
    <row r="5" spans="1:9" x14ac:dyDescent="0.2">
      <c r="A5" t="s">
        <v>1349</v>
      </c>
      <c r="C5">
        <f t="shared" ref="C5:I5" si="2">C$2*C92</f>
        <v>0</v>
      </c>
      <c r="D5">
        <f t="shared" si="2"/>
        <v>0</v>
      </c>
      <c r="E5">
        <f t="shared" si="2"/>
        <v>33424095.76626423</v>
      </c>
      <c r="F5">
        <f t="shared" si="2"/>
        <v>55274898.533862062</v>
      </c>
      <c r="G5">
        <f t="shared" si="2"/>
        <v>75065379.394465193</v>
      </c>
      <c r="H5">
        <f t="shared" si="2"/>
        <v>0</v>
      </c>
      <c r="I5">
        <f t="shared" si="2"/>
        <v>0</v>
      </c>
    </row>
    <row r="6" spans="1:9" x14ac:dyDescent="0.2">
      <c r="A6" t="s">
        <v>1350</v>
      </c>
      <c r="C6">
        <f t="shared" ref="C6:I6" si="3">C$2*C93</f>
        <v>11318089.553072933</v>
      </c>
      <c r="D6">
        <f t="shared" si="3"/>
        <v>14655152.451048259</v>
      </c>
      <c r="E6">
        <f t="shared" si="3"/>
        <v>253684737.02242297</v>
      </c>
      <c r="F6">
        <f t="shared" si="3"/>
        <v>400373834.97964191</v>
      </c>
      <c r="G6">
        <f t="shared" si="3"/>
        <v>473410397.70197153</v>
      </c>
      <c r="H6">
        <f t="shared" si="3"/>
        <v>40375971.674999997</v>
      </c>
      <c r="I6">
        <f t="shared" si="3"/>
        <v>29697990</v>
      </c>
    </row>
    <row r="7" spans="1:9" x14ac:dyDescent="0.2">
      <c r="A7" t="s">
        <v>1287</v>
      </c>
      <c r="C7">
        <f t="shared" ref="C7:I7" si="4">C$2*C94</f>
        <v>10240237.29238509</v>
      </c>
      <c r="D7">
        <f t="shared" si="4"/>
        <v>17612181.575471792</v>
      </c>
      <c r="E7">
        <f t="shared" si="4"/>
        <v>51301670.917670637</v>
      </c>
      <c r="F7">
        <f t="shared" si="4"/>
        <v>130898382.17699103</v>
      </c>
      <c r="G7">
        <f t="shared" si="4"/>
        <v>216851899.71587607</v>
      </c>
      <c r="H7">
        <f t="shared" si="4"/>
        <v>277218607.67899996</v>
      </c>
      <c r="I7">
        <f t="shared" si="4"/>
        <v>339878370</v>
      </c>
    </row>
    <row r="8" spans="1:9" x14ac:dyDescent="0.2">
      <c r="A8" t="s">
        <v>1333</v>
      </c>
      <c r="C8">
        <f t="shared" ref="C8:I8" si="5">C$2*C95</f>
        <v>3669311.560462893</v>
      </c>
      <c r="D8">
        <f t="shared" si="5"/>
        <v>5063423.3235967634</v>
      </c>
      <c r="E8">
        <f t="shared" si="5"/>
        <v>19397132.097048748</v>
      </c>
      <c r="F8">
        <f t="shared" si="5"/>
        <v>59215645.650093332</v>
      </c>
      <c r="G8">
        <f t="shared" si="5"/>
        <v>75425814.339778498</v>
      </c>
      <c r="H8">
        <f t="shared" si="5"/>
        <v>79827092.032999992</v>
      </c>
      <c r="I8">
        <f t="shared" si="5"/>
        <v>88054700</v>
      </c>
    </row>
    <row r="9" spans="1:9" x14ac:dyDescent="0.2">
      <c r="A9" t="s">
        <v>1334</v>
      </c>
      <c r="C9">
        <f t="shared" ref="C9:I9" si="6">C$2*C96</f>
        <v>2756789.7892265744</v>
      </c>
      <c r="D9">
        <f t="shared" si="6"/>
        <v>3469429.3909689686</v>
      </c>
      <c r="E9">
        <f t="shared" si="6"/>
        <v>14666064.199838152</v>
      </c>
      <c r="F9">
        <f t="shared" si="6"/>
        <v>50820457.725746103</v>
      </c>
      <c r="G9">
        <f t="shared" si="6"/>
        <v>62691952.792189494</v>
      </c>
      <c r="H9">
        <f t="shared" si="6"/>
        <v>64770385.172999993</v>
      </c>
      <c r="I9">
        <f t="shared" si="6"/>
        <v>74892330</v>
      </c>
    </row>
    <row r="10" spans="1:9" x14ac:dyDescent="0.2">
      <c r="A10" t="s">
        <v>1335</v>
      </c>
      <c r="C10">
        <f t="shared" ref="C10:I10" si="7">C$2*C97</f>
        <v>2756789.7892265744</v>
      </c>
      <c r="D10">
        <f t="shared" si="7"/>
        <v>3469429.3909689686</v>
      </c>
      <c r="E10">
        <f t="shared" si="7"/>
        <v>14666064.199838152</v>
      </c>
      <c r="F10">
        <f t="shared" si="7"/>
        <v>50820457.725746103</v>
      </c>
      <c r="G10">
        <f t="shared" si="7"/>
        <v>62691952.792189494</v>
      </c>
      <c r="H10">
        <f t="shared" si="7"/>
        <v>64770385.172999993</v>
      </c>
      <c r="I10">
        <f t="shared" si="7"/>
        <v>74892330</v>
      </c>
    </row>
    <row r="11" spans="1:9" x14ac:dyDescent="0.2">
      <c r="A11" t="s">
        <v>1354</v>
      </c>
      <c r="C11">
        <f t="shared" ref="C11:I11" si="8">C$2*C98</f>
        <v>912521.7712363184</v>
      </c>
      <c r="D11">
        <f t="shared" si="8"/>
        <v>1593993.9326277946</v>
      </c>
      <c r="E11">
        <f t="shared" si="8"/>
        <v>4731067.8972105943</v>
      </c>
      <c r="F11">
        <f t="shared" si="8"/>
        <v>8395187.9243472274</v>
      </c>
      <c r="G11">
        <f t="shared" si="8"/>
        <v>12733861.547588998</v>
      </c>
      <c r="H11">
        <f t="shared" si="8"/>
        <v>15056706.859999998</v>
      </c>
      <c r="I11">
        <f t="shared" si="8"/>
        <v>13162370</v>
      </c>
    </row>
    <row r="12" spans="1:9" x14ac:dyDescent="0.2">
      <c r="A12" t="s">
        <v>1336</v>
      </c>
      <c r="C12">
        <f t="shared" ref="C12:I12" si="9">C$2*C99</f>
        <v>7437308.7619162304</v>
      </c>
      <c r="D12">
        <f t="shared" si="9"/>
        <v>12763310.087620655</v>
      </c>
      <c r="E12">
        <f t="shared" si="9"/>
        <v>36194762.806535922</v>
      </c>
      <c r="F12">
        <f t="shared" si="9"/>
        <v>75368458.4060231</v>
      </c>
      <c r="G12">
        <f t="shared" si="9"/>
        <v>121891415.25220528</v>
      </c>
      <c r="H12">
        <f t="shared" si="9"/>
        <v>186518407.16599998</v>
      </c>
      <c r="I12">
        <f t="shared" si="9"/>
        <v>172276770</v>
      </c>
    </row>
    <row r="13" spans="1:9" x14ac:dyDescent="0.2">
      <c r="A13" t="s">
        <v>1355</v>
      </c>
      <c r="C13">
        <f t="shared" ref="C13:I13" si="10">C$2*C100</f>
        <v>1176537.901678287</v>
      </c>
      <c r="D13">
        <f t="shared" si="10"/>
        <v>2024359.6737410789</v>
      </c>
      <c r="E13">
        <f t="shared" si="10"/>
        <v>5955087.0252239555</v>
      </c>
      <c r="F13">
        <f t="shared" si="10"/>
        <v>17549379.530557182</v>
      </c>
      <c r="G13">
        <f t="shared" si="10"/>
        <v>31459530.352220096</v>
      </c>
      <c r="H13">
        <f t="shared" si="10"/>
        <v>25903269.664999995</v>
      </c>
      <c r="I13">
        <f t="shared" si="10"/>
        <v>93575500</v>
      </c>
    </row>
    <row r="14" spans="1:9" x14ac:dyDescent="0.2">
      <c r="A14" t="s">
        <v>1356</v>
      </c>
      <c r="C14">
        <f t="shared" ref="C14:I14" si="11">C$2*C101</f>
        <v>1176537.901678287</v>
      </c>
      <c r="D14">
        <f t="shared" si="11"/>
        <v>2024359.6737410789</v>
      </c>
      <c r="E14">
        <f t="shared" si="11"/>
        <v>5955087.0252239555</v>
      </c>
      <c r="F14">
        <f t="shared" si="11"/>
        <v>17549379.530557182</v>
      </c>
      <c r="G14">
        <f t="shared" si="11"/>
        <v>31459530.352220096</v>
      </c>
      <c r="H14">
        <f t="shared" si="11"/>
        <v>25903269.664999995</v>
      </c>
      <c r="I14">
        <f t="shared" si="11"/>
        <v>93575500</v>
      </c>
    </row>
    <row r="15" spans="1:9" x14ac:dyDescent="0.2">
      <c r="A15" t="s">
        <v>1357</v>
      </c>
      <c r="C15">
        <f t="shared" ref="C15:I15" si="12">C$2*C102</f>
        <v>1177126.170629126</v>
      </c>
      <c r="D15">
        <f t="shared" si="12"/>
        <v>2024465.6875893297</v>
      </c>
      <c r="E15">
        <f t="shared" si="12"/>
        <v>0</v>
      </c>
      <c r="F15">
        <f t="shared" si="12"/>
        <v>17549379.530557182</v>
      </c>
      <c r="G15">
        <f t="shared" si="12"/>
        <v>31459530.352220096</v>
      </c>
      <c r="H15">
        <f t="shared" si="12"/>
        <v>0</v>
      </c>
      <c r="I15">
        <f t="shared" si="12"/>
        <v>0</v>
      </c>
    </row>
    <row r="16" spans="1:9" x14ac:dyDescent="0.2">
      <c r="A16" t="s">
        <v>1358</v>
      </c>
      <c r="C16">
        <f t="shared" ref="C16:I16" si="13">C$2*C103</f>
        <v>-2042920.9316723198</v>
      </c>
      <c r="D16">
        <f t="shared" si="13"/>
        <v>-2238911.5094867046</v>
      </c>
      <c r="E16">
        <f t="shared" si="13"/>
        <v>-10245311.011137987</v>
      </c>
      <c r="F16">
        <f t="shared" si="13"/>
        <v>-21235101.409682572</v>
      </c>
      <c r="G16">
        <f t="shared" si="13"/>
        <v>-11924860.2283278</v>
      </c>
      <c r="H16">
        <f t="shared" si="13"/>
        <v>-15030161.184999999</v>
      </c>
      <c r="I16">
        <f t="shared" si="13"/>
        <v>-14028600</v>
      </c>
    </row>
    <row r="17" spans="1:9" x14ac:dyDescent="0.2">
      <c r="A17" t="s">
        <v>1293</v>
      </c>
      <c r="C17">
        <f t="shared" ref="C17:I17" si="14">C$2*C104</f>
        <v>1077852.2606878425</v>
      </c>
      <c r="D17">
        <f t="shared" si="14"/>
        <v>-2957029.1244235337</v>
      </c>
      <c r="E17">
        <f t="shared" si="14"/>
        <v>202383066.10475233</v>
      </c>
      <c r="F17">
        <f t="shared" si="14"/>
        <v>269475452.80265087</v>
      </c>
      <c r="G17">
        <f t="shared" si="14"/>
        <v>256558497.98609549</v>
      </c>
      <c r="H17">
        <f t="shared" si="14"/>
        <v>-236842636.00399998</v>
      </c>
      <c r="I17">
        <f t="shared" si="14"/>
        <v>-310180380</v>
      </c>
    </row>
    <row r="18" spans="1:9" x14ac:dyDescent="0.2">
      <c r="A18" t="s">
        <v>1295</v>
      </c>
      <c r="C18">
        <f t="shared" ref="C18:I18" si="15">C$2*C105</f>
        <v>-217877.38919968277</v>
      </c>
      <c r="D18">
        <f t="shared" si="15"/>
        <v>-68151.759589786947</v>
      </c>
      <c r="E18">
        <f t="shared" si="15"/>
        <v>-7656892.2917375006</v>
      </c>
      <c r="F18">
        <f t="shared" si="15"/>
        <v>4043971.6169645987</v>
      </c>
      <c r="G18">
        <f t="shared" si="15"/>
        <v>18167503.089945298</v>
      </c>
      <c r="H18">
        <f t="shared" si="15"/>
        <v>44859005.268999994</v>
      </c>
      <c r="I18">
        <f t="shared" si="15"/>
        <v>39627190</v>
      </c>
    </row>
    <row r="19" spans="1:9" x14ac:dyDescent="0.2">
      <c r="A19" t="s">
        <v>1337</v>
      </c>
      <c r="C19">
        <f t="shared" ref="C19:I19" si="16">C$2*C106</f>
        <v>53828.531449333394</v>
      </c>
      <c r="D19">
        <f t="shared" si="16"/>
        <v>195620.79141512921</v>
      </c>
      <c r="E19">
        <f t="shared" si="16"/>
        <v>360802.4190220469</v>
      </c>
      <c r="F19">
        <f t="shared" si="16"/>
        <v>4043971.6169645987</v>
      </c>
      <c r="G19">
        <f t="shared" si="16"/>
        <v>18167503.089945298</v>
      </c>
      <c r="H19">
        <f t="shared" si="16"/>
        <v>44859005.268999994</v>
      </c>
      <c r="I19">
        <f t="shared" si="16"/>
        <v>39627190</v>
      </c>
    </row>
    <row r="20" spans="1:9" x14ac:dyDescent="0.2">
      <c r="A20" t="s">
        <v>1338</v>
      </c>
      <c r="C20">
        <f t="shared" ref="C20:I20" si="17">C$2*C107</f>
        <v>271705.92064901616</v>
      </c>
      <c r="D20">
        <f t="shared" si="17"/>
        <v>263772.55100491614</v>
      </c>
      <c r="E20">
        <f t="shared" si="17"/>
        <v>8017694.7107595475</v>
      </c>
      <c r="F20">
        <f t="shared" si="17"/>
        <v>6345270.7803723803</v>
      </c>
      <c r="G20">
        <f t="shared" si="17"/>
        <v>4570405.4977814993</v>
      </c>
      <c r="H20">
        <f t="shared" si="17"/>
        <v>0</v>
      </c>
      <c r="I20">
        <f t="shared" si="17"/>
        <v>0</v>
      </c>
    </row>
    <row r="21" spans="1:9" x14ac:dyDescent="0.2">
      <c r="A21" t="s">
        <v>1298</v>
      </c>
      <c r="C21">
        <f t="shared" ref="C21:I21" si="18">C$2*C108</f>
        <v>-463950.67582520685</v>
      </c>
      <c r="D21">
        <f t="shared" si="18"/>
        <v>234744.94969815505</v>
      </c>
      <c r="E21">
        <f t="shared" si="18"/>
        <v>-369422.27203622553</v>
      </c>
      <c r="F21">
        <f t="shared" si="18"/>
        <v>-7383587.8171605878</v>
      </c>
      <c r="G21">
        <f t="shared" si="18"/>
        <v>-4570405.4977814993</v>
      </c>
      <c r="H21">
        <f t="shared" si="18"/>
        <v>7194939.7519999994</v>
      </c>
      <c r="I21">
        <f t="shared" si="18"/>
        <v>64146340</v>
      </c>
    </row>
    <row r="22" spans="1:9" x14ac:dyDescent="0.2">
      <c r="A22" t="s">
        <v>1339</v>
      </c>
      <c r="C22">
        <f t="shared" ref="C22:I22" si="19">C$2*C109</f>
        <v>-463950.67582520685</v>
      </c>
      <c r="D22">
        <f t="shared" si="19"/>
        <v>234744.94969815505</v>
      </c>
      <c r="E22">
        <f t="shared" si="19"/>
        <v>-369422.27203622553</v>
      </c>
      <c r="F22">
        <f t="shared" si="19"/>
        <v>-1038317.0367882077</v>
      </c>
      <c r="G22">
        <f t="shared" si="19"/>
        <v>0</v>
      </c>
      <c r="H22">
        <f t="shared" si="19"/>
        <v>0</v>
      </c>
      <c r="I22">
        <f t="shared" si="19"/>
        <v>0</v>
      </c>
    </row>
    <row r="23" spans="1:9" x14ac:dyDescent="0.2">
      <c r="A23" t="s">
        <v>1344</v>
      </c>
      <c r="C23">
        <f t="shared" ref="C23:I23" si="20">C$2*C110</f>
        <v>0</v>
      </c>
      <c r="D23">
        <f t="shared" si="20"/>
        <v>0</v>
      </c>
      <c r="E23">
        <f t="shared" si="20"/>
        <v>0</v>
      </c>
      <c r="F23">
        <f t="shared" si="20"/>
        <v>-7383587.8171605878</v>
      </c>
      <c r="G23">
        <f t="shared" si="20"/>
        <v>-4570405.4977814993</v>
      </c>
      <c r="H23">
        <f t="shared" si="20"/>
        <v>7194939.7519999994</v>
      </c>
      <c r="I23">
        <f t="shared" si="20"/>
        <v>64146340</v>
      </c>
    </row>
    <row r="24" spans="1:9" x14ac:dyDescent="0.2">
      <c r="A24" t="s">
        <v>1304</v>
      </c>
      <c r="C24">
        <f t="shared" ref="C24:I24" si="21">C$2*C111</f>
        <v>396024.19566295278</v>
      </c>
      <c r="D24">
        <f t="shared" si="21"/>
        <v>-2790435.9343151655</v>
      </c>
      <c r="E24">
        <f t="shared" si="21"/>
        <v>194356751.54097861</v>
      </c>
      <c r="F24">
        <f t="shared" si="21"/>
        <v>266135836.6024549</v>
      </c>
      <c r="G24">
        <f t="shared" si="21"/>
        <v>270155595.57825929</v>
      </c>
      <c r="H24">
        <f t="shared" si="21"/>
        <v>-184788690.98299998</v>
      </c>
      <c r="I24">
        <f t="shared" si="21"/>
        <v>-206406850</v>
      </c>
    </row>
    <row r="25" spans="1:9" x14ac:dyDescent="0.2">
      <c r="A25" t="s">
        <v>1305</v>
      </c>
      <c r="C25">
        <f t="shared" ref="C25:I25" si="22">C$2*C112</f>
        <v>0</v>
      </c>
      <c r="D25">
        <f t="shared" si="22"/>
        <v>0</v>
      </c>
      <c r="E25">
        <f t="shared" si="22"/>
        <v>47920225.720965721</v>
      </c>
      <c r="F25">
        <f t="shared" si="22"/>
        <v>79768250.949044943</v>
      </c>
      <c r="G25">
        <f t="shared" si="22"/>
        <v>91046545.120205998</v>
      </c>
      <c r="H25">
        <f t="shared" si="22"/>
        <v>-29339341.836999997</v>
      </c>
      <c r="I25">
        <f t="shared" si="22"/>
        <v>-38664140</v>
      </c>
    </row>
    <row r="26" spans="1:9" x14ac:dyDescent="0.2">
      <c r="A26" t="s">
        <v>1306</v>
      </c>
      <c r="C26">
        <f t="shared" ref="C26:I26" si="23">C$2*C113</f>
        <v>374236.45674298453</v>
      </c>
      <c r="D26">
        <f t="shared" si="23"/>
        <v>-2790435.9343151655</v>
      </c>
      <c r="E26">
        <f t="shared" si="23"/>
        <v>104794015.90851609</v>
      </c>
      <c r="F26">
        <f t="shared" si="23"/>
        <v>186367585.65340996</v>
      </c>
      <c r="G26">
        <f t="shared" si="23"/>
        <v>179109050.45805329</v>
      </c>
      <c r="H26">
        <f t="shared" si="23"/>
        <v>-155449349.14599997</v>
      </c>
      <c r="I26">
        <f t="shared" si="23"/>
        <v>-167742710</v>
      </c>
    </row>
    <row r="27" spans="1:9" x14ac:dyDescent="0.2">
      <c r="A27" t="s">
        <v>1345</v>
      </c>
      <c r="C27">
        <f t="shared" ref="C27:I27" si="24">C$2*C114</f>
        <v>396024.19566295278</v>
      </c>
      <c r="D27">
        <f t="shared" si="24"/>
        <v>-2790435.9343151655</v>
      </c>
      <c r="E27">
        <f t="shared" si="24"/>
        <v>146436525.8200129</v>
      </c>
      <c r="F27">
        <f t="shared" si="24"/>
        <v>186367585.65340996</v>
      </c>
      <c r="G27">
        <f t="shared" si="24"/>
        <v>179109050.45805329</v>
      </c>
      <c r="H27">
        <f t="shared" si="24"/>
        <v>-155449349.14599997</v>
      </c>
      <c r="I27">
        <f t="shared" si="24"/>
        <v>-167742710</v>
      </c>
    </row>
    <row r="28" spans="1:9" x14ac:dyDescent="0.2">
      <c r="A28" t="s">
        <v>1346</v>
      </c>
      <c r="C28">
        <f t="shared" ref="C28:I28" si="25">C$2*C115</f>
        <v>396024.19566295278</v>
      </c>
      <c r="D28">
        <f t="shared" si="25"/>
        <v>-2790435.9343151655</v>
      </c>
      <c r="E28">
        <f t="shared" si="25"/>
        <v>146436525.8200129</v>
      </c>
      <c r="F28">
        <f t="shared" si="25"/>
        <v>186367585.65340996</v>
      </c>
      <c r="G28">
        <f t="shared" si="25"/>
        <v>179109050.45805329</v>
      </c>
      <c r="H28">
        <f t="shared" si="25"/>
        <v>-155449349.14599997</v>
      </c>
      <c r="I28">
        <f t="shared" si="25"/>
        <v>-167742710</v>
      </c>
    </row>
    <row r="29" spans="1:9" x14ac:dyDescent="0.2">
      <c r="A29" t="s">
        <v>1347</v>
      </c>
      <c r="C29">
        <f t="shared" ref="C29:I29" si="26">C$2*C116</f>
        <v>396024.19566295278</v>
      </c>
      <c r="D29">
        <f t="shared" si="26"/>
        <v>-2790435.9343151655</v>
      </c>
      <c r="E29">
        <f t="shared" si="26"/>
        <v>146436525.8200129</v>
      </c>
      <c r="F29">
        <f t="shared" si="26"/>
        <v>186367585.65340996</v>
      </c>
      <c r="G29">
        <f t="shared" si="26"/>
        <v>179109050.45805329</v>
      </c>
      <c r="H29">
        <f t="shared" si="26"/>
        <v>-155449349.14599997</v>
      </c>
      <c r="I29">
        <f t="shared" si="26"/>
        <v>-167742710</v>
      </c>
    </row>
    <row r="30" spans="1:9" x14ac:dyDescent="0.2">
      <c r="A30" t="s">
        <v>1372</v>
      </c>
      <c r="C30">
        <f t="shared" ref="C30:I30" si="27">C$2*C117</f>
        <v>21719.812439806024</v>
      </c>
      <c r="D30">
        <f t="shared" si="27"/>
        <v>0</v>
      </c>
      <c r="E30">
        <f t="shared" si="27"/>
        <v>41642509.911496796</v>
      </c>
      <c r="F30">
        <f t="shared" si="27"/>
        <v>0</v>
      </c>
      <c r="G30">
        <f t="shared" si="27"/>
        <v>0</v>
      </c>
      <c r="H30">
        <f t="shared" si="27"/>
        <v>0</v>
      </c>
      <c r="I30">
        <f t="shared" si="27"/>
        <v>0</v>
      </c>
    </row>
    <row r="31" spans="1:9" x14ac:dyDescent="0.2">
      <c r="A31" t="s">
        <v>1348</v>
      </c>
      <c r="C31">
        <f t="shared" ref="C31:I31" si="28">C$2*C118</f>
        <v>21787.738919968277</v>
      </c>
      <c r="D31">
        <f t="shared" si="28"/>
        <v>0</v>
      </c>
      <c r="E31">
        <f t="shared" si="28"/>
        <v>41642509.911496796</v>
      </c>
      <c r="F31">
        <f t="shared" si="28"/>
        <v>0</v>
      </c>
      <c r="G31">
        <f t="shared" si="28"/>
        <v>0</v>
      </c>
      <c r="H31">
        <f t="shared" si="28"/>
        <v>0</v>
      </c>
      <c r="I31">
        <f t="shared" si="28"/>
        <v>0</v>
      </c>
    </row>
    <row r="32" spans="1:9" x14ac:dyDescent="0.2">
      <c r="A32" t="s">
        <v>1379</v>
      </c>
      <c r="C32">
        <f t="shared" ref="C32:I32" si="29">C$2*C119</f>
        <v>21719.812439806024</v>
      </c>
      <c r="D32">
        <f t="shared" si="29"/>
        <v>0</v>
      </c>
      <c r="E32">
        <f t="shared" si="29"/>
        <v>0</v>
      </c>
      <c r="F32">
        <f t="shared" si="29"/>
        <v>0</v>
      </c>
      <c r="G32">
        <f t="shared" si="29"/>
        <v>0</v>
      </c>
      <c r="H32">
        <f t="shared" si="29"/>
        <v>0</v>
      </c>
      <c r="I32">
        <f t="shared" si="29"/>
        <v>0</v>
      </c>
    </row>
    <row r="33" spans="1:9" x14ac:dyDescent="0.2">
      <c r="A33" t="s">
        <v>1312</v>
      </c>
      <c r="C33">
        <f t="shared" ref="C33:I33" si="30">C$2*C120</f>
        <v>374236.45674298453</v>
      </c>
      <c r="D33">
        <f t="shared" si="30"/>
        <v>-2790435.9343151655</v>
      </c>
      <c r="E33">
        <f t="shared" si="30"/>
        <v>104794015.90851609</v>
      </c>
      <c r="F33">
        <f t="shared" si="30"/>
        <v>186367585.65340996</v>
      </c>
      <c r="G33">
        <f t="shared" si="30"/>
        <v>179109050.45805329</v>
      </c>
      <c r="H33">
        <f t="shared" si="30"/>
        <v>-155449349.14599997</v>
      </c>
      <c r="I33">
        <f t="shared" si="30"/>
        <v>-167742710</v>
      </c>
    </row>
    <row r="34" spans="1:9" x14ac:dyDescent="0.2">
      <c r="A34" t="s">
        <v>1313</v>
      </c>
      <c r="C34">
        <f t="shared" ref="C34:I34" si="31">C$2*C121</f>
        <v>1.2816317011746046E-3</v>
      </c>
      <c r="D34">
        <f t="shared" si="31"/>
        <v>-1.2620696220330916E-2</v>
      </c>
      <c r="E34">
        <f t="shared" si="31"/>
        <v>0.65264601393066513</v>
      </c>
      <c r="F34">
        <f t="shared" si="31"/>
        <v>0.68006729894900164</v>
      </c>
      <c r="G34">
        <f t="shared" si="31"/>
        <v>0.63273846199200001</v>
      </c>
      <c r="H34">
        <f t="shared" si="31"/>
        <v>-0.54153176999999997</v>
      </c>
      <c r="I34">
        <f t="shared" si="31"/>
        <v>-0.56650000000000011</v>
      </c>
    </row>
    <row r="35" spans="1:9" x14ac:dyDescent="0.2">
      <c r="A35" t="s">
        <v>1314</v>
      </c>
      <c r="C35">
        <f t="shared" ref="C35:I35" si="32">C$2*C122</f>
        <v>1.2816317011746046E-3</v>
      </c>
      <c r="D35">
        <f t="shared" si="32"/>
        <v>-1.2620696220330916E-2</v>
      </c>
      <c r="E35">
        <f t="shared" si="32"/>
        <v>0.55413340805433831</v>
      </c>
      <c r="F35">
        <f t="shared" si="32"/>
        <v>0.58291482767057268</v>
      </c>
      <c r="G35">
        <f t="shared" si="32"/>
        <v>0.56494505534999995</v>
      </c>
      <c r="H35">
        <f t="shared" si="32"/>
        <v>-0.54153176999999997</v>
      </c>
      <c r="I35">
        <f t="shared" si="32"/>
        <v>-0.56650000000000011</v>
      </c>
    </row>
    <row r="36" spans="1:9" x14ac:dyDescent="0.2">
      <c r="A36" t="s">
        <v>1315</v>
      </c>
      <c r="C36">
        <f t="shared" ref="C36:I36" si="33">C$2*C123</f>
        <v>276082346.86796814</v>
      </c>
      <c r="D36">
        <f t="shared" si="33"/>
        <v>271868386.8714605</v>
      </c>
      <c r="E36">
        <f t="shared" si="33"/>
        <v>196033956.97839725</v>
      </c>
      <c r="F36">
        <f t="shared" si="33"/>
        <v>334889116.44680578</v>
      </c>
      <c r="G36">
        <f t="shared" si="33"/>
        <v>322082640.10910624</v>
      </c>
      <c r="H36">
        <f t="shared" si="33"/>
        <v>307044782.32992196</v>
      </c>
      <c r="I36">
        <f t="shared" si="33"/>
        <v>303157357.95999998</v>
      </c>
    </row>
    <row r="37" spans="1:9" x14ac:dyDescent="0.2">
      <c r="A37" t="s">
        <v>1316</v>
      </c>
      <c r="C37">
        <f t="shared" ref="C37:I37" si="34">C$2*C124</f>
        <v>304674012.16313213</v>
      </c>
      <c r="D37">
        <f t="shared" si="34"/>
        <v>300023645.65547234</v>
      </c>
      <c r="E37">
        <f t="shared" si="34"/>
        <v>324019985.42219365</v>
      </c>
      <c r="F37">
        <f t="shared" si="34"/>
        <v>386538395.26349294</v>
      </c>
      <c r="G37">
        <f t="shared" si="34"/>
        <v>355720202.00332707</v>
      </c>
      <c r="H37">
        <f t="shared" si="34"/>
        <v>307044782.32992196</v>
      </c>
      <c r="I37">
        <f t="shared" si="34"/>
        <v>303157357.95999998</v>
      </c>
    </row>
    <row r="38" spans="1:9" x14ac:dyDescent="0.2">
      <c r="A38" t="s">
        <v>1317</v>
      </c>
      <c r="C38">
        <f t="shared" ref="C38:I38" si="35">C$2*C125</f>
        <v>-965068.67098447727</v>
      </c>
      <c r="D38">
        <f t="shared" si="35"/>
        <v>-5195940.6339102378</v>
      </c>
      <c r="E38">
        <f t="shared" si="35"/>
        <v>192137755.09361434</v>
      </c>
      <c r="F38">
        <f t="shared" si="35"/>
        <v>248240351.3929683</v>
      </c>
      <c r="G38">
        <f t="shared" si="35"/>
        <v>244633637.75776768</v>
      </c>
      <c r="H38">
        <f t="shared" si="35"/>
        <v>-251872797.18899995</v>
      </c>
      <c r="I38">
        <f t="shared" si="35"/>
        <v>-324208980</v>
      </c>
    </row>
    <row r="39" spans="1:9" x14ac:dyDescent="0.2">
      <c r="A39" t="s">
        <v>1318</v>
      </c>
      <c r="C39">
        <f t="shared" ref="C39:I39" si="36">C$2*C126</f>
        <v>10240237.29238509</v>
      </c>
      <c r="D39">
        <f t="shared" si="36"/>
        <v>17612181.575471792</v>
      </c>
      <c r="E39">
        <f t="shared" si="36"/>
        <v>84725766.683934867</v>
      </c>
      <c r="F39">
        <f t="shared" si="36"/>
        <v>186173280.7108531</v>
      </c>
      <c r="G39">
        <f t="shared" si="36"/>
        <v>291917279.11034125</v>
      </c>
      <c r="H39">
        <f t="shared" si="36"/>
        <v>277218607.67899996</v>
      </c>
      <c r="I39">
        <f t="shared" si="36"/>
        <v>339878370</v>
      </c>
    </row>
    <row r="40" spans="1:9" x14ac:dyDescent="0.2">
      <c r="A40" t="s">
        <v>1319</v>
      </c>
      <c r="C40">
        <f t="shared" ref="C40:I40" si="37">C$2*C127</f>
        <v>396024.19566295278</v>
      </c>
      <c r="D40">
        <f t="shared" si="37"/>
        <v>-2790435.9343151655</v>
      </c>
      <c r="E40">
        <f t="shared" si="37"/>
        <v>146436525.8200129</v>
      </c>
      <c r="F40">
        <f t="shared" si="37"/>
        <v>186367585.65340996</v>
      </c>
      <c r="G40">
        <f t="shared" si="37"/>
        <v>179109050.45805329</v>
      </c>
      <c r="H40">
        <f t="shared" si="37"/>
        <v>-155449349.14599997</v>
      </c>
      <c r="I40">
        <f t="shared" si="37"/>
        <v>-167742710</v>
      </c>
    </row>
    <row r="41" spans="1:9" x14ac:dyDescent="0.2">
      <c r="A41" t="s">
        <v>1320</v>
      </c>
      <c r="C41">
        <f t="shared" ref="C41:I41" si="38">C$2*C128</f>
        <v>859974.87148815964</v>
      </c>
      <c r="D41">
        <f t="shared" si="38"/>
        <v>-3025180.8840133203</v>
      </c>
      <c r="E41">
        <f t="shared" si="38"/>
        <v>146714864.04964083</v>
      </c>
      <c r="F41">
        <f t="shared" si="38"/>
        <v>186367585.65340996</v>
      </c>
      <c r="G41">
        <f t="shared" si="38"/>
        <v>179109050.45805329</v>
      </c>
      <c r="H41">
        <f t="shared" si="38"/>
        <v>-155449349.14599997</v>
      </c>
      <c r="I41">
        <f t="shared" si="38"/>
        <v>-167742710</v>
      </c>
    </row>
    <row r="90" spans="1:9" x14ac:dyDescent="0.2">
      <c r="A90" t="s">
        <v>1285</v>
      </c>
      <c r="B90" s="19">
        <v>32876000</v>
      </c>
      <c r="C90" s="19">
        <v>8831000</v>
      </c>
      <c r="D90" s="19">
        <v>11612000</v>
      </c>
      <c r="E90" s="19">
        <v>233155000</v>
      </c>
      <c r="F90" s="19">
        <v>375203000</v>
      </c>
      <c r="G90" s="19">
        <v>485424000</v>
      </c>
      <c r="H90" s="19">
        <v>38025000</v>
      </c>
      <c r="I90" s="19">
        <v>28833000</v>
      </c>
    </row>
    <row r="91" spans="1:9" x14ac:dyDescent="0.2">
      <c r="A91" t="s">
        <v>1332</v>
      </c>
      <c r="B91" s="19">
        <v>32876000</v>
      </c>
      <c r="C91" s="19">
        <v>8831000</v>
      </c>
      <c r="D91" s="19">
        <v>11612000</v>
      </c>
      <c r="E91" s="19">
        <v>233155000</v>
      </c>
      <c r="F91" s="19">
        <v>375203000</v>
      </c>
      <c r="G91" s="19">
        <v>485424000</v>
      </c>
      <c r="H91" s="19">
        <v>38025000</v>
      </c>
      <c r="I91" s="19">
        <v>28833000</v>
      </c>
    </row>
    <row r="92" spans="1:9" x14ac:dyDescent="0.2">
      <c r="A92" t="s">
        <v>1349</v>
      </c>
      <c r="C92">
        <v>0</v>
      </c>
      <c r="D92">
        <v>0</v>
      </c>
      <c r="E92" s="19">
        <v>27143000</v>
      </c>
      <c r="F92" s="19">
        <v>45516000</v>
      </c>
      <c r="G92" s="19">
        <v>66436000</v>
      </c>
      <c r="H92">
        <v>0</v>
      </c>
      <c r="I92">
        <v>0</v>
      </c>
    </row>
    <row r="93" spans="1:9" x14ac:dyDescent="0.2">
      <c r="A93" t="s">
        <v>1350</v>
      </c>
      <c r="C93" s="19">
        <v>8831000</v>
      </c>
      <c r="D93" s="19">
        <v>11612000</v>
      </c>
      <c r="E93" s="19">
        <v>206012000</v>
      </c>
      <c r="F93" s="19">
        <v>329687000</v>
      </c>
      <c r="G93" s="19">
        <v>418988000</v>
      </c>
      <c r="H93" s="19">
        <v>38025000</v>
      </c>
      <c r="I93" s="19">
        <v>28833000</v>
      </c>
    </row>
    <row r="94" spans="1:9" x14ac:dyDescent="0.2">
      <c r="A94" t="s">
        <v>1287</v>
      </c>
      <c r="B94" s="19">
        <v>296660000</v>
      </c>
      <c r="C94" s="19">
        <v>7990000</v>
      </c>
      <c r="D94" s="19">
        <v>13955000</v>
      </c>
      <c r="E94" s="19">
        <v>41661000</v>
      </c>
      <c r="F94" s="19">
        <v>107788000</v>
      </c>
      <c r="G94" s="19">
        <v>191923000</v>
      </c>
      <c r="H94" s="19">
        <v>261077000</v>
      </c>
      <c r="I94" s="19">
        <v>329979000</v>
      </c>
    </row>
    <row r="95" spans="1:9" x14ac:dyDescent="0.2">
      <c r="A95" t="s">
        <v>1333</v>
      </c>
      <c r="B95" s="19">
        <v>82499000</v>
      </c>
      <c r="C95" s="19">
        <v>2863000</v>
      </c>
      <c r="D95" s="19">
        <v>4012000</v>
      </c>
      <c r="E95" s="19">
        <v>15752000</v>
      </c>
      <c r="F95" s="19">
        <v>48761000</v>
      </c>
      <c r="G95" s="19">
        <v>66755000</v>
      </c>
      <c r="H95" s="19">
        <v>75179000</v>
      </c>
      <c r="I95" s="19">
        <v>85490000</v>
      </c>
    </row>
    <row r="96" spans="1:9" x14ac:dyDescent="0.2">
      <c r="A96" t="s">
        <v>1334</v>
      </c>
      <c r="B96" s="19">
        <v>70370000</v>
      </c>
      <c r="C96" s="19">
        <v>2151000</v>
      </c>
      <c r="D96" s="19">
        <v>2749000</v>
      </c>
      <c r="E96" s="19">
        <v>11910000</v>
      </c>
      <c r="F96" s="19">
        <v>41848000</v>
      </c>
      <c r="G96" s="19">
        <v>55485000</v>
      </c>
      <c r="H96" s="19">
        <v>60999000</v>
      </c>
      <c r="I96" s="19">
        <v>72711000</v>
      </c>
    </row>
    <row r="97" spans="1:9" x14ac:dyDescent="0.2">
      <c r="A97" t="s">
        <v>1335</v>
      </c>
      <c r="B97" s="19">
        <v>70370000</v>
      </c>
      <c r="C97" s="19">
        <v>2151000</v>
      </c>
      <c r="D97" s="19">
        <v>2749000</v>
      </c>
      <c r="E97" s="19">
        <v>11910000</v>
      </c>
      <c r="F97" s="19">
        <v>41848000</v>
      </c>
      <c r="G97" s="19">
        <v>55485000</v>
      </c>
      <c r="H97" s="19">
        <v>60999000</v>
      </c>
      <c r="I97" s="19">
        <v>72711000</v>
      </c>
    </row>
    <row r="98" spans="1:9" x14ac:dyDescent="0.2">
      <c r="A98" t="s">
        <v>1354</v>
      </c>
      <c r="B98" s="19">
        <v>12129000</v>
      </c>
      <c r="C98" s="19">
        <v>712000</v>
      </c>
      <c r="D98" s="19">
        <v>1263000</v>
      </c>
      <c r="E98" s="19">
        <v>3842000</v>
      </c>
      <c r="F98" s="19">
        <v>6913000</v>
      </c>
      <c r="G98" s="19">
        <v>11270000</v>
      </c>
      <c r="H98" s="19">
        <v>14180000</v>
      </c>
      <c r="I98" s="19">
        <v>12779000</v>
      </c>
    </row>
    <row r="99" spans="1:9" x14ac:dyDescent="0.2">
      <c r="A99" t="s">
        <v>1336</v>
      </c>
      <c r="B99" s="19">
        <v>168756000</v>
      </c>
      <c r="C99" s="19">
        <v>5803000</v>
      </c>
      <c r="D99" s="19">
        <v>10113000</v>
      </c>
      <c r="E99" s="19">
        <v>29393000</v>
      </c>
      <c r="F99" s="19">
        <v>62062000</v>
      </c>
      <c r="G99" s="19">
        <v>107879000</v>
      </c>
      <c r="H99" s="19">
        <v>175658000</v>
      </c>
      <c r="I99" s="19">
        <v>167259000</v>
      </c>
    </row>
    <row r="100" spans="1:9" x14ac:dyDescent="0.2">
      <c r="A100" t="s">
        <v>1355</v>
      </c>
      <c r="B100" s="19">
        <v>60285000</v>
      </c>
      <c r="C100" s="19">
        <v>918000</v>
      </c>
      <c r="D100" s="19">
        <v>1604000</v>
      </c>
      <c r="E100" s="19">
        <v>4836000</v>
      </c>
      <c r="F100" s="19">
        <v>14451000</v>
      </c>
      <c r="G100" s="19">
        <v>27843000</v>
      </c>
      <c r="H100" s="19">
        <v>24395000</v>
      </c>
      <c r="I100" s="19">
        <v>90850000</v>
      </c>
    </row>
    <row r="101" spans="1:9" x14ac:dyDescent="0.2">
      <c r="A101" t="s">
        <v>1356</v>
      </c>
      <c r="B101" s="19">
        <v>60285000</v>
      </c>
      <c r="C101" s="19">
        <v>918000</v>
      </c>
      <c r="D101" s="19">
        <v>1604000</v>
      </c>
      <c r="E101" s="19">
        <v>4836000</v>
      </c>
      <c r="F101" s="19">
        <v>14451000</v>
      </c>
      <c r="G101" s="19">
        <v>27843000</v>
      </c>
      <c r="H101" s="19">
        <v>24395000</v>
      </c>
      <c r="I101" s="19">
        <v>90850000</v>
      </c>
    </row>
    <row r="102" spans="1:9" x14ac:dyDescent="0.2">
      <c r="A102" t="s">
        <v>1357</v>
      </c>
      <c r="C102" s="19">
        <v>918459</v>
      </c>
      <c r="D102" s="19">
        <v>1604084</v>
      </c>
      <c r="F102" s="19">
        <v>14451000</v>
      </c>
      <c r="G102" s="19">
        <v>27843000</v>
      </c>
    </row>
    <row r="103" spans="1:9" x14ac:dyDescent="0.2">
      <c r="A103" t="s">
        <v>1358</v>
      </c>
      <c r="B103" s="19">
        <v>-14880000</v>
      </c>
      <c r="C103" s="19">
        <v>-1594000</v>
      </c>
      <c r="D103" s="19">
        <v>-1774000</v>
      </c>
      <c r="E103" s="19">
        <v>-8320000</v>
      </c>
      <c r="F103" s="19">
        <v>-17486000</v>
      </c>
      <c r="G103" s="19">
        <v>-10554000</v>
      </c>
      <c r="H103" s="19">
        <v>-14155000</v>
      </c>
      <c r="I103" s="19">
        <v>-13620000</v>
      </c>
    </row>
    <row r="104" spans="1:9" x14ac:dyDescent="0.2">
      <c r="A104" t="s">
        <v>1293</v>
      </c>
      <c r="B104" s="19">
        <v>-263784000</v>
      </c>
      <c r="C104" s="19">
        <v>841000</v>
      </c>
      <c r="D104" s="19">
        <v>-2343000</v>
      </c>
      <c r="E104" s="19">
        <v>164351000</v>
      </c>
      <c r="F104" s="19">
        <v>221899000</v>
      </c>
      <c r="G104" s="19">
        <v>227065000</v>
      </c>
      <c r="H104" s="19">
        <v>-223052000</v>
      </c>
      <c r="I104" s="19">
        <v>-301146000</v>
      </c>
    </row>
    <row r="105" spans="1:9" x14ac:dyDescent="0.2">
      <c r="A105" t="s">
        <v>1295</v>
      </c>
      <c r="B105" s="19">
        <v>33914000</v>
      </c>
      <c r="C105" s="19">
        <v>-170000</v>
      </c>
      <c r="D105" s="19">
        <v>-54000</v>
      </c>
      <c r="E105" s="19">
        <v>-6218000</v>
      </c>
      <c r="F105" s="19">
        <v>3330000</v>
      </c>
      <c r="G105" s="19">
        <v>16079000</v>
      </c>
      <c r="H105" s="19">
        <v>42247000</v>
      </c>
      <c r="I105" s="19">
        <v>38473000</v>
      </c>
    </row>
    <row r="106" spans="1:9" x14ac:dyDescent="0.2">
      <c r="A106" t="s">
        <v>1337</v>
      </c>
      <c r="B106" s="19">
        <v>33914000</v>
      </c>
      <c r="C106" s="19">
        <v>42000</v>
      </c>
      <c r="D106" s="19">
        <v>155000</v>
      </c>
      <c r="E106" s="19">
        <v>293000</v>
      </c>
      <c r="F106" s="19">
        <v>3330000</v>
      </c>
      <c r="G106" s="19">
        <v>16079000</v>
      </c>
      <c r="H106" s="19">
        <v>42247000</v>
      </c>
      <c r="I106" s="19">
        <v>38473000</v>
      </c>
    </row>
    <row r="107" spans="1:9" x14ac:dyDescent="0.2">
      <c r="A107" t="s">
        <v>1338</v>
      </c>
      <c r="C107" s="19">
        <v>212000</v>
      </c>
      <c r="D107" s="19">
        <v>209000</v>
      </c>
      <c r="E107" s="19">
        <v>6511000</v>
      </c>
      <c r="F107" s="19">
        <v>5225000</v>
      </c>
      <c r="G107" s="19">
        <v>4045000</v>
      </c>
    </row>
    <row r="108" spans="1:9" x14ac:dyDescent="0.2">
      <c r="A108" t="s">
        <v>1298</v>
      </c>
      <c r="B108" s="19">
        <v>31081000</v>
      </c>
      <c r="C108" s="19">
        <v>-362000</v>
      </c>
      <c r="D108" s="19">
        <v>186000</v>
      </c>
      <c r="E108" s="19">
        <v>-300000</v>
      </c>
      <c r="F108" s="19">
        <v>-6080000</v>
      </c>
      <c r="G108" s="19">
        <v>-4045000</v>
      </c>
      <c r="H108" s="19">
        <v>6776000</v>
      </c>
      <c r="I108" s="19">
        <v>62278000</v>
      </c>
    </row>
    <row r="109" spans="1:9" x14ac:dyDescent="0.2">
      <c r="A109" t="s">
        <v>1339</v>
      </c>
      <c r="C109" s="19">
        <v>-362000</v>
      </c>
      <c r="D109" s="19">
        <v>186000</v>
      </c>
      <c r="E109" s="19">
        <v>-300000</v>
      </c>
      <c r="F109" s="19">
        <v>-855000</v>
      </c>
    </row>
    <row r="110" spans="1:9" x14ac:dyDescent="0.2">
      <c r="A110" t="s">
        <v>1344</v>
      </c>
      <c r="B110" s="19">
        <v>31081000</v>
      </c>
      <c r="F110" s="19">
        <v>-6080000</v>
      </c>
      <c r="G110" s="19">
        <v>-4045000</v>
      </c>
      <c r="H110" s="19">
        <v>6776000</v>
      </c>
      <c r="I110" s="19">
        <v>62278000</v>
      </c>
    </row>
    <row r="111" spans="1:9" x14ac:dyDescent="0.2">
      <c r="A111" t="s">
        <v>1304</v>
      </c>
      <c r="B111" s="19">
        <v>-198789000</v>
      </c>
      <c r="C111" s="19">
        <v>309000</v>
      </c>
      <c r="D111" s="19">
        <v>-2211000</v>
      </c>
      <c r="E111" s="19">
        <v>157833000</v>
      </c>
      <c r="F111" s="19">
        <v>219149000</v>
      </c>
      <c r="G111" s="19">
        <v>239099000</v>
      </c>
      <c r="H111" s="19">
        <v>-174029000</v>
      </c>
      <c r="I111" s="19">
        <v>-200395000</v>
      </c>
    </row>
    <row r="112" spans="1:9" x14ac:dyDescent="0.2">
      <c r="A112" t="s">
        <v>1305</v>
      </c>
      <c r="B112" s="19">
        <v>-33124000</v>
      </c>
      <c r="C112">
        <v>0</v>
      </c>
      <c r="D112">
        <v>0</v>
      </c>
      <c r="E112" s="19">
        <v>38915000</v>
      </c>
      <c r="F112" s="19">
        <v>65685000</v>
      </c>
      <c r="G112" s="19">
        <v>80580000</v>
      </c>
      <c r="H112" s="19">
        <v>-27631000</v>
      </c>
      <c r="I112" s="19">
        <v>-37538000</v>
      </c>
    </row>
    <row r="113" spans="1:9" x14ac:dyDescent="0.2">
      <c r="A113" t="s">
        <v>1306</v>
      </c>
      <c r="B113" s="19">
        <v>-165665000</v>
      </c>
      <c r="C113" s="19">
        <v>292000</v>
      </c>
      <c r="D113" s="19">
        <v>-2211000</v>
      </c>
      <c r="E113" s="19">
        <v>85101000</v>
      </c>
      <c r="F113" s="19">
        <v>153464000</v>
      </c>
      <c r="G113" s="19">
        <v>158519000</v>
      </c>
      <c r="H113" s="19">
        <v>-146398000</v>
      </c>
      <c r="I113" s="19">
        <v>-162857000</v>
      </c>
    </row>
    <row r="114" spans="1:9" x14ac:dyDescent="0.2">
      <c r="A114" t="s">
        <v>1345</v>
      </c>
      <c r="B114" s="19">
        <v>-165665000</v>
      </c>
      <c r="C114" s="19">
        <v>309000</v>
      </c>
      <c r="D114" s="19">
        <v>-2211000</v>
      </c>
      <c r="E114" s="19">
        <v>118918000</v>
      </c>
      <c r="F114" s="19">
        <v>153464000</v>
      </c>
      <c r="G114" s="19">
        <v>158519000</v>
      </c>
      <c r="H114" s="19">
        <v>-146398000</v>
      </c>
      <c r="I114" s="19">
        <v>-162857000</v>
      </c>
    </row>
    <row r="115" spans="1:9" x14ac:dyDescent="0.2">
      <c r="A115" t="s">
        <v>1346</v>
      </c>
      <c r="B115" s="19">
        <v>-165665000</v>
      </c>
      <c r="C115" s="19">
        <v>309000</v>
      </c>
      <c r="D115" s="19">
        <v>-2211000</v>
      </c>
      <c r="E115" s="19">
        <v>118918000</v>
      </c>
      <c r="F115" s="19">
        <v>153464000</v>
      </c>
      <c r="G115" s="19">
        <v>158519000</v>
      </c>
      <c r="H115" s="19">
        <v>-146398000</v>
      </c>
      <c r="I115" s="19">
        <v>-162857000</v>
      </c>
    </row>
    <row r="116" spans="1:9" x14ac:dyDescent="0.2">
      <c r="A116" t="s">
        <v>1347</v>
      </c>
      <c r="B116" s="19">
        <v>-165665000</v>
      </c>
      <c r="C116" s="19">
        <v>309000</v>
      </c>
      <c r="D116" s="19">
        <v>-2211000</v>
      </c>
      <c r="E116" s="19">
        <v>118918000</v>
      </c>
      <c r="F116" s="19">
        <v>153464000</v>
      </c>
      <c r="G116" s="19">
        <v>158519000</v>
      </c>
      <c r="H116" s="19">
        <v>-146398000</v>
      </c>
      <c r="I116" s="19">
        <v>-162857000</v>
      </c>
    </row>
    <row r="117" spans="1:9" x14ac:dyDescent="0.2">
      <c r="A117" t="s">
        <v>1372</v>
      </c>
      <c r="C117" s="19">
        <v>16947</v>
      </c>
      <c r="E117" s="19">
        <v>33817000</v>
      </c>
    </row>
    <row r="118" spans="1:9" x14ac:dyDescent="0.2">
      <c r="A118" t="s">
        <v>1348</v>
      </c>
      <c r="C118" s="19">
        <v>17000</v>
      </c>
      <c r="D118">
        <v>0</v>
      </c>
      <c r="E118" s="19">
        <v>33817000</v>
      </c>
      <c r="F118">
        <v>0</v>
      </c>
      <c r="G118">
        <v>0</v>
      </c>
    </row>
    <row r="119" spans="1:9" x14ac:dyDescent="0.2">
      <c r="A119" t="s">
        <v>1379</v>
      </c>
      <c r="C119" s="19">
        <v>16947</v>
      </c>
      <c r="D119">
        <v>0</v>
      </c>
    </row>
    <row r="120" spans="1:9" x14ac:dyDescent="0.2">
      <c r="A120" t="s">
        <v>1312</v>
      </c>
      <c r="B120" s="19">
        <v>-165665000</v>
      </c>
      <c r="C120" s="19">
        <v>292000</v>
      </c>
      <c r="D120" s="19">
        <v>-2211000</v>
      </c>
      <c r="E120" s="19">
        <v>85101000</v>
      </c>
      <c r="F120" s="19">
        <v>153464000</v>
      </c>
      <c r="G120" s="19">
        <v>158519000</v>
      </c>
      <c r="H120" s="19">
        <v>-146398000</v>
      </c>
      <c r="I120" s="19">
        <v>-162857000</v>
      </c>
    </row>
    <row r="121" spans="1:9" x14ac:dyDescent="0.2">
      <c r="A121" t="s">
        <v>1313</v>
      </c>
      <c r="B121">
        <v>-0.56000000000000005</v>
      </c>
      <c r="C121">
        <v>1E-3</v>
      </c>
      <c r="D121">
        <v>-0.01</v>
      </c>
      <c r="E121">
        <v>0.53</v>
      </c>
      <c r="F121">
        <v>0.56000000000000005</v>
      </c>
      <c r="G121">
        <v>0.56000000000000005</v>
      </c>
      <c r="H121">
        <v>-0.51</v>
      </c>
      <c r="I121">
        <v>-0.55000000000000004</v>
      </c>
    </row>
    <row r="122" spans="1:9" x14ac:dyDescent="0.2">
      <c r="A122" t="s">
        <v>1314</v>
      </c>
      <c r="B122">
        <v>-0.56000000000000005</v>
      </c>
      <c r="C122">
        <v>1E-3</v>
      </c>
      <c r="D122">
        <v>-0.01</v>
      </c>
      <c r="E122">
        <v>0.45</v>
      </c>
      <c r="F122">
        <v>0.48</v>
      </c>
      <c r="G122">
        <v>0.5</v>
      </c>
      <c r="H122">
        <v>-0.51</v>
      </c>
      <c r="I122">
        <v>-0.55000000000000004</v>
      </c>
    </row>
    <row r="123" spans="1:9" x14ac:dyDescent="0.2">
      <c r="A123" t="s">
        <v>1315</v>
      </c>
      <c r="B123" s="19">
        <v>296646536</v>
      </c>
      <c r="C123" s="19">
        <v>215414730</v>
      </c>
      <c r="D123" s="19">
        <v>215414730</v>
      </c>
      <c r="E123" s="19">
        <v>159195023</v>
      </c>
      <c r="F123" s="19">
        <v>275763745</v>
      </c>
      <c r="G123" s="19">
        <v>285056606</v>
      </c>
      <c r="H123" s="19">
        <v>289166486</v>
      </c>
      <c r="I123" s="19">
        <v>294327532</v>
      </c>
    </row>
    <row r="124" spans="1:9" x14ac:dyDescent="0.2">
      <c r="A124" t="s">
        <v>1316</v>
      </c>
      <c r="B124" s="19">
        <v>296646536</v>
      </c>
      <c r="C124" s="19">
        <v>237723530</v>
      </c>
      <c r="D124" s="19">
        <v>237723530</v>
      </c>
      <c r="E124" s="19">
        <v>263129765</v>
      </c>
      <c r="F124" s="19">
        <v>318294236</v>
      </c>
      <c r="G124" s="19">
        <v>314827255</v>
      </c>
      <c r="H124" s="19">
        <v>289166486</v>
      </c>
      <c r="I124" s="19">
        <v>294327532</v>
      </c>
    </row>
    <row r="125" spans="1:9" x14ac:dyDescent="0.2">
      <c r="A125" t="s">
        <v>1317</v>
      </c>
      <c r="B125" s="19">
        <v>-278664000</v>
      </c>
      <c r="C125" s="19">
        <v>-753000</v>
      </c>
      <c r="D125" s="19">
        <v>-4117000</v>
      </c>
      <c r="E125" s="19">
        <v>156031000</v>
      </c>
      <c r="F125" s="19">
        <v>204413000</v>
      </c>
      <c r="G125" s="19">
        <v>216511000</v>
      </c>
      <c r="H125" s="19">
        <v>-237207000</v>
      </c>
      <c r="I125" s="19">
        <v>-314766000</v>
      </c>
    </row>
    <row r="126" spans="1:9" x14ac:dyDescent="0.2">
      <c r="A126" t="s">
        <v>1318</v>
      </c>
      <c r="B126" s="19">
        <v>296660000</v>
      </c>
      <c r="C126" s="19">
        <v>7990000</v>
      </c>
      <c r="D126" s="19">
        <v>13955000</v>
      </c>
      <c r="E126" s="19">
        <v>68804000</v>
      </c>
      <c r="F126" s="19">
        <v>153304000</v>
      </c>
      <c r="G126" s="19">
        <v>258359000</v>
      </c>
      <c r="H126" s="19">
        <v>261077000</v>
      </c>
      <c r="I126" s="19">
        <v>329979000</v>
      </c>
    </row>
    <row r="127" spans="1:9" x14ac:dyDescent="0.2">
      <c r="A127" t="s">
        <v>1319</v>
      </c>
      <c r="B127" s="19">
        <v>-165665000</v>
      </c>
      <c r="C127" s="19">
        <v>309000</v>
      </c>
      <c r="D127" s="19">
        <v>-2211000</v>
      </c>
      <c r="E127" s="19">
        <v>118918000</v>
      </c>
      <c r="F127" s="19">
        <v>153464000</v>
      </c>
      <c r="G127" s="19">
        <v>158519000</v>
      </c>
      <c r="H127" s="19">
        <v>-146398000</v>
      </c>
      <c r="I127" s="19">
        <v>-162857000</v>
      </c>
    </row>
    <row r="128" spans="1:9" x14ac:dyDescent="0.2">
      <c r="A128" t="s">
        <v>1320</v>
      </c>
      <c r="B128" s="19">
        <v>-165665000</v>
      </c>
      <c r="C128" s="19">
        <v>671000</v>
      </c>
      <c r="D128" s="19">
        <v>-2397000</v>
      </c>
      <c r="E128" s="14">
        <v>119144032.579</v>
      </c>
      <c r="F128" s="19">
        <v>153464000</v>
      </c>
      <c r="G128" s="19">
        <v>158519000</v>
      </c>
      <c r="H128" s="19">
        <v>-146398000</v>
      </c>
      <c r="I128" s="19">
        <v>-162857000</v>
      </c>
    </row>
    <row r="129" spans="1:9" x14ac:dyDescent="0.2">
      <c r="A129" t="s">
        <v>1321</v>
      </c>
      <c r="B129" s="19">
        <v>33914000</v>
      </c>
      <c r="C129" s="19">
        <v>42000</v>
      </c>
      <c r="D129" s="19">
        <v>155000</v>
      </c>
      <c r="E129" s="19">
        <v>293000</v>
      </c>
      <c r="F129" s="19">
        <v>3330000</v>
      </c>
      <c r="G129" s="19">
        <v>16079000</v>
      </c>
      <c r="H129" s="19">
        <v>42247000</v>
      </c>
      <c r="I129" s="19">
        <v>38473000</v>
      </c>
    </row>
    <row r="130" spans="1:9" x14ac:dyDescent="0.2">
      <c r="A130" t="s">
        <v>1322</v>
      </c>
      <c r="C130" s="19">
        <v>212000</v>
      </c>
      <c r="D130" s="19">
        <v>209000</v>
      </c>
      <c r="E130" s="19">
        <v>6511000</v>
      </c>
      <c r="F130" s="19">
        <v>5225000</v>
      </c>
      <c r="G130" s="19">
        <v>4045000</v>
      </c>
    </row>
    <row r="131" spans="1:9" x14ac:dyDescent="0.2">
      <c r="A131" t="s">
        <v>1323</v>
      </c>
      <c r="B131" s="19">
        <v>33914000</v>
      </c>
      <c r="C131" s="19">
        <v>-170000</v>
      </c>
      <c r="D131" s="19">
        <v>-54000</v>
      </c>
      <c r="E131" s="19">
        <v>-6218000</v>
      </c>
      <c r="F131" s="19">
        <v>3330000</v>
      </c>
      <c r="G131" s="19">
        <v>16079000</v>
      </c>
      <c r="H131" s="19">
        <v>42247000</v>
      </c>
      <c r="I131" s="19">
        <v>38473000</v>
      </c>
    </row>
    <row r="132" spans="1:9" x14ac:dyDescent="0.2">
      <c r="A132" t="s">
        <v>1281</v>
      </c>
      <c r="B132" s="19">
        <v>-263784000</v>
      </c>
      <c r="C132" s="19">
        <v>521000</v>
      </c>
      <c r="D132" s="19">
        <v>-2002000</v>
      </c>
      <c r="E132" s="19">
        <v>164344000</v>
      </c>
      <c r="F132" s="19">
        <v>221899000</v>
      </c>
      <c r="G132" s="19">
        <v>227065000</v>
      </c>
      <c r="H132" s="19">
        <v>-223052000</v>
      </c>
      <c r="I132" s="19">
        <v>-301146000</v>
      </c>
    </row>
    <row r="133" spans="1:9" x14ac:dyDescent="0.2">
      <c r="A133" t="s">
        <v>1278</v>
      </c>
      <c r="B133" s="19">
        <v>-197924000</v>
      </c>
      <c r="C133" s="19">
        <v>1439000</v>
      </c>
      <c r="D133" s="19">
        <v>-155000</v>
      </c>
      <c r="E133" s="19">
        <v>169615000</v>
      </c>
      <c r="F133" s="19">
        <v>239149000</v>
      </c>
      <c r="G133" s="19">
        <v>260167000</v>
      </c>
      <c r="H133" s="19">
        <v>-192158000</v>
      </c>
      <c r="I133" s="19">
        <v>-204148000</v>
      </c>
    </row>
    <row r="134" spans="1:9" x14ac:dyDescent="0.2">
      <c r="A134" t="s">
        <v>1364</v>
      </c>
      <c r="C134">
        <v>0</v>
      </c>
      <c r="D134">
        <v>0</v>
      </c>
      <c r="E134" s="19">
        <v>26708000</v>
      </c>
      <c r="F134" s="19">
        <v>42717000</v>
      </c>
      <c r="G134" s="19">
        <v>61177000</v>
      </c>
      <c r="H134">
        <v>0</v>
      </c>
      <c r="I134">
        <v>0</v>
      </c>
    </row>
    <row r="135" spans="1:9" x14ac:dyDescent="0.2">
      <c r="A135" t="s">
        <v>1324</v>
      </c>
      <c r="B135" s="19">
        <v>65860000</v>
      </c>
      <c r="C135" s="19">
        <v>918000</v>
      </c>
      <c r="D135" s="19">
        <v>1847000</v>
      </c>
      <c r="E135" s="19">
        <v>5271000</v>
      </c>
      <c r="F135" s="19">
        <v>17250000</v>
      </c>
      <c r="G135" s="19">
        <v>33102000</v>
      </c>
      <c r="H135" s="19">
        <v>30894000</v>
      </c>
      <c r="I135" s="19">
        <v>96998000</v>
      </c>
    </row>
    <row r="136" spans="1:9" x14ac:dyDescent="0.2">
      <c r="A136" t="s">
        <v>1325</v>
      </c>
      <c r="B136" s="19">
        <v>-165665000</v>
      </c>
      <c r="C136" s="19">
        <v>309000</v>
      </c>
      <c r="D136" s="19">
        <v>-2211000</v>
      </c>
      <c r="E136" s="19">
        <v>118918000</v>
      </c>
      <c r="F136" s="19">
        <v>153464000</v>
      </c>
      <c r="G136" s="19">
        <v>158519000</v>
      </c>
      <c r="H136" s="19">
        <v>-146398000</v>
      </c>
      <c r="I136" s="19">
        <v>-162857000</v>
      </c>
    </row>
    <row r="137" spans="1:9" x14ac:dyDescent="0.2">
      <c r="A137" t="s">
        <v>1326</v>
      </c>
      <c r="C137" s="19">
        <v>-362000</v>
      </c>
      <c r="D137" s="19">
        <v>186000</v>
      </c>
      <c r="E137" s="19">
        <v>-300000</v>
      </c>
      <c r="F137" s="19">
        <v>-855000</v>
      </c>
    </row>
    <row r="138" spans="1:9" x14ac:dyDescent="0.2">
      <c r="A138" t="s">
        <v>1327</v>
      </c>
      <c r="C138" s="19">
        <v>-362000</v>
      </c>
      <c r="D138" s="19">
        <v>186000</v>
      </c>
      <c r="E138" s="19">
        <v>-300000</v>
      </c>
      <c r="F138" s="19">
        <v>-855000</v>
      </c>
    </row>
    <row r="139" spans="1:9" x14ac:dyDescent="0.2">
      <c r="A139" t="s">
        <v>1328</v>
      </c>
      <c r="B139" s="19">
        <v>-197924000</v>
      </c>
      <c r="C139" s="19">
        <v>1801000</v>
      </c>
      <c r="D139" s="19">
        <v>-341000</v>
      </c>
      <c r="E139" s="19">
        <v>169915000</v>
      </c>
      <c r="F139" s="19">
        <v>239149000</v>
      </c>
      <c r="G139" s="19">
        <v>260167000</v>
      </c>
      <c r="H139" s="19">
        <v>-192158000</v>
      </c>
      <c r="I139" s="19">
        <v>-204148000</v>
      </c>
    </row>
    <row r="140" spans="1:9" x14ac:dyDescent="0.2">
      <c r="A140" t="s">
        <v>1329</v>
      </c>
      <c r="B140">
        <v>0.16700000000000001</v>
      </c>
      <c r="C140">
        <v>0</v>
      </c>
      <c r="D140">
        <v>0</v>
      </c>
      <c r="E140">
        <v>0.247</v>
      </c>
      <c r="F140">
        <v>0.3</v>
      </c>
      <c r="G140">
        <v>0.33700000000000002</v>
      </c>
      <c r="H140">
        <v>0.159</v>
      </c>
      <c r="I140">
        <v>0.187</v>
      </c>
    </row>
    <row r="141" spans="1:9" x14ac:dyDescent="0.2">
      <c r="A141" t="s">
        <v>1330</v>
      </c>
      <c r="B141">
        <v>0</v>
      </c>
      <c r="C141">
        <v>0</v>
      </c>
      <c r="D141">
        <v>0</v>
      </c>
      <c r="E141" s="14">
        <v>-73967.421000000002</v>
      </c>
      <c r="F141">
        <v>0</v>
      </c>
      <c r="G141">
        <v>0</v>
      </c>
      <c r="H141">
        <v>0</v>
      </c>
      <c r="I141">
        <v>0</v>
      </c>
    </row>
    <row r="142" spans="1:9" x14ac:dyDescent="0.2">
      <c r="E142" s="14"/>
    </row>
    <row r="143" spans="1:9" x14ac:dyDescent="0.2">
      <c r="A143" t="s">
        <v>1331</v>
      </c>
      <c r="B143">
        <v>9882</v>
      </c>
      <c r="C143">
        <v>12186</v>
      </c>
      <c r="D143">
        <v>195</v>
      </c>
      <c r="E143">
        <v>683653</v>
      </c>
      <c r="F143">
        <v>-3886</v>
      </c>
      <c r="G143">
        <v>-1628</v>
      </c>
      <c r="H143">
        <v>10356</v>
      </c>
      <c r="I143">
        <v>12769</v>
      </c>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2" spans="1:1" x14ac:dyDescent="0.2">
      <c r="A152" s="19"/>
    </row>
  </sheetData>
  <sortState xmlns:xlrd2="http://schemas.microsoft.com/office/spreadsheetml/2017/richdata2" columnSort="1" ref="C1:I57">
    <sortCondition ref="C1:I1"/>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15AD-DDD7-1B42-A174-6E809411C94C}">
  <dimension ref="A1:J142"/>
  <sheetViews>
    <sheetView workbookViewId="0"/>
  </sheetViews>
  <sheetFormatPr baseColWidth="10" defaultRowHeight="16" x14ac:dyDescent="0.2"/>
  <sheetData>
    <row r="1" spans="1:10" x14ac:dyDescent="0.2">
      <c r="A1" t="s">
        <v>1283</v>
      </c>
      <c r="B1" t="s">
        <v>1284</v>
      </c>
      <c r="C1" s="17">
        <v>43830</v>
      </c>
      <c r="D1" s="17">
        <v>44196</v>
      </c>
      <c r="E1" s="17">
        <v>44561</v>
      </c>
      <c r="F1" s="17">
        <v>44926</v>
      </c>
      <c r="G1" s="17">
        <v>45291</v>
      </c>
      <c r="H1" s="17">
        <v>45657</v>
      </c>
    </row>
    <row r="2" spans="1:10" x14ac:dyDescent="0.2">
      <c r="C2" s="41">
        <v>1.2620696220330916</v>
      </c>
      <c r="D2" s="41">
        <v>1.231407573454085</v>
      </c>
      <c r="E2" s="41">
        <v>1.2144058909803599</v>
      </c>
      <c r="F2" s="41">
        <v>1.1298901106999999</v>
      </c>
      <c r="G2" s="41">
        <v>1.0618269999999999</v>
      </c>
      <c r="H2" s="41">
        <v>1.03</v>
      </c>
    </row>
    <row r="3" spans="1:10" x14ac:dyDescent="0.2">
      <c r="A3" t="s">
        <v>1285</v>
      </c>
      <c r="C3" s="41">
        <f>C$2*C90</f>
        <v>2599863.4213881688</v>
      </c>
      <c r="D3" s="41">
        <f t="shared" ref="D3:H3" si="0">D$2*D90</f>
        <v>5886128.201110526</v>
      </c>
      <c r="E3" s="41">
        <f t="shared" si="0"/>
        <v>5807288.9706680812</v>
      </c>
      <c r="F3" s="41">
        <f t="shared" si="0"/>
        <v>6493478.4661928993</v>
      </c>
      <c r="G3" s="41">
        <f t="shared" si="0"/>
        <v>6071526.7859999994</v>
      </c>
      <c r="H3" s="41">
        <f t="shared" si="0"/>
        <v>4670020</v>
      </c>
      <c r="I3" s="41"/>
      <c r="J3" s="41"/>
    </row>
    <row r="4" spans="1:10" x14ac:dyDescent="0.2">
      <c r="A4" t="s">
        <v>1332</v>
      </c>
      <c r="C4" s="41">
        <f t="shared" ref="C4:H4" si="1">C$2*C91</f>
        <v>2599863.4213881688</v>
      </c>
      <c r="D4" s="41">
        <f t="shared" si="1"/>
        <v>5886128.201110526</v>
      </c>
      <c r="E4" s="41">
        <f t="shared" si="1"/>
        <v>5807288.9706680812</v>
      </c>
      <c r="F4" s="41">
        <f t="shared" si="1"/>
        <v>6493478.4661928993</v>
      </c>
      <c r="G4" s="41">
        <f t="shared" si="1"/>
        <v>6071526.7859999994</v>
      </c>
      <c r="H4" s="41">
        <f t="shared" si="1"/>
        <v>4670020</v>
      </c>
      <c r="I4" s="41"/>
      <c r="J4" s="41"/>
    </row>
    <row r="5" spans="1:10" x14ac:dyDescent="0.2">
      <c r="A5" t="s">
        <v>1287</v>
      </c>
      <c r="C5" s="41">
        <f t="shared" ref="C5:H5" si="2">C$2*C92</f>
        <v>10506729.603425488</v>
      </c>
      <c r="D5" s="41">
        <f t="shared" si="2"/>
        <v>22265080.335623313</v>
      </c>
      <c r="E5" s="41">
        <f t="shared" si="2"/>
        <v>97176759.3962484</v>
      </c>
      <c r="F5" s="41">
        <f t="shared" si="2"/>
        <v>127109247.7834179</v>
      </c>
      <c r="G5" s="41">
        <f t="shared" si="2"/>
        <v>106074393.64599998</v>
      </c>
      <c r="H5" s="41">
        <f t="shared" si="2"/>
        <v>116824660</v>
      </c>
      <c r="I5" s="41"/>
      <c r="J5" s="41"/>
    </row>
    <row r="6" spans="1:10" x14ac:dyDescent="0.2">
      <c r="A6" t="s">
        <v>1333</v>
      </c>
      <c r="C6" s="41">
        <f t="shared" ref="C6:H6" si="3">C$2*C93</f>
        <v>4446271.278422582</v>
      </c>
      <c r="D6" s="41">
        <f t="shared" si="3"/>
        <v>6775204.469144376</v>
      </c>
      <c r="E6" s="41">
        <f t="shared" si="3"/>
        <v>34950601.542414755</v>
      </c>
      <c r="F6" s="41">
        <f t="shared" si="3"/>
        <v>45819303.769106396</v>
      </c>
      <c r="G6" s="41">
        <f t="shared" si="3"/>
        <v>40171039.063999996</v>
      </c>
      <c r="H6" s="41">
        <f t="shared" si="3"/>
        <v>37259220</v>
      </c>
      <c r="I6" s="41"/>
      <c r="J6" s="41"/>
    </row>
    <row r="7" spans="1:10" x14ac:dyDescent="0.2">
      <c r="A7" t="s">
        <v>1336</v>
      </c>
      <c r="C7" s="41">
        <f t="shared" ref="C7:H7" si="4">C$2*C94</f>
        <v>5440782.1405846579</v>
      </c>
      <c r="D7" s="41">
        <f t="shared" si="4"/>
        <v>14097153.900902366</v>
      </c>
      <c r="E7" s="41">
        <f t="shared" si="4"/>
        <v>54145501.055250324</v>
      </c>
      <c r="F7" s="41">
        <f t="shared" si="4"/>
        <v>66559566.641115591</v>
      </c>
      <c r="G7" s="41">
        <f t="shared" si="4"/>
        <v>51038838.408999994</v>
      </c>
      <c r="H7" s="41">
        <f t="shared" si="4"/>
        <v>65774770</v>
      </c>
      <c r="I7" s="41"/>
      <c r="J7" s="41"/>
    </row>
    <row r="8" spans="1:10" x14ac:dyDescent="0.2">
      <c r="A8" t="s">
        <v>1355</v>
      </c>
      <c r="C8" s="41">
        <f t="shared" ref="C8:H8" si="5">C$2*C95</f>
        <v>619676.18441824801</v>
      </c>
      <c r="D8" s="41">
        <f t="shared" si="5"/>
        <v>1392721.9655765702</v>
      </c>
      <c r="E8" s="41">
        <f t="shared" si="5"/>
        <v>8080656.7985833148</v>
      </c>
      <c r="F8" s="41">
        <f t="shared" si="5"/>
        <v>14730377.373195898</v>
      </c>
      <c r="G8" s="41">
        <f t="shared" si="5"/>
        <v>14864516.172999999</v>
      </c>
      <c r="H8" s="41">
        <f t="shared" si="5"/>
        <v>13790670</v>
      </c>
      <c r="I8" s="41"/>
      <c r="J8" s="41"/>
    </row>
    <row r="9" spans="1:10" x14ac:dyDescent="0.2">
      <c r="A9" t="s">
        <v>1356</v>
      </c>
      <c r="C9" s="41">
        <f t="shared" ref="C9:H9" si="6">C$2*C96</f>
        <v>619676.18441824801</v>
      </c>
      <c r="D9" s="41">
        <f t="shared" si="6"/>
        <v>1392721.9655765702</v>
      </c>
      <c r="E9" s="41">
        <f t="shared" si="6"/>
        <v>8080656.7985833148</v>
      </c>
      <c r="F9" s="41">
        <f t="shared" si="6"/>
        <v>14730377.373195898</v>
      </c>
      <c r="G9" s="41">
        <f t="shared" si="6"/>
        <v>14864516.172999999</v>
      </c>
      <c r="H9" s="41">
        <f t="shared" si="6"/>
        <v>13790670</v>
      </c>
      <c r="I9" s="41"/>
      <c r="J9" s="41"/>
    </row>
    <row r="10" spans="1:10" x14ac:dyDescent="0.2">
      <c r="A10" t="s">
        <v>1293</v>
      </c>
      <c r="C10" s="41">
        <f t="shared" ref="C10:H10" si="7">C$2*C97</f>
        <v>-7906866.1820373191</v>
      </c>
      <c r="D10" s="41">
        <f t="shared" si="7"/>
        <v>-16378952.134512786</v>
      </c>
      <c r="E10" s="41">
        <f t="shared" si="7"/>
        <v>-91369470.425580323</v>
      </c>
      <c r="F10" s="41">
        <f t="shared" si="7"/>
        <v>-120615769.31722499</v>
      </c>
      <c r="G10" s="41">
        <f t="shared" si="7"/>
        <v>-100002866.85999998</v>
      </c>
      <c r="H10" s="41">
        <f t="shared" si="7"/>
        <v>-112154640</v>
      </c>
      <c r="I10" s="41"/>
      <c r="J10" s="41"/>
    </row>
    <row r="11" spans="1:10" x14ac:dyDescent="0.2">
      <c r="A11" t="s">
        <v>1295</v>
      </c>
      <c r="C11" s="41">
        <f t="shared" ref="C11:H11" si="8">C$2*C98</f>
        <v>-338234.65870486852</v>
      </c>
      <c r="D11" s="41">
        <f t="shared" si="8"/>
        <v>-780712.40156988986</v>
      </c>
      <c r="E11" s="41">
        <f t="shared" si="8"/>
        <v>-4167841.017844595</v>
      </c>
      <c r="F11" s="41">
        <f t="shared" si="8"/>
        <v>-1098253.1876003998</v>
      </c>
      <c r="G11" s="41">
        <f t="shared" si="8"/>
        <v>-1072445.2699999998</v>
      </c>
      <c r="H11" s="41">
        <f t="shared" si="8"/>
        <v>-581950</v>
      </c>
      <c r="I11" s="41"/>
      <c r="J11" s="41"/>
    </row>
    <row r="12" spans="1:10" x14ac:dyDescent="0.2">
      <c r="A12" t="s">
        <v>1338</v>
      </c>
      <c r="C12" s="41">
        <f t="shared" ref="C12:H12" si="9">C$2*C99</f>
        <v>338234.65870486852</v>
      </c>
      <c r="D12" s="41">
        <f t="shared" si="9"/>
        <v>780712.40156988986</v>
      </c>
      <c r="E12" s="41">
        <f t="shared" si="9"/>
        <v>4167841.017844595</v>
      </c>
      <c r="F12" s="41">
        <f t="shared" si="9"/>
        <v>1098253.1876003998</v>
      </c>
      <c r="G12" s="41">
        <f t="shared" si="9"/>
        <v>1072445.2699999998</v>
      </c>
      <c r="H12" s="41">
        <f t="shared" si="9"/>
        <v>581950</v>
      </c>
      <c r="I12" s="41"/>
      <c r="J12" s="41"/>
    </row>
    <row r="13" spans="1:10" x14ac:dyDescent="0.2">
      <c r="A13" t="s">
        <v>1298</v>
      </c>
      <c r="C13" s="41">
        <f t="shared" ref="C13:H13" si="10">C$2*C100</f>
        <v>-64365.550723687673</v>
      </c>
      <c r="D13" s="41">
        <f t="shared" si="10"/>
        <v>-514728.36570380756</v>
      </c>
      <c r="E13" s="41">
        <f t="shared" si="10"/>
        <v>-37876105.333786443</v>
      </c>
      <c r="F13" s="41">
        <f t="shared" si="10"/>
        <v>2663150.9909198997</v>
      </c>
      <c r="G13" s="41">
        <f t="shared" si="10"/>
        <v>-16220469.251999998</v>
      </c>
      <c r="H13" s="41">
        <f t="shared" si="10"/>
        <v>6609510</v>
      </c>
      <c r="I13" s="41"/>
      <c r="J13" s="41"/>
    </row>
    <row r="14" spans="1:10" x14ac:dyDescent="0.2">
      <c r="A14" t="s">
        <v>1341</v>
      </c>
      <c r="C14" s="41">
        <f t="shared" ref="C14:H14" si="11">C$2*C101</f>
        <v>0</v>
      </c>
      <c r="D14" s="41">
        <f t="shared" si="11"/>
        <v>0</v>
      </c>
      <c r="E14" s="41">
        <f t="shared" si="11"/>
        <v>0</v>
      </c>
      <c r="F14" s="41">
        <f t="shared" si="11"/>
        <v>0</v>
      </c>
      <c r="G14" s="41">
        <f t="shared" si="11"/>
        <v>-22654079.044999998</v>
      </c>
      <c r="H14" s="41">
        <f t="shared" si="11"/>
        <v>0</v>
      </c>
      <c r="I14" s="41"/>
      <c r="J14" s="41"/>
    </row>
    <row r="15" spans="1:10" x14ac:dyDescent="0.2">
      <c r="A15" t="s">
        <v>1361</v>
      </c>
      <c r="C15" s="41">
        <f t="shared" ref="C15:H15" si="12">C$2*C102</f>
        <v>0</v>
      </c>
      <c r="D15" s="41">
        <f t="shared" si="12"/>
        <v>0</v>
      </c>
      <c r="E15" s="41">
        <f t="shared" si="12"/>
        <v>0</v>
      </c>
      <c r="F15" s="41">
        <f t="shared" si="12"/>
        <v>0</v>
      </c>
      <c r="G15" s="41">
        <f t="shared" si="12"/>
        <v>22654079.044999998</v>
      </c>
      <c r="H15" s="41">
        <f t="shared" si="12"/>
        <v>0</v>
      </c>
      <c r="I15" s="41"/>
      <c r="J15" s="41"/>
    </row>
    <row r="16" spans="1:10" x14ac:dyDescent="0.2">
      <c r="A16" t="s">
        <v>1344</v>
      </c>
      <c r="C16" s="41">
        <f t="shared" ref="C16:H16" si="13">C$2*C103</f>
        <v>-64365.550723687673</v>
      </c>
      <c r="D16" s="41">
        <f t="shared" si="13"/>
        <v>-514728.36570380756</v>
      </c>
      <c r="E16" s="41">
        <f t="shared" si="13"/>
        <v>-37876105.333786443</v>
      </c>
      <c r="F16" s="41">
        <f t="shared" si="13"/>
        <v>2663150.9909198997</v>
      </c>
      <c r="G16" s="41">
        <f t="shared" si="13"/>
        <v>6433609.7929999987</v>
      </c>
      <c r="H16" s="41">
        <f t="shared" si="13"/>
        <v>6609510</v>
      </c>
      <c r="I16" s="41"/>
      <c r="J16" s="41"/>
    </row>
    <row r="17" spans="1:10" x14ac:dyDescent="0.2">
      <c r="A17" t="s">
        <v>1304</v>
      </c>
      <c r="C17" s="41">
        <f t="shared" ref="C17:H17" si="14">C$2*C104</f>
        <v>-8309466.3914658753</v>
      </c>
      <c r="D17" s="41">
        <f t="shared" si="14"/>
        <v>-17674392.901786484</v>
      </c>
      <c r="E17" s="41">
        <f t="shared" si="14"/>
        <v>-133413416.77721135</v>
      </c>
      <c r="F17" s="41">
        <f t="shared" si="14"/>
        <v>-119050871.5139055</v>
      </c>
      <c r="G17" s="41">
        <f t="shared" si="14"/>
        <v>-117295781.38199998</v>
      </c>
      <c r="H17" s="41">
        <f t="shared" si="14"/>
        <v>-106127080</v>
      </c>
      <c r="I17" s="41"/>
      <c r="J17" s="41"/>
    </row>
    <row r="18" spans="1:10" x14ac:dyDescent="0.2">
      <c r="A18" t="s">
        <v>1305</v>
      </c>
      <c r="C18" s="41">
        <f t="shared" ref="C18:H18" si="15">C$2*C105</f>
        <v>0</v>
      </c>
      <c r="D18" s="41">
        <f t="shared" si="15"/>
        <v>0</v>
      </c>
      <c r="E18" s="41">
        <f t="shared" si="15"/>
        <v>-10806998.023834223</v>
      </c>
      <c r="F18" s="41">
        <f t="shared" si="15"/>
        <v>-520879.34103269997</v>
      </c>
      <c r="G18" s="41">
        <f t="shared" si="15"/>
        <v>106182.69999999998</v>
      </c>
      <c r="H18" s="41">
        <f t="shared" si="15"/>
        <v>72100</v>
      </c>
      <c r="I18" s="41"/>
      <c r="J18" s="41"/>
    </row>
    <row r="19" spans="1:10" x14ac:dyDescent="0.2">
      <c r="A19" t="s">
        <v>1306</v>
      </c>
      <c r="C19" s="41">
        <f t="shared" ref="C19:H19" si="16">C$2*C106</f>
        <v>-30125601.877929896</v>
      </c>
      <c r="D19" s="41">
        <f t="shared" si="16"/>
        <v>-60916501.251200132</v>
      </c>
      <c r="E19" s="41">
        <f t="shared" si="16"/>
        <v>-125380121.80837628</v>
      </c>
      <c r="F19" s="41">
        <f t="shared" si="16"/>
        <v>-118529992.17287278</v>
      </c>
      <c r="G19" s="41">
        <f t="shared" si="16"/>
        <v>-117401964.08199999</v>
      </c>
      <c r="H19" s="41">
        <f t="shared" si="16"/>
        <v>-106199180</v>
      </c>
      <c r="I19" s="41"/>
      <c r="J19" s="41"/>
    </row>
    <row r="20" spans="1:10" x14ac:dyDescent="0.2">
      <c r="A20" t="s">
        <v>1345</v>
      </c>
      <c r="C20" s="41">
        <f t="shared" ref="C20:H20" si="17">C$2*C107</f>
        <v>-8309466.3914658753</v>
      </c>
      <c r="D20" s="41">
        <f t="shared" si="17"/>
        <v>-17674392.901786484</v>
      </c>
      <c r="E20" s="41">
        <f t="shared" si="17"/>
        <v>-122606418.75337714</v>
      </c>
      <c r="F20" s="41">
        <f t="shared" si="17"/>
        <v>-118529992.17287278</v>
      </c>
      <c r="G20" s="41">
        <f t="shared" si="17"/>
        <v>-117401964.08199999</v>
      </c>
      <c r="H20" s="41">
        <f t="shared" si="17"/>
        <v>-106199180</v>
      </c>
      <c r="I20" s="41"/>
      <c r="J20" s="41"/>
    </row>
    <row r="21" spans="1:10" x14ac:dyDescent="0.2">
      <c r="A21" t="s">
        <v>1346</v>
      </c>
      <c r="C21" s="41">
        <f t="shared" ref="C21:H21" si="18">C$2*C108</f>
        <v>-8309466.3914658753</v>
      </c>
      <c r="D21" s="41">
        <f t="shared" si="18"/>
        <v>-17674392.901786484</v>
      </c>
      <c r="E21" s="41">
        <f t="shared" si="18"/>
        <v>-122606418.75337714</v>
      </c>
      <c r="F21" s="41">
        <f t="shared" si="18"/>
        <v>-118529992.17287278</v>
      </c>
      <c r="G21" s="41">
        <f t="shared" si="18"/>
        <v>-117401964.08199999</v>
      </c>
      <c r="H21" s="41">
        <f t="shared" si="18"/>
        <v>-106199180</v>
      </c>
      <c r="I21" s="41"/>
      <c r="J21" s="41"/>
    </row>
    <row r="22" spans="1:10" x14ac:dyDescent="0.2">
      <c r="A22" t="s">
        <v>1347</v>
      </c>
      <c r="C22" s="41">
        <f t="shared" ref="C22:H22" si="19">C$2*C109</f>
        <v>-8309466.3914658753</v>
      </c>
      <c r="D22" s="41">
        <f t="shared" si="19"/>
        <v>-17674392.901786484</v>
      </c>
      <c r="E22" s="41">
        <f t="shared" si="19"/>
        <v>-122606418.75337714</v>
      </c>
      <c r="F22" s="41">
        <f t="shared" si="19"/>
        <v>-118529992.17287278</v>
      </c>
      <c r="G22" s="41">
        <f t="shared" si="19"/>
        <v>-117401964.08199999</v>
      </c>
      <c r="H22" s="41">
        <f t="shared" si="19"/>
        <v>-106199180</v>
      </c>
      <c r="I22" s="41"/>
      <c r="J22" s="41"/>
    </row>
    <row r="23" spans="1:10" x14ac:dyDescent="0.2">
      <c r="A23" t="s">
        <v>1372</v>
      </c>
      <c r="C23" s="41">
        <f t="shared" ref="C23:H23" si="20">C$2*C110</f>
        <v>0</v>
      </c>
      <c r="D23" s="41">
        <f t="shared" si="20"/>
        <v>960497.9072941863</v>
      </c>
      <c r="E23" s="41">
        <f t="shared" si="20"/>
        <v>2773703.054999142</v>
      </c>
      <c r="F23" s="41">
        <f t="shared" si="20"/>
        <v>0</v>
      </c>
      <c r="G23" s="41">
        <f t="shared" si="20"/>
        <v>0</v>
      </c>
      <c r="H23" s="41">
        <f t="shared" si="20"/>
        <v>0</v>
      </c>
      <c r="I23" s="41"/>
      <c r="J23" s="41"/>
    </row>
    <row r="24" spans="1:10" x14ac:dyDescent="0.2">
      <c r="A24" t="s">
        <v>1348</v>
      </c>
      <c r="C24" s="41">
        <f t="shared" ref="C24:H24" si="21">C$2*C111</f>
        <v>21816135.48646402</v>
      </c>
      <c r="D24" s="41">
        <f t="shared" si="21"/>
        <v>42281610.442119464</v>
      </c>
      <c r="E24" s="41">
        <f t="shared" si="21"/>
        <v>0</v>
      </c>
      <c r="F24" s="41">
        <f t="shared" si="21"/>
        <v>0</v>
      </c>
      <c r="G24" s="41">
        <f t="shared" si="21"/>
        <v>0</v>
      </c>
      <c r="H24" s="41">
        <f t="shared" si="21"/>
        <v>0</v>
      </c>
      <c r="I24" s="41"/>
      <c r="J24" s="41"/>
    </row>
    <row r="25" spans="1:10" x14ac:dyDescent="0.2">
      <c r="A25" t="s">
        <v>1312</v>
      </c>
      <c r="C25" s="41">
        <f t="shared" ref="C25:H25" si="22">C$2*C112</f>
        <v>-30125601.877929896</v>
      </c>
      <c r="D25" s="41">
        <f t="shared" si="22"/>
        <v>-60916501.251200132</v>
      </c>
      <c r="E25" s="41">
        <f t="shared" si="22"/>
        <v>-125380121.80837628</v>
      </c>
      <c r="F25" s="41">
        <f t="shared" si="22"/>
        <v>-118529992.17287278</v>
      </c>
      <c r="G25" s="41">
        <f t="shared" si="22"/>
        <v>-117401964.08199999</v>
      </c>
      <c r="H25" s="41">
        <f t="shared" si="22"/>
        <v>-106199180</v>
      </c>
      <c r="I25" s="41"/>
      <c r="J25" s="41"/>
    </row>
    <row r="26" spans="1:10" x14ac:dyDescent="0.2">
      <c r="A26" t="s">
        <v>1313</v>
      </c>
      <c r="C26" s="41">
        <f t="shared" ref="C26:H26" si="23">C$2*C113</f>
        <v>-0.33318638021673619</v>
      </c>
      <c r="D26" s="41">
        <f t="shared" si="23"/>
        <v>-0.67357994267938459</v>
      </c>
      <c r="E26" s="41">
        <f t="shared" si="23"/>
        <v>-2.5259642532391489</v>
      </c>
      <c r="F26" s="41">
        <f t="shared" si="23"/>
        <v>-1.2993736273049998</v>
      </c>
      <c r="G26" s="41">
        <f t="shared" si="23"/>
        <v>-1.2741923999999998</v>
      </c>
      <c r="H26" s="41">
        <f t="shared" si="23"/>
        <v>-0.96819999999999995</v>
      </c>
      <c r="I26" s="41"/>
      <c r="J26" s="41"/>
    </row>
    <row r="27" spans="1:10" x14ac:dyDescent="0.2">
      <c r="A27" t="s">
        <v>1314</v>
      </c>
      <c r="C27" s="41">
        <f t="shared" ref="C27:H27" si="24">C$2*C114</f>
        <v>-0.33318638021673619</v>
      </c>
      <c r="D27" s="41">
        <f t="shared" si="24"/>
        <v>-0.67357994267938459</v>
      </c>
      <c r="E27" s="41">
        <f t="shared" si="24"/>
        <v>-2.5259642532391489</v>
      </c>
      <c r="F27" s="41">
        <f t="shared" si="24"/>
        <v>-1.2993736273049998</v>
      </c>
      <c r="G27" s="41">
        <f t="shared" si="24"/>
        <v>-1.2741923999999998</v>
      </c>
      <c r="H27" s="41">
        <f t="shared" si="24"/>
        <v>-0.96819999999999995</v>
      </c>
      <c r="I27" s="41"/>
      <c r="J27" s="41"/>
    </row>
    <row r="28" spans="1:10" x14ac:dyDescent="0.2">
      <c r="A28" t="s">
        <v>1315</v>
      </c>
      <c r="C28" s="41">
        <f t="shared" ref="C28:H28" si="25">C$2*C115</f>
        <v>114059569.85677233</v>
      </c>
      <c r="D28" s="41">
        <f t="shared" si="25"/>
        <v>111288486.54187955</v>
      </c>
      <c r="E28" s="41">
        <f t="shared" si="25"/>
        <v>60337992.288102031</v>
      </c>
      <c r="F28" s="41">
        <f t="shared" si="25"/>
        <v>102645577.80742112</v>
      </c>
      <c r="G28" s="41">
        <f t="shared" si="25"/>
        <v>97717832.145231992</v>
      </c>
      <c r="H28" s="41">
        <f t="shared" si="25"/>
        <v>113547066.10000001</v>
      </c>
      <c r="I28" s="41"/>
      <c r="J28" s="41"/>
    </row>
    <row r="29" spans="1:10" x14ac:dyDescent="0.2">
      <c r="A29" t="s">
        <v>1316</v>
      </c>
      <c r="C29" s="41">
        <f t="shared" ref="C29:H29" si="26">C$2*C116</f>
        <v>114059569.85677233</v>
      </c>
      <c r="D29" s="41">
        <f t="shared" si="26"/>
        <v>111288486.54187955</v>
      </c>
      <c r="E29" s="41">
        <f t="shared" si="26"/>
        <v>60337992.288102031</v>
      </c>
      <c r="F29" s="41">
        <f t="shared" si="26"/>
        <v>102645577.80742112</v>
      </c>
      <c r="G29" s="41">
        <f t="shared" si="26"/>
        <v>97717832.145231992</v>
      </c>
      <c r="H29" s="41">
        <f t="shared" si="26"/>
        <v>113547066.10000001</v>
      </c>
      <c r="I29" s="41"/>
      <c r="J29" s="41"/>
    </row>
    <row r="30" spans="1:10" x14ac:dyDescent="0.2">
      <c r="A30" t="s">
        <v>1317</v>
      </c>
      <c r="C30" s="41">
        <f t="shared" ref="C30:H30" si="27">C$2*C117</f>
        <v>-7906866.1820373191</v>
      </c>
      <c r="D30" s="41">
        <f t="shared" si="27"/>
        <v>-16378952.134512786</v>
      </c>
      <c r="E30" s="41">
        <f t="shared" si="27"/>
        <v>-91369470.425580323</v>
      </c>
      <c r="F30" s="41">
        <f t="shared" si="27"/>
        <v>-120615769.31722499</v>
      </c>
      <c r="G30" s="41">
        <f t="shared" si="27"/>
        <v>-122656945.90499999</v>
      </c>
      <c r="H30" s="41">
        <f t="shared" si="27"/>
        <v>-112154640</v>
      </c>
      <c r="I30" s="41"/>
      <c r="J30" s="41"/>
    </row>
    <row r="31" spans="1:10" x14ac:dyDescent="0.2">
      <c r="A31" t="s">
        <v>1318</v>
      </c>
      <c r="C31" s="41">
        <f t="shared" ref="C31:H31" si="28">C$2*C118</f>
        <v>10506729.603425488</v>
      </c>
      <c r="D31" s="41">
        <f t="shared" si="28"/>
        <v>22265080.335623313</v>
      </c>
      <c r="E31" s="41">
        <f t="shared" si="28"/>
        <v>97176759.3962484</v>
      </c>
      <c r="F31" s="41">
        <f t="shared" si="28"/>
        <v>127109247.7834179</v>
      </c>
      <c r="G31" s="41">
        <f t="shared" si="28"/>
        <v>106074393.64599998</v>
      </c>
      <c r="H31" s="41">
        <f t="shared" si="28"/>
        <v>116824660</v>
      </c>
      <c r="I31" s="41"/>
      <c r="J31" s="41"/>
    </row>
    <row r="32" spans="1:10" x14ac:dyDescent="0.2">
      <c r="A32" t="s">
        <v>1319</v>
      </c>
      <c r="C32" s="41">
        <f t="shared" ref="C32:H32" si="29">C$2*C119</f>
        <v>-8309466.3914658753</v>
      </c>
      <c r="D32" s="41">
        <f t="shared" si="29"/>
        <v>-17674392.901786484</v>
      </c>
      <c r="E32" s="41">
        <f t="shared" si="29"/>
        <v>-122606418.75337714</v>
      </c>
      <c r="F32" s="41">
        <f t="shared" si="29"/>
        <v>-118529992.17287278</v>
      </c>
      <c r="G32" s="41">
        <f t="shared" si="29"/>
        <v>-117401964.08199999</v>
      </c>
      <c r="H32" s="41">
        <f t="shared" si="29"/>
        <v>-106199180</v>
      </c>
      <c r="I32" s="41"/>
      <c r="J32" s="41"/>
    </row>
    <row r="33" spans="1:10" x14ac:dyDescent="0.2">
      <c r="A33" t="s">
        <v>1320</v>
      </c>
      <c r="C33" s="41">
        <f t="shared" ref="C33:H33" si="30">C$2*C120</f>
        <v>-8309466.3914658753</v>
      </c>
      <c r="D33" s="41">
        <f t="shared" si="30"/>
        <v>-17674392.901786484</v>
      </c>
      <c r="E33" s="41">
        <f t="shared" si="30"/>
        <v>-122606418.75337714</v>
      </c>
      <c r="F33" s="41">
        <f t="shared" si="30"/>
        <v>-118529992.17287278</v>
      </c>
      <c r="G33" s="41">
        <f t="shared" si="30"/>
        <v>-99505241.636449993</v>
      </c>
      <c r="H33" s="41">
        <f t="shared" si="30"/>
        <v>-106199180</v>
      </c>
      <c r="I33" s="41"/>
      <c r="J33" s="41"/>
    </row>
    <row r="34" spans="1:10" x14ac:dyDescent="0.2">
      <c r="A34" t="s">
        <v>1322</v>
      </c>
      <c r="C34" s="41">
        <f t="shared" ref="C34:H34" si="31">C$2*C121</f>
        <v>338234.65870486852</v>
      </c>
      <c r="D34" s="41">
        <f t="shared" si="31"/>
        <v>780712.40156988986</v>
      </c>
      <c r="E34" s="41">
        <f t="shared" si="31"/>
        <v>4167841.017844595</v>
      </c>
      <c r="F34" s="41">
        <f t="shared" si="31"/>
        <v>1098253.1876003998</v>
      </c>
      <c r="G34" s="41">
        <f t="shared" si="31"/>
        <v>1072445.2699999998</v>
      </c>
      <c r="H34" s="41">
        <f t="shared" si="31"/>
        <v>581950</v>
      </c>
      <c r="I34" s="41"/>
      <c r="J34" s="41"/>
    </row>
    <row r="35" spans="1:10" x14ac:dyDescent="0.2">
      <c r="A35" t="s">
        <v>1323</v>
      </c>
      <c r="C35" s="41">
        <f t="shared" ref="C35:H35" si="32">C$2*C122</f>
        <v>-338234.65870486852</v>
      </c>
      <c r="D35" s="41">
        <f t="shared" si="32"/>
        <v>-780712.40156988986</v>
      </c>
      <c r="E35" s="41">
        <f t="shared" si="32"/>
        <v>-4167841.017844595</v>
      </c>
      <c r="F35" s="41">
        <f t="shared" si="32"/>
        <v>-1098253.1876003998</v>
      </c>
      <c r="G35" s="41">
        <f t="shared" si="32"/>
        <v>-1072445.2699999998</v>
      </c>
      <c r="H35" s="41">
        <f t="shared" si="32"/>
        <v>-581950</v>
      </c>
      <c r="I35" s="41"/>
      <c r="J35" s="41"/>
    </row>
    <row r="36" spans="1:10" x14ac:dyDescent="0.2">
      <c r="A36" t="s">
        <v>1281</v>
      </c>
      <c r="C36" s="41">
        <f t="shared" ref="C36:H36" si="33">C$2*C123</f>
        <v>-7971231.7327610068</v>
      </c>
      <c r="D36" s="41">
        <f t="shared" si="33"/>
        <v>-16893680.500216592</v>
      </c>
      <c r="E36" s="41">
        <f t="shared" si="33"/>
        <v>-129245575.75936677</v>
      </c>
      <c r="F36" s="41">
        <f t="shared" si="33"/>
        <v>-117952618.32630509</v>
      </c>
      <c r="G36" s="41">
        <f t="shared" si="33"/>
        <v>-116223336.11199999</v>
      </c>
      <c r="H36" s="41">
        <f t="shared" si="33"/>
        <v>-105545130</v>
      </c>
      <c r="I36" s="41"/>
      <c r="J36" s="41"/>
    </row>
    <row r="37" spans="1:10" x14ac:dyDescent="0.2">
      <c r="A37" t="s">
        <v>1278</v>
      </c>
      <c r="C37" s="41">
        <f t="shared" ref="C37:H37" si="34">C$2*C124</f>
        <v>-7351555.5483427588</v>
      </c>
      <c r="D37" s="41">
        <f t="shared" si="34"/>
        <v>-15500958.534640022</v>
      </c>
      <c r="E37" s="41">
        <f t="shared" si="34"/>
        <v>-121164918.96078345</v>
      </c>
      <c r="F37" s="41">
        <f t="shared" si="34"/>
        <v>-103151057.8761351</v>
      </c>
      <c r="G37" s="41">
        <f t="shared" si="34"/>
        <v>-101358819.93899998</v>
      </c>
      <c r="H37" s="41">
        <f t="shared" si="34"/>
        <v>-91754460</v>
      </c>
      <c r="I37" s="41"/>
      <c r="J37" s="41"/>
    </row>
    <row r="38" spans="1:10" x14ac:dyDescent="0.2">
      <c r="A38" t="s">
        <v>1324</v>
      </c>
      <c r="C38" s="41">
        <f t="shared" ref="C38:H38" si="35">C$2*C125</f>
        <v>619676.18441824801</v>
      </c>
      <c r="D38" s="41">
        <f t="shared" si="35"/>
        <v>1392721.9655765702</v>
      </c>
      <c r="E38" s="41">
        <f t="shared" si="35"/>
        <v>8080656.7985833148</v>
      </c>
      <c r="F38" s="41">
        <f t="shared" si="35"/>
        <v>14801560.450169999</v>
      </c>
      <c r="G38" s="41">
        <f t="shared" si="35"/>
        <v>14864516.172999999</v>
      </c>
      <c r="H38" s="41">
        <f t="shared" si="35"/>
        <v>13790670</v>
      </c>
      <c r="I38" s="41"/>
      <c r="J38" s="41"/>
    </row>
    <row r="39" spans="1:10" x14ac:dyDescent="0.2">
      <c r="A39" t="s">
        <v>1325</v>
      </c>
      <c r="C39" s="41">
        <f t="shared" ref="C39:H39" si="36">C$2*C126</f>
        <v>-8309466.3914658753</v>
      </c>
      <c r="D39" s="41">
        <f t="shared" si="36"/>
        <v>-17674392.901786484</v>
      </c>
      <c r="E39" s="41">
        <f t="shared" si="36"/>
        <v>-122606418.75337714</v>
      </c>
      <c r="F39" s="41">
        <f t="shared" si="36"/>
        <v>-118529992.17287278</v>
      </c>
      <c r="G39" s="41">
        <f t="shared" si="36"/>
        <v>-117401964.08199999</v>
      </c>
      <c r="H39" s="41">
        <f t="shared" si="36"/>
        <v>-106199180</v>
      </c>
      <c r="I39" s="41"/>
      <c r="J39" s="41"/>
    </row>
    <row r="40" spans="1:10" x14ac:dyDescent="0.2">
      <c r="A40" t="s">
        <v>1326</v>
      </c>
      <c r="C40" s="41">
        <f t="shared" ref="C40:H40" si="37">C$2*C127</f>
        <v>0</v>
      </c>
      <c r="D40" s="41">
        <f t="shared" si="37"/>
        <v>0</v>
      </c>
      <c r="E40" s="41">
        <f t="shared" si="37"/>
        <v>0</v>
      </c>
      <c r="F40" s="41">
        <f t="shared" si="37"/>
        <v>0</v>
      </c>
      <c r="G40" s="41">
        <f t="shared" si="37"/>
        <v>-22654079.044999998</v>
      </c>
      <c r="H40" s="41">
        <f t="shared" si="37"/>
        <v>0</v>
      </c>
      <c r="I40" s="41"/>
      <c r="J40" s="41"/>
    </row>
    <row r="41" spans="1:10" x14ac:dyDescent="0.2">
      <c r="A41" t="s">
        <v>1327</v>
      </c>
      <c r="C41" s="41">
        <f t="shared" ref="C41:H41" si="38">C$2*C128</f>
        <v>0</v>
      </c>
      <c r="D41" s="41">
        <f t="shared" si="38"/>
        <v>0</v>
      </c>
      <c r="E41" s="41">
        <f t="shared" si="38"/>
        <v>0</v>
      </c>
      <c r="F41" s="41">
        <f t="shared" si="38"/>
        <v>0</v>
      </c>
      <c r="G41" s="41">
        <f t="shared" si="38"/>
        <v>-22654079.044999998</v>
      </c>
      <c r="H41" s="41">
        <f t="shared" si="38"/>
        <v>0</v>
      </c>
      <c r="I41" s="41"/>
      <c r="J41" s="41"/>
    </row>
    <row r="90" spans="1:8" x14ac:dyDescent="0.2">
      <c r="A90" t="s">
        <v>1285</v>
      </c>
      <c r="B90" s="19">
        <v>4138000</v>
      </c>
      <c r="C90" s="19">
        <v>2060000</v>
      </c>
      <c r="D90" s="19">
        <v>4780000</v>
      </c>
      <c r="E90" s="19">
        <v>4782000</v>
      </c>
      <c r="F90" s="19">
        <v>5747000</v>
      </c>
      <c r="G90" s="19">
        <v>5718000</v>
      </c>
      <c r="H90" s="19">
        <v>4534000</v>
      </c>
    </row>
    <row r="91" spans="1:8" x14ac:dyDescent="0.2">
      <c r="A91" t="s">
        <v>1332</v>
      </c>
      <c r="B91" s="19">
        <v>4138000</v>
      </c>
      <c r="C91" s="19">
        <v>2060000</v>
      </c>
      <c r="D91" s="19">
        <v>4780000</v>
      </c>
      <c r="E91" s="19">
        <v>4782000</v>
      </c>
      <c r="F91" s="19">
        <v>5747000</v>
      </c>
      <c r="G91" s="19">
        <v>5718000</v>
      </c>
      <c r="H91" s="19">
        <v>4534000</v>
      </c>
    </row>
    <row r="92" spans="1:8" x14ac:dyDescent="0.2">
      <c r="A92" t="s">
        <v>1287</v>
      </c>
      <c r="B92" s="19">
        <v>121929000</v>
      </c>
      <c r="C92" s="19">
        <v>8325000</v>
      </c>
      <c r="D92" s="19">
        <v>18081000</v>
      </c>
      <c r="E92" s="19">
        <v>80020000</v>
      </c>
      <c r="F92" s="19">
        <v>112497000</v>
      </c>
      <c r="G92" s="19">
        <v>99898000</v>
      </c>
      <c r="H92" s="19">
        <v>113422000</v>
      </c>
    </row>
    <row r="93" spans="1:8" x14ac:dyDescent="0.2">
      <c r="A93" t="s">
        <v>1333</v>
      </c>
      <c r="B93" s="19">
        <v>36084000</v>
      </c>
      <c r="C93" s="19">
        <v>3523000</v>
      </c>
      <c r="D93" s="19">
        <v>5502000</v>
      </c>
      <c r="E93" s="19">
        <v>28780000</v>
      </c>
      <c r="F93" s="19">
        <v>40552000</v>
      </c>
      <c r="G93" s="19">
        <v>37832000</v>
      </c>
      <c r="H93" s="19">
        <v>36174000</v>
      </c>
    </row>
    <row r="94" spans="1:8" x14ac:dyDescent="0.2">
      <c r="A94" t="s">
        <v>1336</v>
      </c>
      <c r="B94" s="19">
        <v>73184000</v>
      </c>
      <c r="C94" s="19">
        <v>4311000</v>
      </c>
      <c r="D94" s="19">
        <v>11448000</v>
      </c>
      <c r="E94" s="19">
        <v>44586000</v>
      </c>
      <c r="F94" s="19">
        <v>58908000</v>
      </c>
      <c r="G94" s="19">
        <v>48067000</v>
      </c>
      <c r="H94" s="19">
        <v>63859000</v>
      </c>
    </row>
    <row r="95" spans="1:8" x14ac:dyDescent="0.2">
      <c r="A95" t="s">
        <v>1355</v>
      </c>
      <c r="B95" s="19">
        <v>12661000</v>
      </c>
      <c r="C95" s="19">
        <v>491000</v>
      </c>
      <c r="D95" s="19">
        <v>1131000</v>
      </c>
      <c r="E95" s="19">
        <v>6654000</v>
      </c>
      <c r="F95" s="19">
        <v>13037000</v>
      </c>
      <c r="G95" s="19">
        <v>13999000</v>
      </c>
      <c r="H95" s="19">
        <v>13389000</v>
      </c>
    </row>
    <row r="96" spans="1:8" x14ac:dyDescent="0.2">
      <c r="A96" t="s">
        <v>1356</v>
      </c>
      <c r="B96" s="19">
        <v>12661000</v>
      </c>
      <c r="C96" s="19">
        <v>491000</v>
      </c>
      <c r="D96" s="19">
        <v>1131000</v>
      </c>
      <c r="E96" s="19">
        <v>6654000</v>
      </c>
      <c r="F96" s="19">
        <v>13037000</v>
      </c>
      <c r="G96" s="19">
        <v>13999000</v>
      </c>
      <c r="H96" s="19">
        <v>13389000</v>
      </c>
    </row>
    <row r="97" spans="1:8" x14ac:dyDescent="0.2">
      <c r="A97" t="s">
        <v>1293</v>
      </c>
      <c r="B97" s="19">
        <v>-117791000</v>
      </c>
      <c r="C97" s="19">
        <v>-6265000</v>
      </c>
      <c r="D97" s="19">
        <v>-13301000</v>
      </c>
      <c r="E97" s="19">
        <v>-75238000</v>
      </c>
      <c r="F97" s="19">
        <v>-106750000</v>
      </c>
      <c r="G97" s="19">
        <v>-94180000</v>
      </c>
      <c r="H97" s="19">
        <v>-108888000</v>
      </c>
    </row>
    <row r="98" spans="1:8" x14ac:dyDescent="0.2">
      <c r="A98" t="s">
        <v>1295</v>
      </c>
      <c r="B98" s="19">
        <v>-374000</v>
      </c>
      <c r="C98" s="19">
        <v>-268000</v>
      </c>
      <c r="D98" s="19">
        <v>-634000</v>
      </c>
      <c r="E98" s="19">
        <v>-3432000</v>
      </c>
      <c r="F98" s="19">
        <v>-972000</v>
      </c>
      <c r="G98" s="19">
        <v>-1010000</v>
      </c>
      <c r="H98" s="19">
        <v>-565000</v>
      </c>
    </row>
    <row r="99" spans="1:8" x14ac:dyDescent="0.2">
      <c r="A99" t="s">
        <v>1338</v>
      </c>
      <c r="B99" s="19">
        <v>374000</v>
      </c>
      <c r="C99" s="19">
        <v>268000</v>
      </c>
      <c r="D99" s="19">
        <v>634000</v>
      </c>
      <c r="E99" s="19">
        <v>3432000</v>
      </c>
      <c r="F99" s="19">
        <v>972000</v>
      </c>
      <c r="G99" s="19">
        <v>1010000</v>
      </c>
      <c r="H99" s="19">
        <v>565000</v>
      </c>
    </row>
    <row r="100" spans="1:8" x14ac:dyDescent="0.2">
      <c r="A100" t="s">
        <v>1298</v>
      </c>
      <c r="B100" s="19">
        <v>5054000</v>
      </c>
      <c r="C100" s="19">
        <v>-51000</v>
      </c>
      <c r="D100" s="19">
        <v>-418000</v>
      </c>
      <c r="E100" s="19">
        <v>-31189000</v>
      </c>
      <c r="F100" s="19">
        <v>2357000</v>
      </c>
      <c r="G100" s="19">
        <v>-15276000</v>
      </c>
      <c r="H100" s="19">
        <v>6417000</v>
      </c>
    </row>
    <row r="101" spans="1:8" x14ac:dyDescent="0.2">
      <c r="A101" t="s">
        <v>1341</v>
      </c>
      <c r="F101">
        <v>0</v>
      </c>
      <c r="G101" s="19">
        <v>-21335000</v>
      </c>
      <c r="H101">
        <v>0</v>
      </c>
    </row>
    <row r="102" spans="1:8" x14ac:dyDescent="0.2">
      <c r="A102" t="s">
        <v>1361</v>
      </c>
      <c r="F102">
        <v>0</v>
      </c>
      <c r="G102" s="19">
        <v>21335000</v>
      </c>
      <c r="H102">
        <v>0</v>
      </c>
    </row>
    <row r="103" spans="1:8" x14ac:dyDescent="0.2">
      <c r="A103" t="s">
        <v>1344</v>
      </c>
      <c r="B103" s="19">
        <v>5054000</v>
      </c>
      <c r="C103" s="19">
        <v>-51000</v>
      </c>
      <c r="D103" s="19">
        <v>-418000</v>
      </c>
      <c r="E103" s="19">
        <v>-31189000</v>
      </c>
      <c r="F103" s="19">
        <v>2357000</v>
      </c>
      <c r="G103" s="19">
        <v>6059000</v>
      </c>
      <c r="H103" s="19">
        <v>6417000</v>
      </c>
    </row>
    <row r="104" spans="1:8" x14ac:dyDescent="0.2">
      <c r="A104" t="s">
        <v>1304</v>
      </c>
      <c r="B104" s="19">
        <v>-113111000</v>
      </c>
      <c r="C104" s="19">
        <v>-6584000</v>
      </c>
      <c r="D104" s="19">
        <v>-14353000</v>
      </c>
      <c r="E104" s="19">
        <v>-109859000</v>
      </c>
      <c r="F104" s="19">
        <v>-105365000</v>
      </c>
      <c r="G104" s="19">
        <v>-110466000</v>
      </c>
      <c r="H104" s="19">
        <v>-103036000</v>
      </c>
    </row>
    <row r="105" spans="1:8" x14ac:dyDescent="0.2">
      <c r="A105" t="s">
        <v>1305</v>
      </c>
      <c r="B105" s="19">
        <v>185000</v>
      </c>
      <c r="D105">
        <v>0</v>
      </c>
      <c r="E105" s="19">
        <v>-8899000</v>
      </c>
      <c r="F105" s="19">
        <v>-461000</v>
      </c>
      <c r="G105" s="19">
        <v>100000</v>
      </c>
      <c r="H105" s="19">
        <v>70000</v>
      </c>
    </row>
    <row r="106" spans="1:8" x14ac:dyDescent="0.2">
      <c r="A106" t="s">
        <v>1306</v>
      </c>
      <c r="B106" s="19">
        <v>-113296000</v>
      </c>
      <c r="C106" s="19">
        <v>-23870000</v>
      </c>
      <c r="D106" s="19">
        <v>-49469000</v>
      </c>
      <c r="E106" s="19">
        <v>-103244000</v>
      </c>
      <c r="F106" s="19">
        <v>-104904000</v>
      </c>
      <c r="G106" s="19">
        <v>-110566000</v>
      </c>
      <c r="H106" s="19">
        <v>-103106000</v>
      </c>
    </row>
    <row r="107" spans="1:8" x14ac:dyDescent="0.2">
      <c r="A107" t="s">
        <v>1345</v>
      </c>
      <c r="B107" s="19">
        <v>-113296000</v>
      </c>
      <c r="C107" s="19">
        <v>-6584000</v>
      </c>
      <c r="D107" s="19">
        <v>-14353000</v>
      </c>
      <c r="E107" s="19">
        <v>-100960000</v>
      </c>
      <c r="F107" s="19">
        <v>-104904000</v>
      </c>
      <c r="G107" s="19">
        <v>-110566000</v>
      </c>
      <c r="H107" s="19">
        <v>-103106000</v>
      </c>
    </row>
    <row r="108" spans="1:8" x14ac:dyDescent="0.2">
      <c r="A108" t="s">
        <v>1346</v>
      </c>
      <c r="B108" s="19">
        <v>-113296000</v>
      </c>
      <c r="C108" s="19">
        <v>-6584000</v>
      </c>
      <c r="D108" s="19">
        <v>-14353000</v>
      </c>
      <c r="E108" s="19">
        <v>-100960000</v>
      </c>
      <c r="F108" s="19">
        <v>-104904000</v>
      </c>
      <c r="G108" s="19">
        <v>-110566000</v>
      </c>
      <c r="H108" s="19">
        <v>-103106000</v>
      </c>
    </row>
    <row r="109" spans="1:8" x14ac:dyDescent="0.2">
      <c r="A109" t="s">
        <v>1347</v>
      </c>
      <c r="B109" s="19">
        <v>-113296000</v>
      </c>
      <c r="C109" s="19">
        <v>-6584000</v>
      </c>
      <c r="D109" s="19">
        <v>-14353000</v>
      </c>
      <c r="E109" s="19">
        <v>-100960000</v>
      </c>
      <c r="F109" s="19">
        <v>-104904000</v>
      </c>
      <c r="G109" s="19">
        <v>-110566000</v>
      </c>
      <c r="H109" s="19">
        <v>-103106000</v>
      </c>
    </row>
    <row r="110" spans="1:8" x14ac:dyDescent="0.2">
      <c r="A110" t="s">
        <v>1372</v>
      </c>
      <c r="D110" s="19">
        <v>780000</v>
      </c>
      <c r="E110" s="19">
        <v>2284000</v>
      </c>
    </row>
    <row r="111" spans="1:8" x14ac:dyDescent="0.2">
      <c r="A111" t="s">
        <v>1348</v>
      </c>
      <c r="C111" s="19">
        <v>17286000</v>
      </c>
      <c r="D111" s="19">
        <v>34336000</v>
      </c>
      <c r="E111">
        <v>0</v>
      </c>
    </row>
    <row r="112" spans="1:8" x14ac:dyDescent="0.2">
      <c r="A112" t="s">
        <v>1312</v>
      </c>
      <c r="B112" s="19">
        <v>-113296000</v>
      </c>
      <c r="C112" s="19">
        <v>-23870000</v>
      </c>
      <c r="D112" s="19">
        <v>-49469000</v>
      </c>
      <c r="E112" s="19">
        <v>-103244000</v>
      </c>
      <c r="F112" s="19">
        <v>-104904000</v>
      </c>
      <c r="G112" s="19">
        <v>-110566000</v>
      </c>
      <c r="H112" s="19">
        <v>-103106000</v>
      </c>
    </row>
    <row r="113" spans="1:8" x14ac:dyDescent="0.2">
      <c r="A113" t="s">
        <v>1313</v>
      </c>
      <c r="B113">
        <v>-0.95</v>
      </c>
      <c r="C113">
        <v>-0.26400000000000001</v>
      </c>
      <c r="D113">
        <v>-0.54700000000000004</v>
      </c>
      <c r="E113">
        <v>-2.08</v>
      </c>
      <c r="F113">
        <v>-1.1499999999999999</v>
      </c>
      <c r="G113">
        <v>-1.2</v>
      </c>
      <c r="H113">
        <v>-0.94</v>
      </c>
    </row>
    <row r="114" spans="1:8" x14ac:dyDescent="0.2">
      <c r="A114" t="s">
        <v>1314</v>
      </c>
      <c r="B114">
        <v>-0.95</v>
      </c>
      <c r="C114">
        <v>-0.26400000000000001</v>
      </c>
      <c r="D114">
        <v>-0.54700000000000004</v>
      </c>
      <c r="E114">
        <v>-2.08</v>
      </c>
      <c r="F114">
        <v>-1.1499999999999999</v>
      </c>
      <c r="G114">
        <v>-1.2</v>
      </c>
      <c r="H114">
        <v>-0.94</v>
      </c>
    </row>
    <row r="115" spans="1:8" x14ac:dyDescent="0.2">
      <c r="A115" t="s">
        <v>1315</v>
      </c>
      <c r="B115" s="19">
        <v>120175938</v>
      </c>
      <c r="C115" s="19">
        <v>90375022</v>
      </c>
      <c r="D115" s="19">
        <v>90375022</v>
      </c>
      <c r="E115" s="19">
        <v>49685194</v>
      </c>
      <c r="F115" s="19">
        <v>90845629</v>
      </c>
      <c r="G115" s="19">
        <v>92028016</v>
      </c>
      <c r="H115" s="19">
        <v>110239870</v>
      </c>
    </row>
    <row r="116" spans="1:8" x14ac:dyDescent="0.2">
      <c r="A116" t="s">
        <v>1316</v>
      </c>
      <c r="B116" s="19">
        <v>120175938</v>
      </c>
      <c r="C116" s="19">
        <v>90375022</v>
      </c>
      <c r="D116" s="19">
        <v>90375022</v>
      </c>
      <c r="E116" s="19">
        <v>49685194</v>
      </c>
      <c r="F116" s="19">
        <v>90845629</v>
      </c>
      <c r="G116" s="19">
        <v>92028016</v>
      </c>
      <c r="H116" s="19">
        <v>110239870</v>
      </c>
    </row>
    <row r="117" spans="1:8" x14ac:dyDescent="0.2">
      <c r="A117" t="s">
        <v>1317</v>
      </c>
      <c r="B117" s="19">
        <v>-117791000</v>
      </c>
      <c r="C117" s="19">
        <v>-6265000</v>
      </c>
      <c r="D117" s="19">
        <v>-13301000</v>
      </c>
      <c r="E117" s="19">
        <v>-75238000</v>
      </c>
      <c r="F117" s="19">
        <v>-106750000</v>
      </c>
      <c r="G117" s="19">
        <v>-115515000</v>
      </c>
      <c r="H117" s="19">
        <v>-108888000</v>
      </c>
    </row>
    <row r="118" spans="1:8" x14ac:dyDescent="0.2">
      <c r="A118" t="s">
        <v>1318</v>
      </c>
      <c r="B118" s="19">
        <v>121929000</v>
      </c>
      <c r="C118" s="19">
        <v>8325000</v>
      </c>
      <c r="D118" s="19">
        <v>18081000</v>
      </c>
      <c r="E118" s="19">
        <v>80020000</v>
      </c>
      <c r="F118" s="19">
        <v>112497000</v>
      </c>
      <c r="G118" s="19">
        <v>99898000</v>
      </c>
      <c r="H118" s="19">
        <v>113422000</v>
      </c>
    </row>
    <row r="119" spans="1:8" x14ac:dyDescent="0.2">
      <c r="A119" t="s">
        <v>1319</v>
      </c>
      <c r="B119" s="19">
        <v>-113296000</v>
      </c>
      <c r="C119" s="19">
        <v>-6584000</v>
      </c>
      <c r="D119" s="19">
        <v>-14353000</v>
      </c>
      <c r="E119" s="19">
        <v>-100960000</v>
      </c>
      <c r="F119" s="19">
        <v>-104904000</v>
      </c>
      <c r="G119" s="19">
        <v>-110566000</v>
      </c>
      <c r="H119" s="19">
        <v>-103106000</v>
      </c>
    </row>
    <row r="120" spans="1:8" x14ac:dyDescent="0.2">
      <c r="A120" t="s">
        <v>1320</v>
      </c>
      <c r="B120" s="19">
        <v>-113296000</v>
      </c>
      <c r="C120" s="19">
        <v>-6584000</v>
      </c>
      <c r="D120" s="19">
        <v>-14353000</v>
      </c>
      <c r="E120" s="19">
        <v>-100960000</v>
      </c>
      <c r="F120" s="19">
        <v>-104904000</v>
      </c>
      <c r="G120" s="19">
        <v>-93711350</v>
      </c>
      <c r="H120" s="19">
        <v>-103106000</v>
      </c>
    </row>
    <row r="121" spans="1:8" x14ac:dyDescent="0.2">
      <c r="A121" t="s">
        <v>1322</v>
      </c>
      <c r="B121" s="19">
        <v>374000</v>
      </c>
      <c r="C121" s="19">
        <v>268000</v>
      </c>
      <c r="D121" s="19">
        <v>634000</v>
      </c>
      <c r="E121" s="19">
        <v>3432000</v>
      </c>
      <c r="F121" s="19">
        <v>972000</v>
      </c>
      <c r="G121" s="19">
        <v>1010000</v>
      </c>
      <c r="H121" s="19">
        <v>565000</v>
      </c>
    </row>
    <row r="122" spans="1:8" x14ac:dyDescent="0.2">
      <c r="A122" t="s">
        <v>1323</v>
      </c>
      <c r="B122" s="19">
        <v>-374000</v>
      </c>
      <c r="C122" s="19">
        <v>-268000</v>
      </c>
      <c r="D122" s="19">
        <v>-634000</v>
      </c>
      <c r="E122" s="19">
        <v>-3432000</v>
      </c>
      <c r="F122" s="19">
        <v>-972000</v>
      </c>
      <c r="G122" s="19">
        <v>-1010000</v>
      </c>
      <c r="H122" s="19">
        <v>-565000</v>
      </c>
    </row>
    <row r="123" spans="1:8" x14ac:dyDescent="0.2">
      <c r="A123" t="s">
        <v>1281</v>
      </c>
      <c r="B123" s="19">
        <v>-112737000</v>
      </c>
      <c r="C123" s="19">
        <v>-6316000</v>
      </c>
      <c r="D123" s="19">
        <v>-13719000</v>
      </c>
      <c r="E123" s="19">
        <v>-106427000</v>
      </c>
      <c r="F123" s="19">
        <v>-104393000</v>
      </c>
      <c r="G123" s="19">
        <v>-109456000</v>
      </c>
      <c r="H123" s="19">
        <v>-102471000</v>
      </c>
    </row>
    <row r="124" spans="1:8" x14ac:dyDescent="0.2">
      <c r="A124" t="s">
        <v>1278</v>
      </c>
      <c r="B124" s="19">
        <v>-100076000</v>
      </c>
      <c r="C124" s="19">
        <v>-5825000</v>
      </c>
      <c r="D124" s="19">
        <v>-12588000</v>
      </c>
      <c r="E124" s="19">
        <v>-99773000</v>
      </c>
      <c r="F124" s="19">
        <v>-91293000</v>
      </c>
      <c r="G124" s="19">
        <v>-95457000</v>
      </c>
      <c r="H124" s="19">
        <v>-89082000</v>
      </c>
    </row>
    <row r="125" spans="1:8" x14ac:dyDescent="0.2">
      <c r="A125" t="s">
        <v>1324</v>
      </c>
      <c r="B125" s="19">
        <v>12661000</v>
      </c>
      <c r="C125" s="19">
        <v>491000</v>
      </c>
      <c r="D125" s="19">
        <v>1131000</v>
      </c>
      <c r="E125" s="19">
        <v>6654000</v>
      </c>
      <c r="F125" s="19">
        <v>13100000</v>
      </c>
      <c r="G125" s="19">
        <v>13999000</v>
      </c>
      <c r="H125" s="19">
        <v>13389000</v>
      </c>
    </row>
    <row r="126" spans="1:8" x14ac:dyDescent="0.2">
      <c r="A126" t="s">
        <v>1325</v>
      </c>
      <c r="B126" s="19">
        <v>-113296000</v>
      </c>
      <c r="C126" s="19">
        <v>-6584000</v>
      </c>
      <c r="D126" s="19">
        <v>-14353000</v>
      </c>
      <c r="E126" s="19">
        <v>-100960000</v>
      </c>
      <c r="F126" s="19">
        <v>-104904000</v>
      </c>
      <c r="G126" s="19">
        <v>-110566000</v>
      </c>
      <c r="H126" s="19">
        <v>-103106000</v>
      </c>
    </row>
    <row r="127" spans="1:8" x14ac:dyDescent="0.2">
      <c r="A127" t="s">
        <v>1326</v>
      </c>
      <c r="B127">
        <v>0</v>
      </c>
      <c r="F127">
        <v>0</v>
      </c>
      <c r="G127" s="19">
        <v>-21335000</v>
      </c>
      <c r="H127">
        <v>0</v>
      </c>
    </row>
    <row r="128" spans="1:8" x14ac:dyDescent="0.2">
      <c r="A128" t="s">
        <v>1327</v>
      </c>
      <c r="B128">
        <v>0</v>
      </c>
      <c r="F128">
        <v>0</v>
      </c>
      <c r="G128" s="19">
        <v>-21335000</v>
      </c>
      <c r="H128">
        <v>0</v>
      </c>
    </row>
    <row r="129" spans="1:8" x14ac:dyDescent="0.2">
      <c r="A129" t="s">
        <v>1328</v>
      </c>
      <c r="B129" s="19">
        <v>-100076000</v>
      </c>
      <c r="C129" s="19">
        <v>-5825000</v>
      </c>
      <c r="D129" s="19">
        <v>-12588000</v>
      </c>
      <c r="E129" s="19">
        <v>-99773000</v>
      </c>
      <c r="F129" s="19">
        <v>-91293000</v>
      </c>
      <c r="G129" s="19">
        <v>-74122000</v>
      </c>
      <c r="H129" s="19">
        <v>-89082000</v>
      </c>
    </row>
    <row r="130" spans="1:8" x14ac:dyDescent="0.2">
      <c r="A130" t="s">
        <v>1329</v>
      </c>
      <c r="B130">
        <v>0.21</v>
      </c>
      <c r="C130">
        <v>0</v>
      </c>
      <c r="D130">
        <v>0</v>
      </c>
      <c r="E130">
        <v>8.1000000000000003E-2</v>
      </c>
      <c r="F130">
        <v>4.0000000000000001E-3</v>
      </c>
      <c r="G130">
        <v>0.21</v>
      </c>
      <c r="H130">
        <v>0.21</v>
      </c>
    </row>
    <row r="131" spans="1:8" x14ac:dyDescent="0.2">
      <c r="A131" t="s">
        <v>1330</v>
      </c>
      <c r="B131">
        <v>0</v>
      </c>
      <c r="C131">
        <v>0</v>
      </c>
      <c r="D131">
        <v>0</v>
      </c>
      <c r="E131">
        <v>0</v>
      </c>
      <c r="F131">
        <v>0</v>
      </c>
      <c r="G131" s="19">
        <v>-4480350</v>
      </c>
      <c r="H131">
        <v>0</v>
      </c>
    </row>
    <row r="133" spans="1:8" x14ac:dyDescent="0.2">
      <c r="A133" t="s">
        <v>1331</v>
      </c>
      <c r="B133">
        <v>43266</v>
      </c>
      <c r="C133">
        <v>12706</v>
      </c>
      <c r="D133">
        <v>70973</v>
      </c>
      <c r="E133">
        <v>336193</v>
      </c>
      <c r="F133">
        <v>5237</v>
      </c>
      <c r="G133">
        <v>-4483</v>
      </c>
      <c r="H133">
        <v>82526</v>
      </c>
    </row>
    <row r="134" spans="1:8" ht="18" x14ac:dyDescent="0.2">
      <c r="A134" s="23" t="s">
        <v>1402</v>
      </c>
      <c r="B134">
        <v>-319</v>
      </c>
      <c r="C134">
        <v>-1098</v>
      </c>
      <c r="D134">
        <v>-2181</v>
      </c>
      <c r="E134">
        <v>-38047</v>
      </c>
      <c r="F134">
        <v>-16175</v>
      </c>
      <c r="G134">
        <v>-860</v>
      </c>
      <c r="H134">
        <v>-404</v>
      </c>
    </row>
    <row r="135" spans="1:8" ht="18" x14ac:dyDescent="0.2">
      <c r="A135" s="22"/>
    </row>
    <row r="136" spans="1:8" ht="18" x14ac:dyDescent="0.2">
      <c r="A136" s="22"/>
    </row>
    <row r="137" spans="1:8" ht="18" x14ac:dyDescent="0.2">
      <c r="A137" s="22"/>
    </row>
    <row r="138" spans="1:8" ht="18" x14ac:dyDescent="0.2">
      <c r="A138" s="22"/>
    </row>
    <row r="139" spans="1:8" ht="18" x14ac:dyDescent="0.2">
      <c r="A139" s="23"/>
    </row>
    <row r="140" spans="1:8" ht="18" x14ac:dyDescent="0.2">
      <c r="A140" s="23"/>
    </row>
    <row r="141" spans="1:8" ht="18" x14ac:dyDescent="0.2">
      <c r="A141" s="23"/>
    </row>
    <row r="142" spans="1:8" ht="18" x14ac:dyDescent="0.2">
      <c r="A142" s="23"/>
    </row>
  </sheetData>
  <sortState xmlns:xlrd2="http://schemas.microsoft.com/office/spreadsheetml/2017/richdata2" columnSort="1" ref="C1:H48">
    <sortCondition ref="C1:H1"/>
  </sortState>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60F2-0185-8249-9BD6-951372A49784}">
  <dimension ref="A1:N156"/>
  <sheetViews>
    <sheetView workbookViewId="0"/>
  </sheetViews>
  <sheetFormatPr baseColWidth="10" defaultRowHeight="16" x14ac:dyDescent="0.2"/>
  <sheetData>
    <row r="1" spans="1:14" x14ac:dyDescent="0.2">
      <c r="A1" t="s">
        <v>1283</v>
      </c>
      <c r="B1" t="s">
        <v>1284</v>
      </c>
      <c r="C1" s="17">
        <v>41455</v>
      </c>
      <c r="D1" s="17">
        <v>41820</v>
      </c>
      <c r="E1" s="17">
        <v>42185</v>
      </c>
      <c r="F1" s="17">
        <v>42735</v>
      </c>
      <c r="G1" s="17">
        <v>43100</v>
      </c>
      <c r="H1" s="17">
        <v>43465</v>
      </c>
      <c r="I1" s="17">
        <v>43830</v>
      </c>
      <c r="J1" s="17">
        <v>44196</v>
      </c>
      <c r="K1" s="17">
        <v>44561</v>
      </c>
      <c r="L1" s="17">
        <v>44926</v>
      </c>
      <c r="M1" s="17">
        <v>45291</v>
      </c>
      <c r="N1" s="17">
        <v>45657</v>
      </c>
    </row>
    <row r="2" spans="1:14" x14ac:dyDescent="0.2">
      <c r="C2" s="41">
        <v>1.3819539309070903</v>
      </c>
      <c r="D2" s="41">
        <v>1.3604586837045582</v>
      </c>
      <c r="E2" s="41">
        <v>1.3592353718698755</v>
      </c>
      <c r="F2" s="41">
        <v>1.3408655143236416</v>
      </c>
      <c r="G2" s="41">
        <v>1.3081614773889187</v>
      </c>
      <c r="H2" s="41">
        <v>1.2816317011746046</v>
      </c>
      <c r="I2" s="41">
        <v>1.2620696220330916</v>
      </c>
      <c r="J2" s="41">
        <v>1.231407573454085</v>
      </c>
      <c r="K2" s="41">
        <v>1.2144058909803599</v>
      </c>
      <c r="L2" s="41">
        <v>1.1298901106999999</v>
      </c>
      <c r="M2" s="41">
        <v>1.0618269999999999</v>
      </c>
      <c r="N2" s="41">
        <v>1.03</v>
      </c>
    </row>
    <row r="3" spans="1:14" x14ac:dyDescent="0.2">
      <c r="A3" t="s">
        <v>1285</v>
      </c>
      <c r="C3">
        <f>C$2*C90</f>
        <v>0</v>
      </c>
      <c r="D3">
        <f t="shared" ref="D3:J3" si="0">D$2*D90</f>
        <v>1122378.4140562606</v>
      </c>
      <c r="E3">
        <f t="shared" si="0"/>
        <v>13417012.355727542</v>
      </c>
      <c r="F3">
        <f t="shared" si="0"/>
        <v>19037608.572367065</v>
      </c>
      <c r="G3">
        <f t="shared" si="0"/>
        <v>49491673.174054965</v>
      </c>
      <c r="H3">
        <f t="shared" si="0"/>
        <v>76263494.378394842</v>
      </c>
      <c r="I3">
        <f t="shared" si="0"/>
        <v>1416042.1159211288</v>
      </c>
      <c r="J3">
        <f t="shared" si="0"/>
        <v>4873911.1757312687</v>
      </c>
      <c r="K3">
        <f>K2*K90</f>
        <v>7467381.8236382334</v>
      </c>
      <c r="L3">
        <f>L2*L90</f>
        <v>30674256.725283597</v>
      </c>
      <c r="M3">
        <f>M2*M90</f>
        <v>64007993.386999995</v>
      </c>
      <c r="N3">
        <f>N2*N90</f>
        <v>183372960</v>
      </c>
    </row>
    <row r="4" spans="1:14" x14ac:dyDescent="0.2">
      <c r="A4" t="s">
        <v>1332</v>
      </c>
      <c r="C4">
        <f t="shared" ref="C4:N4" si="1">C$2*C91</f>
        <v>0</v>
      </c>
      <c r="D4">
        <f t="shared" si="1"/>
        <v>1122378.4140562606</v>
      </c>
      <c r="E4">
        <f t="shared" si="1"/>
        <v>13417012.355727542</v>
      </c>
      <c r="F4">
        <f t="shared" si="1"/>
        <v>19037608.572367065</v>
      </c>
      <c r="G4">
        <f t="shared" si="1"/>
        <v>49491673.174054965</v>
      </c>
      <c r="H4">
        <f t="shared" si="1"/>
        <v>76263494.378394842</v>
      </c>
      <c r="I4">
        <f t="shared" si="1"/>
        <v>1416042.1159211288</v>
      </c>
      <c r="J4">
        <f t="shared" si="1"/>
        <v>4873911.1757312687</v>
      </c>
      <c r="K4">
        <f t="shared" si="1"/>
        <v>7467381.8236382334</v>
      </c>
      <c r="L4">
        <f t="shared" si="1"/>
        <v>30674256.725283597</v>
      </c>
      <c r="M4">
        <f t="shared" si="1"/>
        <v>64007993.386999995</v>
      </c>
      <c r="N4">
        <f t="shared" si="1"/>
        <v>183372960</v>
      </c>
    </row>
    <row r="5" spans="1:14" x14ac:dyDescent="0.2">
      <c r="A5" t="s">
        <v>1349</v>
      </c>
      <c r="C5">
        <f t="shared" ref="C5:N5" si="2">C$2*C92</f>
        <v>0</v>
      </c>
      <c r="D5">
        <f t="shared" si="2"/>
        <v>0</v>
      </c>
      <c r="E5">
        <f t="shared" si="2"/>
        <v>0</v>
      </c>
      <c r="F5">
        <f t="shared" si="2"/>
        <v>0</v>
      </c>
      <c r="G5">
        <f t="shared" si="2"/>
        <v>0</v>
      </c>
      <c r="H5">
        <f t="shared" si="2"/>
        <v>0</v>
      </c>
      <c r="I5">
        <f t="shared" si="2"/>
        <v>0</v>
      </c>
      <c r="J5">
        <f t="shared" si="2"/>
        <v>0</v>
      </c>
      <c r="K5">
        <f t="shared" si="2"/>
        <v>0</v>
      </c>
      <c r="L5">
        <f t="shared" si="2"/>
        <v>0</v>
      </c>
      <c r="M5">
        <f t="shared" si="2"/>
        <v>0</v>
      </c>
      <c r="N5">
        <f t="shared" si="2"/>
        <v>72100</v>
      </c>
    </row>
    <row r="6" spans="1:14" x14ac:dyDescent="0.2">
      <c r="A6" t="s">
        <v>1350</v>
      </c>
      <c r="C6">
        <f t="shared" ref="C6:N6" si="3">C$2*C93</f>
        <v>0</v>
      </c>
      <c r="D6">
        <f t="shared" si="3"/>
        <v>0</v>
      </c>
      <c r="E6">
        <f t="shared" si="3"/>
        <v>0</v>
      </c>
      <c r="F6">
        <f t="shared" si="3"/>
        <v>0</v>
      </c>
      <c r="G6">
        <f t="shared" si="3"/>
        <v>0</v>
      </c>
      <c r="H6">
        <f t="shared" si="3"/>
        <v>0</v>
      </c>
      <c r="I6">
        <f t="shared" si="3"/>
        <v>0</v>
      </c>
      <c r="J6">
        <f t="shared" si="3"/>
        <v>0</v>
      </c>
      <c r="K6">
        <f t="shared" si="3"/>
        <v>0</v>
      </c>
      <c r="L6">
        <f t="shared" si="3"/>
        <v>30674256.725283597</v>
      </c>
      <c r="M6">
        <f t="shared" si="3"/>
        <v>64007993.386999995</v>
      </c>
      <c r="N6">
        <f t="shared" si="3"/>
        <v>183300860</v>
      </c>
    </row>
    <row r="7" spans="1:14" x14ac:dyDescent="0.2">
      <c r="A7" t="s">
        <v>1287</v>
      </c>
      <c r="C7">
        <f t="shared" ref="C7:N7" si="4">C$2*C94</f>
        <v>12922270.304096086</v>
      </c>
      <c r="D7">
        <f t="shared" si="4"/>
        <v>16796222.909016475</v>
      </c>
      <c r="E7">
        <f t="shared" si="4"/>
        <v>46909931.153973147</v>
      </c>
      <c r="F7">
        <f t="shared" si="4"/>
        <v>116651277.14961386</v>
      </c>
      <c r="G7">
        <f t="shared" si="4"/>
        <v>155009286.10172254</v>
      </c>
      <c r="H7">
        <f t="shared" si="4"/>
        <v>181825089.44564116</v>
      </c>
      <c r="I7">
        <f t="shared" si="4"/>
        <v>177815513.18748635</v>
      </c>
      <c r="J7">
        <f t="shared" si="4"/>
        <v>169149838.51237348</v>
      </c>
      <c r="K7">
        <f t="shared" si="4"/>
        <v>204499880.01163772</v>
      </c>
      <c r="L7">
        <f t="shared" si="4"/>
        <v>215936688.72620907</v>
      </c>
      <c r="M7">
        <f t="shared" si="4"/>
        <v>210580468.81299996</v>
      </c>
      <c r="N7">
        <f t="shared" si="4"/>
        <v>237282130</v>
      </c>
    </row>
    <row r="8" spans="1:14" x14ac:dyDescent="0.2">
      <c r="A8" t="s">
        <v>1333</v>
      </c>
      <c r="C8">
        <f t="shared" ref="C8:N8" si="5">C$2*C95</f>
        <v>1674369.9294968192</v>
      </c>
      <c r="D8">
        <f t="shared" si="5"/>
        <v>3769831.0125453309</v>
      </c>
      <c r="E8">
        <f t="shared" si="5"/>
        <v>14102066.983149959</v>
      </c>
      <c r="F8">
        <f t="shared" si="5"/>
        <v>31118806.856423076</v>
      </c>
      <c r="G8">
        <f t="shared" si="5"/>
        <v>40691670.915659703</v>
      </c>
      <c r="H8">
        <f t="shared" si="5"/>
        <v>55880423.802913934</v>
      </c>
      <c r="I8">
        <f t="shared" si="5"/>
        <v>54762462.969637878</v>
      </c>
      <c r="J8">
        <f t="shared" si="5"/>
        <v>56392309.826329827</v>
      </c>
      <c r="K8">
        <f t="shared" si="5"/>
        <v>69591529.582629517</v>
      </c>
      <c r="L8">
        <f t="shared" si="5"/>
        <v>71620344.446940899</v>
      </c>
      <c r="M8">
        <f t="shared" si="5"/>
        <v>76249796.86999999</v>
      </c>
      <c r="N8">
        <f t="shared" si="5"/>
        <v>83750330</v>
      </c>
    </row>
    <row r="9" spans="1:14" x14ac:dyDescent="0.2">
      <c r="A9" t="s">
        <v>1334</v>
      </c>
      <c r="C9">
        <f t="shared" ref="C9:N9" si="6">C$2*C96</f>
        <v>1674369.9294968192</v>
      </c>
      <c r="D9">
        <f t="shared" si="6"/>
        <v>3769831.0125453309</v>
      </c>
      <c r="E9">
        <f t="shared" si="6"/>
        <v>14102066.983149959</v>
      </c>
      <c r="F9">
        <f t="shared" si="6"/>
        <v>31118806.856423076</v>
      </c>
      <c r="G9">
        <f t="shared" si="6"/>
        <v>40691670.915659703</v>
      </c>
      <c r="H9">
        <f t="shared" si="6"/>
        <v>55880423.802913934</v>
      </c>
      <c r="I9">
        <f t="shared" si="6"/>
        <v>54762462.969637878</v>
      </c>
      <c r="J9">
        <f t="shared" si="6"/>
        <v>56392309.826329827</v>
      </c>
      <c r="K9">
        <f t="shared" si="6"/>
        <v>69591529.582629517</v>
      </c>
      <c r="L9">
        <f t="shared" si="6"/>
        <v>71620344.446940899</v>
      </c>
      <c r="M9">
        <f t="shared" si="6"/>
        <v>76249796.86999999</v>
      </c>
      <c r="N9">
        <f t="shared" si="6"/>
        <v>83229150</v>
      </c>
    </row>
    <row r="10" spans="1:14" x14ac:dyDescent="0.2">
      <c r="A10" t="s">
        <v>1351</v>
      </c>
      <c r="C10">
        <f t="shared" ref="C10:N10" si="7">C$2*C97</f>
        <v>0</v>
      </c>
      <c r="D10">
        <f t="shared" si="7"/>
        <v>0</v>
      </c>
      <c r="E10">
        <f t="shared" si="7"/>
        <v>0</v>
      </c>
      <c r="F10">
        <f t="shared" si="7"/>
        <v>0</v>
      </c>
      <c r="G10">
        <f t="shared" si="7"/>
        <v>0</v>
      </c>
      <c r="H10">
        <f t="shared" si="7"/>
        <v>0</v>
      </c>
      <c r="I10">
        <f t="shared" si="7"/>
        <v>41840132.109641053</v>
      </c>
      <c r="J10">
        <f t="shared" si="7"/>
        <v>38672354.844325542</v>
      </c>
      <c r="K10">
        <f t="shared" si="7"/>
        <v>49240515.661580652</v>
      </c>
      <c r="L10">
        <f t="shared" si="7"/>
        <v>49578448.167405292</v>
      </c>
      <c r="M10">
        <f t="shared" si="7"/>
        <v>49428046.849999994</v>
      </c>
      <c r="N10">
        <f t="shared" si="7"/>
        <v>50271210</v>
      </c>
    </row>
    <row r="11" spans="1:14" x14ac:dyDescent="0.2">
      <c r="A11" t="s">
        <v>1335</v>
      </c>
      <c r="C11">
        <f t="shared" ref="C11:N11" si="8">C$2*C98</f>
        <v>1674369.9294968192</v>
      </c>
      <c r="D11">
        <f t="shared" si="8"/>
        <v>3769831.0125453309</v>
      </c>
      <c r="E11">
        <f t="shared" si="8"/>
        <v>14102066.983149959</v>
      </c>
      <c r="F11">
        <f t="shared" si="8"/>
        <v>31118806.856423076</v>
      </c>
      <c r="G11">
        <f t="shared" si="8"/>
        <v>40691670.915659703</v>
      </c>
      <c r="H11">
        <f t="shared" si="8"/>
        <v>55880423.802913934</v>
      </c>
      <c r="I11">
        <f t="shared" si="8"/>
        <v>54762462.969637878</v>
      </c>
      <c r="J11">
        <f t="shared" si="8"/>
        <v>56392309.826329827</v>
      </c>
      <c r="K11">
        <f t="shared" si="8"/>
        <v>20351013.921048872</v>
      </c>
      <c r="L11">
        <f t="shared" si="8"/>
        <v>71620344.446940899</v>
      </c>
      <c r="M11">
        <f t="shared" si="8"/>
        <v>26821750.019999996</v>
      </c>
      <c r="N11">
        <f t="shared" si="8"/>
        <v>32957940</v>
      </c>
    </row>
    <row r="12" spans="1:14" x14ac:dyDescent="0.2">
      <c r="A12" t="s">
        <v>1354</v>
      </c>
      <c r="C12">
        <f t="shared" ref="C12:N12" si="9">C$2*C99</f>
        <v>0</v>
      </c>
      <c r="D12">
        <f t="shared" si="9"/>
        <v>0</v>
      </c>
      <c r="E12">
        <f t="shared" si="9"/>
        <v>0</v>
      </c>
      <c r="F12">
        <f t="shared" si="9"/>
        <v>0</v>
      </c>
      <c r="G12">
        <f t="shared" si="9"/>
        <v>0</v>
      </c>
      <c r="H12">
        <f t="shared" si="9"/>
        <v>0</v>
      </c>
      <c r="I12">
        <f t="shared" si="9"/>
        <v>0</v>
      </c>
      <c r="J12">
        <f t="shared" si="9"/>
        <v>0</v>
      </c>
      <c r="K12">
        <f t="shared" si="9"/>
        <v>0</v>
      </c>
      <c r="L12">
        <f t="shared" si="9"/>
        <v>0</v>
      </c>
      <c r="M12">
        <f t="shared" si="9"/>
        <v>0</v>
      </c>
      <c r="N12">
        <f t="shared" si="9"/>
        <v>521180</v>
      </c>
    </row>
    <row r="13" spans="1:14" x14ac:dyDescent="0.2">
      <c r="A13" t="s">
        <v>1336</v>
      </c>
      <c r="C13">
        <f t="shared" ref="C13:N13" si="10">C$2*C100</f>
        <v>11262606.25908296</v>
      </c>
      <c r="D13">
        <f t="shared" si="10"/>
        <v>13026391.896471145</v>
      </c>
      <c r="E13">
        <f t="shared" si="10"/>
        <v>32807864.170823187</v>
      </c>
      <c r="F13">
        <f t="shared" si="10"/>
        <v>85532470.293190777</v>
      </c>
      <c r="G13">
        <f t="shared" si="10"/>
        <v>114317615.18606283</v>
      </c>
      <c r="H13">
        <f t="shared" si="10"/>
        <v>125944665.64272721</v>
      </c>
      <c r="I13">
        <f t="shared" si="10"/>
        <v>123053050.21784846</v>
      </c>
      <c r="J13">
        <f t="shared" si="10"/>
        <v>112757528.68604366</v>
      </c>
      <c r="K13">
        <f t="shared" si="10"/>
        <v>134908350.42900819</v>
      </c>
      <c r="L13">
        <f t="shared" si="10"/>
        <v>144316344.27926818</v>
      </c>
      <c r="M13">
        <f t="shared" si="10"/>
        <v>134330671.94299999</v>
      </c>
      <c r="N13">
        <f t="shared" si="10"/>
        <v>153531800</v>
      </c>
    </row>
    <row r="14" spans="1:14" x14ac:dyDescent="0.2">
      <c r="A14" t="s">
        <v>1358</v>
      </c>
      <c r="C14">
        <f t="shared" ref="C14:N14" si="11">C$2*C101</f>
        <v>-14705.884483690714</v>
      </c>
      <c r="D14">
        <f t="shared" si="11"/>
        <v>-382320.54119225725</v>
      </c>
      <c r="E14">
        <f t="shared" si="11"/>
        <v>-987477.77488531533</v>
      </c>
      <c r="F14">
        <f t="shared" si="11"/>
        <v>0</v>
      </c>
      <c r="G14">
        <f t="shared" si="11"/>
        <v>0</v>
      </c>
      <c r="H14">
        <f t="shared" si="11"/>
        <v>0</v>
      </c>
      <c r="I14">
        <f t="shared" si="11"/>
        <v>-1143435.077561981</v>
      </c>
      <c r="J14">
        <f t="shared" si="11"/>
        <v>-1472763.4578510856</v>
      </c>
      <c r="K14">
        <f t="shared" si="11"/>
        <v>-2614615.883280715</v>
      </c>
      <c r="L14">
        <f t="shared" si="11"/>
        <v>-2648462.4194807997</v>
      </c>
      <c r="M14">
        <f t="shared" si="11"/>
        <v>0</v>
      </c>
      <c r="N14">
        <f t="shared" si="11"/>
        <v>0</v>
      </c>
    </row>
    <row r="15" spans="1:14" x14ac:dyDescent="0.2">
      <c r="A15" t="s">
        <v>1293</v>
      </c>
      <c r="C15">
        <f t="shared" ref="C15:N15" si="12">C$2*C102</f>
        <v>-12922270.304096086</v>
      </c>
      <c r="D15">
        <f t="shared" si="12"/>
        <v>-15673844.494960215</v>
      </c>
      <c r="E15">
        <f t="shared" si="12"/>
        <v>-33492918.798245601</v>
      </c>
      <c r="F15">
        <f t="shared" si="12"/>
        <v>-97613668.577246785</v>
      </c>
      <c r="G15">
        <f t="shared" si="12"/>
        <v>-105517612.92766757</v>
      </c>
      <c r="H15">
        <f t="shared" si="12"/>
        <v>-105561595.0672463</v>
      </c>
      <c r="I15">
        <f t="shared" si="12"/>
        <v>-176399471.07156521</v>
      </c>
      <c r="J15">
        <f t="shared" si="12"/>
        <v>-164275927.33664221</v>
      </c>
      <c r="K15">
        <f t="shared" si="12"/>
        <v>-197032498.18799946</v>
      </c>
      <c r="L15">
        <f t="shared" si="12"/>
        <v>-185262432.00092548</v>
      </c>
      <c r="M15">
        <f t="shared" si="12"/>
        <v>-146572475.42599997</v>
      </c>
      <c r="N15">
        <f t="shared" si="12"/>
        <v>-53981270</v>
      </c>
    </row>
    <row r="16" spans="1:14" x14ac:dyDescent="0.2">
      <c r="A16" t="s">
        <v>1295</v>
      </c>
      <c r="C16">
        <f t="shared" ref="C16:N16" si="13">C$2*C103</f>
        <v>10504.202807792244</v>
      </c>
      <c r="D16">
        <f t="shared" si="13"/>
        <v>0</v>
      </c>
      <c r="E16">
        <f t="shared" si="13"/>
        <v>685054.62742241728</v>
      </c>
      <c r="F16">
        <f t="shared" si="13"/>
        <v>1488360.7208992422</v>
      </c>
      <c r="G16">
        <f t="shared" si="13"/>
        <v>2917200.0945772887</v>
      </c>
      <c r="H16">
        <f t="shared" si="13"/>
        <v>3651368.7166464482</v>
      </c>
      <c r="I16">
        <f t="shared" si="13"/>
        <v>3498456.9922757298</v>
      </c>
      <c r="J16">
        <f t="shared" si="13"/>
        <v>2848245.7173992987</v>
      </c>
      <c r="K16">
        <f t="shared" si="13"/>
        <v>1329774.4506234941</v>
      </c>
      <c r="L16">
        <f t="shared" si="13"/>
        <v>1742290.5506993998</v>
      </c>
      <c r="M16">
        <f t="shared" si="13"/>
        <v>6332736.2279999992</v>
      </c>
      <c r="N16">
        <f t="shared" si="13"/>
        <v>3345440</v>
      </c>
    </row>
    <row r="17" spans="1:14" x14ac:dyDescent="0.2">
      <c r="A17" t="s">
        <v>1337</v>
      </c>
      <c r="C17">
        <f t="shared" ref="C17:N17" si="14">C$2*C104</f>
        <v>18907.564777635253</v>
      </c>
      <c r="D17">
        <f t="shared" si="14"/>
        <v>0</v>
      </c>
      <c r="E17">
        <f t="shared" si="14"/>
        <v>685054.62742241728</v>
      </c>
      <c r="F17">
        <f t="shared" si="14"/>
        <v>1488360.7208992422</v>
      </c>
      <c r="G17">
        <f t="shared" si="14"/>
        <v>2917200.0945772887</v>
      </c>
      <c r="H17">
        <f t="shared" si="14"/>
        <v>3651368.7166464482</v>
      </c>
      <c r="I17">
        <f t="shared" si="14"/>
        <v>3498456.9922757298</v>
      </c>
      <c r="J17">
        <f t="shared" si="14"/>
        <v>2848245.7173992987</v>
      </c>
      <c r="K17">
        <f t="shared" si="14"/>
        <v>1329774.4506234941</v>
      </c>
      <c r="L17">
        <f t="shared" si="14"/>
        <v>1742290.5506993998</v>
      </c>
      <c r="M17">
        <f t="shared" si="14"/>
        <v>6332736.2279999992</v>
      </c>
      <c r="N17">
        <f t="shared" si="14"/>
        <v>6793880</v>
      </c>
    </row>
    <row r="18" spans="1:14" x14ac:dyDescent="0.2">
      <c r="A18" t="s">
        <v>1338</v>
      </c>
      <c r="C18">
        <f t="shared" ref="C18:N18" si="15">C$2*C105</f>
        <v>8403.3619698430102</v>
      </c>
      <c r="D18">
        <f t="shared" si="15"/>
        <v>9268.3764675937891</v>
      </c>
      <c r="E18">
        <f t="shared" si="15"/>
        <v>0</v>
      </c>
      <c r="F18">
        <f t="shared" si="15"/>
        <v>0</v>
      </c>
      <c r="G18">
        <f t="shared" si="15"/>
        <v>0</v>
      </c>
      <c r="H18">
        <f t="shared" si="15"/>
        <v>0</v>
      </c>
      <c r="I18">
        <f t="shared" si="15"/>
        <v>0</v>
      </c>
      <c r="J18">
        <f t="shared" si="15"/>
        <v>0</v>
      </c>
      <c r="K18">
        <f t="shared" si="15"/>
        <v>0</v>
      </c>
      <c r="L18">
        <f t="shared" si="15"/>
        <v>0</v>
      </c>
      <c r="M18">
        <f t="shared" si="15"/>
        <v>0</v>
      </c>
      <c r="N18">
        <f t="shared" si="15"/>
        <v>3448440</v>
      </c>
    </row>
    <row r="19" spans="1:14" x14ac:dyDescent="0.2">
      <c r="A19" t="s">
        <v>1298</v>
      </c>
      <c r="C19">
        <f t="shared" ref="C19:N19" si="16">C$2*C106</f>
        <v>0</v>
      </c>
      <c r="D19">
        <f t="shared" si="16"/>
        <v>-6802.2934185227914</v>
      </c>
      <c r="E19">
        <f t="shared" si="16"/>
        <v>3157503.7688537207</v>
      </c>
      <c r="F19">
        <f t="shared" si="16"/>
        <v>1343547.2453522889</v>
      </c>
      <c r="G19">
        <f t="shared" si="16"/>
        <v>11438563.958288705</v>
      </c>
      <c r="H19">
        <f t="shared" si="16"/>
        <v>-19866572.999907546</v>
      </c>
      <c r="I19">
        <f t="shared" si="16"/>
        <v>94655.221652481865</v>
      </c>
      <c r="J19">
        <f t="shared" si="16"/>
        <v>1430895.6003536468</v>
      </c>
      <c r="K19">
        <f t="shared" si="16"/>
        <v>4677891.4920563465</v>
      </c>
      <c r="L19">
        <f t="shared" si="16"/>
        <v>-605621.09933519992</v>
      </c>
      <c r="M19">
        <f t="shared" si="16"/>
        <v>20747037.752999999</v>
      </c>
      <c r="N19">
        <f t="shared" si="16"/>
        <v>-18619310</v>
      </c>
    </row>
    <row r="20" spans="1:14" x14ac:dyDescent="0.2">
      <c r="A20" t="s">
        <v>1339</v>
      </c>
      <c r="C20">
        <f t="shared" ref="C20:N20" si="17">C$2*C107</f>
        <v>0</v>
      </c>
      <c r="D20">
        <f t="shared" si="17"/>
        <v>0</v>
      </c>
      <c r="E20">
        <f t="shared" si="17"/>
        <v>-1538926.4035660797</v>
      </c>
      <c r="F20">
        <f t="shared" si="17"/>
        <v>1343547.2453522889</v>
      </c>
      <c r="G20">
        <f t="shared" si="17"/>
        <v>11438563.958288705</v>
      </c>
      <c r="H20">
        <f t="shared" si="17"/>
        <v>0</v>
      </c>
      <c r="I20">
        <f t="shared" si="17"/>
        <v>0</v>
      </c>
      <c r="J20">
        <f t="shared" si="17"/>
        <v>0</v>
      </c>
      <c r="K20">
        <f t="shared" si="17"/>
        <v>0</v>
      </c>
      <c r="L20">
        <f t="shared" si="17"/>
        <v>0</v>
      </c>
      <c r="M20">
        <f t="shared" si="17"/>
        <v>0</v>
      </c>
      <c r="N20">
        <f t="shared" si="17"/>
        <v>0</v>
      </c>
    </row>
    <row r="21" spans="1:14" x14ac:dyDescent="0.2">
      <c r="A21" t="s">
        <v>1341</v>
      </c>
      <c r="C21">
        <f t="shared" ref="C21:N21" si="18">C$2*C108</f>
        <v>0</v>
      </c>
      <c r="D21">
        <f t="shared" si="18"/>
        <v>0</v>
      </c>
      <c r="E21">
        <f t="shared" si="18"/>
        <v>0</v>
      </c>
      <c r="F21">
        <f t="shared" si="18"/>
        <v>0</v>
      </c>
      <c r="G21">
        <f t="shared" si="18"/>
        <v>0</v>
      </c>
      <c r="H21">
        <f t="shared" si="18"/>
        <v>0</v>
      </c>
      <c r="I21">
        <f t="shared" si="18"/>
        <v>0</v>
      </c>
      <c r="J21">
        <f t="shared" si="18"/>
        <v>0</v>
      </c>
      <c r="K21">
        <f t="shared" si="18"/>
        <v>0</v>
      </c>
      <c r="L21">
        <f t="shared" si="18"/>
        <v>0</v>
      </c>
      <c r="M21">
        <f t="shared" si="18"/>
        <v>21603932.141999997</v>
      </c>
      <c r="N21">
        <f t="shared" si="18"/>
        <v>-16841530</v>
      </c>
    </row>
    <row r="22" spans="1:14" x14ac:dyDescent="0.2">
      <c r="A22" t="s">
        <v>1360</v>
      </c>
      <c r="C22">
        <f t="shared" ref="C22:N22" si="19">C$2*C109</f>
        <v>0</v>
      </c>
      <c r="D22">
        <f t="shared" si="19"/>
        <v>0</v>
      </c>
      <c r="E22">
        <f t="shared" si="19"/>
        <v>0</v>
      </c>
      <c r="F22">
        <f t="shared" si="19"/>
        <v>0</v>
      </c>
      <c r="G22">
        <f t="shared" si="19"/>
        <v>0</v>
      </c>
      <c r="H22">
        <f t="shared" si="19"/>
        <v>0</v>
      </c>
      <c r="I22">
        <f t="shared" si="19"/>
        <v>0</v>
      </c>
      <c r="J22">
        <f t="shared" si="19"/>
        <v>0</v>
      </c>
      <c r="K22">
        <f t="shared" si="19"/>
        <v>0</v>
      </c>
      <c r="L22">
        <f t="shared" si="19"/>
        <v>0</v>
      </c>
      <c r="M22">
        <f t="shared" si="19"/>
        <v>-21603932.141999997</v>
      </c>
      <c r="N22">
        <f t="shared" si="19"/>
        <v>6128500</v>
      </c>
    </row>
    <row r="23" spans="1:14" x14ac:dyDescent="0.2">
      <c r="A23" t="s">
        <v>1361</v>
      </c>
      <c r="C23">
        <f t="shared" ref="C23:N23" si="20">C$2*C110</f>
        <v>0</v>
      </c>
      <c r="D23">
        <f t="shared" si="20"/>
        <v>0</v>
      </c>
      <c r="E23">
        <f t="shared" si="20"/>
        <v>0</v>
      </c>
      <c r="F23">
        <f t="shared" si="20"/>
        <v>0</v>
      </c>
      <c r="G23">
        <f t="shared" si="20"/>
        <v>0</v>
      </c>
      <c r="H23">
        <f t="shared" si="20"/>
        <v>0</v>
      </c>
      <c r="I23">
        <f t="shared" si="20"/>
        <v>0</v>
      </c>
      <c r="J23">
        <f t="shared" si="20"/>
        <v>0</v>
      </c>
      <c r="K23">
        <f t="shared" si="20"/>
        <v>0</v>
      </c>
      <c r="L23">
        <f t="shared" si="20"/>
        <v>0</v>
      </c>
      <c r="M23">
        <f t="shared" si="20"/>
        <v>0</v>
      </c>
      <c r="N23">
        <f t="shared" si="20"/>
        <v>10713030</v>
      </c>
    </row>
    <row r="24" spans="1:14" x14ac:dyDescent="0.2">
      <c r="A24" t="s">
        <v>1344</v>
      </c>
      <c r="C24">
        <f t="shared" ref="C24:N24" si="21">C$2*C111</f>
        <v>0</v>
      </c>
      <c r="D24">
        <f t="shared" si="21"/>
        <v>-6802.2934185227914</v>
      </c>
      <c r="E24">
        <f t="shared" si="21"/>
        <v>3157503.7688537207</v>
      </c>
      <c r="F24">
        <f t="shared" si="21"/>
        <v>1343547.2453522889</v>
      </c>
      <c r="G24">
        <f t="shared" si="21"/>
        <v>11438563.958288705</v>
      </c>
      <c r="H24">
        <f t="shared" si="21"/>
        <v>-19866572.999907546</v>
      </c>
      <c r="I24">
        <f t="shared" si="21"/>
        <v>94655.221652481865</v>
      </c>
      <c r="J24">
        <f t="shared" si="21"/>
        <v>1430895.6003536468</v>
      </c>
      <c r="K24">
        <f t="shared" si="21"/>
        <v>4677891.4920563465</v>
      </c>
      <c r="L24">
        <f t="shared" si="21"/>
        <v>-605621.09933519992</v>
      </c>
      <c r="M24">
        <f t="shared" si="21"/>
        <v>-856894.38899999985</v>
      </c>
      <c r="N24">
        <f t="shared" si="21"/>
        <v>-1777780</v>
      </c>
    </row>
    <row r="25" spans="1:14" x14ac:dyDescent="0.2">
      <c r="A25" t="s">
        <v>1304</v>
      </c>
      <c r="C25">
        <f t="shared" ref="C25:N25" si="22">C$2*C112</f>
        <v>-12911766.101288294</v>
      </c>
      <c r="D25">
        <f t="shared" si="22"/>
        <v>-15680646.788378738</v>
      </c>
      <c r="E25">
        <f t="shared" si="22"/>
        <v>-29650360.401969466</v>
      </c>
      <c r="F25">
        <f t="shared" si="22"/>
        <v>-94781760.610995263</v>
      </c>
      <c r="G25">
        <f t="shared" si="22"/>
        <v>-91161848.874801576</v>
      </c>
      <c r="H25">
        <f t="shared" si="22"/>
        <v>-121776799.35050741</v>
      </c>
      <c r="I25">
        <f t="shared" si="22"/>
        <v>-172806358.85763699</v>
      </c>
      <c r="J25">
        <f t="shared" si="22"/>
        <v>-159996786.01888928</v>
      </c>
      <c r="K25">
        <f t="shared" si="22"/>
        <v>-191024832.24531963</v>
      </c>
      <c r="L25">
        <f t="shared" si="22"/>
        <v>-184125762.54956129</v>
      </c>
      <c r="M25">
        <f t="shared" si="22"/>
        <v>-119492701.44499998</v>
      </c>
      <c r="N25">
        <f t="shared" si="22"/>
        <v>-69255140</v>
      </c>
    </row>
    <row r="26" spans="1:14" x14ac:dyDescent="0.2">
      <c r="A26" t="s">
        <v>1305</v>
      </c>
      <c r="C26">
        <f t="shared" ref="C26:N26" si="23">C$2*C113</f>
        <v>-1214285.8454099558</v>
      </c>
      <c r="D26">
        <f t="shared" si="23"/>
        <v>102034.40127784187</v>
      </c>
      <c r="E26">
        <f t="shared" si="23"/>
        <v>331653.4307362496</v>
      </c>
      <c r="F26">
        <f t="shared" si="23"/>
        <v>1196052.0387766883</v>
      </c>
      <c r="G26">
        <f t="shared" si="23"/>
        <v>589980.8263024023</v>
      </c>
      <c r="H26">
        <f t="shared" si="23"/>
        <v>636970.9554837785</v>
      </c>
      <c r="I26">
        <f t="shared" si="23"/>
        <v>305420.84853200818</v>
      </c>
      <c r="J26">
        <f t="shared" si="23"/>
        <v>199488.02689956178</v>
      </c>
      <c r="K26">
        <f t="shared" si="23"/>
        <v>960595.05976546463</v>
      </c>
      <c r="L26">
        <f t="shared" si="23"/>
        <v>2821335.6064179</v>
      </c>
      <c r="M26">
        <f t="shared" si="23"/>
        <v>1418600.8719999997</v>
      </c>
      <c r="N26">
        <f t="shared" si="23"/>
        <v>3683280</v>
      </c>
    </row>
    <row r="27" spans="1:14" x14ac:dyDescent="0.2">
      <c r="A27" t="s">
        <v>1306</v>
      </c>
      <c r="C27">
        <f t="shared" ref="C27:N27" si="24">C$2*C114</f>
        <v>-11697480.25587834</v>
      </c>
      <c r="D27">
        <f t="shared" si="24"/>
        <v>-15782681.18965658</v>
      </c>
      <c r="E27">
        <f t="shared" si="24"/>
        <v>-50010347.037208334</v>
      </c>
      <c r="F27">
        <f t="shared" si="24"/>
        <v>-95977812.649771944</v>
      </c>
      <c r="G27">
        <f t="shared" si="24"/>
        <v>-91751829.701103985</v>
      </c>
      <c r="H27">
        <f t="shared" si="24"/>
        <v>-122413770.30599119</v>
      </c>
      <c r="I27">
        <f t="shared" si="24"/>
        <v>-173111779.70616901</v>
      </c>
      <c r="J27">
        <f t="shared" si="24"/>
        <v>-160196274.04578882</v>
      </c>
      <c r="K27">
        <f t="shared" si="24"/>
        <v>-191985427.30508509</v>
      </c>
      <c r="L27">
        <f t="shared" si="24"/>
        <v>-186947098.15597919</v>
      </c>
      <c r="M27">
        <f t="shared" si="24"/>
        <v>-120911302.31699999</v>
      </c>
      <c r="N27">
        <f t="shared" si="24"/>
        <v>-72938420</v>
      </c>
    </row>
    <row r="28" spans="1:14" x14ac:dyDescent="0.2">
      <c r="A28" t="s">
        <v>1345</v>
      </c>
      <c r="C28">
        <f t="shared" ref="C28:N28" si="25">C$2*C115</f>
        <v>-11697480.25587834</v>
      </c>
      <c r="D28">
        <f t="shared" si="25"/>
        <v>-15782681.18965658</v>
      </c>
      <c r="E28">
        <f t="shared" si="25"/>
        <v>-29982013.832705714</v>
      </c>
      <c r="F28">
        <f t="shared" si="25"/>
        <v>-95977812.649771944</v>
      </c>
      <c r="G28">
        <f t="shared" si="25"/>
        <v>-91751829.701103985</v>
      </c>
      <c r="H28">
        <f t="shared" si="25"/>
        <v>-122413770.30599119</v>
      </c>
      <c r="I28">
        <f t="shared" si="25"/>
        <v>-173111779.70616901</v>
      </c>
      <c r="J28">
        <f t="shared" si="25"/>
        <v>-160196274.04578882</v>
      </c>
      <c r="K28">
        <f t="shared" si="25"/>
        <v>-191985427.30508509</v>
      </c>
      <c r="L28">
        <f t="shared" si="25"/>
        <v>-186947098.15597919</v>
      </c>
      <c r="M28">
        <f t="shared" si="25"/>
        <v>-120911302.31699999</v>
      </c>
      <c r="N28">
        <f t="shared" si="25"/>
        <v>-72938420</v>
      </c>
    </row>
    <row r="29" spans="1:14" x14ac:dyDescent="0.2">
      <c r="A29" t="s">
        <v>1346</v>
      </c>
      <c r="C29">
        <f t="shared" ref="C29:N29" si="26">C$2*C116</f>
        <v>-11697480.25587834</v>
      </c>
      <c r="D29">
        <f t="shared" si="26"/>
        <v>-15782681.18965658</v>
      </c>
      <c r="E29">
        <f t="shared" si="26"/>
        <v>-29982013.832705714</v>
      </c>
      <c r="F29">
        <f t="shared" si="26"/>
        <v>-95977812.649771944</v>
      </c>
      <c r="G29">
        <f t="shared" si="26"/>
        <v>-91751829.701103985</v>
      </c>
      <c r="H29">
        <f t="shared" si="26"/>
        <v>-122413770.30599119</v>
      </c>
      <c r="I29">
        <f t="shared" si="26"/>
        <v>-173111779.70616901</v>
      </c>
      <c r="J29">
        <f t="shared" si="26"/>
        <v>-160196274.04578882</v>
      </c>
      <c r="K29">
        <f t="shared" si="26"/>
        <v>-191985427.30508509</v>
      </c>
      <c r="L29">
        <f t="shared" si="26"/>
        <v>-186947098.15597919</v>
      </c>
      <c r="M29">
        <f t="shared" si="26"/>
        <v>-120911302.31699999</v>
      </c>
      <c r="N29">
        <f t="shared" si="26"/>
        <v>-72938420</v>
      </c>
    </row>
    <row r="30" spans="1:14" x14ac:dyDescent="0.2">
      <c r="A30" t="s">
        <v>1347</v>
      </c>
      <c r="C30">
        <f t="shared" ref="C30:N30" si="27">C$2*C117</f>
        <v>-11697480.25587834</v>
      </c>
      <c r="D30">
        <f t="shared" si="27"/>
        <v>-15782681.18965658</v>
      </c>
      <c r="E30">
        <f t="shared" si="27"/>
        <v>-29982013.832705714</v>
      </c>
      <c r="F30">
        <f t="shared" si="27"/>
        <v>-95977812.649771944</v>
      </c>
      <c r="G30">
        <f t="shared" si="27"/>
        <v>-91751829.701103985</v>
      </c>
      <c r="H30">
        <f t="shared" si="27"/>
        <v>-122413770.30599119</v>
      </c>
      <c r="I30">
        <f t="shared" si="27"/>
        <v>-173111779.70616901</v>
      </c>
      <c r="J30">
        <f t="shared" si="27"/>
        <v>-160196274.04578882</v>
      </c>
      <c r="K30">
        <f t="shared" si="27"/>
        <v>-191985427.30508509</v>
      </c>
      <c r="L30">
        <f t="shared" si="27"/>
        <v>-186947098.15597919</v>
      </c>
      <c r="M30">
        <f t="shared" si="27"/>
        <v>-120911302.31699999</v>
      </c>
      <c r="N30">
        <f t="shared" si="27"/>
        <v>-72938420</v>
      </c>
    </row>
    <row r="31" spans="1:14" x14ac:dyDescent="0.2">
      <c r="A31" t="s">
        <v>1372</v>
      </c>
      <c r="C31">
        <f t="shared" ref="C31:N31" si="28">C$2*C118</f>
        <v>0</v>
      </c>
      <c r="D31">
        <f t="shared" si="28"/>
        <v>0</v>
      </c>
      <c r="E31">
        <f t="shared" si="28"/>
        <v>20028333.204502616</v>
      </c>
      <c r="F31">
        <f t="shared" si="28"/>
        <v>0</v>
      </c>
      <c r="G31">
        <f t="shared" si="28"/>
        <v>0</v>
      </c>
      <c r="H31">
        <f t="shared" si="28"/>
        <v>0</v>
      </c>
      <c r="I31">
        <f t="shared" si="28"/>
        <v>0</v>
      </c>
      <c r="J31">
        <f t="shared" si="28"/>
        <v>0</v>
      </c>
      <c r="K31">
        <f t="shared" si="28"/>
        <v>0</v>
      </c>
      <c r="L31">
        <f t="shared" si="28"/>
        <v>0</v>
      </c>
      <c r="M31">
        <f t="shared" si="28"/>
        <v>0</v>
      </c>
      <c r="N31">
        <f t="shared" si="28"/>
        <v>0</v>
      </c>
    </row>
    <row r="32" spans="1:14" x14ac:dyDescent="0.2">
      <c r="A32" t="s">
        <v>1312</v>
      </c>
      <c r="C32">
        <f t="shared" ref="C32:N32" si="29">C$2*C119</f>
        <v>-11697480.25587834</v>
      </c>
      <c r="D32">
        <f t="shared" si="29"/>
        <v>-15782681.18965658</v>
      </c>
      <c r="E32">
        <f t="shared" si="29"/>
        <v>-50010347.037208334</v>
      </c>
      <c r="F32">
        <f t="shared" si="29"/>
        <v>-95977812.649771944</v>
      </c>
      <c r="G32">
        <f t="shared" si="29"/>
        <v>-91751829.701103985</v>
      </c>
      <c r="H32">
        <f t="shared" si="29"/>
        <v>-122413770.30599119</v>
      </c>
      <c r="I32">
        <f t="shared" si="29"/>
        <v>-173111779.70616901</v>
      </c>
      <c r="J32">
        <f t="shared" si="29"/>
        <v>-160196274.04578882</v>
      </c>
      <c r="K32">
        <f t="shared" si="29"/>
        <v>-191985427.30508509</v>
      </c>
      <c r="L32">
        <f t="shared" si="29"/>
        <v>-186947098.15597919</v>
      </c>
      <c r="M32">
        <f t="shared" si="29"/>
        <v>-120911302.31699999</v>
      </c>
      <c r="N32">
        <f t="shared" si="29"/>
        <v>-72938420</v>
      </c>
    </row>
    <row r="33" spans="1:14" x14ac:dyDescent="0.2">
      <c r="A33" t="s">
        <v>1313</v>
      </c>
      <c r="C33">
        <f t="shared" ref="C33:N33" si="30">C$2*C120</f>
        <v>-2.7639078618141806E-2</v>
      </c>
      <c r="D33">
        <f t="shared" si="30"/>
        <v>-3.6732384460023075E-2</v>
      </c>
      <c r="E33">
        <f t="shared" si="30"/>
        <v>-1.386420079307273</v>
      </c>
      <c r="F33">
        <f t="shared" si="30"/>
        <v>-1.3676828246101145</v>
      </c>
      <c r="G33">
        <f t="shared" si="30"/>
        <v>-1.0203659523633566</v>
      </c>
      <c r="H33">
        <f t="shared" si="30"/>
        <v>-1.2303664331276203</v>
      </c>
      <c r="I33">
        <f t="shared" si="30"/>
        <v>-1.6659319010836811</v>
      </c>
      <c r="J33">
        <f t="shared" si="30"/>
        <v>-1.1082668161086766</v>
      </c>
      <c r="K33">
        <f t="shared" si="30"/>
        <v>-1.2386940087999672</v>
      </c>
      <c r="L33">
        <f t="shared" si="30"/>
        <v>-1.152487912914</v>
      </c>
      <c r="M33">
        <f t="shared" si="30"/>
        <v>-0.57338657999999998</v>
      </c>
      <c r="N33">
        <f t="shared" si="30"/>
        <v>-0.309</v>
      </c>
    </row>
    <row r="34" spans="1:14" x14ac:dyDescent="0.2">
      <c r="A34" t="s">
        <v>1314</v>
      </c>
      <c r="C34">
        <f t="shared" ref="C34:N34" si="31">C$2*C121</f>
        <v>-2.7639078618141806E-2</v>
      </c>
      <c r="D34">
        <f t="shared" si="31"/>
        <v>-3.6732384460023075E-2</v>
      </c>
      <c r="E34">
        <f t="shared" si="31"/>
        <v>-1.386420079307273</v>
      </c>
      <c r="F34">
        <f t="shared" si="31"/>
        <v>-1.3676828246101145</v>
      </c>
      <c r="G34">
        <f t="shared" si="31"/>
        <v>-1.0203659523633566</v>
      </c>
      <c r="H34">
        <f t="shared" si="31"/>
        <v>-1.2303664331276203</v>
      </c>
      <c r="I34">
        <f t="shared" si="31"/>
        <v>-1.6659319010836811</v>
      </c>
      <c r="J34">
        <f t="shared" si="31"/>
        <v>-1.1082668161086766</v>
      </c>
      <c r="K34">
        <f t="shared" si="31"/>
        <v>-1.2386940087999672</v>
      </c>
      <c r="L34">
        <f t="shared" si="31"/>
        <v>-1.152487912914</v>
      </c>
      <c r="M34">
        <f t="shared" si="31"/>
        <v>-0.57338657999999998</v>
      </c>
      <c r="N34">
        <f t="shared" si="31"/>
        <v>-0.309</v>
      </c>
    </row>
    <row r="35" spans="1:14" x14ac:dyDescent="0.2">
      <c r="A35" t="s">
        <v>1315</v>
      </c>
      <c r="C35">
        <f t="shared" ref="C35:N35" si="32">C$2*C122</f>
        <v>586932279.70801902</v>
      </c>
      <c r="D35">
        <f t="shared" si="32"/>
        <v>577802992.42766201</v>
      </c>
      <c r="E35">
        <f t="shared" si="32"/>
        <v>48639013.111293443</v>
      </c>
      <c r="F35">
        <f t="shared" si="32"/>
        <v>94914058.447831511</v>
      </c>
      <c r="G35">
        <f t="shared" si="32"/>
        <v>115039084.55510351</v>
      </c>
      <c r="H35">
        <f t="shared" si="32"/>
        <v>124817885.81021534</v>
      </c>
      <c r="I35">
        <f t="shared" si="32"/>
        <v>132476338.48526493</v>
      </c>
      <c r="J35">
        <f t="shared" si="32"/>
        <v>175431199.28825983</v>
      </c>
      <c r="K35">
        <f t="shared" si="32"/>
        <v>189211120.69035813</v>
      </c>
      <c r="L35">
        <f t="shared" si="32"/>
        <v>182146270.7782523</v>
      </c>
      <c r="M35">
        <f t="shared" si="32"/>
        <v>213505267.03719196</v>
      </c>
      <c r="N35">
        <f t="shared" si="32"/>
        <v>259870863.27000001</v>
      </c>
    </row>
    <row r="36" spans="1:14" x14ac:dyDescent="0.2">
      <c r="A36" t="s">
        <v>1316</v>
      </c>
      <c r="C36">
        <f t="shared" ref="C36:N36" si="33">C$2*C123</f>
        <v>586932279.70801902</v>
      </c>
      <c r="D36">
        <f t="shared" si="33"/>
        <v>577802992.42766201</v>
      </c>
      <c r="E36">
        <f t="shared" si="33"/>
        <v>48639013.111293443</v>
      </c>
      <c r="F36">
        <f t="shared" si="33"/>
        <v>94914058.447831511</v>
      </c>
      <c r="G36">
        <f t="shared" si="33"/>
        <v>115039084.55510351</v>
      </c>
      <c r="H36">
        <f t="shared" si="33"/>
        <v>124817885.81021534</v>
      </c>
      <c r="I36">
        <f t="shared" si="33"/>
        <v>132476338.48526493</v>
      </c>
      <c r="J36">
        <f t="shared" si="33"/>
        <v>175431199.28825983</v>
      </c>
      <c r="K36">
        <f t="shared" si="33"/>
        <v>189211120.69035813</v>
      </c>
      <c r="L36">
        <f t="shared" si="33"/>
        <v>182146270.7782523</v>
      </c>
      <c r="M36">
        <f t="shared" si="33"/>
        <v>213505267.03719196</v>
      </c>
      <c r="N36">
        <f t="shared" si="33"/>
        <v>259870863.27000001</v>
      </c>
    </row>
    <row r="37" spans="1:14" x14ac:dyDescent="0.2">
      <c r="A37" t="s">
        <v>1317</v>
      </c>
      <c r="C37">
        <f t="shared" ref="C37:N37" si="34">C$2*C124</f>
        <v>-12922270.304096086</v>
      </c>
      <c r="D37">
        <f t="shared" si="34"/>
        <v>-15673844.494960215</v>
      </c>
      <c r="E37">
        <f t="shared" si="34"/>
        <v>-33492918.798245601</v>
      </c>
      <c r="F37">
        <f t="shared" si="34"/>
        <v>-97613668.577246785</v>
      </c>
      <c r="G37">
        <f t="shared" si="34"/>
        <v>-105517612.92766757</v>
      </c>
      <c r="H37">
        <f t="shared" si="34"/>
        <v>-105561595.0672463</v>
      </c>
      <c r="I37">
        <f t="shared" si="34"/>
        <v>-176399471.07156521</v>
      </c>
      <c r="J37">
        <f t="shared" si="34"/>
        <v>-164275927.33664221</v>
      </c>
      <c r="K37">
        <f t="shared" si="34"/>
        <v>-197032498.18799946</v>
      </c>
      <c r="L37">
        <f t="shared" si="34"/>
        <v>-185262432.00092548</v>
      </c>
      <c r="M37">
        <f t="shared" si="34"/>
        <v>-148380766.80699998</v>
      </c>
      <c r="N37">
        <f t="shared" si="34"/>
        <v>-70822800</v>
      </c>
    </row>
    <row r="38" spans="1:14" x14ac:dyDescent="0.2">
      <c r="A38" t="s">
        <v>1318</v>
      </c>
      <c r="C38">
        <f t="shared" ref="C38:N38" si="35">C$2*C125</f>
        <v>12922270.304096086</v>
      </c>
      <c r="D38">
        <f t="shared" si="35"/>
        <v>16796222.909016475</v>
      </c>
      <c r="E38">
        <f t="shared" si="35"/>
        <v>46909931.153973147</v>
      </c>
      <c r="F38">
        <f t="shared" si="35"/>
        <v>116651277.14961386</v>
      </c>
      <c r="G38">
        <f t="shared" si="35"/>
        <v>155009286.10172254</v>
      </c>
      <c r="H38">
        <f t="shared" si="35"/>
        <v>181825089.44564116</v>
      </c>
      <c r="I38">
        <f t="shared" si="35"/>
        <v>177815513.18748635</v>
      </c>
      <c r="J38">
        <f t="shared" si="35"/>
        <v>169149838.51237348</v>
      </c>
      <c r="K38">
        <f t="shared" si="35"/>
        <v>204499880.01163772</v>
      </c>
      <c r="L38">
        <f t="shared" si="35"/>
        <v>215936688.72620907</v>
      </c>
      <c r="M38">
        <f t="shared" si="35"/>
        <v>210580468.81299996</v>
      </c>
      <c r="N38">
        <f t="shared" si="35"/>
        <v>237354230</v>
      </c>
    </row>
    <row r="39" spans="1:14" x14ac:dyDescent="0.2">
      <c r="A39" t="s">
        <v>1319</v>
      </c>
      <c r="C39">
        <f t="shared" ref="C39:N39" si="36">C$2*C126</f>
        <v>-11697480.25587834</v>
      </c>
      <c r="D39">
        <f t="shared" si="36"/>
        <v>-15782681.18965658</v>
      </c>
      <c r="E39">
        <f t="shared" si="36"/>
        <v>-29982013.832705714</v>
      </c>
      <c r="F39">
        <f t="shared" si="36"/>
        <v>-95977812.649771944</v>
      </c>
      <c r="G39">
        <f t="shared" si="36"/>
        <v>-91751829.701103985</v>
      </c>
      <c r="H39">
        <f t="shared" si="36"/>
        <v>-122413770.30599119</v>
      </c>
      <c r="I39">
        <f t="shared" si="36"/>
        <v>-173111779.70616901</v>
      </c>
      <c r="J39">
        <f t="shared" si="36"/>
        <v>-160196274.04578882</v>
      </c>
      <c r="K39">
        <f t="shared" si="36"/>
        <v>-191985427.30508509</v>
      </c>
      <c r="L39">
        <f t="shared" si="36"/>
        <v>-186947098.15597919</v>
      </c>
      <c r="M39">
        <f t="shared" si="36"/>
        <v>-120911302.31699999</v>
      </c>
      <c r="N39">
        <f t="shared" si="36"/>
        <v>-72938420</v>
      </c>
    </row>
    <row r="40" spans="1:14" x14ac:dyDescent="0.2">
      <c r="A40" t="s">
        <v>1320</v>
      </c>
      <c r="C40">
        <f t="shared" ref="C40:N40" si="37">C$2*C127</f>
        <v>-11697480.25587834</v>
      </c>
      <c r="D40">
        <f t="shared" si="37"/>
        <v>-15782681.18965658</v>
      </c>
      <c r="E40">
        <f t="shared" si="37"/>
        <v>-29982013.832705714</v>
      </c>
      <c r="F40">
        <f t="shared" si="37"/>
        <v>-97052650.446053773</v>
      </c>
      <c r="G40">
        <f t="shared" si="37"/>
        <v>-101017066.50731784</v>
      </c>
      <c r="H40">
        <f t="shared" si="37"/>
        <v>-122413770.30599119</v>
      </c>
      <c r="I40">
        <f t="shared" si="37"/>
        <v>-173111779.70616901</v>
      </c>
      <c r="J40">
        <f t="shared" si="37"/>
        <v>-160196274.04578882</v>
      </c>
      <c r="K40">
        <f t="shared" si="37"/>
        <v>-191985427.30508509</v>
      </c>
      <c r="L40">
        <f t="shared" si="37"/>
        <v>-186947098.15597919</v>
      </c>
      <c r="M40">
        <f t="shared" si="37"/>
        <v>-138410487.35202</v>
      </c>
      <c r="N40">
        <f t="shared" si="37"/>
        <v>-60307272.5</v>
      </c>
    </row>
    <row r="41" spans="1:14" x14ac:dyDescent="0.2">
      <c r="A41" t="s">
        <v>1321</v>
      </c>
      <c r="C41">
        <f t="shared" ref="C41:N41" si="38">C$2*C128</f>
        <v>18907.564777635253</v>
      </c>
      <c r="D41">
        <f t="shared" si="38"/>
        <v>0</v>
      </c>
      <c r="E41">
        <f t="shared" si="38"/>
        <v>685054.62742241728</v>
      </c>
      <c r="F41">
        <f t="shared" si="38"/>
        <v>1488360.7208992422</v>
      </c>
      <c r="G41">
        <f t="shared" si="38"/>
        <v>2917200.0945772887</v>
      </c>
      <c r="H41">
        <f t="shared" si="38"/>
        <v>3651368.7166464482</v>
      </c>
      <c r="I41">
        <f t="shared" si="38"/>
        <v>3498456.9922757298</v>
      </c>
      <c r="J41">
        <f t="shared" si="38"/>
        <v>2848245.7173992987</v>
      </c>
      <c r="K41">
        <f t="shared" si="38"/>
        <v>1329774.4506234941</v>
      </c>
      <c r="L41">
        <f t="shared" si="38"/>
        <v>1742290.5506993998</v>
      </c>
      <c r="M41">
        <f t="shared" si="38"/>
        <v>6332736.2279999992</v>
      </c>
      <c r="N41">
        <f t="shared" si="38"/>
        <v>6793880</v>
      </c>
    </row>
    <row r="90" spans="1:14" x14ac:dyDescent="0.2">
      <c r="A90" t="s">
        <v>1285</v>
      </c>
      <c r="B90" s="19">
        <v>65085000</v>
      </c>
      <c r="C90">
        <v>0</v>
      </c>
      <c r="D90" s="19">
        <v>825000</v>
      </c>
      <c r="E90" s="19">
        <v>9871000</v>
      </c>
      <c r="F90" s="19">
        <v>14198000</v>
      </c>
      <c r="G90" s="19">
        <v>37833000</v>
      </c>
      <c r="H90" s="19">
        <v>59505000</v>
      </c>
      <c r="I90" s="19">
        <v>1122000</v>
      </c>
      <c r="J90" s="19">
        <v>3958000</v>
      </c>
      <c r="K90" s="19">
        <v>6149000</v>
      </c>
      <c r="L90" s="19">
        <v>27148000</v>
      </c>
      <c r="M90" s="19">
        <v>60281000</v>
      </c>
      <c r="N90" s="19">
        <v>178032000</v>
      </c>
    </row>
    <row r="91" spans="1:14" x14ac:dyDescent="0.2">
      <c r="A91" t="s">
        <v>1332</v>
      </c>
      <c r="B91" s="19">
        <v>65085000</v>
      </c>
      <c r="C91">
        <v>0</v>
      </c>
      <c r="D91" s="19">
        <v>825000</v>
      </c>
      <c r="E91" s="19">
        <v>9871000</v>
      </c>
      <c r="F91" s="19">
        <v>14198000</v>
      </c>
      <c r="G91" s="19">
        <v>37833000</v>
      </c>
      <c r="H91" s="19">
        <v>59505000</v>
      </c>
      <c r="I91" s="19">
        <v>1122000</v>
      </c>
      <c r="J91" s="19">
        <v>3958000</v>
      </c>
      <c r="K91" s="19">
        <v>6149000</v>
      </c>
      <c r="L91" s="19">
        <v>27148000</v>
      </c>
      <c r="M91" s="19">
        <v>60281000</v>
      </c>
      <c r="N91" s="19">
        <v>178032000</v>
      </c>
    </row>
    <row r="92" spans="1:14" x14ac:dyDescent="0.2">
      <c r="A92" t="s">
        <v>1349</v>
      </c>
      <c r="B92" s="19">
        <v>3450000</v>
      </c>
      <c r="L92">
        <v>0</v>
      </c>
      <c r="M92">
        <v>0</v>
      </c>
      <c r="N92" s="19">
        <v>70000</v>
      </c>
    </row>
    <row r="93" spans="1:14" x14ac:dyDescent="0.2">
      <c r="A93" t="s">
        <v>1350</v>
      </c>
      <c r="B93" s="19">
        <v>61635000</v>
      </c>
      <c r="L93" s="19">
        <v>27148000</v>
      </c>
      <c r="M93" s="19">
        <v>60281000</v>
      </c>
      <c r="N93" s="19">
        <v>177962000</v>
      </c>
    </row>
    <row r="94" spans="1:14" x14ac:dyDescent="0.2">
      <c r="A94" t="s">
        <v>1287</v>
      </c>
      <c r="B94" s="19">
        <v>207271000</v>
      </c>
      <c r="C94" s="14">
        <v>9350724.3729999997</v>
      </c>
      <c r="D94" s="19">
        <v>12346000</v>
      </c>
      <c r="E94" s="19">
        <v>34512000</v>
      </c>
      <c r="F94" s="19">
        <v>86997000</v>
      </c>
      <c r="G94" s="19">
        <v>118494000</v>
      </c>
      <c r="H94" s="19">
        <v>141870000</v>
      </c>
      <c r="I94" s="19">
        <v>140892000</v>
      </c>
      <c r="J94" s="19">
        <v>137363000</v>
      </c>
      <c r="K94" s="19">
        <v>168395000</v>
      </c>
      <c r="L94" s="19">
        <v>191113000</v>
      </c>
      <c r="M94" s="19">
        <v>198319000</v>
      </c>
      <c r="N94" s="19">
        <v>230371000</v>
      </c>
    </row>
    <row r="95" spans="1:14" x14ac:dyDescent="0.2">
      <c r="A95" t="s">
        <v>1333</v>
      </c>
      <c r="B95" s="19">
        <v>82030000</v>
      </c>
      <c r="C95" s="14">
        <v>1211596.054</v>
      </c>
      <c r="D95" s="19">
        <v>2771000</v>
      </c>
      <c r="E95" s="19">
        <v>10375000</v>
      </c>
      <c r="F95" s="19">
        <v>23208000</v>
      </c>
      <c r="G95" s="19">
        <v>31106000</v>
      </c>
      <c r="H95" s="19">
        <v>43601000</v>
      </c>
      <c r="I95" s="19">
        <v>43391000</v>
      </c>
      <c r="J95" s="19">
        <v>45795000</v>
      </c>
      <c r="K95" s="19">
        <v>57305000</v>
      </c>
      <c r="L95" s="19">
        <v>63387000</v>
      </c>
      <c r="M95" s="19">
        <v>71810000</v>
      </c>
      <c r="N95" s="19">
        <v>81311000</v>
      </c>
    </row>
    <row r="96" spans="1:14" x14ac:dyDescent="0.2">
      <c r="A96" t="s">
        <v>1334</v>
      </c>
      <c r="B96" s="19">
        <v>80647000</v>
      </c>
      <c r="C96" s="14">
        <v>1211596.054</v>
      </c>
      <c r="D96" s="19">
        <v>2771000</v>
      </c>
      <c r="E96" s="19">
        <v>10375000</v>
      </c>
      <c r="F96" s="19">
        <v>23208000</v>
      </c>
      <c r="G96" s="19">
        <v>31106000</v>
      </c>
      <c r="H96" s="19">
        <v>43601000</v>
      </c>
      <c r="I96" s="19">
        <v>43391000</v>
      </c>
      <c r="J96" s="19">
        <v>45795000</v>
      </c>
      <c r="K96" s="19">
        <v>57305000</v>
      </c>
      <c r="L96" s="19">
        <v>63387000</v>
      </c>
      <c r="M96" s="19">
        <v>71810000</v>
      </c>
      <c r="N96" s="19">
        <v>80805000</v>
      </c>
    </row>
    <row r="97" spans="1:14" x14ac:dyDescent="0.2">
      <c r="A97" t="s">
        <v>1351</v>
      </c>
      <c r="B97" s="19">
        <v>44715000</v>
      </c>
      <c r="I97" s="19">
        <v>33152000</v>
      </c>
      <c r="J97" s="19">
        <v>31405000</v>
      </c>
      <c r="K97" s="19">
        <v>40547000</v>
      </c>
      <c r="L97" s="19">
        <v>43879000</v>
      </c>
      <c r="M97" s="19">
        <v>46550000</v>
      </c>
      <c r="N97" s="19">
        <v>48807000</v>
      </c>
    </row>
    <row r="98" spans="1:14" x14ac:dyDescent="0.2">
      <c r="A98" t="s">
        <v>1335</v>
      </c>
      <c r="B98" s="19">
        <v>35932000</v>
      </c>
      <c r="C98" s="14">
        <v>1211596.054</v>
      </c>
      <c r="D98" s="19">
        <v>2771000</v>
      </c>
      <c r="E98" s="19">
        <v>10375000</v>
      </c>
      <c r="F98" s="19">
        <v>23208000</v>
      </c>
      <c r="G98" s="19">
        <v>31106000</v>
      </c>
      <c r="H98" s="19">
        <v>43601000</v>
      </c>
      <c r="I98" s="19">
        <v>43391000</v>
      </c>
      <c r="J98" s="19">
        <v>45795000</v>
      </c>
      <c r="K98" s="19">
        <v>16758000</v>
      </c>
      <c r="L98" s="19">
        <v>63387000</v>
      </c>
      <c r="M98" s="19">
        <v>25260000</v>
      </c>
      <c r="N98" s="19">
        <v>31998000</v>
      </c>
    </row>
    <row r="99" spans="1:14" x14ac:dyDescent="0.2">
      <c r="A99" t="s">
        <v>1354</v>
      </c>
      <c r="B99" s="19">
        <v>1383000</v>
      </c>
      <c r="M99">
        <v>0</v>
      </c>
      <c r="N99" s="19">
        <v>506000</v>
      </c>
    </row>
    <row r="100" spans="1:14" x14ac:dyDescent="0.2">
      <c r="A100" t="s">
        <v>1336</v>
      </c>
      <c r="B100" s="19">
        <v>125241000</v>
      </c>
      <c r="C100" s="14">
        <v>8149769.6900000004</v>
      </c>
      <c r="D100" s="19">
        <v>9575000</v>
      </c>
      <c r="E100" s="19">
        <v>24137000</v>
      </c>
      <c r="F100" s="19">
        <v>63789000</v>
      </c>
      <c r="G100" s="19">
        <v>87388000</v>
      </c>
      <c r="H100" s="19">
        <v>98269000</v>
      </c>
      <c r="I100" s="19">
        <v>97501000</v>
      </c>
      <c r="J100" s="19">
        <v>91568000</v>
      </c>
      <c r="K100" s="19">
        <v>111090000</v>
      </c>
      <c r="L100" s="19">
        <v>127726000</v>
      </c>
      <c r="M100" s="19">
        <v>126509000</v>
      </c>
      <c r="N100" s="19">
        <v>149060000</v>
      </c>
    </row>
    <row r="101" spans="1:14" x14ac:dyDescent="0.2">
      <c r="A101" t="s">
        <v>1358</v>
      </c>
      <c r="C101" s="14">
        <v>-10641.370999999999</v>
      </c>
      <c r="D101" s="14">
        <v>-281023.26500000001</v>
      </c>
      <c r="E101" s="14">
        <v>-726495.054</v>
      </c>
      <c r="I101" s="19">
        <v>-906000</v>
      </c>
      <c r="J101" s="19">
        <v>-1196000</v>
      </c>
      <c r="K101" s="19">
        <v>-2153000</v>
      </c>
      <c r="L101" s="19">
        <v>-2344000</v>
      </c>
    </row>
    <row r="102" spans="1:14" x14ac:dyDescent="0.2">
      <c r="A102" t="s">
        <v>1293</v>
      </c>
      <c r="B102" s="19">
        <v>-145636000</v>
      </c>
      <c r="C102" s="14">
        <v>-9350724.3729999997</v>
      </c>
      <c r="D102" s="19">
        <v>-11521000</v>
      </c>
      <c r="E102" s="19">
        <v>-24641000</v>
      </c>
      <c r="F102" s="19">
        <v>-72799000</v>
      </c>
      <c r="G102" s="19">
        <v>-80661000</v>
      </c>
      <c r="H102" s="19">
        <v>-82365000</v>
      </c>
      <c r="I102" s="19">
        <v>-139770000</v>
      </c>
      <c r="J102" s="19">
        <v>-133405000</v>
      </c>
      <c r="K102" s="19">
        <v>-162246000</v>
      </c>
      <c r="L102" s="19">
        <v>-163965000</v>
      </c>
      <c r="M102" s="19">
        <v>-138038000</v>
      </c>
      <c r="N102" s="19">
        <v>-52409000</v>
      </c>
    </row>
    <row r="103" spans="1:14" x14ac:dyDescent="0.2">
      <c r="A103" t="s">
        <v>1295</v>
      </c>
      <c r="B103" s="19">
        <v>-647000</v>
      </c>
      <c r="C103" s="14">
        <v>7600.9790000000003</v>
      </c>
      <c r="D103">
        <v>0</v>
      </c>
      <c r="E103" s="19">
        <v>504000</v>
      </c>
      <c r="F103" s="19">
        <v>1110000</v>
      </c>
      <c r="G103" s="19">
        <v>2230000</v>
      </c>
      <c r="H103" s="19">
        <v>2849000</v>
      </c>
      <c r="I103" s="19">
        <v>2772000</v>
      </c>
      <c r="J103" s="19">
        <v>2313000</v>
      </c>
      <c r="K103" s="19">
        <v>1095000</v>
      </c>
      <c r="L103" s="19">
        <v>1542000</v>
      </c>
      <c r="M103" s="19">
        <v>5964000</v>
      </c>
      <c r="N103" s="19">
        <v>3248000</v>
      </c>
    </row>
    <row r="104" spans="1:14" x14ac:dyDescent="0.2">
      <c r="A104" t="s">
        <v>1337</v>
      </c>
      <c r="B104" s="19">
        <v>5018000</v>
      </c>
      <c r="C104" s="14">
        <v>13681.762000000001</v>
      </c>
      <c r="D104">
        <v>0</v>
      </c>
      <c r="E104" s="19">
        <v>504000</v>
      </c>
      <c r="F104" s="19">
        <v>1110000</v>
      </c>
      <c r="G104" s="19">
        <v>2230000</v>
      </c>
      <c r="H104" s="19">
        <v>2849000</v>
      </c>
      <c r="I104" s="19">
        <v>2772000</v>
      </c>
      <c r="J104" s="19">
        <v>2313000</v>
      </c>
      <c r="K104" s="19">
        <v>1095000</v>
      </c>
      <c r="L104" s="19">
        <v>1542000</v>
      </c>
      <c r="M104" s="19">
        <v>5964000</v>
      </c>
      <c r="N104" s="19">
        <v>6596000</v>
      </c>
    </row>
    <row r="105" spans="1:14" x14ac:dyDescent="0.2">
      <c r="A105" t="s">
        <v>1338</v>
      </c>
      <c r="B105" s="19">
        <v>5665000</v>
      </c>
      <c r="C105" s="14">
        <v>6080.7830000000004</v>
      </c>
      <c r="D105" s="14">
        <v>6812.6850000000004</v>
      </c>
      <c r="E105">
        <v>0</v>
      </c>
      <c r="L105">
        <v>0</v>
      </c>
      <c r="M105">
        <v>0</v>
      </c>
      <c r="N105" s="19">
        <v>3348000</v>
      </c>
    </row>
    <row r="106" spans="1:14" x14ac:dyDescent="0.2">
      <c r="A106" t="s">
        <v>1298</v>
      </c>
      <c r="B106" s="19">
        <v>-19762000</v>
      </c>
      <c r="D106" s="19">
        <v>-5000</v>
      </c>
      <c r="E106" s="19">
        <v>2323000</v>
      </c>
      <c r="F106" s="19">
        <v>1002000</v>
      </c>
      <c r="G106" s="19">
        <v>8744000</v>
      </c>
      <c r="H106" s="19">
        <v>-15501000</v>
      </c>
      <c r="I106" s="19">
        <v>75000</v>
      </c>
      <c r="J106" s="19">
        <v>1162000</v>
      </c>
      <c r="K106" s="19">
        <v>3852000</v>
      </c>
      <c r="L106" s="19">
        <v>-536000</v>
      </c>
      <c r="M106" s="19">
        <v>19539000</v>
      </c>
      <c r="N106" s="19">
        <v>-18077000</v>
      </c>
    </row>
    <row r="107" spans="1:14" x14ac:dyDescent="0.2">
      <c r="A107" t="s">
        <v>1339</v>
      </c>
      <c r="E107" s="14">
        <v>-1132200.085</v>
      </c>
      <c r="F107" s="19">
        <v>1002000</v>
      </c>
      <c r="G107" s="19">
        <v>8744000</v>
      </c>
    </row>
    <row r="108" spans="1:14" x14ac:dyDescent="0.2">
      <c r="A108" t="s">
        <v>1341</v>
      </c>
      <c r="B108" s="19">
        <v>-18584000</v>
      </c>
      <c r="K108">
        <v>0</v>
      </c>
      <c r="L108">
        <v>0</v>
      </c>
      <c r="M108" s="19">
        <v>20346000</v>
      </c>
      <c r="N108" s="19">
        <v>-16351000</v>
      </c>
    </row>
    <row r="109" spans="1:14" x14ac:dyDescent="0.2">
      <c r="A109" t="s">
        <v>1360</v>
      </c>
      <c r="B109" s="19">
        <v>8183000</v>
      </c>
      <c r="K109">
        <v>0</v>
      </c>
      <c r="L109">
        <v>0</v>
      </c>
      <c r="M109" s="19">
        <v>-20346000</v>
      </c>
      <c r="N109" s="19">
        <v>5950000</v>
      </c>
    </row>
    <row r="110" spans="1:14" x14ac:dyDescent="0.2">
      <c r="A110" t="s">
        <v>1361</v>
      </c>
      <c r="L110">
        <v>0</v>
      </c>
      <c r="M110">
        <v>0</v>
      </c>
      <c r="N110" s="19">
        <v>10401000</v>
      </c>
    </row>
    <row r="111" spans="1:14" x14ac:dyDescent="0.2">
      <c r="A111" t="s">
        <v>1344</v>
      </c>
      <c r="B111" s="19">
        <v>-1178000</v>
      </c>
      <c r="D111" s="19">
        <v>-5000</v>
      </c>
      <c r="E111" s="19">
        <v>2323000</v>
      </c>
      <c r="F111" s="19">
        <v>1002000</v>
      </c>
      <c r="G111" s="19">
        <v>8744000</v>
      </c>
      <c r="H111" s="19">
        <v>-15501000</v>
      </c>
      <c r="I111" s="19">
        <v>75000</v>
      </c>
      <c r="J111" s="19">
        <v>1162000</v>
      </c>
      <c r="K111" s="19">
        <v>3852000</v>
      </c>
      <c r="L111" s="19">
        <v>-536000</v>
      </c>
      <c r="M111" s="19">
        <v>-807000</v>
      </c>
      <c r="N111" s="19">
        <v>-1726000</v>
      </c>
    </row>
    <row r="112" spans="1:14" x14ac:dyDescent="0.2">
      <c r="A112" t="s">
        <v>1304</v>
      </c>
      <c r="B112" s="19">
        <v>-166045000</v>
      </c>
      <c r="C112" s="14">
        <v>-9343123.3939999994</v>
      </c>
      <c r="D112" s="19">
        <v>-11526000</v>
      </c>
      <c r="E112" s="19">
        <v>-21814000</v>
      </c>
      <c r="F112" s="19">
        <v>-70687000</v>
      </c>
      <c r="G112" s="19">
        <v>-69687000</v>
      </c>
      <c r="H112" s="19">
        <v>-95017000</v>
      </c>
      <c r="I112" s="19">
        <v>-136923000</v>
      </c>
      <c r="J112" s="19">
        <v>-129930000</v>
      </c>
      <c r="K112" s="19">
        <v>-157299000</v>
      </c>
      <c r="L112" s="19">
        <v>-162959000</v>
      </c>
      <c r="M112" s="19">
        <v>-112535000</v>
      </c>
      <c r="N112" s="19">
        <v>-67238000</v>
      </c>
    </row>
    <row r="113" spans="1:14" x14ac:dyDescent="0.2">
      <c r="A113" t="s">
        <v>1305</v>
      </c>
      <c r="B113" s="19">
        <v>3711000</v>
      </c>
      <c r="C113" s="14">
        <v>-878673.17299999995</v>
      </c>
      <c r="D113" s="19">
        <v>75000</v>
      </c>
      <c r="E113" s="19">
        <v>244000</v>
      </c>
      <c r="F113" s="19">
        <v>892000</v>
      </c>
      <c r="G113" s="19">
        <v>451000</v>
      </c>
      <c r="H113" s="19">
        <v>497000</v>
      </c>
      <c r="I113" s="19">
        <v>242000</v>
      </c>
      <c r="J113" s="19">
        <v>162000</v>
      </c>
      <c r="K113" s="19">
        <v>791000</v>
      </c>
      <c r="L113" s="19">
        <v>2497000</v>
      </c>
      <c r="M113" s="19">
        <v>1336000</v>
      </c>
      <c r="N113" s="19">
        <v>3576000</v>
      </c>
    </row>
    <row r="114" spans="1:14" x14ac:dyDescent="0.2">
      <c r="A114" t="s">
        <v>1306</v>
      </c>
      <c r="B114" s="19">
        <v>-169756000</v>
      </c>
      <c r="C114" s="14">
        <v>-8464450.2210000008</v>
      </c>
      <c r="D114" s="19">
        <v>-11601000</v>
      </c>
      <c r="E114" s="19">
        <v>-36793000</v>
      </c>
      <c r="F114" s="19">
        <v>-71579000</v>
      </c>
      <c r="G114" s="19">
        <v>-70138000</v>
      </c>
      <c r="H114" s="19">
        <v>-95514000</v>
      </c>
      <c r="I114" s="19">
        <v>-137165000</v>
      </c>
      <c r="J114" s="19">
        <v>-130092000</v>
      </c>
      <c r="K114" s="19">
        <v>-158090000</v>
      </c>
      <c r="L114" s="19">
        <v>-165456000</v>
      </c>
      <c r="M114" s="19">
        <v>-113871000</v>
      </c>
      <c r="N114" s="19">
        <v>-70814000</v>
      </c>
    </row>
    <row r="115" spans="1:14" x14ac:dyDescent="0.2">
      <c r="A115" t="s">
        <v>1345</v>
      </c>
      <c r="B115" s="19">
        <v>-169756000</v>
      </c>
      <c r="C115" s="14">
        <v>-8464450.2210000008</v>
      </c>
      <c r="D115" s="19">
        <v>-11601000</v>
      </c>
      <c r="E115" s="19">
        <v>-22058000</v>
      </c>
      <c r="F115" s="19">
        <v>-71579000</v>
      </c>
      <c r="G115" s="19">
        <v>-70138000</v>
      </c>
      <c r="H115" s="19">
        <v>-95514000</v>
      </c>
      <c r="I115" s="19">
        <v>-137165000</v>
      </c>
      <c r="J115" s="19">
        <v>-130092000</v>
      </c>
      <c r="K115" s="19">
        <v>-158090000</v>
      </c>
      <c r="L115" s="19">
        <v>-165456000</v>
      </c>
      <c r="M115" s="19">
        <v>-113871000</v>
      </c>
      <c r="N115" s="19">
        <v>-70814000</v>
      </c>
    </row>
    <row r="116" spans="1:14" x14ac:dyDescent="0.2">
      <c r="A116" t="s">
        <v>1346</v>
      </c>
      <c r="B116" s="19">
        <v>-169756000</v>
      </c>
      <c r="C116" s="14">
        <v>-8464450.2210000008</v>
      </c>
      <c r="D116" s="19">
        <v>-11601000</v>
      </c>
      <c r="E116" s="19">
        <v>-22058000</v>
      </c>
      <c r="F116" s="19">
        <v>-71579000</v>
      </c>
      <c r="G116" s="19">
        <v>-70138000</v>
      </c>
      <c r="H116" s="19">
        <v>-95514000</v>
      </c>
      <c r="I116" s="19">
        <v>-137165000</v>
      </c>
      <c r="J116" s="19">
        <v>-130092000</v>
      </c>
      <c r="K116" s="19">
        <v>-158090000</v>
      </c>
      <c r="L116" s="19">
        <v>-165456000</v>
      </c>
      <c r="M116" s="19">
        <v>-113871000</v>
      </c>
      <c r="N116" s="19">
        <v>-70814000</v>
      </c>
    </row>
    <row r="117" spans="1:14" x14ac:dyDescent="0.2">
      <c r="A117" t="s">
        <v>1347</v>
      </c>
      <c r="B117" s="19">
        <v>-169756000</v>
      </c>
      <c r="C117" s="14">
        <v>-8464450.2210000008</v>
      </c>
      <c r="D117" s="19">
        <v>-11601000</v>
      </c>
      <c r="E117" s="19">
        <v>-22058000</v>
      </c>
      <c r="F117" s="19">
        <v>-71579000</v>
      </c>
      <c r="G117" s="19">
        <v>-70138000</v>
      </c>
      <c r="H117" s="19">
        <v>-95514000</v>
      </c>
      <c r="I117" s="19">
        <v>-137165000</v>
      </c>
      <c r="J117" s="19">
        <v>-130092000</v>
      </c>
      <c r="K117" s="19">
        <v>-158090000</v>
      </c>
      <c r="L117" s="19">
        <v>-165456000</v>
      </c>
      <c r="M117" s="19">
        <v>-113871000</v>
      </c>
      <c r="N117" s="19">
        <v>-70814000</v>
      </c>
    </row>
    <row r="118" spans="1:14" x14ac:dyDescent="0.2">
      <c r="A118" t="s">
        <v>1372</v>
      </c>
      <c r="E118" s="19">
        <v>14735000</v>
      </c>
    </row>
    <row r="119" spans="1:14" x14ac:dyDescent="0.2">
      <c r="A119" t="s">
        <v>1312</v>
      </c>
      <c r="B119" s="19">
        <v>-169756000</v>
      </c>
      <c r="C119" s="14">
        <v>-8464450.2210000008</v>
      </c>
      <c r="D119" s="19">
        <v>-11601000</v>
      </c>
      <c r="E119" s="19">
        <v>-36793000</v>
      </c>
      <c r="F119" s="19">
        <v>-71579000</v>
      </c>
      <c r="G119" s="19">
        <v>-70138000</v>
      </c>
      <c r="H119" s="19">
        <v>-95514000</v>
      </c>
      <c r="I119" s="19">
        <v>-137165000</v>
      </c>
      <c r="J119" s="19">
        <v>-130092000</v>
      </c>
      <c r="K119" s="19">
        <v>-158090000</v>
      </c>
      <c r="L119" s="19">
        <v>-165456000</v>
      </c>
      <c r="M119" s="19">
        <v>-113871000</v>
      </c>
      <c r="N119" s="19">
        <v>-70814000</v>
      </c>
    </row>
    <row r="120" spans="1:14" x14ac:dyDescent="0.2">
      <c r="A120" t="s">
        <v>1313</v>
      </c>
      <c r="B120">
        <v>-0.66</v>
      </c>
      <c r="C120">
        <v>-0.02</v>
      </c>
      <c r="D120">
        <v>-2.7E-2</v>
      </c>
      <c r="E120">
        <v>-1.02</v>
      </c>
      <c r="F120">
        <v>-1.02</v>
      </c>
      <c r="G120">
        <v>-0.78</v>
      </c>
      <c r="H120">
        <v>-0.96</v>
      </c>
      <c r="I120">
        <v>-1.32</v>
      </c>
      <c r="J120">
        <v>-0.9</v>
      </c>
      <c r="K120">
        <v>-1.02</v>
      </c>
      <c r="L120">
        <v>-1.02</v>
      </c>
      <c r="M120">
        <v>-0.54</v>
      </c>
      <c r="N120">
        <v>-0.3</v>
      </c>
    </row>
    <row r="121" spans="1:14" x14ac:dyDescent="0.2">
      <c r="A121" t="s">
        <v>1314</v>
      </c>
      <c r="B121">
        <v>-0.66</v>
      </c>
      <c r="C121">
        <v>-0.02</v>
      </c>
      <c r="D121">
        <v>-2.7E-2</v>
      </c>
      <c r="E121">
        <v>-1.02</v>
      </c>
      <c r="F121">
        <v>-1.02</v>
      </c>
      <c r="G121">
        <v>-0.78</v>
      </c>
      <c r="H121">
        <v>-0.96</v>
      </c>
      <c r="I121">
        <v>-1.32</v>
      </c>
      <c r="J121">
        <v>-0.9</v>
      </c>
      <c r="K121">
        <v>-1.02</v>
      </c>
      <c r="L121">
        <v>-1.02</v>
      </c>
      <c r="M121">
        <v>-0.54</v>
      </c>
      <c r="N121">
        <v>-0.3</v>
      </c>
    </row>
    <row r="122" spans="1:14" x14ac:dyDescent="0.2">
      <c r="A122" t="s">
        <v>1315</v>
      </c>
      <c r="B122" s="19">
        <v>258224435</v>
      </c>
      <c r="C122" s="19">
        <v>424711900</v>
      </c>
      <c r="D122" s="19">
        <v>424711900</v>
      </c>
      <c r="E122" s="19">
        <v>35784099</v>
      </c>
      <c r="F122" s="19">
        <v>70785666</v>
      </c>
      <c r="G122" s="19">
        <v>87939514</v>
      </c>
      <c r="H122" s="19">
        <v>97389824</v>
      </c>
      <c r="I122" s="19">
        <v>104967536</v>
      </c>
      <c r="J122" s="19">
        <v>142463960</v>
      </c>
      <c r="K122" s="19">
        <v>155805503</v>
      </c>
      <c r="L122" s="19">
        <v>161207067</v>
      </c>
      <c r="M122" s="19">
        <v>201073496</v>
      </c>
      <c r="N122" s="19">
        <v>252301809</v>
      </c>
    </row>
    <row r="123" spans="1:14" x14ac:dyDescent="0.2">
      <c r="A123" t="s">
        <v>1316</v>
      </c>
      <c r="B123" s="19">
        <v>258224435</v>
      </c>
      <c r="C123" s="19">
        <v>424711900</v>
      </c>
      <c r="D123" s="19">
        <v>424711900</v>
      </c>
      <c r="E123" s="19">
        <v>35784099</v>
      </c>
      <c r="F123" s="19">
        <v>70785666</v>
      </c>
      <c r="G123" s="19">
        <v>87939514</v>
      </c>
      <c r="H123" s="19">
        <v>97389824</v>
      </c>
      <c r="I123" s="19">
        <v>104967536</v>
      </c>
      <c r="J123" s="19">
        <v>142463960</v>
      </c>
      <c r="K123" s="19">
        <v>155805503</v>
      </c>
      <c r="L123" s="19">
        <v>161207067</v>
      </c>
      <c r="M123" s="19">
        <v>201073496</v>
      </c>
      <c r="N123" s="19">
        <v>252301809</v>
      </c>
    </row>
    <row r="124" spans="1:14" x14ac:dyDescent="0.2">
      <c r="A124" t="s">
        <v>1317</v>
      </c>
      <c r="B124" s="19">
        <v>-164220000</v>
      </c>
      <c r="C124" s="14">
        <v>-9350724.3729999997</v>
      </c>
      <c r="D124" s="19">
        <v>-11521000</v>
      </c>
      <c r="E124" s="19">
        <v>-24641000</v>
      </c>
      <c r="F124" s="19">
        <v>-72799000</v>
      </c>
      <c r="G124" s="19">
        <v>-80661000</v>
      </c>
      <c r="H124" s="19">
        <v>-82365000</v>
      </c>
      <c r="I124" s="19">
        <v>-139770000</v>
      </c>
      <c r="J124" s="19">
        <v>-133405000</v>
      </c>
      <c r="K124" s="19">
        <v>-162246000</v>
      </c>
      <c r="L124" s="19">
        <v>-163965000</v>
      </c>
      <c r="M124" s="19">
        <v>-139741000</v>
      </c>
      <c r="N124" s="19">
        <v>-68760000</v>
      </c>
    </row>
    <row r="125" spans="1:14" x14ac:dyDescent="0.2">
      <c r="A125" t="s">
        <v>1318</v>
      </c>
      <c r="B125" s="19">
        <v>210721000</v>
      </c>
      <c r="C125" s="14">
        <v>9350724.3729999997</v>
      </c>
      <c r="D125" s="19">
        <v>12346000</v>
      </c>
      <c r="E125" s="19">
        <v>34512000</v>
      </c>
      <c r="F125" s="19">
        <v>86997000</v>
      </c>
      <c r="G125" s="19">
        <v>118494000</v>
      </c>
      <c r="H125" s="19">
        <v>141870000</v>
      </c>
      <c r="I125" s="19">
        <v>140892000</v>
      </c>
      <c r="J125" s="19">
        <v>137363000</v>
      </c>
      <c r="K125" s="19">
        <v>168395000</v>
      </c>
      <c r="L125" s="19">
        <v>191113000</v>
      </c>
      <c r="M125" s="19">
        <v>198319000</v>
      </c>
      <c r="N125" s="19">
        <v>230441000</v>
      </c>
    </row>
    <row r="126" spans="1:14" x14ac:dyDescent="0.2">
      <c r="A126" t="s">
        <v>1319</v>
      </c>
      <c r="B126" s="19">
        <v>-169756000</v>
      </c>
      <c r="C126" s="14">
        <v>-8464450.2210000008</v>
      </c>
      <c r="D126" s="19">
        <v>-11601000</v>
      </c>
      <c r="E126" s="19">
        <v>-22058000</v>
      </c>
      <c r="F126" s="19">
        <v>-71579000</v>
      </c>
      <c r="G126" s="19">
        <v>-70138000</v>
      </c>
      <c r="H126" s="19">
        <v>-95514000</v>
      </c>
      <c r="I126" s="19">
        <v>-137165000</v>
      </c>
      <c r="J126" s="19">
        <v>-130092000</v>
      </c>
      <c r="K126" s="19">
        <v>-158090000</v>
      </c>
      <c r="L126" s="19">
        <v>-165456000</v>
      </c>
      <c r="M126" s="19">
        <v>-113871000</v>
      </c>
      <c r="N126" s="19">
        <v>-70814000</v>
      </c>
    </row>
    <row r="127" spans="1:14" x14ac:dyDescent="0.2">
      <c r="A127" t="s">
        <v>1320</v>
      </c>
      <c r="B127" s="19">
        <v>-155818000</v>
      </c>
      <c r="C127" s="14">
        <v>-8464450.2210000008</v>
      </c>
      <c r="D127" s="19">
        <v>-11601000</v>
      </c>
      <c r="E127" s="19">
        <v>-22058000</v>
      </c>
      <c r="F127" s="19">
        <v>-72380600</v>
      </c>
      <c r="G127" s="19">
        <v>-77220640</v>
      </c>
      <c r="H127" s="19">
        <v>-95514000</v>
      </c>
      <c r="I127" s="19">
        <v>-137165000</v>
      </c>
      <c r="J127" s="19">
        <v>-130092000</v>
      </c>
      <c r="K127" s="19">
        <v>-158090000</v>
      </c>
      <c r="L127" s="19">
        <v>-165456000</v>
      </c>
      <c r="M127" s="19">
        <v>-130351260</v>
      </c>
      <c r="N127" s="19">
        <v>-58550750</v>
      </c>
    </row>
    <row r="128" spans="1:14" x14ac:dyDescent="0.2">
      <c r="A128" t="s">
        <v>1321</v>
      </c>
      <c r="B128" s="19">
        <v>5018000</v>
      </c>
      <c r="C128" s="14">
        <v>13681.762000000001</v>
      </c>
      <c r="D128">
        <v>0</v>
      </c>
      <c r="E128" s="19">
        <v>504000</v>
      </c>
      <c r="F128" s="19">
        <v>1110000</v>
      </c>
      <c r="G128" s="19">
        <v>2230000</v>
      </c>
      <c r="H128" s="19">
        <v>2849000</v>
      </c>
      <c r="I128" s="19">
        <v>2772000</v>
      </c>
      <c r="J128" s="19">
        <v>2313000</v>
      </c>
      <c r="K128" s="19">
        <v>1095000</v>
      </c>
      <c r="L128" s="19">
        <v>1542000</v>
      </c>
      <c r="M128" s="19">
        <v>5964000</v>
      </c>
      <c r="N128" s="19">
        <v>6596000</v>
      </c>
    </row>
    <row r="129" spans="1:14" x14ac:dyDescent="0.2">
      <c r="A129" t="s">
        <v>1322</v>
      </c>
      <c r="B129" s="19">
        <v>5665000</v>
      </c>
      <c r="C129" s="14">
        <v>6080.7830000000004</v>
      </c>
      <c r="D129" s="14">
        <v>6812.6850000000004</v>
      </c>
      <c r="E129">
        <v>0</v>
      </c>
      <c r="L129">
        <v>0</v>
      </c>
      <c r="M129">
        <v>0</v>
      </c>
      <c r="N129" s="19">
        <v>3348000</v>
      </c>
    </row>
    <row r="130" spans="1:14" x14ac:dyDescent="0.2">
      <c r="A130" t="s">
        <v>1323</v>
      </c>
      <c r="B130" s="19">
        <v>-647000</v>
      </c>
      <c r="C130" s="14">
        <v>7600.9790000000003</v>
      </c>
      <c r="D130">
        <v>0</v>
      </c>
      <c r="E130" s="19">
        <v>504000</v>
      </c>
      <c r="F130" s="19">
        <v>1110000</v>
      </c>
      <c r="G130" s="19">
        <v>2230000</v>
      </c>
      <c r="H130" s="19">
        <v>2849000</v>
      </c>
      <c r="I130" s="19">
        <v>2772000</v>
      </c>
      <c r="J130" s="19">
        <v>2313000</v>
      </c>
      <c r="K130" s="19">
        <v>1095000</v>
      </c>
      <c r="L130" s="19">
        <v>1542000</v>
      </c>
      <c r="M130" s="19">
        <v>5964000</v>
      </c>
      <c r="N130" s="19">
        <v>3248000</v>
      </c>
    </row>
    <row r="131" spans="1:14" x14ac:dyDescent="0.2">
      <c r="A131" t="s">
        <v>1281</v>
      </c>
      <c r="B131" s="19">
        <v>-160380000</v>
      </c>
      <c r="C131" s="14">
        <v>-9337042.6109999996</v>
      </c>
      <c r="D131" s="19">
        <v>-11521000</v>
      </c>
      <c r="E131" s="19">
        <v>-24641000</v>
      </c>
      <c r="F131" s="19">
        <v>-72799000</v>
      </c>
      <c r="G131" s="19">
        <v>-80661000</v>
      </c>
      <c r="H131" s="19">
        <v>-82365000</v>
      </c>
      <c r="I131" s="19">
        <v>-139770000</v>
      </c>
      <c r="J131" s="19">
        <v>-133405000</v>
      </c>
      <c r="K131" s="19">
        <v>-162246000</v>
      </c>
      <c r="L131" s="19">
        <v>-162959000</v>
      </c>
      <c r="M131" s="19">
        <v>-112535000</v>
      </c>
      <c r="N131" s="19">
        <v>-63890000</v>
      </c>
    </row>
    <row r="132" spans="1:14" x14ac:dyDescent="0.2">
      <c r="A132" t="s">
        <v>1278</v>
      </c>
      <c r="B132" s="19">
        <v>-149752000</v>
      </c>
      <c r="C132" s="14">
        <v>-9291436.7369999997</v>
      </c>
      <c r="D132" s="19">
        <v>-11281000</v>
      </c>
      <c r="E132" s="19">
        <v>-23906000</v>
      </c>
      <c r="F132" s="19">
        <v>-69513000</v>
      </c>
      <c r="G132" s="19">
        <v>-75238000</v>
      </c>
      <c r="H132" s="19">
        <v>-74555000</v>
      </c>
      <c r="I132" s="19">
        <v>-131760000</v>
      </c>
      <c r="J132" s="19">
        <v>-125811000</v>
      </c>
      <c r="K132" s="19">
        <v>-155679000</v>
      </c>
      <c r="L132" s="19">
        <v>-156884000</v>
      </c>
      <c r="M132" s="19">
        <v>-102695000</v>
      </c>
      <c r="N132" s="19">
        <v>-52665000</v>
      </c>
    </row>
    <row r="133" spans="1:14" x14ac:dyDescent="0.2">
      <c r="A133" t="s">
        <v>1364</v>
      </c>
      <c r="B133" s="19">
        <v>3450000</v>
      </c>
      <c r="L133">
        <v>0</v>
      </c>
      <c r="M133">
        <v>0</v>
      </c>
      <c r="N133" s="19">
        <v>70000</v>
      </c>
    </row>
    <row r="134" spans="1:14" x14ac:dyDescent="0.2">
      <c r="A134" t="s">
        <v>1324</v>
      </c>
      <c r="B134" s="19">
        <v>10628000</v>
      </c>
      <c r="C134" s="14">
        <v>45605.874000000003</v>
      </c>
      <c r="D134" s="19">
        <v>240000</v>
      </c>
      <c r="E134" s="19">
        <v>735000</v>
      </c>
      <c r="F134" s="19">
        <v>3286000</v>
      </c>
      <c r="G134" s="19">
        <v>5423000</v>
      </c>
      <c r="H134" s="19">
        <v>7810000</v>
      </c>
      <c r="I134" s="19">
        <v>8010000</v>
      </c>
      <c r="J134" s="19">
        <v>7594000</v>
      </c>
      <c r="K134" s="19">
        <v>6567000</v>
      </c>
      <c r="L134" s="19">
        <v>6075000</v>
      </c>
      <c r="M134" s="19">
        <v>9840000</v>
      </c>
      <c r="N134" s="19">
        <v>11225000</v>
      </c>
    </row>
    <row r="135" spans="1:14" x14ac:dyDescent="0.2">
      <c r="A135" t="s">
        <v>1325</v>
      </c>
      <c r="B135" s="19">
        <v>-169756000</v>
      </c>
      <c r="C135" s="14">
        <v>-8464450.2210000008</v>
      </c>
      <c r="D135" s="19">
        <v>-11601000</v>
      </c>
      <c r="E135" s="19">
        <v>-22058000</v>
      </c>
      <c r="F135" s="19">
        <v>-71579000</v>
      </c>
      <c r="G135" s="19">
        <v>-70138000</v>
      </c>
      <c r="H135" s="19">
        <v>-95514000</v>
      </c>
      <c r="I135" s="19">
        <v>-137165000</v>
      </c>
      <c r="J135" s="19">
        <v>-130092000</v>
      </c>
      <c r="K135" s="19">
        <v>-158090000</v>
      </c>
      <c r="L135" s="19">
        <v>-165456000</v>
      </c>
      <c r="M135" s="19">
        <v>-113871000</v>
      </c>
      <c r="N135" s="19">
        <v>-70814000</v>
      </c>
    </row>
    <row r="136" spans="1:14" x14ac:dyDescent="0.2">
      <c r="A136" t="s">
        <v>1326</v>
      </c>
      <c r="B136" s="19">
        <v>-18584000</v>
      </c>
      <c r="E136" s="14">
        <v>-1132200.085</v>
      </c>
      <c r="F136" s="19">
        <v>1002000</v>
      </c>
      <c r="G136" s="19">
        <v>8744000</v>
      </c>
      <c r="K136">
        <v>0</v>
      </c>
      <c r="L136">
        <v>0</v>
      </c>
      <c r="M136" s="19">
        <v>20346000</v>
      </c>
      <c r="N136" s="19">
        <v>-16351000</v>
      </c>
    </row>
    <row r="137" spans="1:14" x14ac:dyDescent="0.2">
      <c r="A137" t="s">
        <v>1327</v>
      </c>
      <c r="B137" s="19">
        <v>-18584000</v>
      </c>
      <c r="E137" s="14">
        <v>-1132200.085</v>
      </c>
      <c r="F137" s="19">
        <v>1002000</v>
      </c>
      <c r="G137" s="19">
        <v>8744000</v>
      </c>
      <c r="K137">
        <v>0</v>
      </c>
      <c r="L137">
        <v>0</v>
      </c>
      <c r="M137" s="19">
        <v>20346000</v>
      </c>
      <c r="N137" s="19">
        <v>-16351000</v>
      </c>
    </row>
    <row r="138" spans="1:14" x14ac:dyDescent="0.2">
      <c r="A138" t="s">
        <v>1328</v>
      </c>
      <c r="B138" s="19">
        <v>-131168000</v>
      </c>
      <c r="C138" s="14">
        <v>-9291436.7369999997</v>
      </c>
      <c r="D138" s="19">
        <v>-11281000</v>
      </c>
      <c r="E138" s="19">
        <v>-23906000</v>
      </c>
      <c r="F138" s="19">
        <v>-70515000</v>
      </c>
      <c r="G138" s="19">
        <v>-83982000</v>
      </c>
      <c r="H138" s="19">
        <v>-74555000</v>
      </c>
      <c r="I138" s="19">
        <v>-131760000</v>
      </c>
      <c r="J138" s="19">
        <v>-125811000</v>
      </c>
      <c r="K138" s="19">
        <v>-155679000</v>
      </c>
      <c r="L138" s="19">
        <v>-156884000</v>
      </c>
      <c r="M138" s="19">
        <v>-123041000</v>
      </c>
      <c r="N138" s="19">
        <v>-36314000</v>
      </c>
    </row>
    <row r="139" spans="1:14" x14ac:dyDescent="0.2">
      <c r="A139" t="s">
        <v>1329</v>
      </c>
      <c r="B139">
        <v>0.25</v>
      </c>
      <c r="C139">
        <v>9.4E-2</v>
      </c>
      <c r="D139">
        <v>0.23</v>
      </c>
      <c r="E139">
        <v>0.2</v>
      </c>
      <c r="F139">
        <v>0.2</v>
      </c>
      <c r="G139">
        <v>0.19</v>
      </c>
      <c r="H139">
        <v>0.19</v>
      </c>
      <c r="I139">
        <v>0.19</v>
      </c>
      <c r="J139">
        <v>0</v>
      </c>
      <c r="K139">
        <v>0.19</v>
      </c>
      <c r="L139">
        <v>0.19</v>
      </c>
      <c r="M139">
        <v>0.19</v>
      </c>
      <c r="N139">
        <v>0.25</v>
      </c>
    </row>
    <row r="140" spans="1:14" x14ac:dyDescent="0.2">
      <c r="A140" t="s">
        <v>1330</v>
      </c>
      <c r="B140" s="19">
        <v>-4646000</v>
      </c>
      <c r="C140">
        <v>0</v>
      </c>
      <c r="D140">
        <v>0</v>
      </c>
      <c r="E140">
        <v>0</v>
      </c>
      <c r="F140" s="19">
        <v>200400</v>
      </c>
      <c r="G140" s="19">
        <v>1661360</v>
      </c>
      <c r="H140">
        <v>0</v>
      </c>
      <c r="I140">
        <v>0</v>
      </c>
      <c r="J140">
        <v>0</v>
      </c>
      <c r="K140">
        <v>0</v>
      </c>
      <c r="L140">
        <v>0</v>
      </c>
      <c r="M140" s="19">
        <v>3865740</v>
      </c>
      <c r="N140" s="19">
        <v>-4087750</v>
      </c>
    </row>
    <row r="142" spans="1:14" x14ac:dyDescent="0.2">
      <c r="A142" t="s">
        <v>1331</v>
      </c>
      <c r="B142">
        <v>1336</v>
      </c>
      <c r="C142">
        <v>3707.7575999999999</v>
      </c>
      <c r="D142">
        <v>14714</v>
      </c>
      <c r="E142">
        <v>274861</v>
      </c>
      <c r="F142">
        <v>17</v>
      </c>
      <c r="G142">
        <v>103568</v>
      </c>
      <c r="H142">
        <v>102690</v>
      </c>
      <c r="I142">
        <v>366</v>
      </c>
      <c r="J142">
        <v>340051</v>
      </c>
      <c r="K142">
        <v>3288</v>
      </c>
      <c r="L142">
        <v>12867</v>
      </c>
      <c r="M142">
        <v>880</v>
      </c>
      <c r="N142">
        <v>78749</v>
      </c>
    </row>
    <row r="143" spans="1:14" ht="18" x14ac:dyDescent="0.2">
      <c r="A143" s="22"/>
    </row>
    <row r="144" spans="1:14" ht="18" x14ac:dyDescent="0.2">
      <c r="A144" s="23"/>
    </row>
    <row r="145" spans="1:1" ht="18" x14ac:dyDescent="0.2">
      <c r="A145" s="23"/>
    </row>
    <row r="146" spans="1:1" ht="18" x14ac:dyDescent="0.2">
      <c r="A146" s="22"/>
    </row>
    <row r="147" spans="1:1" ht="18" x14ac:dyDescent="0.2">
      <c r="A147" s="23"/>
    </row>
    <row r="148" spans="1:1" ht="18" x14ac:dyDescent="0.2">
      <c r="A148" s="23"/>
    </row>
    <row r="149" spans="1:1" ht="18" x14ac:dyDescent="0.2">
      <c r="A149" s="23"/>
    </row>
    <row r="150" spans="1:1" ht="18" x14ac:dyDescent="0.2">
      <c r="A150" s="22"/>
    </row>
    <row r="151" spans="1:1" ht="18" x14ac:dyDescent="0.2">
      <c r="A151" s="23"/>
    </row>
    <row r="152" spans="1:1" ht="18" x14ac:dyDescent="0.2">
      <c r="A152" s="23"/>
    </row>
    <row r="153" spans="1:1" ht="18" x14ac:dyDescent="0.2">
      <c r="A153" s="22"/>
    </row>
    <row r="154" spans="1:1" ht="18" x14ac:dyDescent="0.2">
      <c r="A154" s="23"/>
    </row>
    <row r="155" spans="1:1" ht="18" x14ac:dyDescent="0.2">
      <c r="A155" s="23"/>
    </row>
    <row r="156" spans="1:1" ht="18" x14ac:dyDescent="0.2">
      <c r="A156" s="24"/>
    </row>
  </sheetData>
  <sortState xmlns:xlrd2="http://schemas.microsoft.com/office/spreadsheetml/2017/richdata2" columnSort="1" ref="C1:N56">
    <sortCondition ref="C1:N1"/>
  </sortState>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4B35-F2C9-2942-AEDD-6405231BC558}">
  <dimension ref="A1:P156"/>
  <sheetViews>
    <sheetView workbookViewId="0"/>
  </sheetViews>
  <sheetFormatPr baseColWidth="10" defaultRowHeight="16" x14ac:dyDescent="0.2"/>
  <sheetData>
    <row r="1" spans="1:16" x14ac:dyDescent="0.2">
      <c r="A1" t="s">
        <v>1283</v>
      </c>
      <c r="B1" t="s">
        <v>1284</v>
      </c>
      <c r="C1" s="17">
        <v>40908</v>
      </c>
      <c r="D1" s="17">
        <v>41274</v>
      </c>
      <c r="E1" s="17">
        <v>41639</v>
      </c>
      <c r="F1" s="17">
        <v>42004</v>
      </c>
      <c r="G1" s="17">
        <v>42369</v>
      </c>
      <c r="H1" s="17">
        <v>42735</v>
      </c>
      <c r="I1" s="17">
        <v>43100</v>
      </c>
      <c r="J1" s="17">
        <v>43465</v>
      </c>
      <c r="K1" s="17">
        <v>43830</v>
      </c>
      <c r="L1" s="17">
        <v>44196</v>
      </c>
      <c r="M1" s="17">
        <v>44561</v>
      </c>
      <c r="N1" s="17">
        <v>44926</v>
      </c>
      <c r="O1" s="17">
        <v>45291</v>
      </c>
      <c r="P1" s="17">
        <v>45657</v>
      </c>
    </row>
    <row r="2" spans="1:16" x14ac:dyDescent="0.2">
      <c r="C2" s="41">
        <v>1.4450620594618826</v>
      </c>
      <c r="D2" s="41">
        <v>1.403926998408513</v>
      </c>
      <c r="E2" s="41">
        <v>1.3819539309070903</v>
      </c>
      <c r="F2" s="41">
        <v>1.3604586837045582</v>
      </c>
      <c r="G2" s="41">
        <v>1.3592353718698755</v>
      </c>
      <c r="H2" s="41">
        <v>1.3408655143236416</v>
      </c>
      <c r="I2" s="41">
        <v>1.3081614773889187</v>
      </c>
      <c r="J2" s="41">
        <v>1.2816317011746046</v>
      </c>
      <c r="K2" s="41">
        <v>1.2620696220330916</v>
      </c>
      <c r="L2" s="41">
        <v>1.231407573454085</v>
      </c>
      <c r="M2" s="41">
        <v>1.2144058909803599</v>
      </c>
      <c r="N2" s="41">
        <v>1.1298901106999999</v>
      </c>
      <c r="O2" s="41">
        <v>1.0618269999999999</v>
      </c>
      <c r="P2" s="41">
        <v>1.03</v>
      </c>
    </row>
    <row r="3" spans="1:16" x14ac:dyDescent="0.2">
      <c r="A3" t="s">
        <v>1285</v>
      </c>
      <c r="C3">
        <f>C$2*C90</f>
        <v>31555820.192469131</v>
      </c>
      <c r="D3">
        <f t="shared" ref="D3:J3" si="0">D$2*D90</f>
        <v>35246991.222044125</v>
      </c>
      <c r="E3">
        <f t="shared" si="0"/>
        <v>35306159.026814342</v>
      </c>
      <c r="F3">
        <f t="shared" si="0"/>
        <v>88916858.649562523</v>
      </c>
      <c r="G3">
        <f t="shared" si="0"/>
        <v>80356635.949575171</v>
      </c>
      <c r="H3">
        <f t="shared" si="0"/>
        <v>93715772.527107969</v>
      </c>
      <c r="I3">
        <f t="shared" si="0"/>
        <v>56265333.303974785</v>
      </c>
      <c r="J3">
        <f t="shared" si="0"/>
        <v>120969371.3787674</v>
      </c>
      <c r="K3">
        <f t="shared" ref="K3:P3" si="1">K2*K90</f>
        <v>0</v>
      </c>
      <c r="L3">
        <f t="shared" si="1"/>
        <v>0</v>
      </c>
      <c r="M3">
        <f t="shared" si="1"/>
        <v>0</v>
      </c>
      <c r="N3">
        <f t="shared" si="1"/>
        <v>16089635.176367998</v>
      </c>
      <c r="O3">
        <f t="shared" si="1"/>
        <v>28481385.620999996</v>
      </c>
      <c r="P3">
        <f t="shared" si="1"/>
        <v>37592940</v>
      </c>
    </row>
    <row r="4" spans="1:16" x14ac:dyDescent="0.2">
      <c r="A4" t="s">
        <v>1332</v>
      </c>
      <c r="C4">
        <f t="shared" ref="C4:P4" si="2">C$2*C91</f>
        <v>31506688.082447425</v>
      </c>
      <c r="D4">
        <f t="shared" si="2"/>
        <v>35199257.70409824</v>
      </c>
      <c r="E4">
        <f t="shared" si="2"/>
        <v>35306159.026814342</v>
      </c>
      <c r="F4">
        <f t="shared" si="2"/>
        <v>88916858.649562523</v>
      </c>
      <c r="G4">
        <f t="shared" si="2"/>
        <v>80356635.949575171</v>
      </c>
      <c r="H4">
        <f t="shared" si="2"/>
        <v>93715772.527107969</v>
      </c>
      <c r="I4">
        <f t="shared" si="2"/>
        <v>56265333.303974785</v>
      </c>
      <c r="J4">
        <f t="shared" si="2"/>
        <v>104731097.72488517</v>
      </c>
      <c r="K4">
        <f t="shared" si="2"/>
        <v>0</v>
      </c>
      <c r="L4">
        <f t="shared" si="2"/>
        <v>0</v>
      </c>
      <c r="M4">
        <f t="shared" si="2"/>
        <v>0</v>
      </c>
      <c r="N4">
        <f t="shared" si="2"/>
        <v>16089635.176367998</v>
      </c>
      <c r="O4">
        <f t="shared" si="2"/>
        <v>28481385.620999996</v>
      </c>
      <c r="P4">
        <f t="shared" si="2"/>
        <v>37592940</v>
      </c>
    </row>
    <row r="5" spans="1:16" x14ac:dyDescent="0.2">
      <c r="A5" t="s">
        <v>1349</v>
      </c>
      <c r="C5">
        <f t="shared" ref="C5:P5" si="3">C$2*C92</f>
        <v>0</v>
      </c>
      <c r="D5">
        <f t="shared" si="3"/>
        <v>0</v>
      </c>
      <c r="E5">
        <f t="shared" si="3"/>
        <v>0</v>
      </c>
      <c r="F5">
        <f t="shared" si="3"/>
        <v>0</v>
      </c>
      <c r="G5">
        <f t="shared" si="3"/>
        <v>0</v>
      </c>
      <c r="H5">
        <f t="shared" si="3"/>
        <v>0</v>
      </c>
      <c r="I5">
        <f t="shared" si="3"/>
        <v>0</v>
      </c>
      <c r="J5">
        <f t="shared" si="3"/>
        <v>1790439.4865409227</v>
      </c>
      <c r="K5">
        <f t="shared" si="3"/>
        <v>1662145.6922175817</v>
      </c>
      <c r="L5">
        <f t="shared" si="3"/>
        <v>3454098.2435387084</v>
      </c>
      <c r="M5">
        <f t="shared" si="3"/>
        <v>0</v>
      </c>
      <c r="N5">
        <f t="shared" si="3"/>
        <v>1925332.7486327998</v>
      </c>
      <c r="O5">
        <f t="shared" si="3"/>
        <v>3059123.5869999994</v>
      </c>
      <c r="P5">
        <f t="shared" si="3"/>
        <v>4289950</v>
      </c>
    </row>
    <row r="6" spans="1:16" x14ac:dyDescent="0.2">
      <c r="A6" t="s">
        <v>1350</v>
      </c>
      <c r="C6">
        <f t="shared" ref="C6:P6" si="4">C$2*C93</f>
        <v>0</v>
      </c>
      <c r="D6">
        <f t="shared" si="4"/>
        <v>0</v>
      </c>
      <c r="E6">
        <f t="shared" si="4"/>
        <v>0</v>
      </c>
      <c r="F6">
        <f t="shared" si="4"/>
        <v>0</v>
      </c>
      <c r="G6">
        <f t="shared" si="4"/>
        <v>0</v>
      </c>
      <c r="H6">
        <f t="shared" si="4"/>
        <v>93715772.527107969</v>
      </c>
      <c r="I6">
        <f t="shared" si="4"/>
        <v>56265333.303974785</v>
      </c>
      <c r="J6">
        <f t="shared" si="4"/>
        <v>119178931.89222647</v>
      </c>
      <c r="K6">
        <f t="shared" si="4"/>
        <v>147151007.58094832</v>
      </c>
      <c r="L6">
        <f t="shared" si="4"/>
        <v>246762995.05203757</v>
      </c>
      <c r="M6">
        <f t="shared" si="4"/>
        <v>0</v>
      </c>
      <c r="N6">
        <f t="shared" si="4"/>
        <v>14164302.427735198</v>
      </c>
      <c r="O6">
        <f t="shared" si="4"/>
        <v>25422262.033999998</v>
      </c>
      <c r="P6">
        <f t="shared" si="4"/>
        <v>33302990</v>
      </c>
    </row>
    <row r="7" spans="1:16" x14ac:dyDescent="0.2">
      <c r="A7" t="s">
        <v>1287</v>
      </c>
      <c r="C7">
        <f t="shared" ref="C7:P7" si="5">C$2*C94</f>
        <v>55588647.3033797</v>
      </c>
      <c r="D7">
        <f t="shared" si="5"/>
        <v>67530292.550447881</v>
      </c>
      <c r="E7">
        <f t="shared" si="5"/>
        <v>89040673.722274736</v>
      </c>
      <c r="F7">
        <f t="shared" si="5"/>
        <v>162562568.57454136</v>
      </c>
      <c r="G7">
        <f t="shared" si="5"/>
        <v>241697874.59052938</v>
      </c>
      <c r="H7">
        <f t="shared" si="5"/>
        <v>363209627.92344511</v>
      </c>
      <c r="I7">
        <f t="shared" si="5"/>
        <v>475915686.2814756</v>
      </c>
      <c r="J7">
        <f t="shared" si="5"/>
        <v>583743509.30229592</v>
      </c>
      <c r="K7">
        <f t="shared" si="5"/>
        <v>399153497.29078382</v>
      </c>
      <c r="L7">
        <f t="shared" si="5"/>
        <v>413649506.4444024</v>
      </c>
      <c r="M7">
        <f t="shared" si="5"/>
        <v>459553048.45300585</v>
      </c>
      <c r="N7">
        <f t="shared" si="5"/>
        <v>453744660.32523805</v>
      </c>
      <c r="O7">
        <f t="shared" si="5"/>
        <v>441113728.78299993</v>
      </c>
      <c r="P7">
        <f t="shared" si="5"/>
        <v>471812100</v>
      </c>
    </row>
    <row r="8" spans="1:16" x14ac:dyDescent="0.2">
      <c r="A8" t="s">
        <v>1333</v>
      </c>
      <c r="C8">
        <f t="shared" ref="C8:P8" si="6">C$2*C95</f>
        <v>10426122.759017482</v>
      </c>
      <c r="D8">
        <f t="shared" si="6"/>
        <v>9917340.3167577349</v>
      </c>
      <c r="E8">
        <f t="shared" si="6"/>
        <v>13721420.579976499</v>
      </c>
      <c r="F8">
        <f t="shared" si="6"/>
        <v>26011970.032431155</v>
      </c>
      <c r="G8">
        <f t="shared" si="6"/>
        <v>48921599.504340559</v>
      </c>
      <c r="H8">
        <f t="shared" si="6"/>
        <v>68000653.69340916</v>
      </c>
      <c r="I8">
        <f t="shared" si="6"/>
        <v>93041676.917809457</v>
      </c>
      <c r="J8">
        <f t="shared" si="6"/>
        <v>146291850.53057525</v>
      </c>
      <c r="K8">
        <f t="shared" si="6"/>
        <v>128739935.93472958</v>
      </c>
      <c r="L8">
        <f t="shared" si="6"/>
        <v>141741168.74243245</v>
      </c>
      <c r="M8">
        <f t="shared" si="6"/>
        <v>147483523.4301098</v>
      </c>
      <c r="N8">
        <f t="shared" si="6"/>
        <v>137477119.43920109</v>
      </c>
      <c r="O8">
        <f t="shared" si="6"/>
        <v>127316242.78099999</v>
      </c>
      <c r="P8">
        <f t="shared" si="6"/>
        <v>161487520</v>
      </c>
    </row>
    <row r="9" spans="1:16" x14ac:dyDescent="0.2">
      <c r="A9" t="s">
        <v>1334</v>
      </c>
      <c r="C9">
        <f t="shared" ref="C9:P9" si="7">C$2*C96</f>
        <v>10426122.759017482</v>
      </c>
      <c r="D9">
        <f t="shared" si="7"/>
        <v>9917340.3167577349</v>
      </c>
      <c r="E9">
        <f t="shared" si="7"/>
        <v>13721420.579976499</v>
      </c>
      <c r="F9">
        <f t="shared" si="7"/>
        <v>26011970.032431155</v>
      </c>
      <c r="G9">
        <f t="shared" si="7"/>
        <v>48921599.504340559</v>
      </c>
      <c r="H9">
        <f t="shared" si="7"/>
        <v>68000653.69340916</v>
      </c>
      <c r="I9">
        <f t="shared" si="7"/>
        <v>93041676.917809457</v>
      </c>
      <c r="J9">
        <f t="shared" si="7"/>
        <v>0</v>
      </c>
      <c r="K9">
        <f t="shared" si="7"/>
        <v>0</v>
      </c>
      <c r="L9">
        <f t="shared" si="7"/>
        <v>0</v>
      </c>
      <c r="M9">
        <f t="shared" si="7"/>
        <v>0</v>
      </c>
      <c r="N9">
        <f t="shared" si="7"/>
        <v>0</v>
      </c>
      <c r="O9">
        <f t="shared" si="7"/>
        <v>0</v>
      </c>
      <c r="P9">
        <f t="shared" si="7"/>
        <v>0</v>
      </c>
    </row>
    <row r="10" spans="1:16" x14ac:dyDescent="0.2">
      <c r="A10" t="s">
        <v>1335</v>
      </c>
      <c r="C10">
        <f t="shared" ref="C10:P10" si="8">C$2*C97</f>
        <v>10426122.759017482</v>
      </c>
      <c r="D10">
        <f t="shared" si="8"/>
        <v>9917340.3167577349</v>
      </c>
      <c r="E10">
        <f t="shared" si="8"/>
        <v>13721420.579976499</v>
      </c>
      <c r="F10">
        <f t="shared" si="8"/>
        <v>26011970.032431155</v>
      </c>
      <c r="G10">
        <f t="shared" si="8"/>
        <v>48921599.504340559</v>
      </c>
      <c r="H10">
        <f t="shared" si="8"/>
        <v>68000653.69340916</v>
      </c>
      <c r="I10">
        <f t="shared" si="8"/>
        <v>93041676.917809457</v>
      </c>
      <c r="J10">
        <f t="shared" si="8"/>
        <v>0</v>
      </c>
      <c r="K10">
        <f t="shared" si="8"/>
        <v>0</v>
      </c>
      <c r="L10">
        <f t="shared" si="8"/>
        <v>0</v>
      </c>
      <c r="M10">
        <f t="shared" si="8"/>
        <v>0</v>
      </c>
      <c r="N10">
        <f t="shared" si="8"/>
        <v>0</v>
      </c>
      <c r="O10">
        <f t="shared" si="8"/>
        <v>0</v>
      </c>
      <c r="P10">
        <f t="shared" si="8"/>
        <v>0</v>
      </c>
    </row>
    <row r="11" spans="1:16" x14ac:dyDescent="0.2">
      <c r="A11" t="s">
        <v>1336</v>
      </c>
      <c r="C11">
        <f t="shared" ref="C11:P11" si="9">C$2*C98</f>
        <v>45162524.544362217</v>
      </c>
      <c r="D11">
        <f t="shared" si="9"/>
        <v>57612952.23369015</v>
      </c>
      <c r="E11">
        <f t="shared" si="9"/>
        <v>75319253.142298236</v>
      </c>
      <c r="F11">
        <f t="shared" si="9"/>
        <v>136550598.5421102</v>
      </c>
      <c r="G11">
        <f t="shared" si="9"/>
        <v>192776275.08618882</v>
      </c>
      <c r="H11">
        <f t="shared" si="9"/>
        <v>295208974.2300359</v>
      </c>
      <c r="I11">
        <f t="shared" si="9"/>
        <v>382874009.36366612</v>
      </c>
      <c r="J11">
        <f t="shared" si="9"/>
        <v>437451658.77172071</v>
      </c>
      <c r="K11">
        <f t="shared" si="9"/>
        <v>270413561.35605425</v>
      </c>
      <c r="L11">
        <f t="shared" si="9"/>
        <v>271908337.70196998</v>
      </c>
      <c r="M11">
        <f t="shared" si="9"/>
        <v>312069525.02289605</v>
      </c>
      <c r="N11">
        <f t="shared" si="9"/>
        <v>316267540.88603699</v>
      </c>
      <c r="O11">
        <f t="shared" si="9"/>
        <v>313797486.00199997</v>
      </c>
      <c r="P11">
        <f t="shared" si="9"/>
        <v>310324580</v>
      </c>
    </row>
    <row r="12" spans="1:16" x14ac:dyDescent="0.2">
      <c r="A12" t="s">
        <v>1293</v>
      </c>
      <c r="C12">
        <f t="shared" ref="C12:P12" si="10">C$2*C99</f>
        <v>-24032827.110910568</v>
      </c>
      <c r="D12">
        <f t="shared" si="10"/>
        <v>-32283301.328403756</v>
      </c>
      <c r="E12">
        <f t="shared" si="10"/>
        <v>-53734514.695460394</v>
      </c>
      <c r="F12">
        <f t="shared" si="10"/>
        <v>-73645709.924978852</v>
      </c>
      <c r="G12">
        <f t="shared" si="10"/>
        <v>-161341238.64095423</v>
      </c>
      <c r="H12">
        <f t="shared" si="10"/>
        <v>-269493855.39633709</v>
      </c>
      <c r="I12">
        <f t="shared" si="10"/>
        <v>-419650352.9775008</v>
      </c>
      <c r="J12">
        <f t="shared" si="10"/>
        <v>-464564577.41006947</v>
      </c>
      <c r="K12">
        <f t="shared" si="10"/>
        <v>-399153497.29078382</v>
      </c>
      <c r="L12">
        <f t="shared" si="10"/>
        <v>-413649506.4444024</v>
      </c>
      <c r="M12">
        <f t="shared" si="10"/>
        <v>-459553048.45300585</v>
      </c>
      <c r="N12">
        <f t="shared" si="10"/>
        <v>-439580357.89750284</v>
      </c>
      <c r="O12">
        <f t="shared" si="10"/>
        <v>-415691466.74899995</v>
      </c>
      <c r="P12">
        <f t="shared" si="10"/>
        <v>-438509110</v>
      </c>
    </row>
    <row r="13" spans="1:16" x14ac:dyDescent="0.2">
      <c r="A13" t="s">
        <v>1295</v>
      </c>
      <c r="C13">
        <f t="shared" ref="C13:P13" si="11">C$2*C100</f>
        <v>190748.1918489685</v>
      </c>
      <c r="D13">
        <f t="shared" si="11"/>
        <v>96870.962890187395</v>
      </c>
      <c r="E13">
        <f t="shared" si="11"/>
        <v>76007.466199889968</v>
      </c>
      <c r="F13">
        <f t="shared" si="11"/>
        <v>276173.11279202532</v>
      </c>
      <c r="G13">
        <f t="shared" si="11"/>
        <v>1315739.8399700394</v>
      </c>
      <c r="H13">
        <f t="shared" si="11"/>
        <v>3370935.9030096349</v>
      </c>
      <c r="I13">
        <f t="shared" si="11"/>
        <v>8011180.8875297382</v>
      </c>
      <c r="J13">
        <f t="shared" si="11"/>
        <v>21084123.116023421</v>
      </c>
      <c r="K13">
        <f t="shared" si="11"/>
        <v>18755616.653033774</v>
      </c>
      <c r="L13">
        <f t="shared" si="11"/>
        <v>8140835.4681049557</v>
      </c>
      <c r="M13">
        <f t="shared" si="11"/>
        <v>1015243.3248595808</v>
      </c>
      <c r="N13">
        <f t="shared" si="11"/>
        <v>14454684.186185099</v>
      </c>
      <c r="O13">
        <f t="shared" si="11"/>
        <v>35405559.487999998</v>
      </c>
      <c r="P13">
        <f t="shared" si="11"/>
        <v>49525490</v>
      </c>
    </row>
    <row r="14" spans="1:16" x14ac:dyDescent="0.2">
      <c r="A14" t="s">
        <v>1337</v>
      </c>
      <c r="C14">
        <f t="shared" ref="C14:P14" si="12">C$2*C101</f>
        <v>190748.1918489685</v>
      </c>
      <c r="D14">
        <f t="shared" si="12"/>
        <v>96870.962890187395</v>
      </c>
      <c r="E14">
        <f t="shared" si="12"/>
        <v>76007.466199889968</v>
      </c>
      <c r="F14">
        <f t="shared" si="12"/>
        <v>276173.11279202532</v>
      </c>
      <c r="G14">
        <f t="shared" si="12"/>
        <v>1315739.8399700394</v>
      </c>
      <c r="H14">
        <f t="shared" si="12"/>
        <v>3370935.9030096349</v>
      </c>
      <c r="I14">
        <f t="shared" si="12"/>
        <v>8011180.8875297382</v>
      </c>
      <c r="J14">
        <f t="shared" si="12"/>
        <v>21084123.116023421</v>
      </c>
      <c r="K14">
        <f t="shared" si="12"/>
        <v>18755616.653033774</v>
      </c>
      <c r="L14">
        <f t="shared" si="12"/>
        <v>8140835.4681049557</v>
      </c>
      <c r="M14">
        <f t="shared" si="12"/>
        <v>1015243.3248595808</v>
      </c>
      <c r="N14">
        <f t="shared" si="12"/>
        <v>14454684.186185099</v>
      </c>
      <c r="O14">
        <f t="shared" si="12"/>
        <v>35405559.487999998</v>
      </c>
      <c r="P14">
        <f t="shared" si="12"/>
        <v>49525490</v>
      </c>
    </row>
    <row r="15" spans="1:16" x14ac:dyDescent="0.2">
      <c r="A15" t="s">
        <v>1338</v>
      </c>
      <c r="C15">
        <f t="shared" ref="C15:P15" si="13">C$2*C102</f>
        <v>0</v>
      </c>
      <c r="D15">
        <f t="shared" si="13"/>
        <v>0</v>
      </c>
      <c r="E15">
        <f t="shared" si="13"/>
        <v>0</v>
      </c>
      <c r="F15">
        <f t="shared" si="13"/>
        <v>0</v>
      </c>
      <c r="G15">
        <f t="shared" si="13"/>
        <v>0</v>
      </c>
      <c r="H15">
        <f t="shared" si="13"/>
        <v>0</v>
      </c>
      <c r="I15">
        <f t="shared" si="13"/>
        <v>0</v>
      </c>
      <c r="J15">
        <f t="shared" si="13"/>
        <v>0</v>
      </c>
      <c r="K15">
        <f t="shared" si="13"/>
        <v>0</v>
      </c>
      <c r="L15">
        <f t="shared" si="13"/>
        <v>21958459.849833243</v>
      </c>
      <c r="M15">
        <f t="shared" si="13"/>
        <v>0</v>
      </c>
      <c r="N15">
        <f t="shared" si="13"/>
        <v>0</v>
      </c>
      <c r="O15">
        <f t="shared" si="13"/>
        <v>0</v>
      </c>
      <c r="P15">
        <f t="shared" si="13"/>
        <v>0</v>
      </c>
    </row>
    <row r="16" spans="1:16" x14ac:dyDescent="0.2">
      <c r="A16" t="s">
        <v>1359</v>
      </c>
      <c r="C16">
        <f t="shared" ref="C16:P16" si="14">C$2*C103</f>
        <v>0</v>
      </c>
      <c r="D16">
        <f t="shared" si="14"/>
        <v>0</v>
      </c>
      <c r="E16">
        <f t="shared" si="14"/>
        <v>0</v>
      </c>
      <c r="F16">
        <f t="shared" si="14"/>
        <v>0</v>
      </c>
      <c r="G16">
        <f t="shared" si="14"/>
        <v>0</v>
      </c>
      <c r="H16">
        <f t="shared" si="14"/>
        <v>0</v>
      </c>
      <c r="I16">
        <f t="shared" si="14"/>
        <v>0</v>
      </c>
      <c r="J16">
        <f t="shared" si="14"/>
        <v>0</v>
      </c>
      <c r="K16">
        <f t="shared" si="14"/>
        <v>0</v>
      </c>
      <c r="L16">
        <f t="shared" si="14"/>
        <v>0</v>
      </c>
      <c r="M16">
        <f t="shared" si="14"/>
        <v>-1015243.3248595808</v>
      </c>
      <c r="N16">
        <f t="shared" si="14"/>
        <v>-14454684.186185099</v>
      </c>
      <c r="O16">
        <f t="shared" si="14"/>
        <v>0</v>
      </c>
      <c r="P16">
        <f t="shared" si="14"/>
        <v>0</v>
      </c>
    </row>
    <row r="17" spans="1:16" x14ac:dyDescent="0.2">
      <c r="A17" t="s">
        <v>1298</v>
      </c>
      <c r="C17">
        <f t="shared" ref="C17:P17" si="15">C$2*C104</f>
        <v>0</v>
      </c>
      <c r="D17">
        <f t="shared" si="15"/>
        <v>0</v>
      </c>
      <c r="E17">
        <f t="shared" si="15"/>
        <v>0</v>
      </c>
      <c r="F17">
        <f t="shared" si="15"/>
        <v>0</v>
      </c>
      <c r="G17">
        <f t="shared" si="15"/>
        <v>0</v>
      </c>
      <c r="H17">
        <f t="shared" si="15"/>
        <v>0</v>
      </c>
      <c r="I17">
        <f t="shared" si="15"/>
        <v>0</v>
      </c>
      <c r="J17">
        <f t="shared" si="15"/>
        <v>0</v>
      </c>
      <c r="K17">
        <f t="shared" si="15"/>
        <v>0</v>
      </c>
      <c r="L17">
        <f t="shared" si="15"/>
        <v>0</v>
      </c>
      <c r="M17">
        <f t="shared" si="15"/>
        <v>25589960.934738144</v>
      </c>
      <c r="N17">
        <f t="shared" si="15"/>
        <v>163216016.16094708</v>
      </c>
      <c r="O17">
        <f t="shared" si="15"/>
        <v>6429362.4849999994</v>
      </c>
      <c r="P17">
        <f t="shared" si="15"/>
        <v>1128491690</v>
      </c>
    </row>
    <row r="18" spans="1:16" x14ac:dyDescent="0.2">
      <c r="A18" t="s">
        <v>1341</v>
      </c>
      <c r="C18">
        <f t="shared" ref="C18:P18" si="16">C$2*C105</f>
        <v>0</v>
      </c>
      <c r="D18">
        <f t="shared" si="16"/>
        <v>0</v>
      </c>
      <c r="E18">
        <f t="shared" si="16"/>
        <v>0</v>
      </c>
      <c r="F18">
        <f t="shared" si="16"/>
        <v>0</v>
      </c>
      <c r="G18">
        <f t="shared" si="16"/>
        <v>0</v>
      </c>
      <c r="H18">
        <f t="shared" si="16"/>
        <v>0</v>
      </c>
      <c r="I18">
        <f t="shared" si="16"/>
        <v>0</v>
      </c>
      <c r="J18">
        <f t="shared" si="16"/>
        <v>0</v>
      </c>
      <c r="K18">
        <f t="shared" si="16"/>
        <v>0</v>
      </c>
      <c r="L18">
        <f t="shared" si="16"/>
        <v>0</v>
      </c>
      <c r="M18">
        <f t="shared" si="16"/>
        <v>8062440.7102186093</v>
      </c>
      <c r="N18">
        <f t="shared" si="16"/>
        <v>155590387.8038328</v>
      </c>
      <c r="O18">
        <f t="shared" si="16"/>
        <v>0</v>
      </c>
      <c r="P18">
        <f t="shared" si="16"/>
        <v>1121810080</v>
      </c>
    </row>
    <row r="19" spans="1:16" x14ac:dyDescent="0.2">
      <c r="A19" t="s">
        <v>1360</v>
      </c>
      <c r="C19">
        <f t="shared" ref="C19:P19" si="17">C$2*C106</f>
        <v>0</v>
      </c>
      <c r="D19">
        <f t="shared" si="17"/>
        <v>0</v>
      </c>
      <c r="E19">
        <f t="shared" si="17"/>
        <v>0</v>
      </c>
      <c r="F19">
        <f t="shared" si="17"/>
        <v>0</v>
      </c>
      <c r="G19">
        <f t="shared" si="17"/>
        <v>0</v>
      </c>
      <c r="H19">
        <f t="shared" si="17"/>
        <v>0</v>
      </c>
      <c r="I19">
        <f t="shared" si="17"/>
        <v>0</v>
      </c>
      <c r="J19">
        <f t="shared" si="17"/>
        <v>0</v>
      </c>
      <c r="K19">
        <f t="shared" si="17"/>
        <v>0</v>
      </c>
      <c r="L19">
        <f t="shared" si="17"/>
        <v>0</v>
      </c>
      <c r="M19">
        <f t="shared" si="17"/>
        <v>0</v>
      </c>
      <c r="N19">
        <f t="shared" si="17"/>
        <v>-144459840.32332709</v>
      </c>
      <c r="O19">
        <f t="shared" si="17"/>
        <v>0</v>
      </c>
      <c r="P19">
        <f t="shared" si="17"/>
        <v>0</v>
      </c>
    </row>
    <row r="20" spans="1:16" x14ac:dyDescent="0.2">
      <c r="A20" t="s">
        <v>1368</v>
      </c>
      <c r="C20">
        <f t="shared" ref="C20:P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8062440.7102186093</v>
      </c>
      <c r="N20">
        <f t="shared" si="18"/>
        <v>155590387.8038328</v>
      </c>
      <c r="O20">
        <f t="shared" si="18"/>
        <v>0</v>
      </c>
      <c r="P20">
        <f t="shared" si="18"/>
        <v>1121810080</v>
      </c>
    </row>
    <row r="21" spans="1:16" x14ac:dyDescent="0.2">
      <c r="A21" t="s">
        <v>1344</v>
      </c>
      <c r="C21">
        <f t="shared" ref="C21:P21" si="19">C$2*C108</f>
        <v>0</v>
      </c>
      <c r="D21">
        <f t="shared" si="19"/>
        <v>0</v>
      </c>
      <c r="E21">
        <f t="shared" si="19"/>
        <v>0</v>
      </c>
      <c r="F21">
        <f t="shared" si="19"/>
        <v>0</v>
      </c>
      <c r="G21">
        <f t="shared" si="19"/>
        <v>0</v>
      </c>
      <c r="H21">
        <f t="shared" si="19"/>
        <v>0</v>
      </c>
      <c r="I21">
        <f t="shared" si="19"/>
        <v>0</v>
      </c>
      <c r="J21">
        <f t="shared" si="19"/>
        <v>0</v>
      </c>
      <c r="K21">
        <f t="shared" si="19"/>
        <v>0</v>
      </c>
      <c r="L21">
        <f t="shared" si="19"/>
        <v>0</v>
      </c>
      <c r="M21">
        <f t="shared" si="19"/>
        <v>17527520.224519536</v>
      </c>
      <c r="N21">
        <f t="shared" si="19"/>
        <v>7625628.3571142992</v>
      </c>
      <c r="O21">
        <f t="shared" si="19"/>
        <v>6429362.4849999994</v>
      </c>
      <c r="P21">
        <f t="shared" si="19"/>
        <v>6681610</v>
      </c>
    </row>
    <row r="22" spans="1:16" x14ac:dyDescent="0.2">
      <c r="A22" t="s">
        <v>1304</v>
      </c>
      <c r="C22">
        <f t="shared" ref="C22:P22" si="20">C$2*C109</f>
        <v>-23842078.919061601</v>
      </c>
      <c r="D22">
        <f t="shared" si="20"/>
        <v>-32186430.365513567</v>
      </c>
      <c r="E22">
        <f t="shared" si="20"/>
        <v>-53658507.229260504</v>
      </c>
      <c r="F22">
        <f t="shared" si="20"/>
        <v>-73369536.812186822</v>
      </c>
      <c r="G22">
        <f t="shared" si="20"/>
        <v>-160025498.80098417</v>
      </c>
      <c r="H22">
        <f t="shared" si="20"/>
        <v>-266122919.49332747</v>
      </c>
      <c r="I22">
        <f t="shared" si="20"/>
        <v>-411639172.08997107</v>
      </c>
      <c r="J22">
        <f t="shared" si="20"/>
        <v>-443480454.29404604</v>
      </c>
      <c r="K22">
        <f t="shared" si="20"/>
        <v>-380397880.63775009</v>
      </c>
      <c r="L22">
        <f t="shared" si="20"/>
        <v>-405508670.9762975</v>
      </c>
      <c r="M22">
        <f t="shared" si="20"/>
        <v>-432947844.19340813</v>
      </c>
      <c r="N22">
        <f t="shared" si="20"/>
        <v>-261909657.55037066</v>
      </c>
      <c r="O22">
        <f t="shared" si="20"/>
        <v>-373856544.77599996</v>
      </c>
      <c r="P22">
        <f t="shared" si="20"/>
        <v>739508070</v>
      </c>
    </row>
    <row r="23" spans="1:16" x14ac:dyDescent="0.2">
      <c r="A23" t="s">
        <v>1305</v>
      </c>
      <c r="C23">
        <f t="shared" ref="C23:P23" si="21">C$2*C110</f>
        <v>10414562.262541788</v>
      </c>
      <c r="D23">
        <f t="shared" si="21"/>
        <v>-3964689.8435056405</v>
      </c>
      <c r="E23">
        <f t="shared" si="21"/>
        <v>800151.32599520532</v>
      </c>
      <c r="F23">
        <f t="shared" si="21"/>
        <v>-579555.39925814176</v>
      </c>
      <c r="G23">
        <f t="shared" si="21"/>
        <v>0</v>
      </c>
      <c r="H23">
        <f t="shared" si="21"/>
        <v>0</v>
      </c>
      <c r="I23">
        <f t="shared" si="21"/>
        <v>0</v>
      </c>
      <c r="J23">
        <f t="shared" si="21"/>
        <v>0</v>
      </c>
      <c r="K23">
        <f t="shared" si="21"/>
        <v>0</v>
      </c>
      <c r="L23">
        <f t="shared" si="21"/>
        <v>0</v>
      </c>
      <c r="M23">
        <f t="shared" si="21"/>
        <v>0</v>
      </c>
      <c r="N23">
        <f t="shared" si="21"/>
        <v>0</v>
      </c>
      <c r="O23">
        <f t="shared" si="21"/>
        <v>0</v>
      </c>
      <c r="P23">
        <f t="shared" si="21"/>
        <v>45571320</v>
      </c>
    </row>
    <row r="24" spans="1:16" x14ac:dyDescent="0.2">
      <c r="A24" t="s">
        <v>1306</v>
      </c>
      <c r="C24">
        <f t="shared" ref="C24:P24" si="22">C$2*C111</f>
        <v>-38736333.565935224</v>
      </c>
      <c r="D24">
        <f t="shared" si="22"/>
        <v>-38315975.640565135</v>
      </c>
      <c r="E24">
        <f t="shared" si="22"/>
        <v>-60210350.815691017</v>
      </c>
      <c r="F24">
        <f t="shared" si="22"/>
        <v>-72789981.412928686</v>
      </c>
      <c r="G24">
        <f t="shared" si="22"/>
        <v>-160025498.80098417</v>
      </c>
      <c r="H24">
        <f t="shared" si="22"/>
        <v>-266122919.49332747</v>
      </c>
      <c r="I24">
        <f t="shared" si="22"/>
        <v>-411639172.08997107</v>
      </c>
      <c r="J24">
        <f t="shared" si="22"/>
        <v>-443480454.29404604</v>
      </c>
      <c r="K24">
        <f t="shared" si="22"/>
        <v>-519306311.51720029</v>
      </c>
      <c r="L24">
        <f t="shared" si="22"/>
        <v>-403125897.3216638</v>
      </c>
      <c r="M24">
        <f t="shared" si="22"/>
        <v>1948775349.3445482</v>
      </c>
      <c r="N24">
        <f t="shared" si="22"/>
        <v>-261909657.55037066</v>
      </c>
      <c r="O24">
        <f t="shared" si="22"/>
        <v>-373856544.77599996</v>
      </c>
      <c r="P24">
        <f t="shared" si="22"/>
        <v>693936750</v>
      </c>
    </row>
    <row r="25" spans="1:16" x14ac:dyDescent="0.2">
      <c r="A25" t="s">
        <v>1345</v>
      </c>
      <c r="C25">
        <f t="shared" ref="C25:P25" si="23">C$2*C112</f>
        <v>-34256641.181603387</v>
      </c>
      <c r="D25">
        <f t="shared" si="23"/>
        <v>-28221740.522007927</v>
      </c>
      <c r="E25">
        <f t="shared" si="23"/>
        <v>-54458658.555255704</v>
      </c>
      <c r="F25">
        <f t="shared" si="23"/>
        <v>-72789981.412928686</v>
      </c>
      <c r="G25">
        <f t="shared" si="23"/>
        <v>-160025498.80098417</v>
      </c>
      <c r="H25">
        <f t="shared" si="23"/>
        <v>-266122919.49332747</v>
      </c>
      <c r="I25">
        <f t="shared" si="23"/>
        <v>-411639172.08997107</v>
      </c>
      <c r="J25">
        <f t="shared" si="23"/>
        <v>-443480454.29404604</v>
      </c>
      <c r="K25">
        <f t="shared" si="23"/>
        <v>-519306311.51720029</v>
      </c>
      <c r="L25">
        <f t="shared" si="23"/>
        <v>-403125897.3216638</v>
      </c>
      <c r="M25">
        <f t="shared" si="23"/>
        <v>1948775349.3445482</v>
      </c>
      <c r="N25">
        <f t="shared" si="23"/>
        <v>-261909657.55037066</v>
      </c>
      <c r="O25">
        <f t="shared" si="23"/>
        <v>-373856544.77599996</v>
      </c>
      <c r="P25">
        <f t="shared" si="23"/>
        <v>693936750</v>
      </c>
    </row>
    <row r="26" spans="1:16" x14ac:dyDescent="0.2">
      <c r="A26" t="s">
        <v>1346</v>
      </c>
      <c r="C26">
        <f t="shared" ref="C26:P26" si="24">C$2*C113</f>
        <v>-34256641.181603387</v>
      </c>
      <c r="D26">
        <f t="shared" si="24"/>
        <v>-28221740.522007927</v>
      </c>
      <c r="E26">
        <f t="shared" si="24"/>
        <v>-54458658.555255704</v>
      </c>
      <c r="F26">
        <f t="shared" si="24"/>
        <v>-72789981.412928686</v>
      </c>
      <c r="G26">
        <f t="shared" si="24"/>
        <v>-160025498.80098417</v>
      </c>
      <c r="H26">
        <f t="shared" si="24"/>
        <v>-266122919.49332747</v>
      </c>
      <c r="I26">
        <f t="shared" si="24"/>
        <v>-411639172.08997107</v>
      </c>
      <c r="J26">
        <f t="shared" si="24"/>
        <v>-443480454.29404604</v>
      </c>
      <c r="K26">
        <f t="shared" si="24"/>
        <v>-519306311.51720029</v>
      </c>
      <c r="L26">
        <f t="shared" si="24"/>
        <v>-403125897.3216638</v>
      </c>
      <c r="M26">
        <f t="shared" si="24"/>
        <v>1948775349.3445482</v>
      </c>
      <c r="N26">
        <f t="shared" si="24"/>
        <v>-261909657.55037066</v>
      </c>
      <c r="O26">
        <f t="shared" si="24"/>
        <v>-373856544.77599996</v>
      </c>
      <c r="P26">
        <f t="shared" si="24"/>
        <v>693936750</v>
      </c>
    </row>
    <row r="27" spans="1:16" x14ac:dyDescent="0.2">
      <c r="A27" t="s">
        <v>1347</v>
      </c>
      <c r="C27">
        <f t="shared" ref="C27:P27" si="25">C$2*C114</f>
        <v>-34256641.181603387</v>
      </c>
      <c r="D27">
        <f t="shared" si="25"/>
        <v>-28221740.522007927</v>
      </c>
      <c r="E27">
        <f t="shared" si="25"/>
        <v>-54458658.555255704</v>
      </c>
      <c r="F27">
        <f t="shared" si="25"/>
        <v>-72789981.412928686</v>
      </c>
      <c r="G27">
        <f t="shared" si="25"/>
        <v>-160025498.80098417</v>
      </c>
      <c r="H27">
        <f t="shared" si="25"/>
        <v>-266122919.49332747</v>
      </c>
      <c r="I27">
        <f t="shared" si="25"/>
        <v>-411639172.08997107</v>
      </c>
      <c r="J27">
        <f t="shared" si="25"/>
        <v>-443480454.29404604</v>
      </c>
      <c r="K27">
        <f t="shared" si="25"/>
        <v>-380397880.63775009</v>
      </c>
      <c r="L27">
        <f t="shared" si="25"/>
        <v>-405508670.9762975</v>
      </c>
      <c r="M27">
        <f t="shared" si="25"/>
        <v>-432947844.19340813</v>
      </c>
      <c r="N27">
        <f t="shared" si="25"/>
        <v>-261909657.55037066</v>
      </c>
      <c r="O27">
        <f t="shared" si="25"/>
        <v>-373856544.77599996</v>
      </c>
      <c r="P27">
        <f t="shared" si="25"/>
        <v>693936750</v>
      </c>
    </row>
    <row r="28" spans="1:16" x14ac:dyDescent="0.2">
      <c r="A28" t="s">
        <v>1370</v>
      </c>
      <c r="C28">
        <f t="shared" ref="C28:P28" si="26">C$2*C115</f>
        <v>0</v>
      </c>
      <c r="D28">
        <f t="shared" si="26"/>
        <v>0</v>
      </c>
      <c r="E28">
        <f t="shared" si="26"/>
        <v>0</v>
      </c>
      <c r="F28">
        <f t="shared" si="26"/>
        <v>0</v>
      </c>
      <c r="G28">
        <f t="shared" si="26"/>
        <v>0</v>
      </c>
      <c r="H28">
        <f t="shared" si="26"/>
        <v>0</v>
      </c>
      <c r="I28">
        <f t="shared" si="26"/>
        <v>0</v>
      </c>
      <c r="J28">
        <f t="shared" si="26"/>
        <v>0</v>
      </c>
      <c r="K28">
        <f t="shared" si="26"/>
        <v>-138908430.8794502</v>
      </c>
      <c r="L28">
        <f t="shared" si="26"/>
        <v>2382773.6546336547</v>
      </c>
      <c r="M28">
        <f t="shared" si="26"/>
        <v>2381723193.5379562</v>
      </c>
      <c r="N28">
        <f t="shared" si="26"/>
        <v>0</v>
      </c>
      <c r="O28">
        <f t="shared" si="26"/>
        <v>0</v>
      </c>
      <c r="P28">
        <f t="shared" si="26"/>
        <v>0</v>
      </c>
    </row>
    <row r="29" spans="1:16" x14ac:dyDescent="0.2">
      <c r="A29" t="s">
        <v>1372</v>
      </c>
      <c r="C29">
        <f t="shared" ref="C29:P29" si="27">C$2*C116</f>
        <v>4479692.3843318364</v>
      </c>
      <c r="D29">
        <f t="shared" si="27"/>
        <v>10094235.118557209</v>
      </c>
      <c r="E29">
        <f t="shared" si="27"/>
        <v>5751692.2604353102</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row>
    <row r="30" spans="1:16" x14ac:dyDescent="0.2">
      <c r="A30" t="s">
        <v>1312</v>
      </c>
      <c r="C30">
        <f t="shared" ref="C30:P30" si="28">C$2*C117</f>
        <v>-38736333.565935224</v>
      </c>
      <c r="D30">
        <f t="shared" si="28"/>
        <v>-38315975.640565135</v>
      </c>
      <c r="E30">
        <f t="shared" si="28"/>
        <v>-60210350.815691017</v>
      </c>
      <c r="F30">
        <f t="shared" si="28"/>
        <v>-72789981.412928686</v>
      </c>
      <c r="G30">
        <f t="shared" si="28"/>
        <v>-160025498.80098417</v>
      </c>
      <c r="H30">
        <f t="shared" si="28"/>
        <v>-266122919.49332747</v>
      </c>
      <c r="I30">
        <f t="shared" si="28"/>
        <v>-411639172.08997107</v>
      </c>
      <c r="J30">
        <f t="shared" si="28"/>
        <v>-443480454.29404604</v>
      </c>
      <c r="K30">
        <f t="shared" si="28"/>
        <v>-519306311.51720029</v>
      </c>
      <c r="L30">
        <f t="shared" si="28"/>
        <v>-403125897.3216638</v>
      </c>
      <c r="M30">
        <f t="shared" si="28"/>
        <v>1948775349.3445482</v>
      </c>
      <c r="N30">
        <f t="shared" si="28"/>
        <v>-261909657.55037066</v>
      </c>
      <c r="O30">
        <f t="shared" si="28"/>
        <v>-373856544.77599996</v>
      </c>
      <c r="P30">
        <f t="shared" si="28"/>
        <v>693936750</v>
      </c>
    </row>
    <row r="31" spans="1:16" x14ac:dyDescent="0.2">
      <c r="A31" t="s">
        <v>1313</v>
      </c>
      <c r="C31">
        <f t="shared" ref="C31:P31" si="29">C$2*C118</f>
        <v>-1.6560411201433174</v>
      </c>
      <c r="D31">
        <f t="shared" si="29"/>
        <v>-1.6383828071427347</v>
      </c>
      <c r="E31">
        <f t="shared" si="29"/>
        <v>-3.9109296244670655</v>
      </c>
      <c r="F31">
        <f t="shared" si="29"/>
        <v>-2.1631293070902475</v>
      </c>
      <c r="G31">
        <f t="shared" si="29"/>
        <v>-4.2815914213901074</v>
      </c>
      <c r="H31">
        <f t="shared" si="29"/>
        <v>-6.7981881576208636</v>
      </c>
      <c r="I31">
        <f t="shared" si="29"/>
        <v>-8.8300899723752018</v>
      </c>
      <c r="J31">
        <f t="shared" si="29"/>
        <v>-7.7282391580828662</v>
      </c>
      <c r="K31">
        <f t="shared" si="29"/>
        <v>-8.6577976071470086</v>
      </c>
      <c r="L31">
        <f t="shared" si="29"/>
        <v>-5.8368718981723635</v>
      </c>
      <c r="M31">
        <f t="shared" si="29"/>
        <v>32.242476405528556</v>
      </c>
      <c r="N31">
        <f t="shared" si="29"/>
        <v>-4.7794351682610001</v>
      </c>
      <c r="O31">
        <f t="shared" si="29"/>
        <v>-6.7213649099999992</v>
      </c>
      <c r="P31">
        <f t="shared" si="29"/>
        <v>12.2158</v>
      </c>
    </row>
    <row r="32" spans="1:16" x14ac:dyDescent="0.2">
      <c r="A32" t="s">
        <v>1314</v>
      </c>
      <c r="C32">
        <f t="shared" ref="C32:P32" si="30">C$2*C119</f>
        <v>-1.6560411201433174</v>
      </c>
      <c r="D32">
        <f t="shared" si="30"/>
        <v>-1.6383828071427347</v>
      </c>
      <c r="E32">
        <f t="shared" si="30"/>
        <v>-3.9109296244670655</v>
      </c>
      <c r="F32">
        <f t="shared" si="30"/>
        <v>-2.1631293070902475</v>
      </c>
      <c r="G32">
        <f t="shared" si="30"/>
        <v>-4.2815914213901074</v>
      </c>
      <c r="H32">
        <f t="shared" si="30"/>
        <v>-6.7981881576208636</v>
      </c>
      <c r="I32">
        <f t="shared" si="30"/>
        <v>-8.8300899723752018</v>
      </c>
      <c r="J32">
        <f t="shared" si="30"/>
        <v>-7.7282391580828662</v>
      </c>
      <c r="K32">
        <f t="shared" si="30"/>
        <v>-8.6577976071470086</v>
      </c>
      <c r="L32">
        <f t="shared" si="30"/>
        <v>-5.8368718981723635</v>
      </c>
      <c r="M32">
        <f t="shared" si="30"/>
        <v>32.242476405528556</v>
      </c>
      <c r="N32">
        <f t="shared" si="30"/>
        <v>-4.7794351682610001</v>
      </c>
      <c r="O32">
        <f t="shared" si="30"/>
        <v>-6.7213649099999992</v>
      </c>
      <c r="P32">
        <f t="shared" si="30"/>
        <v>11.9892</v>
      </c>
    </row>
    <row r="33" spans="1:16" x14ac:dyDescent="0.2">
      <c r="A33" t="s">
        <v>1315</v>
      </c>
      <c r="C33">
        <f t="shared" ref="C33:P33" si="31">C$2*C120</f>
        <v>33799394.644748457</v>
      </c>
      <c r="D33">
        <f t="shared" si="31"/>
        <v>32837262.843435787</v>
      </c>
      <c r="E33">
        <f t="shared" si="31"/>
        <v>21302819.844932798</v>
      </c>
      <c r="F33">
        <f t="shared" si="31"/>
        <v>45802595.155289769</v>
      </c>
      <c r="G33">
        <f t="shared" si="31"/>
        <v>50875176.853385001</v>
      </c>
      <c r="H33">
        <f t="shared" si="31"/>
        <v>52463240.459632531</v>
      </c>
      <c r="I33">
        <f t="shared" si="31"/>
        <v>60944144.197009787</v>
      </c>
      <c r="J33">
        <f t="shared" si="31"/>
        <v>73589113.507553801</v>
      </c>
      <c r="K33">
        <f t="shared" si="31"/>
        <v>75717285.159779578</v>
      </c>
      <c r="L33">
        <f t="shared" si="31"/>
        <v>84964510.752868578</v>
      </c>
      <c r="M33">
        <f t="shared" si="31"/>
        <v>73407613.076528087</v>
      </c>
      <c r="N33">
        <f t="shared" si="31"/>
        <v>61906040.777340449</v>
      </c>
      <c r="O33">
        <f t="shared" si="31"/>
        <v>59092251.486748993</v>
      </c>
      <c r="P33">
        <f t="shared" si="31"/>
        <v>58511637.450000003</v>
      </c>
    </row>
    <row r="34" spans="1:16" x14ac:dyDescent="0.2">
      <c r="A34" t="s">
        <v>1316</v>
      </c>
      <c r="C34">
        <f t="shared" ref="C34:P34" si="32">C$2*C121</f>
        <v>33799394.644748457</v>
      </c>
      <c r="D34">
        <f t="shared" si="32"/>
        <v>32837262.843435787</v>
      </c>
      <c r="E34">
        <f t="shared" si="32"/>
        <v>21302819.844932798</v>
      </c>
      <c r="F34">
        <f t="shared" si="32"/>
        <v>45802595.155289769</v>
      </c>
      <c r="G34">
        <f t="shared" si="32"/>
        <v>50875176.853385001</v>
      </c>
      <c r="H34">
        <f t="shared" si="32"/>
        <v>52463240.459632531</v>
      </c>
      <c r="I34">
        <f t="shared" si="32"/>
        <v>60944144.197009787</v>
      </c>
      <c r="J34">
        <f t="shared" si="32"/>
        <v>73589113.507553801</v>
      </c>
      <c r="K34">
        <f t="shared" si="32"/>
        <v>75717285.159779578</v>
      </c>
      <c r="L34">
        <f t="shared" si="32"/>
        <v>84964510.752868578</v>
      </c>
      <c r="M34">
        <f t="shared" si="32"/>
        <v>73407613.076528087</v>
      </c>
      <c r="N34">
        <f t="shared" si="32"/>
        <v>61906040.777340449</v>
      </c>
      <c r="O34">
        <f t="shared" si="32"/>
        <v>59092251.486748993</v>
      </c>
      <c r="P34">
        <f t="shared" si="32"/>
        <v>59625932.649999999</v>
      </c>
    </row>
    <row r="35" spans="1:16" x14ac:dyDescent="0.2">
      <c r="A35" t="s">
        <v>1317</v>
      </c>
      <c r="C35">
        <f t="shared" ref="C35:P35" si="33">C$2*C122</f>
        <v>-24032827.110910568</v>
      </c>
      <c r="D35">
        <f t="shared" si="33"/>
        <v>-32283301.328403756</v>
      </c>
      <c r="E35">
        <f t="shared" si="33"/>
        <v>-53734514.695460394</v>
      </c>
      <c r="F35">
        <f t="shared" si="33"/>
        <v>-73645709.924978852</v>
      </c>
      <c r="G35">
        <f t="shared" si="33"/>
        <v>-161341238.64095423</v>
      </c>
      <c r="H35">
        <f t="shared" si="33"/>
        <v>-269493855.39633709</v>
      </c>
      <c r="I35">
        <f t="shared" si="33"/>
        <v>-419650352.9775008</v>
      </c>
      <c r="J35">
        <f t="shared" si="33"/>
        <v>-464564577.41006947</v>
      </c>
      <c r="K35">
        <f t="shared" si="33"/>
        <v>-399153497.29078382</v>
      </c>
      <c r="L35">
        <f t="shared" si="33"/>
        <v>-413649506.4444024</v>
      </c>
      <c r="M35">
        <f t="shared" si="33"/>
        <v>-459553048.45300585</v>
      </c>
      <c r="N35">
        <f t="shared" si="33"/>
        <v>-439580357.89750284</v>
      </c>
      <c r="O35">
        <f t="shared" si="33"/>
        <v>-415691466.74899995</v>
      </c>
      <c r="P35">
        <f t="shared" si="33"/>
        <v>-438509110</v>
      </c>
    </row>
    <row r="36" spans="1:16" x14ac:dyDescent="0.2">
      <c r="A36" t="s">
        <v>1318</v>
      </c>
      <c r="C36">
        <f t="shared" ref="C36:P36" si="34">C$2*C123</f>
        <v>55588647.3033797</v>
      </c>
      <c r="D36">
        <f t="shared" si="34"/>
        <v>67530292.550447881</v>
      </c>
      <c r="E36">
        <f t="shared" si="34"/>
        <v>89040673.722274736</v>
      </c>
      <c r="F36">
        <f t="shared" si="34"/>
        <v>162562568.57454136</v>
      </c>
      <c r="G36">
        <f t="shared" si="34"/>
        <v>241697874.59052938</v>
      </c>
      <c r="H36">
        <f t="shared" si="34"/>
        <v>363209627.92344511</v>
      </c>
      <c r="I36">
        <f t="shared" si="34"/>
        <v>475915686.2814756</v>
      </c>
      <c r="J36">
        <f t="shared" si="34"/>
        <v>585533948.78883684</v>
      </c>
      <c r="K36">
        <f t="shared" si="34"/>
        <v>399153497.29078382</v>
      </c>
      <c r="L36">
        <f t="shared" si="34"/>
        <v>413649506.4444024</v>
      </c>
      <c r="M36">
        <f t="shared" si="34"/>
        <v>459553048.45300585</v>
      </c>
      <c r="N36">
        <f t="shared" si="34"/>
        <v>455669993.07387084</v>
      </c>
      <c r="O36">
        <f t="shared" si="34"/>
        <v>444172852.36999995</v>
      </c>
      <c r="P36">
        <f t="shared" si="34"/>
        <v>476102050</v>
      </c>
    </row>
    <row r="37" spans="1:16" x14ac:dyDescent="0.2">
      <c r="A37" t="s">
        <v>1319</v>
      </c>
      <c r="C37">
        <f t="shared" ref="C37:P37" si="35">C$2*C124</f>
        <v>-34256641.181603387</v>
      </c>
      <c r="D37">
        <f t="shared" si="35"/>
        <v>-28221740.522007927</v>
      </c>
      <c r="E37">
        <f t="shared" si="35"/>
        <v>-54458658.555255704</v>
      </c>
      <c r="F37">
        <f t="shared" si="35"/>
        <v>-72789981.412928686</v>
      </c>
      <c r="G37">
        <f t="shared" si="35"/>
        <v>-160025498.80098417</v>
      </c>
      <c r="H37">
        <f t="shared" si="35"/>
        <v>-266122919.49332747</v>
      </c>
      <c r="I37">
        <f t="shared" si="35"/>
        <v>-411639172.08997107</v>
      </c>
      <c r="J37">
        <f t="shared" si="35"/>
        <v>-443480454.29404604</v>
      </c>
      <c r="K37">
        <f t="shared" si="35"/>
        <v>-519306311.51720029</v>
      </c>
      <c r="L37">
        <f t="shared" si="35"/>
        <v>-403125897.3216638</v>
      </c>
      <c r="M37">
        <f t="shared" si="35"/>
        <v>1948775349.3445482</v>
      </c>
      <c r="N37">
        <f t="shared" si="35"/>
        <v>-261909657.55037066</v>
      </c>
      <c r="O37">
        <f t="shared" si="35"/>
        <v>-373856544.77599996</v>
      </c>
      <c r="P37">
        <f t="shared" si="35"/>
        <v>693936750</v>
      </c>
    </row>
    <row r="38" spans="1:16" x14ac:dyDescent="0.2">
      <c r="A38" t="s">
        <v>1320</v>
      </c>
      <c r="C38">
        <f t="shared" ref="C38:P38" si="36">C$2*C125</f>
        <v>-34256641.181603387</v>
      </c>
      <c r="D38">
        <f t="shared" si="36"/>
        <v>-28221740.522007927</v>
      </c>
      <c r="E38">
        <f t="shared" si="36"/>
        <v>-54458658.555255704</v>
      </c>
      <c r="F38">
        <f t="shared" si="36"/>
        <v>-72789981.412928686</v>
      </c>
      <c r="G38">
        <f t="shared" si="36"/>
        <v>-160025498.80098417</v>
      </c>
      <c r="H38">
        <f t="shared" si="36"/>
        <v>-266122919.49332747</v>
      </c>
      <c r="I38">
        <f t="shared" si="36"/>
        <v>-411639172.08997107</v>
      </c>
      <c r="J38">
        <f t="shared" si="36"/>
        <v>-443480454.29404604</v>
      </c>
      <c r="K38">
        <f t="shared" si="36"/>
        <v>-380397880.63775009</v>
      </c>
      <c r="L38">
        <f t="shared" si="36"/>
        <v>-405508670.9762975</v>
      </c>
      <c r="M38">
        <f t="shared" si="36"/>
        <v>-441010284.90362674</v>
      </c>
      <c r="N38">
        <f t="shared" si="36"/>
        <v>-417500045.35420346</v>
      </c>
      <c r="O38">
        <f t="shared" si="36"/>
        <v>-373856544.77599996</v>
      </c>
      <c r="P38">
        <f t="shared" si="36"/>
        <v>-358321105.04000002</v>
      </c>
    </row>
    <row r="39" spans="1:16" x14ac:dyDescent="0.2">
      <c r="A39" t="s">
        <v>1321</v>
      </c>
      <c r="C39">
        <f t="shared" ref="C39:P39" si="37">C$2*C126</f>
        <v>190748.1918489685</v>
      </c>
      <c r="D39">
        <f t="shared" si="37"/>
        <v>96870.962890187395</v>
      </c>
      <c r="E39">
        <f t="shared" si="37"/>
        <v>76007.466199889968</v>
      </c>
      <c r="F39">
        <f t="shared" si="37"/>
        <v>276173.11279202532</v>
      </c>
      <c r="G39">
        <f t="shared" si="37"/>
        <v>1315739.8399700394</v>
      </c>
      <c r="H39">
        <f t="shared" si="37"/>
        <v>3370935.9030096349</v>
      </c>
      <c r="I39">
        <f t="shared" si="37"/>
        <v>8011180.8875297382</v>
      </c>
      <c r="J39">
        <f t="shared" si="37"/>
        <v>21084123.116023421</v>
      </c>
      <c r="K39">
        <f t="shared" si="37"/>
        <v>18755616.653033774</v>
      </c>
      <c r="L39">
        <f t="shared" si="37"/>
        <v>8140835.4681049557</v>
      </c>
      <c r="M39">
        <f t="shared" si="37"/>
        <v>1015243.3248595808</v>
      </c>
      <c r="N39">
        <f t="shared" si="37"/>
        <v>14454684.186185099</v>
      </c>
      <c r="O39">
        <f t="shared" si="37"/>
        <v>35405559.487999998</v>
      </c>
      <c r="P39">
        <f t="shared" si="37"/>
        <v>49525490</v>
      </c>
    </row>
    <row r="40" spans="1:16" x14ac:dyDescent="0.2">
      <c r="A40" t="s">
        <v>1322</v>
      </c>
      <c r="C40">
        <f t="shared" ref="C40:P40" si="38">C$2*C127</f>
        <v>0</v>
      </c>
      <c r="D40">
        <f t="shared" si="38"/>
        <v>0</v>
      </c>
      <c r="E40">
        <f t="shared" si="38"/>
        <v>0</v>
      </c>
      <c r="F40">
        <f t="shared" si="38"/>
        <v>0</v>
      </c>
      <c r="G40">
        <f t="shared" si="38"/>
        <v>0</v>
      </c>
      <c r="H40">
        <f t="shared" si="38"/>
        <v>0</v>
      </c>
      <c r="I40">
        <f t="shared" si="38"/>
        <v>0</v>
      </c>
      <c r="J40">
        <f t="shared" si="38"/>
        <v>0</v>
      </c>
      <c r="K40">
        <f t="shared" si="38"/>
        <v>0</v>
      </c>
      <c r="L40">
        <f t="shared" si="38"/>
        <v>21958459.849833243</v>
      </c>
      <c r="M40">
        <f t="shared" si="38"/>
        <v>0</v>
      </c>
      <c r="N40">
        <f t="shared" si="38"/>
        <v>0</v>
      </c>
      <c r="O40">
        <f t="shared" si="38"/>
        <v>0</v>
      </c>
      <c r="P40">
        <f t="shared" si="38"/>
        <v>0</v>
      </c>
    </row>
    <row r="41" spans="1:16" x14ac:dyDescent="0.2">
      <c r="A41" t="s">
        <v>1323</v>
      </c>
      <c r="C41">
        <f t="shared" ref="C41:P41" si="39">C$2*C128</f>
        <v>190748.1918489685</v>
      </c>
      <c r="D41">
        <f t="shared" si="39"/>
        <v>96870.962890187395</v>
      </c>
      <c r="E41">
        <f t="shared" si="39"/>
        <v>76007.466199889968</v>
      </c>
      <c r="F41">
        <f t="shared" si="39"/>
        <v>276173.11279202532</v>
      </c>
      <c r="G41">
        <f t="shared" si="39"/>
        <v>1315739.8399700394</v>
      </c>
      <c r="H41">
        <f t="shared" si="39"/>
        <v>3370935.9030096349</v>
      </c>
      <c r="I41">
        <f t="shared" si="39"/>
        <v>8011180.8875297382</v>
      </c>
      <c r="J41">
        <f t="shared" si="39"/>
        <v>21084123.116023421</v>
      </c>
      <c r="K41">
        <f t="shared" si="39"/>
        <v>18755616.653033774</v>
      </c>
      <c r="L41">
        <f t="shared" si="39"/>
        <v>8140835.4681049557</v>
      </c>
      <c r="M41">
        <f t="shared" si="39"/>
        <v>1015243.3248595808</v>
      </c>
      <c r="N41">
        <f t="shared" si="39"/>
        <v>14454684.186185099</v>
      </c>
      <c r="O41">
        <f t="shared" si="39"/>
        <v>35405559.487999998</v>
      </c>
      <c r="P41">
        <f t="shared" si="39"/>
        <v>49525490</v>
      </c>
    </row>
    <row r="90" spans="1:16" x14ac:dyDescent="0.2">
      <c r="A90" t="s">
        <v>1285</v>
      </c>
      <c r="B90" s="19">
        <v>40875000</v>
      </c>
      <c r="C90" s="19">
        <v>21837000</v>
      </c>
      <c r="D90" s="19">
        <v>25106000</v>
      </c>
      <c r="E90" s="19">
        <v>25548000</v>
      </c>
      <c r="F90" s="19">
        <v>65358000</v>
      </c>
      <c r="G90" s="19">
        <v>59119000</v>
      </c>
      <c r="H90" s="19">
        <v>69892000</v>
      </c>
      <c r="I90" s="19">
        <v>43011000</v>
      </c>
      <c r="J90" s="19">
        <v>94387000</v>
      </c>
      <c r="K90">
        <v>0</v>
      </c>
      <c r="L90">
        <v>0</v>
      </c>
      <c r="M90">
        <v>0</v>
      </c>
      <c r="N90" s="19">
        <v>14240000</v>
      </c>
      <c r="O90" s="19">
        <v>26823000</v>
      </c>
      <c r="P90" s="19">
        <v>36498000</v>
      </c>
    </row>
    <row r="91" spans="1:16" x14ac:dyDescent="0.2">
      <c r="A91" t="s">
        <v>1332</v>
      </c>
      <c r="B91" s="19">
        <v>40875000</v>
      </c>
      <c r="C91" s="19">
        <v>21803000</v>
      </c>
      <c r="D91" s="19">
        <v>25072000</v>
      </c>
      <c r="E91" s="19">
        <v>25548000</v>
      </c>
      <c r="F91" s="19">
        <v>65358000</v>
      </c>
      <c r="G91" s="19">
        <v>59119000</v>
      </c>
      <c r="H91" s="19">
        <v>69892000</v>
      </c>
      <c r="I91" s="19">
        <v>43011000</v>
      </c>
      <c r="J91" s="19">
        <v>81717000</v>
      </c>
      <c r="K91">
        <v>0</v>
      </c>
      <c r="L91">
        <v>0</v>
      </c>
      <c r="M91">
        <v>0</v>
      </c>
      <c r="N91" s="19">
        <v>14240000</v>
      </c>
      <c r="O91" s="19">
        <v>26823000</v>
      </c>
      <c r="P91" s="19">
        <v>36498000</v>
      </c>
    </row>
    <row r="92" spans="1:16" x14ac:dyDescent="0.2">
      <c r="A92" t="s">
        <v>1349</v>
      </c>
      <c r="B92" s="19">
        <v>4830000</v>
      </c>
      <c r="H92">
        <v>0</v>
      </c>
      <c r="I92">
        <v>0</v>
      </c>
      <c r="J92" s="19">
        <v>1397000</v>
      </c>
      <c r="K92" s="19">
        <v>1317000</v>
      </c>
      <c r="L92" s="19">
        <v>2805000</v>
      </c>
      <c r="M92">
        <v>0</v>
      </c>
      <c r="N92" s="19">
        <v>1704000</v>
      </c>
      <c r="O92" s="19">
        <v>2881000</v>
      </c>
      <c r="P92" s="19">
        <v>4165000</v>
      </c>
    </row>
    <row r="93" spans="1:16" x14ac:dyDescent="0.2">
      <c r="A93" t="s">
        <v>1350</v>
      </c>
      <c r="B93" s="19">
        <v>36045000</v>
      </c>
      <c r="H93" s="19">
        <v>69892000</v>
      </c>
      <c r="I93" s="19">
        <v>43011000</v>
      </c>
      <c r="J93" s="19">
        <v>92990000</v>
      </c>
      <c r="K93" s="19">
        <v>116595000</v>
      </c>
      <c r="L93" s="19">
        <v>200391000</v>
      </c>
      <c r="M93">
        <v>0</v>
      </c>
      <c r="N93" s="19">
        <v>12536000</v>
      </c>
      <c r="O93" s="19">
        <v>23942000</v>
      </c>
      <c r="P93" s="19">
        <v>32333000</v>
      </c>
    </row>
    <row r="94" spans="1:16" x14ac:dyDescent="0.2">
      <c r="A94" t="s">
        <v>1287</v>
      </c>
      <c r="B94" s="19">
        <v>497578000</v>
      </c>
      <c r="C94" s="19">
        <v>38468000</v>
      </c>
      <c r="D94" s="19">
        <v>48101000</v>
      </c>
      <c r="E94" s="19">
        <v>64431000</v>
      </c>
      <c r="F94" s="19">
        <v>119491000</v>
      </c>
      <c r="G94" s="19">
        <v>177819000</v>
      </c>
      <c r="H94" s="19">
        <v>270877000</v>
      </c>
      <c r="I94" s="19">
        <v>363805000</v>
      </c>
      <c r="J94" s="19">
        <v>455469000</v>
      </c>
      <c r="K94" s="19">
        <v>316269000</v>
      </c>
      <c r="L94" s="19">
        <v>335916000</v>
      </c>
      <c r="M94" s="19">
        <v>378418000</v>
      </c>
      <c r="N94" s="19">
        <v>401583000</v>
      </c>
      <c r="O94" s="19">
        <v>415429000</v>
      </c>
      <c r="P94" s="19">
        <v>458070000</v>
      </c>
    </row>
    <row r="95" spans="1:16" x14ac:dyDescent="0.2">
      <c r="A95" t="s">
        <v>1333</v>
      </c>
      <c r="B95" s="19">
        <v>177630000</v>
      </c>
      <c r="C95" s="19">
        <v>7215000</v>
      </c>
      <c r="D95" s="19">
        <v>7064000</v>
      </c>
      <c r="E95" s="19">
        <v>9929000</v>
      </c>
      <c r="F95" s="19">
        <v>19120000</v>
      </c>
      <c r="G95" s="19">
        <v>35992000</v>
      </c>
      <c r="H95" s="19">
        <v>50714000</v>
      </c>
      <c r="I95" s="19">
        <v>71124000</v>
      </c>
      <c r="J95" s="19">
        <v>114145000</v>
      </c>
      <c r="K95" s="19">
        <v>102007000</v>
      </c>
      <c r="L95" s="19">
        <v>115105000</v>
      </c>
      <c r="M95" s="19">
        <v>121445000</v>
      </c>
      <c r="N95" s="19">
        <v>121673000</v>
      </c>
      <c r="O95" s="19">
        <v>119903000</v>
      </c>
      <c r="P95" s="19">
        <v>156784000</v>
      </c>
    </row>
    <row r="96" spans="1:16" x14ac:dyDescent="0.2">
      <c r="A96" t="s">
        <v>1334</v>
      </c>
      <c r="C96" s="19">
        <v>7215000</v>
      </c>
      <c r="D96" s="19">
        <v>7064000</v>
      </c>
      <c r="E96" s="19">
        <v>9929000</v>
      </c>
      <c r="F96" s="19">
        <v>19120000</v>
      </c>
      <c r="G96" s="19">
        <v>35992000</v>
      </c>
      <c r="H96" s="19">
        <v>50714000</v>
      </c>
      <c r="I96" s="19">
        <v>71124000</v>
      </c>
    </row>
    <row r="97" spans="1:16" x14ac:dyDescent="0.2">
      <c r="A97" t="s">
        <v>1335</v>
      </c>
      <c r="C97" s="19">
        <v>7215000</v>
      </c>
      <c r="D97" s="19">
        <v>7064000</v>
      </c>
      <c r="E97" s="19">
        <v>9929000</v>
      </c>
      <c r="F97" s="19">
        <v>19120000</v>
      </c>
      <c r="G97" s="19">
        <v>35992000</v>
      </c>
      <c r="H97" s="19">
        <v>50714000</v>
      </c>
      <c r="I97" s="19">
        <v>71124000</v>
      </c>
    </row>
    <row r="98" spans="1:16" x14ac:dyDescent="0.2">
      <c r="A98" t="s">
        <v>1336</v>
      </c>
      <c r="B98" s="19">
        <v>319948000</v>
      </c>
      <c r="C98" s="19">
        <v>31253000</v>
      </c>
      <c r="D98" s="19">
        <v>41037000</v>
      </c>
      <c r="E98" s="19">
        <v>54502000</v>
      </c>
      <c r="F98" s="19">
        <v>100371000</v>
      </c>
      <c r="G98" s="19">
        <v>141827000</v>
      </c>
      <c r="H98" s="19">
        <v>220163000</v>
      </c>
      <c r="I98" s="19">
        <v>292681000</v>
      </c>
      <c r="J98" s="19">
        <v>341324000</v>
      </c>
      <c r="K98" s="19">
        <v>214262000</v>
      </c>
      <c r="L98" s="19">
        <v>220811000</v>
      </c>
      <c r="M98" s="19">
        <v>256973000</v>
      </c>
      <c r="N98" s="19">
        <v>279910000</v>
      </c>
      <c r="O98" s="19">
        <v>295526000</v>
      </c>
      <c r="P98" s="19">
        <v>301286000</v>
      </c>
    </row>
    <row r="99" spans="1:16" x14ac:dyDescent="0.2">
      <c r="A99" t="s">
        <v>1293</v>
      </c>
      <c r="B99" s="19">
        <v>-461533000</v>
      </c>
      <c r="C99" s="19">
        <v>-16631000</v>
      </c>
      <c r="D99" s="19">
        <v>-22995000</v>
      </c>
      <c r="E99" s="19">
        <v>-38883000</v>
      </c>
      <c r="F99" s="19">
        <v>-54133000</v>
      </c>
      <c r="G99" s="19">
        <v>-118700000</v>
      </c>
      <c r="H99" s="19">
        <v>-200985000</v>
      </c>
      <c r="I99" s="19">
        <v>-320794000</v>
      </c>
      <c r="J99" s="19">
        <v>-362479000</v>
      </c>
      <c r="K99" s="19">
        <v>-316269000</v>
      </c>
      <c r="L99" s="19">
        <v>-335916000</v>
      </c>
      <c r="M99" s="19">
        <v>-378418000</v>
      </c>
      <c r="N99" s="19">
        <v>-389047000</v>
      </c>
      <c r="O99" s="19">
        <v>-391487000</v>
      </c>
      <c r="P99" s="19">
        <v>-425737000</v>
      </c>
    </row>
    <row r="100" spans="1:16" x14ac:dyDescent="0.2">
      <c r="A100" t="s">
        <v>1295</v>
      </c>
      <c r="B100" s="19">
        <v>61674000</v>
      </c>
      <c r="C100" s="19">
        <v>132000</v>
      </c>
      <c r="D100" s="19">
        <v>69000</v>
      </c>
      <c r="E100" s="19">
        <v>55000</v>
      </c>
      <c r="F100" s="19">
        <v>203000</v>
      </c>
      <c r="G100" s="19">
        <v>968000</v>
      </c>
      <c r="H100" s="19">
        <v>2514000</v>
      </c>
      <c r="I100" s="19">
        <v>6124000</v>
      </c>
      <c r="J100" s="19">
        <v>16451000</v>
      </c>
      <c r="K100" s="19">
        <v>14861000</v>
      </c>
      <c r="L100" s="19">
        <v>6611000</v>
      </c>
      <c r="M100" s="19">
        <v>836000</v>
      </c>
      <c r="N100" s="19">
        <v>12793000</v>
      </c>
      <c r="O100" s="19">
        <v>33344000</v>
      </c>
      <c r="P100" s="19">
        <v>48083000</v>
      </c>
    </row>
    <row r="101" spans="1:16" x14ac:dyDescent="0.2">
      <c r="A101" t="s">
        <v>1337</v>
      </c>
      <c r="B101" s="19">
        <v>61674000</v>
      </c>
      <c r="C101" s="19">
        <v>132000</v>
      </c>
      <c r="D101" s="19">
        <v>69000</v>
      </c>
      <c r="E101" s="19">
        <v>55000</v>
      </c>
      <c r="F101" s="19">
        <v>203000</v>
      </c>
      <c r="G101" s="19">
        <v>968000</v>
      </c>
      <c r="H101" s="19">
        <v>2514000</v>
      </c>
      <c r="I101" s="19">
        <v>6124000</v>
      </c>
      <c r="J101" s="19">
        <v>16451000</v>
      </c>
      <c r="K101" s="19">
        <v>14861000</v>
      </c>
      <c r="L101" s="19">
        <v>6611000</v>
      </c>
      <c r="M101" s="19">
        <v>836000</v>
      </c>
      <c r="N101" s="19">
        <v>12793000</v>
      </c>
      <c r="O101" s="19">
        <v>33344000</v>
      </c>
      <c r="P101" s="19">
        <v>48083000</v>
      </c>
    </row>
    <row r="102" spans="1:16" x14ac:dyDescent="0.2">
      <c r="A102" t="s">
        <v>1338</v>
      </c>
      <c r="J102">
        <v>0</v>
      </c>
      <c r="K102">
        <v>0</v>
      </c>
      <c r="L102" s="19">
        <v>17832000</v>
      </c>
    </row>
    <row r="103" spans="1:16" x14ac:dyDescent="0.2">
      <c r="A103" t="s">
        <v>1359</v>
      </c>
      <c r="M103" s="19">
        <v>-836000</v>
      </c>
      <c r="N103" s="19">
        <v>-12793000</v>
      </c>
    </row>
    <row r="104" spans="1:16" x14ac:dyDescent="0.2">
      <c r="A104" t="s">
        <v>1298</v>
      </c>
      <c r="B104" s="19">
        <v>1094186000</v>
      </c>
      <c r="M104" s="19">
        <v>21072000</v>
      </c>
      <c r="N104" s="19">
        <v>144453000</v>
      </c>
      <c r="O104" s="19">
        <v>6055000</v>
      </c>
      <c r="P104" s="19">
        <v>1095623000</v>
      </c>
    </row>
    <row r="105" spans="1:16" x14ac:dyDescent="0.2">
      <c r="A105" t="s">
        <v>1341</v>
      </c>
      <c r="K105">
        <v>0</v>
      </c>
      <c r="L105">
        <v>0</v>
      </c>
      <c r="M105" s="19">
        <v>6639000</v>
      </c>
      <c r="N105" s="19">
        <v>137704000</v>
      </c>
      <c r="O105">
        <v>0</v>
      </c>
      <c r="P105" s="19">
        <v>1089136000</v>
      </c>
    </row>
    <row r="106" spans="1:16" x14ac:dyDescent="0.2">
      <c r="A106" t="s">
        <v>1360</v>
      </c>
      <c r="M106">
        <v>0</v>
      </c>
      <c r="N106" s="19">
        <v>-127853000</v>
      </c>
    </row>
    <row r="107" spans="1:16" x14ac:dyDescent="0.2">
      <c r="A107" t="s">
        <v>1368</v>
      </c>
      <c r="K107">
        <v>0</v>
      </c>
      <c r="L107">
        <v>0</v>
      </c>
      <c r="M107" s="19">
        <v>6639000</v>
      </c>
      <c r="N107" s="19">
        <v>137704000</v>
      </c>
      <c r="O107">
        <v>0</v>
      </c>
      <c r="P107" s="19">
        <v>1089136000</v>
      </c>
    </row>
    <row r="108" spans="1:16" x14ac:dyDescent="0.2">
      <c r="A108" t="s">
        <v>1344</v>
      </c>
      <c r="B108" s="19">
        <v>5050000</v>
      </c>
      <c r="M108" s="19">
        <v>14433000</v>
      </c>
      <c r="N108" s="19">
        <v>6749000</v>
      </c>
      <c r="O108" s="19">
        <v>6055000</v>
      </c>
      <c r="P108" s="19">
        <v>6487000</v>
      </c>
    </row>
    <row r="109" spans="1:16" x14ac:dyDescent="0.2">
      <c r="A109" t="s">
        <v>1304</v>
      </c>
      <c r="B109" s="19">
        <v>694327000</v>
      </c>
      <c r="C109" s="19">
        <v>-16499000</v>
      </c>
      <c r="D109" s="19">
        <v>-22926000</v>
      </c>
      <c r="E109" s="19">
        <v>-38828000</v>
      </c>
      <c r="F109" s="19">
        <v>-53930000</v>
      </c>
      <c r="G109" s="19">
        <v>-117732000</v>
      </c>
      <c r="H109" s="19">
        <v>-198471000</v>
      </c>
      <c r="I109" s="19">
        <v>-314670000</v>
      </c>
      <c r="J109" s="19">
        <v>-346028000</v>
      </c>
      <c r="K109" s="19">
        <v>-301408000</v>
      </c>
      <c r="L109" s="19">
        <v>-329305000</v>
      </c>
      <c r="M109" s="19">
        <v>-356510000</v>
      </c>
      <c r="N109" s="19">
        <v>-231801000</v>
      </c>
      <c r="O109" s="19">
        <v>-352088000</v>
      </c>
      <c r="P109" s="19">
        <v>717969000</v>
      </c>
    </row>
    <row r="110" spans="1:16" x14ac:dyDescent="0.2">
      <c r="A110" t="s">
        <v>1305</v>
      </c>
      <c r="C110" s="19">
        <v>7207000</v>
      </c>
      <c r="D110" s="19">
        <v>-2824000</v>
      </c>
      <c r="E110" s="19">
        <v>579000</v>
      </c>
      <c r="F110" s="19">
        <v>-426000</v>
      </c>
      <c r="H110">
        <v>0</v>
      </c>
      <c r="N110">
        <v>0</v>
      </c>
      <c r="O110">
        <v>0</v>
      </c>
      <c r="P110" s="19">
        <v>44244000</v>
      </c>
    </row>
    <row r="111" spans="1:16" x14ac:dyDescent="0.2">
      <c r="A111" t="s">
        <v>1306</v>
      </c>
      <c r="B111" s="19">
        <v>650083000</v>
      </c>
      <c r="C111" s="19">
        <v>-26806000</v>
      </c>
      <c r="D111" s="19">
        <v>-27292000</v>
      </c>
      <c r="E111" s="19">
        <v>-43569000</v>
      </c>
      <c r="F111" s="19">
        <v>-53504000</v>
      </c>
      <c r="G111" s="19">
        <v>-117732000</v>
      </c>
      <c r="H111" s="19">
        <v>-198471000</v>
      </c>
      <c r="I111" s="19">
        <v>-314670000</v>
      </c>
      <c r="J111" s="19">
        <v>-346028000</v>
      </c>
      <c r="K111" s="19">
        <v>-411472000</v>
      </c>
      <c r="L111" s="19">
        <v>-327370000</v>
      </c>
      <c r="M111" s="19">
        <v>1604715000</v>
      </c>
      <c r="N111" s="19">
        <v>-231801000</v>
      </c>
      <c r="O111" s="19">
        <v>-352088000</v>
      </c>
      <c r="P111" s="19">
        <v>673725000</v>
      </c>
    </row>
    <row r="112" spans="1:16" x14ac:dyDescent="0.2">
      <c r="A112" t="s">
        <v>1345</v>
      </c>
      <c r="B112" s="19">
        <v>650083000</v>
      </c>
      <c r="C112" s="19">
        <v>-23706000</v>
      </c>
      <c r="D112" s="19">
        <v>-20102000</v>
      </c>
      <c r="E112" s="19">
        <v>-39407000</v>
      </c>
      <c r="F112" s="19">
        <v>-53504000</v>
      </c>
      <c r="G112" s="19">
        <v>-117732000</v>
      </c>
      <c r="H112" s="19">
        <v>-198471000</v>
      </c>
      <c r="I112" s="19">
        <v>-314670000</v>
      </c>
      <c r="J112" s="19">
        <v>-346028000</v>
      </c>
      <c r="K112" s="19">
        <v>-411472000</v>
      </c>
      <c r="L112" s="19">
        <v>-327370000</v>
      </c>
      <c r="M112" s="19">
        <v>1604715000</v>
      </c>
      <c r="N112" s="19">
        <v>-231801000</v>
      </c>
      <c r="O112" s="19">
        <v>-352088000</v>
      </c>
      <c r="P112" s="19">
        <v>673725000</v>
      </c>
    </row>
    <row r="113" spans="1:16" x14ac:dyDescent="0.2">
      <c r="A113" t="s">
        <v>1346</v>
      </c>
      <c r="B113" s="19">
        <v>650083000</v>
      </c>
      <c r="C113" s="19">
        <v>-23706000</v>
      </c>
      <c r="D113" s="19">
        <v>-20102000</v>
      </c>
      <c r="E113" s="19">
        <v>-39407000</v>
      </c>
      <c r="F113" s="19">
        <v>-53504000</v>
      </c>
      <c r="G113" s="19">
        <v>-117732000</v>
      </c>
      <c r="H113" s="19">
        <v>-198471000</v>
      </c>
      <c r="I113" s="19">
        <v>-314670000</v>
      </c>
      <c r="J113" s="19">
        <v>-346028000</v>
      </c>
      <c r="K113" s="19">
        <v>-411472000</v>
      </c>
      <c r="L113" s="19">
        <v>-327370000</v>
      </c>
      <c r="M113" s="19">
        <v>1604715000</v>
      </c>
      <c r="N113" s="19">
        <v>-231801000</v>
      </c>
      <c r="O113" s="19">
        <v>-352088000</v>
      </c>
      <c r="P113" s="19">
        <v>673725000</v>
      </c>
    </row>
    <row r="114" spans="1:16" x14ac:dyDescent="0.2">
      <c r="A114" t="s">
        <v>1347</v>
      </c>
      <c r="B114" s="19">
        <v>650083000</v>
      </c>
      <c r="C114" s="19">
        <v>-23706000</v>
      </c>
      <c r="D114" s="19">
        <v>-20102000</v>
      </c>
      <c r="E114" s="19">
        <v>-39407000</v>
      </c>
      <c r="F114" s="19">
        <v>-53504000</v>
      </c>
      <c r="G114" s="19">
        <v>-117732000</v>
      </c>
      <c r="H114" s="19">
        <v>-198471000</v>
      </c>
      <c r="I114" s="19">
        <v>-314670000</v>
      </c>
      <c r="J114" s="19">
        <v>-346028000</v>
      </c>
      <c r="K114" s="19">
        <v>-301408000</v>
      </c>
      <c r="L114" s="19">
        <v>-329305000</v>
      </c>
      <c r="M114" s="19">
        <v>-356510000</v>
      </c>
      <c r="N114" s="19">
        <v>-231801000</v>
      </c>
      <c r="O114" s="19">
        <v>-352088000</v>
      </c>
      <c r="P114" s="19">
        <v>673725000</v>
      </c>
    </row>
    <row r="115" spans="1:16" x14ac:dyDescent="0.2">
      <c r="A115" t="s">
        <v>1370</v>
      </c>
      <c r="K115" s="19">
        <v>-110064000</v>
      </c>
      <c r="L115" s="19">
        <v>1935000</v>
      </c>
      <c r="M115" s="19">
        <v>1961225000</v>
      </c>
      <c r="N115">
        <v>0</v>
      </c>
      <c r="O115">
        <v>0</v>
      </c>
    </row>
    <row r="116" spans="1:16" x14ac:dyDescent="0.2">
      <c r="A116" t="s">
        <v>1372</v>
      </c>
      <c r="C116" s="19">
        <v>3100000</v>
      </c>
      <c r="D116" s="19">
        <v>7190000</v>
      </c>
      <c r="E116" s="19">
        <v>4162000</v>
      </c>
    </row>
    <row r="117" spans="1:16" x14ac:dyDescent="0.2">
      <c r="A117" t="s">
        <v>1312</v>
      </c>
      <c r="B117" s="19">
        <v>650083000</v>
      </c>
      <c r="C117" s="19">
        <v>-26806000</v>
      </c>
      <c r="D117" s="19">
        <v>-27292000</v>
      </c>
      <c r="E117" s="19">
        <v>-43569000</v>
      </c>
      <c r="F117" s="19">
        <v>-53504000</v>
      </c>
      <c r="G117" s="19">
        <v>-117732000</v>
      </c>
      <c r="H117" s="19">
        <v>-198471000</v>
      </c>
      <c r="I117" s="19">
        <v>-314670000</v>
      </c>
      <c r="J117" s="19">
        <v>-346028000</v>
      </c>
      <c r="K117" s="19">
        <v>-411472000</v>
      </c>
      <c r="L117" s="19">
        <v>-327370000</v>
      </c>
      <c r="M117" s="19">
        <v>1604715000</v>
      </c>
      <c r="N117" s="19">
        <v>-231801000</v>
      </c>
      <c r="O117" s="19">
        <v>-352088000</v>
      </c>
      <c r="P117" s="19">
        <v>673725000</v>
      </c>
    </row>
    <row r="118" spans="1:16" x14ac:dyDescent="0.2">
      <c r="A118" t="s">
        <v>1313</v>
      </c>
      <c r="B118">
        <v>11.76</v>
      </c>
      <c r="C118">
        <v>-1.1459999999999999</v>
      </c>
      <c r="D118">
        <v>-1.167</v>
      </c>
      <c r="E118">
        <v>-2.83</v>
      </c>
      <c r="F118">
        <v>-1.59</v>
      </c>
      <c r="G118">
        <v>-3.15</v>
      </c>
      <c r="H118">
        <v>-5.07</v>
      </c>
      <c r="I118">
        <v>-6.75</v>
      </c>
      <c r="J118">
        <v>-6.03</v>
      </c>
      <c r="K118">
        <v>-6.86</v>
      </c>
      <c r="L118">
        <v>-4.74</v>
      </c>
      <c r="M118">
        <v>26.55</v>
      </c>
      <c r="N118">
        <v>-4.2300000000000004</v>
      </c>
      <c r="O118">
        <v>-6.33</v>
      </c>
      <c r="P118">
        <v>11.86</v>
      </c>
    </row>
    <row r="119" spans="1:16" x14ac:dyDescent="0.2">
      <c r="A119" t="s">
        <v>1314</v>
      </c>
      <c r="B119">
        <v>11.54</v>
      </c>
      <c r="C119">
        <v>-1.1459999999999999</v>
      </c>
      <c r="D119">
        <v>-1.167</v>
      </c>
      <c r="E119">
        <v>-2.83</v>
      </c>
      <c r="F119">
        <v>-1.59</v>
      </c>
      <c r="G119">
        <v>-3.15</v>
      </c>
      <c r="H119">
        <v>-5.07</v>
      </c>
      <c r="I119">
        <v>-6.75</v>
      </c>
      <c r="J119">
        <v>-6.03</v>
      </c>
      <c r="K119">
        <v>-6.86</v>
      </c>
      <c r="L119">
        <v>-4.74</v>
      </c>
      <c r="M119">
        <v>26.55</v>
      </c>
      <c r="N119">
        <v>-4.2300000000000004</v>
      </c>
      <c r="O119">
        <v>-6.33</v>
      </c>
      <c r="P119">
        <v>11.64</v>
      </c>
    </row>
    <row r="120" spans="1:16" x14ac:dyDescent="0.2">
      <c r="A120" t="s">
        <v>1315</v>
      </c>
      <c r="B120" s="19">
        <v>57076345</v>
      </c>
      <c r="C120" s="19">
        <v>23389580</v>
      </c>
      <c r="D120" s="19">
        <v>23389580</v>
      </c>
      <c r="E120" s="19">
        <v>15415000</v>
      </c>
      <c r="F120" s="19">
        <v>33667024</v>
      </c>
      <c r="G120" s="19">
        <v>37429262</v>
      </c>
      <c r="H120" s="19">
        <v>39126400</v>
      </c>
      <c r="I120" s="19">
        <v>46587631</v>
      </c>
      <c r="J120" s="19">
        <v>57418300</v>
      </c>
      <c r="K120" s="19">
        <v>59994539</v>
      </c>
      <c r="L120" s="19">
        <v>68997879</v>
      </c>
      <c r="M120" s="19">
        <v>60447346</v>
      </c>
      <c r="N120" s="19">
        <v>54789435</v>
      </c>
      <c r="O120" s="19">
        <v>55651487</v>
      </c>
      <c r="P120" s="19">
        <v>56807415</v>
      </c>
    </row>
    <row r="121" spans="1:16" x14ac:dyDescent="0.2">
      <c r="A121" t="s">
        <v>1316</v>
      </c>
      <c r="B121" s="19">
        <v>58158185</v>
      </c>
      <c r="C121" s="19">
        <v>23389580</v>
      </c>
      <c r="D121" s="19">
        <v>23389580</v>
      </c>
      <c r="E121" s="19">
        <v>15415000</v>
      </c>
      <c r="F121" s="19">
        <v>33667024</v>
      </c>
      <c r="G121" s="19">
        <v>37429262</v>
      </c>
      <c r="H121" s="19">
        <v>39126400</v>
      </c>
      <c r="I121" s="19">
        <v>46587631</v>
      </c>
      <c r="J121" s="19">
        <v>57418300</v>
      </c>
      <c r="K121" s="19">
        <v>59994539</v>
      </c>
      <c r="L121" s="19">
        <v>68997879</v>
      </c>
      <c r="M121" s="19">
        <v>60447346</v>
      </c>
      <c r="N121" s="19">
        <v>54789435</v>
      </c>
      <c r="O121" s="19">
        <v>55651487</v>
      </c>
      <c r="P121" s="19">
        <v>57889255</v>
      </c>
    </row>
    <row r="122" spans="1:16" x14ac:dyDescent="0.2">
      <c r="A122" t="s">
        <v>1317</v>
      </c>
      <c r="B122" s="19">
        <v>-461533000</v>
      </c>
      <c r="C122" s="19">
        <v>-16631000</v>
      </c>
      <c r="D122" s="19">
        <v>-22995000</v>
      </c>
      <c r="E122" s="19">
        <v>-38883000</v>
      </c>
      <c r="F122" s="19">
        <v>-54133000</v>
      </c>
      <c r="G122" s="19">
        <v>-118700000</v>
      </c>
      <c r="H122" s="19">
        <v>-200985000</v>
      </c>
      <c r="I122" s="19">
        <v>-320794000</v>
      </c>
      <c r="J122" s="19">
        <v>-362479000</v>
      </c>
      <c r="K122" s="19">
        <v>-316269000</v>
      </c>
      <c r="L122" s="19">
        <v>-335916000</v>
      </c>
      <c r="M122" s="19">
        <v>-378418000</v>
      </c>
      <c r="N122" s="19">
        <v>-389047000</v>
      </c>
      <c r="O122" s="19">
        <v>-391487000</v>
      </c>
      <c r="P122" s="19">
        <v>-425737000</v>
      </c>
    </row>
    <row r="123" spans="1:16" x14ac:dyDescent="0.2">
      <c r="A123" t="s">
        <v>1318</v>
      </c>
      <c r="B123" s="19">
        <v>502408000</v>
      </c>
      <c r="C123" s="19">
        <v>38468000</v>
      </c>
      <c r="D123" s="19">
        <v>48101000</v>
      </c>
      <c r="E123" s="19">
        <v>64431000</v>
      </c>
      <c r="F123" s="19">
        <v>119491000</v>
      </c>
      <c r="G123" s="19">
        <v>177819000</v>
      </c>
      <c r="H123" s="19">
        <v>270877000</v>
      </c>
      <c r="I123" s="19">
        <v>363805000</v>
      </c>
      <c r="J123" s="19">
        <v>456866000</v>
      </c>
      <c r="K123" s="19">
        <v>316269000</v>
      </c>
      <c r="L123" s="19">
        <v>335916000</v>
      </c>
      <c r="M123" s="19">
        <v>378418000</v>
      </c>
      <c r="N123" s="19">
        <v>403287000</v>
      </c>
      <c r="O123" s="19">
        <v>418310000</v>
      </c>
      <c r="P123" s="19">
        <v>462235000</v>
      </c>
    </row>
    <row r="124" spans="1:16" x14ac:dyDescent="0.2">
      <c r="A124" t="s">
        <v>1319</v>
      </c>
      <c r="B124" s="19">
        <v>650083000</v>
      </c>
      <c r="C124" s="19">
        <v>-23706000</v>
      </c>
      <c r="D124" s="19">
        <v>-20102000</v>
      </c>
      <c r="E124" s="19">
        <v>-39407000</v>
      </c>
      <c r="F124" s="19">
        <v>-53504000</v>
      </c>
      <c r="G124" s="19">
        <v>-117732000</v>
      </c>
      <c r="H124" s="19">
        <v>-198471000</v>
      </c>
      <c r="I124" s="19">
        <v>-314670000</v>
      </c>
      <c r="J124" s="19">
        <v>-346028000</v>
      </c>
      <c r="K124" s="19">
        <v>-411472000</v>
      </c>
      <c r="L124" s="19">
        <v>-327370000</v>
      </c>
      <c r="M124" s="19">
        <v>1604715000</v>
      </c>
      <c r="N124" s="19">
        <v>-231801000</v>
      </c>
      <c r="O124" s="19">
        <v>-352088000</v>
      </c>
      <c r="P124" s="19">
        <v>673725000</v>
      </c>
    </row>
    <row r="125" spans="1:16" x14ac:dyDescent="0.2">
      <c r="A125" t="s">
        <v>1320</v>
      </c>
      <c r="B125" s="19">
        <v>-210334440</v>
      </c>
      <c r="C125" s="19">
        <v>-23706000</v>
      </c>
      <c r="D125" s="19">
        <v>-20102000</v>
      </c>
      <c r="E125" s="19">
        <v>-39407000</v>
      </c>
      <c r="F125" s="19">
        <v>-53504000</v>
      </c>
      <c r="G125" s="19">
        <v>-117732000</v>
      </c>
      <c r="H125" s="19">
        <v>-198471000</v>
      </c>
      <c r="I125" s="19">
        <v>-314670000</v>
      </c>
      <c r="J125" s="19">
        <v>-346028000</v>
      </c>
      <c r="K125" s="19">
        <v>-301408000</v>
      </c>
      <c r="L125" s="19">
        <v>-329305000</v>
      </c>
      <c r="M125" s="19">
        <v>-363149000</v>
      </c>
      <c r="N125" s="19">
        <v>-369505000</v>
      </c>
      <c r="O125" s="19">
        <v>-352088000</v>
      </c>
      <c r="P125" s="19">
        <v>-347884568</v>
      </c>
    </row>
    <row r="126" spans="1:16" x14ac:dyDescent="0.2">
      <c r="A126" t="s">
        <v>1321</v>
      </c>
      <c r="B126" s="19">
        <v>61674000</v>
      </c>
      <c r="C126" s="19">
        <v>132000</v>
      </c>
      <c r="D126" s="19">
        <v>69000</v>
      </c>
      <c r="E126" s="19">
        <v>55000</v>
      </c>
      <c r="F126" s="19">
        <v>203000</v>
      </c>
      <c r="G126" s="19">
        <v>968000</v>
      </c>
      <c r="H126" s="19">
        <v>2514000</v>
      </c>
      <c r="I126" s="19">
        <v>6124000</v>
      </c>
      <c r="J126" s="19">
        <v>16451000</v>
      </c>
      <c r="K126" s="19">
        <v>14861000</v>
      </c>
      <c r="L126" s="19">
        <v>6611000</v>
      </c>
      <c r="M126" s="19">
        <v>836000</v>
      </c>
      <c r="N126" s="19">
        <v>12793000</v>
      </c>
      <c r="O126" s="19">
        <v>33344000</v>
      </c>
      <c r="P126" s="19">
        <v>48083000</v>
      </c>
    </row>
    <row r="127" spans="1:16" x14ac:dyDescent="0.2">
      <c r="A127" t="s">
        <v>1322</v>
      </c>
      <c r="J127">
        <v>0</v>
      </c>
      <c r="K127">
        <v>0</v>
      </c>
      <c r="L127" s="19">
        <v>17832000</v>
      </c>
    </row>
    <row r="128" spans="1:16" x14ac:dyDescent="0.2">
      <c r="A128" t="s">
        <v>1323</v>
      </c>
      <c r="B128" s="19">
        <v>61674000</v>
      </c>
      <c r="C128" s="19">
        <v>132000</v>
      </c>
      <c r="D128" s="19">
        <v>69000</v>
      </c>
      <c r="E128" s="19">
        <v>55000</v>
      </c>
      <c r="F128" s="19">
        <v>203000</v>
      </c>
      <c r="G128" s="19">
        <v>968000</v>
      </c>
      <c r="H128" s="19">
        <v>2514000</v>
      </c>
      <c r="I128" s="19">
        <v>6124000</v>
      </c>
      <c r="J128" s="19">
        <v>16451000</v>
      </c>
      <c r="K128" s="19">
        <v>14861000</v>
      </c>
      <c r="L128" s="19">
        <v>6611000</v>
      </c>
      <c r="M128" s="19">
        <v>836000</v>
      </c>
      <c r="N128" s="19">
        <v>12793000</v>
      </c>
      <c r="O128" s="19">
        <v>33344000</v>
      </c>
      <c r="P128" s="19">
        <v>48083000</v>
      </c>
    </row>
    <row r="129" spans="1:16" x14ac:dyDescent="0.2">
      <c r="A129" t="s">
        <v>1281</v>
      </c>
      <c r="B129" s="19">
        <v>-461533000</v>
      </c>
      <c r="C129" s="19">
        <v>-16631000</v>
      </c>
      <c r="D129" s="19">
        <v>-22995000</v>
      </c>
      <c r="E129" s="19">
        <v>-38883000</v>
      </c>
      <c r="F129" s="19">
        <v>-54133000</v>
      </c>
      <c r="G129" s="19">
        <v>-118700000</v>
      </c>
      <c r="H129" s="19">
        <v>-200985000</v>
      </c>
      <c r="I129" s="19">
        <v>-320794000</v>
      </c>
      <c r="J129" s="19">
        <v>-346028000</v>
      </c>
      <c r="K129" s="19">
        <v>-316269000</v>
      </c>
      <c r="L129" s="19">
        <v>-335916000</v>
      </c>
      <c r="M129" s="19">
        <v>-378418000</v>
      </c>
      <c r="N129" s="19">
        <v>-389047000</v>
      </c>
      <c r="O129" s="19">
        <v>-391487000</v>
      </c>
      <c r="P129" s="19">
        <v>-425737000</v>
      </c>
    </row>
    <row r="130" spans="1:16" x14ac:dyDescent="0.2">
      <c r="A130" t="s">
        <v>1278</v>
      </c>
      <c r="B130" s="19">
        <v>-456284000</v>
      </c>
      <c r="C130" s="19">
        <v>-15830000</v>
      </c>
      <c r="D130" s="19">
        <v>-21816000</v>
      </c>
      <c r="E130" s="19">
        <v>-37443000</v>
      </c>
      <c r="F130" s="19">
        <v>-52766000</v>
      </c>
      <c r="G130" s="19">
        <v>-115358000</v>
      </c>
      <c r="H130" s="19">
        <v>-195277000</v>
      </c>
      <c r="I130" s="19">
        <v>-314362000</v>
      </c>
      <c r="J130" s="19">
        <v>-338856000</v>
      </c>
      <c r="K130" s="19">
        <v>-308181000</v>
      </c>
      <c r="L130" s="19">
        <v>-326126000</v>
      </c>
      <c r="M130" s="19">
        <v>-369178000</v>
      </c>
      <c r="N130" s="19">
        <v>-380483000</v>
      </c>
      <c r="O130" s="19">
        <v>-384864000</v>
      </c>
      <c r="P130" s="19">
        <v>-420084000</v>
      </c>
    </row>
    <row r="131" spans="1:16" x14ac:dyDescent="0.2">
      <c r="A131" t="s">
        <v>1364</v>
      </c>
      <c r="B131" s="19">
        <v>4830000</v>
      </c>
      <c r="H131">
        <v>0</v>
      </c>
      <c r="I131">
        <v>0</v>
      </c>
      <c r="J131" s="19">
        <v>1397000</v>
      </c>
      <c r="K131" s="19">
        <v>1317000</v>
      </c>
      <c r="L131" s="19">
        <v>2805000</v>
      </c>
      <c r="M131">
        <v>0</v>
      </c>
      <c r="N131" s="19">
        <v>1704000</v>
      </c>
      <c r="O131" s="19">
        <v>2881000</v>
      </c>
      <c r="P131" s="19">
        <v>4165000</v>
      </c>
    </row>
    <row r="132" spans="1:16" x14ac:dyDescent="0.2">
      <c r="A132" t="s">
        <v>1324</v>
      </c>
      <c r="B132" s="19">
        <v>5249000</v>
      </c>
      <c r="C132" s="19">
        <v>801000</v>
      </c>
      <c r="D132" s="19">
        <v>1179000</v>
      </c>
      <c r="E132" s="19">
        <v>1440000</v>
      </c>
      <c r="F132" s="19">
        <v>1367000</v>
      </c>
      <c r="G132" s="19">
        <v>3342000</v>
      </c>
      <c r="H132" s="19">
        <v>5708000</v>
      </c>
      <c r="I132" s="19">
        <v>6432000</v>
      </c>
      <c r="J132" s="19">
        <v>7172000</v>
      </c>
      <c r="K132" s="19">
        <v>8088000</v>
      </c>
      <c r="L132" s="19">
        <v>9790000</v>
      </c>
      <c r="M132" s="19">
        <v>9240000</v>
      </c>
      <c r="N132" s="19">
        <v>8564000</v>
      </c>
      <c r="O132" s="19">
        <v>6623000</v>
      </c>
      <c r="P132" s="19">
        <v>5653000</v>
      </c>
    </row>
    <row r="133" spans="1:16" x14ac:dyDescent="0.2">
      <c r="A133" t="s">
        <v>1325</v>
      </c>
      <c r="B133" s="19">
        <v>650083000</v>
      </c>
      <c r="C133" s="19">
        <v>-23706000</v>
      </c>
      <c r="D133" s="19">
        <v>-20102000</v>
      </c>
      <c r="E133" s="19">
        <v>-39407000</v>
      </c>
      <c r="F133" s="19">
        <v>-53504000</v>
      </c>
      <c r="G133" s="19">
        <v>-117732000</v>
      </c>
      <c r="H133" s="19">
        <v>-198471000</v>
      </c>
      <c r="I133" s="19">
        <v>-314670000</v>
      </c>
      <c r="J133" s="19">
        <v>-346028000</v>
      </c>
      <c r="K133" s="19">
        <v>-301408000</v>
      </c>
      <c r="L133" s="19">
        <v>-329305000</v>
      </c>
      <c r="M133" s="19">
        <v>-356510000</v>
      </c>
      <c r="N133" s="19">
        <v>-231801000</v>
      </c>
      <c r="O133" s="19">
        <v>-352088000</v>
      </c>
      <c r="P133" s="19">
        <v>673725000</v>
      </c>
    </row>
    <row r="134" spans="1:16" x14ac:dyDescent="0.2">
      <c r="A134" t="s">
        <v>1326</v>
      </c>
      <c r="B134" s="19">
        <v>1089136000</v>
      </c>
      <c r="K134">
        <v>0</v>
      </c>
      <c r="L134">
        <v>0</v>
      </c>
      <c r="M134" s="19">
        <v>6639000</v>
      </c>
      <c r="N134" s="19">
        <v>137704000</v>
      </c>
      <c r="O134">
        <v>0</v>
      </c>
      <c r="P134" s="19">
        <v>1089136000</v>
      </c>
    </row>
    <row r="135" spans="1:16" x14ac:dyDescent="0.2">
      <c r="A135" t="s">
        <v>1327</v>
      </c>
      <c r="B135" s="19">
        <v>1089136000</v>
      </c>
      <c r="K135">
        <v>0</v>
      </c>
      <c r="L135">
        <v>0</v>
      </c>
      <c r="M135" s="19">
        <v>6639000</v>
      </c>
      <c r="N135" s="19">
        <v>137704000</v>
      </c>
      <c r="O135">
        <v>0</v>
      </c>
      <c r="P135" s="19">
        <v>1089136000</v>
      </c>
    </row>
    <row r="136" spans="1:16" x14ac:dyDescent="0.2">
      <c r="A136" t="s">
        <v>1328</v>
      </c>
      <c r="B136" s="19">
        <v>-1545420000</v>
      </c>
      <c r="C136" s="19">
        <v>-15830000</v>
      </c>
      <c r="D136" s="19">
        <v>-21816000</v>
      </c>
      <c r="E136" s="19">
        <v>-37443000</v>
      </c>
      <c r="F136" s="19">
        <v>-52766000</v>
      </c>
      <c r="G136" s="19">
        <v>-115358000</v>
      </c>
      <c r="H136" s="19">
        <v>-195277000</v>
      </c>
      <c r="I136" s="19">
        <v>-314362000</v>
      </c>
      <c r="J136" s="19">
        <v>-338856000</v>
      </c>
      <c r="K136" s="19">
        <v>-308181000</v>
      </c>
      <c r="L136" s="19">
        <v>-326126000</v>
      </c>
      <c r="M136" s="19">
        <v>-375817000</v>
      </c>
      <c r="N136" s="19">
        <v>-518187000</v>
      </c>
      <c r="O136" s="19">
        <v>-384864000</v>
      </c>
      <c r="P136" s="19">
        <v>-1509220000</v>
      </c>
    </row>
    <row r="137" spans="1:16" x14ac:dyDescent="0.2">
      <c r="A137" t="s">
        <v>1329</v>
      </c>
      <c r="B137">
        <v>0.21</v>
      </c>
      <c r="C137">
        <v>0.35</v>
      </c>
      <c r="D137">
        <v>0.123</v>
      </c>
      <c r="E137">
        <v>0.35</v>
      </c>
      <c r="F137">
        <v>8.9999999999999993E-3</v>
      </c>
      <c r="G137">
        <v>0</v>
      </c>
      <c r="H137">
        <v>0</v>
      </c>
      <c r="I137">
        <v>0</v>
      </c>
      <c r="J137">
        <v>0</v>
      </c>
      <c r="K137">
        <v>0</v>
      </c>
      <c r="L137">
        <v>0</v>
      </c>
      <c r="M137">
        <v>0</v>
      </c>
      <c r="N137">
        <v>0</v>
      </c>
      <c r="O137">
        <v>0</v>
      </c>
      <c r="P137">
        <v>6.2E-2</v>
      </c>
    </row>
    <row r="138" spans="1:16" x14ac:dyDescent="0.2">
      <c r="A138" t="s">
        <v>1330</v>
      </c>
      <c r="B138" s="19">
        <v>228718560</v>
      </c>
      <c r="C138">
        <v>0</v>
      </c>
      <c r="D138">
        <v>0</v>
      </c>
      <c r="E138">
        <v>0</v>
      </c>
      <c r="F138">
        <v>0</v>
      </c>
      <c r="G138">
        <v>0</v>
      </c>
      <c r="H138">
        <v>0</v>
      </c>
      <c r="I138">
        <v>0</v>
      </c>
      <c r="J138">
        <v>0</v>
      </c>
      <c r="K138">
        <v>0</v>
      </c>
      <c r="L138">
        <v>0</v>
      </c>
      <c r="M138">
        <v>0</v>
      </c>
      <c r="N138">
        <v>0</v>
      </c>
      <c r="O138">
        <v>0</v>
      </c>
      <c r="P138" s="19">
        <v>67526432</v>
      </c>
    </row>
    <row r="140" spans="1:16" x14ac:dyDescent="0.2">
      <c r="A140" t="s">
        <v>1331</v>
      </c>
      <c r="B140">
        <v>9163</v>
      </c>
      <c r="C140">
        <v>77358</v>
      </c>
      <c r="D140">
        <v>142</v>
      </c>
      <c r="E140">
        <v>123880</v>
      </c>
      <c r="F140">
        <v>335160</v>
      </c>
      <c r="G140">
        <v>6373</v>
      </c>
      <c r="H140">
        <v>169778</v>
      </c>
      <c r="I140">
        <v>285110</v>
      </c>
      <c r="J140">
        <v>546024</v>
      </c>
      <c r="K140">
        <v>289611</v>
      </c>
      <c r="L140">
        <v>261518</v>
      </c>
      <c r="M140">
        <v>-765768</v>
      </c>
      <c r="N140">
        <v>2350</v>
      </c>
      <c r="O140">
        <v>5433</v>
      </c>
      <c r="P140">
        <v>14442</v>
      </c>
    </row>
    <row r="141" spans="1:16" ht="18" x14ac:dyDescent="0.2">
      <c r="A141" s="22"/>
    </row>
    <row r="142" spans="1:16" ht="18" x14ac:dyDescent="0.2">
      <c r="A142" s="23"/>
    </row>
    <row r="143" spans="1:16" ht="18" x14ac:dyDescent="0.2">
      <c r="A143" s="23"/>
    </row>
    <row r="144" spans="1:16" ht="18" x14ac:dyDescent="0.2">
      <c r="A144" s="23"/>
    </row>
    <row r="145" spans="1:1" ht="18" x14ac:dyDescent="0.2">
      <c r="A145" s="23"/>
    </row>
    <row r="146" spans="1:1" ht="18" x14ac:dyDescent="0.2">
      <c r="A146" s="23"/>
    </row>
    <row r="147" spans="1:1" ht="18" x14ac:dyDescent="0.2">
      <c r="A147" s="23"/>
    </row>
    <row r="148" spans="1:1" ht="18" x14ac:dyDescent="0.2">
      <c r="A148" s="23"/>
    </row>
    <row r="149" spans="1:1" ht="18" x14ac:dyDescent="0.2">
      <c r="A149" s="23"/>
    </row>
    <row r="150" spans="1:1" ht="18" x14ac:dyDescent="0.2">
      <c r="A150" s="23"/>
    </row>
    <row r="151" spans="1:1" ht="18" x14ac:dyDescent="0.2">
      <c r="A151" s="23"/>
    </row>
    <row r="152" spans="1:1" ht="18" x14ac:dyDescent="0.2">
      <c r="A152" s="23"/>
    </row>
    <row r="153" spans="1:1" ht="18" x14ac:dyDescent="0.2">
      <c r="A153" s="23"/>
    </row>
    <row r="154" spans="1:1" ht="18" x14ac:dyDescent="0.2">
      <c r="A154" s="23"/>
    </row>
    <row r="155" spans="1:1" ht="18" x14ac:dyDescent="0.2">
      <c r="A155" s="22"/>
    </row>
    <row r="156" spans="1:1" ht="18" x14ac:dyDescent="0.2">
      <c r="A156" s="23"/>
    </row>
  </sheetData>
  <sortState xmlns:xlrd2="http://schemas.microsoft.com/office/spreadsheetml/2017/richdata2" columnSort="1" ref="C1:P54">
    <sortCondition ref="C1:P1"/>
  </sortSt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95D90-9119-E34E-95C5-D61083C18165}">
  <dimension ref="A1:AU144"/>
  <sheetViews>
    <sheetView workbookViewId="0"/>
  </sheetViews>
  <sheetFormatPr baseColWidth="10" defaultRowHeight="16" x14ac:dyDescent="0.2"/>
  <sheetData>
    <row r="1" spans="1:47" x14ac:dyDescent="0.2">
      <c r="A1" t="s">
        <v>1283</v>
      </c>
      <c r="B1" t="s">
        <v>1284</v>
      </c>
      <c r="C1" s="17">
        <v>43465</v>
      </c>
      <c r="D1" s="17">
        <v>43830</v>
      </c>
      <c r="E1" s="17">
        <v>44196</v>
      </c>
      <c r="F1" s="17">
        <v>44561</v>
      </c>
      <c r="G1" s="17">
        <v>44926</v>
      </c>
      <c r="H1" s="17">
        <v>45291</v>
      </c>
      <c r="I1" s="17">
        <v>45657</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I3" si="0">D$2*D90</f>
        <v>0</v>
      </c>
      <c r="E3">
        <f t="shared" si="0"/>
        <v>0</v>
      </c>
      <c r="F3">
        <f t="shared" si="0"/>
        <v>138550353.69605827</v>
      </c>
      <c r="G3">
        <f t="shared" si="0"/>
        <v>176262.85726919997</v>
      </c>
      <c r="H3">
        <f t="shared" si="0"/>
        <v>100873.56499999999</v>
      </c>
      <c r="I3">
        <f t="shared" si="0"/>
        <v>22660</v>
      </c>
    </row>
    <row r="4" spans="1:47" x14ac:dyDescent="0.2">
      <c r="A4" t="s">
        <v>1332</v>
      </c>
      <c r="C4">
        <f t="shared" ref="C4:I4" si="1">C$2*C91</f>
        <v>0</v>
      </c>
      <c r="D4">
        <f t="shared" si="1"/>
        <v>0</v>
      </c>
      <c r="E4">
        <f t="shared" si="1"/>
        <v>0</v>
      </c>
      <c r="F4">
        <f t="shared" si="1"/>
        <v>138550353.69605827</v>
      </c>
      <c r="G4">
        <f t="shared" si="1"/>
        <v>176262.85726919997</v>
      </c>
      <c r="H4">
        <f t="shared" si="1"/>
        <v>100873.56499999999</v>
      </c>
      <c r="I4">
        <f t="shared" si="1"/>
        <v>22660</v>
      </c>
    </row>
    <row r="5" spans="1:47" x14ac:dyDescent="0.2">
      <c r="A5" t="s">
        <v>1287</v>
      </c>
      <c r="C5">
        <f t="shared" ref="C5:I5" si="2">C$2*C92</f>
        <v>247152420.5179131</v>
      </c>
      <c r="D5">
        <f t="shared" si="2"/>
        <v>254948160.20766076</v>
      </c>
      <c r="E5">
        <f t="shared" si="2"/>
        <v>318002385.9915033</v>
      </c>
      <c r="F5">
        <f t="shared" si="2"/>
        <v>357376580.0035913</v>
      </c>
      <c r="G5">
        <f t="shared" si="2"/>
        <v>379295071.04110438</v>
      </c>
      <c r="H5">
        <f t="shared" si="2"/>
        <v>334036970.44899994</v>
      </c>
      <c r="I5">
        <f t="shared" si="2"/>
        <v>265229120</v>
      </c>
    </row>
    <row r="6" spans="1:47" x14ac:dyDescent="0.2">
      <c r="A6" t="s">
        <v>1333</v>
      </c>
      <c r="C6">
        <f t="shared" ref="C6:I6" si="3">C$2*C93</f>
        <v>52523830.377537645</v>
      </c>
      <c r="D6">
        <f t="shared" si="3"/>
        <v>72534927.387107879</v>
      </c>
      <c r="E6">
        <f t="shared" si="3"/>
        <v>80356732.61331977</v>
      </c>
      <c r="F6">
        <f t="shared" si="3"/>
        <v>89993548.551099569</v>
      </c>
      <c r="G6">
        <f t="shared" si="3"/>
        <v>89605935.229063496</v>
      </c>
      <c r="H6">
        <f t="shared" si="3"/>
        <v>76104326.570999995</v>
      </c>
      <c r="I6">
        <f t="shared" si="3"/>
        <v>67161150</v>
      </c>
    </row>
    <row r="7" spans="1:47" x14ac:dyDescent="0.2">
      <c r="A7" t="s">
        <v>1334</v>
      </c>
      <c r="C7">
        <f t="shared" ref="C7:I7" si="4">C$2*C94</f>
        <v>52523830.377537645</v>
      </c>
      <c r="D7">
        <f t="shared" si="4"/>
        <v>72534927.387107879</v>
      </c>
      <c r="E7">
        <f t="shared" si="4"/>
        <v>80356732.61331977</v>
      </c>
      <c r="F7">
        <f t="shared" si="4"/>
        <v>89993548.551099569</v>
      </c>
      <c r="G7">
        <f t="shared" si="4"/>
        <v>89605935.229063496</v>
      </c>
      <c r="H7">
        <f t="shared" si="4"/>
        <v>76104326.570999995</v>
      </c>
      <c r="I7">
        <f t="shared" si="4"/>
        <v>67161150</v>
      </c>
    </row>
    <row r="8" spans="1:47" x14ac:dyDescent="0.2">
      <c r="A8" t="s">
        <v>1335</v>
      </c>
      <c r="C8">
        <f t="shared" ref="C8:I8" si="5">C$2*C95</f>
        <v>52523830.377537645</v>
      </c>
      <c r="D8">
        <f t="shared" si="5"/>
        <v>72534927.387107879</v>
      </c>
      <c r="E8">
        <f t="shared" si="5"/>
        <v>80356732.61331977</v>
      </c>
      <c r="F8">
        <f t="shared" si="5"/>
        <v>89993548.551099569</v>
      </c>
      <c r="G8">
        <f t="shared" si="5"/>
        <v>89605935.229063496</v>
      </c>
      <c r="H8">
        <f t="shared" si="5"/>
        <v>76104326.570999995</v>
      </c>
      <c r="I8">
        <f t="shared" si="5"/>
        <v>67161150</v>
      </c>
    </row>
    <row r="9" spans="1:47" x14ac:dyDescent="0.2">
      <c r="A9" t="s">
        <v>1336</v>
      </c>
      <c r="C9">
        <f t="shared" ref="C9:I9" si="6">C$2*C96</f>
        <v>194628590.14037544</v>
      </c>
      <c r="D9">
        <f t="shared" si="6"/>
        <v>182413232.82055289</v>
      </c>
      <c r="E9">
        <f t="shared" si="6"/>
        <v>237645653.37818351</v>
      </c>
      <c r="F9">
        <f t="shared" si="6"/>
        <v>267383031.45249173</v>
      </c>
      <c r="G9">
        <f t="shared" si="6"/>
        <v>289689135.81204087</v>
      </c>
      <c r="H9">
        <f t="shared" si="6"/>
        <v>257932643.87799996</v>
      </c>
      <c r="I9">
        <f t="shared" si="6"/>
        <v>198067970</v>
      </c>
    </row>
    <row r="10" spans="1:47" x14ac:dyDescent="0.2">
      <c r="A10" t="s">
        <v>1293</v>
      </c>
      <c r="C10">
        <f t="shared" ref="C10:I10" si="7">C$2*C97</f>
        <v>-247152420.5179131</v>
      </c>
      <c r="D10">
        <f t="shared" si="7"/>
        <v>-254948160.20766076</v>
      </c>
      <c r="E10">
        <f t="shared" si="7"/>
        <v>-318002385.9915033</v>
      </c>
      <c r="F10">
        <f t="shared" si="7"/>
        <v>-218826226.307533</v>
      </c>
      <c r="G10">
        <f t="shared" si="7"/>
        <v>-379118808.18383515</v>
      </c>
      <c r="H10">
        <f t="shared" si="7"/>
        <v>-333936096.88399994</v>
      </c>
      <c r="I10">
        <f t="shared" si="7"/>
        <v>-265206460</v>
      </c>
    </row>
    <row r="11" spans="1:47" x14ac:dyDescent="0.2">
      <c r="A11" t="s">
        <v>1295</v>
      </c>
      <c r="C11">
        <f t="shared" ref="C11:I11" si="8">C$2*C98</f>
        <v>3115646.6655554636</v>
      </c>
      <c r="D11">
        <f t="shared" si="8"/>
        <v>21898170.011896171</v>
      </c>
      <c r="E11">
        <f t="shared" si="8"/>
        <v>11284619.003133235</v>
      </c>
      <c r="F11">
        <f t="shared" si="8"/>
        <v>2081491.697140337</v>
      </c>
      <c r="G11">
        <f t="shared" si="8"/>
        <v>5159078.2454561992</v>
      </c>
      <c r="H11">
        <f t="shared" si="8"/>
        <v>19438866.888999999</v>
      </c>
      <c r="I11">
        <f t="shared" si="8"/>
        <v>20571160</v>
      </c>
    </row>
    <row r="12" spans="1:47" x14ac:dyDescent="0.2">
      <c r="A12" t="s">
        <v>1337</v>
      </c>
      <c r="C12">
        <f t="shared" ref="C12:I12" si="9">C$2*C99</f>
        <v>7419365.9180997862</v>
      </c>
      <c r="D12">
        <f t="shared" si="9"/>
        <v>21898170.011896171</v>
      </c>
      <c r="E12">
        <f t="shared" si="9"/>
        <v>11284619.003133235</v>
      </c>
      <c r="F12">
        <f t="shared" si="9"/>
        <v>2081491.697140337</v>
      </c>
      <c r="G12">
        <f t="shared" si="9"/>
        <v>5159078.2454561992</v>
      </c>
      <c r="H12">
        <f t="shared" si="9"/>
        <v>19438866.888999999</v>
      </c>
      <c r="I12">
        <f t="shared" si="9"/>
        <v>20757590</v>
      </c>
    </row>
    <row r="13" spans="1:47" x14ac:dyDescent="0.2">
      <c r="A13" t="s">
        <v>1338</v>
      </c>
      <c r="C13">
        <f t="shared" ref="C13:I13" si="10">C$2*C100</f>
        <v>4303719.2525443221</v>
      </c>
      <c r="D13">
        <f t="shared" si="10"/>
        <v>0</v>
      </c>
      <c r="E13">
        <f t="shared" si="10"/>
        <v>0</v>
      </c>
      <c r="F13">
        <f t="shared" si="10"/>
        <v>0</v>
      </c>
      <c r="G13">
        <f t="shared" si="10"/>
        <v>0</v>
      </c>
      <c r="H13">
        <f t="shared" si="10"/>
        <v>0</v>
      </c>
      <c r="I13">
        <f t="shared" si="10"/>
        <v>186430</v>
      </c>
    </row>
    <row r="14" spans="1:47" x14ac:dyDescent="0.2">
      <c r="A14" t="s">
        <v>1298</v>
      </c>
      <c r="C14">
        <f t="shared" ref="C14:I14" si="11">C$2*C101</f>
        <v>-27184690.013614539</v>
      </c>
      <c r="D14">
        <f t="shared" si="11"/>
        <v>-338234.65870486852</v>
      </c>
      <c r="E14">
        <f t="shared" si="11"/>
        <v>-82876192.508606836</v>
      </c>
      <c r="F14">
        <f t="shared" si="11"/>
        <v>-4339072.2484728256</v>
      </c>
      <c r="G14">
        <f t="shared" si="11"/>
        <v>-10670682.205450799</v>
      </c>
      <c r="H14">
        <f t="shared" si="11"/>
        <v>-33001583.159999996</v>
      </c>
      <c r="I14">
        <f t="shared" si="11"/>
        <v>-20226110</v>
      </c>
    </row>
    <row r="15" spans="1:47" x14ac:dyDescent="0.2">
      <c r="A15" t="s">
        <v>1339</v>
      </c>
      <c r="C15">
        <f t="shared" ref="C15:I15" si="12">C$2*C102</f>
        <v>-27184690.013614539</v>
      </c>
      <c r="D15">
        <f t="shared" si="12"/>
        <v>0</v>
      </c>
      <c r="E15">
        <f t="shared" si="12"/>
        <v>0</v>
      </c>
      <c r="F15">
        <f t="shared" si="12"/>
        <v>0</v>
      </c>
      <c r="G15">
        <f t="shared" si="12"/>
        <v>0</v>
      </c>
      <c r="H15">
        <f t="shared" si="12"/>
        <v>0</v>
      </c>
      <c r="I15">
        <f t="shared" si="12"/>
        <v>0</v>
      </c>
    </row>
    <row r="16" spans="1:47" x14ac:dyDescent="0.2">
      <c r="A16" t="s">
        <v>1341</v>
      </c>
      <c r="C16">
        <f t="shared" ref="C16:I16" si="13">C$2*C103</f>
        <v>0</v>
      </c>
      <c r="D16">
        <f t="shared" si="13"/>
        <v>0</v>
      </c>
      <c r="E16">
        <f t="shared" si="13"/>
        <v>0</v>
      </c>
      <c r="F16">
        <f t="shared" si="13"/>
        <v>0</v>
      </c>
      <c r="G16">
        <f t="shared" si="13"/>
        <v>0</v>
      </c>
      <c r="H16">
        <f t="shared" si="13"/>
        <v>-14063898.614999998</v>
      </c>
      <c r="I16">
        <f t="shared" si="13"/>
        <v>-16188510</v>
      </c>
    </row>
    <row r="17" spans="1:9" x14ac:dyDescent="0.2">
      <c r="A17" t="s">
        <v>1361</v>
      </c>
      <c r="C17">
        <f t="shared" ref="C17:I17" si="14">C$2*C104</f>
        <v>0</v>
      </c>
      <c r="D17">
        <f t="shared" si="14"/>
        <v>0</v>
      </c>
      <c r="E17">
        <f t="shared" si="14"/>
        <v>0</v>
      </c>
      <c r="F17">
        <f t="shared" si="14"/>
        <v>0</v>
      </c>
      <c r="G17">
        <f t="shared" si="14"/>
        <v>0</v>
      </c>
      <c r="H17">
        <f t="shared" si="14"/>
        <v>14063898.614999998</v>
      </c>
      <c r="I17">
        <f t="shared" si="14"/>
        <v>16188510</v>
      </c>
    </row>
    <row r="18" spans="1:9" x14ac:dyDescent="0.2">
      <c r="A18" t="s">
        <v>1344</v>
      </c>
      <c r="C18">
        <f t="shared" ref="C18:I18" si="15">C$2*C105</f>
        <v>-27184690.013614539</v>
      </c>
      <c r="D18">
        <f t="shared" si="15"/>
        <v>-338234.65870486852</v>
      </c>
      <c r="E18">
        <f t="shared" si="15"/>
        <v>-82876192.508606836</v>
      </c>
      <c r="F18">
        <f t="shared" si="15"/>
        <v>-4339072.2484728256</v>
      </c>
      <c r="G18">
        <f t="shared" si="15"/>
        <v>-10670682.205450799</v>
      </c>
      <c r="H18">
        <f t="shared" si="15"/>
        <v>-18937684.544999998</v>
      </c>
      <c r="I18">
        <f t="shared" si="15"/>
        <v>-4037600</v>
      </c>
    </row>
    <row r="19" spans="1:9" x14ac:dyDescent="0.2">
      <c r="A19" t="s">
        <v>1304</v>
      </c>
      <c r="C19">
        <f t="shared" ref="C19:I19" si="16">C$2*C106</f>
        <v>-271221463.86597216</v>
      </c>
      <c r="D19">
        <f t="shared" si="16"/>
        <v>-233388224.85446945</v>
      </c>
      <c r="E19">
        <f t="shared" si="16"/>
        <v>-389593959.49697685</v>
      </c>
      <c r="F19">
        <f t="shared" si="16"/>
        <v>-221083806.8588655</v>
      </c>
      <c r="G19">
        <f t="shared" si="16"/>
        <v>-384630412.14382976</v>
      </c>
      <c r="H19">
        <f t="shared" si="16"/>
        <v>-347498813.15499997</v>
      </c>
      <c r="I19">
        <f t="shared" si="16"/>
        <v>-264861410</v>
      </c>
    </row>
    <row r="20" spans="1:9" x14ac:dyDescent="0.2">
      <c r="A20" t="s">
        <v>1305</v>
      </c>
      <c r="C20">
        <f t="shared" ref="C20:I20" si="17">C$2*C107</f>
        <v>-149950.90903742873</v>
      </c>
      <c r="D20">
        <f t="shared" si="17"/>
        <v>-417745.0448929533</v>
      </c>
      <c r="E20">
        <f t="shared" si="17"/>
        <v>0</v>
      </c>
      <c r="F20">
        <f t="shared" si="17"/>
        <v>0</v>
      </c>
      <c r="G20">
        <f t="shared" si="17"/>
        <v>0</v>
      </c>
      <c r="H20">
        <f t="shared" si="17"/>
        <v>0</v>
      </c>
      <c r="I20">
        <f t="shared" si="17"/>
        <v>456290</v>
      </c>
    </row>
    <row r="21" spans="1:9" x14ac:dyDescent="0.2">
      <c r="A21" t="s">
        <v>1306</v>
      </c>
      <c r="C21">
        <f t="shared" ref="C21:I21" si="18">C$2*C108</f>
        <v>-271071512.95693475</v>
      </c>
      <c r="D21">
        <f t="shared" si="18"/>
        <v>-232970479.80957651</v>
      </c>
      <c r="E21">
        <f t="shared" si="18"/>
        <v>-389593959.49697685</v>
      </c>
      <c r="F21">
        <f t="shared" si="18"/>
        <v>-221083806.8588655</v>
      </c>
      <c r="G21">
        <f t="shared" si="18"/>
        <v>-384630412.14382976</v>
      </c>
      <c r="H21">
        <f t="shared" si="18"/>
        <v>-347498813.15499997</v>
      </c>
      <c r="I21">
        <f t="shared" si="18"/>
        <v>-265317700</v>
      </c>
    </row>
    <row r="22" spans="1:9" x14ac:dyDescent="0.2">
      <c r="A22" t="s">
        <v>1345</v>
      </c>
      <c r="C22">
        <f t="shared" ref="C22:I22" si="19">C$2*C109</f>
        <v>-271071512.95693475</v>
      </c>
      <c r="D22">
        <f t="shared" si="19"/>
        <v>-232970479.80957651</v>
      </c>
      <c r="E22">
        <f t="shared" si="19"/>
        <v>-389593959.49697685</v>
      </c>
      <c r="F22">
        <f t="shared" si="19"/>
        <v>-221083806.8588655</v>
      </c>
      <c r="G22">
        <f t="shared" si="19"/>
        <v>-384630412.14382976</v>
      </c>
      <c r="H22">
        <f t="shared" si="19"/>
        <v>-347498813.15499997</v>
      </c>
      <c r="I22">
        <f t="shared" si="19"/>
        <v>-265317700</v>
      </c>
    </row>
    <row r="23" spans="1:9" x14ac:dyDescent="0.2">
      <c r="A23" t="s">
        <v>1346</v>
      </c>
      <c r="C23">
        <f t="shared" ref="C23:I23" si="20">C$2*C110</f>
        <v>-271071512.95693475</v>
      </c>
      <c r="D23">
        <f t="shared" si="20"/>
        <v>-232970479.80957651</v>
      </c>
      <c r="E23">
        <f t="shared" si="20"/>
        <v>-389593959.49697685</v>
      </c>
      <c r="F23">
        <f t="shared" si="20"/>
        <v>-221083806.8588655</v>
      </c>
      <c r="G23">
        <f t="shared" si="20"/>
        <v>-384630412.14382976</v>
      </c>
      <c r="H23">
        <f t="shared" si="20"/>
        <v>-347498813.15499997</v>
      </c>
      <c r="I23">
        <f t="shared" si="20"/>
        <v>-265317700</v>
      </c>
    </row>
    <row r="24" spans="1:9" x14ac:dyDescent="0.2">
      <c r="A24" t="s">
        <v>1347</v>
      </c>
      <c r="C24">
        <f t="shared" ref="C24:I24" si="21">C$2*C111</f>
        <v>-271071512.95693475</v>
      </c>
      <c r="D24">
        <f t="shared" si="21"/>
        <v>-232970479.80957651</v>
      </c>
      <c r="E24">
        <f t="shared" si="21"/>
        <v>-389593959.49697685</v>
      </c>
      <c r="F24">
        <f t="shared" si="21"/>
        <v>-221083806.8588655</v>
      </c>
      <c r="G24">
        <f t="shared" si="21"/>
        <v>-384630412.14382976</v>
      </c>
      <c r="H24">
        <f t="shared" si="21"/>
        <v>-347498813.15499997</v>
      </c>
      <c r="I24">
        <f t="shared" si="21"/>
        <v>-265317700</v>
      </c>
    </row>
    <row r="25" spans="1:9" x14ac:dyDescent="0.2">
      <c r="A25" t="s">
        <v>1380</v>
      </c>
      <c r="C25">
        <f t="shared" ref="C25:I25" si="22">C$2*C112</f>
        <v>392179.30055942899</v>
      </c>
      <c r="D25">
        <f t="shared" si="22"/>
        <v>0</v>
      </c>
      <c r="E25">
        <f t="shared" si="22"/>
        <v>0</v>
      </c>
      <c r="F25">
        <f t="shared" si="22"/>
        <v>0</v>
      </c>
      <c r="G25">
        <f t="shared" si="22"/>
        <v>0</v>
      </c>
      <c r="H25">
        <f t="shared" si="22"/>
        <v>0</v>
      </c>
      <c r="I25">
        <f t="shared" si="22"/>
        <v>0</v>
      </c>
    </row>
    <row r="26" spans="1:9" x14ac:dyDescent="0.2">
      <c r="A26" t="s">
        <v>1312</v>
      </c>
      <c r="C26">
        <f t="shared" ref="C26:I26" si="23">C$2*C113</f>
        <v>-271071512.95693475</v>
      </c>
      <c r="D26">
        <f t="shared" si="23"/>
        <v>-232970479.80957651</v>
      </c>
      <c r="E26">
        <f t="shared" si="23"/>
        <v>-389593959.49697685</v>
      </c>
      <c r="F26">
        <f t="shared" si="23"/>
        <v>-221083806.8588655</v>
      </c>
      <c r="G26">
        <f t="shared" si="23"/>
        <v>-384630412.14382976</v>
      </c>
      <c r="H26">
        <f t="shared" si="23"/>
        <v>-347498813.15499997</v>
      </c>
      <c r="I26">
        <f t="shared" si="23"/>
        <v>-265317700</v>
      </c>
    </row>
    <row r="27" spans="1:9" x14ac:dyDescent="0.2">
      <c r="A27" t="s">
        <v>1313</v>
      </c>
      <c r="C27">
        <f t="shared" ref="C27:I27" si="24">C$2*C114</f>
        <v>-9.3687277355863596</v>
      </c>
      <c r="D27">
        <f t="shared" si="24"/>
        <v>-2.3095874083205579</v>
      </c>
      <c r="E27">
        <f t="shared" si="24"/>
        <v>-2.5613277527844969</v>
      </c>
      <c r="F27">
        <f t="shared" si="24"/>
        <v>-2.29522713395288</v>
      </c>
      <c r="G27">
        <f t="shared" si="24"/>
        <v>-2.6213450568239995</v>
      </c>
      <c r="H27">
        <f t="shared" si="24"/>
        <v>-2.2192184299999997</v>
      </c>
      <c r="I27">
        <f t="shared" si="24"/>
        <v>-1.3596000000000001</v>
      </c>
    </row>
    <row r="28" spans="1:9" x14ac:dyDescent="0.2">
      <c r="A28" t="s">
        <v>1314</v>
      </c>
      <c r="C28">
        <f t="shared" ref="C28:I28" si="25">C$2*C115</f>
        <v>-9.3687277355863596</v>
      </c>
      <c r="D28">
        <f t="shared" si="25"/>
        <v>-2.3095874083205579</v>
      </c>
      <c r="E28">
        <f t="shared" si="25"/>
        <v>-2.5613277527844969</v>
      </c>
      <c r="F28">
        <f t="shared" si="25"/>
        <v>-2.29522713395288</v>
      </c>
      <c r="G28">
        <f t="shared" si="25"/>
        <v>-2.6213450568239995</v>
      </c>
      <c r="H28">
        <f t="shared" si="25"/>
        <v>-2.2192184299999997</v>
      </c>
      <c r="I28">
        <f t="shared" si="25"/>
        <v>-1.3596000000000001</v>
      </c>
    </row>
    <row r="29" spans="1:9" x14ac:dyDescent="0.2">
      <c r="A29" t="s">
        <v>1315</v>
      </c>
      <c r="C29">
        <f t="shared" ref="C29:I29" si="26">C$2*C116</f>
        <v>37101169.195439108</v>
      </c>
      <c r="D29">
        <f t="shared" si="26"/>
        <v>127546206.12065995</v>
      </c>
      <c r="E29">
        <f t="shared" si="26"/>
        <v>148224747.5758087</v>
      </c>
      <c r="F29">
        <f t="shared" si="26"/>
        <v>164941076.87362641</v>
      </c>
      <c r="G29">
        <f t="shared" si="26"/>
        <v>161740566.10824114</v>
      </c>
      <c r="H29">
        <f t="shared" si="26"/>
        <v>166634399.03840598</v>
      </c>
      <c r="I29">
        <f t="shared" si="26"/>
        <v>200656108.68000001</v>
      </c>
    </row>
    <row r="30" spans="1:9" x14ac:dyDescent="0.2">
      <c r="A30" t="s">
        <v>1316</v>
      </c>
      <c r="C30">
        <f t="shared" ref="C30:I30" si="27">C$2*C117</f>
        <v>37101169.195439108</v>
      </c>
      <c r="D30">
        <f t="shared" si="27"/>
        <v>127546206.12065995</v>
      </c>
      <c r="E30">
        <f t="shared" si="27"/>
        <v>148224747.5758087</v>
      </c>
      <c r="F30">
        <f t="shared" si="27"/>
        <v>164941076.87362641</v>
      </c>
      <c r="G30">
        <f t="shared" si="27"/>
        <v>161740566.10824114</v>
      </c>
      <c r="H30">
        <f t="shared" si="27"/>
        <v>166634399.03840598</v>
      </c>
      <c r="I30">
        <f t="shared" si="27"/>
        <v>200656108.68000001</v>
      </c>
    </row>
    <row r="31" spans="1:9" x14ac:dyDescent="0.2">
      <c r="A31" t="s">
        <v>1317</v>
      </c>
      <c r="C31">
        <f t="shared" ref="C31:I31" si="28">C$2*C118</f>
        <v>-247152420.5179131</v>
      </c>
      <c r="D31">
        <f t="shared" si="28"/>
        <v>-254948160.20766076</v>
      </c>
      <c r="E31">
        <f t="shared" si="28"/>
        <v>-318002385.9915033</v>
      </c>
      <c r="F31">
        <f t="shared" si="28"/>
        <v>-218826226.307533</v>
      </c>
      <c r="G31">
        <f t="shared" si="28"/>
        <v>-379118808.18383515</v>
      </c>
      <c r="H31">
        <f t="shared" si="28"/>
        <v>-347999995.49899995</v>
      </c>
      <c r="I31">
        <f t="shared" si="28"/>
        <v>-281394970</v>
      </c>
    </row>
    <row r="32" spans="1:9" x14ac:dyDescent="0.2">
      <c r="A32" t="s">
        <v>1318</v>
      </c>
      <c r="C32">
        <f t="shared" ref="C32:I32" si="29">C$2*C119</f>
        <v>247152420.5179131</v>
      </c>
      <c r="D32">
        <f t="shared" si="29"/>
        <v>254948160.20766076</v>
      </c>
      <c r="E32">
        <f t="shared" si="29"/>
        <v>318002385.9915033</v>
      </c>
      <c r="F32">
        <f t="shared" si="29"/>
        <v>357376580.0035913</v>
      </c>
      <c r="G32">
        <f t="shared" si="29"/>
        <v>379295071.04110438</v>
      </c>
      <c r="H32">
        <f t="shared" si="29"/>
        <v>334036970.44899994</v>
      </c>
      <c r="I32">
        <f t="shared" si="29"/>
        <v>265229120</v>
      </c>
    </row>
    <row r="33" spans="1:9" x14ac:dyDescent="0.2">
      <c r="A33" t="s">
        <v>1319</v>
      </c>
      <c r="C33">
        <f t="shared" ref="C33:I33" si="30">C$2*C120</f>
        <v>-271071512.95693475</v>
      </c>
      <c r="D33">
        <f t="shared" si="30"/>
        <v>-232970479.80957651</v>
      </c>
      <c r="E33">
        <f t="shared" si="30"/>
        <v>-389593959.49697685</v>
      </c>
      <c r="F33">
        <f t="shared" si="30"/>
        <v>-221083806.8588655</v>
      </c>
      <c r="G33">
        <f t="shared" si="30"/>
        <v>-384630412.14382976</v>
      </c>
      <c r="H33">
        <f t="shared" si="30"/>
        <v>-347498813.15499997</v>
      </c>
      <c r="I33">
        <f t="shared" si="30"/>
        <v>-265317700</v>
      </c>
    </row>
    <row r="34" spans="1:9" x14ac:dyDescent="0.2">
      <c r="A34" t="s">
        <v>1320</v>
      </c>
      <c r="C34">
        <f t="shared" ref="C34:I34" si="31">C$2*C121</f>
        <v>-271071512.95693475</v>
      </c>
      <c r="D34">
        <f t="shared" si="31"/>
        <v>-232970479.80957651</v>
      </c>
      <c r="E34">
        <f t="shared" si="31"/>
        <v>-389593959.49697685</v>
      </c>
      <c r="F34">
        <f t="shared" si="31"/>
        <v>-221083806.8588655</v>
      </c>
      <c r="G34">
        <f t="shared" si="31"/>
        <v>-384630412.14382976</v>
      </c>
      <c r="H34">
        <f t="shared" si="31"/>
        <v>-333434914.53999996</v>
      </c>
      <c r="I34">
        <f t="shared" si="31"/>
        <v>-252528777.09999999</v>
      </c>
    </row>
    <row r="35" spans="1:9" x14ac:dyDescent="0.2">
      <c r="A35" t="s">
        <v>1321</v>
      </c>
      <c r="C35">
        <f t="shared" ref="C35:I35" si="32">C$2*C122</f>
        <v>7419365.9180997862</v>
      </c>
      <c r="D35">
        <f t="shared" si="32"/>
        <v>21898170.011896171</v>
      </c>
      <c r="E35">
        <f t="shared" si="32"/>
        <v>11284619.003133235</v>
      </c>
      <c r="F35">
        <f t="shared" si="32"/>
        <v>2081491.697140337</v>
      </c>
      <c r="G35">
        <f t="shared" si="32"/>
        <v>5159078.2454561992</v>
      </c>
      <c r="H35">
        <f t="shared" si="32"/>
        <v>19438866.888999999</v>
      </c>
      <c r="I35">
        <f t="shared" si="32"/>
        <v>20757590</v>
      </c>
    </row>
    <row r="36" spans="1:9" x14ac:dyDescent="0.2">
      <c r="A36" t="s">
        <v>1322</v>
      </c>
      <c r="C36">
        <f t="shared" ref="C36:I36" si="33">C$2*C123</f>
        <v>4303719.2525443221</v>
      </c>
      <c r="D36">
        <f t="shared" si="33"/>
        <v>0</v>
      </c>
      <c r="E36">
        <f t="shared" si="33"/>
        <v>0</v>
      </c>
      <c r="F36">
        <f t="shared" si="33"/>
        <v>0</v>
      </c>
      <c r="G36">
        <f t="shared" si="33"/>
        <v>0</v>
      </c>
      <c r="H36">
        <f t="shared" si="33"/>
        <v>0</v>
      </c>
      <c r="I36">
        <f t="shared" si="33"/>
        <v>186430</v>
      </c>
    </row>
    <row r="37" spans="1:9" x14ac:dyDescent="0.2">
      <c r="A37" t="s">
        <v>1323</v>
      </c>
      <c r="C37">
        <f t="shared" ref="C37:I37" si="34">C$2*C124</f>
        <v>3115646.6655554636</v>
      </c>
      <c r="D37">
        <f t="shared" si="34"/>
        <v>21898170.011896171</v>
      </c>
      <c r="E37">
        <f t="shared" si="34"/>
        <v>11284619.003133235</v>
      </c>
      <c r="F37">
        <f t="shared" si="34"/>
        <v>2081491.697140337</v>
      </c>
      <c r="G37">
        <f t="shared" si="34"/>
        <v>5159078.2454561992</v>
      </c>
      <c r="H37">
        <f t="shared" si="34"/>
        <v>19438866.888999999</v>
      </c>
      <c r="I37">
        <f t="shared" si="34"/>
        <v>20571160</v>
      </c>
    </row>
    <row r="38" spans="1:9" x14ac:dyDescent="0.2">
      <c r="A38" t="s">
        <v>1281</v>
      </c>
      <c r="C38">
        <f t="shared" ref="C38:I38" si="35">C$2*C125</f>
        <v>-266917744.61342785</v>
      </c>
      <c r="D38">
        <f t="shared" si="35"/>
        <v>-254948160.20766076</v>
      </c>
      <c r="E38">
        <f t="shared" si="35"/>
        <v>-318002385.9915033</v>
      </c>
      <c r="F38">
        <f t="shared" si="35"/>
        <v>-218826226.307533</v>
      </c>
      <c r="G38">
        <f t="shared" si="35"/>
        <v>-379118808.18383515</v>
      </c>
      <c r="H38">
        <f t="shared" si="35"/>
        <v>-347498813.15499997</v>
      </c>
      <c r="I38">
        <f t="shared" si="35"/>
        <v>-264674980</v>
      </c>
    </row>
    <row r="39" spans="1:9" x14ac:dyDescent="0.2">
      <c r="A39" t="s">
        <v>1278</v>
      </c>
      <c r="C39">
        <f t="shared" ref="C39:I39" si="36">C$2*C126</f>
        <v>-264995297.06166595</v>
      </c>
      <c r="D39">
        <f t="shared" si="36"/>
        <v>-248603736.21770042</v>
      </c>
      <c r="E39">
        <f t="shared" si="36"/>
        <v>-308660928.13928062</v>
      </c>
      <c r="F39">
        <f t="shared" si="36"/>
        <v>-206130827.12322432</v>
      </c>
      <c r="G39">
        <f t="shared" si="36"/>
        <v>-362967029.05137867</v>
      </c>
      <c r="H39">
        <f t="shared" si="36"/>
        <v>-332421931.58199996</v>
      </c>
      <c r="I39">
        <f t="shared" si="36"/>
        <v>-250626810</v>
      </c>
    </row>
    <row r="40" spans="1:9" x14ac:dyDescent="0.2">
      <c r="A40" t="s">
        <v>1324</v>
      </c>
      <c r="C40">
        <f t="shared" ref="C40:I40" si="37">C$2*C127</f>
        <v>1922447.5517619068</v>
      </c>
      <c r="D40">
        <f t="shared" si="37"/>
        <v>6344423.989960351</v>
      </c>
      <c r="E40">
        <f t="shared" si="37"/>
        <v>9341457.8522226885</v>
      </c>
      <c r="F40">
        <f t="shared" si="37"/>
        <v>12695399.184308682</v>
      </c>
      <c r="G40">
        <f t="shared" si="37"/>
        <v>16151779.132456498</v>
      </c>
      <c r="H40">
        <f t="shared" si="37"/>
        <v>15076881.572999997</v>
      </c>
      <c r="I40">
        <f t="shared" si="37"/>
        <v>14048170</v>
      </c>
    </row>
    <row r="41" spans="1:9" x14ac:dyDescent="0.2">
      <c r="A41" t="s">
        <v>1325</v>
      </c>
      <c r="C41">
        <f t="shared" ref="C41:I41" si="38">C$2*C128</f>
        <v>-271071512.95693475</v>
      </c>
      <c r="D41">
        <f t="shared" si="38"/>
        <v>-232970479.80957651</v>
      </c>
      <c r="E41">
        <f t="shared" si="38"/>
        <v>-389593959.49697685</v>
      </c>
      <c r="F41">
        <f t="shared" si="38"/>
        <v>-221083806.8588655</v>
      </c>
      <c r="G41">
        <f t="shared" si="38"/>
        <v>-384630412.14382976</v>
      </c>
      <c r="H41">
        <f t="shared" si="38"/>
        <v>-347498813.15499997</v>
      </c>
      <c r="I41">
        <f t="shared" si="38"/>
        <v>-265317700</v>
      </c>
    </row>
    <row r="90" spans="1:9" x14ac:dyDescent="0.2">
      <c r="A90" t="s">
        <v>1285</v>
      </c>
      <c r="B90">
        <v>0</v>
      </c>
      <c r="C90">
        <v>0</v>
      </c>
      <c r="D90">
        <v>0</v>
      </c>
      <c r="E90">
        <v>0</v>
      </c>
      <c r="F90" s="19">
        <v>114089000</v>
      </c>
      <c r="G90" s="19">
        <v>156000</v>
      </c>
      <c r="H90" s="19">
        <v>95000</v>
      </c>
      <c r="I90" s="19">
        <v>22000</v>
      </c>
    </row>
    <row r="91" spans="1:9" x14ac:dyDescent="0.2">
      <c r="A91" t="s">
        <v>1332</v>
      </c>
      <c r="B91">
        <v>0</v>
      </c>
      <c r="C91">
        <v>0</v>
      </c>
      <c r="D91">
        <v>0</v>
      </c>
      <c r="E91">
        <v>0</v>
      </c>
      <c r="F91" s="19">
        <v>114089000</v>
      </c>
      <c r="G91" s="19">
        <v>156000</v>
      </c>
      <c r="H91" s="19">
        <v>95000</v>
      </c>
      <c r="I91" s="19">
        <v>22000</v>
      </c>
    </row>
    <row r="92" spans="1:9" x14ac:dyDescent="0.2">
      <c r="A92" t="s">
        <v>1287</v>
      </c>
      <c r="B92" s="19">
        <v>241164000</v>
      </c>
      <c r="C92" s="19">
        <v>192842000</v>
      </c>
      <c r="D92" s="19">
        <v>202008000</v>
      </c>
      <c r="E92" s="19">
        <v>258243000</v>
      </c>
      <c r="F92" s="19">
        <v>294281000</v>
      </c>
      <c r="G92" s="19">
        <v>335692000</v>
      </c>
      <c r="H92" s="19">
        <v>314587000</v>
      </c>
      <c r="I92" s="19">
        <v>257504000</v>
      </c>
    </row>
    <row r="93" spans="1:9" x14ac:dyDescent="0.2">
      <c r="A93" t="s">
        <v>1333</v>
      </c>
      <c r="B93" s="19">
        <v>61123000</v>
      </c>
      <c r="C93" s="19">
        <v>40982000</v>
      </c>
      <c r="D93" s="19">
        <v>57473000</v>
      </c>
      <c r="E93" s="19">
        <v>65256000</v>
      </c>
      <c r="F93" s="19">
        <v>74105000</v>
      </c>
      <c r="G93" s="19">
        <v>79305000</v>
      </c>
      <c r="H93" s="19">
        <v>71673000</v>
      </c>
      <c r="I93" s="19">
        <v>65205000</v>
      </c>
    </row>
    <row r="94" spans="1:9" x14ac:dyDescent="0.2">
      <c r="A94" t="s">
        <v>1334</v>
      </c>
      <c r="B94" s="19">
        <v>61123000</v>
      </c>
      <c r="C94" s="19">
        <v>40982000</v>
      </c>
      <c r="D94" s="19">
        <v>57473000</v>
      </c>
      <c r="E94" s="19">
        <v>65256000</v>
      </c>
      <c r="F94" s="19">
        <v>74105000</v>
      </c>
      <c r="G94" s="19">
        <v>79305000</v>
      </c>
      <c r="H94" s="19">
        <v>71673000</v>
      </c>
      <c r="I94" s="19">
        <v>65205000</v>
      </c>
    </row>
    <row r="95" spans="1:9" x14ac:dyDescent="0.2">
      <c r="A95" t="s">
        <v>1335</v>
      </c>
      <c r="B95" s="19">
        <v>61123000</v>
      </c>
      <c r="C95" s="19">
        <v>40982000</v>
      </c>
      <c r="D95" s="19">
        <v>57473000</v>
      </c>
      <c r="E95" s="19">
        <v>65256000</v>
      </c>
      <c r="F95" s="19">
        <v>74105000</v>
      </c>
      <c r="G95" s="19">
        <v>79305000</v>
      </c>
      <c r="H95" s="19">
        <v>71673000</v>
      </c>
      <c r="I95" s="19">
        <v>65205000</v>
      </c>
    </row>
    <row r="96" spans="1:9" x14ac:dyDescent="0.2">
      <c r="A96" t="s">
        <v>1336</v>
      </c>
      <c r="B96" s="19">
        <v>180041000</v>
      </c>
      <c r="C96" s="19">
        <v>151860000</v>
      </c>
      <c r="D96" s="19">
        <v>144535000</v>
      </c>
      <c r="E96" s="19">
        <v>192987000</v>
      </c>
      <c r="F96" s="19">
        <v>220176000</v>
      </c>
      <c r="G96" s="19">
        <v>256387000</v>
      </c>
      <c r="H96" s="19">
        <v>242914000</v>
      </c>
      <c r="I96" s="19">
        <v>192299000</v>
      </c>
    </row>
    <row r="97" spans="1:9" x14ac:dyDescent="0.2">
      <c r="A97" t="s">
        <v>1293</v>
      </c>
      <c r="B97" s="19">
        <v>-241164000</v>
      </c>
      <c r="C97" s="19">
        <v>-192842000</v>
      </c>
      <c r="D97" s="19">
        <v>-202008000</v>
      </c>
      <c r="E97" s="19">
        <v>-258243000</v>
      </c>
      <c r="F97" s="19">
        <v>-180192000</v>
      </c>
      <c r="G97" s="19">
        <v>-335536000</v>
      </c>
      <c r="H97" s="19">
        <v>-314492000</v>
      </c>
      <c r="I97" s="19">
        <v>-257482000</v>
      </c>
    </row>
    <row r="98" spans="1:9" x14ac:dyDescent="0.2">
      <c r="A98" t="s">
        <v>1295</v>
      </c>
      <c r="B98" s="19">
        <v>20836000</v>
      </c>
      <c r="C98" s="19">
        <v>2431000</v>
      </c>
      <c r="D98" s="19">
        <v>17351000</v>
      </c>
      <c r="E98" s="19">
        <v>9164000</v>
      </c>
      <c r="F98" s="19">
        <v>1714000</v>
      </c>
      <c r="G98" s="19">
        <v>4566000</v>
      </c>
      <c r="H98" s="19">
        <v>18307000</v>
      </c>
      <c r="I98" s="19">
        <v>19972000</v>
      </c>
    </row>
    <row r="99" spans="1:9" x14ac:dyDescent="0.2">
      <c r="A99" t="s">
        <v>1337</v>
      </c>
      <c r="B99" s="19">
        <v>21435000</v>
      </c>
      <c r="C99" s="19">
        <v>5789000</v>
      </c>
      <c r="D99" s="19">
        <v>17351000</v>
      </c>
      <c r="E99" s="19">
        <v>9164000</v>
      </c>
      <c r="F99" s="19">
        <v>1714000</v>
      </c>
      <c r="G99" s="19">
        <v>4566000</v>
      </c>
      <c r="H99" s="19">
        <v>18307000</v>
      </c>
      <c r="I99" s="19">
        <v>20153000</v>
      </c>
    </row>
    <row r="100" spans="1:9" x14ac:dyDescent="0.2">
      <c r="A100" t="s">
        <v>1338</v>
      </c>
      <c r="B100" s="19">
        <v>599000</v>
      </c>
      <c r="C100" s="19">
        <v>3358000</v>
      </c>
      <c r="D100">
        <v>0</v>
      </c>
      <c r="E100">
        <v>0</v>
      </c>
      <c r="H100">
        <v>0</v>
      </c>
      <c r="I100" s="19">
        <v>181000</v>
      </c>
    </row>
    <row r="101" spans="1:9" x14ac:dyDescent="0.2">
      <c r="A101" t="s">
        <v>1298</v>
      </c>
      <c r="B101" s="19">
        <v>-16137000</v>
      </c>
      <c r="C101" s="19">
        <v>-21211000</v>
      </c>
      <c r="D101" s="19">
        <v>-268000</v>
      </c>
      <c r="E101" s="19">
        <v>-67302000</v>
      </c>
      <c r="F101" s="19">
        <v>-3573000</v>
      </c>
      <c r="G101" s="19">
        <v>-9444000</v>
      </c>
      <c r="H101" s="19">
        <v>-31080000</v>
      </c>
      <c r="I101" s="19">
        <v>-19637000</v>
      </c>
    </row>
    <row r="102" spans="1:9" x14ac:dyDescent="0.2">
      <c r="A102" t="s">
        <v>1339</v>
      </c>
      <c r="C102" s="19">
        <v>-21211000</v>
      </c>
    </row>
    <row r="103" spans="1:9" x14ac:dyDescent="0.2">
      <c r="A103" t="s">
        <v>1341</v>
      </c>
      <c r="B103" s="19">
        <v>-13110000</v>
      </c>
      <c r="H103" s="19">
        <v>-13245000</v>
      </c>
      <c r="I103" s="19">
        <v>-15717000</v>
      </c>
    </row>
    <row r="104" spans="1:9" x14ac:dyDescent="0.2">
      <c r="A104" t="s">
        <v>1361</v>
      </c>
      <c r="B104" s="19">
        <v>13110000</v>
      </c>
      <c r="H104" s="19">
        <v>13245000</v>
      </c>
      <c r="I104" s="19">
        <v>15717000</v>
      </c>
    </row>
    <row r="105" spans="1:9" x14ac:dyDescent="0.2">
      <c r="A105" t="s">
        <v>1344</v>
      </c>
      <c r="B105" s="19">
        <v>-3027000</v>
      </c>
      <c r="C105" s="19">
        <v>-21211000</v>
      </c>
      <c r="D105" s="19">
        <v>-268000</v>
      </c>
      <c r="E105" s="19">
        <v>-67302000</v>
      </c>
      <c r="F105" s="19">
        <v>-3573000</v>
      </c>
      <c r="G105" s="19">
        <v>-9444000</v>
      </c>
      <c r="H105" s="19">
        <v>-17835000</v>
      </c>
      <c r="I105" s="19">
        <v>-3920000</v>
      </c>
    </row>
    <row r="106" spans="1:9" x14ac:dyDescent="0.2">
      <c r="A106" t="s">
        <v>1304</v>
      </c>
      <c r="B106" s="19">
        <v>-236465000</v>
      </c>
      <c r="C106" s="19">
        <v>-211622000</v>
      </c>
      <c r="D106" s="19">
        <v>-184925000</v>
      </c>
      <c r="E106" s="19">
        <v>-316381000</v>
      </c>
      <c r="F106" s="19">
        <v>-182051000</v>
      </c>
      <c r="G106" s="19">
        <v>-340414000</v>
      </c>
      <c r="H106" s="19">
        <v>-327265000</v>
      </c>
      <c r="I106" s="19">
        <v>-257147000</v>
      </c>
    </row>
    <row r="107" spans="1:9" x14ac:dyDescent="0.2">
      <c r="A107" t="s">
        <v>1305</v>
      </c>
      <c r="C107" s="19">
        <v>-117000</v>
      </c>
      <c r="D107" s="19">
        <v>-331000</v>
      </c>
      <c r="E107">
        <v>0</v>
      </c>
      <c r="F107">
        <v>0</v>
      </c>
      <c r="H107">
        <v>0</v>
      </c>
      <c r="I107" s="19">
        <v>443000</v>
      </c>
    </row>
    <row r="108" spans="1:9" x14ac:dyDescent="0.2">
      <c r="A108" t="s">
        <v>1306</v>
      </c>
      <c r="B108" s="19">
        <v>-236908000</v>
      </c>
      <c r="C108" s="19">
        <v>-211505000</v>
      </c>
      <c r="D108" s="19">
        <v>-184594000</v>
      </c>
      <c r="E108" s="19">
        <v>-316381000</v>
      </c>
      <c r="F108" s="19">
        <v>-182051000</v>
      </c>
      <c r="G108" s="19">
        <v>-340414000</v>
      </c>
      <c r="H108" s="19">
        <v>-327265000</v>
      </c>
      <c r="I108" s="19">
        <v>-257590000</v>
      </c>
    </row>
    <row r="109" spans="1:9" x14ac:dyDescent="0.2">
      <c r="A109" t="s">
        <v>1345</v>
      </c>
      <c r="B109" s="19">
        <v>-236908000</v>
      </c>
      <c r="C109" s="19">
        <v>-211505000</v>
      </c>
      <c r="D109" s="19">
        <v>-184594000</v>
      </c>
      <c r="E109" s="19">
        <v>-316381000</v>
      </c>
      <c r="F109" s="19">
        <v>-182051000</v>
      </c>
      <c r="G109" s="19">
        <v>-340414000</v>
      </c>
      <c r="H109" s="19">
        <v>-327265000</v>
      </c>
      <c r="I109" s="19">
        <v>-257590000</v>
      </c>
    </row>
    <row r="110" spans="1:9" x14ac:dyDescent="0.2">
      <c r="A110" t="s">
        <v>1346</v>
      </c>
      <c r="B110" s="19">
        <v>-236908000</v>
      </c>
      <c r="C110" s="19">
        <v>-211505000</v>
      </c>
      <c r="D110" s="19">
        <v>-184594000</v>
      </c>
      <c r="E110" s="19">
        <v>-316381000</v>
      </c>
      <c r="F110" s="19">
        <v>-182051000</v>
      </c>
      <c r="G110" s="19">
        <v>-340414000</v>
      </c>
      <c r="H110" s="19">
        <v>-327265000</v>
      </c>
      <c r="I110" s="19">
        <v>-257590000</v>
      </c>
    </row>
    <row r="111" spans="1:9" x14ac:dyDescent="0.2">
      <c r="A111" t="s">
        <v>1347</v>
      </c>
      <c r="B111" s="19">
        <v>-236908000</v>
      </c>
      <c r="C111" s="19">
        <v>-211505000</v>
      </c>
      <c r="D111" s="19">
        <v>-184594000</v>
      </c>
      <c r="E111" s="19">
        <v>-316381000</v>
      </c>
      <c r="F111" s="19">
        <v>-182051000</v>
      </c>
      <c r="G111" s="19">
        <v>-340414000</v>
      </c>
      <c r="H111" s="19">
        <v>-327265000</v>
      </c>
      <c r="I111" s="19">
        <v>-257590000</v>
      </c>
    </row>
    <row r="112" spans="1:9" x14ac:dyDescent="0.2">
      <c r="A112" t="s">
        <v>1380</v>
      </c>
      <c r="C112" s="19">
        <v>306000</v>
      </c>
    </row>
    <row r="113" spans="1:9" x14ac:dyDescent="0.2">
      <c r="A113" t="s">
        <v>1312</v>
      </c>
      <c r="B113" s="19">
        <v>-236908000</v>
      </c>
      <c r="C113" s="19">
        <v>-211505000</v>
      </c>
      <c r="D113" s="19">
        <v>-184594000</v>
      </c>
      <c r="E113" s="19">
        <v>-316381000</v>
      </c>
      <c r="F113" s="19">
        <v>-182051000</v>
      </c>
      <c r="G113" s="19">
        <v>-340414000</v>
      </c>
      <c r="H113" s="19">
        <v>-327265000</v>
      </c>
      <c r="I113" s="19">
        <v>-257590000</v>
      </c>
    </row>
    <row r="114" spans="1:9" x14ac:dyDescent="0.2">
      <c r="A114" t="s">
        <v>1313</v>
      </c>
      <c r="B114">
        <v>-1.1000000000000001</v>
      </c>
      <c r="C114">
        <v>-7.31</v>
      </c>
      <c r="D114">
        <v>-1.83</v>
      </c>
      <c r="E114">
        <v>-2.08</v>
      </c>
      <c r="F114">
        <v>-1.89</v>
      </c>
      <c r="G114">
        <v>-2.3199999999999998</v>
      </c>
      <c r="H114">
        <v>-2.09</v>
      </c>
      <c r="I114">
        <v>-1.32</v>
      </c>
    </row>
    <row r="115" spans="1:9" x14ac:dyDescent="0.2">
      <c r="A115" t="s">
        <v>1314</v>
      </c>
      <c r="B115">
        <v>-1.1000000000000001</v>
      </c>
      <c r="C115">
        <v>-7.31</v>
      </c>
      <c r="D115">
        <v>-1.83</v>
      </c>
      <c r="E115">
        <v>-2.08</v>
      </c>
      <c r="F115">
        <v>-1.89</v>
      </c>
      <c r="G115">
        <v>-2.3199999999999998</v>
      </c>
      <c r="H115">
        <v>-2.09</v>
      </c>
      <c r="I115">
        <v>-1.32</v>
      </c>
    </row>
    <row r="116" spans="1:9" x14ac:dyDescent="0.2">
      <c r="A116" t="s">
        <v>1315</v>
      </c>
      <c r="B116" s="19">
        <v>213599980</v>
      </c>
      <c r="C116" s="19">
        <v>28948386</v>
      </c>
      <c r="D116" s="19">
        <v>101061149</v>
      </c>
      <c r="E116" s="19">
        <v>120370177</v>
      </c>
      <c r="F116" s="19">
        <v>135820386</v>
      </c>
      <c r="G116" s="19">
        <v>143147165</v>
      </c>
      <c r="H116" s="19">
        <v>156931778</v>
      </c>
      <c r="I116" s="19">
        <v>194811756</v>
      </c>
    </row>
    <row r="117" spans="1:9" x14ac:dyDescent="0.2">
      <c r="A117" t="s">
        <v>1316</v>
      </c>
      <c r="B117" s="19">
        <v>213599980</v>
      </c>
      <c r="C117" s="19">
        <v>28948386</v>
      </c>
      <c r="D117" s="19">
        <v>101061149</v>
      </c>
      <c r="E117" s="19">
        <v>120370177</v>
      </c>
      <c r="F117" s="19">
        <v>135820386</v>
      </c>
      <c r="G117" s="19">
        <v>143147165</v>
      </c>
      <c r="H117" s="19">
        <v>156931778</v>
      </c>
      <c r="I117" s="19">
        <v>194811756</v>
      </c>
    </row>
    <row r="118" spans="1:9" x14ac:dyDescent="0.2">
      <c r="A118" t="s">
        <v>1317</v>
      </c>
      <c r="B118" s="19">
        <v>-254274000</v>
      </c>
      <c r="C118" s="19">
        <v>-192842000</v>
      </c>
      <c r="D118" s="19">
        <v>-202008000</v>
      </c>
      <c r="E118" s="19">
        <v>-258243000</v>
      </c>
      <c r="F118" s="19">
        <v>-180192000</v>
      </c>
      <c r="G118" s="19">
        <v>-335536000</v>
      </c>
      <c r="H118" s="19">
        <v>-327737000</v>
      </c>
      <c r="I118" s="19">
        <v>-273199000</v>
      </c>
    </row>
    <row r="119" spans="1:9" x14ac:dyDescent="0.2">
      <c r="A119" t="s">
        <v>1318</v>
      </c>
      <c r="B119" s="19">
        <v>241164000</v>
      </c>
      <c r="C119" s="19">
        <v>192842000</v>
      </c>
      <c r="D119" s="19">
        <v>202008000</v>
      </c>
      <c r="E119" s="19">
        <v>258243000</v>
      </c>
      <c r="F119" s="19">
        <v>294281000</v>
      </c>
      <c r="G119" s="19">
        <v>335692000</v>
      </c>
      <c r="H119" s="19">
        <v>314587000</v>
      </c>
      <c r="I119" s="19">
        <v>257504000</v>
      </c>
    </row>
    <row r="120" spans="1:9" x14ac:dyDescent="0.2">
      <c r="A120" t="s">
        <v>1319</v>
      </c>
      <c r="B120" s="19">
        <v>-236908000</v>
      </c>
      <c r="C120" s="19">
        <v>-211505000</v>
      </c>
      <c r="D120" s="19">
        <v>-184594000</v>
      </c>
      <c r="E120" s="19">
        <v>-316381000</v>
      </c>
      <c r="F120" s="19">
        <v>-182051000</v>
      </c>
      <c r="G120" s="19">
        <v>-340414000</v>
      </c>
      <c r="H120" s="19">
        <v>-327265000</v>
      </c>
      <c r="I120" s="19">
        <v>-257590000</v>
      </c>
    </row>
    <row r="121" spans="1:9" x14ac:dyDescent="0.2">
      <c r="A121" t="s">
        <v>1320</v>
      </c>
      <c r="B121" s="19">
        <v>-223798000</v>
      </c>
      <c r="C121" s="19">
        <v>-211505000</v>
      </c>
      <c r="D121" s="19">
        <v>-184594000</v>
      </c>
      <c r="E121" s="19">
        <v>-316381000</v>
      </c>
      <c r="F121" s="19">
        <v>-182051000</v>
      </c>
      <c r="G121" s="19">
        <v>-340414000</v>
      </c>
      <c r="H121" s="19">
        <v>-314020000</v>
      </c>
      <c r="I121" s="19">
        <v>-245173570</v>
      </c>
    </row>
    <row r="122" spans="1:9" x14ac:dyDescent="0.2">
      <c r="A122" t="s">
        <v>1321</v>
      </c>
      <c r="B122" s="19">
        <v>21435000</v>
      </c>
      <c r="C122" s="19">
        <v>5789000</v>
      </c>
      <c r="D122" s="19">
        <v>17351000</v>
      </c>
      <c r="E122" s="19">
        <v>9164000</v>
      </c>
      <c r="F122" s="19">
        <v>1714000</v>
      </c>
      <c r="G122" s="19">
        <v>4566000</v>
      </c>
      <c r="H122" s="19">
        <v>18307000</v>
      </c>
      <c r="I122" s="19">
        <v>20153000</v>
      </c>
    </row>
    <row r="123" spans="1:9" x14ac:dyDescent="0.2">
      <c r="A123" t="s">
        <v>1322</v>
      </c>
      <c r="B123" s="19">
        <v>599000</v>
      </c>
      <c r="C123" s="19">
        <v>3358000</v>
      </c>
      <c r="D123">
        <v>0</v>
      </c>
      <c r="E123">
        <v>0</v>
      </c>
      <c r="H123">
        <v>0</v>
      </c>
      <c r="I123" s="19">
        <v>181000</v>
      </c>
    </row>
    <row r="124" spans="1:9" x14ac:dyDescent="0.2">
      <c r="A124" t="s">
        <v>1323</v>
      </c>
      <c r="B124" s="19">
        <v>20836000</v>
      </c>
      <c r="C124" s="19">
        <v>2431000</v>
      </c>
      <c r="D124" s="19">
        <v>17351000</v>
      </c>
      <c r="E124" s="19">
        <v>9164000</v>
      </c>
      <c r="F124" s="19">
        <v>1714000</v>
      </c>
      <c r="G124" s="19">
        <v>4566000</v>
      </c>
      <c r="H124" s="19">
        <v>18307000</v>
      </c>
      <c r="I124" s="19">
        <v>19972000</v>
      </c>
    </row>
    <row r="125" spans="1:9" x14ac:dyDescent="0.2">
      <c r="A125" t="s">
        <v>1281</v>
      </c>
      <c r="B125" s="19">
        <v>-235866000</v>
      </c>
      <c r="C125" s="19">
        <v>-208264000</v>
      </c>
      <c r="D125" s="19">
        <v>-202008000</v>
      </c>
      <c r="E125" s="19">
        <v>-258243000</v>
      </c>
      <c r="F125" s="19">
        <v>-180192000</v>
      </c>
      <c r="G125" s="19">
        <v>-335536000</v>
      </c>
      <c r="H125" s="19">
        <v>-327265000</v>
      </c>
      <c r="I125" s="19">
        <v>-256966000</v>
      </c>
    </row>
    <row r="126" spans="1:9" x14ac:dyDescent="0.2">
      <c r="A126" t="s">
        <v>1278</v>
      </c>
      <c r="B126" s="19">
        <v>-223221000</v>
      </c>
      <c r="C126" s="19">
        <v>-206764000</v>
      </c>
      <c r="D126" s="19">
        <v>-196981000</v>
      </c>
      <c r="E126" s="19">
        <v>-250657000</v>
      </c>
      <c r="F126" s="19">
        <v>-169738000</v>
      </c>
      <c r="G126" s="19">
        <v>-321241000</v>
      </c>
      <c r="H126" s="19">
        <v>-313066000</v>
      </c>
      <c r="I126" s="19">
        <v>-243327000</v>
      </c>
    </row>
    <row r="127" spans="1:9" x14ac:dyDescent="0.2">
      <c r="A127" t="s">
        <v>1324</v>
      </c>
      <c r="B127" s="19">
        <v>12645000</v>
      </c>
      <c r="C127" s="19">
        <v>1500000</v>
      </c>
      <c r="D127" s="19">
        <v>5027000</v>
      </c>
      <c r="E127" s="19">
        <v>7586000</v>
      </c>
      <c r="F127" s="19">
        <v>10454000</v>
      </c>
      <c r="G127" s="19">
        <v>14295000</v>
      </c>
      <c r="H127" s="19">
        <v>14199000</v>
      </c>
      <c r="I127" s="19">
        <v>13639000</v>
      </c>
    </row>
    <row r="128" spans="1:9" x14ac:dyDescent="0.2">
      <c r="A128" t="s">
        <v>1325</v>
      </c>
      <c r="B128" s="19">
        <v>-236908000</v>
      </c>
      <c r="C128" s="19">
        <v>-211505000</v>
      </c>
      <c r="D128" s="19">
        <v>-184594000</v>
      </c>
      <c r="E128" s="19">
        <v>-316381000</v>
      </c>
      <c r="F128" s="19">
        <v>-182051000</v>
      </c>
      <c r="G128" s="19">
        <v>-340414000</v>
      </c>
      <c r="H128" s="19">
        <v>-327265000</v>
      </c>
      <c r="I128" s="19">
        <v>-257590000</v>
      </c>
    </row>
    <row r="129" spans="1:9" x14ac:dyDescent="0.2">
      <c r="A129" t="s">
        <v>1326</v>
      </c>
      <c r="B129" s="19">
        <v>-13110000</v>
      </c>
      <c r="C129" s="19">
        <v>-21211000</v>
      </c>
      <c r="H129" s="19">
        <v>-13245000</v>
      </c>
      <c r="I129" s="19">
        <v>-15717000</v>
      </c>
    </row>
    <row r="130" spans="1:9" x14ac:dyDescent="0.2">
      <c r="A130" t="s">
        <v>1327</v>
      </c>
      <c r="B130" s="19">
        <v>-13110000</v>
      </c>
      <c r="C130" s="19">
        <v>-21211000</v>
      </c>
      <c r="H130" s="19">
        <v>-13245000</v>
      </c>
      <c r="I130" s="19">
        <v>-15717000</v>
      </c>
    </row>
    <row r="131" spans="1:9" x14ac:dyDescent="0.2">
      <c r="A131" t="s">
        <v>1328</v>
      </c>
      <c r="B131" s="19">
        <v>-210111000</v>
      </c>
      <c r="C131" s="19">
        <v>-206764000</v>
      </c>
      <c r="D131" s="19">
        <v>-196981000</v>
      </c>
      <c r="E131" s="19">
        <v>-250657000</v>
      </c>
      <c r="F131" s="19">
        <v>-169738000</v>
      </c>
      <c r="G131" s="19">
        <v>-321241000</v>
      </c>
      <c r="H131" s="19">
        <v>-299821000</v>
      </c>
      <c r="I131" s="19">
        <v>-227610000</v>
      </c>
    </row>
    <row r="132" spans="1:9" x14ac:dyDescent="0.2">
      <c r="A132" t="s">
        <v>1329</v>
      </c>
      <c r="B132">
        <v>0</v>
      </c>
      <c r="C132">
        <v>1E-3</v>
      </c>
      <c r="D132">
        <v>2E-3</v>
      </c>
      <c r="E132">
        <v>0</v>
      </c>
      <c r="F132">
        <v>0</v>
      </c>
      <c r="G132">
        <v>0</v>
      </c>
      <c r="H132">
        <v>0</v>
      </c>
      <c r="I132">
        <v>0.21</v>
      </c>
    </row>
    <row r="133" spans="1:9" x14ac:dyDescent="0.2">
      <c r="A133" t="s">
        <v>1330</v>
      </c>
      <c r="B133">
        <v>0</v>
      </c>
      <c r="C133">
        <v>0</v>
      </c>
      <c r="D133">
        <v>0</v>
      </c>
      <c r="E133">
        <v>0</v>
      </c>
      <c r="F133">
        <v>0</v>
      </c>
      <c r="G133">
        <v>0</v>
      </c>
      <c r="H133">
        <v>0</v>
      </c>
      <c r="I133" s="19">
        <v>-3300570</v>
      </c>
    </row>
    <row r="135" spans="1:9" x14ac:dyDescent="0.2">
      <c r="A135" t="s">
        <v>1331</v>
      </c>
      <c r="B135">
        <v>25484</v>
      </c>
      <c r="C135">
        <v>771182</v>
      </c>
      <c r="D135">
        <v>58960</v>
      </c>
      <c r="E135">
        <v>633591</v>
      </c>
      <c r="F135">
        <v>11963</v>
      </c>
      <c r="G135">
        <v>2950</v>
      </c>
      <c r="H135">
        <v>95695</v>
      </c>
      <c r="I135">
        <v>116675</v>
      </c>
    </row>
    <row r="136" spans="1:9" ht="18" x14ac:dyDescent="0.2">
      <c r="A136" s="22"/>
    </row>
    <row r="137" spans="1:9" ht="18" x14ac:dyDescent="0.2">
      <c r="A137" s="23"/>
    </row>
    <row r="138" spans="1:9" ht="18" x14ac:dyDescent="0.2">
      <c r="A138" s="23"/>
    </row>
    <row r="139" spans="1:9" ht="18" x14ac:dyDescent="0.2">
      <c r="A139" s="23"/>
    </row>
    <row r="140" spans="1:9" ht="18" x14ac:dyDescent="0.2">
      <c r="A140" s="23"/>
    </row>
    <row r="141" spans="1:9" ht="18" x14ac:dyDescent="0.2">
      <c r="A141" s="23"/>
    </row>
    <row r="142" spans="1:9" ht="18" x14ac:dyDescent="0.2">
      <c r="A142" s="23"/>
    </row>
    <row r="143" spans="1:9" ht="18" x14ac:dyDescent="0.2">
      <c r="A143" s="23"/>
    </row>
    <row r="144" spans="1:9" ht="18" x14ac:dyDescent="0.2">
      <c r="A144" s="23"/>
    </row>
  </sheetData>
  <sortState xmlns:xlrd2="http://schemas.microsoft.com/office/spreadsheetml/2017/richdata2" columnSort="1" ref="C1:I49">
    <sortCondition ref="C1:I1"/>
  </sortStat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88ACD-8988-244A-A04A-3308006DE180}">
  <dimension ref="A1:AU166"/>
  <sheetViews>
    <sheetView workbookViewId="0"/>
  </sheetViews>
  <sheetFormatPr baseColWidth="10" defaultRowHeight="16" x14ac:dyDescent="0.2"/>
  <cols>
    <col min="4" max="6" width="11.1640625" bestFit="1" customWidth="1"/>
    <col min="7" max="7" width="12.1640625" bestFit="1" customWidth="1"/>
    <col min="8" max="24" width="11" bestFit="1" customWidth="1"/>
  </cols>
  <sheetData>
    <row r="1" spans="1:47" x14ac:dyDescent="0.2">
      <c r="A1" s="16" t="s">
        <v>1283</v>
      </c>
      <c r="B1" s="16" t="s">
        <v>1284</v>
      </c>
      <c r="C1" s="16" t="s">
        <v>1284</v>
      </c>
      <c r="D1" s="18">
        <v>37986</v>
      </c>
      <c r="E1" s="18">
        <v>38352</v>
      </c>
      <c r="F1" s="18">
        <v>38717</v>
      </c>
      <c r="G1" s="18">
        <v>39082</v>
      </c>
      <c r="H1" s="18">
        <v>39447</v>
      </c>
      <c r="I1" s="18">
        <v>39813</v>
      </c>
      <c r="J1" s="18">
        <v>40178</v>
      </c>
      <c r="K1" s="18">
        <v>40543</v>
      </c>
      <c r="L1" s="18">
        <v>40908</v>
      </c>
      <c r="M1" s="18">
        <v>41274</v>
      </c>
      <c r="N1" s="18">
        <v>41639</v>
      </c>
      <c r="O1" s="18">
        <v>42004</v>
      </c>
      <c r="P1" s="18">
        <v>42369</v>
      </c>
      <c r="Q1" s="18">
        <v>42735</v>
      </c>
      <c r="R1" s="18">
        <v>43100</v>
      </c>
      <c r="S1" s="18">
        <v>43465</v>
      </c>
      <c r="T1" s="18">
        <v>43830</v>
      </c>
      <c r="U1" s="18">
        <v>44196</v>
      </c>
      <c r="V1" s="18">
        <v>44561</v>
      </c>
      <c r="W1" s="18">
        <v>44926</v>
      </c>
      <c r="X1" s="18">
        <v>45291</v>
      </c>
      <c r="Y1" s="18">
        <v>45657</v>
      </c>
    </row>
    <row r="2" spans="1:47" x14ac:dyDescent="0.2">
      <c r="A2" s="16"/>
      <c r="B2" s="16"/>
      <c r="C2" s="16"/>
      <c r="D2" s="41">
        <v>1.7516971403061012</v>
      </c>
      <c r="E2" s="41">
        <v>1.7185295205593065</v>
      </c>
      <c r="F2" s="41">
        <v>1.6689613679317339</v>
      </c>
      <c r="G2" s="41">
        <v>1.6049248657868389</v>
      </c>
      <c r="H2" s="41">
        <v>1.5722226349792703</v>
      </c>
      <c r="I2" s="41">
        <v>1.5076933592052841</v>
      </c>
      <c r="J2" s="41">
        <v>1.5072411868492295</v>
      </c>
      <c r="K2" s="41">
        <v>1.4686165710311112</v>
      </c>
      <c r="L2" s="41">
        <v>1.4450620594618826</v>
      </c>
      <c r="M2" s="41">
        <v>1.403926998408513</v>
      </c>
      <c r="N2" s="41">
        <v>1.3819539309070903</v>
      </c>
      <c r="O2" s="41">
        <v>1.3604586837045582</v>
      </c>
      <c r="P2" s="41">
        <v>1.3592353718698755</v>
      </c>
      <c r="Q2" s="41">
        <v>1.3408655143236416</v>
      </c>
      <c r="R2" s="41">
        <v>1.3081614773889187</v>
      </c>
      <c r="S2" s="41">
        <v>1.2816317011746046</v>
      </c>
      <c r="T2" s="41">
        <v>1.2620696220330916</v>
      </c>
      <c r="U2" s="41">
        <v>1.231407573454085</v>
      </c>
      <c r="V2" s="41">
        <v>1.2144058909803599</v>
      </c>
      <c r="W2" s="41">
        <v>1.1298901106999999</v>
      </c>
      <c r="X2" s="41">
        <v>1.0618269999999999</v>
      </c>
      <c r="Y2" s="41">
        <v>1.03</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16" t="s">
        <v>1285</v>
      </c>
      <c r="B3" s="16"/>
      <c r="C3" s="16">
        <f>C$2*C90</f>
        <v>0</v>
      </c>
      <c r="D3" s="16">
        <f t="shared" ref="D3:J3" si="0">D$2*D90</f>
        <v>308298.69669387379</v>
      </c>
      <c r="E3" s="16">
        <f t="shared" si="0"/>
        <v>7351869.2889527129</v>
      </c>
      <c r="F3" s="16">
        <f t="shared" si="0"/>
        <v>9539783.1790977903</v>
      </c>
      <c r="G3" s="16">
        <f t="shared" si="0"/>
        <v>43220626.635639571</v>
      </c>
      <c r="H3" s="16">
        <f t="shared" si="0"/>
        <v>80021415.452539921</v>
      </c>
      <c r="I3" s="16">
        <f t="shared" si="0"/>
        <v>144984316.50125775</v>
      </c>
      <c r="J3" s="16">
        <f t="shared" si="0"/>
        <v>151527478.23751357</v>
      </c>
      <c r="K3" s="16">
        <f t="shared" ref="K3:Y3" si="1">K2*K90</f>
        <v>146921870.38252339</v>
      </c>
      <c r="L3" s="16">
        <f t="shared" si="1"/>
        <v>119589000.85488702</v>
      </c>
      <c r="M3" s="16">
        <f t="shared" si="1"/>
        <v>93677028.968808025</v>
      </c>
      <c r="N3" s="16">
        <f t="shared" si="1"/>
        <v>65182621.059094727</v>
      </c>
      <c r="O3" s="16">
        <f t="shared" si="1"/>
        <v>68786151.506786168</v>
      </c>
      <c r="P3" s="16">
        <f t="shared" si="1"/>
        <v>55860496.077736273</v>
      </c>
      <c r="Q3" s="16">
        <f t="shared" si="1"/>
        <v>63233876.789988615</v>
      </c>
      <c r="R3" s="16">
        <f t="shared" si="1"/>
        <v>117619414.75499246</v>
      </c>
      <c r="S3" s="16">
        <f t="shared" si="1"/>
        <v>96004467.471587285</v>
      </c>
      <c r="T3" s="16">
        <f t="shared" si="1"/>
        <v>277339799.44177186</v>
      </c>
      <c r="U3" s="16">
        <f t="shared" si="1"/>
        <v>606902916.79956615</v>
      </c>
      <c r="V3" s="16">
        <f t="shared" si="1"/>
        <v>1025307106.4781351</v>
      </c>
      <c r="W3" s="16">
        <f t="shared" si="1"/>
        <v>1172168338.8621726</v>
      </c>
      <c r="X3" s="16">
        <f t="shared" si="1"/>
        <v>1941329809.4839997</v>
      </c>
      <c r="Y3" s="16">
        <f t="shared" si="1"/>
        <v>2315690290</v>
      </c>
    </row>
    <row r="4" spans="1:47" x14ac:dyDescent="0.2">
      <c r="A4" s="16" t="s">
        <v>1286</v>
      </c>
      <c r="C4" s="16">
        <f t="shared" ref="C4:Y4" si="2">C$2*C91</f>
        <v>0</v>
      </c>
      <c r="D4" s="16">
        <f t="shared" si="2"/>
        <v>308298.69669387379</v>
      </c>
      <c r="E4" s="16">
        <f t="shared" si="2"/>
        <v>7351869.2889527129</v>
      </c>
      <c r="F4" s="16">
        <f t="shared" si="2"/>
        <v>9539783.1790977903</v>
      </c>
      <c r="G4" s="16">
        <f t="shared" si="2"/>
        <v>43220626.635639571</v>
      </c>
      <c r="H4" s="16">
        <f t="shared" si="2"/>
        <v>80021415.452539921</v>
      </c>
      <c r="I4" s="16">
        <f t="shared" si="2"/>
        <v>144984316.50125775</v>
      </c>
      <c r="J4" s="16">
        <f t="shared" si="2"/>
        <v>151527478.23751357</v>
      </c>
      <c r="K4" s="16">
        <f t="shared" si="2"/>
        <v>146921870.38252339</v>
      </c>
      <c r="L4" s="16">
        <f t="shared" si="2"/>
        <v>119589000.85488702</v>
      </c>
      <c r="M4" s="16">
        <f t="shared" si="2"/>
        <v>93677028.968808025</v>
      </c>
      <c r="N4" s="16">
        <f t="shared" si="2"/>
        <v>65182621.059094727</v>
      </c>
      <c r="O4" s="16">
        <f t="shared" si="2"/>
        <v>68786151.506786168</v>
      </c>
      <c r="P4" s="16">
        <f t="shared" si="2"/>
        <v>55860496.077736273</v>
      </c>
      <c r="Q4" s="16">
        <f t="shared" si="2"/>
        <v>63233876.789988615</v>
      </c>
      <c r="R4" s="16">
        <f t="shared" si="2"/>
        <v>117619414.75499246</v>
      </c>
      <c r="S4" s="16">
        <f t="shared" si="2"/>
        <v>96004467.471587285</v>
      </c>
      <c r="T4" s="16">
        <f t="shared" si="2"/>
        <v>277339799.44177186</v>
      </c>
      <c r="U4" s="16">
        <f t="shared" si="2"/>
        <v>606902916.79956615</v>
      </c>
      <c r="V4" s="16">
        <f t="shared" si="2"/>
        <v>1025307106.4781351</v>
      </c>
      <c r="W4" s="16">
        <f t="shared" si="2"/>
        <v>1172168338.8621726</v>
      </c>
      <c r="X4" s="16">
        <f t="shared" si="2"/>
        <v>1941329809.4839997</v>
      </c>
      <c r="Y4" s="16">
        <f t="shared" si="2"/>
        <v>2315690290</v>
      </c>
    </row>
    <row r="5" spans="1:47" x14ac:dyDescent="0.2">
      <c r="A5" s="16" t="s">
        <v>1349</v>
      </c>
      <c r="C5" s="16">
        <f t="shared" ref="C5:Y5" si="3">C$2*C92</f>
        <v>0</v>
      </c>
      <c r="D5" s="16">
        <f t="shared" si="3"/>
        <v>0</v>
      </c>
      <c r="E5" s="16">
        <f t="shared" si="3"/>
        <v>0</v>
      </c>
      <c r="F5" s="16">
        <f t="shared" si="3"/>
        <v>0</v>
      </c>
      <c r="G5" s="16">
        <f t="shared" si="3"/>
        <v>0</v>
      </c>
      <c r="H5" s="16">
        <f t="shared" si="3"/>
        <v>0</v>
      </c>
      <c r="I5" s="16">
        <f t="shared" si="3"/>
        <v>0</v>
      </c>
      <c r="J5" s="16">
        <f t="shared" si="3"/>
        <v>0</v>
      </c>
      <c r="K5" s="16">
        <f t="shared" si="3"/>
        <v>0</v>
      </c>
      <c r="L5" s="16">
        <f t="shared" si="3"/>
        <v>0</v>
      </c>
      <c r="M5" s="16">
        <f t="shared" si="3"/>
        <v>0</v>
      </c>
      <c r="N5" s="16">
        <f t="shared" si="3"/>
        <v>0</v>
      </c>
      <c r="O5" s="16">
        <f t="shared" si="3"/>
        <v>0</v>
      </c>
      <c r="P5" s="16">
        <f t="shared" si="3"/>
        <v>0</v>
      </c>
      <c r="Q5" s="16">
        <f t="shared" si="3"/>
        <v>0</v>
      </c>
      <c r="R5" s="16">
        <f t="shared" si="3"/>
        <v>0</v>
      </c>
      <c r="S5" s="16">
        <f t="shared" si="3"/>
        <v>2309500.3255166374</v>
      </c>
      <c r="T5" s="16">
        <f t="shared" si="3"/>
        <v>31629988.867393341</v>
      </c>
      <c r="U5" s="16">
        <f t="shared" si="3"/>
        <v>96113823.923238248</v>
      </c>
      <c r="V5" s="16">
        <f t="shared" si="3"/>
        <v>170191699.18555155</v>
      </c>
      <c r="W5" s="16">
        <f t="shared" si="3"/>
        <v>190744658.81804189</v>
      </c>
      <c r="X5" s="16">
        <f t="shared" si="3"/>
        <v>329597471.76199996</v>
      </c>
      <c r="Y5" s="16">
        <f t="shared" si="3"/>
        <v>333071100</v>
      </c>
    </row>
    <row r="6" spans="1:47" x14ac:dyDescent="0.2">
      <c r="A6" s="16" t="s">
        <v>1350</v>
      </c>
      <c r="C6" s="16">
        <f t="shared" ref="C6:Y6" si="4">C$2*C93</f>
        <v>0</v>
      </c>
      <c r="D6" s="16">
        <f t="shared" si="4"/>
        <v>0</v>
      </c>
      <c r="E6" s="16">
        <f t="shared" si="4"/>
        <v>0</v>
      </c>
      <c r="F6" s="16">
        <f t="shared" si="4"/>
        <v>0</v>
      </c>
      <c r="G6" s="16">
        <f t="shared" si="4"/>
        <v>0</v>
      </c>
      <c r="H6" s="16">
        <f t="shared" si="4"/>
        <v>80021415.452539921</v>
      </c>
      <c r="I6" s="16">
        <f t="shared" si="4"/>
        <v>144984316.50125775</v>
      </c>
      <c r="J6" s="16">
        <f t="shared" si="4"/>
        <v>151527478.23751357</v>
      </c>
      <c r="K6" s="16">
        <f t="shared" si="4"/>
        <v>146921870.38252339</v>
      </c>
      <c r="L6" s="16">
        <f t="shared" si="4"/>
        <v>119589000.85488702</v>
      </c>
      <c r="M6" s="16">
        <f t="shared" si="4"/>
        <v>0</v>
      </c>
      <c r="N6" s="16">
        <f t="shared" si="4"/>
        <v>0</v>
      </c>
      <c r="O6" s="16">
        <f t="shared" si="4"/>
        <v>0</v>
      </c>
      <c r="P6" s="16">
        <f t="shared" si="4"/>
        <v>0</v>
      </c>
      <c r="Q6" s="16">
        <f t="shared" si="4"/>
        <v>63233876.789988615</v>
      </c>
      <c r="R6" s="16">
        <f t="shared" si="4"/>
        <v>117619414.75499246</v>
      </c>
      <c r="S6" s="16">
        <f t="shared" si="4"/>
        <v>93694967.146070644</v>
      </c>
      <c r="T6" s="16">
        <f t="shared" si="4"/>
        <v>245709810.57437852</v>
      </c>
      <c r="U6" s="16">
        <f t="shared" si="4"/>
        <v>510789092.87632793</v>
      </c>
      <c r="V6" s="16">
        <f t="shared" si="4"/>
        <v>855115407.29258358</v>
      </c>
      <c r="W6" s="16">
        <f t="shared" si="4"/>
        <v>981423680.04413056</v>
      </c>
      <c r="X6" s="16">
        <f t="shared" si="4"/>
        <v>1611732337.7219999</v>
      </c>
      <c r="Y6" s="16">
        <f t="shared" si="4"/>
        <v>1982619190</v>
      </c>
    </row>
    <row r="7" spans="1:47" x14ac:dyDescent="0.2">
      <c r="A7" s="16" t="s">
        <v>1287</v>
      </c>
      <c r="C7" s="16">
        <f t="shared" ref="C7:Y7" si="5">C$2*C94</f>
        <v>0</v>
      </c>
      <c r="D7" s="16">
        <f t="shared" si="5"/>
        <v>36127001.821673036</v>
      </c>
      <c r="E7" s="16">
        <f t="shared" si="5"/>
        <v>62798505.740278177</v>
      </c>
      <c r="F7" s="16">
        <f t="shared" si="5"/>
        <v>82092871.765826121</v>
      </c>
      <c r="G7" s="16">
        <f t="shared" si="5"/>
        <v>106616763.75908549</v>
      </c>
      <c r="H7" s="16">
        <f t="shared" si="5"/>
        <v>226516403.9120034</v>
      </c>
      <c r="I7" s="16">
        <f t="shared" si="5"/>
        <v>186950961.15473682</v>
      </c>
      <c r="J7" s="16">
        <f t="shared" si="5"/>
        <v>224042358.97801685</v>
      </c>
      <c r="K7" s="16">
        <f t="shared" si="5"/>
        <v>211159159.19942421</v>
      </c>
      <c r="L7" s="16">
        <f t="shared" si="5"/>
        <v>198804412.83046851</v>
      </c>
      <c r="M7" s="16">
        <f t="shared" si="5"/>
        <v>182919052.54964358</v>
      </c>
      <c r="N7" s="16">
        <f t="shared" si="5"/>
        <v>193624183.30546153</v>
      </c>
      <c r="O7" s="16">
        <f t="shared" si="5"/>
        <v>319401687.46673769</v>
      </c>
      <c r="P7" s="16">
        <f t="shared" si="5"/>
        <v>458205040.03419441</v>
      </c>
      <c r="Q7" s="16">
        <f t="shared" si="5"/>
        <v>632547942.9201206</v>
      </c>
      <c r="R7" s="16">
        <f t="shared" si="5"/>
        <v>771815271.65946209</v>
      </c>
      <c r="S7" s="16">
        <f t="shared" si="5"/>
        <v>1137805710.0370893</v>
      </c>
      <c r="T7" s="16">
        <f t="shared" si="5"/>
        <v>1431337137.6705477</v>
      </c>
      <c r="U7" s="16">
        <f t="shared" si="5"/>
        <v>1530933920.2134831</v>
      </c>
      <c r="V7" s="16">
        <f t="shared" si="5"/>
        <v>1715706570.7475975</v>
      </c>
      <c r="W7" s="16">
        <f t="shared" si="5"/>
        <v>1868468769.031601</v>
      </c>
      <c r="X7" s="16">
        <f t="shared" si="5"/>
        <v>1911353371.4469998</v>
      </c>
      <c r="Y7" s="16">
        <f t="shared" si="5"/>
        <v>2164810740</v>
      </c>
    </row>
    <row r="8" spans="1:47" x14ac:dyDescent="0.2">
      <c r="A8" s="16" t="s">
        <v>1288</v>
      </c>
      <c r="C8" s="16">
        <f t="shared" ref="C8:Y8" si="6">C$2*C95</f>
        <v>0</v>
      </c>
      <c r="D8" s="16">
        <f t="shared" si="6"/>
        <v>13185024.375084024</v>
      </c>
      <c r="E8" s="16">
        <f t="shared" si="6"/>
        <v>20517523.94595756</v>
      </c>
      <c r="F8" s="16">
        <f t="shared" si="6"/>
        <v>23146825.211845215</v>
      </c>
      <c r="G8" s="16">
        <f t="shared" si="6"/>
        <v>26694715.29263249</v>
      </c>
      <c r="H8" s="16">
        <f t="shared" si="6"/>
        <v>36771142.986895174</v>
      </c>
      <c r="I8" s="16">
        <f t="shared" si="6"/>
        <v>40881105.434851281</v>
      </c>
      <c r="J8" s="16">
        <f t="shared" si="6"/>
        <v>60160024.731900148</v>
      </c>
      <c r="K8" s="16">
        <f t="shared" si="6"/>
        <v>54921853.906850465</v>
      </c>
      <c r="L8" s="16">
        <f t="shared" si="6"/>
        <v>55316975.636200868</v>
      </c>
      <c r="M8" s="16">
        <f t="shared" si="6"/>
        <v>61382496.224417001</v>
      </c>
      <c r="N8" s="16">
        <f t="shared" si="6"/>
        <v>37522813.131989315</v>
      </c>
      <c r="O8" s="16">
        <f t="shared" si="6"/>
        <v>60575783.350629158</v>
      </c>
      <c r="P8" s="16">
        <f t="shared" si="6"/>
        <v>82383255.889033154</v>
      </c>
      <c r="Q8" s="16">
        <f t="shared" si="6"/>
        <v>119811697.16687468</v>
      </c>
      <c r="R8" s="16">
        <f t="shared" si="6"/>
        <v>260801612.93964177</v>
      </c>
      <c r="S8" s="16">
        <f t="shared" si="6"/>
        <v>490043415.62942064</v>
      </c>
      <c r="T8" s="16">
        <f t="shared" si="6"/>
        <v>604537659.30196106</v>
      </c>
      <c r="U8" s="16">
        <f t="shared" si="6"/>
        <v>724584844.37185276</v>
      </c>
      <c r="V8" s="16">
        <f t="shared" si="6"/>
        <v>753707657.77215958</v>
      </c>
      <c r="W8" s="16">
        <f t="shared" si="6"/>
        <v>870758852.93184054</v>
      </c>
      <c r="X8" s="16">
        <f t="shared" si="6"/>
        <v>844838405.24199986</v>
      </c>
      <c r="Y8" s="16">
        <f t="shared" si="6"/>
        <v>1004791780</v>
      </c>
    </row>
    <row r="9" spans="1:47" x14ac:dyDescent="0.2">
      <c r="A9" s="16" t="s">
        <v>1289</v>
      </c>
      <c r="C9" s="16">
        <f t="shared" ref="C9:Y9" si="7">C$2*C96</f>
        <v>0</v>
      </c>
      <c r="D9" s="16">
        <f t="shared" si="7"/>
        <v>0</v>
      </c>
      <c r="E9" s="16">
        <f t="shared" si="7"/>
        <v>0</v>
      </c>
      <c r="F9" s="16">
        <f t="shared" si="7"/>
        <v>0</v>
      </c>
      <c r="G9" s="16">
        <f t="shared" si="7"/>
        <v>0</v>
      </c>
      <c r="H9" s="16">
        <f t="shared" si="7"/>
        <v>0</v>
      </c>
      <c r="I9" s="16">
        <f t="shared" si="7"/>
        <v>0</v>
      </c>
      <c r="J9" s="16">
        <f t="shared" si="7"/>
        <v>0</v>
      </c>
      <c r="K9" s="16">
        <f t="shared" si="7"/>
        <v>54921853.906850465</v>
      </c>
      <c r="L9" s="16">
        <f t="shared" si="7"/>
        <v>55316975.636200868</v>
      </c>
      <c r="M9" s="16">
        <f t="shared" si="7"/>
        <v>61382496.224417001</v>
      </c>
      <c r="N9" s="16">
        <f t="shared" si="7"/>
        <v>37522813.131989315</v>
      </c>
      <c r="O9" s="16">
        <f t="shared" si="7"/>
        <v>60575783.350629158</v>
      </c>
      <c r="P9" s="16">
        <f t="shared" si="7"/>
        <v>82383255.889033154</v>
      </c>
      <c r="Q9" s="16">
        <f t="shared" si="7"/>
        <v>119811697.16687468</v>
      </c>
      <c r="R9" s="16">
        <f t="shared" si="7"/>
        <v>260801612.93964177</v>
      </c>
      <c r="S9" s="16">
        <f t="shared" si="7"/>
        <v>490043415.62942064</v>
      </c>
      <c r="T9" s="16">
        <f t="shared" si="7"/>
        <v>604537659.30196106</v>
      </c>
      <c r="U9" s="16">
        <f t="shared" si="7"/>
        <v>724584844.37185276</v>
      </c>
      <c r="V9" s="16">
        <f t="shared" si="7"/>
        <v>753707657.77215958</v>
      </c>
      <c r="W9" s="16">
        <f t="shared" si="7"/>
        <v>870758852.93184054</v>
      </c>
      <c r="X9" s="16">
        <f t="shared" si="7"/>
        <v>844838405.24199986</v>
      </c>
      <c r="Y9" s="16">
        <f t="shared" si="7"/>
        <v>1004791780</v>
      </c>
    </row>
    <row r="10" spans="1:47" x14ac:dyDescent="0.2">
      <c r="A10" s="16" t="s">
        <v>1290</v>
      </c>
      <c r="C10" s="16">
        <f t="shared" ref="C10:Y10" si="8">C$2*C97</f>
        <v>0</v>
      </c>
      <c r="D10" s="16">
        <f t="shared" si="8"/>
        <v>0</v>
      </c>
      <c r="E10" s="16">
        <f t="shared" si="8"/>
        <v>0</v>
      </c>
      <c r="F10" s="16">
        <f t="shared" si="8"/>
        <v>0</v>
      </c>
      <c r="G10" s="16">
        <f t="shared" si="8"/>
        <v>0</v>
      </c>
      <c r="H10" s="16">
        <f t="shared" si="8"/>
        <v>0</v>
      </c>
      <c r="I10" s="16">
        <f t="shared" si="8"/>
        <v>0</v>
      </c>
      <c r="J10" s="16">
        <f t="shared" si="8"/>
        <v>0</v>
      </c>
      <c r="K10" s="16">
        <f t="shared" si="8"/>
        <v>20018712.479725078</v>
      </c>
      <c r="L10" s="16">
        <f t="shared" si="8"/>
        <v>18538701.160836492</v>
      </c>
      <c r="M10" s="16">
        <f t="shared" si="8"/>
        <v>15026230.663966315</v>
      </c>
      <c r="N10" s="16">
        <f t="shared" si="8"/>
        <v>18567933.015667666</v>
      </c>
      <c r="O10" s="16">
        <f t="shared" si="8"/>
        <v>33150296.745828971</v>
      </c>
      <c r="P10" s="16">
        <f t="shared" si="8"/>
        <v>42704456.91340775</v>
      </c>
      <c r="Q10" s="16">
        <f t="shared" si="8"/>
        <v>71802007.426516682</v>
      </c>
      <c r="R10" s="16">
        <f t="shared" si="8"/>
        <v>132433035.32494459</v>
      </c>
      <c r="S10" s="16">
        <f t="shared" si="8"/>
        <v>236613563.03915432</v>
      </c>
      <c r="T10" s="16">
        <f t="shared" si="8"/>
        <v>295553988.22695345</v>
      </c>
      <c r="U10" s="16">
        <f t="shared" si="8"/>
        <v>344153788.62894768</v>
      </c>
      <c r="V10" s="16">
        <f t="shared" si="8"/>
        <v>390478855.77993393</v>
      </c>
      <c r="W10" s="16">
        <f t="shared" si="8"/>
        <v>465232253.08072495</v>
      </c>
      <c r="X10" s="16">
        <f t="shared" si="8"/>
        <v>449466059.96499991</v>
      </c>
      <c r="Y10" s="16">
        <f t="shared" si="8"/>
        <v>547010340</v>
      </c>
    </row>
    <row r="11" spans="1:47" x14ac:dyDescent="0.2">
      <c r="A11" s="16" t="s">
        <v>1381</v>
      </c>
      <c r="C11" s="16">
        <f t="shared" ref="C11:Y11" si="9">C$2*C98</f>
        <v>0</v>
      </c>
      <c r="D11" s="16">
        <f t="shared" si="9"/>
        <v>0</v>
      </c>
      <c r="E11" s="16">
        <f t="shared" si="9"/>
        <v>0</v>
      </c>
      <c r="F11" s="16">
        <f t="shared" si="9"/>
        <v>0</v>
      </c>
      <c r="G11" s="16">
        <f t="shared" si="9"/>
        <v>0</v>
      </c>
      <c r="H11" s="16">
        <f t="shared" si="9"/>
        <v>0</v>
      </c>
      <c r="I11" s="16">
        <f t="shared" si="9"/>
        <v>0</v>
      </c>
      <c r="J11" s="16">
        <f t="shared" si="9"/>
        <v>0</v>
      </c>
      <c r="K11" s="16">
        <f t="shared" si="9"/>
        <v>0</v>
      </c>
      <c r="L11" s="16">
        <f t="shared" si="9"/>
        <v>0</v>
      </c>
      <c r="M11" s="16">
        <f t="shared" si="9"/>
        <v>0</v>
      </c>
      <c r="N11" s="16">
        <f t="shared" si="9"/>
        <v>0</v>
      </c>
      <c r="O11" s="16">
        <f t="shared" si="9"/>
        <v>0</v>
      </c>
      <c r="P11" s="16">
        <f t="shared" si="9"/>
        <v>0</v>
      </c>
      <c r="Q11" s="16">
        <f t="shared" si="9"/>
        <v>0</v>
      </c>
      <c r="R11" s="16">
        <f t="shared" si="9"/>
        <v>0</v>
      </c>
      <c r="S11" s="16">
        <f t="shared" si="9"/>
        <v>0</v>
      </c>
      <c r="T11" s="16">
        <f t="shared" si="9"/>
        <v>0</v>
      </c>
      <c r="U11" s="16">
        <f t="shared" si="9"/>
        <v>0</v>
      </c>
      <c r="V11" s="16">
        <f t="shared" si="9"/>
        <v>118111902.55085883</v>
      </c>
      <c r="W11" s="16">
        <f t="shared" si="9"/>
        <v>149108208.23874688</v>
      </c>
      <c r="X11" s="16">
        <f t="shared" si="9"/>
        <v>154694390.14899999</v>
      </c>
      <c r="Y11" s="16">
        <f t="shared" si="9"/>
        <v>175006270</v>
      </c>
    </row>
    <row r="12" spans="1:47" x14ac:dyDescent="0.2">
      <c r="A12" s="16" t="s">
        <v>1382</v>
      </c>
      <c r="C12" s="16">
        <f t="shared" ref="C12:Y12" si="10">C$2*C99</f>
        <v>0</v>
      </c>
      <c r="D12" s="16">
        <f t="shared" si="10"/>
        <v>0</v>
      </c>
      <c r="E12" s="16">
        <f t="shared" si="10"/>
        <v>0</v>
      </c>
      <c r="F12" s="16">
        <f t="shared" si="10"/>
        <v>0</v>
      </c>
      <c r="G12" s="16">
        <f t="shared" si="10"/>
        <v>0</v>
      </c>
      <c r="H12" s="16">
        <f t="shared" si="10"/>
        <v>0</v>
      </c>
      <c r="I12" s="16">
        <f t="shared" si="10"/>
        <v>0</v>
      </c>
      <c r="J12" s="16">
        <f t="shared" si="10"/>
        <v>0</v>
      </c>
      <c r="K12" s="16">
        <f t="shared" si="10"/>
        <v>1114679.9774126133</v>
      </c>
      <c r="L12" s="16">
        <f t="shared" si="10"/>
        <v>0</v>
      </c>
      <c r="M12" s="16">
        <f t="shared" si="10"/>
        <v>0</v>
      </c>
      <c r="N12" s="16">
        <f t="shared" si="10"/>
        <v>0</v>
      </c>
      <c r="O12" s="16">
        <f t="shared" si="10"/>
        <v>0</v>
      </c>
      <c r="P12" s="16">
        <f t="shared" si="10"/>
        <v>0</v>
      </c>
      <c r="Q12" s="16">
        <f t="shared" si="10"/>
        <v>0</v>
      </c>
      <c r="R12" s="16">
        <f t="shared" si="10"/>
        <v>0</v>
      </c>
      <c r="S12" s="16">
        <f t="shared" si="10"/>
        <v>0</v>
      </c>
      <c r="T12" s="16">
        <f t="shared" si="10"/>
        <v>0</v>
      </c>
      <c r="U12" s="16">
        <f t="shared" si="10"/>
        <v>0</v>
      </c>
      <c r="V12" s="16">
        <f t="shared" si="10"/>
        <v>0</v>
      </c>
      <c r="W12" s="16">
        <f t="shared" si="10"/>
        <v>0</v>
      </c>
      <c r="X12" s="16">
        <f t="shared" si="10"/>
        <v>0</v>
      </c>
      <c r="Y12" s="16">
        <f t="shared" si="10"/>
        <v>0</v>
      </c>
    </row>
    <row r="13" spans="1:47" x14ac:dyDescent="0.2">
      <c r="A13" s="16" t="s">
        <v>1291</v>
      </c>
      <c r="C13" s="16">
        <f t="shared" ref="C13:Y13" si="11">C$2*C100</f>
        <v>0</v>
      </c>
      <c r="D13" s="16">
        <f t="shared" si="11"/>
        <v>0</v>
      </c>
      <c r="E13" s="16">
        <f t="shared" si="11"/>
        <v>0</v>
      </c>
      <c r="F13" s="16">
        <f t="shared" si="11"/>
        <v>0</v>
      </c>
      <c r="G13" s="16">
        <f t="shared" si="11"/>
        <v>0</v>
      </c>
      <c r="H13" s="16">
        <f t="shared" si="11"/>
        <v>0</v>
      </c>
      <c r="I13" s="16">
        <f t="shared" si="11"/>
        <v>0</v>
      </c>
      <c r="J13" s="16">
        <f t="shared" si="11"/>
        <v>0</v>
      </c>
      <c r="K13" s="16">
        <f t="shared" si="11"/>
        <v>33788461.449712776</v>
      </c>
      <c r="L13" s="16">
        <f t="shared" si="11"/>
        <v>36778274.475364372</v>
      </c>
      <c r="M13" s="16">
        <f t="shared" si="11"/>
        <v>46356265.560450688</v>
      </c>
      <c r="N13" s="16">
        <f t="shared" si="11"/>
        <v>18954880.116321649</v>
      </c>
      <c r="O13" s="16">
        <f t="shared" si="11"/>
        <v>27425486.604800191</v>
      </c>
      <c r="P13" s="16">
        <f t="shared" si="11"/>
        <v>39678798.975625403</v>
      </c>
      <c r="Q13" s="16">
        <f t="shared" si="11"/>
        <v>48009689.740357988</v>
      </c>
      <c r="R13" s="16">
        <f t="shared" si="11"/>
        <v>128368577.6146972</v>
      </c>
      <c r="S13" s="16">
        <f t="shared" si="11"/>
        <v>253429852.59026632</v>
      </c>
      <c r="T13" s="16">
        <f t="shared" si="11"/>
        <v>308983671.07500756</v>
      </c>
      <c r="U13" s="16">
        <f t="shared" si="11"/>
        <v>380431055.74290502</v>
      </c>
      <c r="V13" s="16">
        <f t="shared" si="11"/>
        <v>245116899.44136682</v>
      </c>
      <c r="W13" s="16">
        <f t="shared" si="11"/>
        <v>256418391.61236867</v>
      </c>
      <c r="X13" s="16">
        <f t="shared" si="11"/>
        <v>240677955.12799996</v>
      </c>
      <c r="Y13" s="16">
        <f t="shared" si="11"/>
        <v>282775170</v>
      </c>
    </row>
    <row r="14" spans="1:47" x14ac:dyDescent="0.2">
      <c r="A14" s="16" t="s">
        <v>1292</v>
      </c>
      <c r="C14" s="16">
        <f t="shared" ref="C14:Y14" si="12">C$2*C101</f>
        <v>0</v>
      </c>
      <c r="D14" s="16">
        <f t="shared" si="12"/>
        <v>22941977.446589008</v>
      </c>
      <c r="E14" s="16">
        <f t="shared" si="12"/>
        <v>42280981.794320621</v>
      </c>
      <c r="F14" s="16">
        <f t="shared" si="12"/>
        <v>58946046.553980909</v>
      </c>
      <c r="G14" s="16">
        <f t="shared" si="12"/>
        <v>79922048.466453001</v>
      </c>
      <c r="H14" s="16">
        <f t="shared" si="12"/>
        <v>189745260.92510822</v>
      </c>
      <c r="I14" s="16">
        <f t="shared" si="12"/>
        <v>146069855.71988553</v>
      </c>
      <c r="J14" s="16">
        <f t="shared" si="12"/>
        <v>163882334.24611673</v>
      </c>
      <c r="K14" s="16">
        <f t="shared" si="12"/>
        <v>156237305.29257372</v>
      </c>
      <c r="L14" s="16">
        <f t="shared" si="12"/>
        <v>143487437.19426763</v>
      </c>
      <c r="M14" s="16">
        <f t="shared" si="12"/>
        <v>121536556.32522656</v>
      </c>
      <c r="N14" s="16">
        <f t="shared" si="12"/>
        <v>156101370.1734722</v>
      </c>
      <c r="O14" s="16">
        <f t="shared" si="12"/>
        <v>258825904.11610851</v>
      </c>
      <c r="P14" s="16">
        <f t="shared" si="12"/>
        <v>375821784.14516121</v>
      </c>
      <c r="Q14" s="16">
        <f t="shared" si="12"/>
        <v>512736245.75324595</v>
      </c>
      <c r="R14" s="16">
        <f t="shared" si="12"/>
        <v>511013658.71982026</v>
      </c>
      <c r="S14" s="16">
        <f t="shared" si="12"/>
        <v>647762294.40766859</v>
      </c>
      <c r="T14" s="16">
        <f t="shared" si="12"/>
        <v>826799478.36858678</v>
      </c>
      <c r="U14" s="16">
        <f t="shared" si="12"/>
        <v>806349075.84163046</v>
      </c>
      <c r="V14" s="16">
        <f t="shared" si="12"/>
        <v>961998912.975438</v>
      </c>
      <c r="W14" s="16">
        <f t="shared" si="12"/>
        <v>997709916.09976041</v>
      </c>
      <c r="X14" s="16">
        <f t="shared" si="12"/>
        <v>1066514966.2049998</v>
      </c>
      <c r="Y14" s="16">
        <f t="shared" si="12"/>
        <v>1160018960</v>
      </c>
    </row>
    <row r="15" spans="1:47" x14ac:dyDescent="0.2">
      <c r="A15" s="16" t="s">
        <v>1293</v>
      </c>
      <c r="C15" s="16">
        <f t="shared" ref="C15:Y15" si="13">C$2*C102</f>
        <v>0</v>
      </c>
      <c r="D15" s="16">
        <f t="shared" si="13"/>
        <v>-35818703.124979161</v>
      </c>
      <c r="E15" s="16">
        <f t="shared" si="13"/>
        <v>-55446636.451325469</v>
      </c>
      <c r="F15" s="16">
        <f t="shared" si="13"/>
        <v>-72553088.586728334</v>
      </c>
      <c r="G15" s="16">
        <f t="shared" si="13"/>
        <v>-63396137.123445921</v>
      </c>
      <c r="H15" s="16">
        <f t="shared" si="13"/>
        <v>-146494988.45946348</v>
      </c>
      <c r="I15" s="16">
        <f t="shared" si="13"/>
        <v>-41966644.653479084</v>
      </c>
      <c r="J15" s="16">
        <f t="shared" si="13"/>
        <v>-72514880.740503281</v>
      </c>
      <c r="K15" s="16">
        <f t="shared" si="13"/>
        <v>-64237288.816900805</v>
      </c>
      <c r="L15" s="16">
        <f t="shared" si="13"/>
        <v>-79215411.975581482</v>
      </c>
      <c r="M15" s="16">
        <f t="shared" si="13"/>
        <v>-89242023.580835536</v>
      </c>
      <c r="N15" s="16">
        <f t="shared" si="13"/>
        <v>-128441562.24636678</v>
      </c>
      <c r="O15" s="16">
        <f t="shared" si="13"/>
        <v>-250615535.95995149</v>
      </c>
      <c r="P15" s="16">
        <f t="shared" si="13"/>
        <v>-402344543.95645809</v>
      </c>
      <c r="Q15" s="16">
        <f t="shared" si="13"/>
        <v>-569314066.13013208</v>
      </c>
      <c r="R15" s="16">
        <f t="shared" si="13"/>
        <v>-654195856.90446961</v>
      </c>
      <c r="S15" s="16">
        <f t="shared" si="13"/>
        <v>-1044110742.8910186</v>
      </c>
      <c r="T15" s="16">
        <f t="shared" si="13"/>
        <v>-1185627327.0961692</v>
      </c>
      <c r="U15" s="16">
        <f t="shared" si="13"/>
        <v>-1020144827.3371553</v>
      </c>
      <c r="V15" s="16">
        <f t="shared" si="13"/>
        <v>-860591163.45501399</v>
      </c>
      <c r="W15" s="16">
        <f t="shared" si="13"/>
        <v>-887045088.98747027</v>
      </c>
      <c r="X15" s="16">
        <f t="shared" si="13"/>
        <v>-299621033.72499996</v>
      </c>
      <c r="Y15" s="16">
        <f t="shared" si="13"/>
        <v>-182191550</v>
      </c>
    </row>
    <row r="16" spans="1:47" x14ac:dyDescent="0.2">
      <c r="A16" s="16" t="s">
        <v>1295</v>
      </c>
      <c r="C16" s="16">
        <f t="shared" ref="C16:Y16" si="14">C$2*C103</f>
        <v>0</v>
      </c>
      <c r="D16" s="16">
        <f t="shared" si="14"/>
        <v>0</v>
      </c>
      <c r="E16" s="16">
        <f t="shared" si="14"/>
        <v>0</v>
      </c>
      <c r="F16" s="16">
        <f t="shared" si="14"/>
        <v>0</v>
      </c>
      <c r="G16" s="16">
        <f t="shared" si="14"/>
        <v>0</v>
      </c>
      <c r="H16" s="16">
        <f t="shared" si="14"/>
        <v>22498505.906553358</v>
      </c>
      <c r="I16" s="16">
        <f t="shared" si="14"/>
        <v>20417183.470357958</v>
      </c>
      <c r="J16" s="16">
        <f t="shared" si="14"/>
        <v>8116493.791183101</v>
      </c>
      <c r="K16" s="16">
        <f t="shared" si="14"/>
        <v>3385161.1962267114</v>
      </c>
      <c r="L16" s="16">
        <f t="shared" si="14"/>
        <v>1741299.7816515686</v>
      </c>
      <c r="M16" s="16">
        <f t="shared" si="14"/>
        <v>1371636.6774451172</v>
      </c>
      <c r="N16" s="16">
        <f t="shared" si="14"/>
        <v>1477308.7521396796</v>
      </c>
      <c r="O16" s="16">
        <f t="shared" si="14"/>
        <v>3481413.7715999647</v>
      </c>
      <c r="P16" s="16">
        <f t="shared" si="14"/>
        <v>7963760.0437856009</v>
      </c>
      <c r="Q16" s="16">
        <f t="shared" si="14"/>
        <v>11139910.693000814</v>
      </c>
      <c r="R16" s="16">
        <f t="shared" si="14"/>
        <v>16006663.837330811</v>
      </c>
      <c r="S16" s="16">
        <f t="shared" si="14"/>
        <v>37503106.839771278</v>
      </c>
      <c r="T16" s="16">
        <f t="shared" si="14"/>
        <v>42213704.71776285</v>
      </c>
      <c r="U16" s="16">
        <f t="shared" si="14"/>
        <v>-89507322.291657075</v>
      </c>
      <c r="V16" s="16">
        <f t="shared" si="14"/>
        <v>-171767998.03204405</v>
      </c>
      <c r="W16" s="16">
        <f t="shared" si="14"/>
        <v>-148196386.91941199</v>
      </c>
      <c r="X16" s="16">
        <f t="shared" si="14"/>
        <v>-27246480.819999997</v>
      </c>
      <c r="Y16" s="16">
        <f t="shared" si="14"/>
        <v>-20461980</v>
      </c>
    </row>
    <row r="17" spans="1:25" x14ac:dyDescent="0.2">
      <c r="A17" s="16" t="s">
        <v>1296</v>
      </c>
      <c r="C17" s="16">
        <f t="shared" ref="C17:Y17" si="15">C$2*C104</f>
        <v>0</v>
      </c>
      <c r="D17" s="16">
        <f t="shared" si="15"/>
        <v>0</v>
      </c>
      <c r="E17" s="16">
        <f t="shared" si="15"/>
        <v>0</v>
      </c>
      <c r="F17" s="16">
        <f t="shared" si="15"/>
        <v>0</v>
      </c>
      <c r="G17" s="16">
        <f t="shared" si="15"/>
        <v>0</v>
      </c>
      <c r="H17" s="16">
        <f t="shared" si="15"/>
        <v>24201223.020235907</v>
      </c>
      <c r="I17" s="16">
        <f t="shared" si="15"/>
        <v>21731892.079584967</v>
      </c>
      <c r="J17" s="16">
        <f t="shared" si="15"/>
        <v>8116493.791183101</v>
      </c>
      <c r="K17" s="16">
        <f t="shared" si="15"/>
        <v>3385161.1962267114</v>
      </c>
      <c r="L17" s="16">
        <f t="shared" si="15"/>
        <v>1741299.7816515686</v>
      </c>
      <c r="M17" s="16">
        <f t="shared" si="15"/>
        <v>1371636.6774451172</v>
      </c>
      <c r="N17" s="16">
        <f t="shared" si="15"/>
        <v>1477308.7521396796</v>
      </c>
      <c r="O17" s="16">
        <f t="shared" si="15"/>
        <v>3481413.7715999647</v>
      </c>
      <c r="P17" s="16">
        <f t="shared" si="15"/>
        <v>7963760.0437856009</v>
      </c>
      <c r="Q17" s="16">
        <f t="shared" si="15"/>
        <v>11139910.693000814</v>
      </c>
      <c r="R17" s="16">
        <f t="shared" si="15"/>
        <v>16006663.837330811</v>
      </c>
      <c r="S17" s="16">
        <f t="shared" si="15"/>
        <v>37503106.839771278</v>
      </c>
      <c r="T17" s="16">
        <f t="shared" si="15"/>
        <v>42213704.71776285</v>
      </c>
      <c r="U17" s="16">
        <f t="shared" si="15"/>
        <v>14541692.03491929</v>
      </c>
      <c r="V17" s="16">
        <f t="shared" si="15"/>
        <v>1917546.9018579882</v>
      </c>
      <c r="W17" s="16">
        <f t="shared" si="15"/>
        <v>28030313.866245598</v>
      </c>
      <c r="X17" s="16">
        <f t="shared" si="15"/>
        <v>101469249.94699998</v>
      </c>
      <c r="Y17" s="16">
        <f t="shared" si="15"/>
        <v>125651760</v>
      </c>
    </row>
    <row r="18" spans="1:25" x14ac:dyDescent="0.2">
      <c r="A18" s="16" t="s">
        <v>1297</v>
      </c>
      <c r="C18" s="16">
        <f t="shared" ref="C18:Y18" si="16">C$2*C105</f>
        <v>0</v>
      </c>
      <c r="D18" s="16">
        <f t="shared" si="16"/>
        <v>0</v>
      </c>
      <c r="E18" s="16">
        <f t="shared" si="16"/>
        <v>0</v>
      </c>
      <c r="F18" s="16">
        <f t="shared" si="16"/>
        <v>0</v>
      </c>
      <c r="G18" s="16">
        <f t="shared" si="16"/>
        <v>0</v>
      </c>
      <c r="H18" s="16">
        <f t="shared" si="16"/>
        <v>1702717.1136825497</v>
      </c>
      <c r="I18" s="16">
        <f t="shared" si="16"/>
        <v>1314708.6092270077</v>
      </c>
      <c r="J18" s="16">
        <f t="shared" si="16"/>
        <v>0</v>
      </c>
      <c r="K18" s="16">
        <f t="shared" si="16"/>
        <v>0</v>
      </c>
      <c r="L18" s="16">
        <f t="shared" si="16"/>
        <v>0</v>
      </c>
      <c r="M18" s="16">
        <f t="shared" si="16"/>
        <v>0</v>
      </c>
      <c r="N18" s="16">
        <f t="shared" si="16"/>
        <v>0</v>
      </c>
      <c r="O18" s="16">
        <f t="shared" si="16"/>
        <v>0</v>
      </c>
      <c r="P18" s="16">
        <f t="shared" si="16"/>
        <v>0</v>
      </c>
      <c r="Q18" s="16">
        <f t="shared" si="16"/>
        <v>0</v>
      </c>
      <c r="R18" s="16">
        <f t="shared" si="16"/>
        <v>0</v>
      </c>
      <c r="S18" s="16">
        <f t="shared" si="16"/>
        <v>0</v>
      </c>
      <c r="T18" s="16">
        <f t="shared" si="16"/>
        <v>0</v>
      </c>
      <c r="U18" s="16">
        <f t="shared" si="16"/>
        <v>104049014.32657637</v>
      </c>
      <c r="V18" s="16">
        <f t="shared" si="16"/>
        <v>173685544.93390206</v>
      </c>
      <c r="W18" s="16">
        <f t="shared" si="16"/>
        <v>176226700.78565758</v>
      </c>
      <c r="X18" s="16">
        <f t="shared" si="16"/>
        <v>128715730.76699999</v>
      </c>
      <c r="Y18" s="16">
        <f t="shared" si="16"/>
        <v>146113740</v>
      </c>
    </row>
    <row r="19" spans="1:25" x14ac:dyDescent="0.2">
      <c r="A19" s="16" t="s">
        <v>1298</v>
      </c>
      <c r="C19" s="16">
        <f t="shared" ref="C19:Y19" si="17">C$2*C106</f>
        <v>0</v>
      </c>
      <c r="D19" s="16">
        <f t="shared" si="17"/>
        <v>-8122619.6395993913</v>
      </c>
      <c r="E19" s="16">
        <f t="shared" si="17"/>
        <v>-400417.37829031842</v>
      </c>
      <c r="F19" s="16">
        <f t="shared" si="17"/>
        <v>-36717.150094498145</v>
      </c>
      <c r="G19" s="16">
        <f t="shared" si="17"/>
        <v>-409255.84077564394</v>
      </c>
      <c r="H19" s="16">
        <f t="shared" si="17"/>
        <v>-2128789.4477619319</v>
      </c>
      <c r="I19" s="16">
        <f t="shared" si="17"/>
        <v>-16941950.277389776</v>
      </c>
      <c r="J19" s="16">
        <f t="shared" si="17"/>
        <v>-6454006.7620884003</v>
      </c>
      <c r="K19" s="16">
        <f t="shared" si="17"/>
        <v>-2299853.5502347201</v>
      </c>
      <c r="L19" s="16">
        <f t="shared" si="17"/>
        <v>-5832270.4719881583</v>
      </c>
      <c r="M19" s="16">
        <f t="shared" si="17"/>
        <v>-75807846.133064479</v>
      </c>
      <c r="N19" s="16">
        <f t="shared" si="17"/>
        <v>-64951.834752633244</v>
      </c>
      <c r="O19" s="16">
        <f t="shared" si="17"/>
        <v>-297871068.33842933</v>
      </c>
      <c r="P19" s="16">
        <f t="shared" si="17"/>
        <v>103301.88826211054</v>
      </c>
      <c r="Q19" s="16">
        <f t="shared" si="17"/>
        <v>8274481.0888911923</v>
      </c>
      <c r="R19" s="16">
        <f t="shared" si="17"/>
        <v>-3953263.9846693124</v>
      </c>
      <c r="S19" s="16">
        <f t="shared" si="17"/>
        <v>31703723.391956192</v>
      </c>
      <c r="T19" s="16">
        <f t="shared" si="17"/>
        <v>26162703.264745988</v>
      </c>
      <c r="U19" s="16">
        <f t="shared" si="17"/>
        <v>56059829.781497218</v>
      </c>
      <c r="V19" s="16">
        <f t="shared" si="17"/>
        <v>-2489532.0765097379</v>
      </c>
      <c r="W19" s="16">
        <f t="shared" si="17"/>
        <v>-238136769.62124267</v>
      </c>
      <c r="X19" s="16">
        <f t="shared" si="17"/>
        <v>-133452541.01399998</v>
      </c>
      <c r="Y19" s="16">
        <f t="shared" si="17"/>
        <v>-186042720</v>
      </c>
    </row>
    <row r="20" spans="1:25" x14ac:dyDescent="0.2">
      <c r="A20" s="16" t="s">
        <v>1299</v>
      </c>
      <c r="C20" s="16">
        <f t="shared" ref="C20:Y20" si="18">C$2*C107</f>
        <v>0</v>
      </c>
      <c r="D20" s="16">
        <f t="shared" si="18"/>
        <v>0</v>
      </c>
      <c r="E20" s="16">
        <f t="shared" si="18"/>
        <v>0</v>
      </c>
      <c r="F20" s="16">
        <f t="shared" si="18"/>
        <v>0</v>
      </c>
      <c r="G20" s="16">
        <f t="shared" si="18"/>
        <v>0</v>
      </c>
      <c r="H20" s="16">
        <f t="shared" si="18"/>
        <v>0</v>
      </c>
      <c r="I20" s="16">
        <f t="shared" si="18"/>
        <v>0</v>
      </c>
      <c r="J20" s="16">
        <f t="shared" si="18"/>
        <v>0</v>
      </c>
      <c r="K20" s="16">
        <f t="shared" si="18"/>
        <v>6492753.8605285427</v>
      </c>
      <c r="L20" s="16">
        <f t="shared" si="18"/>
        <v>0</v>
      </c>
      <c r="M20" s="16">
        <f t="shared" si="18"/>
        <v>22580761.842402522</v>
      </c>
      <c r="N20" s="16">
        <f t="shared" si="18"/>
        <v>0</v>
      </c>
      <c r="O20" s="16">
        <f t="shared" si="18"/>
        <v>0</v>
      </c>
      <c r="P20" s="16">
        <f t="shared" si="18"/>
        <v>0</v>
      </c>
      <c r="Q20" s="16">
        <f t="shared" si="18"/>
        <v>0</v>
      </c>
      <c r="R20" s="16">
        <f t="shared" si="18"/>
        <v>0</v>
      </c>
      <c r="S20" s="16">
        <f t="shared" si="18"/>
        <v>4567735.3829862904</v>
      </c>
      <c r="T20" s="16">
        <f t="shared" si="18"/>
        <v>14246241.893509537</v>
      </c>
      <c r="U20" s="16">
        <f t="shared" si="18"/>
        <v>45385988.934797212</v>
      </c>
      <c r="V20" s="16">
        <f t="shared" si="18"/>
        <v>20963074.490102973</v>
      </c>
      <c r="W20" s="16">
        <f t="shared" si="18"/>
        <v>-144593167.3563897</v>
      </c>
      <c r="X20" s="16">
        <f t="shared" si="18"/>
        <v>-114614668.20699999</v>
      </c>
      <c r="Y20" s="16">
        <f t="shared" si="18"/>
        <v>-179005760</v>
      </c>
    </row>
    <row r="21" spans="1:25" x14ac:dyDescent="0.2">
      <c r="A21" s="16" t="s">
        <v>1383</v>
      </c>
      <c r="C21" s="16">
        <f t="shared" ref="C21:Y21" si="19">C$2*C108</f>
        <v>0</v>
      </c>
      <c r="D21" s="16">
        <f t="shared" si="19"/>
        <v>0</v>
      </c>
      <c r="E21" s="16">
        <f t="shared" si="19"/>
        <v>0</v>
      </c>
      <c r="F21" s="16">
        <f t="shared" si="19"/>
        <v>0</v>
      </c>
      <c r="G21" s="16">
        <f t="shared" si="19"/>
        <v>0</v>
      </c>
      <c r="H21" s="16">
        <f t="shared" si="19"/>
        <v>-1690139.3326027156</v>
      </c>
      <c r="I21" s="16">
        <f t="shared" si="19"/>
        <v>-14006471.30701709</v>
      </c>
      <c r="J21" s="16">
        <f t="shared" si="19"/>
        <v>-7400554.2274297168</v>
      </c>
      <c r="K21" s="16">
        <f t="shared" si="19"/>
        <v>-11218761.986106658</v>
      </c>
      <c r="L21" s="16">
        <f t="shared" si="19"/>
        <v>-5064942.5184138985</v>
      </c>
      <c r="M21" s="16">
        <f t="shared" si="19"/>
        <v>-6348557.8868032955</v>
      </c>
      <c r="N21" s="16">
        <f t="shared" si="19"/>
        <v>0</v>
      </c>
      <c r="O21" s="16">
        <f t="shared" si="19"/>
        <v>0</v>
      </c>
      <c r="P21" s="16">
        <f t="shared" si="19"/>
        <v>0</v>
      </c>
      <c r="Q21" s="16">
        <f t="shared" si="19"/>
        <v>0</v>
      </c>
      <c r="R21" s="16">
        <f t="shared" si="19"/>
        <v>0</v>
      </c>
      <c r="S21" s="16">
        <f t="shared" si="19"/>
        <v>0</v>
      </c>
      <c r="T21" s="16">
        <f t="shared" si="19"/>
        <v>0</v>
      </c>
      <c r="U21" s="16">
        <f t="shared" si="19"/>
        <v>0</v>
      </c>
      <c r="V21" s="16">
        <f t="shared" si="19"/>
        <v>0</v>
      </c>
      <c r="W21" s="16">
        <f t="shared" si="19"/>
        <v>0</v>
      </c>
      <c r="X21" s="16">
        <f t="shared" si="19"/>
        <v>0</v>
      </c>
      <c r="Y21" s="16">
        <f t="shared" si="19"/>
        <v>0</v>
      </c>
    </row>
    <row r="22" spans="1:25" x14ac:dyDescent="0.2">
      <c r="A22" s="16" t="s">
        <v>1300</v>
      </c>
      <c r="C22" s="16">
        <f t="shared" ref="C22:Y22" si="20">C$2*C109</f>
        <v>0</v>
      </c>
      <c r="D22" s="16">
        <f t="shared" si="20"/>
        <v>-8122619.6395993913</v>
      </c>
      <c r="E22" s="16">
        <f t="shared" si="20"/>
        <v>-400417.37829031842</v>
      </c>
      <c r="F22" s="16">
        <f t="shared" si="20"/>
        <v>-36717.150094498145</v>
      </c>
      <c r="G22" s="16">
        <f t="shared" si="20"/>
        <v>-409255.84077564394</v>
      </c>
      <c r="H22" s="16">
        <f t="shared" si="20"/>
        <v>-438650.1151592164</v>
      </c>
      <c r="I22" s="16">
        <f t="shared" si="20"/>
        <v>-2935478.970372688</v>
      </c>
      <c r="J22" s="16">
        <f t="shared" si="20"/>
        <v>946547.46534131607</v>
      </c>
      <c r="K22" s="16">
        <f t="shared" si="20"/>
        <v>-484643.46844026668</v>
      </c>
      <c r="L22" s="16">
        <f t="shared" si="20"/>
        <v>0</v>
      </c>
      <c r="M22" s="16">
        <f t="shared" si="20"/>
        <v>-92504749.925136924</v>
      </c>
      <c r="N22" s="16">
        <f t="shared" si="20"/>
        <v>0</v>
      </c>
      <c r="O22" s="16">
        <f t="shared" si="20"/>
        <v>-300343021.76672053</v>
      </c>
      <c r="P22" s="16">
        <f t="shared" si="20"/>
        <v>0</v>
      </c>
      <c r="Q22" s="16">
        <f t="shared" si="20"/>
        <v>0</v>
      </c>
      <c r="R22" s="16">
        <f t="shared" si="20"/>
        <v>0</v>
      </c>
      <c r="S22" s="16">
        <f t="shared" si="20"/>
        <v>26355474.302954569</v>
      </c>
      <c r="T22" s="16">
        <f t="shared" si="20"/>
        <v>0</v>
      </c>
      <c r="U22" s="16">
        <f t="shared" si="20"/>
        <v>0</v>
      </c>
      <c r="V22" s="16">
        <f t="shared" si="20"/>
        <v>0</v>
      </c>
      <c r="W22" s="16">
        <f t="shared" si="20"/>
        <v>-86533764.018070191</v>
      </c>
      <c r="X22" s="16">
        <f t="shared" si="20"/>
        <v>0</v>
      </c>
      <c r="Y22" s="16">
        <f t="shared" si="20"/>
        <v>0</v>
      </c>
    </row>
    <row r="23" spans="1:25" x14ac:dyDescent="0.2">
      <c r="A23" s="16" t="s">
        <v>1301</v>
      </c>
      <c r="C23" s="16">
        <f t="shared" ref="C23:Y23" si="21">C$2*C110</f>
        <v>0</v>
      </c>
      <c r="D23" s="16">
        <f t="shared" si="21"/>
        <v>0</v>
      </c>
      <c r="E23" s="16">
        <f t="shared" si="21"/>
        <v>0</v>
      </c>
      <c r="F23" s="16">
        <f t="shared" si="21"/>
        <v>0</v>
      </c>
      <c r="G23" s="16">
        <f t="shared" si="21"/>
        <v>0</v>
      </c>
      <c r="H23" s="16">
        <f t="shared" si="21"/>
        <v>0</v>
      </c>
      <c r="I23" s="16">
        <f t="shared" si="21"/>
        <v>0</v>
      </c>
      <c r="J23" s="16">
        <f t="shared" si="21"/>
        <v>0</v>
      </c>
      <c r="K23" s="16">
        <f t="shared" si="21"/>
        <v>484643.46844026668</v>
      </c>
      <c r="L23" s="16">
        <f t="shared" si="21"/>
        <v>0</v>
      </c>
      <c r="M23" s="16">
        <f t="shared" si="21"/>
        <v>92504749.925136924</v>
      </c>
      <c r="N23" s="16">
        <f t="shared" si="21"/>
        <v>0</v>
      </c>
      <c r="O23" s="16">
        <f t="shared" si="21"/>
        <v>0</v>
      </c>
      <c r="P23" s="16">
        <f t="shared" si="21"/>
        <v>0</v>
      </c>
      <c r="Q23" s="16">
        <f t="shared" si="21"/>
        <v>0</v>
      </c>
      <c r="R23" s="16">
        <f t="shared" si="21"/>
        <v>0</v>
      </c>
      <c r="S23" s="16">
        <f t="shared" si="21"/>
        <v>0</v>
      </c>
      <c r="T23" s="16">
        <f t="shared" si="21"/>
        <v>0</v>
      </c>
      <c r="U23" s="16">
        <f t="shared" si="21"/>
        <v>0</v>
      </c>
      <c r="V23" s="16">
        <f t="shared" si="21"/>
        <v>0</v>
      </c>
      <c r="W23" s="16">
        <f t="shared" si="21"/>
        <v>0</v>
      </c>
      <c r="X23" s="16">
        <f t="shared" si="21"/>
        <v>0</v>
      </c>
      <c r="Y23" s="16">
        <f t="shared" si="21"/>
        <v>0</v>
      </c>
    </row>
    <row r="24" spans="1:25" x14ac:dyDescent="0.2">
      <c r="A24" s="16" t="s">
        <v>1302</v>
      </c>
      <c r="C24" s="16">
        <f t="shared" ref="C24:Y24" si="22">C$2*C111</f>
        <v>0</v>
      </c>
      <c r="D24" s="16">
        <f t="shared" si="22"/>
        <v>0</v>
      </c>
      <c r="E24" s="16">
        <f t="shared" si="22"/>
        <v>0</v>
      </c>
      <c r="F24" s="16">
        <f t="shared" si="22"/>
        <v>0</v>
      </c>
      <c r="G24" s="16">
        <f t="shared" si="22"/>
        <v>0</v>
      </c>
      <c r="H24" s="16">
        <f t="shared" si="22"/>
        <v>0</v>
      </c>
      <c r="I24" s="16">
        <f t="shared" si="22"/>
        <v>0</v>
      </c>
      <c r="J24" s="16">
        <f t="shared" si="22"/>
        <v>0</v>
      </c>
      <c r="K24" s="16">
        <f t="shared" si="22"/>
        <v>0</v>
      </c>
      <c r="L24" s="16">
        <f t="shared" si="22"/>
        <v>0</v>
      </c>
      <c r="M24" s="16">
        <f t="shared" si="22"/>
        <v>0</v>
      </c>
      <c r="N24" s="16">
        <f t="shared" si="22"/>
        <v>0</v>
      </c>
      <c r="O24" s="16">
        <f t="shared" si="22"/>
        <v>300343021.76672053</v>
      </c>
      <c r="P24" s="16">
        <f t="shared" si="22"/>
        <v>0</v>
      </c>
      <c r="Q24" s="16">
        <f t="shared" si="22"/>
        <v>0</v>
      </c>
      <c r="R24" s="16">
        <f t="shared" si="22"/>
        <v>0</v>
      </c>
      <c r="S24" s="16">
        <f t="shared" si="22"/>
        <v>-26355474.302954569</v>
      </c>
      <c r="T24" s="16">
        <f t="shared" si="22"/>
        <v>0</v>
      </c>
      <c r="U24" s="16">
        <f t="shared" si="22"/>
        <v>0</v>
      </c>
      <c r="V24" s="16">
        <f t="shared" si="22"/>
        <v>0</v>
      </c>
      <c r="W24" s="16">
        <f t="shared" si="22"/>
        <v>86533764.018070191</v>
      </c>
      <c r="X24" s="16">
        <f t="shared" si="22"/>
        <v>0</v>
      </c>
      <c r="Y24" s="16">
        <f t="shared" si="22"/>
        <v>0</v>
      </c>
    </row>
    <row r="25" spans="1:25" x14ac:dyDescent="0.2">
      <c r="A25" s="16" t="s">
        <v>1303</v>
      </c>
      <c r="C25" s="16">
        <f t="shared" ref="C25:Y25" si="23">C$2*C112</f>
        <v>0</v>
      </c>
      <c r="D25" s="16">
        <f t="shared" si="23"/>
        <v>0</v>
      </c>
      <c r="E25" s="16">
        <f t="shared" si="23"/>
        <v>0</v>
      </c>
      <c r="F25" s="16">
        <f t="shared" si="23"/>
        <v>0</v>
      </c>
      <c r="G25" s="16">
        <f t="shared" si="23"/>
        <v>0</v>
      </c>
      <c r="H25" s="16">
        <f t="shared" si="23"/>
        <v>0</v>
      </c>
      <c r="I25" s="16">
        <f t="shared" si="23"/>
        <v>0</v>
      </c>
      <c r="J25" s="16">
        <f t="shared" si="23"/>
        <v>0</v>
      </c>
      <c r="K25" s="16">
        <f t="shared" si="23"/>
        <v>2910798.0437836624</v>
      </c>
      <c r="L25" s="16">
        <f t="shared" si="23"/>
        <v>-767327.95357425965</v>
      </c>
      <c r="M25" s="16">
        <f t="shared" si="23"/>
        <v>464699.83647321782</v>
      </c>
      <c r="N25" s="16">
        <f t="shared" si="23"/>
        <v>-64951.834752633244</v>
      </c>
      <c r="O25" s="16">
        <f t="shared" si="23"/>
        <v>2471953.4282911825</v>
      </c>
      <c r="P25" s="16">
        <f t="shared" si="23"/>
        <v>103301.88826211054</v>
      </c>
      <c r="Q25" s="16">
        <f t="shared" si="23"/>
        <v>8274481.0888911923</v>
      </c>
      <c r="R25" s="16">
        <f t="shared" si="23"/>
        <v>-3953263.9846693124</v>
      </c>
      <c r="S25" s="16">
        <f t="shared" si="23"/>
        <v>780513.70601533423</v>
      </c>
      <c r="T25" s="16">
        <f t="shared" si="23"/>
        <v>11916461.371236451</v>
      </c>
      <c r="U25" s="16">
        <f t="shared" si="23"/>
        <v>10673840.846700009</v>
      </c>
      <c r="V25" s="16">
        <f t="shared" si="23"/>
        <v>-23452606.566612709</v>
      </c>
      <c r="W25" s="16">
        <f t="shared" si="23"/>
        <v>-7009838.2467827993</v>
      </c>
      <c r="X25" s="16">
        <f t="shared" si="23"/>
        <v>-18837872.806999996</v>
      </c>
      <c r="Y25" s="16">
        <f t="shared" si="23"/>
        <v>-7036960</v>
      </c>
    </row>
    <row r="26" spans="1:25" x14ac:dyDescent="0.2">
      <c r="A26" s="16" t="s">
        <v>1304</v>
      </c>
      <c r="C26" s="16">
        <f t="shared" ref="C26:Y26" si="24">C$2*C113</f>
        <v>0</v>
      </c>
      <c r="D26" s="16">
        <f t="shared" si="24"/>
        <v>0</v>
      </c>
      <c r="E26" s="16">
        <f t="shared" si="24"/>
        <v>0</v>
      </c>
      <c r="F26" s="16">
        <f t="shared" si="24"/>
        <v>0</v>
      </c>
      <c r="G26" s="16">
        <f t="shared" si="24"/>
        <v>0</v>
      </c>
      <c r="H26" s="16">
        <f t="shared" si="24"/>
        <v>-126125272.00067204</v>
      </c>
      <c r="I26" s="16">
        <f t="shared" si="24"/>
        <v>-38491411.460510902</v>
      </c>
      <c r="J26" s="16">
        <f t="shared" si="24"/>
        <v>-70852393.711408585</v>
      </c>
      <c r="K26" s="16">
        <f t="shared" si="24"/>
        <v>-63151981.170908816</v>
      </c>
      <c r="L26" s="16">
        <f t="shared" si="24"/>
        <v>-83306382.665918067</v>
      </c>
      <c r="M26" s="16">
        <f t="shared" si="24"/>
        <v>-163678233.03645489</v>
      </c>
      <c r="N26" s="16">
        <f t="shared" si="24"/>
        <v>-127029205.32897975</v>
      </c>
      <c r="O26" s="16">
        <f t="shared" si="24"/>
        <v>-545005190.52678084</v>
      </c>
      <c r="P26" s="16">
        <f t="shared" si="24"/>
        <v>-394277482.02441043</v>
      </c>
      <c r="Q26" s="16">
        <f t="shared" si="24"/>
        <v>-549899674.34824002</v>
      </c>
      <c r="R26" s="16">
        <f t="shared" si="24"/>
        <v>-642142457.05180812</v>
      </c>
      <c r="S26" s="16">
        <f t="shared" si="24"/>
        <v>-974903912.65929115</v>
      </c>
      <c r="T26" s="16">
        <f t="shared" si="24"/>
        <v>-1117250919.1136603</v>
      </c>
      <c r="U26" s="16">
        <f t="shared" si="24"/>
        <v>-1053592319.8473152</v>
      </c>
      <c r="V26" s="16">
        <f t="shared" si="24"/>
        <v>-1034848693.5635678</v>
      </c>
      <c r="W26" s="16">
        <f t="shared" si="24"/>
        <v>-1273378245.528125</v>
      </c>
      <c r="X26" s="16">
        <f t="shared" si="24"/>
        <v>-460320055.55899996</v>
      </c>
      <c r="Y26" s="16">
        <f t="shared" si="24"/>
        <v>-388696250</v>
      </c>
    </row>
    <row r="27" spans="1:25" x14ac:dyDescent="0.2">
      <c r="A27" s="16" t="s">
        <v>1305</v>
      </c>
      <c r="C27" s="16">
        <f t="shared" ref="C27:Y27" si="25">C$2*C114</f>
        <v>0</v>
      </c>
      <c r="D27" s="16">
        <f t="shared" si="25"/>
        <v>0</v>
      </c>
      <c r="E27" s="16">
        <f t="shared" si="25"/>
        <v>0</v>
      </c>
      <c r="F27" s="16">
        <f t="shared" si="25"/>
        <v>0</v>
      </c>
      <c r="G27" s="16">
        <f t="shared" si="25"/>
        <v>0</v>
      </c>
      <c r="H27" s="16">
        <f t="shared" si="25"/>
        <v>8246307.7204662729</v>
      </c>
      <c r="I27" s="16">
        <f t="shared" si="25"/>
        <v>1084031.5252685994</v>
      </c>
      <c r="J27" s="16">
        <f t="shared" si="25"/>
        <v>877214.37074625154</v>
      </c>
      <c r="K27" s="16">
        <f t="shared" si="25"/>
        <v>754868.91750999121</v>
      </c>
      <c r="L27" s="16">
        <f t="shared" si="25"/>
        <v>0</v>
      </c>
      <c r="M27" s="16">
        <f t="shared" si="25"/>
        <v>-14842316.2271748</v>
      </c>
      <c r="N27" s="16">
        <f t="shared" si="25"/>
        <v>-3724365.8437946085</v>
      </c>
      <c r="O27" s="16">
        <f t="shared" si="25"/>
        <v>-54702683.213076584</v>
      </c>
      <c r="P27" s="16">
        <f t="shared" si="25"/>
        <v>0</v>
      </c>
      <c r="Q27" s="16">
        <f t="shared" si="25"/>
        <v>0</v>
      </c>
      <c r="R27" s="16">
        <f t="shared" si="25"/>
        <v>0</v>
      </c>
      <c r="S27" s="16">
        <f t="shared" si="25"/>
        <v>1054782.8900666996</v>
      </c>
      <c r="T27" s="16">
        <f t="shared" si="25"/>
        <v>1089166.0838145581</v>
      </c>
      <c r="U27" s="16">
        <f t="shared" si="25"/>
        <v>3301403.7044304018</v>
      </c>
      <c r="V27" s="16">
        <f t="shared" si="25"/>
        <v>825796.00586664467</v>
      </c>
      <c r="W27" s="16">
        <f t="shared" si="25"/>
        <v>4703732.5308440998</v>
      </c>
      <c r="X27" s="16">
        <f t="shared" si="25"/>
        <v>7140786.5749999993</v>
      </c>
      <c r="Y27" s="16">
        <f t="shared" si="25"/>
        <v>-102194540</v>
      </c>
    </row>
    <row r="28" spans="1:25" x14ac:dyDescent="0.2">
      <c r="A28" s="16" t="s">
        <v>1306</v>
      </c>
      <c r="C28" s="16">
        <f t="shared" ref="C28:Y28" si="26">C$2*C115</f>
        <v>0</v>
      </c>
      <c r="D28" s="16">
        <f t="shared" si="26"/>
        <v>-48940666.403012164</v>
      </c>
      <c r="E28" s="16">
        <f t="shared" si="26"/>
        <v>-60779233.553620994</v>
      </c>
      <c r="F28" s="16">
        <f t="shared" si="26"/>
        <v>-71621808.143422425</v>
      </c>
      <c r="G28" s="16">
        <f t="shared" si="26"/>
        <v>-55543239.755150922</v>
      </c>
      <c r="H28" s="16">
        <f t="shared" si="26"/>
        <v>-134371579.72113833</v>
      </c>
      <c r="I28" s="16">
        <f t="shared" si="26"/>
        <v>-39575442.985779501</v>
      </c>
      <c r="J28" s="16">
        <f t="shared" si="26"/>
        <v>-71729608.082154825</v>
      </c>
      <c r="K28" s="16">
        <f t="shared" si="26"/>
        <v>-63906850.088418804</v>
      </c>
      <c r="L28" s="16">
        <f t="shared" si="26"/>
        <v>-83306382.665918067</v>
      </c>
      <c r="M28" s="16">
        <f t="shared" si="26"/>
        <v>-148835916.8092801</v>
      </c>
      <c r="N28" s="16">
        <f t="shared" si="26"/>
        <v>-123304839.48518513</v>
      </c>
      <c r="O28" s="16">
        <f t="shared" si="26"/>
        <v>-490302507.31370425</v>
      </c>
      <c r="P28" s="16">
        <f t="shared" si="26"/>
        <v>-394277482.02441043</v>
      </c>
      <c r="Q28" s="16">
        <f t="shared" si="26"/>
        <v>-549899674.34824002</v>
      </c>
      <c r="R28" s="16">
        <f t="shared" si="26"/>
        <v>-642142457.05180812</v>
      </c>
      <c r="S28" s="16">
        <f t="shared" si="26"/>
        <v>-975958695.54935789</v>
      </c>
      <c r="T28" s="16">
        <f t="shared" si="26"/>
        <v>-1118340085.197475</v>
      </c>
      <c r="U28" s="16">
        <f t="shared" si="26"/>
        <v>-1056893723.5517455</v>
      </c>
      <c r="V28" s="16">
        <f t="shared" si="26"/>
        <v>-1035674489.5694344</v>
      </c>
      <c r="W28" s="16">
        <f t="shared" si="26"/>
        <v>-1278081978.058969</v>
      </c>
      <c r="X28" s="16">
        <f t="shared" si="26"/>
        <v>-467460842.13399994</v>
      </c>
      <c r="Y28" s="16">
        <f t="shared" si="26"/>
        <v>-286501710</v>
      </c>
    </row>
    <row r="29" spans="1:25" x14ac:dyDescent="0.2">
      <c r="A29" s="16" t="s">
        <v>1307</v>
      </c>
      <c r="C29" s="16">
        <f t="shared" ref="C29:Y29" si="27">C$2*C116</f>
        <v>0</v>
      </c>
      <c r="D29" s="16">
        <f t="shared" si="27"/>
        <v>-43850234.513282634</v>
      </c>
      <c r="E29" s="16">
        <f t="shared" si="27"/>
        <v>-56116862.964343593</v>
      </c>
      <c r="F29" s="16">
        <f t="shared" si="27"/>
        <v>-71621808.143422425</v>
      </c>
      <c r="G29" s="16">
        <f t="shared" si="27"/>
        <v>-55543239.755150922</v>
      </c>
      <c r="H29" s="16">
        <f t="shared" si="27"/>
        <v>-134371579.72113833</v>
      </c>
      <c r="I29" s="16">
        <f t="shared" si="27"/>
        <v>-39575442.985779501</v>
      </c>
      <c r="J29" s="16">
        <f t="shared" si="27"/>
        <v>-71729608.082154825</v>
      </c>
      <c r="K29" s="16">
        <f t="shared" si="27"/>
        <v>-63906850.088418804</v>
      </c>
      <c r="L29" s="16">
        <f t="shared" si="27"/>
        <v>-83306382.665918067</v>
      </c>
      <c r="M29" s="16">
        <f t="shared" si="27"/>
        <v>-148835916.8092801</v>
      </c>
      <c r="N29" s="16">
        <f t="shared" si="27"/>
        <v>-123304839.48518513</v>
      </c>
      <c r="O29" s="16">
        <f t="shared" si="27"/>
        <v>-490302507.31370425</v>
      </c>
      <c r="P29" s="16">
        <f t="shared" si="27"/>
        <v>-394277482.02441043</v>
      </c>
      <c r="Q29" s="16">
        <f t="shared" si="27"/>
        <v>-549899674.34824002</v>
      </c>
      <c r="R29" s="16">
        <f t="shared" si="27"/>
        <v>-642142457.05180812</v>
      </c>
      <c r="S29" s="16">
        <f t="shared" si="27"/>
        <v>-975958695.54935789</v>
      </c>
      <c r="T29" s="16">
        <f t="shared" si="27"/>
        <v>-1118340085.197475</v>
      </c>
      <c r="U29" s="16">
        <f t="shared" si="27"/>
        <v>-1056893723.5517455</v>
      </c>
      <c r="V29" s="16">
        <f t="shared" si="27"/>
        <v>-1035674489.5694344</v>
      </c>
      <c r="W29" s="16">
        <f t="shared" si="27"/>
        <v>-1278081978.058969</v>
      </c>
      <c r="X29" s="16">
        <f t="shared" si="27"/>
        <v>-467460842.13399994</v>
      </c>
      <c r="Y29" s="16">
        <f t="shared" si="27"/>
        <v>-286501710</v>
      </c>
    </row>
    <row r="30" spans="1:25" x14ac:dyDescent="0.2">
      <c r="A30" s="16" t="s">
        <v>1308</v>
      </c>
      <c r="C30" s="16">
        <f t="shared" ref="C30:Y30" si="28">C$2*C117</f>
        <v>0</v>
      </c>
      <c r="D30" s="16">
        <f t="shared" si="28"/>
        <v>-43850234.513282634</v>
      </c>
      <c r="E30" s="16">
        <f t="shared" si="28"/>
        <v>-56116862.964343593</v>
      </c>
      <c r="F30" s="16">
        <f t="shared" si="28"/>
        <v>-71621808.143422425</v>
      </c>
      <c r="G30" s="16">
        <f t="shared" si="28"/>
        <v>-55543239.755150922</v>
      </c>
      <c r="H30" s="16">
        <f t="shared" si="28"/>
        <v>-134371579.72113833</v>
      </c>
      <c r="I30" s="16">
        <f t="shared" si="28"/>
        <v>-39575442.985779501</v>
      </c>
      <c r="J30" s="16">
        <f t="shared" si="28"/>
        <v>-71729608.082154825</v>
      </c>
      <c r="K30" s="16">
        <f t="shared" si="28"/>
        <v>-63906850.088418804</v>
      </c>
      <c r="L30" s="16">
        <f t="shared" si="28"/>
        <v>-83306382.665918067</v>
      </c>
      <c r="M30" s="16">
        <f t="shared" si="28"/>
        <v>-148835916.8092801</v>
      </c>
      <c r="N30" s="16">
        <f t="shared" si="28"/>
        <v>-123304839.48518513</v>
      </c>
      <c r="O30" s="16">
        <f t="shared" si="28"/>
        <v>-490302507.31370425</v>
      </c>
      <c r="P30" s="16">
        <f t="shared" si="28"/>
        <v>-394277482.02441043</v>
      </c>
      <c r="Q30" s="16">
        <f t="shared" si="28"/>
        <v>-549899674.34824002</v>
      </c>
      <c r="R30" s="16">
        <f t="shared" si="28"/>
        <v>-642142457.05180812</v>
      </c>
      <c r="S30" s="16">
        <f t="shared" si="28"/>
        <v>-975958695.54935789</v>
      </c>
      <c r="T30" s="16">
        <f t="shared" si="28"/>
        <v>-1118340085.197475</v>
      </c>
      <c r="U30" s="16">
        <f t="shared" si="28"/>
        <v>-1056893723.5517455</v>
      </c>
      <c r="V30" s="16">
        <f t="shared" si="28"/>
        <v>-1035674489.5694344</v>
      </c>
      <c r="W30" s="16">
        <f t="shared" si="28"/>
        <v>-1278081978.058969</v>
      </c>
      <c r="X30" s="16">
        <f t="shared" si="28"/>
        <v>-467460842.13399994</v>
      </c>
      <c r="Y30" s="16">
        <f t="shared" si="28"/>
        <v>-286501710</v>
      </c>
    </row>
    <row r="31" spans="1:25" x14ac:dyDescent="0.2">
      <c r="A31" s="16" t="s">
        <v>1309</v>
      </c>
      <c r="C31" s="16">
        <f t="shared" ref="C31:Y31" si="29">C$2*C118</f>
        <v>0</v>
      </c>
      <c r="D31" s="16">
        <f t="shared" si="29"/>
        <v>-43850234.513282634</v>
      </c>
      <c r="E31" s="16">
        <f t="shared" si="29"/>
        <v>-56116862.964343593</v>
      </c>
      <c r="F31" s="16">
        <f t="shared" si="29"/>
        <v>-71621808.143422425</v>
      </c>
      <c r="G31" s="16">
        <f t="shared" si="29"/>
        <v>-55543239.755150922</v>
      </c>
      <c r="H31" s="16">
        <f t="shared" si="29"/>
        <v>-134371579.72113833</v>
      </c>
      <c r="I31" s="16">
        <f t="shared" si="29"/>
        <v>-39575442.985779501</v>
      </c>
      <c r="J31" s="16">
        <f t="shared" si="29"/>
        <v>-71729608.082154825</v>
      </c>
      <c r="K31" s="16">
        <f t="shared" si="29"/>
        <v>-63906850.088418804</v>
      </c>
      <c r="L31" s="16">
        <f t="shared" si="29"/>
        <v>-83306382.665918067</v>
      </c>
      <c r="M31" s="16">
        <f t="shared" si="29"/>
        <v>-148835916.8092801</v>
      </c>
      <c r="N31" s="16">
        <f t="shared" si="29"/>
        <v>-123304839.48518513</v>
      </c>
      <c r="O31" s="16">
        <f t="shared" si="29"/>
        <v>-490302507.31370425</v>
      </c>
      <c r="P31" s="16">
        <f t="shared" si="29"/>
        <v>-394277482.02441043</v>
      </c>
      <c r="Q31" s="16">
        <f t="shared" si="29"/>
        <v>-549899674.34824002</v>
      </c>
      <c r="R31" s="16">
        <f t="shared" si="29"/>
        <v>-642142457.05180812</v>
      </c>
      <c r="S31" s="16">
        <f t="shared" si="29"/>
        <v>-975958695.54935789</v>
      </c>
      <c r="T31" s="16">
        <f t="shared" si="29"/>
        <v>-1118340085.197475</v>
      </c>
      <c r="U31" s="16">
        <f t="shared" si="29"/>
        <v>-1056893723.5517455</v>
      </c>
      <c r="V31" s="16">
        <f t="shared" si="29"/>
        <v>-1035674489.5694344</v>
      </c>
      <c r="W31" s="16">
        <f t="shared" si="29"/>
        <v>-1278081978.058969</v>
      </c>
      <c r="X31" s="16">
        <f t="shared" si="29"/>
        <v>-467460842.13399994</v>
      </c>
      <c r="Y31" s="16">
        <f t="shared" si="29"/>
        <v>-286501710</v>
      </c>
    </row>
    <row r="32" spans="1:25" x14ac:dyDescent="0.2">
      <c r="A32" s="16" t="s">
        <v>1310</v>
      </c>
      <c r="C32" s="16">
        <f t="shared" ref="C32:Y32" si="30">C$2*C119</f>
        <v>0</v>
      </c>
      <c r="D32" s="16">
        <f t="shared" si="30"/>
        <v>5090431.8897295306</v>
      </c>
      <c r="E32" s="16">
        <f t="shared" si="30"/>
        <v>4662370.5892773988</v>
      </c>
      <c r="F32" s="16">
        <f t="shared" si="30"/>
        <v>0</v>
      </c>
      <c r="G32" s="16">
        <f t="shared" si="30"/>
        <v>0</v>
      </c>
      <c r="H32" s="16">
        <f t="shared" si="30"/>
        <v>0</v>
      </c>
      <c r="I32" s="16">
        <f t="shared" si="30"/>
        <v>0</v>
      </c>
      <c r="J32" s="16">
        <f t="shared" si="30"/>
        <v>0</v>
      </c>
      <c r="K32" s="16">
        <f t="shared" si="30"/>
        <v>0</v>
      </c>
      <c r="L32" s="16">
        <f t="shared" si="30"/>
        <v>0</v>
      </c>
      <c r="M32" s="16">
        <f t="shared" si="30"/>
        <v>0</v>
      </c>
      <c r="N32" s="16">
        <f t="shared" si="30"/>
        <v>0</v>
      </c>
      <c r="O32" s="16">
        <f t="shared" si="30"/>
        <v>0</v>
      </c>
      <c r="P32" s="16">
        <f t="shared" si="30"/>
        <v>0</v>
      </c>
      <c r="Q32" s="16">
        <f t="shared" si="30"/>
        <v>0</v>
      </c>
      <c r="R32" s="16">
        <f t="shared" si="30"/>
        <v>0</v>
      </c>
      <c r="S32" s="16">
        <f t="shared" si="30"/>
        <v>0</v>
      </c>
      <c r="T32" s="16">
        <f t="shared" si="30"/>
        <v>0</v>
      </c>
      <c r="U32" s="16">
        <f t="shared" si="30"/>
        <v>0</v>
      </c>
      <c r="V32" s="16">
        <f t="shared" si="30"/>
        <v>0</v>
      </c>
      <c r="W32" s="16">
        <f t="shared" si="30"/>
        <v>0</v>
      </c>
      <c r="X32" s="16">
        <f t="shared" si="30"/>
        <v>0</v>
      </c>
      <c r="Y32" s="16">
        <f t="shared" si="30"/>
        <v>0</v>
      </c>
    </row>
    <row r="33" spans="1:25" x14ac:dyDescent="0.2">
      <c r="A33" s="16" t="s">
        <v>1312</v>
      </c>
      <c r="C33" s="16">
        <f t="shared" ref="C33:Y33" si="31">C$2*C120</f>
        <v>0</v>
      </c>
      <c r="D33" s="16">
        <f t="shared" si="31"/>
        <v>-48940666.403012164</v>
      </c>
      <c r="E33" s="16">
        <f t="shared" si="31"/>
        <v>-60779233.553620994</v>
      </c>
      <c r="F33" s="16">
        <f t="shared" si="31"/>
        <v>-71621808.143422425</v>
      </c>
      <c r="G33" s="16">
        <f t="shared" si="31"/>
        <v>-55543239.755150922</v>
      </c>
      <c r="H33" s="16">
        <f t="shared" si="31"/>
        <v>-134371579.72113833</v>
      </c>
      <c r="I33" s="16">
        <f t="shared" si="31"/>
        <v>-39575442.985779501</v>
      </c>
      <c r="J33" s="16">
        <f t="shared" si="31"/>
        <v>-71729608.082154825</v>
      </c>
      <c r="K33" s="16">
        <f t="shared" si="31"/>
        <v>-63906850.088418804</v>
      </c>
      <c r="L33" s="16">
        <f t="shared" si="31"/>
        <v>-83306382.665918067</v>
      </c>
      <c r="M33" s="16">
        <f t="shared" si="31"/>
        <v>-148835916.8092801</v>
      </c>
      <c r="N33" s="16">
        <f t="shared" si="31"/>
        <v>-123304839.48518513</v>
      </c>
      <c r="O33" s="16">
        <f t="shared" si="31"/>
        <v>-490302507.31370425</v>
      </c>
      <c r="P33" s="16">
        <f t="shared" si="31"/>
        <v>-394277482.02441043</v>
      </c>
      <c r="Q33" s="16">
        <f t="shared" si="31"/>
        <v>-549899674.34824002</v>
      </c>
      <c r="R33" s="16">
        <f t="shared" si="31"/>
        <v>-642142457.05180812</v>
      </c>
      <c r="S33" s="16">
        <f t="shared" si="31"/>
        <v>-975958695.54935789</v>
      </c>
      <c r="T33" s="16">
        <f t="shared" si="31"/>
        <v>-1118340085.197475</v>
      </c>
      <c r="U33" s="16">
        <f t="shared" si="31"/>
        <v>-1056893723.5517455</v>
      </c>
      <c r="V33" s="16">
        <f t="shared" si="31"/>
        <v>-1035674489.5694344</v>
      </c>
      <c r="W33" s="16">
        <f t="shared" si="31"/>
        <v>-1278081978.058969</v>
      </c>
      <c r="X33" s="16">
        <f t="shared" si="31"/>
        <v>-467460842.13399994</v>
      </c>
      <c r="Y33" s="16">
        <f t="shared" si="31"/>
        <v>-286501710</v>
      </c>
    </row>
    <row r="34" spans="1:25" x14ac:dyDescent="0.2">
      <c r="A34" s="16" t="s">
        <v>1313</v>
      </c>
      <c r="C34" s="16">
        <f t="shared" ref="C34:Y34" si="32">C$2*C121</f>
        <v>0</v>
      </c>
      <c r="D34" s="16">
        <f t="shared" si="32"/>
        <v>-51.920303238672844</v>
      </c>
      <c r="E34" s="16">
        <f t="shared" si="32"/>
        <v>-5.1212179712667334</v>
      </c>
      <c r="F34" s="16">
        <f t="shared" si="32"/>
        <v>-3.2711642811461985</v>
      </c>
      <c r="G34" s="16">
        <f t="shared" si="32"/>
        <v>-1.7493681037076545</v>
      </c>
      <c r="H34" s="16">
        <f t="shared" si="32"/>
        <v>-3.4746120233041871</v>
      </c>
      <c r="I34" s="16">
        <f t="shared" si="32"/>
        <v>-0.96492374989138185</v>
      </c>
      <c r="J34" s="16">
        <f t="shared" si="32"/>
        <v>-1.7182549530081215</v>
      </c>
      <c r="K34" s="16">
        <f t="shared" si="32"/>
        <v>-1.5273612338723557</v>
      </c>
      <c r="L34" s="16">
        <f t="shared" si="32"/>
        <v>-1.9652844008681605</v>
      </c>
      <c r="M34" s="16">
        <f t="shared" si="32"/>
        <v>-2.9622859666419621</v>
      </c>
      <c r="N34" s="16">
        <f t="shared" si="32"/>
        <v>-2.003833199815281</v>
      </c>
      <c r="O34" s="16">
        <f t="shared" si="32"/>
        <v>-6.5982246159671067</v>
      </c>
      <c r="P34" s="16">
        <f t="shared" si="32"/>
        <v>-4.6893620329510712</v>
      </c>
      <c r="Q34" s="16">
        <f t="shared" si="32"/>
        <v>-6.422745813610244</v>
      </c>
      <c r="R34" s="16">
        <f t="shared" si="32"/>
        <v>-7.0902352074479396</v>
      </c>
      <c r="S34" s="16">
        <f t="shared" si="32"/>
        <v>-9.7019519778917562</v>
      </c>
      <c r="T34" s="16">
        <f t="shared" si="32"/>
        <v>-10.235384634688373</v>
      </c>
      <c r="U34" s="16">
        <f t="shared" si="32"/>
        <v>-9.1863004979674745</v>
      </c>
      <c r="V34" s="16">
        <f t="shared" si="32"/>
        <v>-8.7437224150585919</v>
      </c>
      <c r="W34" s="16">
        <f t="shared" si="32"/>
        <v>-10.507978029509999</v>
      </c>
      <c r="X34" s="16">
        <f t="shared" si="32"/>
        <v>-3.7376310399999997</v>
      </c>
      <c r="Y34" s="16">
        <f t="shared" si="32"/>
        <v>-2.2454000000000001</v>
      </c>
    </row>
    <row r="35" spans="1:25" x14ac:dyDescent="0.2">
      <c r="A35" s="16" t="s">
        <v>1314</v>
      </c>
      <c r="C35" s="16">
        <f t="shared" ref="C35:Y35" si="33">C$2*C122</f>
        <v>0</v>
      </c>
      <c r="D35" s="16">
        <f t="shared" si="33"/>
        <v>-51.920303238672844</v>
      </c>
      <c r="E35" s="16">
        <f t="shared" si="33"/>
        <v>-5.1212179712667334</v>
      </c>
      <c r="F35" s="16">
        <f t="shared" si="33"/>
        <v>-3.2711642811461985</v>
      </c>
      <c r="G35" s="16">
        <f t="shared" si="33"/>
        <v>-1.7493681037076545</v>
      </c>
      <c r="H35" s="16">
        <f t="shared" si="33"/>
        <v>-3.4746120233041871</v>
      </c>
      <c r="I35" s="16">
        <f t="shared" si="33"/>
        <v>-0.96492374989138185</v>
      </c>
      <c r="J35" s="16">
        <f t="shared" si="33"/>
        <v>-1.7182549530081215</v>
      </c>
      <c r="K35" s="16">
        <f t="shared" si="33"/>
        <v>-1.5273612338723557</v>
      </c>
      <c r="L35" s="16">
        <f t="shared" si="33"/>
        <v>-1.9652844008681605</v>
      </c>
      <c r="M35" s="16">
        <f t="shared" si="33"/>
        <v>-2.9622859666419621</v>
      </c>
      <c r="N35" s="16">
        <f t="shared" si="33"/>
        <v>-2.003833199815281</v>
      </c>
      <c r="O35" s="16">
        <f t="shared" si="33"/>
        <v>-6.5982246159671067</v>
      </c>
      <c r="P35" s="16">
        <f t="shared" si="33"/>
        <v>-4.6893620329510712</v>
      </c>
      <c r="Q35" s="16">
        <f t="shared" si="33"/>
        <v>-6.422745813610244</v>
      </c>
      <c r="R35" s="16">
        <f t="shared" si="33"/>
        <v>-7.0902352074479396</v>
      </c>
      <c r="S35" s="16">
        <f t="shared" si="33"/>
        <v>-9.7019519778917562</v>
      </c>
      <c r="T35" s="16">
        <f t="shared" si="33"/>
        <v>-10.235384634688373</v>
      </c>
      <c r="U35" s="16">
        <f t="shared" si="33"/>
        <v>-9.1863004979674745</v>
      </c>
      <c r="V35" s="16">
        <f t="shared" si="33"/>
        <v>-8.7437224150585919</v>
      </c>
      <c r="W35" s="16">
        <f t="shared" si="33"/>
        <v>-10.507978029509999</v>
      </c>
      <c r="X35" s="16">
        <f t="shared" si="33"/>
        <v>-3.7376310399999997</v>
      </c>
      <c r="Y35" s="16">
        <f t="shared" si="33"/>
        <v>-2.2454000000000001</v>
      </c>
    </row>
    <row r="36" spans="1:25" x14ac:dyDescent="0.2">
      <c r="A36" s="16" t="s">
        <v>1315</v>
      </c>
      <c r="C36" s="16">
        <f t="shared" ref="C36:Y36" si="34">C$2*C123</f>
        <v>0</v>
      </c>
      <c r="D36" s="16">
        <f t="shared" si="34"/>
        <v>1651263.584766651</v>
      </c>
      <c r="E36" s="16">
        <f t="shared" si="34"/>
        <v>20426441.881367918</v>
      </c>
      <c r="F36" s="16">
        <f t="shared" si="34"/>
        <v>36632033.064733624</v>
      </c>
      <c r="G36" s="16">
        <f t="shared" si="34"/>
        <v>51181053.969942294</v>
      </c>
      <c r="H36" s="16">
        <f t="shared" si="34"/>
        <v>60777410.40039365</v>
      </c>
      <c r="I36" s="16">
        <f t="shared" si="34"/>
        <v>61931520.116075456</v>
      </c>
      <c r="J36" s="16">
        <f t="shared" si="34"/>
        <v>62750972.332093969</v>
      </c>
      <c r="K36" s="16">
        <f t="shared" si="34"/>
        <v>61740640.646147914</v>
      </c>
      <c r="L36" s="16">
        <f t="shared" si="34"/>
        <v>61285081.941778444</v>
      </c>
      <c r="M36" s="16">
        <f t="shared" si="34"/>
        <v>70597873.041970477</v>
      </c>
      <c r="N36" s="16">
        <f t="shared" si="34"/>
        <v>85060646.401262313</v>
      </c>
      <c r="O36" s="16">
        <f t="shared" si="34"/>
        <v>101052150.10820718</v>
      </c>
      <c r="P36" s="16">
        <f t="shared" si="34"/>
        <v>114164897.35409458</v>
      </c>
      <c r="Q36" s="16">
        <f t="shared" si="34"/>
        <v>114772724.56404643</v>
      </c>
      <c r="R36" s="16">
        <f t="shared" si="34"/>
        <v>118459254.42347614</v>
      </c>
      <c r="S36" s="16">
        <f t="shared" si="34"/>
        <v>128919332.82115348</v>
      </c>
      <c r="T36" s="16">
        <f t="shared" si="34"/>
        <v>137898775.18182373</v>
      </c>
      <c r="U36" s="16">
        <f t="shared" si="34"/>
        <v>141594631.24119142</v>
      </c>
      <c r="V36" s="16">
        <f t="shared" si="34"/>
        <v>143847592.1925146</v>
      </c>
      <c r="W36" s="16">
        <f t="shared" si="34"/>
        <v>137495197.68097228</v>
      </c>
      <c r="X36" s="16">
        <f t="shared" si="34"/>
        <v>132628563.26199998</v>
      </c>
      <c r="Y36" s="16">
        <f t="shared" si="34"/>
        <v>131480530</v>
      </c>
    </row>
    <row r="37" spans="1:25" x14ac:dyDescent="0.2">
      <c r="A37" s="16" t="s">
        <v>1316</v>
      </c>
      <c r="C37" s="16">
        <f t="shared" ref="C37:Y37" si="35">C$2*C124</f>
        <v>0</v>
      </c>
      <c r="D37" s="16">
        <f t="shared" si="35"/>
        <v>1651263.584766651</v>
      </c>
      <c r="E37" s="16">
        <f t="shared" si="35"/>
        <v>20426441.881367918</v>
      </c>
      <c r="F37" s="16">
        <f t="shared" si="35"/>
        <v>36632033.064733624</v>
      </c>
      <c r="G37" s="16">
        <f t="shared" si="35"/>
        <v>51181053.969942294</v>
      </c>
      <c r="H37" s="16">
        <f t="shared" si="35"/>
        <v>60777410.40039365</v>
      </c>
      <c r="I37" s="16">
        <f t="shared" si="35"/>
        <v>61931520.116075456</v>
      </c>
      <c r="J37" s="16">
        <f t="shared" si="35"/>
        <v>62750972.332093969</v>
      </c>
      <c r="K37" s="16">
        <f t="shared" si="35"/>
        <v>61740640.646147914</v>
      </c>
      <c r="L37" s="16">
        <f t="shared" si="35"/>
        <v>61285081.941778444</v>
      </c>
      <c r="M37" s="16">
        <f t="shared" si="35"/>
        <v>70597873.041970477</v>
      </c>
      <c r="N37" s="16">
        <f t="shared" si="35"/>
        <v>85060646.401262313</v>
      </c>
      <c r="O37" s="16">
        <f t="shared" si="35"/>
        <v>101052150.10820718</v>
      </c>
      <c r="P37" s="16">
        <f t="shared" si="35"/>
        <v>114164897.35409458</v>
      </c>
      <c r="Q37" s="16">
        <f t="shared" si="35"/>
        <v>114772724.56404643</v>
      </c>
      <c r="R37" s="16">
        <f t="shared" si="35"/>
        <v>118459254.42347614</v>
      </c>
      <c r="S37" s="16">
        <f t="shared" si="35"/>
        <v>128919332.82115348</v>
      </c>
      <c r="T37" s="16">
        <f t="shared" si="35"/>
        <v>137898775.18182373</v>
      </c>
      <c r="U37" s="16">
        <f t="shared" si="35"/>
        <v>141594631.24119142</v>
      </c>
      <c r="V37" s="16">
        <f t="shared" si="35"/>
        <v>143847592.1925146</v>
      </c>
      <c r="W37" s="16">
        <f t="shared" si="35"/>
        <v>137495197.68097228</v>
      </c>
      <c r="X37" s="16">
        <f t="shared" si="35"/>
        <v>132628563.26199998</v>
      </c>
      <c r="Y37" s="16">
        <f t="shared" si="35"/>
        <v>131480530</v>
      </c>
    </row>
    <row r="38" spans="1:25" x14ac:dyDescent="0.2">
      <c r="A38" s="16" t="s">
        <v>1317</v>
      </c>
      <c r="C38" s="16">
        <f t="shared" ref="C38:Y38" si="36">C$2*C125</f>
        <v>0</v>
      </c>
      <c r="D38" s="16">
        <f t="shared" si="36"/>
        <v>-43892275.244649976</v>
      </c>
      <c r="E38" s="16">
        <f t="shared" si="36"/>
        <v>-55446636.451325469</v>
      </c>
      <c r="F38" s="16">
        <f t="shared" si="36"/>
        <v>-72553088.586728334</v>
      </c>
      <c r="G38" s="16">
        <f t="shared" si="36"/>
        <v>-63396137.123445921</v>
      </c>
      <c r="H38" s="16">
        <f t="shared" si="36"/>
        <v>-146494988.45946348</v>
      </c>
      <c r="I38" s="16">
        <f t="shared" si="36"/>
        <v>-41966644.653479084</v>
      </c>
      <c r="J38" s="16">
        <f t="shared" si="36"/>
        <v>-72514880.740503281</v>
      </c>
      <c r="K38" s="16">
        <f t="shared" si="36"/>
        <v>-64721932.285341069</v>
      </c>
      <c r="L38" s="16">
        <f t="shared" si="36"/>
        <v>-79215411.975581482</v>
      </c>
      <c r="M38" s="16">
        <f t="shared" si="36"/>
        <v>-181746773.50597245</v>
      </c>
      <c r="N38" s="16">
        <f t="shared" si="36"/>
        <v>-128441562.24636678</v>
      </c>
      <c r="O38" s="16">
        <f t="shared" si="36"/>
        <v>-550958557.72667205</v>
      </c>
      <c r="P38" s="16">
        <f t="shared" si="36"/>
        <v>-402344543.95645809</v>
      </c>
      <c r="Q38" s="16">
        <f t="shared" si="36"/>
        <v>-569314066.13013208</v>
      </c>
      <c r="R38" s="16">
        <f t="shared" si="36"/>
        <v>-654195856.90446961</v>
      </c>
      <c r="S38" s="16">
        <f t="shared" si="36"/>
        <v>-1044110742.8910186</v>
      </c>
      <c r="T38" s="16">
        <f t="shared" si="36"/>
        <v>-1185627327.0961692</v>
      </c>
      <c r="U38" s="16">
        <f t="shared" si="36"/>
        <v>-1020144827.3371553</v>
      </c>
      <c r="V38" s="16">
        <f t="shared" si="36"/>
        <v>-860591163.45501399</v>
      </c>
      <c r="W38" s="16">
        <f t="shared" si="36"/>
        <v>-887045088.98747027</v>
      </c>
      <c r="X38" s="16">
        <f t="shared" si="36"/>
        <v>-299621033.72499996</v>
      </c>
      <c r="Y38" s="16">
        <f t="shared" si="36"/>
        <v>-182191550</v>
      </c>
    </row>
    <row r="39" spans="1:25" x14ac:dyDescent="0.2">
      <c r="A39" s="16" t="s">
        <v>1363</v>
      </c>
      <c r="C39" s="16">
        <f t="shared" ref="C39:Y39" si="37">C$2*C126</f>
        <v>0</v>
      </c>
      <c r="D39" s="16">
        <f t="shared" si="37"/>
        <v>0</v>
      </c>
      <c r="E39" s="16">
        <f t="shared" si="37"/>
        <v>0</v>
      </c>
      <c r="F39" s="16">
        <f t="shared" si="37"/>
        <v>0</v>
      </c>
      <c r="G39" s="16">
        <f t="shared" si="37"/>
        <v>0</v>
      </c>
      <c r="H39" s="16">
        <f t="shared" si="37"/>
        <v>0</v>
      </c>
      <c r="I39" s="16">
        <f t="shared" si="37"/>
        <v>0</v>
      </c>
      <c r="J39" s="16">
        <f t="shared" si="37"/>
        <v>0</v>
      </c>
      <c r="K39" s="16">
        <f t="shared" si="37"/>
        <v>0</v>
      </c>
      <c r="L39" s="16">
        <f t="shared" si="37"/>
        <v>0</v>
      </c>
      <c r="M39" s="16">
        <f t="shared" si="37"/>
        <v>0</v>
      </c>
      <c r="N39" s="16">
        <f t="shared" si="37"/>
        <v>0</v>
      </c>
      <c r="O39" s="16">
        <f t="shared" si="37"/>
        <v>0</v>
      </c>
      <c r="P39" s="16">
        <f t="shared" si="37"/>
        <v>0</v>
      </c>
      <c r="Q39" s="16">
        <f t="shared" si="37"/>
        <v>0</v>
      </c>
      <c r="R39" s="16">
        <f t="shared" si="37"/>
        <v>0</v>
      </c>
      <c r="S39" s="16">
        <f t="shared" si="37"/>
        <v>0</v>
      </c>
      <c r="T39" s="16">
        <f t="shared" si="37"/>
        <v>0</v>
      </c>
      <c r="U39" s="16">
        <f t="shared" si="37"/>
        <v>0</v>
      </c>
      <c r="V39" s="16">
        <f t="shared" si="37"/>
        <v>118111902.55085883</v>
      </c>
      <c r="W39" s="16">
        <f t="shared" si="37"/>
        <v>149108208.23874688</v>
      </c>
      <c r="X39" s="16">
        <f t="shared" si="37"/>
        <v>154694390.14899999</v>
      </c>
      <c r="Y39" s="16">
        <f t="shared" si="37"/>
        <v>175006270</v>
      </c>
    </row>
    <row r="40" spans="1:25" x14ac:dyDescent="0.2">
      <c r="A40" s="16" t="s">
        <v>1318</v>
      </c>
      <c r="C40" s="16">
        <f t="shared" ref="C40:Y40" si="38">C$2*C127</f>
        <v>0</v>
      </c>
      <c r="D40" s="16">
        <f t="shared" si="38"/>
        <v>36127001.821673036</v>
      </c>
      <c r="E40" s="16">
        <f t="shared" si="38"/>
        <v>62798505.740278177</v>
      </c>
      <c r="F40" s="16">
        <f t="shared" si="38"/>
        <v>82092871.765826121</v>
      </c>
      <c r="G40" s="16">
        <f t="shared" si="38"/>
        <v>106616763.75908549</v>
      </c>
      <c r="H40" s="16">
        <f t="shared" si="38"/>
        <v>226516403.9120034</v>
      </c>
      <c r="I40" s="16">
        <f t="shared" si="38"/>
        <v>186950961.15473682</v>
      </c>
      <c r="J40" s="16">
        <f t="shared" si="38"/>
        <v>224042358.97801685</v>
      </c>
      <c r="K40" s="16">
        <f t="shared" si="38"/>
        <v>211159159.19942421</v>
      </c>
      <c r="L40" s="16">
        <f t="shared" si="38"/>
        <v>198804412.83046851</v>
      </c>
      <c r="M40" s="16">
        <f t="shared" si="38"/>
        <v>182919052.54964358</v>
      </c>
      <c r="N40" s="16">
        <f t="shared" si="38"/>
        <v>193624183.30546153</v>
      </c>
      <c r="O40" s="16">
        <f t="shared" si="38"/>
        <v>319401687.46673769</v>
      </c>
      <c r="P40" s="16">
        <f t="shared" si="38"/>
        <v>458205040.03419441</v>
      </c>
      <c r="Q40" s="16">
        <f t="shared" si="38"/>
        <v>632547942.9201206</v>
      </c>
      <c r="R40" s="16">
        <f t="shared" si="38"/>
        <v>771815271.65946209</v>
      </c>
      <c r="S40" s="16">
        <f t="shared" si="38"/>
        <v>1140115210.3626058</v>
      </c>
      <c r="T40" s="16">
        <f t="shared" si="38"/>
        <v>1462967126.5379412</v>
      </c>
      <c r="U40" s="16">
        <f t="shared" si="38"/>
        <v>1627047744.1367214</v>
      </c>
      <c r="V40" s="16">
        <f t="shared" si="38"/>
        <v>1885898269.9331491</v>
      </c>
      <c r="W40" s="16">
        <f t="shared" si="38"/>
        <v>2059213427.8496428</v>
      </c>
      <c r="X40" s="16">
        <f t="shared" si="38"/>
        <v>2240950843.2089996</v>
      </c>
      <c r="Y40" s="16">
        <f t="shared" si="38"/>
        <v>2497881840</v>
      </c>
    </row>
    <row r="41" spans="1:25" x14ac:dyDescent="0.2">
      <c r="A41" s="16" t="s">
        <v>1319</v>
      </c>
      <c r="C41" s="16">
        <f t="shared" ref="C41:Y41" si="39">C$2*C128</f>
        <v>0</v>
      </c>
      <c r="D41" s="16">
        <f t="shared" si="39"/>
        <v>-43850234.513282634</v>
      </c>
      <c r="E41" s="16">
        <f t="shared" si="39"/>
        <v>-56116862.964343593</v>
      </c>
      <c r="F41" s="16">
        <f t="shared" si="39"/>
        <v>-71621808.143422425</v>
      </c>
      <c r="G41" s="16">
        <f t="shared" si="39"/>
        <v>-55543239.755150922</v>
      </c>
      <c r="H41" s="16">
        <f t="shared" si="39"/>
        <v>-134371579.72113833</v>
      </c>
      <c r="I41" s="16">
        <f t="shared" si="39"/>
        <v>-39575442.985779501</v>
      </c>
      <c r="J41" s="16">
        <f t="shared" si="39"/>
        <v>-71729608.082154825</v>
      </c>
      <c r="K41" s="16">
        <f t="shared" si="39"/>
        <v>-63906850.088418804</v>
      </c>
      <c r="L41" s="16">
        <f t="shared" si="39"/>
        <v>-83306382.665918067</v>
      </c>
      <c r="M41" s="16">
        <f t="shared" si="39"/>
        <v>-148835916.8092801</v>
      </c>
      <c r="N41" s="16">
        <f t="shared" si="39"/>
        <v>-123304839.48518513</v>
      </c>
      <c r="O41" s="16">
        <f t="shared" si="39"/>
        <v>-490302507.31370425</v>
      </c>
      <c r="P41" s="16">
        <f t="shared" si="39"/>
        <v>-394277482.02441043</v>
      </c>
      <c r="Q41" s="16">
        <f t="shared" si="39"/>
        <v>-549899674.34824002</v>
      </c>
      <c r="R41" s="16">
        <f t="shared" si="39"/>
        <v>-642142457.05180812</v>
      </c>
      <c r="S41" s="16">
        <f t="shared" si="39"/>
        <v>-975958695.54935789</v>
      </c>
      <c r="T41" s="16">
        <f t="shared" si="39"/>
        <v>-1118340085.197475</v>
      </c>
      <c r="U41" s="16">
        <f t="shared" si="39"/>
        <v>-1056893723.5517455</v>
      </c>
      <c r="V41" s="16">
        <f t="shared" si="39"/>
        <v>-1035674489.5694344</v>
      </c>
      <c r="W41" s="16">
        <f t="shared" si="39"/>
        <v>-1278081978.058969</v>
      </c>
      <c r="X41" s="16">
        <f t="shared" si="39"/>
        <v>-467460842.13399994</v>
      </c>
      <c r="Y41" s="16">
        <f t="shared" si="39"/>
        <v>-286501710</v>
      </c>
    </row>
    <row r="81" spans="1:25" ht="18" x14ac:dyDescent="0.2">
      <c r="A81" s="23"/>
    </row>
    <row r="82" spans="1:25" ht="18" x14ac:dyDescent="0.2">
      <c r="A82" s="23"/>
    </row>
    <row r="83" spans="1:25" ht="18" x14ac:dyDescent="0.2">
      <c r="A83" s="23"/>
    </row>
    <row r="90" spans="1:25" x14ac:dyDescent="0.2">
      <c r="A90" s="16" t="s">
        <v>1285</v>
      </c>
      <c r="B90" s="19">
        <v>2461963000</v>
      </c>
      <c r="C90" s="19"/>
      <c r="D90" s="19">
        <v>176000</v>
      </c>
      <c r="E90" s="19">
        <v>4278000</v>
      </c>
      <c r="F90" s="19">
        <v>5716000</v>
      </c>
      <c r="G90" s="19">
        <v>26930000</v>
      </c>
      <c r="H90" s="19">
        <v>50897000</v>
      </c>
      <c r="I90" s="19">
        <v>96163000</v>
      </c>
      <c r="J90" s="19">
        <v>100533000</v>
      </c>
      <c r="K90" s="19">
        <v>100041000</v>
      </c>
      <c r="L90" s="19">
        <v>82757000</v>
      </c>
      <c r="M90" s="19">
        <v>66725000</v>
      </c>
      <c r="N90" s="19">
        <v>47167000</v>
      </c>
      <c r="O90" s="19">
        <v>50561000</v>
      </c>
      <c r="P90" s="19">
        <v>41097000</v>
      </c>
      <c r="Q90" s="19">
        <v>47159000</v>
      </c>
      <c r="R90" s="19">
        <v>89912000</v>
      </c>
      <c r="S90" s="19">
        <v>74908000</v>
      </c>
      <c r="T90" s="19">
        <v>219750000</v>
      </c>
      <c r="U90" s="19">
        <v>492853000</v>
      </c>
      <c r="V90" s="19">
        <v>844287000</v>
      </c>
      <c r="W90" s="19">
        <v>1037418000</v>
      </c>
      <c r="X90" s="19">
        <v>1828292000</v>
      </c>
      <c r="Y90" s="19">
        <v>2248243000</v>
      </c>
    </row>
    <row r="91" spans="1:25" x14ac:dyDescent="0.2">
      <c r="A91" s="16" t="s">
        <v>1286</v>
      </c>
      <c r="B91" s="19">
        <v>2461963000</v>
      </c>
      <c r="C91" s="19"/>
      <c r="D91" s="19">
        <v>176000</v>
      </c>
      <c r="E91" s="19">
        <v>4278000</v>
      </c>
      <c r="F91" s="19">
        <v>5716000</v>
      </c>
      <c r="G91" s="19">
        <v>26930000</v>
      </c>
      <c r="H91" s="19">
        <v>50897000</v>
      </c>
      <c r="I91" s="19">
        <v>96163000</v>
      </c>
      <c r="J91" s="19">
        <v>100533000</v>
      </c>
      <c r="K91" s="19">
        <v>100041000</v>
      </c>
      <c r="L91" s="19">
        <v>82757000</v>
      </c>
      <c r="M91" s="19">
        <v>66725000</v>
      </c>
      <c r="N91" s="19">
        <v>47167000</v>
      </c>
      <c r="O91" s="19">
        <v>50561000</v>
      </c>
      <c r="P91" s="19">
        <v>41097000</v>
      </c>
      <c r="Q91" s="19">
        <v>47159000</v>
      </c>
      <c r="R91" s="19">
        <v>89912000</v>
      </c>
      <c r="S91" s="19">
        <v>74908000</v>
      </c>
      <c r="T91" s="19">
        <v>219750000</v>
      </c>
      <c r="U91" s="19">
        <v>492853000</v>
      </c>
      <c r="V91" s="19">
        <v>844287000</v>
      </c>
      <c r="W91" s="19">
        <v>1037418000</v>
      </c>
      <c r="X91" s="19">
        <v>1828292000</v>
      </c>
      <c r="Y91" s="19">
        <v>2248243000</v>
      </c>
    </row>
    <row r="92" spans="1:25" x14ac:dyDescent="0.2">
      <c r="A92" s="16" t="s">
        <v>1349</v>
      </c>
      <c r="B92" s="19">
        <v>402716000</v>
      </c>
      <c r="C92" s="19"/>
      <c r="H92">
        <v>0</v>
      </c>
      <c r="I92">
        <v>0</v>
      </c>
      <c r="J92">
        <v>0</v>
      </c>
      <c r="K92">
        <v>0</v>
      </c>
      <c r="L92">
        <v>0</v>
      </c>
      <c r="Q92">
        <v>0</v>
      </c>
      <c r="R92">
        <v>0</v>
      </c>
      <c r="S92" s="19">
        <v>1802000</v>
      </c>
      <c r="T92" s="19">
        <v>25062000</v>
      </c>
      <c r="U92" s="19">
        <v>78052000</v>
      </c>
      <c r="V92" s="19">
        <v>140144000</v>
      </c>
      <c r="W92" s="19">
        <v>168817000</v>
      </c>
      <c r="X92" s="19">
        <v>310406000</v>
      </c>
      <c r="Y92" s="19">
        <v>323370000</v>
      </c>
    </row>
    <row r="93" spans="1:25" x14ac:dyDescent="0.2">
      <c r="A93" s="16" t="s">
        <v>1350</v>
      </c>
      <c r="B93" s="19">
        <v>2059247000</v>
      </c>
      <c r="C93" s="19"/>
      <c r="H93" s="19">
        <v>50897000</v>
      </c>
      <c r="I93" s="19">
        <v>96163000</v>
      </c>
      <c r="J93" s="19">
        <v>100533000</v>
      </c>
      <c r="K93" s="19">
        <v>100041000</v>
      </c>
      <c r="L93" s="19">
        <v>82757000</v>
      </c>
      <c r="Q93" s="19">
        <v>47159000</v>
      </c>
      <c r="R93" s="19">
        <v>89912000</v>
      </c>
      <c r="S93" s="19">
        <v>73106000</v>
      </c>
      <c r="T93" s="19">
        <v>194688000</v>
      </c>
      <c r="U93" s="19">
        <v>414801000</v>
      </c>
      <c r="V93" s="19">
        <v>704143000</v>
      </c>
      <c r="W93" s="19">
        <v>868601000</v>
      </c>
      <c r="X93" s="19">
        <v>1517886000</v>
      </c>
      <c r="Y93" s="19">
        <v>1924873000</v>
      </c>
    </row>
    <row r="94" spans="1:25" x14ac:dyDescent="0.2">
      <c r="A94" s="16" t="s">
        <v>1287</v>
      </c>
      <c r="B94" s="19">
        <v>2239433000</v>
      </c>
      <c r="C94" s="19"/>
      <c r="D94" s="19">
        <v>20624000</v>
      </c>
      <c r="E94" s="19">
        <v>36542000</v>
      </c>
      <c r="F94" s="19">
        <v>49188000</v>
      </c>
      <c r="G94" s="19">
        <v>66431000</v>
      </c>
      <c r="H94" s="19">
        <v>144074000</v>
      </c>
      <c r="I94" s="19">
        <v>123998000</v>
      </c>
      <c r="J94" s="19">
        <v>148644000</v>
      </c>
      <c r="K94" s="19">
        <v>143781000</v>
      </c>
      <c r="L94" s="19">
        <v>137575000</v>
      </c>
      <c r="M94" s="19">
        <v>130291000</v>
      </c>
      <c r="N94" s="19">
        <v>140109000</v>
      </c>
      <c r="O94" s="19">
        <v>234775000</v>
      </c>
      <c r="P94" s="19">
        <v>337105000</v>
      </c>
      <c r="Q94" s="19">
        <v>471746000</v>
      </c>
      <c r="R94" s="19">
        <v>590000000</v>
      </c>
      <c r="S94" s="19">
        <v>887779000</v>
      </c>
      <c r="T94" s="19">
        <v>1134119000</v>
      </c>
      <c r="U94" s="19">
        <v>1243239000</v>
      </c>
      <c r="V94" s="19">
        <v>1412795000</v>
      </c>
      <c r="W94" s="19">
        <v>1653673000</v>
      </c>
      <c r="X94" s="19">
        <v>1800061000</v>
      </c>
      <c r="Y94" s="19">
        <v>2101758000</v>
      </c>
    </row>
    <row r="95" spans="1:25" x14ac:dyDescent="0.2">
      <c r="A95" s="16" t="s">
        <v>1288</v>
      </c>
      <c r="B95" s="19">
        <v>1079595000</v>
      </c>
      <c r="C95" s="19"/>
      <c r="D95" s="19">
        <v>7527000</v>
      </c>
      <c r="E95" s="19">
        <v>11939000</v>
      </c>
      <c r="F95" s="19">
        <v>13869000</v>
      </c>
      <c r="G95" s="19">
        <v>16633000</v>
      </c>
      <c r="H95" s="19">
        <v>23388000</v>
      </c>
      <c r="I95" s="19">
        <v>27115000</v>
      </c>
      <c r="J95" s="19">
        <v>39914000</v>
      </c>
      <c r="K95" s="19">
        <v>37397000</v>
      </c>
      <c r="L95" s="19">
        <v>38280000</v>
      </c>
      <c r="M95" s="19">
        <v>43722000</v>
      </c>
      <c r="N95" s="19">
        <v>27152000</v>
      </c>
      <c r="O95" s="19">
        <v>44526000</v>
      </c>
      <c r="P95" s="19">
        <v>60610000</v>
      </c>
      <c r="Q95" s="19">
        <v>89354000</v>
      </c>
      <c r="R95" s="19">
        <v>199365000</v>
      </c>
      <c r="S95" s="19">
        <v>382359000</v>
      </c>
      <c r="T95" s="19">
        <v>479005000</v>
      </c>
      <c r="U95" s="19">
        <v>588420000</v>
      </c>
      <c r="V95" s="19">
        <v>620639000</v>
      </c>
      <c r="W95" s="19">
        <v>770658000</v>
      </c>
      <c r="X95" s="19">
        <v>795646000</v>
      </c>
      <c r="Y95" s="19">
        <v>975526000</v>
      </c>
    </row>
    <row r="96" spans="1:25" x14ac:dyDescent="0.2">
      <c r="A96" s="16" t="s">
        <v>1289</v>
      </c>
      <c r="B96" s="19">
        <v>1079595000</v>
      </c>
      <c r="C96" s="19"/>
      <c r="K96" s="19">
        <v>37397000</v>
      </c>
      <c r="L96" s="19">
        <v>38280000</v>
      </c>
      <c r="M96" s="19">
        <v>43722000</v>
      </c>
      <c r="N96" s="19">
        <v>27152000</v>
      </c>
      <c r="O96" s="19">
        <v>44526000</v>
      </c>
      <c r="P96" s="19">
        <v>60610000</v>
      </c>
      <c r="Q96" s="19">
        <v>89354000</v>
      </c>
      <c r="R96" s="19">
        <v>199365000</v>
      </c>
      <c r="S96" s="19">
        <v>382359000</v>
      </c>
      <c r="T96" s="19">
        <v>479005000</v>
      </c>
      <c r="U96" s="19">
        <v>588420000</v>
      </c>
      <c r="V96" s="19">
        <v>620639000</v>
      </c>
      <c r="W96" s="19">
        <v>770658000</v>
      </c>
      <c r="X96" s="19">
        <v>795646000</v>
      </c>
      <c r="Y96" s="19">
        <v>975526000</v>
      </c>
    </row>
    <row r="97" spans="1:25" x14ac:dyDescent="0.2">
      <c r="A97" s="16" t="s">
        <v>1290</v>
      </c>
      <c r="B97" s="19">
        <v>598696000</v>
      </c>
      <c r="C97" s="19"/>
      <c r="K97" s="19">
        <v>13631000</v>
      </c>
      <c r="L97" s="19">
        <v>12829000</v>
      </c>
      <c r="M97" s="19">
        <v>10703000</v>
      </c>
      <c r="N97" s="19">
        <v>13436000</v>
      </c>
      <c r="O97" s="19">
        <v>24367000</v>
      </c>
      <c r="P97" s="19">
        <v>31418000</v>
      </c>
      <c r="Q97" s="19">
        <v>53549000</v>
      </c>
      <c r="R97" s="19">
        <v>101236000</v>
      </c>
      <c r="S97" s="19">
        <v>184619000</v>
      </c>
      <c r="T97" s="19">
        <v>234182000</v>
      </c>
      <c r="U97" s="19">
        <v>279480000</v>
      </c>
      <c r="V97" s="19">
        <v>321539000</v>
      </c>
      <c r="W97" s="19">
        <v>411750000</v>
      </c>
      <c r="X97" s="19">
        <v>423295000</v>
      </c>
      <c r="Y97" s="19">
        <v>531078000</v>
      </c>
    </row>
    <row r="98" spans="1:25" x14ac:dyDescent="0.2">
      <c r="A98" s="16" t="s">
        <v>1381</v>
      </c>
      <c r="B98" s="19">
        <v>182526000</v>
      </c>
      <c r="C98" s="19"/>
      <c r="V98" s="19">
        <v>97259000</v>
      </c>
      <c r="W98" s="19">
        <v>131967000</v>
      </c>
      <c r="X98" s="19">
        <v>145687000</v>
      </c>
      <c r="Y98" s="19">
        <v>169909000</v>
      </c>
    </row>
    <row r="99" spans="1:25" x14ac:dyDescent="0.2">
      <c r="A99" s="16" t="s">
        <v>1382</v>
      </c>
      <c r="K99" s="19">
        <v>759000</v>
      </c>
    </row>
    <row r="100" spans="1:25" x14ac:dyDescent="0.2">
      <c r="A100" s="16" t="s">
        <v>1291</v>
      </c>
      <c r="B100" s="19">
        <v>298373000</v>
      </c>
      <c r="C100" s="19"/>
      <c r="K100" s="19">
        <v>23007000</v>
      </c>
      <c r="L100" s="19">
        <v>25451000</v>
      </c>
      <c r="M100" s="19">
        <v>33019000</v>
      </c>
      <c r="N100" s="19">
        <v>13716000</v>
      </c>
      <c r="O100" s="19">
        <v>20159000</v>
      </c>
      <c r="P100" s="19">
        <v>29192000</v>
      </c>
      <c r="Q100" s="19">
        <v>35805000</v>
      </c>
      <c r="R100" s="19">
        <v>98129000</v>
      </c>
      <c r="S100" s="19">
        <v>197740000</v>
      </c>
      <c r="T100" s="19">
        <v>244823000</v>
      </c>
      <c r="U100" s="19">
        <v>308940000</v>
      </c>
      <c r="V100" s="19">
        <v>201841000</v>
      </c>
      <c r="W100" s="19">
        <v>226941000</v>
      </c>
      <c r="X100" s="19">
        <v>226664000</v>
      </c>
      <c r="Y100" s="19">
        <v>274539000</v>
      </c>
    </row>
    <row r="101" spans="1:25" x14ac:dyDescent="0.2">
      <c r="A101" s="16" t="s">
        <v>1292</v>
      </c>
      <c r="B101" s="19">
        <v>1159838000</v>
      </c>
      <c r="C101" s="19"/>
      <c r="D101" s="19">
        <v>13097000</v>
      </c>
      <c r="E101" s="19">
        <v>24603000</v>
      </c>
      <c r="F101" s="19">
        <v>35319000</v>
      </c>
      <c r="G101" s="19">
        <v>49798000</v>
      </c>
      <c r="H101" s="19">
        <v>120686000</v>
      </c>
      <c r="I101" s="19">
        <v>96883000</v>
      </c>
      <c r="J101" s="19">
        <v>108730000</v>
      </c>
      <c r="K101" s="19">
        <v>106384000</v>
      </c>
      <c r="L101" s="19">
        <v>99295000</v>
      </c>
      <c r="M101" s="19">
        <v>86569000</v>
      </c>
      <c r="N101" s="19">
        <v>112957000</v>
      </c>
      <c r="O101" s="19">
        <v>190249000</v>
      </c>
      <c r="P101" s="19">
        <v>276495000</v>
      </c>
      <c r="Q101" s="19">
        <v>382392000</v>
      </c>
      <c r="R101" s="19">
        <v>390635000</v>
      </c>
      <c r="S101" s="19">
        <v>505420000</v>
      </c>
      <c r="T101" s="19">
        <v>655114000</v>
      </c>
      <c r="U101" s="19">
        <v>654819000</v>
      </c>
      <c r="V101" s="19">
        <v>792156000</v>
      </c>
      <c r="W101" s="19">
        <v>883015000</v>
      </c>
      <c r="X101" s="19">
        <v>1004415000</v>
      </c>
      <c r="Y101" s="19">
        <v>1126232000</v>
      </c>
    </row>
    <row r="102" spans="1:25" x14ac:dyDescent="0.2">
      <c r="A102" s="16" t="s">
        <v>1293</v>
      </c>
      <c r="B102" s="19">
        <v>-180186000</v>
      </c>
      <c r="C102" s="19"/>
      <c r="D102" s="19">
        <v>-20448000</v>
      </c>
      <c r="E102" s="19">
        <v>-32264000</v>
      </c>
      <c r="F102" s="19">
        <v>-43472000</v>
      </c>
      <c r="G102" s="19">
        <v>-39501000</v>
      </c>
      <c r="H102" s="19">
        <v>-93177000</v>
      </c>
      <c r="I102" s="19">
        <v>-27835000</v>
      </c>
      <c r="J102" s="19">
        <v>-48111000</v>
      </c>
      <c r="K102" s="19">
        <v>-43740000</v>
      </c>
      <c r="L102" s="19">
        <v>-54818000</v>
      </c>
      <c r="M102" s="19">
        <v>-63566000</v>
      </c>
      <c r="N102" s="19">
        <v>-92942000</v>
      </c>
      <c r="O102" s="19">
        <v>-184214000</v>
      </c>
      <c r="P102" s="19">
        <v>-296008000</v>
      </c>
      <c r="Q102" s="19">
        <v>-424587000</v>
      </c>
      <c r="R102" s="19">
        <v>-500088000</v>
      </c>
      <c r="S102" s="19">
        <v>-814673000</v>
      </c>
      <c r="T102" s="19">
        <v>-939431000</v>
      </c>
      <c r="U102" s="19">
        <v>-828438000</v>
      </c>
      <c r="V102" s="19">
        <v>-708652000</v>
      </c>
      <c r="W102" s="19">
        <v>-785072000</v>
      </c>
      <c r="X102" s="19">
        <v>-282175000</v>
      </c>
      <c r="Y102" s="19">
        <v>-176885000</v>
      </c>
    </row>
    <row r="103" spans="1:25" x14ac:dyDescent="0.2">
      <c r="A103" s="16" t="s">
        <v>1295</v>
      </c>
      <c r="B103" s="19">
        <v>-32915000</v>
      </c>
      <c r="C103" s="19"/>
      <c r="H103" s="19">
        <v>14310000</v>
      </c>
      <c r="I103" s="19">
        <v>13542000</v>
      </c>
      <c r="J103" s="19">
        <v>5385000</v>
      </c>
      <c r="K103" s="19">
        <v>2305000</v>
      </c>
      <c r="L103" s="19">
        <v>1205000</v>
      </c>
      <c r="M103" s="19">
        <v>977000</v>
      </c>
      <c r="N103" s="19">
        <v>1069000</v>
      </c>
      <c r="O103" s="19">
        <v>2559000</v>
      </c>
      <c r="P103" s="19">
        <v>5859000</v>
      </c>
      <c r="Q103" s="19">
        <v>8308000</v>
      </c>
      <c r="R103" s="19">
        <v>12236000</v>
      </c>
      <c r="S103" s="19">
        <v>29262000</v>
      </c>
      <c r="T103" s="19">
        <v>33448000</v>
      </c>
      <c r="U103" s="19">
        <v>-72687000</v>
      </c>
      <c r="V103" s="19">
        <v>-141442000</v>
      </c>
      <c r="W103" s="19">
        <v>-131160000</v>
      </c>
      <c r="X103" s="19">
        <v>-25660000</v>
      </c>
      <c r="Y103" s="19">
        <v>-19866000</v>
      </c>
    </row>
    <row r="104" spans="1:25" x14ac:dyDescent="0.2">
      <c r="A104" s="16" t="s">
        <v>1296</v>
      </c>
      <c r="B104" s="19">
        <v>119324000</v>
      </c>
      <c r="C104" s="19"/>
      <c r="H104" s="19">
        <v>15393000</v>
      </c>
      <c r="I104" s="19">
        <v>14414000</v>
      </c>
      <c r="J104" s="19">
        <v>5385000</v>
      </c>
      <c r="K104" s="19">
        <v>2305000</v>
      </c>
      <c r="L104" s="19">
        <v>1205000</v>
      </c>
      <c r="M104" s="19">
        <v>977000</v>
      </c>
      <c r="N104" s="19">
        <v>1069000</v>
      </c>
      <c r="O104" s="19">
        <v>2559000</v>
      </c>
      <c r="P104" s="19">
        <v>5859000</v>
      </c>
      <c r="Q104" s="19">
        <v>8308000</v>
      </c>
      <c r="R104" s="19">
        <v>12236000</v>
      </c>
      <c r="S104" s="19">
        <v>29262000</v>
      </c>
      <c r="T104" s="19">
        <v>33448000</v>
      </c>
      <c r="U104" s="19">
        <v>11809000</v>
      </c>
      <c r="V104" s="19">
        <v>1579000</v>
      </c>
      <c r="W104" s="19">
        <v>24808000</v>
      </c>
      <c r="X104" s="19">
        <v>95561000</v>
      </c>
      <c r="Y104" s="19">
        <v>121992000</v>
      </c>
    </row>
    <row r="105" spans="1:25" x14ac:dyDescent="0.2">
      <c r="A105" s="16" t="s">
        <v>1297</v>
      </c>
      <c r="B105" s="19">
        <v>152239000</v>
      </c>
      <c r="C105" s="19"/>
      <c r="H105" s="19">
        <v>1083000</v>
      </c>
      <c r="I105" s="19">
        <v>872000</v>
      </c>
      <c r="J105">
        <v>0</v>
      </c>
      <c r="K105">
        <v>0</v>
      </c>
      <c r="S105">
        <v>0</v>
      </c>
      <c r="T105">
        <v>0</v>
      </c>
      <c r="U105" s="19">
        <v>84496000</v>
      </c>
      <c r="V105" s="19">
        <v>143021000</v>
      </c>
      <c r="W105" s="19">
        <v>155968000</v>
      </c>
      <c r="X105" s="19">
        <v>121221000</v>
      </c>
      <c r="Y105" s="19">
        <v>141858000</v>
      </c>
    </row>
    <row r="106" spans="1:25" x14ac:dyDescent="0.2">
      <c r="A106" s="16" t="s">
        <v>1298</v>
      </c>
      <c r="B106" s="19">
        <v>-166474000</v>
      </c>
      <c r="C106" s="19"/>
      <c r="D106" s="19">
        <v>-4637000</v>
      </c>
      <c r="E106" s="19">
        <v>-233000</v>
      </c>
      <c r="F106" s="19">
        <v>-22000</v>
      </c>
      <c r="G106" s="19">
        <v>-255000</v>
      </c>
      <c r="H106" s="19">
        <v>-1354000</v>
      </c>
      <c r="I106" s="19">
        <v>-11237000</v>
      </c>
      <c r="J106" s="19">
        <v>-4282000</v>
      </c>
      <c r="K106" s="19">
        <v>-1566000</v>
      </c>
      <c r="L106" s="19">
        <v>-4036000</v>
      </c>
      <c r="M106" s="19">
        <v>-53997000</v>
      </c>
      <c r="N106" s="19">
        <v>-47000</v>
      </c>
      <c r="O106" s="19">
        <v>-218949000</v>
      </c>
      <c r="P106" s="19">
        <v>76000</v>
      </c>
      <c r="Q106" s="19">
        <v>6171000</v>
      </c>
      <c r="R106" s="19">
        <v>-3022000</v>
      </c>
      <c r="S106" s="19">
        <v>24737000</v>
      </c>
      <c r="T106" s="19">
        <v>20730000</v>
      </c>
      <c r="U106" s="19">
        <v>45525000</v>
      </c>
      <c r="V106" s="19">
        <v>-2050000</v>
      </c>
      <c r="W106" s="19">
        <v>-210761000</v>
      </c>
      <c r="X106" s="19">
        <v>-125682000</v>
      </c>
      <c r="Y106" s="19">
        <v>-180624000</v>
      </c>
    </row>
    <row r="107" spans="1:25" x14ac:dyDescent="0.2">
      <c r="A107" s="16" t="s">
        <v>1299</v>
      </c>
      <c r="B107" s="19">
        <v>-184731000</v>
      </c>
      <c r="C107" s="19"/>
      <c r="K107" s="19">
        <v>4421000</v>
      </c>
      <c r="M107" s="19">
        <v>16084000</v>
      </c>
      <c r="S107" s="19">
        <v>3564000</v>
      </c>
      <c r="T107" s="19">
        <v>11288000</v>
      </c>
      <c r="U107" s="19">
        <v>36857000</v>
      </c>
      <c r="V107" s="19">
        <v>17262000</v>
      </c>
      <c r="W107" s="19">
        <v>-127971000</v>
      </c>
      <c r="X107" s="19">
        <v>-107941000</v>
      </c>
      <c r="Y107" s="19">
        <v>-173792000</v>
      </c>
    </row>
    <row r="108" spans="1:25" x14ac:dyDescent="0.2">
      <c r="A108" s="16" t="s">
        <v>1383</v>
      </c>
      <c r="H108" s="19">
        <v>-1075000</v>
      </c>
      <c r="I108" s="19">
        <v>-9290000</v>
      </c>
      <c r="J108" s="19">
        <v>-4910000</v>
      </c>
      <c r="K108" s="19">
        <v>-7639000</v>
      </c>
      <c r="L108" s="19">
        <v>-3505000</v>
      </c>
      <c r="M108" s="19">
        <v>-4522000</v>
      </c>
      <c r="N108">
        <v>0</v>
      </c>
      <c r="O108">
        <v>0</v>
      </c>
    </row>
    <row r="109" spans="1:25" x14ac:dyDescent="0.2">
      <c r="A109" s="16" t="s">
        <v>1300</v>
      </c>
      <c r="D109" s="19">
        <v>-4637000</v>
      </c>
      <c r="E109" s="19">
        <v>-233000</v>
      </c>
      <c r="F109" s="19">
        <v>-22000</v>
      </c>
      <c r="G109" s="19">
        <v>-255000</v>
      </c>
      <c r="H109" s="19">
        <v>-279000</v>
      </c>
      <c r="I109" s="19">
        <v>-1947000</v>
      </c>
      <c r="J109" s="19">
        <v>628000</v>
      </c>
      <c r="K109" s="19">
        <v>-330000</v>
      </c>
      <c r="L109">
        <v>0</v>
      </c>
      <c r="M109" s="19">
        <v>-65890000</v>
      </c>
      <c r="N109">
        <v>0</v>
      </c>
      <c r="O109" s="19">
        <v>-220766000</v>
      </c>
      <c r="P109">
        <v>0</v>
      </c>
      <c r="Q109">
        <v>0</v>
      </c>
      <c r="R109">
        <v>0</v>
      </c>
      <c r="S109" s="19">
        <v>20564000</v>
      </c>
      <c r="T109">
        <v>0</v>
      </c>
      <c r="U109">
        <v>0</v>
      </c>
      <c r="V109">
        <v>0</v>
      </c>
      <c r="W109" s="19">
        <v>-76586000</v>
      </c>
      <c r="X109">
        <v>0</v>
      </c>
      <c r="Y109">
        <v>0</v>
      </c>
    </row>
    <row r="110" spans="1:25" x14ac:dyDescent="0.2">
      <c r="A110" s="16" t="s">
        <v>1301</v>
      </c>
      <c r="K110" s="19">
        <v>330000</v>
      </c>
      <c r="L110">
        <v>0</v>
      </c>
      <c r="M110" s="19">
        <v>65890000</v>
      </c>
      <c r="N110">
        <v>0</v>
      </c>
      <c r="O110">
        <v>0</v>
      </c>
    </row>
    <row r="111" spans="1:25" x14ac:dyDescent="0.2">
      <c r="A111" s="16" t="s">
        <v>1302</v>
      </c>
      <c r="O111" s="19">
        <v>220766000</v>
      </c>
      <c r="S111" s="19">
        <v>-20564000</v>
      </c>
      <c r="W111" s="19">
        <v>76586000</v>
      </c>
    </row>
    <row r="112" spans="1:25" x14ac:dyDescent="0.2">
      <c r="A112" s="16" t="s">
        <v>1303</v>
      </c>
      <c r="B112" s="19">
        <v>18257000</v>
      </c>
      <c r="C112" s="19"/>
      <c r="K112" s="19">
        <v>1982000</v>
      </c>
      <c r="L112" s="19">
        <v>-531000</v>
      </c>
      <c r="M112" s="19">
        <v>331000</v>
      </c>
      <c r="N112" s="19">
        <v>-47000</v>
      </c>
      <c r="O112" s="19">
        <v>1817000</v>
      </c>
      <c r="P112" s="19">
        <v>76000</v>
      </c>
      <c r="Q112" s="19">
        <v>6171000</v>
      </c>
      <c r="R112" s="19">
        <v>-3022000</v>
      </c>
      <c r="S112" s="19">
        <v>609000</v>
      </c>
      <c r="T112" s="19">
        <v>9442000</v>
      </c>
      <c r="U112" s="19">
        <v>8668000</v>
      </c>
      <c r="V112" s="19">
        <v>-19312000</v>
      </c>
      <c r="W112" s="19">
        <v>-6204000</v>
      </c>
      <c r="X112" s="19">
        <v>-17741000</v>
      </c>
      <c r="Y112" s="19">
        <v>-6832000</v>
      </c>
    </row>
    <row r="113" spans="1:25" x14ac:dyDescent="0.2">
      <c r="A113" s="16" t="s">
        <v>1304</v>
      </c>
      <c r="B113" s="19">
        <v>-379575000</v>
      </c>
      <c r="C113" s="19"/>
      <c r="H113" s="19">
        <v>-80221000</v>
      </c>
      <c r="I113" s="19">
        <v>-25530000</v>
      </c>
      <c r="J113" s="19">
        <v>-47008000</v>
      </c>
      <c r="K113" s="19">
        <v>-43001000</v>
      </c>
      <c r="L113" s="19">
        <v>-57649000</v>
      </c>
      <c r="M113" s="19">
        <v>-116586000</v>
      </c>
      <c r="N113" s="19">
        <v>-91920000</v>
      </c>
      <c r="O113" s="19">
        <v>-400604000</v>
      </c>
      <c r="P113" s="19">
        <v>-290073000</v>
      </c>
      <c r="Q113" s="19">
        <v>-410108000</v>
      </c>
      <c r="R113" s="19">
        <v>-490874000</v>
      </c>
      <c r="S113" s="19">
        <v>-760674000</v>
      </c>
      <c r="T113" s="19">
        <v>-885253000</v>
      </c>
      <c r="U113" s="19">
        <v>-855600000</v>
      </c>
      <c r="V113" s="19">
        <v>-852144000</v>
      </c>
      <c r="W113" s="19">
        <v>-1126993000</v>
      </c>
      <c r="X113" s="19">
        <v>-433517000</v>
      </c>
      <c r="Y113" s="19">
        <v>-377375000</v>
      </c>
    </row>
    <row r="114" spans="1:25" x14ac:dyDescent="0.2">
      <c r="A114" s="16" t="s">
        <v>1305</v>
      </c>
      <c r="B114" s="19">
        <v>-60486000</v>
      </c>
      <c r="C114" s="19"/>
      <c r="H114" s="19">
        <v>5245000</v>
      </c>
      <c r="I114" s="19">
        <v>719000</v>
      </c>
      <c r="J114" s="19">
        <v>582000</v>
      </c>
      <c r="K114" s="19">
        <v>514000</v>
      </c>
      <c r="L114">
        <v>0</v>
      </c>
      <c r="M114" s="19">
        <v>-10572000</v>
      </c>
      <c r="N114" s="19">
        <v>-2695000</v>
      </c>
      <c r="O114" s="19">
        <v>-40209000</v>
      </c>
      <c r="P114">
        <v>0</v>
      </c>
      <c r="Q114">
        <v>0</v>
      </c>
      <c r="R114">
        <v>0</v>
      </c>
      <c r="S114" s="19">
        <v>823000</v>
      </c>
      <c r="T114" s="19">
        <v>863000</v>
      </c>
      <c r="U114" s="19">
        <v>2681000</v>
      </c>
      <c r="V114" s="19">
        <v>680000</v>
      </c>
      <c r="W114" s="19">
        <v>4163000</v>
      </c>
      <c r="X114" s="19">
        <v>6725000</v>
      </c>
      <c r="Y114" s="19">
        <v>-99218000</v>
      </c>
    </row>
    <row r="115" spans="1:25" x14ac:dyDescent="0.2">
      <c r="A115" s="16" t="s">
        <v>1306</v>
      </c>
      <c r="B115" s="19">
        <v>-319089000</v>
      </c>
      <c r="C115" s="19"/>
      <c r="D115" s="19">
        <v>-27939000</v>
      </c>
      <c r="E115" s="19">
        <v>-35367000</v>
      </c>
      <c r="F115" s="19">
        <v>-42914000</v>
      </c>
      <c r="G115" s="19">
        <v>-34608000</v>
      </c>
      <c r="H115" s="19">
        <v>-85466000</v>
      </c>
      <c r="I115" s="19">
        <v>-26249000</v>
      </c>
      <c r="J115" s="19">
        <v>-47590000</v>
      </c>
      <c r="K115" s="19">
        <v>-43515000</v>
      </c>
      <c r="L115" s="19">
        <v>-57649000</v>
      </c>
      <c r="M115" s="19">
        <v>-106014000</v>
      </c>
      <c r="N115" s="19">
        <v>-89225000</v>
      </c>
      <c r="O115" s="19">
        <v>-360395000</v>
      </c>
      <c r="P115" s="19">
        <v>-290073000</v>
      </c>
      <c r="Q115" s="19">
        <v>-410108000</v>
      </c>
      <c r="R115" s="19">
        <v>-490874000</v>
      </c>
      <c r="S115" s="19">
        <v>-761497000</v>
      </c>
      <c r="T115" s="19">
        <v>-886116000</v>
      </c>
      <c r="U115" s="19">
        <v>-858281000</v>
      </c>
      <c r="V115" s="19">
        <v>-852824000</v>
      </c>
      <c r="W115" s="19">
        <v>-1131156000</v>
      </c>
      <c r="X115" s="19">
        <v>-440242000</v>
      </c>
      <c r="Y115" s="19">
        <v>-278157000</v>
      </c>
    </row>
    <row r="116" spans="1:25" x14ac:dyDescent="0.2">
      <c r="A116" s="16" t="s">
        <v>1307</v>
      </c>
      <c r="B116" s="19">
        <v>-319089000</v>
      </c>
      <c r="C116" s="19"/>
      <c r="D116" s="19">
        <v>-25033000</v>
      </c>
      <c r="E116" s="19">
        <v>-32654000</v>
      </c>
      <c r="F116" s="19">
        <v>-42914000</v>
      </c>
      <c r="G116" s="19">
        <v>-34608000</v>
      </c>
      <c r="H116" s="19">
        <v>-85466000</v>
      </c>
      <c r="I116" s="19">
        <v>-26249000</v>
      </c>
      <c r="J116" s="19">
        <v>-47590000</v>
      </c>
      <c r="K116" s="19">
        <v>-43515000</v>
      </c>
      <c r="L116" s="19">
        <v>-57649000</v>
      </c>
      <c r="M116" s="19">
        <v>-106014000</v>
      </c>
      <c r="N116" s="19">
        <v>-89225000</v>
      </c>
      <c r="O116" s="19">
        <v>-360395000</v>
      </c>
      <c r="P116" s="19">
        <v>-290073000</v>
      </c>
      <c r="Q116" s="19">
        <v>-410108000</v>
      </c>
      <c r="R116" s="19">
        <v>-490874000</v>
      </c>
      <c r="S116" s="19">
        <v>-761497000</v>
      </c>
      <c r="T116" s="19">
        <v>-886116000</v>
      </c>
      <c r="U116" s="19">
        <v>-858281000</v>
      </c>
      <c r="V116" s="19">
        <v>-852824000</v>
      </c>
      <c r="W116" s="19">
        <v>-1131156000</v>
      </c>
      <c r="X116" s="19">
        <v>-440242000</v>
      </c>
      <c r="Y116" s="19">
        <v>-278157000</v>
      </c>
    </row>
    <row r="117" spans="1:25" x14ac:dyDescent="0.2">
      <c r="A117" s="16" t="s">
        <v>1308</v>
      </c>
      <c r="B117" s="19">
        <v>-319089000</v>
      </c>
      <c r="C117" s="19"/>
      <c r="D117" s="19">
        <v>-25033000</v>
      </c>
      <c r="E117" s="19">
        <v>-32654000</v>
      </c>
      <c r="F117" s="19">
        <v>-42914000</v>
      </c>
      <c r="G117" s="19">
        <v>-34608000</v>
      </c>
      <c r="H117" s="19">
        <v>-85466000</v>
      </c>
      <c r="I117" s="19">
        <v>-26249000</v>
      </c>
      <c r="J117" s="19">
        <v>-47590000</v>
      </c>
      <c r="K117" s="19">
        <v>-43515000</v>
      </c>
      <c r="L117" s="19">
        <v>-57649000</v>
      </c>
      <c r="M117" s="19">
        <v>-106014000</v>
      </c>
      <c r="N117" s="19">
        <v>-89225000</v>
      </c>
      <c r="O117" s="19">
        <v>-360395000</v>
      </c>
      <c r="P117" s="19">
        <v>-290073000</v>
      </c>
      <c r="Q117" s="19">
        <v>-410108000</v>
      </c>
      <c r="R117" s="19">
        <v>-490874000</v>
      </c>
      <c r="S117" s="19">
        <v>-761497000</v>
      </c>
      <c r="T117" s="19">
        <v>-886116000</v>
      </c>
      <c r="U117" s="19">
        <v>-858281000</v>
      </c>
      <c r="V117" s="19">
        <v>-852824000</v>
      </c>
      <c r="W117" s="19">
        <v>-1131156000</v>
      </c>
      <c r="X117" s="19">
        <v>-440242000</v>
      </c>
      <c r="Y117" s="19">
        <v>-278157000</v>
      </c>
    </row>
    <row r="118" spans="1:25" x14ac:dyDescent="0.2">
      <c r="A118" s="16" t="s">
        <v>1309</v>
      </c>
      <c r="B118" s="19">
        <v>-319089000</v>
      </c>
      <c r="C118" s="19"/>
      <c r="D118" s="19">
        <v>-25033000</v>
      </c>
      <c r="E118" s="19">
        <v>-32654000</v>
      </c>
      <c r="F118" s="19">
        <v>-42914000</v>
      </c>
      <c r="G118" s="19">
        <v>-34608000</v>
      </c>
      <c r="H118" s="19">
        <v>-85466000</v>
      </c>
      <c r="I118" s="19">
        <v>-26249000</v>
      </c>
      <c r="J118" s="19">
        <v>-47590000</v>
      </c>
      <c r="K118" s="19">
        <v>-43515000</v>
      </c>
      <c r="L118" s="19">
        <v>-57649000</v>
      </c>
      <c r="M118" s="19">
        <v>-106014000</v>
      </c>
      <c r="N118" s="19">
        <v>-89225000</v>
      </c>
      <c r="O118" s="19">
        <v>-360395000</v>
      </c>
      <c r="P118" s="19">
        <v>-290073000</v>
      </c>
      <c r="Q118" s="19">
        <v>-410108000</v>
      </c>
      <c r="R118" s="19">
        <v>-490874000</v>
      </c>
      <c r="S118" s="19">
        <v>-761497000</v>
      </c>
      <c r="T118" s="19">
        <v>-886116000</v>
      </c>
      <c r="U118" s="19">
        <v>-858281000</v>
      </c>
      <c r="V118" s="19">
        <v>-852824000</v>
      </c>
      <c r="W118" s="19">
        <v>-1131156000</v>
      </c>
      <c r="X118" s="19">
        <v>-440242000</v>
      </c>
      <c r="Y118" s="19">
        <v>-278157000</v>
      </c>
    </row>
    <row r="119" spans="1:25" x14ac:dyDescent="0.2">
      <c r="A119" s="16" t="s">
        <v>1310</v>
      </c>
      <c r="D119" s="19">
        <v>2906000</v>
      </c>
      <c r="E119" s="19">
        <v>2713000</v>
      </c>
    </row>
    <row r="120" spans="1:25" x14ac:dyDescent="0.2">
      <c r="A120" s="16" t="s">
        <v>1312</v>
      </c>
      <c r="B120" s="19">
        <v>-319089000</v>
      </c>
      <c r="C120" s="19"/>
      <c r="D120" s="19">
        <v>-27939000</v>
      </c>
      <c r="E120" s="19">
        <v>-35367000</v>
      </c>
      <c r="F120" s="19">
        <v>-42914000</v>
      </c>
      <c r="G120" s="19">
        <v>-34608000</v>
      </c>
      <c r="H120" s="19">
        <v>-85466000</v>
      </c>
      <c r="I120" s="19">
        <v>-26249000</v>
      </c>
      <c r="J120" s="19">
        <v>-47590000</v>
      </c>
      <c r="K120" s="19">
        <v>-43515000</v>
      </c>
      <c r="L120" s="19">
        <v>-57649000</v>
      </c>
      <c r="M120" s="19">
        <v>-106014000</v>
      </c>
      <c r="N120" s="19">
        <v>-89225000</v>
      </c>
      <c r="O120" s="19">
        <v>-360395000</v>
      </c>
      <c r="P120" s="19">
        <v>-290073000</v>
      </c>
      <c r="Q120" s="19">
        <v>-410108000</v>
      </c>
      <c r="R120" s="19">
        <v>-490874000</v>
      </c>
      <c r="S120" s="19">
        <v>-761497000</v>
      </c>
      <c r="T120" s="19">
        <v>-886116000</v>
      </c>
      <c r="U120" s="19">
        <v>-858281000</v>
      </c>
      <c r="V120" s="19">
        <v>-852824000</v>
      </c>
      <c r="W120" s="19">
        <v>-1131156000</v>
      </c>
      <c r="X120" s="19">
        <v>-440242000</v>
      </c>
      <c r="Y120" s="19">
        <v>-278157000</v>
      </c>
    </row>
    <row r="121" spans="1:25" x14ac:dyDescent="0.2">
      <c r="A121" s="16" t="s">
        <v>1313</v>
      </c>
      <c r="B121">
        <v>-2.1</v>
      </c>
      <c r="D121">
        <v>-29.64</v>
      </c>
      <c r="E121">
        <v>-2.98</v>
      </c>
      <c r="F121">
        <v>-1.96</v>
      </c>
      <c r="G121">
        <v>-1.0900000000000001</v>
      </c>
      <c r="H121">
        <v>-2.21</v>
      </c>
      <c r="I121">
        <v>-0.64</v>
      </c>
      <c r="J121">
        <v>-1.1399999999999999</v>
      </c>
      <c r="K121">
        <v>-1.04</v>
      </c>
      <c r="L121">
        <v>-1.36</v>
      </c>
      <c r="M121">
        <v>-2.11</v>
      </c>
      <c r="N121">
        <v>-1.45</v>
      </c>
      <c r="O121">
        <v>-4.8499999999999996</v>
      </c>
      <c r="P121">
        <v>-3.45</v>
      </c>
      <c r="Q121">
        <v>-4.79</v>
      </c>
      <c r="R121">
        <v>-5.42</v>
      </c>
      <c r="S121">
        <v>-7.57</v>
      </c>
      <c r="T121">
        <v>-8.11</v>
      </c>
      <c r="U121">
        <v>-7.46</v>
      </c>
      <c r="V121">
        <v>-7.2</v>
      </c>
      <c r="W121">
        <v>-9.3000000000000007</v>
      </c>
      <c r="X121">
        <v>-3.52</v>
      </c>
      <c r="Y121">
        <v>-2.1800000000000002</v>
      </c>
    </row>
    <row r="122" spans="1:25" x14ac:dyDescent="0.2">
      <c r="A122" s="16" t="s">
        <v>1314</v>
      </c>
      <c r="B122">
        <v>-2.1</v>
      </c>
      <c r="D122">
        <v>-29.64</v>
      </c>
      <c r="E122">
        <v>-2.98</v>
      </c>
      <c r="F122">
        <v>-1.96</v>
      </c>
      <c r="G122">
        <v>-1.0900000000000001</v>
      </c>
      <c r="H122">
        <v>-2.21</v>
      </c>
      <c r="I122">
        <v>-0.64</v>
      </c>
      <c r="J122">
        <v>-1.1399999999999999</v>
      </c>
      <c r="K122">
        <v>-1.04</v>
      </c>
      <c r="L122">
        <v>-1.36</v>
      </c>
      <c r="M122">
        <v>-2.11</v>
      </c>
      <c r="N122">
        <v>-1.45</v>
      </c>
      <c r="O122">
        <v>-4.8499999999999996</v>
      </c>
      <c r="P122">
        <v>-3.45</v>
      </c>
      <c r="Q122">
        <v>-4.79</v>
      </c>
      <c r="R122">
        <v>-5.42</v>
      </c>
      <c r="S122">
        <v>-7.57</v>
      </c>
      <c r="T122">
        <v>-8.11</v>
      </c>
      <c r="U122">
        <v>-7.46</v>
      </c>
      <c r="V122">
        <v>-7.2</v>
      </c>
      <c r="W122">
        <v>-9.3000000000000007</v>
      </c>
      <c r="X122">
        <v>-3.52</v>
      </c>
      <c r="Y122">
        <v>-2.1800000000000002</v>
      </c>
    </row>
    <row r="123" spans="1:25" x14ac:dyDescent="0.2">
      <c r="A123" s="16" t="s">
        <v>1315</v>
      </c>
      <c r="B123" s="19">
        <v>128535500</v>
      </c>
      <c r="C123" s="19"/>
      <c r="D123" s="19">
        <v>942665</v>
      </c>
      <c r="E123" s="19">
        <v>11886000</v>
      </c>
      <c r="F123" s="19">
        <v>21949000</v>
      </c>
      <c r="G123" s="19">
        <v>31890000</v>
      </c>
      <c r="H123" s="19">
        <v>38657000</v>
      </c>
      <c r="I123" s="19">
        <v>41077000</v>
      </c>
      <c r="J123" s="19">
        <v>41633000</v>
      </c>
      <c r="K123" s="19">
        <v>42040000</v>
      </c>
      <c r="L123" s="19">
        <v>42410000</v>
      </c>
      <c r="M123" s="19">
        <v>50286000</v>
      </c>
      <c r="N123" s="19">
        <v>61551000</v>
      </c>
      <c r="O123" s="19">
        <v>74278000</v>
      </c>
      <c r="P123" s="19">
        <v>83992000</v>
      </c>
      <c r="Q123" s="19">
        <v>85596000</v>
      </c>
      <c r="R123" s="19">
        <v>90554000</v>
      </c>
      <c r="S123" s="19">
        <v>100590000</v>
      </c>
      <c r="T123" s="19">
        <v>109264000</v>
      </c>
      <c r="U123" s="19">
        <v>114986000</v>
      </c>
      <c r="V123" s="19">
        <v>118451000</v>
      </c>
      <c r="W123" s="19">
        <v>121689000</v>
      </c>
      <c r="X123" s="19">
        <v>124906000</v>
      </c>
      <c r="Y123" s="19">
        <v>127651000</v>
      </c>
    </row>
    <row r="124" spans="1:25" x14ac:dyDescent="0.2">
      <c r="A124" s="16" t="s">
        <v>1316</v>
      </c>
      <c r="B124" s="19">
        <v>128535500</v>
      </c>
      <c r="C124" s="19"/>
      <c r="D124" s="19">
        <v>942665</v>
      </c>
      <c r="E124" s="19">
        <v>11886000</v>
      </c>
      <c r="F124" s="19">
        <v>21949000</v>
      </c>
      <c r="G124" s="19">
        <v>31890000</v>
      </c>
      <c r="H124" s="19">
        <v>38657000</v>
      </c>
      <c r="I124" s="19">
        <v>41077000</v>
      </c>
      <c r="J124" s="19">
        <v>41633000</v>
      </c>
      <c r="K124" s="19">
        <v>42040000</v>
      </c>
      <c r="L124" s="19">
        <v>42410000</v>
      </c>
      <c r="M124" s="19">
        <v>50286000</v>
      </c>
      <c r="N124" s="19">
        <v>61551000</v>
      </c>
      <c r="O124" s="19">
        <v>74278000</v>
      </c>
      <c r="P124" s="19">
        <v>83992000</v>
      </c>
      <c r="Q124" s="19">
        <v>85596000</v>
      </c>
      <c r="R124" s="19">
        <v>90554000</v>
      </c>
      <c r="S124" s="19">
        <v>100590000</v>
      </c>
      <c r="T124" s="19">
        <v>109264000</v>
      </c>
      <c r="U124" s="19">
        <v>114986000</v>
      </c>
      <c r="V124" s="19">
        <v>118451000</v>
      </c>
      <c r="W124" s="19">
        <v>121689000</v>
      </c>
      <c r="X124" s="19">
        <v>124906000</v>
      </c>
      <c r="Y124" s="19">
        <v>127651000</v>
      </c>
    </row>
    <row r="125" spans="1:25" x14ac:dyDescent="0.2">
      <c r="A125" s="16" t="s">
        <v>1317</v>
      </c>
      <c r="B125" s="19">
        <v>-180186000</v>
      </c>
      <c r="C125" s="19"/>
      <c r="D125" s="19">
        <v>-25057000</v>
      </c>
      <c r="E125" s="19">
        <v>-32264000</v>
      </c>
      <c r="F125" s="19">
        <v>-43472000</v>
      </c>
      <c r="G125" s="19">
        <v>-39501000</v>
      </c>
      <c r="H125" s="19">
        <v>-93177000</v>
      </c>
      <c r="I125" s="19">
        <v>-27835000</v>
      </c>
      <c r="J125" s="19">
        <v>-48111000</v>
      </c>
      <c r="K125" s="19">
        <v>-44070000</v>
      </c>
      <c r="L125" s="19">
        <v>-54818000</v>
      </c>
      <c r="M125" s="19">
        <v>-129456000</v>
      </c>
      <c r="N125" s="19">
        <v>-92942000</v>
      </c>
      <c r="O125" s="19">
        <v>-404980000</v>
      </c>
      <c r="P125" s="19">
        <v>-296008000</v>
      </c>
      <c r="Q125" s="19">
        <v>-424587000</v>
      </c>
      <c r="R125" s="19">
        <v>-500088000</v>
      </c>
      <c r="S125" s="19">
        <v>-814673000</v>
      </c>
      <c r="T125" s="19">
        <v>-939431000</v>
      </c>
      <c r="U125" s="19">
        <v>-828438000</v>
      </c>
      <c r="V125" s="19">
        <v>-708652000</v>
      </c>
      <c r="W125" s="19">
        <v>-785072000</v>
      </c>
      <c r="X125" s="19">
        <v>-282175000</v>
      </c>
      <c r="Y125" s="19">
        <v>-176885000</v>
      </c>
    </row>
    <row r="126" spans="1:25" x14ac:dyDescent="0.2">
      <c r="A126" s="16" t="s">
        <v>1363</v>
      </c>
      <c r="B126" s="19">
        <v>182526000</v>
      </c>
      <c r="C126" s="19"/>
      <c r="V126" s="19">
        <v>97259000</v>
      </c>
      <c r="W126" s="19">
        <v>131967000</v>
      </c>
      <c r="X126" s="19">
        <v>145687000</v>
      </c>
      <c r="Y126" s="19">
        <v>169909000</v>
      </c>
    </row>
    <row r="127" spans="1:25" x14ac:dyDescent="0.2">
      <c r="A127" s="16" t="s">
        <v>1318</v>
      </c>
      <c r="B127" s="19">
        <v>2642149000</v>
      </c>
      <c r="C127" s="19"/>
      <c r="D127" s="19">
        <v>20624000</v>
      </c>
      <c r="E127" s="19">
        <v>36542000</v>
      </c>
      <c r="F127" s="19">
        <v>49188000</v>
      </c>
      <c r="G127" s="19">
        <v>66431000</v>
      </c>
      <c r="H127" s="19">
        <v>144074000</v>
      </c>
      <c r="I127" s="19">
        <v>123998000</v>
      </c>
      <c r="J127" s="19">
        <v>148644000</v>
      </c>
      <c r="K127" s="19">
        <v>143781000</v>
      </c>
      <c r="L127" s="19">
        <v>137575000</v>
      </c>
      <c r="M127" s="19">
        <v>130291000</v>
      </c>
      <c r="N127" s="19">
        <v>140109000</v>
      </c>
      <c r="O127" s="19">
        <v>234775000</v>
      </c>
      <c r="P127" s="19">
        <v>337105000</v>
      </c>
      <c r="Q127" s="19">
        <v>471746000</v>
      </c>
      <c r="R127" s="19">
        <v>590000000</v>
      </c>
      <c r="S127" s="19">
        <v>889581000</v>
      </c>
      <c r="T127" s="19">
        <v>1159181000</v>
      </c>
      <c r="U127" s="19">
        <v>1321291000</v>
      </c>
      <c r="V127" s="19">
        <v>1552939000</v>
      </c>
      <c r="W127" s="19">
        <v>1822490000</v>
      </c>
      <c r="X127" s="19">
        <v>2110467000</v>
      </c>
      <c r="Y127" s="19">
        <v>2425128000</v>
      </c>
    </row>
    <row r="128" spans="1:25" x14ac:dyDescent="0.2">
      <c r="A128" s="16" t="s">
        <v>1319</v>
      </c>
      <c r="B128" s="19">
        <v>-319089000</v>
      </c>
      <c r="C128" s="19"/>
      <c r="D128" s="19">
        <v>-25033000</v>
      </c>
      <c r="E128" s="19">
        <v>-32654000</v>
      </c>
      <c r="F128" s="19">
        <v>-42914000</v>
      </c>
      <c r="G128" s="19">
        <v>-34608000</v>
      </c>
      <c r="H128" s="19">
        <v>-85466000</v>
      </c>
      <c r="I128" s="19">
        <v>-26249000</v>
      </c>
      <c r="J128" s="19">
        <v>-47590000</v>
      </c>
      <c r="K128" s="19">
        <v>-43515000</v>
      </c>
      <c r="L128" s="19">
        <v>-57649000</v>
      </c>
      <c r="M128" s="19">
        <v>-106014000</v>
      </c>
      <c r="N128" s="19">
        <v>-89225000</v>
      </c>
      <c r="O128" s="19">
        <v>-360395000</v>
      </c>
      <c r="P128" s="19">
        <v>-290073000</v>
      </c>
      <c r="Q128" s="19">
        <v>-410108000</v>
      </c>
      <c r="R128" s="19">
        <v>-490874000</v>
      </c>
      <c r="S128" s="19">
        <v>-761497000</v>
      </c>
      <c r="T128" s="19">
        <v>-886116000</v>
      </c>
      <c r="U128" s="19">
        <v>-858281000</v>
      </c>
      <c r="V128" s="19">
        <v>-852824000</v>
      </c>
      <c r="W128" s="19">
        <v>-1131156000</v>
      </c>
      <c r="X128" s="19">
        <v>-440242000</v>
      </c>
      <c r="Y128" s="19">
        <v>-278157000</v>
      </c>
    </row>
    <row r="129" spans="1:25" x14ac:dyDescent="0.2">
      <c r="A129" s="16" t="s">
        <v>1320</v>
      </c>
      <c r="B129" s="14">
        <v>-163795237.08399999</v>
      </c>
      <c r="C129" s="14"/>
      <c r="D129" s="19">
        <v>-22250800</v>
      </c>
      <c r="E129" s="19">
        <v>-32514200</v>
      </c>
      <c r="F129" s="19">
        <v>-42900800</v>
      </c>
      <c r="G129" s="19">
        <v>-34455000</v>
      </c>
      <c r="H129" s="19">
        <v>-85284650</v>
      </c>
      <c r="I129" s="19">
        <v>-24983450</v>
      </c>
      <c r="J129" s="19">
        <v>-47998200</v>
      </c>
      <c r="K129" s="19">
        <v>-47556908</v>
      </c>
      <c r="L129" s="19">
        <v>-57649000</v>
      </c>
      <c r="M129" s="19">
        <v>-60740346</v>
      </c>
      <c r="N129" s="19">
        <v>-89225000</v>
      </c>
      <c r="O129" s="19">
        <v>-161705600</v>
      </c>
      <c r="P129" s="19">
        <v>-290073000</v>
      </c>
      <c r="Q129" s="19">
        <v>-410108000</v>
      </c>
      <c r="R129" s="19">
        <v>-490874000</v>
      </c>
      <c r="S129" s="19">
        <v>-779110440</v>
      </c>
      <c r="T129" s="19">
        <v>-894356240</v>
      </c>
      <c r="U129" s="19">
        <v>-885186610</v>
      </c>
      <c r="V129" s="19">
        <v>-865425260</v>
      </c>
      <c r="W129" s="19">
        <v>-969555970</v>
      </c>
      <c r="X129" s="19">
        <v>-354968610</v>
      </c>
      <c r="Y129" s="19">
        <v>-150072296</v>
      </c>
    </row>
    <row r="130" spans="1:25" x14ac:dyDescent="0.2">
      <c r="A130" s="16" t="s">
        <v>1321</v>
      </c>
      <c r="B130" s="19">
        <v>119324000</v>
      </c>
      <c r="C130" s="19"/>
      <c r="H130" s="19">
        <v>15393000</v>
      </c>
      <c r="I130" s="19">
        <v>14414000</v>
      </c>
      <c r="J130" s="19">
        <v>5385000</v>
      </c>
      <c r="K130" s="19">
        <v>2305000</v>
      </c>
      <c r="L130" s="19">
        <v>1205000</v>
      </c>
      <c r="M130" s="19">
        <v>977000</v>
      </c>
      <c r="N130" s="19">
        <v>1069000</v>
      </c>
      <c r="O130" s="19">
        <v>2559000</v>
      </c>
      <c r="P130" s="19">
        <v>5859000</v>
      </c>
      <c r="Q130" s="19">
        <v>8308000</v>
      </c>
      <c r="R130" s="19">
        <v>12236000</v>
      </c>
      <c r="S130" s="19">
        <v>29262000</v>
      </c>
      <c r="T130" s="19">
        <v>33448000</v>
      </c>
      <c r="U130" s="19">
        <v>11809000</v>
      </c>
      <c r="V130" s="19">
        <v>1579000</v>
      </c>
      <c r="W130" s="19">
        <v>24808000</v>
      </c>
      <c r="X130" s="19">
        <v>95561000</v>
      </c>
      <c r="Y130" s="19">
        <v>121992000</v>
      </c>
    </row>
    <row r="131" spans="1:25" x14ac:dyDescent="0.2">
      <c r="A131" s="16" t="s">
        <v>1322</v>
      </c>
      <c r="B131" s="19">
        <v>152239000</v>
      </c>
      <c r="C131" s="19"/>
      <c r="H131" s="19">
        <v>1083000</v>
      </c>
      <c r="I131" s="19">
        <v>872000</v>
      </c>
      <c r="J131">
        <v>0</v>
      </c>
      <c r="K131">
        <v>0</v>
      </c>
      <c r="S131">
        <v>0</v>
      </c>
      <c r="T131">
        <v>0</v>
      </c>
      <c r="U131" s="19">
        <v>84496000</v>
      </c>
      <c r="V131" s="19">
        <v>143021000</v>
      </c>
      <c r="W131" s="19">
        <v>155968000</v>
      </c>
      <c r="X131" s="19">
        <v>121221000</v>
      </c>
      <c r="Y131" s="19">
        <v>141858000</v>
      </c>
    </row>
    <row r="132" spans="1:25" x14ac:dyDescent="0.2">
      <c r="A132" s="16" t="s">
        <v>1323</v>
      </c>
      <c r="B132" s="19">
        <v>-32915000</v>
      </c>
      <c r="C132" s="19"/>
      <c r="H132" s="19">
        <v>14310000</v>
      </c>
      <c r="I132" s="19">
        <v>13542000</v>
      </c>
      <c r="J132" s="19">
        <v>5385000</v>
      </c>
      <c r="K132" s="19">
        <v>2305000</v>
      </c>
      <c r="L132" s="19">
        <v>1205000</v>
      </c>
      <c r="M132" s="19">
        <v>977000</v>
      </c>
      <c r="N132" s="19">
        <v>1069000</v>
      </c>
      <c r="O132" s="19">
        <v>2559000</v>
      </c>
      <c r="P132" s="19">
        <v>5859000</v>
      </c>
      <c r="Q132" s="19">
        <v>8308000</v>
      </c>
      <c r="R132" s="19">
        <v>12236000</v>
      </c>
      <c r="S132" s="19">
        <v>29262000</v>
      </c>
      <c r="T132" s="19">
        <v>33448000</v>
      </c>
      <c r="U132" s="19">
        <v>-72687000</v>
      </c>
      <c r="V132" s="19">
        <v>-141442000</v>
      </c>
      <c r="W132" s="19">
        <v>-131160000</v>
      </c>
      <c r="X132" s="19">
        <v>-25660000</v>
      </c>
      <c r="Y132" s="19">
        <v>-19866000</v>
      </c>
    </row>
    <row r="133" spans="1:25" x14ac:dyDescent="0.2">
      <c r="A133" s="16" t="s">
        <v>1281</v>
      </c>
      <c r="B133" s="19">
        <v>-227336000</v>
      </c>
      <c r="C133" s="19"/>
      <c r="D133" s="19">
        <v>-20448000</v>
      </c>
      <c r="E133" s="19">
        <v>-32264000</v>
      </c>
      <c r="F133" s="19">
        <v>-43472000</v>
      </c>
      <c r="G133" s="19">
        <v>-39501000</v>
      </c>
      <c r="H133" s="19">
        <v>-79138000</v>
      </c>
      <c r="I133" s="19">
        <v>-24658000</v>
      </c>
      <c r="J133" s="19">
        <v>-47008000</v>
      </c>
      <c r="K133" s="19">
        <v>-43740000</v>
      </c>
      <c r="L133" s="19">
        <v>-54818000</v>
      </c>
      <c r="M133" s="19">
        <v>-63566000</v>
      </c>
      <c r="N133" s="19">
        <v>-92942000</v>
      </c>
      <c r="O133" s="19">
        <v>-184214000</v>
      </c>
      <c r="P133" s="19">
        <v>-296008000</v>
      </c>
      <c r="Q133" s="19">
        <v>-424587000</v>
      </c>
      <c r="R133" s="19">
        <v>-500088000</v>
      </c>
      <c r="S133" s="19">
        <v>-760674000</v>
      </c>
      <c r="T133" s="19">
        <v>-885253000</v>
      </c>
      <c r="U133" s="19">
        <v>-771104000</v>
      </c>
      <c r="V133" s="19">
        <v>-709123000</v>
      </c>
      <c r="W133" s="19">
        <v>-971025000</v>
      </c>
      <c r="X133" s="19">
        <v>-312296000</v>
      </c>
      <c r="Y133" s="19">
        <v>-235517000</v>
      </c>
    </row>
    <row r="134" spans="1:25" x14ac:dyDescent="0.2">
      <c r="A134" s="16" t="s">
        <v>1278</v>
      </c>
      <c r="B134" s="19">
        <v>-170837000</v>
      </c>
      <c r="C134" s="19"/>
      <c r="D134" s="19">
        <v>-19610000</v>
      </c>
      <c r="E134" s="19">
        <v>-29820000</v>
      </c>
      <c r="F134" s="19">
        <v>-40353000</v>
      </c>
      <c r="G134" s="19">
        <v>-35686000</v>
      </c>
      <c r="H134" s="19">
        <v>-75056000</v>
      </c>
      <c r="I134" s="19">
        <v>-18932000</v>
      </c>
      <c r="J134" s="19">
        <v>-41016000</v>
      </c>
      <c r="K134" s="19">
        <v>-38799000</v>
      </c>
      <c r="L134" s="19">
        <v>-49693000</v>
      </c>
      <c r="M134" s="19">
        <v>-54531000</v>
      </c>
      <c r="N134" s="19">
        <v>-82713000</v>
      </c>
      <c r="O134" s="19">
        <v>-172288000</v>
      </c>
      <c r="P134" s="19">
        <v>-276958000</v>
      </c>
      <c r="Q134" s="19">
        <v>-409457000</v>
      </c>
      <c r="R134" s="19">
        <v>-488190000</v>
      </c>
      <c r="S134" s="19">
        <v>-745426000</v>
      </c>
      <c r="T134" s="19">
        <v>-830885000</v>
      </c>
      <c r="U134" s="19">
        <v>-696669000</v>
      </c>
      <c r="V134" s="19">
        <v>-619429000</v>
      </c>
      <c r="W134" s="19">
        <v>-926557000</v>
      </c>
      <c r="X134" s="19">
        <v>-258242000</v>
      </c>
      <c r="Y134" s="19">
        <v>-178847000</v>
      </c>
    </row>
    <row r="135" spans="1:25" x14ac:dyDescent="0.2">
      <c r="A135" s="16" t="s">
        <v>1364</v>
      </c>
      <c r="B135" s="19">
        <v>402716000</v>
      </c>
      <c r="C135" s="19"/>
      <c r="H135">
        <v>0</v>
      </c>
      <c r="I135">
        <v>0</v>
      </c>
      <c r="J135">
        <v>0</v>
      </c>
      <c r="K135">
        <v>0</v>
      </c>
      <c r="L135">
        <v>0</v>
      </c>
      <c r="Q135">
        <v>0</v>
      </c>
      <c r="R135">
        <v>0</v>
      </c>
      <c r="S135" s="19">
        <v>1802000</v>
      </c>
      <c r="T135" s="19">
        <v>25062000</v>
      </c>
      <c r="U135" s="19">
        <v>78052000</v>
      </c>
      <c r="V135" s="19">
        <v>140144000</v>
      </c>
      <c r="W135" s="19">
        <v>168817000</v>
      </c>
      <c r="X135" s="19">
        <v>310406000</v>
      </c>
      <c r="Y135" s="19">
        <v>323370000</v>
      </c>
    </row>
    <row r="136" spans="1:25" x14ac:dyDescent="0.2">
      <c r="A136" s="16" t="s">
        <v>1324</v>
      </c>
      <c r="B136" s="19">
        <v>56499000</v>
      </c>
      <c r="C136" s="19"/>
      <c r="D136" s="19">
        <v>838000</v>
      </c>
      <c r="E136" s="19">
        <v>2444000</v>
      </c>
      <c r="F136" s="19">
        <v>3119000</v>
      </c>
      <c r="G136" s="19">
        <v>3815000</v>
      </c>
      <c r="H136" s="19">
        <v>4082000</v>
      </c>
      <c r="I136" s="19">
        <v>5726000</v>
      </c>
      <c r="J136" s="19">
        <v>5992000</v>
      </c>
      <c r="K136" s="19">
        <v>4941000</v>
      </c>
      <c r="L136" s="19">
        <v>5125000</v>
      </c>
      <c r="M136" s="19">
        <v>9035000</v>
      </c>
      <c r="N136" s="19">
        <v>10229000</v>
      </c>
      <c r="O136" s="19">
        <v>11926000</v>
      </c>
      <c r="P136" s="19">
        <v>19050000</v>
      </c>
      <c r="Q136" s="19">
        <v>15130000</v>
      </c>
      <c r="R136" s="19">
        <v>11898000</v>
      </c>
      <c r="S136" s="19">
        <v>15248000</v>
      </c>
      <c r="T136" s="19">
        <v>54368000</v>
      </c>
      <c r="U136" s="19">
        <v>74435000</v>
      </c>
      <c r="V136" s="19">
        <v>89694000</v>
      </c>
      <c r="W136" s="19">
        <v>44468000</v>
      </c>
      <c r="X136" s="19">
        <v>54054000</v>
      </c>
      <c r="Y136" s="19">
        <v>56670000</v>
      </c>
    </row>
    <row r="137" spans="1:25" x14ac:dyDescent="0.2">
      <c r="A137" s="16" t="s">
        <v>1325</v>
      </c>
      <c r="B137" s="19">
        <v>-319089000</v>
      </c>
      <c r="C137" s="19"/>
      <c r="D137" s="19">
        <v>-25033000</v>
      </c>
      <c r="E137" s="19">
        <v>-32654000</v>
      </c>
      <c r="F137" s="19">
        <v>-42914000</v>
      </c>
      <c r="G137" s="19">
        <v>-34608000</v>
      </c>
      <c r="H137" s="19">
        <v>-85466000</v>
      </c>
      <c r="I137" s="19">
        <v>-26249000</v>
      </c>
      <c r="J137" s="19">
        <v>-47590000</v>
      </c>
      <c r="K137" s="19">
        <v>-43515000</v>
      </c>
      <c r="L137" s="19">
        <v>-57649000</v>
      </c>
      <c r="M137" s="19">
        <v>-106014000</v>
      </c>
      <c r="N137" s="19">
        <v>-89225000</v>
      </c>
      <c r="O137" s="19">
        <v>-360395000</v>
      </c>
      <c r="P137" s="19">
        <v>-290073000</v>
      </c>
      <c r="Q137" s="19">
        <v>-410108000</v>
      </c>
      <c r="R137" s="19">
        <v>-490874000</v>
      </c>
      <c r="S137" s="19">
        <v>-761497000</v>
      </c>
      <c r="T137" s="19">
        <v>-886116000</v>
      </c>
      <c r="U137" s="19">
        <v>-858281000</v>
      </c>
      <c r="V137" s="19">
        <v>-852824000</v>
      </c>
      <c r="W137" s="19">
        <v>-1131156000</v>
      </c>
      <c r="X137" s="19">
        <v>-440242000</v>
      </c>
      <c r="Y137" s="19">
        <v>-278157000</v>
      </c>
    </row>
    <row r="138" spans="1:25" x14ac:dyDescent="0.2">
      <c r="A138" s="16" t="s">
        <v>1326</v>
      </c>
      <c r="B138" s="19">
        <v>-184731000</v>
      </c>
      <c r="C138" s="19"/>
      <c r="D138" s="19">
        <v>-4637000</v>
      </c>
      <c r="E138" s="19">
        <v>-233000</v>
      </c>
      <c r="F138" s="19">
        <v>-22000</v>
      </c>
      <c r="G138" s="19">
        <v>-255000</v>
      </c>
      <c r="H138" s="19">
        <v>-279000</v>
      </c>
      <c r="I138" s="19">
        <v>-1947000</v>
      </c>
      <c r="J138" s="19">
        <v>628000</v>
      </c>
      <c r="K138" s="19">
        <v>4091000</v>
      </c>
      <c r="L138">
        <v>0</v>
      </c>
      <c r="M138" s="19">
        <v>-49806000</v>
      </c>
      <c r="N138">
        <v>0</v>
      </c>
      <c r="O138" s="19">
        <v>-220766000</v>
      </c>
      <c r="P138">
        <v>0</v>
      </c>
      <c r="Q138">
        <v>0</v>
      </c>
      <c r="R138">
        <v>0</v>
      </c>
      <c r="S138" s="19">
        <v>24128000</v>
      </c>
      <c r="T138" s="19">
        <v>11288000</v>
      </c>
      <c r="U138" s="19">
        <v>36857000</v>
      </c>
      <c r="V138" s="19">
        <v>17262000</v>
      </c>
      <c r="W138" s="19">
        <v>-204557000</v>
      </c>
      <c r="X138" s="19">
        <v>-107941000</v>
      </c>
      <c r="Y138" s="19">
        <v>-173792000</v>
      </c>
    </row>
    <row r="139" spans="1:25" x14ac:dyDescent="0.2">
      <c r="A139" s="16" t="s">
        <v>1327</v>
      </c>
      <c r="B139" s="19">
        <v>-184731000</v>
      </c>
      <c r="C139" s="19"/>
      <c r="D139" s="19">
        <v>-4637000</v>
      </c>
      <c r="E139" s="19">
        <v>-233000</v>
      </c>
      <c r="F139" s="19">
        <v>-22000</v>
      </c>
      <c r="G139" s="19">
        <v>-255000</v>
      </c>
      <c r="H139" s="19">
        <v>-279000</v>
      </c>
      <c r="I139" s="19">
        <v>-1947000</v>
      </c>
      <c r="J139" s="19">
        <v>628000</v>
      </c>
      <c r="K139" s="19">
        <v>4091000</v>
      </c>
      <c r="L139">
        <v>0</v>
      </c>
      <c r="M139" s="19">
        <v>-49806000</v>
      </c>
      <c r="N139">
        <v>0</v>
      </c>
      <c r="O139" s="19">
        <v>-220766000</v>
      </c>
      <c r="P139">
        <v>0</v>
      </c>
      <c r="Q139">
        <v>0</v>
      </c>
      <c r="R139">
        <v>0</v>
      </c>
      <c r="S139" s="19">
        <v>24128000</v>
      </c>
      <c r="T139" s="19">
        <v>11288000</v>
      </c>
      <c r="U139" s="19">
        <v>36857000</v>
      </c>
      <c r="V139" s="19">
        <v>17262000</v>
      </c>
      <c r="W139" s="19">
        <v>-204557000</v>
      </c>
      <c r="X139" s="19">
        <v>-107941000</v>
      </c>
      <c r="Y139" s="19">
        <v>-173792000</v>
      </c>
    </row>
    <row r="140" spans="1:25" x14ac:dyDescent="0.2">
      <c r="A140" s="16" t="s">
        <v>1328</v>
      </c>
      <c r="B140" s="19">
        <v>13894000</v>
      </c>
      <c r="C140" s="19"/>
      <c r="D140" s="19">
        <v>-14973000</v>
      </c>
      <c r="E140" s="19">
        <v>-29587000</v>
      </c>
      <c r="F140" s="19">
        <v>-40331000</v>
      </c>
      <c r="G140" s="19">
        <v>-35431000</v>
      </c>
      <c r="H140" s="19">
        <v>-74777000</v>
      </c>
      <c r="I140" s="19">
        <v>-16985000</v>
      </c>
      <c r="J140" s="19">
        <v>-41644000</v>
      </c>
      <c r="K140" s="19">
        <v>-42890000</v>
      </c>
      <c r="L140" s="19">
        <v>-49693000</v>
      </c>
      <c r="M140" s="19">
        <v>-4725000</v>
      </c>
      <c r="N140" s="19">
        <v>-82713000</v>
      </c>
      <c r="O140" s="19">
        <v>48478000</v>
      </c>
      <c r="P140" s="19">
        <v>-276958000</v>
      </c>
      <c r="Q140" s="19">
        <v>-409457000</v>
      </c>
      <c r="R140" s="19">
        <v>-488190000</v>
      </c>
      <c r="S140" s="19">
        <v>-769554000</v>
      </c>
      <c r="T140" s="19">
        <v>-842173000</v>
      </c>
      <c r="U140" s="19">
        <v>-733526000</v>
      </c>
      <c r="V140" s="19">
        <v>-636691000</v>
      </c>
      <c r="W140" s="19">
        <v>-722000000</v>
      </c>
      <c r="X140" s="19">
        <v>-150301000</v>
      </c>
      <c r="Y140" s="19">
        <v>-5055000</v>
      </c>
    </row>
    <row r="141" spans="1:25" x14ac:dyDescent="0.2">
      <c r="A141" s="16" t="s">
        <v>1329</v>
      </c>
      <c r="B141">
        <v>0.159</v>
      </c>
      <c r="D141">
        <v>0.4</v>
      </c>
      <c r="E141">
        <v>0.4</v>
      </c>
      <c r="F141">
        <v>0.4</v>
      </c>
      <c r="G141">
        <v>0.4</v>
      </c>
      <c r="H141">
        <v>0.35</v>
      </c>
      <c r="I141">
        <v>0.35</v>
      </c>
      <c r="J141">
        <v>0.35</v>
      </c>
      <c r="K141">
        <v>1.2E-2</v>
      </c>
      <c r="L141">
        <v>0</v>
      </c>
      <c r="M141">
        <v>9.0999999999999998E-2</v>
      </c>
      <c r="N141">
        <v>0.03</v>
      </c>
      <c r="O141">
        <v>0.1</v>
      </c>
      <c r="P141">
        <v>0</v>
      </c>
      <c r="Q141">
        <v>0</v>
      </c>
      <c r="R141">
        <v>0</v>
      </c>
      <c r="S141">
        <v>0.27</v>
      </c>
      <c r="T141">
        <v>0.27</v>
      </c>
      <c r="U141">
        <v>0.27</v>
      </c>
      <c r="V141">
        <v>0.27</v>
      </c>
      <c r="W141">
        <v>0.21</v>
      </c>
      <c r="X141">
        <v>0.21</v>
      </c>
      <c r="Y141">
        <v>0.26300000000000001</v>
      </c>
    </row>
    <row r="142" spans="1:25" x14ac:dyDescent="0.2">
      <c r="A142" s="16" t="s">
        <v>1330</v>
      </c>
      <c r="B142" s="14">
        <v>-29437237.083999999</v>
      </c>
      <c r="C142" s="14"/>
      <c r="D142" s="19">
        <v>-1854800</v>
      </c>
      <c r="E142" s="19">
        <v>-93200</v>
      </c>
      <c r="F142" s="19">
        <v>-8800</v>
      </c>
      <c r="G142" s="19">
        <v>-102000</v>
      </c>
      <c r="H142" s="19">
        <v>-97650</v>
      </c>
      <c r="I142" s="19">
        <v>-681450</v>
      </c>
      <c r="J142" s="19">
        <v>219800</v>
      </c>
      <c r="K142" s="19">
        <v>49092</v>
      </c>
      <c r="L142">
        <v>0</v>
      </c>
      <c r="M142" s="19">
        <v>-4532346</v>
      </c>
      <c r="N142">
        <v>0</v>
      </c>
      <c r="O142" s="19">
        <v>-22076600</v>
      </c>
      <c r="P142">
        <v>0</v>
      </c>
      <c r="Q142">
        <v>0</v>
      </c>
      <c r="R142">
        <v>0</v>
      </c>
      <c r="S142" s="19">
        <v>6514560</v>
      </c>
      <c r="T142" s="19">
        <v>3047760</v>
      </c>
      <c r="U142" s="19">
        <v>9951390</v>
      </c>
      <c r="V142" s="19">
        <v>4660740</v>
      </c>
      <c r="W142" s="19">
        <v>-42956970</v>
      </c>
      <c r="X142" s="19">
        <v>-22667610</v>
      </c>
      <c r="Y142" s="19">
        <v>-45707296</v>
      </c>
    </row>
    <row r="144" spans="1:25" x14ac:dyDescent="0.2">
      <c r="A144" t="s">
        <v>1331</v>
      </c>
      <c r="B144">
        <v>231593</v>
      </c>
      <c r="D144">
        <v>23708</v>
      </c>
      <c r="E144">
        <v>50977</v>
      </c>
      <c r="F144">
        <v>52617</v>
      </c>
      <c r="G144">
        <v>166631</v>
      </c>
      <c r="H144">
        <v>58635</v>
      </c>
      <c r="I144">
        <v>3155</v>
      </c>
      <c r="J144">
        <v>3509</v>
      </c>
      <c r="K144">
        <v>3663</v>
      </c>
      <c r="L144">
        <v>738</v>
      </c>
      <c r="M144">
        <v>93412</v>
      </c>
      <c r="N144">
        <v>200926</v>
      </c>
      <c r="O144">
        <v>736465</v>
      </c>
      <c r="P144">
        <v>616177</v>
      </c>
      <c r="Q144">
        <v>177832</v>
      </c>
      <c r="R144">
        <v>1124891</v>
      </c>
      <c r="S144">
        <v>65470</v>
      </c>
      <c r="T144">
        <v>823184</v>
      </c>
      <c r="U144">
        <v>994979</v>
      </c>
      <c r="V144">
        <v>1247118</v>
      </c>
      <c r="W144">
        <v>425753</v>
      </c>
      <c r="X144">
        <v>172131</v>
      </c>
      <c r="Y144">
        <v>294159</v>
      </c>
    </row>
    <row r="145" spans="1:1" ht="18" x14ac:dyDescent="0.2">
      <c r="A145" s="22"/>
    </row>
    <row r="146" spans="1:1" ht="18" x14ac:dyDescent="0.2">
      <c r="A146" s="23"/>
    </row>
    <row r="147" spans="1:1" ht="18" x14ac:dyDescent="0.2">
      <c r="A147" s="23"/>
    </row>
    <row r="148" spans="1:1" ht="18" x14ac:dyDescent="0.2">
      <c r="A148" s="23"/>
    </row>
    <row r="149" spans="1:1" ht="18" x14ac:dyDescent="0.2">
      <c r="A149" s="23"/>
    </row>
    <row r="150" spans="1:1" ht="18" x14ac:dyDescent="0.2">
      <c r="A150" s="23"/>
    </row>
    <row r="151" spans="1:1" ht="18" x14ac:dyDescent="0.2">
      <c r="A151" s="23"/>
    </row>
    <row r="152" spans="1:1" ht="18" x14ac:dyDescent="0.2">
      <c r="A152" s="23"/>
    </row>
    <row r="153" spans="1:1" ht="18" x14ac:dyDescent="0.2">
      <c r="A153" s="23"/>
    </row>
    <row r="154" spans="1:1" ht="18" x14ac:dyDescent="0.2">
      <c r="A154" s="23"/>
    </row>
    <row r="155" spans="1:1" ht="18" x14ac:dyDescent="0.2">
      <c r="A155" s="23"/>
    </row>
    <row r="156" spans="1:1" ht="18" x14ac:dyDescent="0.2">
      <c r="A156" s="23"/>
    </row>
    <row r="157" spans="1:1" ht="18" x14ac:dyDescent="0.2">
      <c r="A157" s="23"/>
    </row>
    <row r="158" spans="1:1" ht="18" x14ac:dyDescent="0.2">
      <c r="A158" s="23"/>
    </row>
    <row r="159" spans="1:1" ht="18" x14ac:dyDescent="0.2">
      <c r="A159" s="23"/>
    </row>
    <row r="160" spans="1:1" ht="18" x14ac:dyDescent="0.2">
      <c r="A160" s="22"/>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D1:Y58">
    <sortCondition ref="D1:Y1"/>
  </sortState>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7D677-821B-E54A-A568-D7F986EEE5AE}">
  <dimension ref="A1:AT166"/>
  <sheetViews>
    <sheetView workbookViewId="0"/>
  </sheetViews>
  <sheetFormatPr baseColWidth="10" defaultRowHeight="16" x14ac:dyDescent="0.2"/>
  <cols>
    <col min="3" max="3" width="10.83203125" customWidth="1"/>
    <col min="4" max="25" width="12.1640625" bestFit="1" customWidth="1"/>
    <col min="26" max="37" width="11.1640625" bestFit="1" customWidth="1"/>
    <col min="38" max="38" width="12.1640625" bestFit="1" customWidth="1"/>
    <col min="39" max="41" width="11" bestFit="1" customWidth="1"/>
  </cols>
  <sheetData>
    <row r="1" spans="1:46" x14ac:dyDescent="0.2">
      <c r="A1" s="16" t="s">
        <v>1283</v>
      </c>
      <c r="B1" s="16" t="s">
        <v>1284</v>
      </c>
      <c r="C1" s="18">
        <v>31867</v>
      </c>
      <c r="D1" s="18">
        <v>32233</v>
      </c>
      <c r="E1" s="18">
        <v>32598</v>
      </c>
      <c r="F1" s="18">
        <v>32963</v>
      </c>
      <c r="G1" s="18">
        <v>33603</v>
      </c>
      <c r="H1" s="18">
        <v>33969</v>
      </c>
      <c r="I1" s="18">
        <v>34334</v>
      </c>
      <c r="J1" s="18">
        <v>34699</v>
      </c>
      <c r="K1" s="18">
        <v>35064</v>
      </c>
      <c r="L1" s="18">
        <v>35430</v>
      </c>
      <c r="M1" s="18">
        <v>35795</v>
      </c>
      <c r="N1" s="18">
        <v>36160</v>
      </c>
      <c r="O1" s="18">
        <v>36525</v>
      </c>
      <c r="P1" s="18">
        <v>36891</v>
      </c>
      <c r="Q1" s="18">
        <v>37256</v>
      </c>
      <c r="R1" s="18">
        <v>37621</v>
      </c>
      <c r="S1" s="18">
        <v>37986</v>
      </c>
      <c r="T1" s="18">
        <v>38352</v>
      </c>
      <c r="U1" s="18">
        <v>38717</v>
      </c>
      <c r="V1" s="18">
        <v>39082</v>
      </c>
      <c r="W1" s="18">
        <v>39447</v>
      </c>
      <c r="X1" s="18">
        <v>39813</v>
      </c>
      <c r="Y1" s="18">
        <v>40178</v>
      </c>
      <c r="Z1" s="18">
        <v>40543</v>
      </c>
      <c r="AA1" s="18">
        <v>40908</v>
      </c>
      <c r="AB1" s="18">
        <v>41274</v>
      </c>
      <c r="AC1" s="18">
        <v>41639</v>
      </c>
      <c r="AD1" s="18">
        <v>42004</v>
      </c>
      <c r="AE1" s="18">
        <v>42369</v>
      </c>
      <c r="AF1" s="18">
        <v>42735</v>
      </c>
      <c r="AG1" s="18">
        <v>43100</v>
      </c>
      <c r="AH1" s="18">
        <v>43465</v>
      </c>
      <c r="AI1" s="18">
        <v>43830</v>
      </c>
      <c r="AJ1" s="18">
        <v>44196</v>
      </c>
      <c r="AK1" s="18">
        <v>44561</v>
      </c>
      <c r="AL1" s="18">
        <v>44926</v>
      </c>
      <c r="AM1" s="18">
        <v>45291</v>
      </c>
      <c r="AN1" s="18">
        <v>45657</v>
      </c>
    </row>
    <row r="2" spans="1:46" x14ac:dyDescent="0.2">
      <c r="A2" s="16"/>
      <c r="B2" s="16"/>
      <c r="C2" s="41">
        <v>2.9037571088504008</v>
      </c>
      <c r="D2" s="41">
        <v>2.8619723130794412</v>
      </c>
      <c r="E2" s="41">
        <v>2.7505740635073921</v>
      </c>
      <c r="F2" s="41">
        <v>2.6278533137550322</v>
      </c>
      <c r="G2" s="41">
        <v>2.3643723840241488</v>
      </c>
      <c r="H2" s="41">
        <v>2.3044565146434199</v>
      </c>
      <c r="I2" s="41">
        <v>2.2317029969430759</v>
      </c>
      <c r="J2" s="41">
        <v>2.1768464659998794</v>
      </c>
      <c r="K2" s="41">
        <v>2.1175549280154469</v>
      </c>
      <c r="L2" s="41">
        <v>2.0612819312911972</v>
      </c>
      <c r="M2" s="41">
        <v>2.0004677128214259</v>
      </c>
      <c r="N2" s="41">
        <v>1.9695458430849915</v>
      </c>
      <c r="O2" s="41">
        <v>1.9371946917330496</v>
      </c>
      <c r="P2" s="41">
        <v>1.8855311385371321</v>
      </c>
      <c r="Q2" s="41">
        <v>1.8177298163859363</v>
      </c>
      <c r="R2" s="41">
        <v>1.79724126595406</v>
      </c>
      <c r="S2" s="41">
        <v>1.7516971403061012</v>
      </c>
      <c r="T2" s="41">
        <v>1.7185295205593065</v>
      </c>
      <c r="U2" s="41">
        <v>1.6689613679317339</v>
      </c>
      <c r="V2" s="41">
        <v>1.6049248657868389</v>
      </c>
      <c r="W2" s="41">
        <v>1.5722226349792703</v>
      </c>
      <c r="X2" s="41">
        <v>1.5076933592052841</v>
      </c>
      <c r="Y2" s="41">
        <v>1.5072411868492295</v>
      </c>
      <c r="Z2" s="41">
        <v>1.4686165710311112</v>
      </c>
      <c r="AA2" s="41">
        <v>1.4450620594618826</v>
      </c>
      <c r="AB2" s="41">
        <v>1.403926998408513</v>
      </c>
      <c r="AC2" s="41">
        <v>1.3819539309070903</v>
      </c>
      <c r="AD2" s="41">
        <v>1.3604586837045582</v>
      </c>
      <c r="AE2" s="41">
        <v>1.3592353718698755</v>
      </c>
      <c r="AF2" s="41">
        <v>1.3408655143236416</v>
      </c>
      <c r="AG2" s="41">
        <v>1.3081614773889187</v>
      </c>
      <c r="AH2" s="41">
        <v>1.2816317011746046</v>
      </c>
      <c r="AI2" s="41">
        <v>1.2620696220330916</v>
      </c>
      <c r="AJ2" s="41">
        <v>1.231407573454085</v>
      </c>
      <c r="AK2" s="41">
        <v>1.2144058909803599</v>
      </c>
      <c r="AL2" s="41">
        <v>1.1298901106999999</v>
      </c>
      <c r="AM2" s="41">
        <v>1.0618269999999999</v>
      </c>
      <c r="AN2" s="41">
        <v>1.03</v>
      </c>
      <c r="AP2" s="41"/>
      <c r="AQ2" s="41"/>
      <c r="AR2" s="41"/>
      <c r="AS2" s="41"/>
      <c r="AT2" s="41"/>
    </row>
    <row r="3" spans="1:46" x14ac:dyDescent="0.2">
      <c r="A3" s="16" t="s">
        <v>1285</v>
      </c>
      <c r="B3" s="16"/>
      <c r="C3" s="16">
        <f>C$2*C90</f>
        <v>86531961.843741938</v>
      </c>
      <c r="D3" s="16">
        <f t="shared" ref="D3:AO3" si="0">D$2*D90</f>
        <v>126785373.46941924</v>
      </c>
      <c r="E3" s="16">
        <f t="shared" si="0"/>
        <v>407084961.39909405</v>
      </c>
      <c r="F3" s="16">
        <f t="shared" si="0"/>
        <v>500343270.93895811</v>
      </c>
      <c r="G3" s="16">
        <f t="shared" si="0"/>
        <v>1607300346.6596165</v>
      </c>
      <c r="H3" s="16">
        <f t="shared" si="0"/>
        <v>2489504372.7692866</v>
      </c>
      <c r="I3" s="16">
        <f t="shared" si="0"/>
        <v>3023734390.5581737</v>
      </c>
      <c r="J3" s="16">
        <f t="shared" si="0"/>
        <v>3526491274.9198046</v>
      </c>
      <c r="K3" s="16">
        <f t="shared" si="0"/>
        <v>4031401071.9558077</v>
      </c>
      <c r="L3" s="16">
        <f t="shared" si="0"/>
        <v>4530903813.1711807</v>
      </c>
      <c r="M3" s="16">
        <f t="shared" si="0"/>
        <v>4692497113.9652185</v>
      </c>
      <c r="N3" s="16">
        <f t="shared" si="0"/>
        <v>5204130981.1834726</v>
      </c>
      <c r="O3" s="16">
        <f t="shared" si="0"/>
        <v>6207159231.2510376</v>
      </c>
      <c r="P3" s="16">
        <f t="shared" si="0"/>
        <v>6502065578.1314459</v>
      </c>
      <c r="Q3" s="16">
        <f t="shared" si="0"/>
        <v>7299457623.661005</v>
      </c>
      <c r="R3" s="16">
        <f t="shared" si="0"/>
        <v>9926163511.8642731</v>
      </c>
      <c r="S3" s="16">
        <f t="shared" si="0"/>
        <v>14637181304.397781</v>
      </c>
      <c r="T3" s="16">
        <f t="shared" si="0"/>
        <v>18130486441.900684</v>
      </c>
      <c r="U3" s="16">
        <f t="shared" si="0"/>
        <v>20745189803.391453</v>
      </c>
      <c r="V3" s="16">
        <f t="shared" si="0"/>
        <v>22899067985.046616</v>
      </c>
      <c r="W3" s="16">
        <f t="shared" si="0"/>
        <v>23223300541.278801</v>
      </c>
      <c r="X3" s="16">
        <f t="shared" si="0"/>
        <v>22619923468.156879</v>
      </c>
      <c r="Y3" s="16">
        <f t="shared" si="0"/>
        <v>22069025457.846416</v>
      </c>
      <c r="Z3" s="16">
        <f t="shared" si="0"/>
        <v>22107085243.731316</v>
      </c>
      <c r="AA3" s="16">
        <f t="shared" si="0"/>
        <v>22516957010.535053</v>
      </c>
      <c r="AB3" s="16">
        <f t="shared" si="0"/>
        <v>24238799627.522976</v>
      </c>
      <c r="AC3" s="16">
        <f t="shared" si="0"/>
        <v>25809371613.620819</v>
      </c>
      <c r="AD3" s="16">
        <f t="shared" si="0"/>
        <v>27294882571.164551</v>
      </c>
      <c r="AE3" s="16">
        <f t="shared" si="0"/>
        <v>29443756625.445244</v>
      </c>
      <c r="AF3" s="16">
        <f t="shared" si="0"/>
        <v>30827839039.814846</v>
      </c>
      <c r="AG3" s="16">
        <f t="shared" si="0"/>
        <v>29890181596.859406</v>
      </c>
      <c r="AH3" s="16">
        <f t="shared" si="0"/>
        <v>30434908007.793335</v>
      </c>
      <c r="AI3" s="16">
        <f t="shared" si="0"/>
        <v>29484470509.937084</v>
      </c>
      <c r="AJ3" s="16">
        <f t="shared" si="0"/>
        <v>31307306147.496658</v>
      </c>
      <c r="AK3" s="16">
        <f t="shared" si="0"/>
        <v>31549050641.77877</v>
      </c>
      <c r="AL3" s="16">
        <f t="shared" si="0"/>
        <v>29742097383.956097</v>
      </c>
      <c r="AM3" s="16">
        <f t="shared" si="0"/>
        <v>29932903129.999996</v>
      </c>
      <c r="AN3" s="16">
        <f t="shared" si="0"/>
        <v>34426720000</v>
      </c>
      <c r="AO3" s="16">
        <f t="shared" si="0"/>
        <v>0</v>
      </c>
    </row>
    <row r="4" spans="1:46" x14ac:dyDescent="0.2">
      <c r="A4" s="16" t="s">
        <v>1286</v>
      </c>
      <c r="C4" s="16">
        <f t="shared" ref="C4:AO4" si="1">C$2*C91</f>
        <v>0</v>
      </c>
      <c r="D4" s="16">
        <f t="shared" si="1"/>
        <v>0</v>
      </c>
      <c r="E4" s="16">
        <f t="shared" si="1"/>
        <v>0</v>
      </c>
      <c r="F4" s="16">
        <f t="shared" si="1"/>
        <v>0</v>
      </c>
      <c r="G4" s="16">
        <f t="shared" si="1"/>
        <v>1607300346.6596165</v>
      </c>
      <c r="H4" s="16">
        <f t="shared" si="1"/>
        <v>2489504372.7692866</v>
      </c>
      <c r="I4" s="16">
        <f t="shared" si="1"/>
        <v>3023734390.5581737</v>
      </c>
      <c r="J4" s="16">
        <f t="shared" si="1"/>
        <v>3526491274.9198046</v>
      </c>
      <c r="K4" s="16">
        <f t="shared" si="1"/>
        <v>4031401071.9558077</v>
      </c>
      <c r="L4" s="16">
        <f t="shared" si="1"/>
        <v>4530903813.1711807</v>
      </c>
      <c r="M4" s="16">
        <f t="shared" si="1"/>
        <v>4692497113.9652185</v>
      </c>
      <c r="N4" s="16">
        <f t="shared" si="1"/>
        <v>5204130981.1834726</v>
      </c>
      <c r="O4" s="16">
        <f t="shared" si="1"/>
        <v>6207159231.2510376</v>
      </c>
      <c r="P4" s="16">
        <f t="shared" si="1"/>
        <v>6502065578.1314459</v>
      </c>
      <c r="Q4" s="16">
        <f t="shared" si="1"/>
        <v>7299457623.661005</v>
      </c>
      <c r="R4" s="16">
        <f t="shared" si="1"/>
        <v>9926163511.8642731</v>
      </c>
      <c r="S4" s="16">
        <f t="shared" si="1"/>
        <v>14637181304.397781</v>
      </c>
      <c r="T4" s="16">
        <f t="shared" si="1"/>
        <v>18130486441.900684</v>
      </c>
      <c r="U4" s="16">
        <f t="shared" si="1"/>
        <v>20745189803.391453</v>
      </c>
      <c r="V4" s="16">
        <f t="shared" si="1"/>
        <v>22899067985.046616</v>
      </c>
      <c r="W4" s="16">
        <f t="shared" si="1"/>
        <v>23223300541.278801</v>
      </c>
      <c r="X4" s="16">
        <f t="shared" si="1"/>
        <v>22619923468.156879</v>
      </c>
      <c r="Y4" s="16">
        <f t="shared" si="1"/>
        <v>22069025457.846416</v>
      </c>
      <c r="Z4" s="16">
        <f t="shared" si="1"/>
        <v>21529918931.31609</v>
      </c>
      <c r="AA4" s="16">
        <f t="shared" si="1"/>
        <v>22102224199.469494</v>
      </c>
      <c r="AB4" s="16">
        <f t="shared" si="1"/>
        <v>23359941326.519249</v>
      </c>
      <c r="AC4" s="16">
        <f t="shared" si="1"/>
        <v>25140505911.061787</v>
      </c>
      <c r="AD4" s="16">
        <f t="shared" si="1"/>
        <v>26293584979.957996</v>
      </c>
      <c r="AE4" s="16">
        <f t="shared" si="1"/>
        <v>28467825628.442673</v>
      </c>
      <c r="AF4" s="16">
        <f t="shared" si="1"/>
        <v>29354227839.573162</v>
      </c>
      <c r="AG4" s="16">
        <f t="shared" si="1"/>
        <v>28511379399.691483</v>
      </c>
      <c r="AH4" s="16">
        <f t="shared" si="1"/>
        <v>28879007122.567364</v>
      </c>
      <c r="AI4" s="16">
        <f t="shared" si="1"/>
        <v>28022993887.622765</v>
      </c>
      <c r="AJ4" s="16">
        <f t="shared" si="1"/>
        <v>29849319580.52702</v>
      </c>
      <c r="AK4" s="16">
        <f t="shared" si="1"/>
        <v>29506419933.149803</v>
      </c>
      <c r="AL4" s="16">
        <f t="shared" si="1"/>
        <v>28022404635.470695</v>
      </c>
      <c r="AM4" s="16">
        <f t="shared" si="1"/>
        <v>28573764569.999996</v>
      </c>
      <c r="AN4" s="16">
        <f t="shared" si="1"/>
        <v>32986780000</v>
      </c>
      <c r="AO4" s="16">
        <f t="shared" si="1"/>
        <v>0</v>
      </c>
    </row>
    <row r="5" spans="1:46" x14ac:dyDescent="0.2">
      <c r="A5" s="16" t="s">
        <v>1349</v>
      </c>
      <c r="C5" s="16">
        <f t="shared" ref="C5:AO5" si="2">C$2*C92</f>
        <v>0</v>
      </c>
      <c r="D5" s="16">
        <f t="shared" si="2"/>
        <v>0</v>
      </c>
      <c r="E5" s="16">
        <f t="shared" si="2"/>
        <v>0</v>
      </c>
      <c r="F5" s="16">
        <f t="shared" si="2"/>
        <v>0</v>
      </c>
      <c r="G5" s="16">
        <f t="shared" si="2"/>
        <v>215630761.42300236</v>
      </c>
      <c r="H5" s="16">
        <f t="shared" si="2"/>
        <v>348433825.01408511</v>
      </c>
      <c r="I5" s="16">
        <f t="shared" si="2"/>
        <v>377827317.38246274</v>
      </c>
      <c r="J5" s="16">
        <f t="shared" si="2"/>
        <v>356132081.83758026</v>
      </c>
      <c r="K5" s="16">
        <f t="shared" si="2"/>
        <v>399582614.91651481</v>
      </c>
      <c r="L5" s="16">
        <f t="shared" si="2"/>
        <v>377008465.23315996</v>
      </c>
      <c r="M5" s="16">
        <f t="shared" si="2"/>
        <v>367485918.84529591</v>
      </c>
      <c r="N5" s="16">
        <f t="shared" si="2"/>
        <v>396666532.79731727</v>
      </c>
      <c r="O5" s="16">
        <f t="shared" si="2"/>
        <v>436449964.04745609</v>
      </c>
      <c r="P5" s="16">
        <f t="shared" si="2"/>
        <v>370695421.83640015</v>
      </c>
      <c r="Q5" s="16">
        <f t="shared" si="2"/>
        <v>805254308.65896976</v>
      </c>
      <c r="R5" s="16">
        <f t="shared" si="2"/>
        <v>1322769571.7421882</v>
      </c>
      <c r="S5" s="16">
        <f t="shared" si="2"/>
        <v>2349025865.1504817</v>
      </c>
      <c r="T5" s="16">
        <f t="shared" si="2"/>
        <v>2974774600.0881596</v>
      </c>
      <c r="U5" s="16">
        <f t="shared" si="2"/>
        <v>3474777568.0338697</v>
      </c>
      <c r="V5" s="16">
        <f t="shared" si="2"/>
        <v>3362317593.8234277</v>
      </c>
      <c r="W5" s="16">
        <f t="shared" si="2"/>
        <v>4006023273.9271808</v>
      </c>
      <c r="X5" s="16">
        <f t="shared" si="2"/>
        <v>3461663952.7353325</v>
      </c>
      <c r="Y5" s="16">
        <f t="shared" si="2"/>
        <v>3151641321.7017388</v>
      </c>
      <c r="Z5" s="16">
        <f t="shared" si="2"/>
        <v>3260328787.6890669</v>
      </c>
      <c r="AA5" s="16">
        <f t="shared" si="2"/>
        <v>3913228057.022778</v>
      </c>
      <c r="AB5" s="16">
        <f t="shared" si="2"/>
        <v>4491162467.9088335</v>
      </c>
      <c r="AC5" s="16">
        <f t="shared" si="2"/>
        <v>4624017852.8151245</v>
      </c>
      <c r="AD5" s="16">
        <f t="shared" si="2"/>
        <v>6015948299.3415565</v>
      </c>
      <c r="AE5" s="16">
        <f t="shared" si="2"/>
        <v>5745487916.8939638</v>
      </c>
      <c r="AF5" s="16">
        <f t="shared" si="2"/>
        <v>5580682270.6149969</v>
      </c>
      <c r="AG5" s="16">
        <f t="shared" si="2"/>
        <v>5322909051.4955101</v>
      </c>
      <c r="AH5" s="16">
        <f t="shared" si="2"/>
        <v>5255971606.5170536</v>
      </c>
      <c r="AI5" s="16">
        <f t="shared" si="2"/>
        <v>5497575273.5761471</v>
      </c>
      <c r="AJ5" s="16">
        <f t="shared" si="2"/>
        <v>7584239244.9037094</v>
      </c>
      <c r="AK5" s="16">
        <f t="shared" si="2"/>
        <v>7837775620.3872423</v>
      </c>
      <c r="AL5" s="16">
        <f t="shared" si="2"/>
        <v>7238076049.1441994</v>
      </c>
      <c r="AM5" s="16">
        <f t="shared" si="2"/>
        <v>8973499976.9999981</v>
      </c>
      <c r="AN5" s="16">
        <f t="shared" si="2"/>
        <v>13243740000</v>
      </c>
      <c r="AO5" s="16">
        <f t="shared" si="2"/>
        <v>0</v>
      </c>
    </row>
    <row r="6" spans="1:46" x14ac:dyDescent="0.2">
      <c r="A6" s="16" t="s">
        <v>1350</v>
      </c>
      <c r="C6" s="16">
        <f t="shared" ref="C6:AO6" si="3">C$2*C93</f>
        <v>0</v>
      </c>
      <c r="D6" s="16">
        <f t="shared" si="3"/>
        <v>0</v>
      </c>
      <c r="E6" s="16">
        <f t="shared" si="3"/>
        <v>0</v>
      </c>
      <c r="F6" s="16">
        <f t="shared" si="3"/>
        <v>0</v>
      </c>
      <c r="G6" s="16">
        <f t="shared" si="3"/>
        <v>0</v>
      </c>
      <c r="H6" s="16">
        <f t="shared" si="3"/>
        <v>2141070547.7552016</v>
      </c>
      <c r="I6" s="16">
        <f t="shared" si="3"/>
        <v>2645907073.1757107</v>
      </c>
      <c r="J6" s="16">
        <f t="shared" si="3"/>
        <v>3170359193.0822244</v>
      </c>
      <c r="K6" s="16">
        <f t="shared" si="3"/>
        <v>3631818457.0392928</v>
      </c>
      <c r="L6" s="16">
        <f t="shared" si="3"/>
        <v>4153895347.9380207</v>
      </c>
      <c r="M6" s="16">
        <f t="shared" si="3"/>
        <v>4325011195.1199226</v>
      </c>
      <c r="N6" s="16">
        <f t="shared" si="3"/>
        <v>4807464448.3861561</v>
      </c>
      <c r="O6" s="16">
        <f t="shared" si="3"/>
        <v>5770709267.2035818</v>
      </c>
      <c r="P6" s="16">
        <f t="shared" si="3"/>
        <v>6131370156.2950459</v>
      </c>
      <c r="Q6" s="16">
        <f t="shared" si="3"/>
        <v>6494203315.0020351</v>
      </c>
      <c r="R6" s="16">
        <f t="shared" si="3"/>
        <v>8603393940.1220856</v>
      </c>
      <c r="S6" s="16">
        <f t="shared" si="3"/>
        <v>12288155439.247301</v>
      </c>
      <c r="T6" s="16">
        <f t="shared" si="3"/>
        <v>15155711841.812525</v>
      </c>
      <c r="U6" s="16">
        <f t="shared" si="3"/>
        <v>17270412235.357582</v>
      </c>
      <c r="V6" s="16">
        <f t="shared" si="3"/>
        <v>19536750391.22319</v>
      </c>
      <c r="W6" s="16">
        <f t="shared" si="3"/>
        <v>19217277267.35162</v>
      </c>
      <c r="X6" s="16">
        <f t="shared" si="3"/>
        <v>19158259515.421547</v>
      </c>
      <c r="Y6" s="16">
        <f t="shared" si="3"/>
        <v>18917384136.14468</v>
      </c>
      <c r="Z6" s="16">
        <f t="shared" si="3"/>
        <v>18846756456.042252</v>
      </c>
      <c r="AA6" s="16">
        <f t="shared" si="3"/>
        <v>18603728953.512276</v>
      </c>
      <c r="AB6" s="16">
        <f t="shared" si="3"/>
        <v>19747637159.614143</v>
      </c>
      <c r="AC6" s="16">
        <f t="shared" si="3"/>
        <v>21185353760.805695</v>
      </c>
      <c r="AD6" s="16">
        <f t="shared" si="3"/>
        <v>21278934271.822994</v>
      </c>
      <c r="AE6" s="16">
        <f t="shared" si="3"/>
        <v>23698268708.551281</v>
      </c>
      <c r="AF6" s="16">
        <f t="shared" si="3"/>
        <v>25247156769.199848</v>
      </c>
      <c r="AG6" s="16">
        <f t="shared" si="3"/>
        <v>24567272545.363895</v>
      </c>
      <c r="AH6" s="16">
        <f t="shared" si="3"/>
        <v>25178936401.276279</v>
      </c>
      <c r="AI6" s="16">
        <f t="shared" si="3"/>
        <v>23986895236.360939</v>
      </c>
      <c r="AJ6" s="16">
        <f t="shared" si="3"/>
        <v>23723066902.592949</v>
      </c>
      <c r="AK6" s="16">
        <f t="shared" si="3"/>
        <v>23711275021.391525</v>
      </c>
      <c r="AL6" s="16">
        <f t="shared" si="3"/>
        <v>22504021334.811897</v>
      </c>
      <c r="AM6" s="16">
        <f t="shared" si="3"/>
        <v>20959403152.999996</v>
      </c>
      <c r="AN6" s="16">
        <f t="shared" si="3"/>
        <v>21182980000</v>
      </c>
      <c r="AO6" s="16">
        <f t="shared" si="3"/>
        <v>0</v>
      </c>
    </row>
    <row r="7" spans="1:46" x14ac:dyDescent="0.2">
      <c r="A7" s="16" t="s">
        <v>1287</v>
      </c>
      <c r="C7" s="16">
        <f t="shared" ref="C7:AO7" si="4">C$2*C94</f>
        <v>0</v>
      </c>
      <c r="D7" s="16">
        <f t="shared" si="4"/>
        <v>0</v>
      </c>
      <c r="E7" s="16">
        <f t="shared" si="4"/>
        <v>0</v>
      </c>
      <c r="F7" s="16">
        <f t="shared" si="4"/>
        <v>0</v>
      </c>
      <c r="G7" s="16">
        <f t="shared" si="4"/>
        <v>0</v>
      </c>
      <c r="H7" s="16">
        <f t="shared" si="4"/>
        <v>993220757.81131399</v>
      </c>
      <c r="I7" s="16">
        <f t="shared" si="4"/>
        <v>1415792381.2606874</v>
      </c>
      <c r="J7" s="16">
        <f t="shared" si="4"/>
        <v>1649831936.5813086</v>
      </c>
      <c r="K7" s="16">
        <f t="shared" si="4"/>
        <v>2020782667.805141</v>
      </c>
      <c r="L7" s="16">
        <f t="shared" si="4"/>
        <v>2265761098.8752837</v>
      </c>
      <c r="M7" s="16">
        <f t="shared" si="4"/>
        <v>2463976081.8821502</v>
      </c>
      <c r="N7" s="16">
        <f t="shared" si="4"/>
        <v>2604724377.4799013</v>
      </c>
      <c r="O7" s="16">
        <f t="shared" si="4"/>
        <v>3203926300.6572909</v>
      </c>
      <c r="P7" s="16">
        <f t="shared" si="4"/>
        <v>3551775005.6623955</v>
      </c>
      <c r="Q7" s="16">
        <f t="shared" si="4"/>
        <v>3710895420.1518888</v>
      </c>
      <c r="R7" s="16">
        <f t="shared" si="4"/>
        <v>4636882466.1614752</v>
      </c>
      <c r="S7" s="16">
        <f t="shared" si="4"/>
        <v>6873659578.561141</v>
      </c>
      <c r="T7" s="16">
        <f t="shared" si="4"/>
        <v>8450009652.5901098</v>
      </c>
      <c r="U7" s="16">
        <f t="shared" si="4"/>
        <v>9179287523.6245365</v>
      </c>
      <c r="V7" s="16">
        <f t="shared" si="4"/>
        <v>11398176396.81813</v>
      </c>
      <c r="W7" s="16">
        <f t="shared" si="4"/>
        <v>11703625294.785688</v>
      </c>
      <c r="X7" s="16">
        <f t="shared" si="4"/>
        <v>11297146340.525194</v>
      </c>
      <c r="Y7" s="16">
        <f t="shared" si="4"/>
        <v>10618514161.352821</v>
      </c>
      <c r="Z7" s="16">
        <f t="shared" si="4"/>
        <v>10703277569.674738</v>
      </c>
      <c r="AA7" s="16">
        <f t="shared" si="4"/>
        <v>12372621353.112638</v>
      </c>
      <c r="AB7" s="16">
        <f t="shared" si="4"/>
        <v>11917936289.489866</v>
      </c>
      <c r="AC7" s="16">
        <f t="shared" si="4"/>
        <v>13077430048.173796</v>
      </c>
      <c r="AD7" s="16">
        <f t="shared" si="4"/>
        <v>12856334561.008076</v>
      </c>
      <c r="AE7" s="16">
        <f t="shared" si="4"/>
        <v>12185545108.813435</v>
      </c>
      <c r="AF7" s="16">
        <f t="shared" si="4"/>
        <v>12114719921.914103</v>
      </c>
      <c r="AG7" s="16">
        <f t="shared" si="4"/>
        <v>11520978131.364208</v>
      </c>
      <c r="AH7" s="16">
        <f t="shared" si="4"/>
        <v>12025550252.121315</v>
      </c>
      <c r="AI7" s="16">
        <f t="shared" si="4"/>
        <v>11777633712.812811</v>
      </c>
      <c r="AJ7" s="16">
        <f t="shared" si="4"/>
        <v>12469233088.796064</v>
      </c>
      <c r="AK7" s="16">
        <f t="shared" si="4"/>
        <v>14434428420.192558</v>
      </c>
      <c r="AL7" s="16">
        <f t="shared" si="4"/>
        <v>11695492535.8557</v>
      </c>
      <c r="AM7" s="16">
        <f t="shared" si="4"/>
        <v>12574155333.999998</v>
      </c>
      <c r="AN7" s="16">
        <f t="shared" si="4"/>
        <v>13707240000</v>
      </c>
      <c r="AO7" s="16">
        <f t="shared" si="4"/>
        <v>0</v>
      </c>
    </row>
    <row r="8" spans="1:46" x14ac:dyDescent="0.2">
      <c r="A8" s="16" t="s">
        <v>1288</v>
      </c>
      <c r="C8" s="16">
        <f t="shared" ref="C8:AO8" si="5">C$2*C95</f>
        <v>0</v>
      </c>
      <c r="D8" s="16">
        <f t="shared" si="5"/>
        <v>0</v>
      </c>
      <c r="E8" s="16">
        <f t="shared" si="5"/>
        <v>0</v>
      </c>
      <c r="F8" s="16">
        <f t="shared" si="5"/>
        <v>0</v>
      </c>
      <c r="G8" s="16">
        <f t="shared" si="5"/>
        <v>0</v>
      </c>
      <c r="H8" s="16">
        <f t="shared" si="5"/>
        <v>915791018.91929507</v>
      </c>
      <c r="I8" s="16">
        <f t="shared" si="5"/>
        <v>1302645039.3156734</v>
      </c>
      <c r="J8" s="16">
        <f t="shared" si="5"/>
        <v>783229358.46675658</v>
      </c>
      <c r="K8" s="16">
        <f t="shared" si="5"/>
        <v>885984981.88166296</v>
      </c>
      <c r="L8" s="16">
        <f t="shared" si="5"/>
        <v>970039276.86563742</v>
      </c>
      <c r="M8" s="16">
        <f t="shared" si="5"/>
        <v>967826279.4630059</v>
      </c>
      <c r="N8" s="16">
        <f t="shared" si="5"/>
        <v>1015103927.5260046</v>
      </c>
      <c r="O8" s="16">
        <f t="shared" si="5"/>
        <v>1267506486.8009343</v>
      </c>
      <c r="P8" s="16">
        <f t="shared" si="5"/>
        <v>1559145698.4563544</v>
      </c>
      <c r="Q8" s="16">
        <f t="shared" si="5"/>
        <v>1764470332.7658284</v>
      </c>
      <c r="R8" s="16">
        <f t="shared" si="5"/>
        <v>2604202594.3674331</v>
      </c>
      <c r="S8" s="16">
        <f t="shared" si="5"/>
        <v>3428071303.5790401</v>
      </c>
      <c r="T8" s="16">
        <f t="shared" si="5"/>
        <v>4392561454.5495872</v>
      </c>
      <c r="U8" s="16">
        <f t="shared" si="5"/>
        <v>4656402216.5295372</v>
      </c>
      <c r="V8" s="16">
        <f t="shared" si="5"/>
        <v>5402177098.2384996</v>
      </c>
      <c r="W8" s="16">
        <f t="shared" si="5"/>
        <v>5284240276.1653271</v>
      </c>
      <c r="X8" s="16">
        <f t="shared" si="5"/>
        <v>5712650138.0288219</v>
      </c>
      <c r="Y8" s="16">
        <f t="shared" si="5"/>
        <v>5757661333.7640562</v>
      </c>
      <c r="Z8" s="16">
        <f t="shared" si="5"/>
        <v>5849499802.4169159</v>
      </c>
      <c r="AA8" s="16">
        <f t="shared" si="5"/>
        <v>6501334205.5190096</v>
      </c>
      <c r="AB8" s="16">
        <f t="shared" si="5"/>
        <v>6758504570.3385811</v>
      </c>
      <c r="AC8" s="16">
        <f t="shared" si="5"/>
        <v>7164049177.8223562</v>
      </c>
      <c r="AD8" s="16">
        <f t="shared" si="5"/>
        <v>6392795354.7277193</v>
      </c>
      <c r="AE8" s="16">
        <f t="shared" si="5"/>
        <v>6586854612.0814171</v>
      </c>
      <c r="AF8" s="16">
        <f t="shared" si="5"/>
        <v>6787461233.5062742</v>
      </c>
      <c r="AG8" s="16">
        <f t="shared" si="5"/>
        <v>6370746394.8840342</v>
      </c>
      <c r="AH8" s="16">
        <f t="shared" si="5"/>
        <v>6833660230.6629915</v>
      </c>
      <c r="AI8" s="16">
        <f t="shared" si="5"/>
        <v>6499658553.4704218</v>
      </c>
      <c r="AJ8" s="16">
        <f t="shared" si="5"/>
        <v>7055965395.8919067</v>
      </c>
      <c r="AK8" s="16">
        <f t="shared" si="5"/>
        <v>6518930822.7825718</v>
      </c>
      <c r="AL8" s="16">
        <f t="shared" si="5"/>
        <v>6117225059.3297997</v>
      </c>
      <c r="AM8" s="16">
        <f t="shared" si="5"/>
        <v>6561029032.999999</v>
      </c>
      <c r="AN8" s="16">
        <f t="shared" si="5"/>
        <v>7308880000</v>
      </c>
      <c r="AO8" s="16">
        <f t="shared" si="5"/>
        <v>0</v>
      </c>
    </row>
    <row r="9" spans="1:46" x14ac:dyDescent="0.2">
      <c r="A9" s="16" t="s">
        <v>1292</v>
      </c>
      <c r="C9" s="16">
        <f t="shared" ref="C9:AO9" si="6">C$2*C96</f>
        <v>87112713.265512019</v>
      </c>
      <c r="D9" s="16">
        <f t="shared" si="6"/>
        <v>114478892.52317765</v>
      </c>
      <c r="E9" s="16">
        <f t="shared" si="6"/>
        <v>173286166.00096571</v>
      </c>
      <c r="F9" s="16">
        <f t="shared" si="6"/>
        <v>190256579.91586432</v>
      </c>
      <c r="G9" s="16">
        <f t="shared" si="6"/>
        <v>287034807.42053169</v>
      </c>
      <c r="H9" s="16">
        <f t="shared" si="6"/>
        <v>278608792.62038946</v>
      </c>
      <c r="I9" s="16">
        <f t="shared" si="6"/>
        <v>406839456.34272277</v>
      </c>
      <c r="J9" s="16">
        <f t="shared" si="6"/>
        <v>704427516.39756095</v>
      </c>
      <c r="K9" s="16">
        <f t="shared" si="6"/>
        <v>956499560.9845773</v>
      </c>
      <c r="L9" s="16">
        <f t="shared" si="6"/>
        <v>1088975244.3011396</v>
      </c>
      <c r="M9" s="16">
        <f t="shared" si="6"/>
        <v>1261895033.2477555</v>
      </c>
      <c r="N9" s="16">
        <f t="shared" si="6"/>
        <v>1306399757.7182748</v>
      </c>
      <c r="O9" s="16">
        <f t="shared" si="6"/>
        <v>1593923792.3579533</v>
      </c>
      <c r="P9" s="16">
        <f t="shared" si="6"/>
        <v>1593273812.0638766</v>
      </c>
      <c r="Q9" s="16">
        <f t="shared" si="6"/>
        <v>1572336291.173835</v>
      </c>
      <c r="R9" s="16">
        <f t="shared" si="6"/>
        <v>2007518494.0706849</v>
      </c>
      <c r="S9" s="16">
        <f t="shared" si="6"/>
        <v>2899058767.2065973</v>
      </c>
      <c r="T9" s="16">
        <f t="shared" si="6"/>
        <v>3485177867.6942735</v>
      </c>
      <c r="U9" s="16">
        <f t="shared" si="6"/>
        <v>3861976605.394032</v>
      </c>
      <c r="V9" s="16">
        <f t="shared" si="6"/>
        <v>5402177098.2384996</v>
      </c>
      <c r="W9" s="16">
        <f t="shared" si="6"/>
        <v>5134879125.8422966</v>
      </c>
      <c r="X9" s="16">
        <f t="shared" si="6"/>
        <v>4568310878.3920107</v>
      </c>
      <c r="Y9" s="16">
        <f t="shared" si="6"/>
        <v>4316738759.1361933</v>
      </c>
      <c r="Z9" s="16">
        <f t="shared" si="6"/>
        <v>4250176356.5640359</v>
      </c>
      <c r="AA9" s="16">
        <f t="shared" si="6"/>
        <v>4576511542.3157825</v>
      </c>
      <c r="AB9" s="16">
        <f t="shared" si="6"/>
        <v>4745273254.6207743</v>
      </c>
      <c r="AC9" s="16">
        <f t="shared" si="6"/>
        <v>5642517899.8936501</v>
      </c>
      <c r="AD9" s="16">
        <f t="shared" si="6"/>
        <v>5845890963.8784866</v>
      </c>
      <c r="AE9" s="16">
        <f t="shared" si="6"/>
        <v>5532087963.5103931</v>
      </c>
      <c r="AF9" s="16">
        <f t="shared" si="6"/>
        <v>5148923575.0027838</v>
      </c>
      <c r="AG9" s="16">
        <f t="shared" si="6"/>
        <v>4659671182.4593287</v>
      </c>
      <c r="AH9" s="16">
        <f t="shared" si="6"/>
        <v>4789457667.2894974</v>
      </c>
      <c r="AI9" s="16">
        <f t="shared" si="6"/>
        <v>5194678564.2882051</v>
      </c>
      <c r="AJ9" s="16">
        <f t="shared" si="6"/>
        <v>5180531661.5213356</v>
      </c>
      <c r="AK9" s="16">
        <f t="shared" si="6"/>
        <v>7679902854.5597963</v>
      </c>
      <c r="AL9" s="16">
        <f t="shared" si="6"/>
        <v>5009932750.8437996</v>
      </c>
      <c r="AM9" s="16">
        <f t="shared" si="6"/>
        <v>5079780367.999999</v>
      </c>
      <c r="AN9" s="16">
        <f t="shared" si="6"/>
        <v>6142920000</v>
      </c>
      <c r="AO9" s="16">
        <f t="shared" si="6"/>
        <v>0</v>
      </c>
    </row>
    <row r="10" spans="1:46" x14ac:dyDescent="0.2">
      <c r="A10" s="16" t="s">
        <v>1374</v>
      </c>
      <c r="C10" s="16">
        <f t="shared" ref="C10:AO10" si="7">C$2*C97</f>
        <v>0</v>
      </c>
      <c r="D10" s="16">
        <f t="shared" si="7"/>
        <v>0</v>
      </c>
      <c r="E10" s="16">
        <f t="shared" si="7"/>
        <v>0</v>
      </c>
      <c r="F10" s="16">
        <f t="shared" si="7"/>
        <v>0</v>
      </c>
      <c r="G10" s="16">
        <f t="shared" si="7"/>
        <v>50834006.256519198</v>
      </c>
      <c r="H10" s="16">
        <f t="shared" si="7"/>
        <v>77429738.892018914</v>
      </c>
      <c r="I10" s="16">
        <f t="shared" si="7"/>
        <v>113147341.94501396</v>
      </c>
      <c r="J10" s="16">
        <f t="shared" si="7"/>
        <v>162175061.71699101</v>
      </c>
      <c r="K10" s="16">
        <f t="shared" si="7"/>
        <v>178298124.93890062</v>
      </c>
      <c r="L10" s="16">
        <f t="shared" si="7"/>
        <v>206746577.70850709</v>
      </c>
      <c r="M10" s="16">
        <f t="shared" si="7"/>
        <v>234254769.17138898</v>
      </c>
      <c r="N10" s="16">
        <f t="shared" si="7"/>
        <v>283220692.23562175</v>
      </c>
      <c r="O10" s="16">
        <f t="shared" si="7"/>
        <v>342496021.49840319</v>
      </c>
      <c r="P10" s="16">
        <f t="shared" si="7"/>
        <v>399355495.14216459</v>
      </c>
      <c r="Q10" s="16">
        <f t="shared" si="7"/>
        <v>0</v>
      </c>
      <c r="R10" s="16">
        <f t="shared" si="7"/>
        <v>278572396.22287929</v>
      </c>
      <c r="S10" s="16">
        <f t="shared" si="7"/>
        <v>588570239.14285004</v>
      </c>
      <c r="T10" s="16">
        <f t="shared" si="7"/>
        <v>572270330.3462491</v>
      </c>
      <c r="U10" s="16">
        <f t="shared" si="7"/>
        <v>579129594.67231166</v>
      </c>
      <c r="V10" s="16">
        <f t="shared" si="7"/>
        <v>593822200.34113038</v>
      </c>
      <c r="W10" s="16">
        <f t="shared" si="7"/>
        <v>468522345.22382253</v>
      </c>
      <c r="X10" s="16">
        <f t="shared" si="7"/>
        <v>443261847.60635352</v>
      </c>
      <c r="Y10" s="16">
        <f t="shared" si="7"/>
        <v>443128908.93367344</v>
      </c>
      <c r="Z10" s="16">
        <f t="shared" si="7"/>
        <v>431773271.8831467</v>
      </c>
      <c r="AA10" s="16">
        <f t="shared" si="7"/>
        <v>424848245.48179346</v>
      </c>
      <c r="AB10" s="16">
        <f t="shared" si="7"/>
        <v>412754537.53210282</v>
      </c>
      <c r="AC10" s="16">
        <f t="shared" si="7"/>
        <v>0</v>
      </c>
      <c r="AD10" s="16">
        <f t="shared" si="7"/>
        <v>0</v>
      </c>
      <c r="AE10" s="16">
        <f t="shared" si="7"/>
        <v>0</v>
      </c>
      <c r="AF10" s="16">
        <f t="shared" si="7"/>
        <v>0</v>
      </c>
      <c r="AG10" s="16">
        <f t="shared" si="7"/>
        <v>0</v>
      </c>
      <c r="AH10" s="16">
        <f t="shared" si="7"/>
        <v>0</v>
      </c>
      <c r="AI10" s="16">
        <f t="shared" si="7"/>
        <v>0</v>
      </c>
      <c r="AJ10" s="16">
        <f t="shared" si="7"/>
        <v>0</v>
      </c>
      <c r="AK10" s="16">
        <f t="shared" si="7"/>
        <v>0</v>
      </c>
      <c r="AL10" s="16">
        <f t="shared" si="7"/>
        <v>0</v>
      </c>
      <c r="AM10" s="16">
        <f t="shared" si="7"/>
        <v>0</v>
      </c>
      <c r="AN10" s="16">
        <f t="shared" si="7"/>
        <v>0</v>
      </c>
      <c r="AO10" s="16">
        <f t="shared" si="7"/>
        <v>0</v>
      </c>
    </row>
    <row r="11" spans="1:46" x14ac:dyDescent="0.2">
      <c r="A11" s="16" t="s">
        <v>1375</v>
      </c>
      <c r="C11" s="16">
        <f t="shared" ref="C11:AO11" si="8">C$2*C98</f>
        <v>0</v>
      </c>
      <c r="D11" s="16">
        <f t="shared" si="8"/>
        <v>0</v>
      </c>
      <c r="E11" s="16">
        <f t="shared" si="8"/>
        <v>0</v>
      </c>
      <c r="F11" s="16">
        <f t="shared" si="8"/>
        <v>0</v>
      </c>
      <c r="G11" s="16">
        <f t="shared" si="8"/>
        <v>50834006.256519198</v>
      </c>
      <c r="H11" s="16">
        <f t="shared" si="8"/>
        <v>77429738.892018914</v>
      </c>
      <c r="I11" s="16">
        <f t="shared" si="8"/>
        <v>113147341.94501396</v>
      </c>
      <c r="J11" s="16">
        <f t="shared" si="8"/>
        <v>162175061.71699101</v>
      </c>
      <c r="K11" s="16">
        <f t="shared" si="8"/>
        <v>178298124.93890062</v>
      </c>
      <c r="L11" s="16">
        <f t="shared" si="8"/>
        <v>206746577.70850709</v>
      </c>
      <c r="M11" s="16">
        <f t="shared" si="8"/>
        <v>234254769.17138898</v>
      </c>
      <c r="N11" s="16">
        <f t="shared" si="8"/>
        <v>283220692.23562175</v>
      </c>
      <c r="O11" s="16">
        <f t="shared" si="8"/>
        <v>342496021.49840319</v>
      </c>
      <c r="P11" s="16">
        <f t="shared" si="8"/>
        <v>399355495.14216459</v>
      </c>
      <c r="Q11" s="16">
        <f t="shared" si="8"/>
        <v>0</v>
      </c>
      <c r="R11" s="16">
        <f t="shared" si="8"/>
        <v>278572396.22287929</v>
      </c>
      <c r="S11" s="16">
        <f t="shared" si="8"/>
        <v>588570239.14285004</v>
      </c>
      <c r="T11" s="16">
        <f t="shared" si="8"/>
        <v>572270330.3462491</v>
      </c>
      <c r="U11" s="16">
        <f t="shared" si="8"/>
        <v>579129594.67231166</v>
      </c>
      <c r="V11" s="16">
        <f t="shared" si="8"/>
        <v>593822200.34113038</v>
      </c>
      <c r="W11" s="16">
        <f t="shared" si="8"/>
        <v>468522345.22382253</v>
      </c>
      <c r="X11" s="16">
        <f t="shared" si="8"/>
        <v>443261847.60635352</v>
      </c>
      <c r="Y11" s="16">
        <f t="shared" si="8"/>
        <v>443128908.93367344</v>
      </c>
      <c r="Z11" s="16">
        <f t="shared" si="8"/>
        <v>431773271.8831467</v>
      </c>
      <c r="AA11" s="16">
        <f t="shared" si="8"/>
        <v>424848245.48179346</v>
      </c>
      <c r="AB11" s="16">
        <f t="shared" si="8"/>
        <v>412754537.53210282</v>
      </c>
      <c r="AC11" s="16">
        <f t="shared" si="8"/>
        <v>0</v>
      </c>
      <c r="AD11" s="16">
        <f t="shared" si="8"/>
        <v>0</v>
      </c>
      <c r="AE11" s="16">
        <f t="shared" si="8"/>
        <v>0</v>
      </c>
      <c r="AF11" s="16">
        <f t="shared" si="8"/>
        <v>0</v>
      </c>
      <c r="AG11" s="16">
        <f t="shared" si="8"/>
        <v>0</v>
      </c>
      <c r="AH11" s="16">
        <f t="shared" si="8"/>
        <v>0</v>
      </c>
      <c r="AI11" s="16">
        <f t="shared" si="8"/>
        <v>0</v>
      </c>
      <c r="AJ11" s="16">
        <f t="shared" si="8"/>
        <v>0</v>
      </c>
      <c r="AK11" s="16">
        <f t="shared" si="8"/>
        <v>0</v>
      </c>
      <c r="AL11" s="16">
        <f t="shared" si="8"/>
        <v>0</v>
      </c>
      <c r="AM11" s="16">
        <f t="shared" si="8"/>
        <v>0</v>
      </c>
      <c r="AN11" s="16">
        <f t="shared" si="8"/>
        <v>0</v>
      </c>
      <c r="AO11" s="16">
        <f t="shared" si="8"/>
        <v>0</v>
      </c>
    </row>
    <row r="12" spans="1:46" x14ac:dyDescent="0.2">
      <c r="A12" s="16" t="s">
        <v>1384</v>
      </c>
      <c r="C12" s="16">
        <f t="shared" ref="C12:AO12" si="9">C$2*C99</f>
        <v>0</v>
      </c>
      <c r="D12" s="16">
        <f t="shared" si="9"/>
        <v>0</v>
      </c>
      <c r="E12" s="16">
        <f t="shared" si="9"/>
        <v>0</v>
      </c>
      <c r="F12" s="16">
        <f t="shared" si="9"/>
        <v>0</v>
      </c>
      <c r="G12" s="16">
        <f t="shared" si="9"/>
        <v>0</v>
      </c>
      <c r="H12" s="16">
        <f t="shared" si="9"/>
        <v>0</v>
      </c>
      <c r="I12" s="16">
        <f t="shared" si="9"/>
        <v>0</v>
      </c>
      <c r="J12" s="16">
        <f t="shared" si="9"/>
        <v>0</v>
      </c>
      <c r="K12" s="16">
        <f t="shared" si="9"/>
        <v>0</v>
      </c>
      <c r="L12" s="16">
        <f t="shared" si="9"/>
        <v>0</v>
      </c>
      <c r="M12" s="16">
        <f t="shared" si="9"/>
        <v>0</v>
      </c>
      <c r="N12" s="16">
        <f t="shared" si="9"/>
        <v>0</v>
      </c>
      <c r="O12" s="16">
        <f t="shared" si="9"/>
        <v>0</v>
      </c>
      <c r="P12" s="16">
        <f t="shared" si="9"/>
        <v>0</v>
      </c>
      <c r="Q12" s="16">
        <f t="shared" si="9"/>
        <v>0</v>
      </c>
      <c r="R12" s="16">
        <f t="shared" si="9"/>
        <v>278572396.22287929</v>
      </c>
      <c r="S12" s="16">
        <f t="shared" si="9"/>
        <v>588570239.14285004</v>
      </c>
      <c r="T12" s="16">
        <f t="shared" si="9"/>
        <v>572270330.3462491</v>
      </c>
      <c r="U12" s="16">
        <f t="shared" si="9"/>
        <v>579129594.67231166</v>
      </c>
      <c r="V12" s="16">
        <f t="shared" si="9"/>
        <v>593822200.34113038</v>
      </c>
      <c r="W12" s="16">
        <f t="shared" si="9"/>
        <v>468522345.22382253</v>
      </c>
      <c r="X12" s="16">
        <f t="shared" si="9"/>
        <v>443261847.60635352</v>
      </c>
      <c r="Y12" s="16">
        <f t="shared" si="9"/>
        <v>443128908.93367344</v>
      </c>
      <c r="Z12" s="16">
        <f t="shared" si="9"/>
        <v>431773271.8831467</v>
      </c>
      <c r="AA12" s="16">
        <f t="shared" si="9"/>
        <v>424848245.48179346</v>
      </c>
      <c r="AB12" s="16">
        <f t="shared" si="9"/>
        <v>412754537.53210282</v>
      </c>
      <c r="AC12" s="16">
        <f t="shared" si="9"/>
        <v>0</v>
      </c>
      <c r="AD12" s="16">
        <f t="shared" si="9"/>
        <v>0</v>
      </c>
      <c r="AE12" s="16">
        <f t="shared" si="9"/>
        <v>0</v>
      </c>
      <c r="AF12" s="16">
        <f t="shared" si="9"/>
        <v>0</v>
      </c>
      <c r="AG12" s="16">
        <f t="shared" si="9"/>
        <v>0</v>
      </c>
      <c r="AH12" s="16">
        <f t="shared" si="9"/>
        <v>0</v>
      </c>
      <c r="AI12" s="16">
        <f t="shared" si="9"/>
        <v>0</v>
      </c>
      <c r="AJ12" s="16">
        <f t="shared" si="9"/>
        <v>0</v>
      </c>
      <c r="AK12" s="16">
        <f t="shared" si="9"/>
        <v>0</v>
      </c>
      <c r="AL12" s="16">
        <f t="shared" si="9"/>
        <v>0</v>
      </c>
      <c r="AM12" s="16">
        <f t="shared" si="9"/>
        <v>0</v>
      </c>
      <c r="AN12" s="16">
        <f t="shared" si="9"/>
        <v>0</v>
      </c>
      <c r="AO12" s="16">
        <f t="shared" si="9"/>
        <v>0</v>
      </c>
    </row>
    <row r="13" spans="1:46" x14ac:dyDescent="0.2">
      <c r="A13" s="16" t="s">
        <v>1385</v>
      </c>
      <c r="C13" s="16">
        <f t="shared" ref="C13:AO13" si="10">C$2*C100</f>
        <v>0</v>
      </c>
      <c r="D13" s="16">
        <f t="shared" si="10"/>
        <v>0</v>
      </c>
      <c r="E13" s="16">
        <f t="shared" si="10"/>
        <v>0</v>
      </c>
      <c r="F13" s="16">
        <f t="shared" si="10"/>
        <v>0</v>
      </c>
      <c r="G13" s="16">
        <f t="shared" si="10"/>
        <v>0</v>
      </c>
      <c r="H13" s="16">
        <f t="shared" si="10"/>
        <v>0</v>
      </c>
      <c r="I13" s="16">
        <f t="shared" si="10"/>
        <v>0</v>
      </c>
      <c r="J13" s="16">
        <f t="shared" si="10"/>
        <v>0</v>
      </c>
      <c r="K13" s="16">
        <f t="shared" si="10"/>
        <v>0</v>
      </c>
      <c r="L13" s="16">
        <f t="shared" si="10"/>
        <v>0</v>
      </c>
      <c r="M13" s="16">
        <f t="shared" si="10"/>
        <v>0</v>
      </c>
      <c r="N13" s="16">
        <f t="shared" si="10"/>
        <v>0</v>
      </c>
      <c r="O13" s="16">
        <f t="shared" si="10"/>
        <v>0</v>
      </c>
      <c r="P13" s="16">
        <f t="shared" si="10"/>
        <v>0</v>
      </c>
      <c r="Q13" s="16">
        <f t="shared" si="10"/>
        <v>0</v>
      </c>
      <c r="R13" s="16">
        <f t="shared" si="10"/>
        <v>278572396.22287929</v>
      </c>
      <c r="S13" s="16">
        <f t="shared" si="10"/>
        <v>588570239.14285004</v>
      </c>
      <c r="T13" s="16">
        <f t="shared" si="10"/>
        <v>572270330.3462491</v>
      </c>
      <c r="U13" s="16">
        <f t="shared" si="10"/>
        <v>579129594.67231166</v>
      </c>
      <c r="V13" s="16">
        <f t="shared" si="10"/>
        <v>593822200.34113038</v>
      </c>
      <c r="W13" s="16">
        <f t="shared" si="10"/>
        <v>468522345.22382253</v>
      </c>
      <c r="X13" s="16">
        <f t="shared" si="10"/>
        <v>443261847.60635352</v>
      </c>
      <c r="Y13" s="16">
        <f t="shared" si="10"/>
        <v>443128908.93367344</v>
      </c>
      <c r="Z13" s="16">
        <f t="shared" si="10"/>
        <v>431773271.8831467</v>
      </c>
      <c r="AA13" s="16">
        <f t="shared" si="10"/>
        <v>424848245.48179346</v>
      </c>
      <c r="AB13" s="16">
        <f t="shared" si="10"/>
        <v>412754537.53210282</v>
      </c>
      <c r="AC13" s="16">
        <f t="shared" si="10"/>
        <v>0</v>
      </c>
      <c r="AD13" s="16">
        <f t="shared" si="10"/>
        <v>0</v>
      </c>
      <c r="AE13" s="16">
        <f t="shared" si="10"/>
        <v>0</v>
      </c>
      <c r="AF13" s="16">
        <f t="shared" si="10"/>
        <v>0</v>
      </c>
      <c r="AG13" s="16">
        <f t="shared" si="10"/>
        <v>0</v>
      </c>
      <c r="AH13" s="16">
        <f t="shared" si="10"/>
        <v>0</v>
      </c>
      <c r="AI13" s="16">
        <f t="shared" si="10"/>
        <v>0</v>
      </c>
      <c r="AJ13" s="16">
        <f t="shared" si="10"/>
        <v>0</v>
      </c>
      <c r="AK13" s="16">
        <f t="shared" si="10"/>
        <v>0</v>
      </c>
      <c r="AL13" s="16">
        <f t="shared" si="10"/>
        <v>0</v>
      </c>
      <c r="AM13" s="16">
        <f t="shared" si="10"/>
        <v>0</v>
      </c>
      <c r="AN13" s="16">
        <f t="shared" si="10"/>
        <v>0</v>
      </c>
      <c r="AO13" s="16">
        <f t="shared" si="10"/>
        <v>0</v>
      </c>
    </row>
    <row r="14" spans="1:46" x14ac:dyDescent="0.2">
      <c r="A14" s="16" t="s">
        <v>1386</v>
      </c>
      <c r="C14" s="16">
        <f t="shared" ref="C14:AO14" si="11">C$2*C101</f>
        <v>0</v>
      </c>
      <c r="D14" s="16">
        <f t="shared" si="11"/>
        <v>0</v>
      </c>
      <c r="E14" s="16">
        <f t="shared" si="11"/>
        <v>0</v>
      </c>
      <c r="F14" s="16">
        <f t="shared" si="11"/>
        <v>0</v>
      </c>
      <c r="G14" s="16">
        <f t="shared" si="11"/>
        <v>0</v>
      </c>
      <c r="H14" s="16">
        <f t="shared" si="11"/>
        <v>0</v>
      </c>
      <c r="I14" s="16">
        <f t="shared" si="11"/>
        <v>0</v>
      </c>
      <c r="J14" s="16">
        <f t="shared" si="11"/>
        <v>0</v>
      </c>
      <c r="K14" s="16">
        <f t="shared" si="11"/>
        <v>0</v>
      </c>
      <c r="L14" s="16">
        <f t="shared" si="11"/>
        <v>0</v>
      </c>
      <c r="M14" s="16">
        <f t="shared" si="11"/>
        <v>0</v>
      </c>
      <c r="N14" s="16">
        <f t="shared" si="11"/>
        <v>0</v>
      </c>
      <c r="O14" s="16">
        <f t="shared" si="11"/>
        <v>0</v>
      </c>
      <c r="P14" s="16">
        <f t="shared" si="11"/>
        <v>0</v>
      </c>
      <c r="Q14" s="16">
        <f t="shared" si="11"/>
        <v>374088796.21222568</v>
      </c>
      <c r="R14" s="16">
        <f t="shared" si="11"/>
        <v>-253411018.49952245</v>
      </c>
      <c r="S14" s="16">
        <f t="shared" si="11"/>
        <v>-42040731.367346428</v>
      </c>
      <c r="T14" s="16">
        <f t="shared" si="11"/>
        <v>0</v>
      </c>
      <c r="U14" s="16">
        <f t="shared" si="11"/>
        <v>81779107.028654963</v>
      </c>
      <c r="V14" s="16">
        <f t="shared" si="11"/>
        <v>0</v>
      </c>
      <c r="W14" s="16">
        <f t="shared" si="11"/>
        <v>815983547.5542413</v>
      </c>
      <c r="X14" s="16">
        <f t="shared" si="11"/>
        <v>572923476.49800801</v>
      </c>
      <c r="Y14" s="16">
        <f t="shared" si="11"/>
        <v>100985159.51889837</v>
      </c>
      <c r="Z14" s="16">
        <f t="shared" si="11"/>
        <v>171828138.81064001</v>
      </c>
      <c r="AA14" s="16">
        <f t="shared" si="11"/>
        <v>1294775605.2778468</v>
      </c>
      <c r="AB14" s="16">
        <f t="shared" si="11"/>
        <v>414158464.53051132</v>
      </c>
      <c r="AC14" s="16">
        <f t="shared" si="11"/>
        <v>270862970.45778972</v>
      </c>
      <c r="AD14" s="16">
        <f t="shared" si="11"/>
        <v>617648242.40186942</v>
      </c>
      <c r="AE14" s="16">
        <f t="shared" si="11"/>
        <v>66602533.221623898</v>
      </c>
      <c r="AF14" s="16">
        <f t="shared" si="11"/>
        <v>178335113.40504435</v>
      </c>
      <c r="AG14" s="16">
        <f t="shared" si="11"/>
        <v>490560554.02084452</v>
      </c>
      <c r="AH14" s="16">
        <f t="shared" si="11"/>
        <v>402432354.16882581</v>
      </c>
      <c r="AI14" s="16">
        <f t="shared" si="11"/>
        <v>83296595.054184049</v>
      </c>
      <c r="AJ14" s="16">
        <f t="shared" si="11"/>
        <v>232736031.38282207</v>
      </c>
      <c r="AK14" s="16">
        <f t="shared" si="11"/>
        <v>235594742.85018981</v>
      </c>
      <c r="AL14" s="16">
        <f t="shared" si="11"/>
        <v>568334725.68209994</v>
      </c>
      <c r="AM14" s="16">
        <f t="shared" si="11"/>
        <v>933345932.99999988</v>
      </c>
      <c r="AN14" s="16">
        <f t="shared" si="11"/>
        <v>255440000</v>
      </c>
      <c r="AO14" s="16">
        <f t="shared" si="11"/>
        <v>0</v>
      </c>
    </row>
    <row r="15" spans="1:46" x14ac:dyDescent="0.2">
      <c r="A15" s="16" t="s">
        <v>1293</v>
      </c>
      <c r="C15" s="16">
        <f t="shared" ref="C15:AO15" si="12">C$2*C102</f>
        <v>0</v>
      </c>
      <c r="D15" s="16">
        <f t="shared" si="12"/>
        <v>0</v>
      </c>
      <c r="E15" s="16">
        <f t="shared" si="12"/>
        <v>0</v>
      </c>
      <c r="F15" s="16">
        <f t="shared" si="12"/>
        <v>0</v>
      </c>
      <c r="G15" s="16">
        <f t="shared" si="12"/>
        <v>291763552.18857998</v>
      </c>
      <c r="H15" s="16">
        <f t="shared" si="12"/>
        <v>1147849789.9438875</v>
      </c>
      <c r="I15" s="16">
        <f t="shared" si="12"/>
        <v>1230114691.9150236</v>
      </c>
      <c r="J15" s="16">
        <f t="shared" si="12"/>
        <v>1520527256.5009158</v>
      </c>
      <c r="K15" s="16">
        <f t="shared" si="12"/>
        <v>1611035789.2341521</v>
      </c>
      <c r="L15" s="16">
        <f t="shared" si="12"/>
        <v>1888134249.0627365</v>
      </c>
      <c r="M15" s="16">
        <f t="shared" si="12"/>
        <v>1861035113.2377725</v>
      </c>
      <c r="N15" s="16">
        <f t="shared" si="12"/>
        <v>2202740070.9062543</v>
      </c>
      <c r="O15" s="16">
        <f t="shared" si="12"/>
        <v>2566782966.5462909</v>
      </c>
      <c r="P15" s="16">
        <f t="shared" si="12"/>
        <v>2579595150.6326504</v>
      </c>
      <c r="Q15" s="16">
        <f t="shared" si="12"/>
        <v>2783307894.8501458</v>
      </c>
      <c r="R15" s="16">
        <f t="shared" si="12"/>
        <v>3966511473.9606104</v>
      </c>
      <c r="S15" s="16">
        <f t="shared" si="12"/>
        <v>5414495860.6861591</v>
      </c>
      <c r="T15" s="16">
        <f t="shared" si="12"/>
        <v>6705702189.222414</v>
      </c>
      <c r="U15" s="16">
        <f t="shared" si="12"/>
        <v>8091124711.7330456</v>
      </c>
      <c r="V15" s="16">
        <f t="shared" si="12"/>
        <v>8138573994.4050598</v>
      </c>
      <c r="W15" s="16">
        <f t="shared" si="12"/>
        <v>7513651972.5659323</v>
      </c>
      <c r="X15" s="16">
        <f t="shared" si="12"/>
        <v>7861113174.8963518</v>
      </c>
      <c r="Y15" s="16">
        <f t="shared" si="12"/>
        <v>8298869974.7918577</v>
      </c>
      <c r="Z15" s="16">
        <f t="shared" si="12"/>
        <v>8143478886.3675117</v>
      </c>
      <c r="AA15" s="16">
        <f t="shared" si="12"/>
        <v>6231107600.3996382</v>
      </c>
      <c r="AB15" s="16">
        <f t="shared" si="12"/>
        <v>7829700870.1242771</v>
      </c>
      <c r="AC15" s="16">
        <f t="shared" si="12"/>
        <v>8107923712.6318989</v>
      </c>
      <c r="AD15" s="16">
        <f t="shared" si="12"/>
        <v>8422599710.8149204</v>
      </c>
      <c r="AE15" s="16">
        <f t="shared" si="12"/>
        <v>11512723599.737846</v>
      </c>
      <c r="AF15" s="16">
        <f t="shared" si="12"/>
        <v>13132436847.285746</v>
      </c>
      <c r="AG15" s="16">
        <f t="shared" si="12"/>
        <v>13046294413.999687</v>
      </c>
      <c r="AH15" s="16">
        <f t="shared" si="12"/>
        <v>13153386149.154966</v>
      </c>
      <c r="AI15" s="16">
        <f t="shared" si="12"/>
        <v>12209261523.548128</v>
      </c>
      <c r="AJ15" s="16">
        <f t="shared" si="12"/>
        <v>11253833813.796883</v>
      </c>
      <c r="AK15" s="16">
        <f t="shared" si="12"/>
        <v>9276846601.1989689</v>
      </c>
      <c r="AL15" s="16">
        <f t="shared" si="12"/>
        <v>10808528798.9562</v>
      </c>
      <c r="AM15" s="16">
        <f t="shared" si="12"/>
        <v>8385247818.999999</v>
      </c>
      <c r="AN15" s="16">
        <f t="shared" si="12"/>
        <v>7475740000</v>
      </c>
      <c r="AO15" s="16">
        <f t="shared" si="12"/>
        <v>0</v>
      </c>
    </row>
    <row r="16" spans="1:46" x14ac:dyDescent="0.2">
      <c r="A16" s="16" t="s">
        <v>1295</v>
      </c>
      <c r="C16" s="16">
        <f t="shared" ref="C16:AO16" si="13">C$2*C103</f>
        <v>0</v>
      </c>
      <c r="D16" s="16">
        <f t="shared" si="13"/>
        <v>0</v>
      </c>
      <c r="E16" s="16">
        <f t="shared" si="13"/>
        <v>0</v>
      </c>
      <c r="F16" s="16">
        <f t="shared" si="13"/>
        <v>0</v>
      </c>
      <c r="G16" s="16">
        <f t="shared" si="13"/>
        <v>0</v>
      </c>
      <c r="H16" s="16">
        <f t="shared" si="13"/>
        <v>0</v>
      </c>
      <c r="I16" s="16">
        <f t="shared" si="13"/>
        <v>0</v>
      </c>
      <c r="J16" s="16">
        <f t="shared" si="13"/>
        <v>0</v>
      </c>
      <c r="K16" s="16">
        <f t="shared" si="13"/>
        <v>0</v>
      </c>
      <c r="L16" s="16">
        <f t="shared" si="13"/>
        <v>0</v>
      </c>
      <c r="M16" s="16">
        <f t="shared" si="13"/>
        <v>0</v>
      </c>
      <c r="N16" s="16">
        <f t="shared" si="13"/>
        <v>0</v>
      </c>
      <c r="O16" s="16">
        <f t="shared" si="13"/>
        <v>0</v>
      </c>
      <c r="P16" s="16">
        <f t="shared" si="13"/>
        <v>0</v>
      </c>
      <c r="Q16" s="16">
        <f t="shared" si="13"/>
        <v>0</v>
      </c>
      <c r="R16" s="16">
        <f t="shared" si="13"/>
        <v>0</v>
      </c>
      <c r="S16" s="16">
        <f t="shared" si="13"/>
        <v>0</v>
      </c>
      <c r="T16" s="16">
        <f t="shared" si="13"/>
        <v>0</v>
      </c>
      <c r="U16" s="16">
        <f t="shared" si="13"/>
        <v>0</v>
      </c>
      <c r="V16" s="16">
        <f t="shared" si="13"/>
        <v>0</v>
      </c>
      <c r="W16" s="16">
        <f t="shared" si="13"/>
        <v>0</v>
      </c>
      <c r="X16" s="16">
        <f t="shared" si="13"/>
        <v>-300030978.48185152</v>
      </c>
      <c r="Y16" s="16">
        <f t="shared" si="13"/>
        <v>-455186838.42846727</v>
      </c>
      <c r="Z16" s="16">
        <f t="shared" si="13"/>
        <v>-334844578.19509333</v>
      </c>
      <c r="AA16" s="16">
        <f t="shared" si="13"/>
        <v>-234100053.63282499</v>
      </c>
      <c r="AB16" s="16">
        <f t="shared" si="13"/>
        <v>-797430535.09603536</v>
      </c>
      <c r="AC16" s="16">
        <f t="shared" si="13"/>
        <v>-831936266.40606833</v>
      </c>
      <c r="AD16" s="16">
        <f t="shared" si="13"/>
        <v>-824437962.32496226</v>
      </c>
      <c r="AE16" s="16">
        <f t="shared" si="13"/>
        <v>-668743802.95997882</v>
      </c>
      <c r="AF16" s="16">
        <f t="shared" si="13"/>
        <v>-846086139.5382179</v>
      </c>
      <c r="AG16" s="16">
        <f t="shared" si="13"/>
        <v>-491868715.49823344</v>
      </c>
      <c r="AH16" s="16">
        <f t="shared" si="13"/>
        <v>-920211561.44336605</v>
      </c>
      <c r="AI16" s="16">
        <f t="shared" si="13"/>
        <v>-1626807742.8006551</v>
      </c>
      <c r="AJ16" s="16">
        <f t="shared" si="13"/>
        <v>-1554036357.6990552</v>
      </c>
      <c r="AK16" s="16">
        <f t="shared" si="13"/>
        <v>-1453643851.5034907</v>
      </c>
      <c r="AL16" s="16">
        <f t="shared" si="13"/>
        <v>-1588625495.6441998</v>
      </c>
      <c r="AM16" s="16">
        <f t="shared" si="13"/>
        <v>-3052752624.9999995</v>
      </c>
      <c r="AN16" s="16">
        <f t="shared" si="13"/>
        <v>-3249650000</v>
      </c>
      <c r="AO16" s="16">
        <f t="shared" si="13"/>
        <v>0</v>
      </c>
    </row>
    <row r="17" spans="1:41" x14ac:dyDescent="0.2">
      <c r="A17" s="16" t="s">
        <v>1296</v>
      </c>
      <c r="C17" s="16">
        <f t="shared" ref="C17:AO17" si="14">C$2*C104</f>
        <v>0</v>
      </c>
      <c r="D17" s="16">
        <f t="shared" si="14"/>
        <v>0</v>
      </c>
      <c r="E17" s="16">
        <f t="shared" si="14"/>
        <v>0</v>
      </c>
      <c r="F17" s="16">
        <f t="shared" si="14"/>
        <v>0</v>
      </c>
      <c r="G17" s="16">
        <f t="shared" si="14"/>
        <v>0</v>
      </c>
      <c r="H17" s="16">
        <f t="shared" si="14"/>
        <v>0</v>
      </c>
      <c r="I17" s="16">
        <f t="shared" si="14"/>
        <v>0</v>
      </c>
      <c r="J17" s="16">
        <f t="shared" si="14"/>
        <v>0</v>
      </c>
      <c r="K17" s="16">
        <f t="shared" si="14"/>
        <v>0</v>
      </c>
      <c r="L17" s="16">
        <f t="shared" si="14"/>
        <v>0</v>
      </c>
      <c r="M17" s="16">
        <f t="shared" si="14"/>
        <v>0</v>
      </c>
      <c r="N17" s="16">
        <f t="shared" si="14"/>
        <v>0</v>
      </c>
      <c r="O17" s="16">
        <f t="shared" si="14"/>
        <v>0</v>
      </c>
      <c r="P17" s="16">
        <f t="shared" si="14"/>
        <v>0</v>
      </c>
      <c r="Q17" s="16">
        <f t="shared" si="14"/>
        <v>0</v>
      </c>
      <c r="R17" s="16">
        <f t="shared" si="14"/>
        <v>0</v>
      </c>
      <c r="S17" s="16">
        <f t="shared" si="14"/>
        <v>0</v>
      </c>
      <c r="T17" s="16">
        <f t="shared" si="14"/>
        <v>0</v>
      </c>
      <c r="U17" s="16">
        <f t="shared" si="14"/>
        <v>0</v>
      </c>
      <c r="V17" s="16">
        <f t="shared" si="14"/>
        <v>0</v>
      </c>
      <c r="W17" s="16">
        <f t="shared" si="14"/>
        <v>0</v>
      </c>
      <c r="X17" s="16">
        <f t="shared" si="14"/>
        <v>530708062.44025999</v>
      </c>
      <c r="Y17" s="16">
        <f t="shared" si="14"/>
        <v>415998567.57038736</v>
      </c>
      <c r="Z17" s="16">
        <f t="shared" si="14"/>
        <v>552199830.70769787</v>
      </c>
      <c r="AA17" s="16">
        <f t="shared" si="14"/>
        <v>647387802.63892341</v>
      </c>
      <c r="AB17" s="16">
        <f t="shared" si="14"/>
        <v>680904594.22812879</v>
      </c>
      <c r="AC17" s="16">
        <f t="shared" si="14"/>
        <v>580420650.98097789</v>
      </c>
      <c r="AD17" s="16">
        <f t="shared" si="14"/>
        <v>632613287.92261958</v>
      </c>
      <c r="AE17" s="16">
        <f t="shared" si="14"/>
        <v>819618929.237535</v>
      </c>
      <c r="AF17" s="16">
        <f t="shared" si="14"/>
        <v>843404408.5095706</v>
      </c>
      <c r="AG17" s="16">
        <f t="shared" si="14"/>
        <v>1213973851.0169165</v>
      </c>
      <c r="AH17" s="16">
        <f t="shared" si="14"/>
        <v>863819766.59168351</v>
      </c>
      <c r="AI17" s="16">
        <f t="shared" si="14"/>
        <v>950338425.39091802</v>
      </c>
      <c r="AJ17" s="16">
        <f t="shared" si="14"/>
        <v>315240338.80424577</v>
      </c>
      <c r="AK17" s="16">
        <f t="shared" si="14"/>
        <v>0</v>
      </c>
      <c r="AL17" s="16">
        <f t="shared" si="14"/>
        <v>0</v>
      </c>
      <c r="AM17" s="16">
        <f t="shared" si="14"/>
        <v>0</v>
      </c>
      <c r="AN17" s="16">
        <f t="shared" si="14"/>
        <v>0</v>
      </c>
      <c r="AO17" s="16">
        <f t="shared" si="14"/>
        <v>0</v>
      </c>
    </row>
    <row r="18" spans="1:41" x14ac:dyDescent="0.2">
      <c r="A18" s="16" t="s">
        <v>1297</v>
      </c>
      <c r="C18" s="16">
        <f t="shared" ref="C18:AO18" si="15">C$2*C105</f>
        <v>0</v>
      </c>
      <c r="D18" s="16">
        <f t="shared" si="15"/>
        <v>0</v>
      </c>
      <c r="E18" s="16">
        <f t="shared" si="15"/>
        <v>0</v>
      </c>
      <c r="F18" s="16">
        <f t="shared" si="15"/>
        <v>0</v>
      </c>
      <c r="G18" s="16">
        <f t="shared" si="15"/>
        <v>0</v>
      </c>
      <c r="H18" s="16">
        <f t="shared" si="15"/>
        <v>0</v>
      </c>
      <c r="I18" s="16">
        <f t="shared" si="15"/>
        <v>0</v>
      </c>
      <c r="J18" s="16">
        <f t="shared" si="15"/>
        <v>0</v>
      </c>
      <c r="K18" s="16">
        <f t="shared" si="15"/>
        <v>0</v>
      </c>
      <c r="L18" s="16">
        <f t="shared" si="15"/>
        <v>0</v>
      </c>
      <c r="M18" s="16">
        <f t="shared" si="15"/>
        <v>0</v>
      </c>
      <c r="N18" s="16">
        <f t="shared" si="15"/>
        <v>0</v>
      </c>
      <c r="O18" s="16">
        <f t="shared" si="15"/>
        <v>0</v>
      </c>
      <c r="P18" s="16">
        <f t="shared" si="15"/>
        <v>0</v>
      </c>
      <c r="Q18" s="16">
        <f t="shared" si="15"/>
        <v>0</v>
      </c>
      <c r="R18" s="16">
        <f t="shared" si="15"/>
        <v>0</v>
      </c>
      <c r="S18" s="16">
        <f t="shared" si="15"/>
        <v>0</v>
      </c>
      <c r="T18" s="16">
        <f t="shared" si="15"/>
        <v>0</v>
      </c>
      <c r="U18" s="16">
        <f t="shared" si="15"/>
        <v>0</v>
      </c>
      <c r="V18" s="16">
        <f t="shared" si="15"/>
        <v>0</v>
      </c>
      <c r="W18" s="16">
        <f t="shared" si="15"/>
        <v>0</v>
      </c>
      <c r="X18" s="16">
        <f t="shared" si="15"/>
        <v>830739040.92211151</v>
      </c>
      <c r="Y18" s="16">
        <f t="shared" si="15"/>
        <v>871185405.99885464</v>
      </c>
      <c r="Z18" s="16">
        <f t="shared" si="15"/>
        <v>887044408.90279114</v>
      </c>
      <c r="AA18" s="16">
        <f t="shared" si="15"/>
        <v>881487856.27174842</v>
      </c>
      <c r="AB18" s="16">
        <f t="shared" si="15"/>
        <v>1478335129.3241642</v>
      </c>
      <c r="AC18" s="16">
        <f t="shared" si="15"/>
        <v>1412356917.3870463</v>
      </c>
      <c r="AD18" s="16">
        <f t="shared" si="15"/>
        <v>1457051250.247582</v>
      </c>
      <c r="AE18" s="16">
        <f t="shared" si="15"/>
        <v>1488362732.1975138</v>
      </c>
      <c r="AF18" s="16">
        <f t="shared" si="15"/>
        <v>1689490548.0477884</v>
      </c>
      <c r="AG18" s="16">
        <f t="shared" si="15"/>
        <v>1705842566.5151501</v>
      </c>
      <c r="AH18" s="16">
        <f t="shared" si="15"/>
        <v>1784031328.0350494</v>
      </c>
      <c r="AI18" s="16">
        <f t="shared" si="15"/>
        <v>1626807742.8006551</v>
      </c>
      <c r="AJ18" s="16">
        <f t="shared" si="15"/>
        <v>1554036357.6990552</v>
      </c>
      <c r="AK18" s="16">
        <f t="shared" si="15"/>
        <v>1453643851.5034907</v>
      </c>
      <c r="AL18" s="16">
        <f t="shared" si="15"/>
        <v>1588625495.6441998</v>
      </c>
      <c r="AM18" s="16">
        <f t="shared" si="15"/>
        <v>3052752624.9999995</v>
      </c>
      <c r="AN18" s="16">
        <f t="shared" si="15"/>
        <v>3249650000</v>
      </c>
      <c r="AO18" s="16">
        <f t="shared" si="15"/>
        <v>0</v>
      </c>
    </row>
    <row r="19" spans="1:41" x14ac:dyDescent="0.2">
      <c r="A19" s="16" t="s">
        <v>1298</v>
      </c>
      <c r="C19" s="16">
        <f t="shared" ref="C19:AO19" si="16">C$2*C106</f>
        <v>0</v>
      </c>
      <c r="D19" s="16">
        <f t="shared" si="16"/>
        <v>0</v>
      </c>
      <c r="E19" s="16">
        <f t="shared" si="16"/>
        <v>0</v>
      </c>
      <c r="F19" s="16">
        <f t="shared" si="16"/>
        <v>0</v>
      </c>
      <c r="G19" s="16">
        <f t="shared" si="16"/>
        <v>84880968.586466938</v>
      </c>
      <c r="H19" s="16">
        <f t="shared" si="16"/>
        <v>150020119.10328662</v>
      </c>
      <c r="I19" s="16">
        <f t="shared" si="16"/>
        <v>105782722.0551018</v>
      </c>
      <c r="J19" s="16">
        <f t="shared" si="16"/>
        <v>-213766322.96118817</v>
      </c>
      <c r="K19" s="16">
        <f t="shared" si="16"/>
        <v>103548435.97995535</v>
      </c>
      <c r="L19" s="16">
        <f t="shared" si="16"/>
        <v>108217301.39278786</v>
      </c>
      <c r="M19" s="16">
        <f t="shared" si="16"/>
        <v>-130430494.87595697</v>
      </c>
      <c r="N19" s="16">
        <f t="shared" si="16"/>
        <v>228467317.79785901</v>
      </c>
      <c r="O19" s="16">
        <f t="shared" si="16"/>
        <v>325642427.68032563</v>
      </c>
      <c r="P19" s="16">
        <f t="shared" si="16"/>
        <v>331664927.26868153</v>
      </c>
      <c r="Q19" s="16">
        <f t="shared" si="16"/>
        <v>-374088796.21222568</v>
      </c>
      <c r="R19" s="16">
        <f t="shared" si="16"/>
        <v>-5123934849.2350254</v>
      </c>
      <c r="S19" s="16">
        <f t="shared" si="16"/>
        <v>42040731.367346428</v>
      </c>
      <c r="T19" s="16">
        <f t="shared" si="16"/>
        <v>-952065354.38985586</v>
      </c>
      <c r="U19" s="16">
        <f t="shared" si="16"/>
        <v>-81779107.028654963</v>
      </c>
      <c r="V19" s="16">
        <f t="shared" si="16"/>
        <v>-1975662509.7835987</v>
      </c>
      <c r="W19" s="16">
        <f t="shared" si="16"/>
        <v>-2072189432.9026783</v>
      </c>
      <c r="X19" s="16">
        <f t="shared" si="16"/>
        <v>-572923476.49800801</v>
      </c>
      <c r="Y19" s="16">
        <f t="shared" si="16"/>
        <v>0</v>
      </c>
      <c r="Z19" s="16">
        <f t="shared" si="16"/>
        <v>0</v>
      </c>
      <c r="AA19" s="16">
        <f t="shared" si="16"/>
        <v>-1294775605.2778468</v>
      </c>
      <c r="AB19" s="16">
        <f t="shared" si="16"/>
        <v>0</v>
      </c>
      <c r="AC19" s="16">
        <f t="shared" si="16"/>
        <v>0</v>
      </c>
      <c r="AD19" s="16">
        <f t="shared" si="16"/>
        <v>0</v>
      </c>
      <c r="AE19" s="16">
        <f t="shared" si="16"/>
        <v>0</v>
      </c>
      <c r="AF19" s="16">
        <f t="shared" si="16"/>
        <v>0</v>
      </c>
      <c r="AG19" s="16">
        <f t="shared" si="16"/>
        <v>0</v>
      </c>
      <c r="AH19" s="16">
        <f t="shared" si="16"/>
        <v>0</v>
      </c>
      <c r="AI19" s="16">
        <f t="shared" si="16"/>
        <v>950338425.39091802</v>
      </c>
      <c r="AJ19" s="16">
        <f t="shared" si="16"/>
        <v>315240338.80424577</v>
      </c>
      <c r="AK19" s="16">
        <f t="shared" si="16"/>
        <v>314531125.76391321</v>
      </c>
      <c r="AL19" s="16">
        <f t="shared" si="16"/>
        <v>-919730550.10979986</v>
      </c>
      <c r="AM19" s="16">
        <f t="shared" si="16"/>
        <v>3008155890.9999995</v>
      </c>
      <c r="AN19" s="16">
        <f t="shared" si="16"/>
        <v>521180000</v>
      </c>
      <c r="AO19" s="16">
        <f t="shared" si="16"/>
        <v>0</v>
      </c>
    </row>
    <row r="20" spans="1:41" x14ac:dyDescent="0.2">
      <c r="A20" s="16" t="s">
        <v>1383</v>
      </c>
      <c r="C20" s="16">
        <f t="shared" ref="C20:AO20" si="17">C$2*C107</f>
        <v>0</v>
      </c>
      <c r="D20" s="16">
        <f t="shared" si="17"/>
        <v>0</v>
      </c>
      <c r="E20" s="16">
        <f t="shared" si="17"/>
        <v>0</v>
      </c>
      <c r="F20" s="16">
        <f t="shared" si="17"/>
        <v>0</v>
      </c>
      <c r="G20" s="16">
        <f t="shared" si="17"/>
        <v>0</v>
      </c>
      <c r="H20" s="16">
        <f t="shared" si="17"/>
        <v>0</v>
      </c>
      <c r="I20" s="16">
        <f t="shared" si="17"/>
        <v>0</v>
      </c>
      <c r="J20" s="16">
        <f t="shared" si="17"/>
        <v>0</v>
      </c>
      <c r="K20" s="16">
        <f t="shared" si="17"/>
        <v>0</v>
      </c>
      <c r="L20" s="16">
        <f t="shared" si="17"/>
        <v>0</v>
      </c>
      <c r="M20" s="16">
        <f t="shared" si="17"/>
        <v>0</v>
      </c>
      <c r="N20" s="16">
        <f t="shared" si="17"/>
        <v>0</v>
      </c>
      <c r="O20" s="16">
        <f t="shared" si="17"/>
        <v>0</v>
      </c>
      <c r="P20" s="16">
        <f t="shared" si="17"/>
        <v>0</v>
      </c>
      <c r="Q20" s="16">
        <f t="shared" si="17"/>
        <v>0</v>
      </c>
      <c r="R20" s="16">
        <f t="shared" si="17"/>
        <v>22645239.951021157</v>
      </c>
      <c r="S20" s="16">
        <f t="shared" si="17"/>
        <v>0</v>
      </c>
      <c r="T20" s="16">
        <f t="shared" si="17"/>
        <v>0</v>
      </c>
      <c r="U20" s="16">
        <f t="shared" si="17"/>
        <v>0</v>
      </c>
      <c r="V20" s="16">
        <f t="shared" si="17"/>
        <v>0</v>
      </c>
      <c r="W20" s="16">
        <f t="shared" si="17"/>
        <v>0</v>
      </c>
      <c r="X20" s="16">
        <f t="shared" si="17"/>
        <v>0</v>
      </c>
      <c r="Y20" s="16">
        <f t="shared" si="17"/>
        <v>0</v>
      </c>
      <c r="Z20" s="16">
        <f t="shared" si="17"/>
        <v>0</v>
      </c>
      <c r="AA20" s="16">
        <f t="shared" si="17"/>
        <v>0</v>
      </c>
      <c r="AB20" s="16">
        <f t="shared" si="17"/>
        <v>0</v>
      </c>
      <c r="AC20" s="16">
        <f t="shared" si="17"/>
        <v>0</v>
      </c>
      <c r="AD20" s="16">
        <f t="shared" si="17"/>
        <v>0</v>
      </c>
      <c r="AE20" s="16">
        <f t="shared" si="17"/>
        <v>0</v>
      </c>
      <c r="AF20" s="16">
        <f t="shared" si="17"/>
        <v>0</v>
      </c>
      <c r="AG20" s="16">
        <f t="shared" si="17"/>
        <v>0</v>
      </c>
      <c r="AH20" s="16">
        <f t="shared" si="17"/>
        <v>0</v>
      </c>
      <c r="AI20" s="16">
        <f t="shared" si="17"/>
        <v>0</v>
      </c>
      <c r="AJ20" s="16">
        <f t="shared" si="17"/>
        <v>0</v>
      </c>
      <c r="AK20" s="16">
        <f t="shared" si="17"/>
        <v>0</v>
      </c>
      <c r="AL20" s="16">
        <f t="shared" si="17"/>
        <v>0</v>
      </c>
      <c r="AM20" s="16">
        <f t="shared" si="17"/>
        <v>0</v>
      </c>
      <c r="AN20" s="16">
        <f t="shared" si="17"/>
        <v>0</v>
      </c>
      <c r="AO20" s="16">
        <f t="shared" si="17"/>
        <v>0</v>
      </c>
    </row>
    <row r="21" spans="1:41" x14ac:dyDescent="0.2">
      <c r="A21" s="16" t="s">
        <v>1300</v>
      </c>
      <c r="C21" s="16">
        <f t="shared" ref="C21:AO21" si="18">C$2*C108</f>
        <v>0</v>
      </c>
      <c r="D21" s="16">
        <f t="shared" si="18"/>
        <v>0</v>
      </c>
      <c r="E21" s="16">
        <f t="shared" si="18"/>
        <v>0</v>
      </c>
      <c r="F21" s="16">
        <f t="shared" si="18"/>
        <v>0</v>
      </c>
      <c r="G21" s="16">
        <f t="shared" si="18"/>
        <v>84880968.586466938</v>
      </c>
      <c r="H21" s="16">
        <f t="shared" si="18"/>
        <v>150020119.10328662</v>
      </c>
      <c r="I21" s="16">
        <f t="shared" si="18"/>
        <v>105782722.0551018</v>
      </c>
      <c r="J21" s="16">
        <f t="shared" si="18"/>
        <v>-213766322.96118817</v>
      </c>
      <c r="K21" s="16">
        <f t="shared" si="18"/>
        <v>103548435.97995535</v>
      </c>
      <c r="L21" s="16">
        <f t="shared" si="18"/>
        <v>108217301.39278786</v>
      </c>
      <c r="M21" s="16">
        <f t="shared" si="18"/>
        <v>-130430494.87595697</v>
      </c>
      <c r="N21" s="16">
        <f t="shared" si="18"/>
        <v>228467317.79785901</v>
      </c>
      <c r="O21" s="16">
        <f t="shared" si="18"/>
        <v>325642427.68032563</v>
      </c>
      <c r="P21" s="16">
        <f t="shared" si="18"/>
        <v>331664927.26868153</v>
      </c>
      <c r="Q21" s="16">
        <f t="shared" si="18"/>
        <v>-374088796.21222568</v>
      </c>
      <c r="R21" s="16">
        <f t="shared" si="18"/>
        <v>-5123934849.2350254</v>
      </c>
      <c r="S21" s="16">
        <f t="shared" si="18"/>
        <v>42040731.367346428</v>
      </c>
      <c r="T21" s="16">
        <f t="shared" si="18"/>
        <v>-952065354.38985586</v>
      </c>
      <c r="U21" s="16">
        <f t="shared" si="18"/>
        <v>-81779107.028654963</v>
      </c>
      <c r="V21" s="16">
        <f t="shared" si="18"/>
        <v>-1975662509.7835987</v>
      </c>
      <c r="W21" s="16">
        <f t="shared" si="18"/>
        <v>-2072189432.9026783</v>
      </c>
      <c r="X21" s="16">
        <f t="shared" si="18"/>
        <v>-572923476.49800801</v>
      </c>
      <c r="Y21" s="16">
        <f t="shared" si="18"/>
        <v>0</v>
      </c>
      <c r="Z21" s="16">
        <f t="shared" si="18"/>
        <v>0</v>
      </c>
      <c r="AA21" s="16">
        <f t="shared" si="18"/>
        <v>-1294775605.2778468</v>
      </c>
      <c r="AB21" s="16">
        <f t="shared" si="18"/>
        <v>0</v>
      </c>
      <c r="AC21" s="16">
        <f t="shared" si="18"/>
        <v>0</v>
      </c>
      <c r="AD21" s="16">
        <f t="shared" si="18"/>
        <v>0</v>
      </c>
      <c r="AE21" s="16">
        <f t="shared" si="18"/>
        <v>0</v>
      </c>
      <c r="AF21" s="16">
        <f t="shared" si="18"/>
        <v>0</v>
      </c>
      <c r="AG21" s="16">
        <f t="shared" si="18"/>
        <v>0</v>
      </c>
      <c r="AH21" s="16">
        <f t="shared" si="18"/>
        <v>0</v>
      </c>
      <c r="AI21" s="16">
        <f t="shared" si="18"/>
        <v>0</v>
      </c>
      <c r="AJ21" s="16">
        <f t="shared" si="18"/>
        <v>0</v>
      </c>
      <c r="AK21" s="16">
        <f t="shared" si="18"/>
        <v>-1827680865.9254417</v>
      </c>
      <c r="AL21" s="16">
        <f t="shared" si="18"/>
        <v>0</v>
      </c>
      <c r="AM21" s="16">
        <f t="shared" si="18"/>
        <v>0</v>
      </c>
      <c r="AN21" s="16">
        <f t="shared" si="18"/>
        <v>0</v>
      </c>
      <c r="AO21" s="16">
        <f t="shared" si="18"/>
        <v>0</v>
      </c>
    </row>
    <row r="22" spans="1:41" x14ac:dyDescent="0.2">
      <c r="A22" s="16" t="s">
        <v>1301</v>
      </c>
      <c r="C22" s="16">
        <f t="shared" ref="C22:AO22" si="19">C$2*C109</f>
        <v>0</v>
      </c>
      <c r="D22" s="16">
        <f t="shared" si="19"/>
        <v>0</v>
      </c>
      <c r="E22" s="16">
        <f t="shared" si="19"/>
        <v>0</v>
      </c>
      <c r="F22" s="16">
        <f t="shared" si="19"/>
        <v>0</v>
      </c>
      <c r="G22" s="16">
        <f t="shared" si="19"/>
        <v>0</v>
      </c>
      <c r="H22" s="16">
        <f t="shared" si="19"/>
        <v>0</v>
      </c>
      <c r="I22" s="16">
        <f t="shared" si="19"/>
        <v>0</v>
      </c>
      <c r="J22" s="16">
        <f t="shared" si="19"/>
        <v>0</v>
      </c>
      <c r="K22" s="16">
        <f t="shared" si="19"/>
        <v>0</v>
      </c>
      <c r="L22" s="16">
        <f t="shared" si="19"/>
        <v>0</v>
      </c>
      <c r="M22" s="16">
        <f t="shared" si="19"/>
        <v>0</v>
      </c>
      <c r="N22" s="16">
        <f t="shared" si="19"/>
        <v>0</v>
      </c>
      <c r="O22" s="16">
        <f t="shared" si="19"/>
        <v>0</v>
      </c>
      <c r="P22" s="16">
        <f t="shared" si="19"/>
        <v>0</v>
      </c>
      <c r="Q22" s="16">
        <f t="shared" si="19"/>
        <v>0</v>
      </c>
      <c r="R22" s="16">
        <f t="shared" si="19"/>
        <v>0</v>
      </c>
      <c r="S22" s="16">
        <f t="shared" si="19"/>
        <v>0</v>
      </c>
      <c r="T22" s="16">
        <f t="shared" si="19"/>
        <v>0</v>
      </c>
      <c r="U22" s="16">
        <f t="shared" si="19"/>
        <v>0</v>
      </c>
      <c r="V22" s="16">
        <f t="shared" si="19"/>
        <v>0</v>
      </c>
      <c r="W22" s="16">
        <f t="shared" si="19"/>
        <v>328594530.71066749</v>
      </c>
      <c r="X22" s="16">
        <f t="shared" si="19"/>
        <v>0</v>
      </c>
      <c r="Y22" s="16">
        <f t="shared" si="19"/>
        <v>0</v>
      </c>
      <c r="Z22" s="16">
        <f t="shared" si="19"/>
        <v>0</v>
      </c>
      <c r="AA22" s="16">
        <f t="shared" si="19"/>
        <v>0</v>
      </c>
      <c r="AB22" s="16">
        <f t="shared" si="19"/>
        <v>0</v>
      </c>
      <c r="AC22" s="16">
        <f t="shared" si="19"/>
        <v>0</v>
      </c>
      <c r="AD22" s="16">
        <f t="shared" si="19"/>
        <v>0</v>
      </c>
      <c r="AE22" s="16">
        <f t="shared" si="19"/>
        <v>0</v>
      </c>
      <c r="AF22" s="16">
        <f t="shared" si="19"/>
        <v>0</v>
      </c>
      <c r="AG22" s="16">
        <f t="shared" si="19"/>
        <v>0</v>
      </c>
      <c r="AH22" s="16">
        <f t="shared" si="19"/>
        <v>0</v>
      </c>
      <c r="AI22" s="16">
        <f t="shared" si="19"/>
        <v>0</v>
      </c>
      <c r="AJ22" s="16">
        <f t="shared" si="19"/>
        <v>0</v>
      </c>
      <c r="AK22" s="16">
        <f t="shared" si="19"/>
        <v>0</v>
      </c>
      <c r="AL22" s="16">
        <f t="shared" si="19"/>
        <v>0</v>
      </c>
      <c r="AM22" s="16">
        <f t="shared" si="19"/>
        <v>0</v>
      </c>
      <c r="AN22" s="16">
        <f t="shared" si="19"/>
        <v>0</v>
      </c>
      <c r="AO22" s="16">
        <f t="shared" si="19"/>
        <v>0</v>
      </c>
    </row>
    <row r="23" spans="1:41" x14ac:dyDescent="0.2">
      <c r="A23" s="16" t="s">
        <v>1387</v>
      </c>
      <c r="C23" s="16">
        <f t="shared" ref="C23:AO23" si="20">C$2*C110</f>
        <v>0</v>
      </c>
      <c r="D23" s="16">
        <f t="shared" si="20"/>
        <v>0</v>
      </c>
      <c r="E23" s="16">
        <f t="shared" si="20"/>
        <v>0</v>
      </c>
      <c r="F23" s="16">
        <f t="shared" si="20"/>
        <v>0</v>
      </c>
      <c r="G23" s="16">
        <f t="shared" si="20"/>
        <v>0</v>
      </c>
      <c r="H23" s="16">
        <f t="shared" si="20"/>
        <v>0</v>
      </c>
      <c r="I23" s="16">
        <f t="shared" si="20"/>
        <v>0</v>
      </c>
      <c r="J23" s="16">
        <f t="shared" si="20"/>
        <v>0</v>
      </c>
      <c r="K23" s="16">
        <f t="shared" si="20"/>
        <v>0</v>
      </c>
      <c r="L23" s="16">
        <f t="shared" si="20"/>
        <v>0</v>
      </c>
      <c r="M23" s="16">
        <f t="shared" si="20"/>
        <v>0</v>
      </c>
      <c r="N23" s="16">
        <f t="shared" si="20"/>
        <v>0</v>
      </c>
      <c r="O23" s="16">
        <f t="shared" si="20"/>
        <v>0</v>
      </c>
      <c r="P23" s="16">
        <f t="shared" si="20"/>
        <v>0</v>
      </c>
      <c r="Q23" s="16">
        <f t="shared" si="20"/>
        <v>0</v>
      </c>
      <c r="R23" s="16">
        <f t="shared" si="20"/>
        <v>0</v>
      </c>
      <c r="S23" s="16">
        <f t="shared" si="20"/>
        <v>0</v>
      </c>
      <c r="T23" s="16">
        <f t="shared" si="20"/>
        <v>0</v>
      </c>
      <c r="U23" s="16">
        <f t="shared" si="20"/>
        <v>0</v>
      </c>
      <c r="V23" s="16">
        <f t="shared" si="20"/>
        <v>0</v>
      </c>
      <c r="W23" s="16">
        <f t="shared" si="20"/>
        <v>0</v>
      </c>
      <c r="X23" s="16">
        <f t="shared" si="20"/>
        <v>0</v>
      </c>
      <c r="Y23" s="16">
        <f t="shared" si="20"/>
        <v>0</v>
      </c>
      <c r="Z23" s="16">
        <f t="shared" si="20"/>
        <v>0</v>
      </c>
      <c r="AA23" s="16">
        <f t="shared" si="20"/>
        <v>0</v>
      </c>
      <c r="AB23" s="16">
        <f t="shared" si="20"/>
        <v>0</v>
      </c>
      <c r="AC23" s="16">
        <f t="shared" si="20"/>
        <v>0</v>
      </c>
      <c r="AD23" s="16">
        <f t="shared" si="20"/>
        <v>0</v>
      </c>
      <c r="AE23" s="16">
        <f t="shared" si="20"/>
        <v>0</v>
      </c>
      <c r="AF23" s="16">
        <f t="shared" si="20"/>
        <v>0</v>
      </c>
      <c r="AG23" s="16">
        <f t="shared" si="20"/>
        <v>0</v>
      </c>
      <c r="AH23" s="16">
        <f t="shared" si="20"/>
        <v>0</v>
      </c>
      <c r="AI23" s="16">
        <f t="shared" si="20"/>
        <v>0</v>
      </c>
      <c r="AJ23" s="16">
        <f t="shared" si="20"/>
        <v>0</v>
      </c>
      <c r="AK23" s="16">
        <f t="shared" si="20"/>
        <v>0</v>
      </c>
      <c r="AL23" s="16">
        <f t="shared" si="20"/>
        <v>0</v>
      </c>
      <c r="AM23" s="16">
        <f t="shared" si="20"/>
        <v>0</v>
      </c>
      <c r="AN23" s="16">
        <f t="shared" si="20"/>
        <v>0</v>
      </c>
      <c r="AO23" s="16">
        <f t="shared" si="20"/>
        <v>0</v>
      </c>
    </row>
    <row r="24" spans="1:41" x14ac:dyDescent="0.2">
      <c r="A24" s="16" t="s">
        <v>1302</v>
      </c>
      <c r="C24" s="16">
        <f t="shared" ref="C24:AO24" si="21">C$2*C111</f>
        <v>0</v>
      </c>
      <c r="D24" s="16">
        <f t="shared" si="21"/>
        <v>0</v>
      </c>
      <c r="E24" s="16">
        <f t="shared" si="21"/>
        <v>0</v>
      </c>
      <c r="F24" s="16">
        <f t="shared" si="21"/>
        <v>0</v>
      </c>
      <c r="G24" s="16">
        <f t="shared" si="21"/>
        <v>0</v>
      </c>
      <c r="H24" s="16">
        <f t="shared" si="21"/>
        <v>0</v>
      </c>
      <c r="I24" s="16">
        <f t="shared" si="21"/>
        <v>0</v>
      </c>
      <c r="J24" s="16">
        <f t="shared" si="21"/>
        <v>0</v>
      </c>
      <c r="K24" s="16">
        <f t="shared" si="21"/>
        <v>0</v>
      </c>
      <c r="L24" s="16">
        <f t="shared" si="21"/>
        <v>0</v>
      </c>
      <c r="M24" s="16">
        <f t="shared" si="21"/>
        <v>0</v>
      </c>
      <c r="N24" s="16">
        <f t="shared" si="21"/>
        <v>0</v>
      </c>
      <c r="O24" s="16">
        <f t="shared" si="21"/>
        <v>0</v>
      </c>
      <c r="P24" s="16">
        <f t="shared" si="21"/>
        <v>0</v>
      </c>
      <c r="Q24" s="16">
        <f t="shared" si="21"/>
        <v>0</v>
      </c>
      <c r="R24" s="16">
        <f t="shared" si="21"/>
        <v>0</v>
      </c>
      <c r="S24" s="16">
        <f t="shared" si="21"/>
        <v>0</v>
      </c>
      <c r="T24" s="16">
        <f t="shared" si="21"/>
        <v>0</v>
      </c>
      <c r="U24" s="16">
        <f t="shared" si="21"/>
        <v>0</v>
      </c>
      <c r="V24" s="16">
        <f t="shared" si="21"/>
        <v>0</v>
      </c>
      <c r="W24" s="16">
        <f t="shared" si="21"/>
        <v>1743594902.1920106</v>
      </c>
      <c r="X24" s="16">
        <f t="shared" si="21"/>
        <v>0</v>
      </c>
      <c r="Y24" s="16">
        <f t="shared" si="21"/>
        <v>0</v>
      </c>
      <c r="Z24" s="16">
        <f t="shared" si="21"/>
        <v>0</v>
      </c>
      <c r="AA24" s="16">
        <f t="shared" si="21"/>
        <v>0</v>
      </c>
      <c r="AB24" s="16">
        <f t="shared" si="21"/>
        <v>0</v>
      </c>
      <c r="AC24" s="16">
        <f t="shared" si="21"/>
        <v>0</v>
      </c>
      <c r="AD24" s="16">
        <f t="shared" si="21"/>
        <v>0</v>
      </c>
      <c r="AE24" s="16">
        <f t="shared" si="21"/>
        <v>0</v>
      </c>
      <c r="AF24" s="16">
        <f t="shared" si="21"/>
        <v>0</v>
      </c>
      <c r="AG24" s="16">
        <f t="shared" si="21"/>
        <v>0</v>
      </c>
      <c r="AH24" s="16">
        <f t="shared" si="21"/>
        <v>0</v>
      </c>
      <c r="AI24" s="16">
        <f t="shared" si="21"/>
        <v>0</v>
      </c>
      <c r="AJ24" s="16">
        <f t="shared" si="21"/>
        <v>0</v>
      </c>
      <c r="AK24" s="16">
        <f t="shared" si="21"/>
        <v>1827680865.9254417</v>
      </c>
      <c r="AL24" s="16">
        <f t="shared" si="21"/>
        <v>0</v>
      </c>
      <c r="AM24" s="16">
        <f t="shared" si="21"/>
        <v>0</v>
      </c>
      <c r="AN24" s="16">
        <f t="shared" si="21"/>
        <v>0</v>
      </c>
      <c r="AO24" s="16">
        <f t="shared" si="21"/>
        <v>0</v>
      </c>
    </row>
    <row r="25" spans="1:41" x14ac:dyDescent="0.2">
      <c r="A25" s="16" t="s">
        <v>1303</v>
      </c>
      <c r="C25" s="16">
        <f t="shared" ref="C25:AO25" si="22">C$2*C112</f>
        <v>0</v>
      </c>
      <c r="D25" s="16">
        <f t="shared" si="22"/>
        <v>0</v>
      </c>
      <c r="E25" s="16">
        <f t="shared" si="22"/>
        <v>0</v>
      </c>
      <c r="F25" s="16">
        <f t="shared" si="22"/>
        <v>0</v>
      </c>
      <c r="G25" s="16">
        <f t="shared" si="22"/>
        <v>0</v>
      </c>
      <c r="H25" s="16">
        <f t="shared" si="22"/>
        <v>0</v>
      </c>
      <c r="I25" s="16">
        <f t="shared" si="22"/>
        <v>0</v>
      </c>
      <c r="J25" s="16">
        <f t="shared" si="22"/>
        <v>0</v>
      </c>
      <c r="K25" s="16">
        <f t="shared" si="22"/>
        <v>0</v>
      </c>
      <c r="L25" s="16">
        <f t="shared" si="22"/>
        <v>0</v>
      </c>
      <c r="M25" s="16">
        <f t="shared" si="22"/>
        <v>0</v>
      </c>
      <c r="N25" s="16">
        <f t="shared" si="22"/>
        <v>0</v>
      </c>
      <c r="O25" s="16">
        <f t="shared" si="22"/>
        <v>0</v>
      </c>
      <c r="P25" s="16">
        <f t="shared" si="22"/>
        <v>0</v>
      </c>
      <c r="Q25" s="16">
        <f t="shared" si="22"/>
        <v>0</v>
      </c>
      <c r="R25" s="16">
        <f t="shared" si="22"/>
        <v>0</v>
      </c>
      <c r="S25" s="16">
        <f t="shared" si="22"/>
        <v>0</v>
      </c>
      <c r="T25" s="16">
        <f t="shared" si="22"/>
        <v>0</v>
      </c>
      <c r="U25" s="16">
        <f t="shared" si="22"/>
        <v>0</v>
      </c>
      <c r="V25" s="16">
        <f t="shared" si="22"/>
        <v>0</v>
      </c>
      <c r="W25" s="16">
        <f t="shared" si="22"/>
        <v>0</v>
      </c>
      <c r="X25" s="16">
        <f t="shared" si="22"/>
        <v>0</v>
      </c>
      <c r="Y25" s="16">
        <f t="shared" si="22"/>
        <v>0</v>
      </c>
      <c r="Z25" s="16">
        <f t="shared" si="22"/>
        <v>0</v>
      </c>
      <c r="AA25" s="16">
        <f t="shared" si="22"/>
        <v>0</v>
      </c>
      <c r="AB25" s="16">
        <f t="shared" si="22"/>
        <v>0</v>
      </c>
      <c r="AC25" s="16">
        <f t="shared" si="22"/>
        <v>0</v>
      </c>
      <c r="AD25" s="16">
        <f t="shared" si="22"/>
        <v>0</v>
      </c>
      <c r="AE25" s="16">
        <f t="shared" si="22"/>
        <v>0</v>
      </c>
      <c r="AF25" s="16">
        <f t="shared" si="22"/>
        <v>0</v>
      </c>
      <c r="AG25" s="16">
        <f t="shared" si="22"/>
        <v>0</v>
      </c>
      <c r="AH25" s="16">
        <f t="shared" si="22"/>
        <v>0</v>
      </c>
      <c r="AI25" s="16">
        <f t="shared" si="22"/>
        <v>950338425.39091802</v>
      </c>
      <c r="AJ25" s="16">
        <f t="shared" si="22"/>
        <v>315240338.80424577</v>
      </c>
      <c r="AK25" s="16">
        <f t="shared" si="22"/>
        <v>314531125.76391321</v>
      </c>
      <c r="AL25" s="16">
        <f t="shared" si="22"/>
        <v>-919730550.10979986</v>
      </c>
      <c r="AM25" s="16">
        <f t="shared" si="22"/>
        <v>3008155890.9999995</v>
      </c>
      <c r="AN25" s="16">
        <f t="shared" si="22"/>
        <v>521180000</v>
      </c>
      <c r="AO25" s="16">
        <f t="shared" si="22"/>
        <v>0</v>
      </c>
    </row>
    <row r="26" spans="1:41" x14ac:dyDescent="0.2">
      <c r="A26" s="16" t="s">
        <v>1304</v>
      </c>
      <c r="C26" s="16">
        <f t="shared" ref="C26:AO26" si="23">C$2*C113</f>
        <v>0</v>
      </c>
      <c r="D26" s="16">
        <f t="shared" si="23"/>
        <v>0</v>
      </c>
      <c r="E26" s="16">
        <f t="shared" si="23"/>
        <v>0</v>
      </c>
      <c r="F26" s="16">
        <f t="shared" si="23"/>
        <v>0</v>
      </c>
      <c r="G26" s="16">
        <f t="shared" si="23"/>
        <v>373570836.67581552</v>
      </c>
      <c r="H26" s="16">
        <f t="shared" si="23"/>
        <v>1297639463.3957098</v>
      </c>
      <c r="I26" s="16">
        <f t="shared" si="23"/>
        <v>1322060855.3890781</v>
      </c>
      <c r="J26" s="16">
        <f t="shared" si="23"/>
        <v>1280638775.9477291</v>
      </c>
      <c r="K26" s="16">
        <f t="shared" si="23"/>
        <v>1682185634.8154709</v>
      </c>
      <c r="L26" s="16">
        <f t="shared" si="23"/>
        <v>1983571602.481519</v>
      </c>
      <c r="M26" s="16">
        <f t="shared" si="23"/>
        <v>1723202887.8243763</v>
      </c>
      <c r="N26" s="16">
        <f t="shared" si="23"/>
        <v>2411511930.2732635</v>
      </c>
      <c r="O26" s="16">
        <f t="shared" si="23"/>
        <v>3034034326.1923022</v>
      </c>
      <c r="P26" s="16">
        <f t="shared" si="23"/>
        <v>3156944785.2527204</v>
      </c>
      <c r="Q26" s="16">
        <f t="shared" si="23"/>
        <v>3065237789.3716044</v>
      </c>
      <c r="R26" s="16">
        <f t="shared" si="23"/>
        <v>-1231110267.1785312</v>
      </c>
      <c r="S26" s="16">
        <f t="shared" si="23"/>
        <v>5558135026.1912594</v>
      </c>
      <c r="T26" s="16">
        <f t="shared" si="23"/>
        <v>5834407722.2988453</v>
      </c>
      <c r="U26" s="16">
        <f t="shared" si="23"/>
        <v>8124503939.0916805</v>
      </c>
      <c r="V26" s="16">
        <f t="shared" si="23"/>
        <v>6451797960.4630928</v>
      </c>
      <c r="W26" s="16">
        <f t="shared" si="23"/>
        <v>6227573857.1528893</v>
      </c>
      <c r="X26" s="16">
        <f t="shared" si="23"/>
        <v>7561082196.4145002</v>
      </c>
      <c r="Y26" s="16">
        <f t="shared" si="23"/>
        <v>7843683136.36339</v>
      </c>
      <c r="Z26" s="16">
        <f t="shared" si="23"/>
        <v>7808634308.1724186</v>
      </c>
      <c r="AA26" s="16">
        <f t="shared" si="23"/>
        <v>5997007546.7668123</v>
      </c>
      <c r="AB26" s="16">
        <f t="shared" si="23"/>
        <v>7032270335.0282412</v>
      </c>
      <c r="AC26" s="16">
        <f t="shared" si="23"/>
        <v>7275987446.2258301</v>
      </c>
      <c r="AD26" s="16">
        <f t="shared" si="23"/>
        <v>7598161748.4899578</v>
      </c>
      <c r="AE26" s="16">
        <f t="shared" si="23"/>
        <v>10843979796.777866</v>
      </c>
      <c r="AF26" s="16">
        <f t="shared" si="23"/>
        <v>12286350707.747528</v>
      </c>
      <c r="AG26" s="16">
        <f t="shared" si="23"/>
        <v>12554425698.501453</v>
      </c>
      <c r="AH26" s="16">
        <f t="shared" si="23"/>
        <v>12233174587.711601</v>
      </c>
      <c r="AI26" s="16">
        <f t="shared" si="23"/>
        <v>11532792206.138391</v>
      </c>
      <c r="AJ26" s="16">
        <f t="shared" si="23"/>
        <v>10015037794.902073</v>
      </c>
      <c r="AK26" s="16">
        <f t="shared" si="23"/>
        <v>8137733875.4593916</v>
      </c>
      <c r="AL26" s="16">
        <f t="shared" si="23"/>
        <v>8300172753.202199</v>
      </c>
      <c r="AM26" s="16">
        <f t="shared" si="23"/>
        <v>8340651084.999999</v>
      </c>
      <c r="AN26" s="16">
        <f t="shared" si="23"/>
        <v>4747270000</v>
      </c>
      <c r="AO26" s="16">
        <f t="shared" si="23"/>
        <v>0</v>
      </c>
    </row>
    <row r="27" spans="1:41" x14ac:dyDescent="0.2">
      <c r="A27" s="16" t="s">
        <v>1305</v>
      </c>
      <c r="C27" s="16">
        <f t="shared" ref="C27:AO27" si="24">C$2*C114</f>
        <v>0</v>
      </c>
      <c r="D27" s="16">
        <f t="shared" si="24"/>
        <v>0</v>
      </c>
      <c r="E27" s="16">
        <f t="shared" si="24"/>
        <v>0</v>
      </c>
      <c r="F27" s="16">
        <f t="shared" si="24"/>
        <v>0</v>
      </c>
      <c r="G27" s="16">
        <f t="shared" si="24"/>
        <v>142098780.27985135</v>
      </c>
      <c r="H27" s="16">
        <f t="shared" si="24"/>
        <v>473565813.75922281</v>
      </c>
      <c r="I27" s="16">
        <f t="shared" si="24"/>
        <v>486064912.73420197</v>
      </c>
      <c r="J27" s="16">
        <f t="shared" si="24"/>
        <v>584700960.76756763</v>
      </c>
      <c r="K27" s="16">
        <f t="shared" si="24"/>
        <v>543576350.0215652</v>
      </c>
      <c r="L27" s="16">
        <f t="shared" si="24"/>
        <v>582312145.58976316</v>
      </c>
      <c r="M27" s="16">
        <f t="shared" si="24"/>
        <v>434301540.45353156</v>
      </c>
      <c r="N27" s="16">
        <f t="shared" si="24"/>
        <v>711399958.52229893</v>
      </c>
      <c r="O27" s="16">
        <f t="shared" si="24"/>
        <v>910094066.17618668</v>
      </c>
      <c r="P27" s="16">
        <f t="shared" si="24"/>
        <v>1010267584.0281954</v>
      </c>
      <c r="Q27" s="16">
        <f t="shared" si="24"/>
        <v>1029925713.9642715</v>
      </c>
      <c r="R27" s="16">
        <f t="shared" si="24"/>
        <v>1270649575.0295205</v>
      </c>
      <c r="S27" s="16">
        <f t="shared" si="24"/>
        <v>1601051186.2397766</v>
      </c>
      <c r="T27" s="16">
        <f t="shared" si="24"/>
        <v>1773522465.2172043</v>
      </c>
      <c r="U27" s="16">
        <f t="shared" si="24"/>
        <v>1992739873.3104904</v>
      </c>
      <c r="V27" s="16">
        <f t="shared" si="24"/>
        <v>1717269606.3919177</v>
      </c>
      <c r="W27" s="16">
        <f t="shared" si="24"/>
        <v>1249916994.8085198</v>
      </c>
      <c r="X27" s="16">
        <f t="shared" si="24"/>
        <v>1451908704.9146886</v>
      </c>
      <c r="Y27" s="16">
        <f t="shared" si="24"/>
        <v>902837470.92268848</v>
      </c>
      <c r="Z27" s="16">
        <f t="shared" si="24"/>
        <v>1013345434.0114667</v>
      </c>
      <c r="AA27" s="16">
        <f t="shared" si="24"/>
        <v>674843981.76869917</v>
      </c>
      <c r="AB27" s="16">
        <f t="shared" si="24"/>
        <v>932207526.94325256</v>
      </c>
      <c r="AC27" s="16">
        <f t="shared" si="24"/>
        <v>254279523.2869046</v>
      </c>
      <c r="AD27" s="16">
        <f t="shared" si="24"/>
        <v>580915857.94184637</v>
      </c>
      <c r="AE27" s="16">
        <f t="shared" si="24"/>
        <v>1412245551.3728006</v>
      </c>
      <c r="AF27" s="16">
        <f t="shared" si="24"/>
        <v>1932187206.1403675</v>
      </c>
      <c r="AG27" s="16">
        <f t="shared" si="24"/>
        <v>9965574134.7487831</v>
      </c>
      <c r="AH27" s="16">
        <f t="shared" si="24"/>
        <v>1475158088.0519698</v>
      </c>
      <c r="AI27" s="16">
        <f t="shared" si="24"/>
        <v>1635642230.1548867</v>
      </c>
      <c r="AJ27" s="16">
        <f t="shared" si="24"/>
        <v>1070093181.3315998</v>
      </c>
      <c r="AK27" s="16">
        <f t="shared" si="24"/>
        <v>981239959.91213083</v>
      </c>
      <c r="AL27" s="16">
        <f t="shared" si="24"/>
        <v>897132747.89579988</v>
      </c>
      <c r="AM27" s="16">
        <f t="shared" si="24"/>
        <v>1208359125.9999998</v>
      </c>
      <c r="AN27" s="16">
        <f t="shared" si="24"/>
        <v>534570000</v>
      </c>
      <c r="AO27" s="16">
        <f t="shared" si="24"/>
        <v>0</v>
      </c>
    </row>
    <row r="28" spans="1:41" x14ac:dyDescent="0.2">
      <c r="A28" s="16" t="s">
        <v>1306</v>
      </c>
      <c r="C28" s="16">
        <f t="shared" ref="C28:AO28" si="25">C$2*C115</f>
        <v>0</v>
      </c>
      <c r="D28" s="16">
        <f t="shared" si="25"/>
        <v>0</v>
      </c>
      <c r="E28" s="16">
        <f t="shared" si="25"/>
        <v>0</v>
      </c>
      <c r="F28" s="16">
        <f t="shared" si="25"/>
        <v>0</v>
      </c>
      <c r="G28" s="16">
        <f t="shared" si="25"/>
        <v>231472056.39596418</v>
      </c>
      <c r="H28" s="16">
        <f t="shared" si="25"/>
        <v>824073649.63648701</v>
      </c>
      <c r="I28" s="16">
        <f t="shared" si="25"/>
        <v>855411758.72828102</v>
      </c>
      <c r="J28" s="16">
        <f t="shared" si="25"/>
        <v>695937815.18016148</v>
      </c>
      <c r="K28" s="16">
        <f t="shared" si="25"/>
        <v>1138609284.7939057</v>
      </c>
      <c r="L28" s="16">
        <f t="shared" si="25"/>
        <v>1401259456.8917558</v>
      </c>
      <c r="M28" s="16">
        <f t="shared" si="25"/>
        <v>1288901347.3708446</v>
      </c>
      <c r="N28" s="16">
        <f t="shared" si="25"/>
        <v>1700111971.7509646</v>
      </c>
      <c r="O28" s="16">
        <f t="shared" si="25"/>
        <v>2123940260.0161157</v>
      </c>
      <c r="P28" s="16">
        <f t="shared" si="25"/>
        <v>2146677201.2245247</v>
      </c>
      <c r="Q28" s="16">
        <f t="shared" si="25"/>
        <v>2035312075.4073329</v>
      </c>
      <c r="R28" s="16">
        <f t="shared" si="25"/>
        <v>-2501759842.2080517</v>
      </c>
      <c r="S28" s="16">
        <f t="shared" si="25"/>
        <v>3957083839.9514828</v>
      </c>
      <c r="T28" s="16">
        <f t="shared" si="25"/>
        <v>4060885257.0816412</v>
      </c>
      <c r="U28" s="16">
        <f t="shared" si="25"/>
        <v>6131764065.7811899</v>
      </c>
      <c r="V28" s="16">
        <f t="shared" si="25"/>
        <v>4734528354.0711746</v>
      </c>
      <c r="W28" s="16">
        <f t="shared" si="25"/>
        <v>4977656862.3443699</v>
      </c>
      <c r="X28" s="16">
        <f t="shared" si="25"/>
        <v>6109173491.4998112</v>
      </c>
      <c r="Y28" s="16">
        <f t="shared" si="25"/>
        <v>6940845665.4407015</v>
      </c>
      <c r="Z28" s="16">
        <f t="shared" si="25"/>
        <v>6795288874.1609516</v>
      </c>
      <c r="AA28" s="16">
        <f t="shared" si="25"/>
        <v>5322163564.9981136</v>
      </c>
      <c r="AB28" s="16">
        <f t="shared" si="25"/>
        <v>6100062808.0849886</v>
      </c>
      <c r="AC28" s="16">
        <f t="shared" si="25"/>
        <v>7021707922.9389257</v>
      </c>
      <c r="AD28" s="16">
        <f t="shared" si="25"/>
        <v>7017245890.548111</v>
      </c>
      <c r="AE28" s="16">
        <f t="shared" si="25"/>
        <v>9431734245.4050655</v>
      </c>
      <c r="AF28" s="16">
        <f t="shared" si="25"/>
        <v>10354163501.607161</v>
      </c>
      <c r="AG28" s="16">
        <f t="shared" si="25"/>
        <v>2588851563.7526703</v>
      </c>
      <c r="AH28" s="16">
        <f t="shared" si="25"/>
        <v>10758016499.65963</v>
      </c>
      <c r="AI28" s="16">
        <f t="shared" si="25"/>
        <v>9897149975.9835033</v>
      </c>
      <c r="AJ28" s="16">
        <f t="shared" si="25"/>
        <v>8944944613.5704727</v>
      </c>
      <c r="AK28" s="16">
        <f t="shared" si="25"/>
        <v>7156493915.5472612</v>
      </c>
      <c r="AL28" s="16">
        <f t="shared" si="25"/>
        <v>7403040005.3063993</v>
      </c>
      <c r="AM28" s="16">
        <f t="shared" si="25"/>
        <v>7132291958.999999</v>
      </c>
      <c r="AN28" s="16">
        <f t="shared" si="25"/>
        <v>4212700000</v>
      </c>
      <c r="AO28" s="16">
        <f t="shared" si="25"/>
        <v>0</v>
      </c>
    </row>
    <row r="29" spans="1:41" x14ac:dyDescent="0.2">
      <c r="A29" s="16" t="s">
        <v>1307</v>
      </c>
      <c r="C29" s="16">
        <f t="shared" ref="C29:AO29" si="26">C$2*C116</f>
        <v>5023499.7983111935</v>
      </c>
      <c r="D29" s="16">
        <f t="shared" si="26"/>
        <v>-23353694.074728239</v>
      </c>
      <c r="E29" s="16">
        <f t="shared" si="26"/>
        <v>11002296.254029568</v>
      </c>
      <c r="F29" s="16">
        <f t="shared" si="26"/>
        <v>10511413.255020129</v>
      </c>
      <c r="G29" s="16">
        <f t="shared" si="26"/>
        <v>231472056.39596418</v>
      </c>
      <c r="H29" s="16">
        <f t="shared" si="26"/>
        <v>824073649.63648701</v>
      </c>
      <c r="I29" s="16">
        <f t="shared" si="26"/>
        <v>855411758.72828102</v>
      </c>
      <c r="J29" s="16">
        <f t="shared" si="26"/>
        <v>695937815.18016148</v>
      </c>
      <c r="K29" s="16">
        <f t="shared" si="26"/>
        <v>1138609284.7939057</v>
      </c>
      <c r="L29" s="16">
        <f t="shared" si="26"/>
        <v>1401259456.8917558</v>
      </c>
      <c r="M29" s="16">
        <f t="shared" si="26"/>
        <v>1288901347.3708446</v>
      </c>
      <c r="N29" s="16">
        <f t="shared" si="26"/>
        <v>1700111971.7509646</v>
      </c>
      <c r="O29" s="16">
        <f t="shared" si="26"/>
        <v>2123940260.0161157</v>
      </c>
      <c r="P29" s="16">
        <f t="shared" si="26"/>
        <v>2146677201.2245247</v>
      </c>
      <c r="Q29" s="16">
        <f t="shared" si="26"/>
        <v>2035312075.4073329</v>
      </c>
      <c r="R29" s="16">
        <f t="shared" si="26"/>
        <v>-2501759842.2080517</v>
      </c>
      <c r="S29" s="16">
        <f t="shared" si="26"/>
        <v>3957083839.9514828</v>
      </c>
      <c r="T29" s="16">
        <f t="shared" si="26"/>
        <v>4060885257.0816412</v>
      </c>
      <c r="U29" s="16">
        <f t="shared" si="26"/>
        <v>6131764065.7811899</v>
      </c>
      <c r="V29" s="16">
        <f t="shared" si="26"/>
        <v>4734528354.0711746</v>
      </c>
      <c r="W29" s="16">
        <f t="shared" si="26"/>
        <v>4977656862.3443699</v>
      </c>
      <c r="X29" s="16">
        <f t="shared" si="26"/>
        <v>6109173491.4998112</v>
      </c>
      <c r="Y29" s="16">
        <f t="shared" si="26"/>
        <v>6940845665.4407015</v>
      </c>
      <c r="Z29" s="16">
        <f t="shared" si="26"/>
        <v>6795288874.1609516</v>
      </c>
      <c r="AA29" s="16">
        <f t="shared" si="26"/>
        <v>5322163564.9981136</v>
      </c>
      <c r="AB29" s="16">
        <f t="shared" si="26"/>
        <v>6100062808.0849886</v>
      </c>
      <c r="AC29" s="16">
        <f t="shared" si="26"/>
        <v>7021707922.9389257</v>
      </c>
      <c r="AD29" s="16">
        <f t="shared" si="26"/>
        <v>7017245890.548111</v>
      </c>
      <c r="AE29" s="16">
        <f t="shared" si="26"/>
        <v>9431734245.4050655</v>
      </c>
      <c r="AF29" s="16">
        <f t="shared" si="26"/>
        <v>10354163501.607161</v>
      </c>
      <c r="AG29" s="16">
        <f t="shared" si="26"/>
        <v>2588851563.7526703</v>
      </c>
      <c r="AH29" s="16">
        <f t="shared" si="26"/>
        <v>10758016499.65963</v>
      </c>
      <c r="AI29" s="16">
        <f t="shared" si="26"/>
        <v>9897149975.9835033</v>
      </c>
      <c r="AJ29" s="16">
        <f t="shared" si="26"/>
        <v>8944944613.5704727</v>
      </c>
      <c r="AK29" s="16">
        <f t="shared" si="26"/>
        <v>7156493915.5472612</v>
      </c>
      <c r="AL29" s="16">
        <f t="shared" si="26"/>
        <v>7403040005.3063993</v>
      </c>
      <c r="AM29" s="16">
        <f t="shared" si="26"/>
        <v>7132291958.999999</v>
      </c>
      <c r="AN29" s="16">
        <f t="shared" si="26"/>
        <v>4212700000</v>
      </c>
      <c r="AO29" s="16">
        <f t="shared" si="26"/>
        <v>0</v>
      </c>
    </row>
    <row r="30" spans="1:41" x14ac:dyDescent="0.2">
      <c r="A30" s="16" t="s">
        <v>1308</v>
      </c>
      <c r="C30" s="16">
        <f t="shared" ref="C30:AO30" si="27">C$2*C117</f>
        <v>0</v>
      </c>
      <c r="D30" s="16">
        <f t="shared" si="27"/>
        <v>0</v>
      </c>
      <c r="E30" s="16">
        <f t="shared" si="27"/>
        <v>0</v>
      </c>
      <c r="F30" s="16">
        <f t="shared" si="27"/>
        <v>0</v>
      </c>
      <c r="G30" s="16">
        <f t="shared" si="27"/>
        <v>231472056.39596418</v>
      </c>
      <c r="H30" s="16">
        <f t="shared" si="27"/>
        <v>824073649.63648701</v>
      </c>
      <c r="I30" s="16">
        <f t="shared" si="27"/>
        <v>855411758.72828102</v>
      </c>
      <c r="J30" s="16">
        <f t="shared" si="27"/>
        <v>695937815.18016148</v>
      </c>
      <c r="K30" s="16">
        <f t="shared" si="27"/>
        <v>1138609284.7939057</v>
      </c>
      <c r="L30" s="16">
        <f t="shared" si="27"/>
        <v>1401259456.8917558</v>
      </c>
      <c r="M30" s="16">
        <f t="shared" si="27"/>
        <v>1288901347.3708446</v>
      </c>
      <c r="N30" s="16">
        <f t="shared" si="27"/>
        <v>1700111971.7509646</v>
      </c>
      <c r="O30" s="16">
        <f t="shared" si="27"/>
        <v>2123940260.0161157</v>
      </c>
      <c r="P30" s="16">
        <f t="shared" si="27"/>
        <v>2146677201.2245247</v>
      </c>
      <c r="Q30" s="16">
        <f t="shared" si="27"/>
        <v>2035312075.4073329</v>
      </c>
      <c r="R30" s="16">
        <f t="shared" si="27"/>
        <v>-2501759842.2080517</v>
      </c>
      <c r="S30" s="16">
        <f t="shared" si="27"/>
        <v>3957083839.9514828</v>
      </c>
      <c r="T30" s="16">
        <f t="shared" si="27"/>
        <v>4060885257.0816412</v>
      </c>
      <c r="U30" s="16">
        <f t="shared" si="27"/>
        <v>6131764065.7811899</v>
      </c>
      <c r="V30" s="16">
        <f t="shared" si="27"/>
        <v>4734528354.0711746</v>
      </c>
      <c r="W30" s="16">
        <f t="shared" si="27"/>
        <v>4977656862.3443699</v>
      </c>
      <c r="X30" s="16">
        <f t="shared" si="27"/>
        <v>6109173491.4998112</v>
      </c>
      <c r="Y30" s="16">
        <f t="shared" si="27"/>
        <v>6940845665.4407015</v>
      </c>
      <c r="Z30" s="16">
        <f t="shared" si="27"/>
        <v>6795288874.1609516</v>
      </c>
      <c r="AA30" s="16">
        <f t="shared" si="27"/>
        <v>5322163564.9981136</v>
      </c>
      <c r="AB30" s="16">
        <f t="shared" si="27"/>
        <v>6100062808.0849886</v>
      </c>
      <c r="AC30" s="16">
        <f t="shared" si="27"/>
        <v>7021707922.9389257</v>
      </c>
      <c r="AD30" s="16">
        <f t="shared" si="27"/>
        <v>7017245890.548111</v>
      </c>
      <c r="AE30" s="16">
        <f t="shared" si="27"/>
        <v>9431734245.4050655</v>
      </c>
      <c r="AF30" s="16">
        <f t="shared" si="27"/>
        <v>10354163501.607161</v>
      </c>
      <c r="AG30" s="16">
        <f t="shared" si="27"/>
        <v>2588851563.7526703</v>
      </c>
      <c r="AH30" s="16">
        <f t="shared" si="27"/>
        <v>10758016499.65963</v>
      </c>
      <c r="AI30" s="16">
        <f t="shared" si="27"/>
        <v>9897149975.9835033</v>
      </c>
      <c r="AJ30" s="16">
        <f t="shared" si="27"/>
        <v>8944944613.5704727</v>
      </c>
      <c r="AK30" s="16">
        <f t="shared" si="27"/>
        <v>7156493915.5472612</v>
      </c>
      <c r="AL30" s="16">
        <f t="shared" si="27"/>
        <v>7403040005.3063993</v>
      </c>
      <c r="AM30" s="16">
        <f t="shared" si="27"/>
        <v>7132291958.999999</v>
      </c>
      <c r="AN30" s="16">
        <f t="shared" si="27"/>
        <v>4212700000</v>
      </c>
      <c r="AO30" s="16">
        <f t="shared" si="27"/>
        <v>0</v>
      </c>
    </row>
    <row r="31" spans="1:41" x14ac:dyDescent="0.2">
      <c r="A31" s="16" t="s">
        <v>1309</v>
      </c>
      <c r="C31" s="16">
        <f t="shared" ref="C31:AO31" si="28">C$2*C118</f>
        <v>0</v>
      </c>
      <c r="D31" s="16">
        <f t="shared" si="28"/>
        <v>0</v>
      </c>
      <c r="E31" s="16">
        <f t="shared" si="28"/>
        <v>0</v>
      </c>
      <c r="F31" s="16">
        <f t="shared" si="28"/>
        <v>0</v>
      </c>
      <c r="G31" s="16">
        <f t="shared" si="28"/>
        <v>231472056.39596418</v>
      </c>
      <c r="H31" s="16">
        <f t="shared" si="28"/>
        <v>824073649.63648701</v>
      </c>
      <c r="I31" s="16">
        <f t="shared" si="28"/>
        <v>835995942.65487623</v>
      </c>
      <c r="J31" s="16">
        <f t="shared" si="28"/>
        <v>695937815.18016148</v>
      </c>
      <c r="K31" s="16">
        <f t="shared" si="28"/>
        <v>1138609284.7939057</v>
      </c>
      <c r="L31" s="16">
        <f t="shared" si="28"/>
        <v>1401259456.8917558</v>
      </c>
      <c r="M31" s="16">
        <f t="shared" si="28"/>
        <v>1288901347.3708446</v>
      </c>
      <c r="N31" s="16">
        <f t="shared" si="28"/>
        <v>1700111971.7509646</v>
      </c>
      <c r="O31" s="16">
        <f t="shared" si="28"/>
        <v>2123940260.0161157</v>
      </c>
      <c r="P31" s="16">
        <f t="shared" si="28"/>
        <v>2146677201.2245247</v>
      </c>
      <c r="Q31" s="16">
        <f t="shared" si="28"/>
        <v>2035312075.4073329</v>
      </c>
      <c r="R31" s="16">
        <f t="shared" si="28"/>
        <v>-2501759842.2080517</v>
      </c>
      <c r="S31" s="16">
        <f t="shared" si="28"/>
        <v>3957083839.9514828</v>
      </c>
      <c r="T31" s="16">
        <f t="shared" si="28"/>
        <v>4060885257.0816412</v>
      </c>
      <c r="U31" s="16">
        <f t="shared" si="28"/>
        <v>6131764065.7811899</v>
      </c>
      <c r="V31" s="16">
        <f t="shared" si="28"/>
        <v>4734528354.0711746</v>
      </c>
      <c r="W31" s="16">
        <f t="shared" si="28"/>
        <v>4977656862.3443699</v>
      </c>
      <c r="X31" s="16">
        <f t="shared" si="28"/>
        <v>6109173491.4998112</v>
      </c>
      <c r="Y31" s="16">
        <f t="shared" si="28"/>
        <v>6940845665.4407015</v>
      </c>
      <c r="Z31" s="16">
        <f t="shared" si="28"/>
        <v>6795288874.1609516</v>
      </c>
      <c r="AA31" s="16">
        <f t="shared" si="28"/>
        <v>5322163564.9981136</v>
      </c>
      <c r="AB31" s="16">
        <f t="shared" si="28"/>
        <v>6100062808.0849886</v>
      </c>
      <c r="AC31" s="16">
        <f t="shared" si="28"/>
        <v>7021707922.9389257</v>
      </c>
      <c r="AD31" s="16">
        <f t="shared" si="28"/>
        <v>7017245890.548111</v>
      </c>
      <c r="AE31" s="16">
        <f t="shared" si="28"/>
        <v>9431734245.4050655</v>
      </c>
      <c r="AF31" s="16">
        <f t="shared" si="28"/>
        <v>10354163501.607161</v>
      </c>
      <c r="AG31" s="16">
        <f t="shared" si="28"/>
        <v>2588851563.7526703</v>
      </c>
      <c r="AH31" s="16">
        <f t="shared" si="28"/>
        <v>10758016499.65963</v>
      </c>
      <c r="AI31" s="16">
        <f t="shared" si="28"/>
        <v>9897149975.9835033</v>
      </c>
      <c r="AJ31" s="16">
        <f t="shared" si="28"/>
        <v>8944944613.5704727</v>
      </c>
      <c r="AK31" s="16">
        <f t="shared" si="28"/>
        <v>7156493915.5472612</v>
      </c>
      <c r="AL31" s="16">
        <f t="shared" si="28"/>
        <v>7403040005.3063993</v>
      </c>
      <c r="AM31" s="16">
        <f t="shared" si="28"/>
        <v>7132291958.999999</v>
      </c>
      <c r="AN31" s="16">
        <f t="shared" si="28"/>
        <v>4212700000</v>
      </c>
      <c r="AO31" s="16">
        <f t="shared" si="28"/>
        <v>0</v>
      </c>
    </row>
    <row r="32" spans="1:41" x14ac:dyDescent="0.2">
      <c r="A32" s="16" t="s">
        <v>1388</v>
      </c>
      <c r="C32" s="16">
        <f t="shared" ref="C32:AO32" si="29">C$2*C119</f>
        <v>0</v>
      </c>
      <c r="D32" s="16">
        <f t="shared" si="29"/>
        <v>0</v>
      </c>
      <c r="E32" s="16">
        <f t="shared" si="29"/>
        <v>0</v>
      </c>
      <c r="F32" s="16">
        <f t="shared" si="29"/>
        <v>0</v>
      </c>
      <c r="G32" s="16">
        <f t="shared" si="29"/>
        <v>0</v>
      </c>
      <c r="H32" s="16">
        <f t="shared" si="29"/>
        <v>0</v>
      </c>
      <c r="I32" s="16">
        <f t="shared" si="29"/>
        <v>19415816.073404759</v>
      </c>
      <c r="J32" s="16">
        <f t="shared" si="29"/>
        <v>0</v>
      </c>
      <c r="K32" s="16">
        <f t="shared" si="29"/>
        <v>0</v>
      </c>
      <c r="L32" s="16">
        <f t="shared" si="29"/>
        <v>0</v>
      </c>
      <c r="M32" s="16">
        <f t="shared" si="29"/>
        <v>0</v>
      </c>
      <c r="N32" s="16">
        <f t="shared" si="29"/>
        <v>0</v>
      </c>
      <c r="O32" s="16">
        <f t="shared" si="29"/>
        <v>0</v>
      </c>
      <c r="P32" s="16">
        <f t="shared" si="29"/>
        <v>0</v>
      </c>
      <c r="Q32" s="16">
        <f t="shared" si="29"/>
        <v>0</v>
      </c>
      <c r="R32" s="16">
        <f t="shared" si="29"/>
        <v>0</v>
      </c>
      <c r="S32" s="16">
        <f t="shared" si="29"/>
        <v>0</v>
      </c>
      <c r="T32" s="16">
        <f t="shared" si="29"/>
        <v>0</v>
      </c>
      <c r="U32" s="16">
        <f t="shared" si="29"/>
        <v>0</v>
      </c>
      <c r="V32" s="16">
        <f t="shared" si="29"/>
        <v>0</v>
      </c>
      <c r="W32" s="16">
        <f t="shared" si="29"/>
        <v>0</v>
      </c>
      <c r="X32" s="16">
        <f t="shared" si="29"/>
        <v>0</v>
      </c>
      <c r="Y32" s="16">
        <f t="shared" si="29"/>
        <v>0</v>
      </c>
      <c r="Z32" s="16">
        <f t="shared" si="29"/>
        <v>0</v>
      </c>
      <c r="AA32" s="16">
        <f t="shared" si="29"/>
        <v>0</v>
      </c>
      <c r="AB32" s="16">
        <f t="shared" si="29"/>
        <v>0</v>
      </c>
      <c r="AC32" s="16">
        <f t="shared" si="29"/>
        <v>0</v>
      </c>
      <c r="AD32" s="16">
        <f t="shared" si="29"/>
        <v>0</v>
      </c>
      <c r="AE32" s="16">
        <f t="shared" si="29"/>
        <v>0</v>
      </c>
      <c r="AF32" s="16">
        <f t="shared" si="29"/>
        <v>0</v>
      </c>
      <c r="AG32" s="16">
        <f t="shared" si="29"/>
        <v>0</v>
      </c>
      <c r="AH32" s="16">
        <f t="shared" si="29"/>
        <v>0</v>
      </c>
      <c r="AI32" s="16">
        <f t="shared" si="29"/>
        <v>0</v>
      </c>
      <c r="AJ32" s="16">
        <f t="shared" si="29"/>
        <v>0</v>
      </c>
      <c r="AK32" s="16">
        <f t="shared" si="29"/>
        <v>0</v>
      </c>
      <c r="AL32" s="16">
        <f t="shared" si="29"/>
        <v>0</v>
      </c>
      <c r="AM32" s="16">
        <f t="shared" si="29"/>
        <v>0</v>
      </c>
      <c r="AN32" s="16">
        <f t="shared" si="29"/>
        <v>0</v>
      </c>
      <c r="AO32" s="16">
        <f t="shared" si="29"/>
        <v>0</v>
      </c>
    </row>
    <row r="33" spans="1:41" x14ac:dyDescent="0.2">
      <c r="A33" s="16" t="s">
        <v>1312</v>
      </c>
      <c r="C33" s="16">
        <f t="shared" ref="C33:AO33" si="30">C$2*C120</f>
        <v>0</v>
      </c>
      <c r="D33" s="16">
        <f t="shared" si="30"/>
        <v>0</v>
      </c>
      <c r="E33" s="16">
        <f t="shared" si="30"/>
        <v>0</v>
      </c>
      <c r="F33" s="16">
        <f t="shared" si="30"/>
        <v>0</v>
      </c>
      <c r="G33" s="16">
        <f t="shared" si="30"/>
        <v>231472056.39596418</v>
      </c>
      <c r="H33" s="16">
        <f t="shared" si="30"/>
        <v>824073649.63648701</v>
      </c>
      <c r="I33" s="16">
        <f t="shared" si="30"/>
        <v>855411758.72828102</v>
      </c>
      <c r="J33" s="16">
        <f t="shared" si="30"/>
        <v>695937815.18016148</v>
      </c>
      <c r="K33" s="16">
        <f t="shared" si="30"/>
        <v>1138609284.7939057</v>
      </c>
      <c r="L33" s="16">
        <f t="shared" si="30"/>
        <v>1401259456.8917558</v>
      </c>
      <c r="M33" s="16">
        <f t="shared" si="30"/>
        <v>1288901347.3708446</v>
      </c>
      <c r="N33" s="16">
        <f t="shared" si="30"/>
        <v>1700111971.7509646</v>
      </c>
      <c r="O33" s="16">
        <f t="shared" si="30"/>
        <v>2123940260.0161157</v>
      </c>
      <c r="P33" s="16">
        <f t="shared" si="30"/>
        <v>2146677201.2245247</v>
      </c>
      <c r="Q33" s="16">
        <f t="shared" si="30"/>
        <v>2035312075.4073329</v>
      </c>
      <c r="R33" s="16">
        <f t="shared" si="30"/>
        <v>-2501759842.2080517</v>
      </c>
      <c r="S33" s="16">
        <f t="shared" si="30"/>
        <v>3957083839.9514828</v>
      </c>
      <c r="T33" s="16">
        <f t="shared" si="30"/>
        <v>4060885257.0816412</v>
      </c>
      <c r="U33" s="16">
        <f t="shared" si="30"/>
        <v>6131764065.7811899</v>
      </c>
      <c r="V33" s="16">
        <f t="shared" si="30"/>
        <v>4734528354.0711746</v>
      </c>
      <c r="W33" s="16">
        <f t="shared" si="30"/>
        <v>4977656862.3443699</v>
      </c>
      <c r="X33" s="16">
        <f t="shared" si="30"/>
        <v>6109173491.4998112</v>
      </c>
      <c r="Y33" s="16">
        <f t="shared" si="30"/>
        <v>6940845665.4407015</v>
      </c>
      <c r="Z33" s="16">
        <f t="shared" si="30"/>
        <v>6795288874.1609516</v>
      </c>
      <c r="AA33" s="16">
        <f t="shared" si="30"/>
        <v>5322163564.9981136</v>
      </c>
      <c r="AB33" s="16">
        <f t="shared" si="30"/>
        <v>6100062808.0849886</v>
      </c>
      <c r="AC33" s="16">
        <f t="shared" si="30"/>
        <v>7021707922.9389257</v>
      </c>
      <c r="AD33" s="16">
        <f t="shared" si="30"/>
        <v>7017245890.548111</v>
      </c>
      <c r="AE33" s="16">
        <f t="shared" si="30"/>
        <v>9431734245.4050655</v>
      </c>
      <c r="AF33" s="16">
        <f t="shared" si="30"/>
        <v>10354163501.607161</v>
      </c>
      <c r="AG33" s="16">
        <f t="shared" si="30"/>
        <v>2588851563.7526703</v>
      </c>
      <c r="AH33" s="16">
        <f t="shared" si="30"/>
        <v>10758016499.65963</v>
      </c>
      <c r="AI33" s="16">
        <f t="shared" si="30"/>
        <v>9897149975.9835033</v>
      </c>
      <c r="AJ33" s="16">
        <f t="shared" si="30"/>
        <v>8944944613.5704727</v>
      </c>
      <c r="AK33" s="16">
        <f t="shared" si="30"/>
        <v>7156493915.5472612</v>
      </c>
      <c r="AL33" s="16">
        <f t="shared" si="30"/>
        <v>7403040005.3063993</v>
      </c>
      <c r="AM33" s="16">
        <f t="shared" si="30"/>
        <v>7132291958.999999</v>
      </c>
      <c r="AN33" s="16">
        <f t="shared" si="30"/>
        <v>4212700000</v>
      </c>
      <c r="AO33" s="16">
        <f t="shared" si="30"/>
        <v>0</v>
      </c>
    </row>
    <row r="34" spans="1:41" x14ac:dyDescent="0.2">
      <c r="A34" s="16" t="s">
        <v>1313</v>
      </c>
      <c r="C34" s="16">
        <f t="shared" ref="C34:AO34" si="31">C$2*C121</f>
        <v>0</v>
      </c>
      <c r="D34" s="16">
        <f t="shared" si="31"/>
        <v>0</v>
      </c>
      <c r="E34" s="16">
        <f t="shared" si="31"/>
        <v>0</v>
      </c>
      <c r="F34" s="16">
        <f t="shared" si="31"/>
        <v>0</v>
      </c>
      <c r="G34" s="16">
        <f t="shared" si="31"/>
        <v>0.21279351456217338</v>
      </c>
      <c r="H34" s="16">
        <f t="shared" si="31"/>
        <v>0.71438151953946016</v>
      </c>
      <c r="I34" s="16">
        <f t="shared" si="31"/>
        <v>0.78109604893007656</v>
      </c>
      <c r="J34" s="16">
        <f t="shared" si="31"/>
        <v>0.62257808927596547</v>
      </c>
      <c r="K34" s="16">
        <f t="shared" si="31"/>
        <v>1.0164263654474144</v>
      </c>
      <c r="L34" s="16">
        <f t="shared" si="31"/>
        <v>1.2470755684311743</v>
      </c>
      <c r="M34" s="16">
        <f t="shared" si="31"/>
        <v>1.2202853048210698</v>
      </c>
      <c r="N34" s="16">
        <f t="shared" si="31"/>
        <v>1.6642662374068178</v>
      </c>
      <c r="O34" s="16">
        <f t="shared" si="31"/>
        <v>2.0727983201543632</v>
      </c>
      <c r="P34" s="16">
        <f t="shared" si="31"/>
        <v>2.0929395637762167</v>
      </c>
      <c r="Q34" s="16">
        <f t="shared" si="31"/>
        <v>1.9449709035329521</v>
      </c>
      <c r="R34" s="16">
        <f t="shared" si="31"/>
        <v>-2.1746619318044127</v>
      </c>
      <c r="S34" s="16">
        <f t="shared" si="31"/>
        <v>3.0654699955356772</v>
      </c>
      <c r="T34" s="16">
        <f t="shared" si="31"/>
        <v>3.1964649082403103</v>
      </c>
      <c r="U34" s="16">
        <f t="shared" si="31"/>
        <v>4.9568152627572504</v>
      </c>
      <c r="V34" s="16">
        <f t="shared" si="31"/>
        <v>4.0283614131249657</v>
      </c>
      <c r="W34" s="16">
        <f t="shared" si="31"/>
        <v>4.4493900569913354</v>
      </c>
      <c r="X34" s="16">
        <f t="shared" si="31"/>
        <v>5.714157831388027</v>
      </c>
      <c r="Y34" s="16">
        <f t="shared" si="31"/>
        <v>6.8278025764270103</v>
      </c>
      <c r="Z34" s="16">
        <f t="shared" si="31"/>
        <v>7.0787318723699562</v>
      </c>
      <c r="AA34" s="16">
        <f t="shared" si="31"/>
        <v>5.881402582009863</v>
      </c>
      <c r="AB34" s="16">
        <f t="shared" si="31"/>
        <v>7.8760304610717586</v>
      </c>
      <c r="AC34" s="16">
        <f t="shared" si="31"/>
        <v>9.3281890336228592</v>
      </c>
      <c r="AD34" s="16">
        <f t="shared" si="31"/>
        <v>9.2511190491909954</v>
      </c>
      <c r="AE34" s="16">
        <f t="shared" si="31"/>
        <v>12.437003652609361</v>
      </c>
      <c r="AF34" s="16">
        <f t="shared" si="31"/>
        <v>13.837732107819983</v>
      </c>
      <c r="AG34" s="16">
        <f t="shared" si="31"/>
        <v>3.5451176037239698</v>
      </c>
      <c r="AH34" s="16">
        <f t="shared" si="31"/>
        <v>16.276722604917477</v>
      </c>
      <c r="AI34" s="16">
        <f t="shared" si="31"/>
        <v>16.356422301548868</v>
      </c>
      <c r="AJ34" s="16">
        <f t="shared" si="31"/>
        <v>15.269453910830654</v>
      </c>
      <c r="AK34" s="16">
        <f t="shared" si="31"/>
        <v>12.55695691273692</v>
      </c>
      <c r="AL34" s="16">
        <f t="shared" si="31"/>
        <v>13.762061548325999</v>
      </c>
      <c r="AM34" s="16">
        <f t="shared" si="31"/>
        <v>13.336547119999999</v>
      </c>
      <c r="AN34" s="16">
        <f t="shared" si="31"/>
        <v>7.8486000000000002</v>
      </c>
      <c r="AO34" s="16">
        <f t="shared" si="31"/>
        <v>0</v>
      </c>
    </row>
    <row r="35" spans="1:41" x14ac:dyDescent="0.2">
      <c r="A35" s="16" t="s">
        <v>1314</v>
      </c>
      <c r="C35" s="16">
        <f t="shared" ref="C35:AO35" si="32">C$2*C122</f>
        <v>0</v>
      </c>
      <c r="D35" s="16">
        <f t="shared" si="32"/>
        <v>0</v>
      </c>
      <c r="E35" s="16">
        <f t="shared" si="32"/>
        <v>0</v>
      </c>
      <c r="F35" s="16">
        <f t="shared" si="32"/>
        <v>0</v>
      </c>
      <c r="G35" s="16">
        <f t="shared" si="32"/>
        <v>0.21279351456217338</v>
      </c>
      <c r="H35" s="16">
        <f t="shared" si="32"/>
        <v>0.71438151953946016</v>
      </c>
      <c r="I35" s="16">
        <f t="shared" si="32"/>
        <v>0.78109604893007656</v>
      </c>
      <c r="J35" s="16">
        <f t="shared" si="32"/>
        <v>0.61822439634396564</v>
      </c>
      <c r="K35" s="16">
        <f t="shared" si="32"/>
        <v>0.99525081616725997</v>
      </c>
      <c r="L35" s="16">
        <f t="shared" si="32"/>
        <v>1.2470755684311743</v>
      </c>
      <c r="M35" s="16">
        <f t="shared" si="32"/>
        <v>1.1762750151389985</v>
      </c>
      <c r="N35" s="16">
        <f t="shared" si="32"/>
        <v>1.6051798621142679</v>
      </c>
      <c r="O35" s="16">
        <f t="shared" si="32"/>
        <v>1.9759385855677105</v>
      </c>
      <c r="P35" s="16">
        <f t="shared" si="32"/>
        <v>1.9798076954639887</v>
      </c>
      <c r="Q35" s="16">
        <f t="shared" si="32"/>
        <v>1.8722617108775146</v>
      </c>
      <c r="R35" s="16">
        <f t="shared" si="32"/>
        <v>-2.1746619318044127</v>
      </c>
      <c r="S35" s="16">
        <f t="shared" si="32"/>
        <v>2.960368167117311</v>
      </c>
      <c r="T35" s="16">
        <f t="shared" si="32"/>
        <v>3.1105384322123451</v>
      </c>
      <c r="U35" s="16">
        <f t="shared" si="32"/>
        <v>4.8900568080399802</v>
      </c>
      <c r="V35" s="16">
        <f t="shared" si="32"/>
        <v>3.9802136671513604</v>
      </c>
      <c r="W35" s="16">
        <f t="shared" si="32"/>
        <v>4.433667830641542</v>
      </c>
      <c r="X35" s="16">
        <f t="shared" si="32"/>
        <v>5.6840039642039208</v>
      </c>
      <c r="Y35" s="16">
        <f t="shared" si="32"/>
        <v>6.797657752690025</v>
      </c>
      <c r="Z35" s="16">
        <f t="shared" si="32"/>
        <v>7.0346733752390227</v>
      </c>
      <c r="AA35" s="16">
        <f t="shared" si="32"/>
        <v>5.8380507202260059</v>
      </c>
      <c r="AB35" s="16">
        <f t="shared" si="32"/>
        <v>7.7496770312149907</v>
      </c>
      <c r="AC35" s="16">
        <f t="shared" si="32"/>
        <v>9.1761741012230793</v>
      </c>
      <c r="AD35" s="16">
        <f t="shared" si="32"/>
        <v>9.1150731808205396</v>
      </c>
      <c r="AE35" s="16">
        <f t="shared" si="32"/>
        <v>12.314672469141072</v>
      </c>
      <c r="AF35" s="16">
        <f t="shared" si="32"/>
        <v>13.73046286667409</v>
      </c>
      <c r="AG35" s="16">
        <f t="shared" si="32"/>
        <v>3.5189543741761913</v>
      </c>
      <c r="AH35" s="16">
        <f t="shared" si="32"/>
        <v>16.174192068823508</v>
      </c>
      <c r="AI35" s="16">
        <f t="shared" si="32"/>
        <v>16.255456731786222</v>
      </c>
      <c r="AJ35" s="16">
        <f t="shared" si="32"/>
        <v>15.158627229219787</v>
      </c>
      <c r="AK35" s="16">
        <f t="shared" si="32"/>
        <v>12.4840925592781</v>
      </c>
      <c r="AL35" s="16">
        <f t="shared" si="32"/>
        <v>13.682969240576998</v>
      </c>
      <c r="AM35" s="16">
        <f t="shared" si="32"/>
        <v>13.262219229999998</v>
      </c>
      <c r="AN35" s="16">
        <f t="shared" si="32"/>
        <v>7.7867999999999995</v>
      </c>
      <c r="AO35" s="16">
        <f t="shared" si="32"/>
        <v>0</v>
      </c>
    </row>
    <row r="36" spans="1:41" x14ac:dyDescent="0.2">
      <c r="A36" s="16" t="s">
        <v>1315</v>
      </c>
      <c r="C36" s="16">
        <f t="shared" ref="C36:AO36" si="33">C$2*C123</f>
        <v>0</v>
      </c>
      <c r="D36" s="16">
        <f t="shared" si="33"/>
        <v>0</v>
      </c>
      <c r="E36" s="16">
        <f t="shared" si="33"/>
        <v>0</v>
      </c>
      <c r="F36" s="16">
        <f t="shared" si="33"/>
        <v>0</v>
      </c>
      <c r="G36" s="16">
        <f t="shared" si="33"/>
        <v>2571911738.2583513</v>
      </c>
      <c r="H36" s="16">
        <f t="shared" si="33"/>
        <v>2658302095.3785591</v>
      </c>
      <c r="I36" s="16">
        <f t="shared" si="33"/>
        <v>2444033596.0477023</v>
      </c>
      <c r="J36" s="16">
        <f t="shared" si="33"/>
        <v>2434410939.8569851</v>
      </c>
      <c r="K36" s="16">
        <f t="shared" si="33"/>
        <v>2377590673.1757436</v>
      </c>
      <c r="L36" s="16">
        <f t="shared" si="33"/>
        <v>2314407352.4537563</v>
      </c>
      <c r="M36" s="16">
        <f t="shared" si="33"/>
        <v>2113294091.8245542</v>
      </c>
      <c r="N36" s="16">
        <f t="shared" si="33"/>
        <v>2009330669.1153083</v>
      </c>
      <c r="O36" s="16">
        <f t="shared" si="33"/>
        <v>1979231816.5436568</v>
      </c>
      <c r="P36" s="16">
        <f t="shared" si="33"/>
        <v>1941342860.2378311</v>
      </c>
      <c r="Q36" s="16">
        <f t="shared" si="33"/>
        <v>1900436523.0314965</v>
      </c>
      <c r="R36" s="16">
        <f t="shared" si="33"/>
        <v>2073117800.2780082</v>
      </c>
      <c r="S36" s="16">
        <f t="shared" si="33"/>
        <v>2256185916.7142582</v>
      </c>
      <c r="T36" s="16">
        <f t="shared" si="33"/>
        <v>2184251020.6308784</v>
      </c>
      <c r="U36" s="16">
        <f t="shared" si="33"/>
        <v>2062836250.763623</v>
      </c>
      <c r="V36" s="16">
        <f t="shared" si="33"/>
        <v>1887391642.1653225</v>
      </c>
      <c r="W36" s="16">
        <f t="shared" si="33"/>
        <v>1756172683.2718449</v>
      </c>
      <c r="X36" s="16">
        <f t="shared" si="33"/>
        <v>1613231894.349654</v>
      </c>
      <c r="Y36" s="16">
        <f t="shared" si="33"/>
        <v>1531357045.8388171</v>
      </c>
      <c r="Z36" s="16">
        <f t="shared" si="33"/>
        <v>1409871908.1898668</v>
      </c>
      <c r="AA36" s="16">
        <f t="shared" si="33"/>
        <v>1307781163.8130038</v>
      </c>
      <c r="AB36" s="16">
        <f t="shared" si="33"/>
        <v>1088043423.7665975</v>
      </c>
      <c r="AC36" s="16">
        <f t="shared" si="33"/>
        <v>1040611309.973039</v>
      </c>
      <c r="AD36" s="16">
        <f t="shared" si="33"/>
        <v>1032588140.9317597</v>
      </c>
      <c r="AE36" s="16">
        <f t="shared" si="33"/>
        <v>1030300411.8773657</v>
      </c>
      <c r="AF36" s="16">
        <f t="shared" si="33"/>
        <v>1002967404.7140839</v>
      </c>
      <c r="AG36" s="16">
        <f t="shared" si="33"/>
        <v>956266039.97129965</v>
      </c>
      <c r="AH36" s="16">
        <f t="shared" si="33"/>
        <v>847158554.47641361</v>
      </c>
      <c r="AI36" s="16">
        <f t="shared" si="33"/>
        <v>763552121.33002043</v>
      </c>
      <c r="AJ36" s="16">
        <f t="shared" si="33"/>
        <v>721604838.04409385</v>
      </c>
      <c r="AK36" s="16">
        <f t="shared" si="33"/>
        <v>692211357.85880518</v>
      </c>
      <c r="AL36" s="16">
        <f t="shared" si="33"/>
        <v>607880879.55659997</v>
      </c>
      <c r="AM36" s="16">
        <f t="shared" si="33"/>
        <v>568077444.99999988</v>
      </c>
      <c r="AN36" s="16">
        <f t="shared" si="33"/>
        <v>553110000</v>
      </c>
      <c r="AO36" s="16">
        <f t="shared" si="33"/>
        <v>0</v>
      </c>
    </row>
    <row r="37" spans="1:41" x14ac:dyDescent="0.2">
      <c r="A37" s="16" t="s">
        <v>1316</v>
      </c>
      <c r="C37" s="16">
        <f t="shared" ref="C37:AO37" si="34">C$2*C124</f>
        <v>0</v>
      </c>
      <c r="D37" s="16">
        <f t="shared" si="34"/>
        <v>0</v>
      </c>
      <c r="E37" s="16">
        <f t="shared" si="34"/>
        <v>0</v>
      </c>
      <c r="F37" s="16">
        <f t="shared" si="34"/>
        <v>0</v>
      </c>
      <c r="G37" s="16">
        <f t="shared" si="34"/>
        <v>2571911738.2583513</v>
      </c>
      <c r="H37" s="16">
        <f t="shared" si="34"/>
        <v>2658302095.3785591</v>
      </c>
      <c r="I37" s="16">
        <f t="shared" si="34"/>
        <v>2444033596.0477023</v>
      </c>
      <c r="J37" s="16">
        <f t="shared" si="34"/>
        <v>2457206876.0489359</v>
      </c>
      <c r="K37" s="16">
        <f t="shared" si="34"/>
        <v>2416553683.8512278</v>
      </c>
      <c r="L37" s="16">
        <f t="shared" si="34"/>
        <v>2316056377.9987893</v>
      </c>
      <c r="M37" s="16">
        <f t="shared" si="34"/>
        <v>2197313735.7630544</v>
      </c>
      <c r="N37" s="16">
        <f t="shared" si="34"/>
        <v>2082597774.47807</v>
      </c>
      <c r="O37" s="16">
        <f t="shared" si="34"/>
        <v>2088877036.0957475</v>
      </c>
      <c r="P37" s="16">
        <f t="shared" si="34"/>
        <v>2045235625.9712272</v>
      </c>
      <c r="Q37" s="16">
        <f t="shared" si="34"/>
        <v>1971146212.8889093</v>
      </c>
      <c r="R37" s="16">
        <f t="shared" si="34"/>
        <v>2073117800.2780082</v>
      </c>
      <c r="S37" s="16">
        <f t="shared" si="34"/>
        <v>2357784350.8520122</v>
      </c>
      <c r="T37" s="16">
        <f t="shared" si="34"/>
        <v>2268458967.1382847</v>
      </c>
      <c r="U37" s="16">
        <f t="shared" si="34"/>
        <v>2099553400.8581212</v>
      </c>
      <c r="V37" s="16">
        <f t="shared" si="34"/>
        <v>1909860590.2863383</v>
      </c>
      <c r="W37" s="16">
        <f t="shared" si="34"/>
        <v>1765606019.0817206</v>
      </c>
      <c r="X37" s="16">
        <f t="shared" si="34"/>
        <v>1620770361.1456804</v>
      </c>
      <c r="Y37" s="16">
        <f t="shared" si="34"/>
        <v>1538893251.7730632</v>
      </c>
      <c r="Z37" s="16">
        <f t="shared" si="34"/>
        <v>1417214991.0450222</v>
      </c>
      <c r="AA37" s="16">
        <f t="shared" si="34"/>
        <v>1317896598.2292368</v>
      </c>
      <c r="AB37" s="16">
        <f t="shared" si="34"/>
        <v>1104890547.7474997</v>
      </c>
      <c r="AC37" s="16">
        <f t="shared" si="34"/>
        <v>1057194757.1439241</v>
      </c>
      <c r="AD37" s="16">
        <f t="shared" si="34"/>
        <v>1047553186.4525099</v>
      </c>
      <c r="AE37" s="16">
        <f t="shared" si="34"/>
        <v>1041174294.8523246</v>
      </c>
      <c r="AF37" s="16">
        <f t="shared" si="34"/>
        <v>1011012597.8000258</v>
      </c>
      <c r="AG37" s="16">
        <f t="shared" si="34"/>
        <v>961498685.88085532</v>
      </c>
      <c r="AH37" s="16">
        <f t="shared" si="34"/>
        <v>852285081.28111207</v>
      </c>
      <c r="AI37" s="16">
        <f t="shared" si="34"/>
        <v>768600399.81815279</v>
      </c>
      <c r="AJ37" s="16">
        <f t="shared" si="34"/>
        <v>726530468.33791018</v>
      </c>
      <c r="AK37" s="16">
        <f t="shared" si="34"/>
        <v>695854575.53174627</v>
      </c>
      <c r="AL37" s="16">
        <f t="shared" si="34"/>
        <v>611270549.88869989</v>
      </c>
      <c r="AM37" s="16">
        <f t="shared" si="34"/>
        <v>571262925.99999988</v>
      </c>
      <c r="AN37" s="16">
        <f t="shared" si="34"/>
        <v>557230000</v>
      </c>
      <c r="AO37" s="16">
        <f t="shared" si="34"/>
        <v>0</v>
      </c>
    </row>
    <row r="38" spans="1:41" x14ac:dyDescent="0.2">
      <c r="A38" s="16" t="s">
        <v>1317</v>
      </c>
      <c r="C38" s="16">
        <f t="shared" ref="C38:AO38" si="35">C$2*C125</f>
        <v>0</v>
      </c>
      <c r="D38" s="16">
        <f t="shared" si="35"/>
        <v>0</v>
      </c>
      <c r="E38" s="16">
        <f t="shared" si="35"/>
        <v>0</v>
      </c>
      <c r="F38" s="16">
        <f t="shared" si="35"/>
        <v>0</v>
      </c>
      <c r="G38" s="16">
        <f t="shared" si="35"/>
        <v>291763552.18857998</v>
      </c>
      <c r="H38" s="16">
        <f t="shared" si="35"/>
        <v>1147849789.9438875</v>
      </c>
      <c r="I38" s="16">
        <f t="shared" si="35"/>
        <v>1230114691.9150236</v>
      </c>
      <c r="J38" s="16">
        <f t="shared" si="35"/>
        <v>1520527256.5009158</v>
      </c>
      <c r="K38" s="16">
        <f t="shared" si="35"/>
        <v>1611035789.2341521</v>
      </c>
      <c r="L38" s="16">
        <f t="shared" si="35"/>
        <v>1888134249.0627365</v>
      </c>
      <c r="M38" s="16">
        <f t="shared" si="35"/>
        <v>1861035113.2377725</v>
      </c>
      <c r="N38" s="16">
        <f t="shared" si="35"/>
        <v>2202740070.9062543</v>
      </c>
      <c r="O38" s="16">
        <f t="shared" si="35"/>
        <v>2566782966.5462909</v>
      </c>
      <c r="P38" s="16">
        <f t="shared" si="35"/>
        <v>2579595150.6326504</v>
      </c>
      <c r="Q38" s="16">
        <f t="shared" si="35"/>
        <v>2783307894.8501458</v>
      </c>
      <c r="R38" s="16">
        <f t="shared" si="35"/>
        <v>-1410834393.773937</v>
      </c>
      <c r="S38" s="16">
        <f t="shared" si="35"/>
        <v>5414495860.6861591</v>
      </c>
      <c r="T38" s="16">
        <f t="shared" si="35"/>
        <v>5753636834.8325586</v>
      </c>
      <c r="U38" s="16">
        <f t="shared" si="35"/>
        <v>8091124711.7330456</v>
      </c>
      <c r="V38" s="16">
        <f t="shared" si="35"/>
        <v>6162911484.6214619</v>
      </c>
      <c r="W38" s="16">
        <f t="shared" si="35"/>
        <v>6257446087.2174959</v>
      </c>
      <c r="X38" s="16">
        <f t="shared" si="35"/>
        <v>7861113174.8963518</v>
      </c>
      <c r="Y38" s="16">
        <f t="shared" si="35"/>
        <v>8298869974.7918577</v>
      </c>
      <c r="Z38" s="16">
        <f t="shared" si="35"/>
        <v>8143478886.3675117</v>
      </c>
      <c r="AA38" s="16">
        <f t="shared" si="35"/>
        <v>6231107600.3996382</v>
      </c>
      <c r="AB38" s="16">
        <f t="shared" si="35"/>
        <v>7829700870.1242771</v>
      </c>
      <c r="AC38" s="16">
        <f t="shared" si="35"/>
        <v>8107923712.6318989</v>
      </c>
      <c r="AD38" s="16">
        <f t="shared" si="35"/>
        <v>8422599710.8149204</v>
      </c>
      <c r="AE38" s="16">
        <f t="shared" si="35"/>
        <v>11512723599.737846</v>
      </c>
      <c r="AF38" s="16">
        <f t="shared" si="35"/>
        <v>13132436847.285746</v>
      </c>
      <c r="AG38" s="16">
        <f t="shared" si="35"/>
        <v>13046294413.999687</v>
      </c>
      <c r="AH38" s="16">
        <f t="shared" si="35"/>
        <v>13153386149.154966</v>
      </c>
      <c r="AI38" s="16">
        <f t="shared" si="35"/>
        <v>12209261523.548128</v>
      </c>
      <c r="AJ38" s="16">
        <f t="shared" si="35"/>
        <v>11253833813.796883</v>
      </c>
      <c r="AK38" s="16">
        <f t="shared" si="35"/>
        <v>9276846601.1989689</v>
      </c>
      <c r="AL38" s="16">
        <f t="shared" si="35"/>
        <v>10808528798.9562</v>
      </c>
      <c r="AM38" s="16">
        <f t="shared" si="35"/>
        <v>8385247818.999999</v>
      </c>
      <c r="AN38" s="16">
        <f t="shared" si="35"/>
        <v>7475740000</v>
      </c>
      <c r="AO38" s="16">
        <f t="shared" si="35"/>
        <v>0</v>
      </c>
    </row>
    <row r="39" spans="1:41" x14ac:dyDescent="0.2">
      <c r="A39" s="16" t="s">
        <v>1318</v>
      </c>
      <c r="C39" s="16">
        <f t="shared" ref="C39:AO39" si="36">C$2*C126</f>
        <v>0</v>
      </c>
      <c r="D39" s="16">
        <f t="shared" si="36"/>
        <v>0</v>
      </c>
      <c r="E39" s="16">
        <f t="shared" si="36"/>
        <v>0</v>
      </c>
      <c r="F39" s="16">
        <f t="shared" si="36"/>
        <v>0</v>
      </c>
      <c r="G39" s="16">
        <f t="shared" si="36"/>
        <v>1315536794.4710364</v>
      </c>
      <c r="H39" s="16">
        <f t="shared" si="36"/>
        <v>1341654582.8253992</v>
      </c>
      <c r="I39" s="16">
        <f t="shared" si="36"/>
        <v>1793619698.6431501</v>
      </c>
      <c r="J39" s="16">
        <f t="shared" si="36"/>
        <v>2005964018.4188888</v>
      </c>
      <c r="K39" s="16">
        <f t="shared" si="36"/>
        <v>2420365282.7216558</v>
      </c>
      <c r="L39" s="16">
        <f t="shared" si="36"/>
        <v>2642769564.1084437</v>
      </c>
      <c r="M39" s="16">
        <f t="shared" si="36"/>
        <v>2831462000.7274461</v>
      </c>
      <c r="N39" s="16">
        <f t="shared" si="36"/>
        <v>3001390910.2772183</v>
      </c>
      <c r="O39" s="16">
        <f t="shared" si="36"/>
        <v>3640376264.7047467</v>
      </c>
      <c r="P39" s="16">
        <f t="shared" si="36"/>
        <v>3922470427.498796</v>
      </c>
      <c r="Q39" s="16">
        <f t="shared" si="36"/>
        <v>4516149728.8108587</v>
      </c>
      <c r="R39" s="16">
        <f t="shared" si="36"/>
        <v>5959652037.9036627</v>
      </c>
      <c r="S39" s="16">
        <f t="shared" si="36"/>
        <v>9222685443.7116222</v>
      </c>
      <c r="T39" s="16">
        <f t="shared" si="36"/>
        <v>11424784252.67827</v>
      </c>
      <c r="U39" s="16">
        <f t="shared" si="36"/>
        <v>12654065091.658407</v>
      </c>
      <c r="V39" s="16">
        <f t="shared" si="36"/>
        <v>14760493990.641558</v>
      </c>
      <c r="W39" s="16">
        <f t="shared" si="36"/>
        <v>15709648568.712868</v>
      </c>
      <c r="X39" s="16">
        <f t="shared" si="36"/>
        <v>14758810293.260527</v>
      </c>
      <c r="Y39" s="16">
        <f t="shared" si="36"/>
        <v>13770155483.05456</v>
      </c>
      <c r="Z39" s="16">
        <f t="shared" si="36"/>
        <v>13963606357.363806</v>
      </c>
      <c r="AA39" s="16">
        <f t="shared" si="36"/>
        <v>16285849410.135416</v>
      </c>
      <c r="AB39" s="16">
        <f t="shared" si="36"/>
        <v>16409098757.398699</v>
      </c>
      <c r="AC39" s="16">
        <f t="shared" si="36"/>
        <v>17701447900.988918</v>
      </c>
      <c r="AD39" s="16">
        <f t="shared" si="36"/>
        <v>18872282860.349632</v>
      </c>
      <c r="AE39" s="16">
        <f t="shared" si="36"/>
        <v>17931033025.707397</v>
      </c>
      <c r="AF39" s="16">
        <f t="shared" si="36"/>
        <v>17695402192.529099</v>
      </c>
      <c r="AG39" s="16">
        <f t="shared" si="36"/>
        <v>16843887182.859718</v>
      </c>
      <c r="AH39" s="16">
        <f t="shared" si="36"/>
        <v>17281521858.638367</v>
      </c>
      <c r="AI39" s="16">
        <f t="shared" si="36"/>
        <v>17275208986.388958</v>
      </c>
      <c r="AJ39" s="16">
        <f t="shared" si="36"/>
        <v>20053472333.699776</v>
      </c>
      <c r="AK39" s="16">
        <f t="shared" si="36"/>
        <v>22272204040.5798</v>
      </c>
      <c r="AL39" s="16">
        <f t="shared" si="36"/>
        <v>18933568584.999897</v>
      </c>
      <c r="AM39" s="16">
        <f t="shared" si="36"/>
        <v>21547655310.999996</v>
      </c>
      <c r="AN39" s="16">
        <f t="shared" si="36"/>
        <v>26950980000</v>
      </c>
      <c r="AO39" s="16">
        <f t="shared" si="36"/>
        <v>0</v>
      </c>
    </row>
    <row r="40" spans="1:41" x14ac:dyDescent="0.2">
      <c r="A40" s="16" t="s">
        <v>1319</v>
      </c>
      <c r="C40" s="16">
        <f t="shared" ref="C40:AO40" si="37">C$2*C127</f>
        <v>0</v>
      </c>
      <c r="D40" s="16">
        <f t="shared" si="37"/>
        <v>0</v>
      </c>
      <c r="E40" s="16">
        <f t="shared" si="37"/>
        <v>0</v>
      </c>
      <c r="F40" s="16">
        <f t="shared" si="37"/>
        <v>0</v>
      </c>
      <c r="G40" s="16">
        <f t="shared" si="37"/>
        <v>231472056.39596418</v>
      </c>
      <c r="H40" s="16">
        <f t="shared" si="37"/>
        <v>824073649.63648701</v>
      </c>
      <c r="I40" s="16">
        <f t="shared" si="37"/>
        <v>835995942.65487623</v>
      </c>
      <c r="J40" s="16">
        <f t="shared" si="37"/>
        <v>695937815.18016148</v>
      </c>
      <c r="K40" s="16">
        <f t="shared" si="37"/>
        <v>1138609284.7939057</v>
      </c>
      <c r="L40" s="16">
        <f t="shared" si="37"/>
        <v>1401259456.8917558</v>
      </c>
      <c r="M40" s="16">
        <f t="shared" si="37"/>
        <v>1288901347.3708446</v>
      </c>
      <c r="N40" s="16">
        <f t="shared" si="37"/>
        <v>1700111971.7509646</v>
      </c>
      <c r="O40" s="16">
        <f t="shared" si="37"/>
        <v>2123940260.0161157</v>
      </c>
      <c r="P40" s="16">
        <f t="shared" si="37"/>
        <v>2146677201.2245247</v>
      </c>
      <c r="Q40" s="16">
        <f t="shared" si="37"/>
        <v>2035312075.4073329</v>
      </c>
      <c r="R40" s="16">
        <f t="shared" si="37"/>
        <v>-2501759842.2080517</v>
      </c>
      <c r="S40" s="16">
        <f t="shared" si="37"/>
        <v>3957083839.9514828</v>
      </c>
      <c r="T40" s="16">
        <f t="shared" si="37"/>
        <v>4060885257.0816412</v>
      </c>
      <c r="U40" s="16">
        <f t="shared" si="37"/>
        <v>6131764065.7811899</v>
      </c>
      <c r="V40" s="16">
        <f t="shared" si="37"/>
        <v>4734528354.0711746</v>
      </c>
      <c r="W40" s="16">
        <f t="shared" si="37"/>
        <v>4977656862.3443699</v>
      </c>
      <c r="X40" s="16">
        <f t="shared" si="37"/>
        <v>6109173491.4998112</v>
      </c>
      <c r="Y40" s="16">
        <f t="shared" si="37"/>
        <v>6940845665.4407015</v>
      </c>
      <c r="Z40" s="16">
        <f t="shared" si="37"/>
        <v>6795288874.1609516</v>
      </c>
      <c r="AA40" s="16">
        <f t="shared" si="37"/>
        <v>5322163564.9981136</v>
      </c>
      <c r="AB40" s="16">
        <f t="shared" si="37"/>
        <v>6100062808.0849886</v>
      </c>
      <c r="AC40" s="16">
        <f t="shared" si="37"/>
        <v>7021707922.9389257</v>
      </c>
      <c r="AD40" s="16">
        <f t="shared" si="37"/>
        <v>7017245890.548111</v>
      </c>
      <c r="AE40" s="16">
        <f t="shared" si="37"/>
        <v>9431734245.4050655</v>
      </c>
      <c r="AF40" s="16">
        <f t="shared" si="37"/>
        <v>10354163501.607161</v>
      </c>
      <c r="AG40" s="16">
        <f t="shared" si="37"/>
        <v>2588851563.7526703</v>
      </c>
      <c r="AH40" s="16">
        <f t="shared" si="37"/>
        <v>10758016499.65963</v>
      </c>
      <c r="AI40" s="16">
        <f t="shared" si="37"/>
        <v>9897149975.9835033</v>
      </c>
      <c r="AJ40" s="16">
        <f t="shared" si="37"/>
        <v>8944944613.5704727</v>
      </c>
      <c r="AK40" s="16">
        <f t="shared" si="37"/>
        <v>7156493915.5472612</v>
      </c>
      <c r="AL40" s="16">
        <f t="shared" si="37"/>
        <v>7403040005.3063993</v>
      </c>
      <c r="AM40" s="16">
        <f t="shared" si="37"/>
        <v>7132291958.999999</v>
      </c>
      <c r="AN40" s="16">
        <f t="shared" si="37"/>
        <v>4212700000</v>
      </c>
      <c r="AO40" s="16">
        <f t="shared" si="37"/>
        <v>0</v>
      </c>
    </row>
    <row r="41" spans="1:41" x14ac:dyDescent="0.2">
      <c r="A41" s="16" t="s">
        <v>1320</v>
      </c>
      <c r="C41" s="16">
        <f t="shared" ref="C41:AO41" si="38">C$2*C128</f>
        <v>0</v>
      </c>
      <c r="D41" s="16">
        <f t="shared" si="38"/>
        <v>0</v>
      </c>
      <c r="E41" s="16">
        <f t="shared" si="38"/>
        <v>0</v>
      </c>
      <c r="F41" s="16">
        <f t="shared" si="38"/>
        <v>0</v>
      </c>
      <c r="G41" s="16">
        <f t="shared" si="38"/>
        <v>178878089.15063691</v>
      </c>
      <c r="H41" s="16">
        <f t="shared" si="38"/>
        <v>728802481.82973921</v>
      </c>
      <c r="I41" s="16">
        <f t="shared" si="38"/>
        <v>769104977.62834048</v>
      </c>
      <c r="J41" s="16">
        <f t="shared" si="38"/>
        <v>824197608.95687437</v>
      </c>
      <c r="K41" s="16">
        <f t="shared" si="38"/>
        <v>1068521175.4958619</v>
      </c>
      <c r="L41" s="16">
        <f t="shared" si="38"/>
        <v>1324811237.5360687</v>
      </c>
      <c r="M41" s="16">
        <f t="shared" si="38"/>
        <v>1386459238.9991391</v>
      </c>
      <c r="N41" s="16">
        <f t="shared" si="38"/>
        <v>1539042885.8949897</v>
      </c>
      <c r="O41" s="16">
        <f t="shared" si="38"/>
        <v>1895978085.5109465</v>
      </c>
      <c r="P41" s="16">
        <f t="shared" si="38"/>
        <v>1921149804.8826604</v>
      </c>
      <c r="Q41" s="16">
        <f t="shared" si="38"/>
        <v>2283706326.2051368</v>
      </c>
      <c r="R41" s="16">
        <f t="shared" si="38"/>
        <v>572601067.33296347</v>
      </c>
      <c r="S41" s="16">
        <f t="shared" si="38"/>
        <v>3927153171.1332192</v>
      </c>
      <c r="T41" s="16">
        <f t="shared" si="38"/>
        <v>4723545178.2668591</v>
      </c>
      <c r="U41" s="16">
        <f t="shared" si="38"/>
        <v>6193484780.4950323</v>
      </c>
      <c r="V41" s="16">
        <f t="shared" si="38"/>
        <v>6184330444.5835676</v>
      </c>
      <c r="W41" s="16">
        <f t="shared" si="38"/>
        <v>6633943594.1219864</v>
      </c>
      <c r="X41" s="16">
        <f t="shared" si="38"/>
        <v>6109173491.4998112</v>
      </c>
      <c r="Y41" s="16">
        <f t="shared" si="38"/>
        <v>6940845665.4407015</v>
      </c>
      <c r="Z41" s="16">
        <f t="shared" si="38"/>
        <v>6795288874.1609516</v>
      </c>
      <c r="AA41" s="16">
        <f t="shared" si="38"/>
        <v>5322163564.9981136</v>
      </c>
      <c r="AB41" s="16">
        <f t="shared" si="38"/>
        <v>6100062808.0849886</v>
      </c>
      <c r="AC41" s="16">
        <f t="shared" si="38"/>
        <v>7021707922.9389257</v>
      </c>
      <c r="AD41" s="16">
        <f t="shared" si="38"/>
        <v>7017245890.548111</v>
      </c>
      <c r="AE41" s="16">
        <f t="shared" si="38"/>
        <v>9431734245.4050655</v>
      </c>
      <c r="AF41" s="16">
        <f t="shared" si="38"/>
        <v>10354163501.607161</v>
      </c>
      <c r="AG41" s="16">
        <f t="shared" si="38"/>
        <v>2588851563.7526703</v>
      </c>
      <c r="AH41" s="16">
        <f t="shared" si="38"/>
        <v>10758016499.65963</v>
      </c>
      <c r="AI41" s="16">
        <f t="shared" si="38"/>
        <v>9897149975.9835033</v>
      </c>
      <c r="AJ41" s="16">
        <f t="shared" si="38"/>
        <v>8944944613.5704727</v>
      </c>
      <c r="AK41" s="16">
        <f t="shared" si="38"/>
        <v>7156493915.5472612</v>
      </c>
      <c r="AL41" s="16">
        <f t="shared" si="38"/>
        <v>7403040005.3063993</v>
      </c>
      <c r="AM41" s="16">
        <f t="shared" si="38"/>
        <v>7132291958.999999</v>
      </c>
      <c r="AN41" s="16">
        <f t="shared" si="38"/>
        <v>4212700000</v>
      </c>
      <c r="AO41" s="16">
        <f t="shared" si="38"/>
        <v>0</v>
      </c>
    </row>
    <row r="81" spans="1:42" ht="18" x14ac:dyDescent="0.2">
      <c r="A81" s="23"/>
    </row>
    <row r="82" spans="1:42" ht="18" x14ac:dyDescent="0.2">
      <c r="A82" s="23"/>
    </row>
    <row r="83" spans="1:42" ht="18" x14ac:dyDescent="0.2">
      <c r="A83" s="23"/>
    </row>
    <row r="84" spans="1:42" ht="18" x14ac:dyDescent="0.2">
      <c r="A84" s="23"/>
    </row>
    <row r="85" spans="1:42" ht="18" x14ac:dyDescent="0.2">
      <c r="A85" s="23"/>
    </row>
    <row r="86" spans="1:42" ht="18" x14ac:dyDescent="0.2">
      <c r="A86" s="23"/>
    </row>
    <row r="87" spans="1:42" ht="18" x14ac:dyDescent="0.2">
      <c r="A87" s="23"/>
    </row>
    <row r="88" spans="1:42" ht="18" x14ac:dyDescent="0.2">
      <c r="A88" s="23"/>
    </row>
    <row r="89" spans="1:42" ht="18" x14ac:dyDescent="0.2">
      <c r="A89" s="23"/>
    </row>
    <row r="90" spans="1:42" x14ac:dyDescent="0.2">
      <c r="A90" s="16" t="s">
        <v>1285</v>
      </c>
      <c r="B90" s="20"/>
      <c r="C90" s="19">
        <v>29800000</v>
      </c>
      <c r="D90" s="19">
        <v>44300000</v>
      </c>
      <c r="E90" s="52">
        <v>148000000</v>
      </c>
      <c r="F90" s="52">
        <v>190400000</v>
      </c>
      <c r="G90" s="52">
        <v>679800000</v>
      </c>
      <c r="H90" s="19">
        <v>1080300000</v>
      </c>
      <c r="I90" s="19">
        <v>1354900000</v>
      </c>
      <c r="J90" s="19">
        <v>1620000000</v>
      </c>
      <c r="K90" s="19">
        <v>1903800000</v>
      </c>
      <c r="L90" s="19">
        <v>2198100000</v>
      </c>
      <c r="M90" s="19">
        <v>2345700000</v>
      </c>
      <c r="N90" s="19">
        <v>2642300000</v>
      </c>
      <c r="O90" s="19">
        <v>3204200000</v>
      </c>
      <c r="P90" s="19">
        <v>3448400000</v>
      </c>
      <c r="Q90" s="19">
        <v>4015700000</v>
      </c>
      <c r="R90" s="19">
        <v>5523000000</v>
      </c>
      <c r="S90" s="19">
        <v>8356000000</v>
      </c>
      <c r="T90" s="19">
        <v>10550000000</v>
      </c>
      <c r="U90" s="19">
        <v>12430000000</v>
      </c>
      <c r="V90" s="19">
        <v>14268000000</v>
      </c>
      <c r="W90" s="19">
        <v>14771000000</v>
      </c>
      <c r="X90" s="19">
        <v>15003000000</v>
      </c>
      <c r="Y90" s="19">
        <v>14642000000</v>
      </c>
      <c r="Z90" s="19">
        <v>15053000000</v>
      </c>
      <c r="AA90" s="19">
        <v>15582000000</v>
      </c>
      <c r="AB90" s="19">
        <v>17265000000</v>
      </c>
      <c r="AC90" s="19">
        <v>18676000000</v>
      </c>
      <c r="AD90" s="19">
        <v>20063000000</v>
      </c>
      <c r="AE90" s="19">
        <v>21662000000</v>
      </c>
      <c r="AF90" s="19">
        <v>22991000000</v>
      </c>
      <c r="AG90" s="19">
        <v>22849000000</v>
      </c>
      <c r="AH90" s="19">
        <v>23747000000</v>
      </c>
      <c r="AI90" s="19">
        <v>23362000000</v>
      </c>
      <c r="AJ90" s="19">
        <v>25424000000</v>
      </c>
      <c r="AK90" s="19">
        <v>25979000000</v>
      </c>
      <c r="AL90" s="19">
        <v>26323000000</v>
      </c>
      <c r="AM90" s="19">
        <v>28190000000</v>
      </c>
      <c r="AN90" s="19">
        <v>33424000000</v>
      </c>
      <c r="AO90" s="19">
        <v>34917000000</v>
      </c>
      <c r="AP90" s="19"/>
    </row>
    <row r="91" spans="1:42" x14ac:dyDescent="0.2">
      <c r="A91" s="16" t="s">
        <v>1286</v>
      </c>
      <c r="B91" s="20"/>
      <c r="C91" s="19"/>
      <c r="D91" s="19"/>
      <c r="E91" s="19"/>
      <c r="F91" s="19"/>
      <c r="G91" s="19">
        <v>679800000</v>
      </c>
      <c r="H91" s="19">
        <v>1080300000</v>
      </c>
      <c r="I91" s="19">
        <v>1354900000</v>
      </c>
      <c r="J91" s="19">
        <v>1620000000</v>
      </c>
      <c r="K91" s="19">
        <v>1903800000</v>
      </c>
      <c r="L91" s="19">
        <v>2198100000</v>
      </c>
      <c r="M91" s="19">
        <v>2345700000</v>
      </c>
      <c r="N91" s="19">
        <v>2642300000</v>
      </c>
      <c r="O91" s="19">
        <v>3204200000</v>
      </c>
      <c r="P91" s="19">
        <v>3448400000</v>
      </c>
      <c r="Q91" s="19">
        <v>4015700000</v>
      </c>
      <c r="R91" s="19">
        <v>5523000000</v>
      </c>
      <c r="S91" s="19">
        <v>8356000000</v>
      </c>
      <c r="T91" s="19">
        <v>10550000000</v>
      </c>
      <c r="U91" s="19">
        <v>12430000000</v>
      </c>
      <c r="V91" s="19">
        <v>14268000000</v>
      </c>
      <c r="W91" s="19">
        <v>14771000000</v>
      </c>
      <c r="X91" s="19">
        <v>15003000000</v>
      </c>
      <c r="Y91" s="19">
        <v>14642000000</v>
      </c>
      <c r="Z91" s="19">
        <v>14660000000</v>
      </c>
      <c r="AA91" s="19">
        <v>15295000000</v>
      </c>
      <c r="AB91" s="19">
        <v>16639000000</v>
      </c>
      <c r="AC91" s="19">
        <v>18192000000</v>
      </c>
      <c r="AD91" s="19">
        <v>19327000000</v>
      </c>
      <c r="AE91" s="19">
        <v>20944000000</v>
      </c>
      <c r="AF91" s="19">
        <v>21892000000</v>
      </c>
      <c r="AG91" s="19">
        <v>21795000000</v>
      </c>
      <c r="AH91" s="19">
        <v>22533000000</v>
      </c>
      <c r="AI91" s="19">
        <v>22204000000</v>
      </c>
      <c r="AJ91" s="19">
        <v>24240000000</v>
      </c>
      <c r="AK91" s="19">
        <v>24297000000</v>
      </c>
      <c r="AL91" s="19">
        <v>24801000000</v>
      </c>
      <c r="AM91" s="19">
        <v>26910000000</v>
      </c>
      <c r="AN91" s="19">
        <v>32026000000</v>
      </c>
      <c r="AO91" s="19">
        <v>33511000000</v>
      </c>
      <c r="AP91" s="19"/>
    </row>
    <row r="92" spans="1:42" x14ac:dyDescent="0.2">
      <c r="A92" s="16" t="s">
        <v>1349</v>
      </c>
      <c r="B92" s="20"/>
      <c r="C92" s="19"/>
      <c r="D92" s="19"/>
      <c r="E92" s="19"/>
      <c r="F92" s="19"/>
      <c r="G92" s="19">
        <v>91200000</v>
      </c>
      <c r="H92" s="19">
        <v>151200000</v>
      </c>
      <c r="I92" s="19">
        <v>169300000</v>
      </c>
      <c r="J92" s="19">
        <v>163600000</v>
      </c>
      <c r="K92" s="19">
        <v>188700000</v>
      </c>
      <c r="L92" s="19">
        <v>182900000</v>
      </c>
      <c r="M92" s="19">
        <v>183700000</v>
      </c>
      <c r="N92" s="19">
        <v>201400000</v>
      </c>
      <c r="O92" s="19">
        <v>225300000</v>
      </c>
      <c r="P92" s="19">
        <v>196600000</v>
      </c>
      <c r="Q92" s="19">
        <v>443000000</v>
      </c>
      <c r="R92" s="19">
        <v>736000000</v>
      </c>
      <c r="S92" s="19">
        <v>1341000000</v>
      </c>
      <c r="T92" s="19">
        <v>1731000000</v>
      </c>
      <c r="U92" s="19">
        <v>2082000000</v>
      </c>
      <c r="V92" s="19">
        <v>2095000000</v>
      </c>
      <c r="W92" s="19">
        <v>2548000000</v>
      </c>
      <c r="X92" s="19">
        <v>2296000000</v>
      </c>
      <c r="Y92" s="19">
        <v>2091000000</v>
      </c>
      <c r="Z92" s="19">
        <v>2220000000</v>
      </c>
      <c r="AA92" s="19">
        <v>2708000000</v>
      </c>
      <c r="AB92" s="19">
        <v>3199000000</v>
      </c>
      <c r="AC92" s="19">
        <v>3346000000</v>
      </c>
      <c r="AD92" s="19">
        <v>4422000000</v>
      </c>
      <c r="AE92" s="19">
        <v>4227000000</v>
      </c>
      <c r="AF92" s="19">
        <v>4162000000</v>
      </c>
      <c r="AG92" s="19">
        <v>4069000000</v>
      </c>
      <c r="AH92" s="19">
        <v>4101000000</v>
      </c>
      <c r="AI92" s="19">
        <v>4356000000</v>
      </c>
      <c r="AJ92" s="19">
        <v>6159000000</v>
      </c>
      <c r="AK92" s="19">
        <v>6454000000</v>
      </c>
      <c r="AL92" s="19">
        <v>6406000000</v>
      </c>
      <c r="AM92" s="19">
        <v>8451000000</v>
      </c>
      <c r="AN92" s="19">
        <v>12858000000</v>
      </c>
      <c r="AO92" s="19">
        <v>12401000000</v>
      </c>
      <c r="AP92" s="19"/>
    </row>
    <row r="93" spans="1:42" x14ac:dyDescent="0.2">
      <c r="A93" s="16" t="s">
        <v>1350</v>
      </c>
      <c r="B93" s="20"/>
      <c r="C93" s="19"/>
      <c r="D93" s="19"/>
      <c r="E93" s="19"/>
      <c r="F93" s="19"/>
      <c r="G93" s="19"/>
      <c r="H93" s="19">
        <v>929100000</v>
      </c>
      <c r="I93" s="19">
        <v>1185600000</v>
      </c>
      <c r="J93" s="19">
        <v>1456400000</v>
      </c>
      <c r="K93" s="19">
        <v>1715100000</v>
      </c>
      <c r="L93" s="19">
        <v>2015200000</v>
      </c>
      <c r="M93" s="19">
        <v>2162000000</v>
      </c>
      <c r="N93" s="19">
        <v>2440900000</v>
      </c>
      <c r="O93" s="19">
        <v>2978900000</v>
      </c>
      <c r="P93" s="19">
        <v>3251800000</v>
      </c>
      <c r="Q93" s="19">
        <v>3572700000</v>
      </c>
      <c r="R93" s="19">
        <v>4787000000</v>
      </c>
      <c r="S93" s="19">
        <v>7015000000</v>
      </c>
      <c r="T93" s="19">
        <v>8819000000</v>
      </c>
      <c r="U93" s="19">
        <v>10348000000</v>
      </c>
      <c r="V93" s="19">
        <v>12173000000</v>
      </c>
      <c r="W93" s="19">
        <v>12223000000</v>
      </c>
      <c r="X93" s="19">
        <v>12707000000</v>
      </c>
      <c r="Y93" s="19">
        <v>12551000000</v>
      </c>
      <c r="Z93" s="19">
        <v>12833000000</v>
      </c>
      <c r="AA93" s="19">
        <v>12874000000</v>
      </c>
      <c r="AB93" s="19">
        <v>14066000000</v>
      </c>
      <c r="AC93" s="19">
        <v>15330000000</v>
      </c>
      <c r="AD93" s="19">
        <v>15641000000</v>
      </c>
      <c r="AE93" s="19">
        <v>17435000000</v>
      </c>
      <c r="AF93" s="19">
        <v>18829000000</v>
      </c>
      <c r="AG93" s="19">
        <v>18780000000</v>
      </c>
      <c r="AH93" s="19">
        <v>19646000000</v>
      </c>
      <c r="AI93" s="19">
        <v>19006000000</v>
      </c>
      <c r="AJ93" s="19">
        <v>19265000000</v>
      </c>
      <c r="AK93" s="19">
        <v>19525000000</v>
      </c>
      <c r="AL93" s="19">
        <v>19917000000</v>
      </c>
      <c r="AM93" s="19">
        <v>19739000000</v>
      </c>
      <c r="AN93" s="19">
        <v>20566000000</v>
      </c>
      <c r="AO93" s="19">
        <v>22516000000</v>
      </c>
      <c r="AP93" s="19"/>
    </row>
    <row r="94" spans="1:42" x14ac:dyDescent="0.2">
      <c r="A94" s="16" t="s">
        <v>1287</v>
      </c>
      <c r="B94" s="20"/>
      <c r="C94" s="19"/>
      <c r="D94" s="19"/>
      <c r="E94" s="19"/>
      <c r="F94" s="19"/>
      <c r="G94" s="19"/>
      <c r="H94" s="19">
        <v>431000000</v>
      </c>
      <c r="I94" s="19">
        <v>634400000</v>
      </c>
      <c r="J94" s="19">
        <v>757900000</v>
      </c>
      <c r="K94" s="19">
        <v>954300000</v>
      </c>
      <c r="L94" s="19">
        <v>1099200000</v>
      </c>
      <c r="M94" s="19">
        <v>1231700000</v>
      </c>
      <c r="N94" s="19">
        <v>1322500000</v>
      </c>
      <c r="O94" s="19">
        <v>1653900000</v>
      </c>
      <c r="P94" s="19">
        <v>1883700000</v>
      </c>
      <c r="Q94" s="19">
        <v>2041500000</v>
      </c>
      <c r="R94" s="19">
        <v>2580000000</v>
      </c>
      <c r="S94" s="19">
        <v>3924000000</v>
      </c>
      <c r="T94" s="19">
        <v>4917000000</v>
      </c>
      <c r="U94" s="19">
        <v>5500000000</v>
      </c>
      <c r="V94" s="19">
        <v>7102000000</v>
      </c>
      <c r="W94" s="19">
        <v>7444000000</v>
      </c>
      <c r="X94" s="19">
        <v>7493000000</v>
      </c>
      <c r="Y94" s="19">
        <v>7045000000</v>
      </c>
      <c r="Z94" s="19">
        <v>7288000000</v>
      </c>
      <c r="AA94" s="19">
        <v>8562000000</v>
      </c>
      <c r="AB94" s="19">
        <v>8489000000</v>
      </c>
      <c r="AC94" s="19">
        <v>9463000000</v>
      </c>
      <c r="AD94" s="19">
        <v>9450000000</v>
      </c>
      <c r="AE94" s="19">
        <v>8965000000</v>
      </c>
      <c r="AF94" s="19">
        <v>9035000000</v>
      </c>
      <c r="AG94" s="19">
        <v>8807000000</v>
      </c>
      <c r="AH94" s="19">
        <v>9383000000</v>
      </c>
      <c r="AI94" s="19">
        <v>9332000000</v>
      </c>
      <c r="AJ94" s="19">
        <v>10126000000</v>
      </c>
      <c r="AK94" s="19">
        <v>11886000000</v>
      </c>
      <c r="AL94" s="19">
        <v>10351000000</v>
      </c>
      <c r="AM94" s="19">
        <v>11842000000</v>
      </c>
      <c r="AN94" s="19">
        <v>13308000000</v>
      </c>
      <c r="AO94" s="19">
        <v>14324000000</v>
      </c>
      <c r="AP94" s="19"/>
    </row>
    <row r="95" spans="1:42" x14ac:dyDescent="0.2">
      <c r="A95" s="16" t="s">
        <v>1288</v>
      </c>
      <c r="B95" s="20"/>
      <c r="C95" s="19"/>
      <c r="D95" s="19"/>
      <c r="E95" s="19"/>
      <c r="F95" s="19"/>
      <c r="G95" s="19"/>
      <c r="H95" s="19">
        <v>397400000</v>
      </c>
      <c r="I95" s="19">
        <v>583700000</v>
      </c>
      <c r="J95" s="19">
        <v>359800000</v>
      </c>
      <c r="K95" s="19">
        <v>418400000</v>
      </c>
      <c r="L95" s="19">
        <v>470600000</v>
      </c>
      <c r="M95" s="19">
        <v>483800000</v>
      </c>
      <c r="N95" s="19">
        <v>515400000</v>
      </c>
      <c r="O95" s="19">
        <v>654300000</v>
      </c>
      <c r="P95" s="19">
        <v>826900000</v>
      </c>
      <c r="Q95" s="19">
        <v>970700000</v>
      </c>
      <c r="R95" s="19">
        <v>1449000000</v>
      </c>
      <c r="S95" s="19">
        <v>1957000000</v>
      </c>
      <c r="T95" s="19">
        <v>2556000000</v>
      </c>
      <c r="U95" s="19">
        <v>2790000000</v>
      </c>
      <c r="V95" s="19">
        <v>3366000000</v>
      </c>
      <c r="W95" s="19">
        <v>3361000000</v>
      </c>
      <c r="X95" s="19">
        <v>3789000000</v>
      </c>
      <c r="Y95" s="19">
        <v>3820000000</v>
      </c>
      <c r="Z95" s="19">
        <v>3983000000</v>
      </c>
      <c r="AA95" s="19">
        <v>4499000000</v>
      </c>
      <c r="AB95" s="19">
        <v>4814000000</v>
      </c>
      <c r="AC95" s="19">
        <v>5184000000</v>
      </c>
      <c r="AD95" s="19">
        <v>4699000000</v>
      </c>
      <c r="AE95" s="19">
        <v>4846000000</v>
      </c>
      <c r="AF95" s="19">
        <v>5062000000</v>
      </c>
      <c r="AG95" s="19">
        <v>4870000000</v>
      </c>
      <c r="AH95" s="19">
        <v>5332000000</v>
      </c>
      <c r="AI95" s="19">
        <v>5150000000</v>
      </c>
      <c r="AJ95" s="19">
        <v>5730000000</v>
      </c>
      <c r="AK95" s="19">
        <v>5368000000</v>
      </c>
      <c r="AL95" s="19">
        <v>5414000000</v>
      </c>
      <c r="AM95" s="19">
        <v>6179000000</v>
      </c>
      <c r="AN95" s="19">
        <v>7096000000</v>
      </c>
      <c r="AO95" s="19">
        <v>6881000000</v>
      </c>
      <c r="AP95" s="19"/>
    </row>
    <row r="96" spans="1:42" x14ac:dyDescent="0.2">
      <c r="A96" s="16" t="s">
        <v>1292</v>
      </c>
      <c r="B96" s="20"/>
      <c r="C96">
        <v>30000000</v>
      </c>
      <c r="D96" s="34">
        <v>40000000</v>
      </c>
      <c r="E96" s="34">
        <v>63000000</v>
      </c>
      <c r="F96" s="52">
        <v>72400000</v>
      </c>
      <c r="G96" s="52">
        <v>121400000</v>
      </c>
      <c r="H96" s="19">
        <v>120900000</v>
      </c>
      <c r="I96" s="19">
        <v>182300000</v>
      </c>
      <c r="J96" s="19">
        <v>323600000</v>
      </c>
      <c r="K96" s="19">
        <v>451700000</v>
      </c>
      <c r="L96" s="19">
        <v>528300000</v>
      </c>
      <c r="M96" s="19">
        <v>630800000</v>
      </c>
      <c r="N96" s="19">
        <v>663300000</v>
      </c>
      <c r="O96" s="19">
        <v>822800000</v>
      </c>
      <c r="P96" s="19">
        <v>845000000</v>
      </c>
      <c r="Q96" s="19">
        <v>865000000</v>
      </c>
      <c r="R96" s="19">
        <v>1117000000</v>
      </c>
      <c r="S96" s="19">
        <v>1655000000</v>
      </c>
      <c r="T96" s="19">
        <v>2028000000</v>
      </c>
      <c r="U96" s="19">
        <v>2314000000</v>
      </c>
      <c r="V96" s="19">
        <v>3366000000</v>
      </c>
      <c r="W96" s="19">
        <v>3266000000</v>
      </c>
      <c r="X96" s="19">
        <v>3030000000</v>
      </c>
      <c r="Y96" s="19">
        <v>2864000000</v>
      </c>
      <c r="Z96" s="19">
        <v>2894000000</v>
      </c>
      <c r="AA96" s="19">
        <v>3167000000</v>
      </c>
      <c r="AB96" s="19">
        <v>3380000000</v>
      </c>
      <c r="AC96" s="19">
        <v>4083000000</v>
      </c>
      <c r="AD96" s="19">
        <v>4297000000</v>
      </c>
      <c r="AE96" s="19">
        <v>4070000000</v>
      </c>
      <c r="AF96" s="19">
        <v>3840000000</v>
      </c>
      <c r="AG96" s="19">
        <v>3562000000</v>
      </c>
      <c r="AH96" s="19">
        <v>3737000000</v>
      </c>
      <c r="AI96" s="19">
        <v>4116000000</v>
      </c>
      <c r="AJ96" s="19">
        <v>4207000000</v>
      </c>
      <c r="AK96" s="19">
        <v>6324000000</v>
      </c>
      <c r="AL96" s="19">
        <v>4434000000</v>
      </c>
      <c r="AM96" s="19">
        <v>4784000000</v>
      </c>
      <c r="AN96" s="19">
        <v>5964000000</v>
      </c>
      <c r="AO96" s="19">
        <v>6404000000</v>
      </c>
    </row>
    <row r="97" spans="1:42" x14ac:dyDescent="0.2">
      <c r="A97" s="16" t="s">
        <v>1374</v>
      </c>
      <c r="B97" s="16"/>
      <c r="C97" s="19"/>
      <c r="D97" s="19"/>
      <c r="E97" s="19"/>
      <c r="F97" s="19"/>
      <c r="G97" s="19">
        <v>21500000</v>
      </c>
      <c r="H97" s="19">
        <v>33600000</v>
      </c>
      <c r="I97" s="19">
        <v>50700000</v>
      </c>
      <c r="J97" s="19">
        <v>74500000</v>
      </c>
      <c r="K97" s="19">
        <v>84200000</v>
      </c>
      <c r="L97" s="19">
        <v>100300000</v>
      </c>
      <c r="M97" s="19">
        <v>117100000</v>
      </c>
      <c r="N97" s="19">
        <v>143800000</v>
      </c>
      <c r="O97" s="19">
        <v>176800000</v>
      </c>
      <c r="P97" s="19">
        <v>211800000</v>
      </c>
      <c r="R97" s="19">
        <v>155000000</v>
      </c>
      <c r="S97" s="19">
        <v>336000000</v>
      </c>
      <c r="T97" s="19">
        <v>333000000</v>
      </c>
      <c r="U97" s="19">
        <v>347000000</v>
      </c>
      <c r="V97" s="19">
        <v>370000000</v>
      </c>
      <c r="W97" s="19">
        <v>298000000</v>
      </c>
      <c r="X97" s="19">
        <v>294000000</v>
      </c>
      <c r="Y97" s="19">
        <v>294000000</v>
      </c>
      <c r="Z97" s="19">
        <v>294000000</v>
      </c>
      <c r="AA97" s="19">
        <v>294000000</v>
      </c>
      <c r="AB97" s="19">
        <v>294000000</v>
      </c>
      <c r="AP97" s="19"/>
    </row>
    <row r="98" spans="1:42" x14ac:dyDescent="0.2">
      <c r="A98" s="16" t="s">
        <v>1375</v>
      </c>
      <c r="B98" s="16"/>
      <c r="C98" s="19"/>
      <c r="D98" s="19"/>
      <c r="E98" s="19"/>
      <c r="F98" s="19"/>
      <c r="G98" s="19">
        <v>21500000</v>
      </c>
      <c r="H98" s="19">
        <v>33600000</v>
      </c>
      <c r="I98" s="19">
        <v>50700000</v>
      </c>
      <c r="J98" s="19">
        <v>74500000</v>
      </c>
      <c r="K98" s="19">
        <v>84200000</v>
      </c>
      <c r="L98" s="19">
        <v>100300000</v>
      </c>
      <c r="M98" s="19">
        <v>117100000</v>
      </c>
      <c r="N98" s="19">
        <v>143800000</v>
      </c>
      <c r="O98" s="19">
        <v>176800000</v>
      </c>
      <c r="P98" s="19">
        <v>211800000</v>
      </c>
      <c r="R98" s="19">
        <v>155000000</v>
      </c>
      <c r="S98" s="19">
        <v>336000000</v>
      </c>
      <c r="T98" s="19">
        <v>333000000</v>
      </c>
      <c r="U98" s="19">
        <v>347000000</v>
      </c>
      <c r="V98" s="19">
        <v>370000000</v>
      </c>
      <c r="W98" s="19">
        <v>298000000</v>
      </c>
      <c r="X98" s="19">
        <v>294000000</v>
      </c>
      <c r="Y98" s="19">
        <v>294000000</v>
      </c>
      <c r="Z98" s="19">
        <v>294000000</v>
      </c>
      <c r="AA98" s="19">
        <v>294000000</v>
      </c>
      <c r="AB98" s="19">
        <v>294000000</v>
      </c>
      <c r="AP98" s="19"/>
    </row>
    <row r="99" spans="1:42" x14ac:dyDescent="0.2">
      <c r="A99" s="16" t="s">
        <v>1384</v>
      </c>
      <c r="B99" s="16"/>
      <c r="R99" s="19">
        <v>155000000</v>
      </c>
      <c r="S99" s="19">
        <v>336000000</v>
      </c>
      <c r="T99" s="19">
        <v>333000000</v>
      </c>
      <c r="U99" s="19">
        <v>347000000</v>
      </c>
      <c r="V99" s="19">
        <v>370000000</v>
      </c>
      <c r="W99" s="19">
        <v>298000000</v>
      </c>
      <c r="X99" s="19">
        <v>294000000</v>
      </c>
      <c r="Y99" s="19">
        <v>294000000</v>
      </c>
      <c r="Z99" s="19">
        <v>294000000</v>
      </c>
      <c r="AA99" s="19">
        <v>294000000</v>
      </c>
      <c r="AB99" s="19">
        <v>294000000</v>
      </c>
    </row>
    <row r="100" spans="1:42" x14ac:dyDescent="0.2">
      <c r="A100" s="16" t="s">
        <v>1385</v>
      </c>
      <c r="B100" s="16"/>
      <c r="R100" s="19">
        <v>155000000</v>
      </c>
      <c r="S100" s="19">
        <v>336000000</v>
      </c>
      <c r="T100" s="19">
        <v>333000000</v>
      </c>
      <c r="U100" s="19">
        <v>347000000</v>
      </c>
      <c r="V100" s="19">
        <v>370000000</v>
      </c>
      <c r="W100" s="19">
        <v>298000000</v>
      </c>
      <c r="X100" s="19">
        <v>294000000</v>
      </c>
      <c r="Y100" s="19">
        <v>294000000</v>
      </c>
      <c r="Z100" s="19">
        <v>294000000</v>
      </c>
      <c r="AA100" s="19">
        <v>294000000</v>
      </c>
      <c r="AB100" s="19">
        <v>294000000</v>
      </c>
    </row>
    <row r="101" spans="1:42" x14ac:dyDescent="0.2">
      <c r="A101" s="16" t="s">
        <v>1386</v>
      </c>
      <c r="B101" s="20"/>
      <c r="Q101" s="19">
        <v>205800000</v>
      </c>
      <c r="R101" s="19">
        <v>-141000000</v>
      </c>
      <c r="S101" s="19">
        <v>-24000000</v>
      </c>
      <c r="U101" s="19">
        <v>49000000</v>
      </c>
      <c r="W101" s="19">
        <v>519000000</v>
      </c>
      <c r="X101" s="19">
        <v>380000000</v>
      </c>
      <c r="Y101" s="19">
        <v>67000000</v>
      </c>
      <c r="Z101" s="19">
        <v>117000000</v>
      </c>
      <c r="AA101" s="19">
        <v>896000000</v>
      </c>
      <c r="AB101" s="19">
        <v>295000000</v>
      </c>
      <c r="AC101" s="19">
        <v>196000000</v>
      </c>
      <c r="AD101" s="19">
        <v>454000000</v>
      </c>
      <c r="AE101" s="19">
        <v>49000000</v>
      </c>
      <c r="AF101" s="19">
        <v>133000000</v>
      </c>
      <c r="AG101" s="19">
        <v>375000000</v>
      </c>
      <c r="AH101" s="19">
        <v>314000000</v>
      </c>
      <c r="AI101" s="19">
        <v>66000000</v>
      </c>
      <c r="AJ101" s="19">
        <v>189000000</v>
      </c>
      <c r="AK101" s="19">
        <v>194000000</v>
      </c>
      <c r="AL101" s="19">
        <v>503000000</v>
      </c>
      <c r="AM101" s="19">
        <v>879000000</v>
      </c>
      <c r="AN101" s="19">
        <v>248000000</v>
      </c>
      <c r="AO101" s="19">
        <v>1039000000</v>
      </c>
    </row>
    <row r="102" spans="1:42" x14ac:dyDescent="0.2">
      <c r="A102" s="16" t="s">
        <v>1293</v>
      </c>
      <c r="B102" s="20"/>
      <c r="C102" s="19"/>
      <c r="D102" s="19"/>
      <c r="E102" s="19"/>
      <c r="F102" s="19"/>
      <c r="G102" s="19">
        <v>123400000</v>
      </c>
      <c r="H102" s="19">
        <v>498100000</v>
      </c>
      <c r="I102" s="19">
        <v>551200000</v>
      </c>
      <c r="J102" s="19">
        <v>698500000</v>
      </c>
      <c r="K102" s="19">
        <v>760800000</v>
      </c>
      <c r="L102" s="19">
        <v>916000000</v>
      </c>
      <c r="M102" s="19">
        <v>930300000</v>
      </c>
      <c r="N102" s="19">
        <v>1118400000</v>
      </c>
      <c r="O102" s="19">
        <v>1325000000</v>
      </c>
      <c r="P102" s="19">
        <v>1368100000</v>
      </c>
      <c r="Q102" s="19">
        <v>1531200000</v>
      </c>
      <c r="R102" s="19">
        <v>2207000000</v>
      </c>
      <c r="S102" s="19">
        <v>3091000000</v>
      </c>
      <c r="T102" s="19">
        <v>3902000000</v>
      </c>
      <c r="U102" s="19">
        <v>4848000000</v>
      </c>
      <c r="V102" s="19">
        <v>5071000000</v>
      </c>
      <c r="W102" s="19">
        <v>4779000000</v>
      </c>
      <c r="X102" s="19">
        <v>5214000000</v>
      </c>
      <c r="Y102" s="19">
        <v>5506000000</v>
      </c>
      <c r="Z102" s="19">
        <v>5545000000</v>
      </c>
      <c r="AA102" s="19">
        <v>4312000000</v>
      </c>
      <c r="AB102" s="19">
        <v>5577000000</v>
      </c>
      <c r="AC102" s="19">
        <v>5867000000</v>
      </c>
      <c r="AD102" s="19">
        <v>6191000000</v>
      </c>
      <c r="AE102" s="19">
        <v>8470000000</v>
      </c>
      <c r="AF102" s="19">
        <v>9794000000</v>
      </c>
      <c r="AG102" s="19">
        <v>9973000000</v>
      </c>
      <c r="AH102" s="19">
        <v>10263000000</v>
      </c>
      <c r="AI102" s="19">
        <v>9674000000</v>
      </c>
      <c r="AJ102" s="19">
        <v>9139000000</v>
      </c>
      <c r="AK102" s="19">
        <v>7639000000</v>
      </c>
      <c r="AL102" s="19">
        <v>9566000000</v>
      </c>
      <c r="AM102" s="19">
        <v>7897000000</v>
      </c>
      <c r="AN102" s="19">
        <v>7258000000</v>
      </c>
      <c r="AO102" s="19">
        <v>8192000000</v>
      </c>
      <c r="AP102" s="19"/>
    </row>
    <row r="103" spans="1:42" x14ac:dyDescent="0.2">
      <c r="A103" s="16" t="s">
        <v>1295</v>
      </c>
      <c r="B103" s="20"/>
      <c r="X103" s="19">
        <v>-199000000</v>
      </c>
      <c r="Y103" s="19">
        <v>-302000000</v>
      </c>
      <c r="Z103" s="19">
        <v>-228000000</v>
      </c>
      <c r="AA103" s="19">
        <v>-162000000</v>
      </c>
      <c r="AB103" s="19">
        <v>-568000000</v>
      </c>
      <c r="AC103" s="19">
        <v>-602000000</v>
      </c>
      <c r="AD103" s="19">
        <v>-606000000</v>
      </c>
      <c r="AE103" s="19">
        <v>-492000000</v>
      </c>
      <c r="AF103" s="19">
        <v>-631000000</v>
      </c>
      <c r="AG103" s="19">
        <v>-376000000</v>
      </c>
      <c r="AH103" s="19">
        <v>-718000000</v>
      </c>
      <c r="AI103" s="19">
        <v>-1289000000</v>
      </c>
      <c r="AJ103" s="19">
        <v>-1262000000</v>
      </c>
      <c r="AK103" s="19">
        <v>-1197000000</v>
      </c>
      <c r="AL103" s="19">
        <v>-1406000000</v>
      </c>
      <c r="AM103" s="19">
        <v>-2875000000</v>
      </c>
      <c r="AN103" s="19">
        <v>-3155000000</v>
      </c>
      <c r="AO103" s="19">
        <v>-2940000000</v>
      </c>
    </row>
    <row r="104" spans="1:42" x14ac:dyDescent="0.2">
      <c r="A104" s="16" t="s">
        <v>1296</v>
      </c>
      <c r="B104" s="16"/>
      <c r="X104" s="19">
        <v>352000000</v>
      </c>
      <c r="Y104" s="19">
        <v>276000000</v>
      </c>
      <c r="Z104" s="19">
        <v>376000000</v>
      </c>
      <c r="AA104" s="19">
        <v>448000000</v>
      </c>
      <c r="AB104" s="19">
        <v>485000000</v>
      </c>
      <c r="AC104" s="19">
        <v>420000000</v>
      </c>
      <c r="AD104" s="19">
        <v>465000000</v>
      </c>
      <c r="AE104" s="19">
        <v>603000000</v>
      </c>
      <c r="AF104" s="19">
        <v>629000000</v>
      </c>
      <c r="AG104" s="19">
        <v>928000000</v>
      </c>
      <c r="AH104" s="19">
        <v>674000000</v>
      </c>
      <c r="AI104" s="19">
        <v>753000000</v>
      </c>
      <c r="AJ104" s="19">
        <v>256000000</v>
      </c>
    </row>
    <row r="105" spans="1:42" x14ac:dyDescent="0.2">
      <c r="A105" s="16" t="s">
        <v>1297</v>
      </c>
      <c r="B105" s="20"/>
      <c r="X105" s="19">
        <v>551000000</v>
      </c>
      <c r="Y105" s="19">
        <v>578000000</v>
      </c>
      <c r="Z105" s="19">
        <v>604000000</v>
      </c>
      <c r="AA105" s="19">
        <v>610000000</v>
      </c>
      <c r="AB105" s="19">
        <v>1053000000</v>
      </c>
      <c r="AC105" s="19">
        <v>1022000000</v>
      </c>
      <c r="AD105" s="19">
        <v>1071000000</v>
      </c>
      <c r="AE105" s="19">
        <v>1095000000</v>
      </c>
      <c r="AF105" s="19">
        <v>1260000000</v>
      </c>
      <c r="AG105" s="19">
        <v>1304000000</v>
      </c>
      <c r="AH105" s="19">
        <v>1392000000</v>
      </c>
      <c r="AI105" s="19">
        <v>1289000000</v>
      </c>
      <c r="AJ105" s="19">
        <v>1262000000</v>
      </c>
      <c r="AK105" s="19">
        <v>1197000000</v>
      </c>
      <c r="AL105" s="19">
        <v>1406000000</v>
      </c>
      <c r="AM105" s="19">
        <v>2875000000</v>
      </c>
      <c r="AN105" s="19">
        <v>3155000000</v>
      </c>
      <c r="AO105" s="19">
        <v>2940000000</v>
      </c>
    </row>
    <row r="106" spans="1:42" x14ac:dyDescent="0.2">
      <c r="A106" s="16" t="s">
        <v>1298</v>
      </c>
      <c r="B106" s="20"/>
      <c r="C106" s="19"/>
      <c r="D106" s="19"/>
      <c r="E106" s="19"/>
      <c r="F106" s="19"/>
      <c r="G106" s="19">
        <v>35900000</v>
      </c>
      <c r="H106" s="19">
        <v>65100000</v>
      </c>
      <c r="I106" s="19">
        <v>47400000</v>
      </c>
      <c r="J106" s="19">
        <v>-98200000</v>
      </c>
      <c r="K106" s="19">
        <v>48900000</v>
      </c>
      <c r="L106" s="19">
        <v>52500000</v>
      </c>
      <c r="M106" s="19">
        <v>-65200000</v>
      </c>
      <c r="N106" s="19">
        <v>116000000</v>
      </c>
      <c r="O106" s="19">
        <v>168100000</v>
      </c>
      <c r="P106" s="19">
        <v>175900000</v>
      </c>
      <c r="Q106" s="19">
        <v>-205800000</v>
      </c>
      <c r="R106" s="19">
        <v>-2851000000</v>
      </c>
      <c r="S106" s="19">
        <v>24000000</v>
      </c>
      <c r="T106" s="19">
        <v>-554000000</v>
      </c>
      <c r="U106" s="19">
        <v>-49000000</v>
      </c>
      <c r="V106" s="19">
        <v>-1231000000</v>
      </c>
      <c r="W106" s="19">
        <v>-1318000000</v>
      </c>
      <c r="X106" s="19">
        <v>-380000000</v>
      </c>
      <c r="AA106" s="19">
        <v>-896000000</v>
      </c>
      <c r="AI106" s="19">
        <v>753000000</v>
      </c>
      <c r="AJ106" s="19">
        <v>256000000</v>
      </c>
      <c r="AK106" s="19">
        <v>259000000</v>
      </c>
      <c r="AL106" s="19">
        <v>-814000000</v>
      </c>
      <c r="AM106" s="19">
        <v>2833000000</v>
      </c>
      <c r="AN106" s="19">
        <v>506000000</v>
      </c>
      <c r="AO106" s="19">
        <v>2172000000</v>
      </c>
      <c r="AP106" s="19"/>
    </row>
    <row r="107" spans="1:42" x14ac:dyDescent="0.2">
      <c r="A107" s="16" t="s">
        <v>1383</v>
      </c>
      <c r="B107" s="16"/>
      <c r="R107" s="19">
        <v>12600000</v>
      </c>
    </row>
    <row r="108" spans="1:42" x14ac:dyDescent="0.2">
      <c r="A108" s="16" t="s">
        <v>1300</v>
      </c>
      <c r="B108" s="16"/>
      <c r="C108" s="19"/>
      <c r="D108" s="19"/>
      <c r="E108" s="19"/>
      <c r="F108" s="19"/>
      <c r="G108" s="19">
        <v>35900000</v>
      </c>
      <c r="H108" s="19">
        <v>65100000</v>
      </c>
      <c r="I108" s="19">
        <v>47400000</v>
      </c>
      <c r="J108" s="19">
        <v>-98200000</v>
      </c>
      <c r="K108" s="19">
        <v>48900000</v>
      </c>
      <c r="L108" s="19">
        <v>52500000</v>
      </c>
      <c r="M108" s="19">
        <v>-65200000</v>
      </c>
      <c r="N108" s="19">
        <v>116000000</v>
      </c>
      <c r="O108" s="19">
        <v>168100000</v>
      </c>
      <c r="P108" s="19">
        <v>175900000</v>
      </c>
      <c r="Q108" s="19">
        <v>-205800000</v>
      </c>
      <c r="R108" s="19">
        <v>-2851000000</v>
      </c>
      <c r="S108" s="19">
        <v>24000000</v>
      </c>
      <c r="T108" s="19">
        <v>-554000000</v>
      </c>
      <c r="U108" s="19">
        <v>-49000000</v>
      </c>
      <c r="V108" s="19">
        <v>-1231000000</v>
      </c>
      <c r="W108" s="19">
        <v>-1318000000</v>
      </c>
      <c r="X108" s="19">
        <v>-380000000</v>
      </c>
      <c r="Y108">
        <v>0</v>
      </c>
      <c r="AA108" s="19">
        <v>-896000000</v>
      </c>
      <c r="AI108">
        <v>0</v>
      </c>
      <c r="AJ108">
        <v>0</v>
      </c>
      <c r="AK108" s="19">
        <v>-1505000000</v>
      </c>
      <c r="AL108">
        <v>0</v>
      </c>
      <c r="AM108">
        <v>0</v>
      </c>
      <c r="AP108" s="19"/>
    </row>
    <row r="109" spans="1:42" x14ac:dyDescent="0.2">
      <c r="A109" s="16" t="s">
        <v>1301</v>
      </c>
      <c r="B109" s="16"/>
      <c r="W109" s="19">
        <v>209000000</v>
      </c>
    </row>
    <row r="110" spans="1:42" x14ac:dyDescent="0.2">
      <c r="A110" s="16" t="s">
        <v>1387</v>
      </c>
      <c r="B110" s="16"/>
      <c r="Y110">
        <v>0</v>
      </c>
    </row>
    <row r="111" spans="1:42" x14ac:dyDescent="0.2">
      <c r="A111" s="16" t="s">
        <v>1302</v>
      </c>
      <c r="B111" s="16"/>
      <c r="W111" s="19">
        <v>1109000000</v>
      </c>
      <c r="AK111" s="19">
        <v>1505000000</v>
      </c>
    </row>
    <row r="112" spans="1:42" x14ac:dyDescent="0.2">
      <c r="A112" s="16" t="s">
        <v>1303</v>
      </c>
      <c r="B112" s="20"/>
      <c r="AI112" s="19">
        <v>753000000</v>
      </c>
      <c r="AJ112" s="19">
        <v>256000000</v>
      </c>
      <c r="AK112" s="19">
        <v>259000000</v>
      </c>
      <c r="AL112" s="19">
        <v>-814000000</v>
      </c>
      <c r="AM112" s="19">
        <v>2833000000</v>
      </c>
      <c r="AN112" s="19">
        <v>506000000</v>
      </c>
      <c r="AO112" s="19">
        <v>2172000000</v>
      </c>
    </row>
    <row r="113" spans="1:42" x14ac:dyDescent="0.2">
      <c r="A113" s="16" t="s">
        <v>1304</v>
      </c>
      <c r="B113" s="20"/>
      <c r="C113" s="19"/>
      <c r="D113" s="19"/>
      <c r="E113" s="19"/>
      <c r="F113" s="19"/>
      <c r="G113" s="19">
        <v>158000000</v>
      </c>
      <c r="H113" s="19">
        <v>563100000</v>
      </c>
      <c r="I113" s="19">
        <v>592400000</v>
      </c>
      <c r="J113" s="19">
        <v>588300000</v>
      </c>
      <c r="K113" s="19">
        <v>794400000</v>
      </c>
      <c r="L113" s="19">
        <v>962300000</v>
      </c>
      <c r="M113" s="19">
        <v>861400000</v>
      </c>
      <c r="N113" s="19">
        <v>1224400000</v>
      </c>
      <c r="O113" s="19">
        <v>1566200000</v>
      </c>
      <c r="P113" s="19">
        <v>1674300000</v>
      </c>
      <c r="Q113" s="19">
        <v>1686300000</v>
      </c>
      <c r="R113" s="19">
        <v>-685000000</v>
      </c>
      <c r="S113" s="19">
        <v>3173000000</v>
      </c>
      <c r="T113" s="19">
        <v>3395000000</v>
      </c>
      <c r="U113" s="19">
        <v>4868000000</v>
      </c>
      <c r="V113" s="19">
        <v>4020000000</v>
      </c>
      <c r="W113" s="19">
        <v>3961000000</v>
      </c>
      <c r="X113" s="19">
        <v>5015000000</v>
      </c>
      <c r="Y113" s="19">
        <v>5204000000</v>
      </c>
      <c r="Z113" s="19">
        <v>5317000000</v>
      </c>
      <c r="AA113" s="19">
        <v>4150000000</v>
      </c>
      <c r="AB113" s="19">
        <v>5009000000</v>
      </c>
      <c r="AC113" s="19">
        <v>5265000000</v>
      </c>
      <c r="AD113" s="19">
        <v>5585000000</v>
      </c>
      <c r="AE113" s="19">
        <v>7978000000</v>
      </c>
      <c r="AF113" s="19">
        <v>9163000000</v>
      </c>
      <c r="AG113" s="19">
        <v>9597000000</v>
      </c>
      <c r="AH113" s="19">
        <v>9545000000</v>
      </c>
      <c r="AI113" s="19">
        <v>9138000000</v>
      </c>
      <c r="AJ113" s="19">
        <v>8133000000</v>
      </c>
      <c r="AK113" s="19">
        <v>6701000000</v>
      </c>
      <c r="AL113" s="19">
        <v>7346000000</v>
      </c>
      <c r="AM113" s="19">
        <v>7855000000</v>
      </c>
      <c r="AN113" s="19">
        <v>4609000000</v>
      </c>
      <c r="AO113" s="19">
        <v>7424000000</v>
      </c>
      <c r="AP113" s="19"/>
    </row>
    <row r="114" spans="1:42" x14ac:dyDescent="0.2">
      <c r="A114" s="16" t="s">
        <v>1305</v>
      </c>
      <c r="B114" s="20"/>
      <c r="C114" s="19"/>
      <c r="D114" s="19"/>
      <c r="E114" s="19"/>
      <c r="F114" s="19"/>
      <c r="G114" s="19">
        <v>60100000</v>
      </c>
      <c r="H114" s="19">
        <v>205500000</v>
      </c>
      <c r="I114" s="19">
        <v>217800000</v>
      </c>
      <c r="J114" s="19">
        <v>268600000</v>
      </c>
      <c r="K114" s="19">
        <v>256700000</v>
      </c>
      <c r="L114" s="19">
        <v>282500000</v>
      </c>
      <c r="M114" s="19">
        <v>217100000</v>
      </c>
      <c r="N114" s="19">
        <v>361200000</v>
      </c>
      <c r="O114" s="19">
        <v>469800000</v>
      </c>
      <c r="P114" s="19">
        <v>535800000</v>
      </c>
      <c r="Q114" s="19">
        <v>566600000</v>
      </c>
      <c r="R114" s="19">
        <v>707000000</v>
      </c>
      <c r="S114" s="19">
        <v>914000000</v>
      </c>
      <c r="T114" s="19">
        <v>1032000000</v>
      </c>
      <c r="U114" s="19">
        <v>1194000000</v>
      </c>
      <c r="V114" s="19">
        <v>1070000000</v>
      </c>
      <c r="W114" s="19">
        <v>795000000</v>
      </c>
      <c r="X114" s="19">
        <v>963000000</v>
      </c>
      <c r="Y114" s="19">
        <v>599000000</v>
      </c>
      <c r="Z114" s="19">
        <v>690000000</v>
      </c>
      <c r="AA114" s="19">
        <v>467000000</v>
      </c>
      <c r="AB114" s="19">
        <v>664000000</v>
      </c>
      <c r="AC114" s="19">
        <v>184000000</v>
      </c>
      <c r="AD114" s="19">
        <v>427000000</v>
      </c>
      <c r="AE114" s="19">
        <v>1039000000</v>
      </c>
      <c r="AF114" s="19">
        <v>1441000000</v>
      </c>
      <c r="AG114" s="19">
        <v>7618000000</v>
      </c>
      <c r="AH114" s="19">
        <v>1151000000</v>
      </c>
      <c r="AI114" s="19">
        <v>1296000000</v>
      </c>
      <c r="AJ114" s="19">
        <v>869000000</v>
      </c>
      <c r="AK114" s="19">
        <v>808000000</v>
      </c>
      <c r="AL114" s="19">
        <v>794000000</v>
      </c>
      <c r="AM114" s="19">
        <v>1138000000</v>
      </c>
      <c r="AN114" s="19">
        <v>519000000</v>
      </c>
      <c r="AO114" s="19">
        <v>805000000</v>
      </c>
      <c r="AP114" s="19"/>
    </row>
    <row r="115" spans="1:42" x14ac:dyDescent="0.2">
      <c r="A115" s="16" t="s">
        <v>1306</v>
      </c>
      <c r="B115" s="20"/>
      <c r="C115" s="19"/>
      <c r="D115" s="19"/>
      <c r="E115" s="19"/>
      <c r="F115" s="19"/>
      <c r="G115" s="19">
        <v>97900000</v>
      </c>
      <c r="H115" s="19">
        <v>357600000</v>
      </c>
      <c r="I115" s="19">
        <v>383300000</v>
      </c>
      <c r="J115" s="19">
        <v>319700000</v>
      </c>
      <c r="K115" s="19">
        <v>537700000</v>
      </c>
      <c r="L115" s="19">
        <v>679800000</v>
      </c>
      <c r="M115" s="19">
        <v>644300000</v>
      </c>
      <c r="N115" s="19">
        <v>863200000</v>
      </c>
      <c r="O115" s="19">
        <v>1096400000</v>
      </c>
      <c r="P115" s="19">
        <v>1138500000</v>
      </c>
      <c r="Q115" s="19">
        <v>1119700000</v>
      </c>
      <c r="R115" s="19">
        <v>-1392000000</v>
      </c>
      <c r="S115" s="19">
        <v>2259000000</v>
      </c>
      <c r="T115" s="19">
        <v>2363000000</v>
      </c>
      <c r="U115" s="19">
        <v>3674000000</v>
      </c>
      <c r="V115" s="19">
        <v>2950000000</v>
      </c>
      <c r="W115" s="19">
        <v>3166000000</v>
      </c>
      <c r="X115" s="19">
        <v>4052000000</v>
      </c>
      <c r="Y115" s="19">
        <v>4605000000</v>
      </c>
      <c r="Z115" s="19">
        <v>4627000000</v>
      </c>
      <c r="AA115" s="19">
        <v>3683000000</v>
      </c>
      <c r="AB115" s="19">
        <v>4345000000</v>
      </c>
      <c r="AC115" s="19">
        <v>5081000000</v>
      </c>
      <c r="AD115" s="19">
        <v>5158000000</v>
      </c>
      <c r="AE115" s="19">
        <v>6939000000</v>
      </c>
      <c r="AF115" s="19">
        <v>7722000000</v>
      </c>
      <c r="AG115" s="19">
        <v>1979000000</v>
      </c>
      <c r="AH115" s="19">
        <v>8394000000</v>
      </c>
      <c r="AI115" s="19">
        <v>7842000000</v>
      </c>
      <c r="AJ115" s="19">
        <v>7264000000</v>
      </c>
      <c r="AK115" s="19">
        <v>5893000000</v>
      </c>
      <c r="AL115" s="19">
        <v>6552000000</v>
      </c>
      <c r="AM115" s="19">
        <v>6717000000</v>
      </c>
      <c r="AN115" s="19">
        <v>4090000000</v>
      </c>
      <c r="AO115" s="19">
        <v>6619000000</v>
      </c>
      <c r="AP115" s="19"/>
    </row>
    <row r="116" spans="1:42" x14ac:dyDescent="0.2">
      <c r="A116" s="16" t="s">
        <v>1307</v>
      </c>
      <c r="B116" s="20"/>
      <c r="C116" s="52">
        <v>1730000</v>
      </c>
      <c r="D116" s="52">
        <v>-8160000</v>
      </c>
      <c r="E116" s="52">
        <v>4000000</v>
      </c>
      <c r="F116" s="52">
        <v>4000000</v>
      </c>
      <c r="G116" s="52">
        <v>97900000</v>
      </c>
      <c r="H116" s="19">
        <v>357600000</v>
      </c>
      <c r="I116" s="19">
        <v>383300000</v>
      </c>
      <c r="J116" s="19">
        <v>319700000</v>
      </c>
      <c r="K116" s="19">
        <v>537700000</v>
      </c>
      <c r="L116" s="19">
        <v>679800000</v>
      </c>
      <c r="M116" s="19">
        <v>644300000</v>
      </c>
      <c r="N116" s="19">
        <v>863200000</v>
      </c>
      <c r="O116" s="19">
        <v>1096400000</v>
      </c>
      <c r="P116" s="19">
        <v>1138500000</v>
      </c>
      <c r="Q116" s="19">
        <v>1119700000</v>
      </c>
      <c r="R116" s="19">
        <v>-1392000000</v>
      </c>
      <c r="S116" s="19">
        <v>2259000000</v>
      </c>
      <c r="T116" s="19">
        <v>2363000000</v>
      </c>
      <c r="U116" s="19">
        <v>3674000000</v>
      </c>
      <c r="V116" s="19">
        <v>2950000000</v>
      </c>
      <c r="W116" s="19">
        <v>3166000000</v>
      </c>
      <c r="X116" s="19">
        <v>4052000000</v>
      </c>
      <c r="Y116" s="19">
        <v>4605000000</v>
      </c>
      <c r="Z116" s="19">
        <v>4627000000</v>
      </c>
      <c r="AA116" s="19">
        <v>3683000000</v>
      </c>
      <c r="AB116" s="19">
        <v>4345000000</v>
      </c>
      <c r="AC116" s="19">
        <v>5081000000</v>
      </c>
      <c r="AD116" s="19">
        <v>5158000000</v>
      </c>
      <c r="AE116" s="19">
        <v>6939000000</v>
      </c>
      <c r="AF116" s="19">
        <v>7722000000</v>
      </c>
      <c r="AG116" s="19">
        <v>1979000000</v>
      </c>
      <c r="AH116" s="19">
        <v>8394000000</v>
      </c>
      <c r="AI116" s="19">
        <v>7842000000</v>
      </c>
      <c r="AJ116" s="19">
        <v>7264000000</v>
      </c>
      <c r="AK116" s="19">
        <v>5893000000</v>
      </c>
      <c r="AL116" s="19">
        <v>6552000000</v>
      </c>
      <c r="AM116" s="19">
        <v>6717000000</v>
      </c>
      <c r="AN116" s="19">
        <v>4090000000</v>
      </c>
      <c r="AO116" s="19">
        <v>6619000000</v>
      </c>
      <c r="AP116" s="19"/>
    </row>
    <row r="117" spans="1:42" x14ac:dyDescent="0.2">
      <c r="A117" s="16" t="s">
        <v>1308</v>
      </c>
      <c r="B117" s="20"/>
      <c r="C117" s="19"/>
      <c r="D117" s="19"/>
      <c r="E117" s="19"/>
      <c r="F117" s="19"/>
      <c r="G117" s="19">
        <v>97900000</v>
      </c>
      <c r="H117" s="19">
        <v>357600000</v>
      </c>
      <c r="I117" s="19">
        <v>383300000</v>
      </c>
      <c r="J117" s="19">
        <v>319700000</v>
      </c>
      <c r="K117" s="19">
        <v>537700000</v>
      </c>
      <c r="L117" s="19">
        <v>679800000</v>
      </c>
      <c r="M117" s="19">
        <v>644300000</v>
      </c>
      <c r="N117" s="19">
        <v>863200000</v>
      </c>
      <c r="O117" s="19">
        <v>1096400000</v>
      </c>
      <c r="P117" s="19">
        <v>1138500000</v>
      </c>
      <c r="Q117" s="19">
        <v>1119700000</v>
      </c>
      <c r="R117" s="19">
        <v>-1392000000</v>
      </c>
      <c r="S117" s="19">
        <v>2259000000</v>
      </c>
      <c r="T117" s="19">
        <v>2363000000</v>
      </c>
      <c r="U117" s="19">
        <v>3674000000</v>
      </c>
      <c r="V117" s="19">
        <v>2950000000</v>
      </c>
      <c r="W117" s="19">
        <v>3166000000</v>
      </c>
      <c r="X117" s="19">
        <v>4052000000</v>
      </c>
      <c r="Y117" s="19">
        <v>4605000000</v>
      </c>
      <c r="Z117" s="19">
        <v>4627000000</v>
      </c>
      <c r="AA117" s="19">
        <v>3683000000</v>
      </c>
      <c r="AB117" s="19">
        <v>4345000000</v>
      </c>
      <c r="AC117" s="19">
        <v>5081000000</v>
      </c>
      <c r="AD117" s="19">
        <v>5158000000</v>
      </c>
      <c r="AE117" s="19">
        <v>6939000000</v>
      </c>
      <c r="AF117" s="19">
        <v>7722000000</v>
      </c>
      <c r="AG117" s="19">
        <v>1979000000</v>
      </c>
      <c r="AH117" s="19">
        <v>8394000000</v>
      </c>
      <c r="AI117" s="19">
        <v>7842000000</v>
      </c>
      <c r="AJ117" s="19">
        <v>7264000000</v>
      </c>
      <c r="AK117" s="19">
        <v>5893000000</v>
      </c>
      <c r="AL117" s="19">
        <v>6552000000</v>
      </c>
      <c r="AM117" s="19">
        <v>6717000000</v>
      </c>
      <c r="AN117" s="19">
        <v>4090000000</v>
      </c>
      <c r="AO117" s="19">
        <v>6619000000</v>
      </c>
      <c r="AP117" s="19"/>
    </row>
    <row r="118" spans="1:42" x14ac:dyDescent="0.2">
      <c r="A118" s="16" t="s">
        <v>1309</v>
      </c>
      <c r="B118" s="20"/>
      <c r="C118" s="19"/>
      <c r="D118" s="19"/>
      <c r="E118" s="19"/>
      <c r="F118" s="19"/>
      <c r="G118" s="19">
        <v>97900000</v>
      </c>
      <c r="H118" s="19">
        <v>357600000</v>
      </c>
      <c r="I118" s="19">
        <v>374600000</v>
      </c>
      <c r="J118" s="19">
        <v>319700000</v>
      </c>
      <c r="K118" s="19">
        <v>537700000</v>
      </c>
      <c r="L118" s="19">
        <v>679800000</v>
      </c>
      <c r="M118" s="19">
        <v>644300000</v>
      </c>
      <c r="N118" s="19">
        <v>863200000</v>
      </c>
      <c r="O118" s="19">
        <v>1096400000</v>
      </c>
      <c r="P118" s="19">
        <v>1138500000</v>
      </c>
      <c r="Q118" s="19">
        <v>1119700000</v>
      </c>
      <c r="R118" s="19">
        <v>-1392000000</v>
      </c>
      <c r="S118" s="19">
        <v>2259000000</v>
      </c>
      <c r="T118" s="19">
        <v>2363000000</v>
      </c>
      <c r="U118" s="19">
        <v>3674000000</v>
      </c>
      <c r="V118" s="19">
        <v>2950000000</v>
      </c>
      <c r="W118" s="19">
        <v>3166000000</v>
      </c>
      <c r="X118" s="19">
        <v>4052000000</v>
      </c>
      <c r="Y118" s="19">
        <v>4605000000</v>
      </c>
      <c r="Z118" s="19">
        <v>4627000000</v>
      </c>
      <c r="AA118" s="19">
        <v>3683000000</v>
      </c>
      <c r="AB118" s="19">
        <v>4345000000</v>
      </c>
      <c r="AC118" s="19">
        <v>5081000000</v>
      </c>
      <c r="AD118" s="19">
        <v>5158000000</v>
      </c>
      <c r="AE118" s="19">
        <v>6939000000</v>
      </c>
      <c r="AF118" s="19">
        <v>7722000000</v>
      </c>
      <c r="AG118" s="19">
        <v>1979000000</v>
      </c>
      <c r="AH118" s="19">
        <v>8394000000</v>
      </c>
      <c r="AI118" s="19">
        <v>7842000000</v>
      </c>
      <c r="AJ118" s="19">
        <v>7264000000</v>
      </c>
      <c r="AK118" s="19">
        <v>5893000000</v>
      </c>
      <c r="AL118" s="19">
        <v>6552000000</v>
      </c>
      <c r="AM118" s="19">
        <v>6717000000</v>
      </c>
      <c r="AN118" s="19">
        <v>4090000000</v>
      </c>
      <c r="AO118" s="19">
        <v>6619000000</v>
      </c>
      <c r="AP118" s="19"/>
    </row>
    <row r="119" spans="1:42" x14ac:dyDescent="0.2">
      <c r="A119" s="16" t="s">
        <v>1388</v>
      </c>
      <c r="B119" s="16"/>
      <c r="I119" s="19">
        <v>8700000</v>
      </c>
    </row>
    <row r="120" spans="1:42" x14ac:dyDescent="0.2">
      <c r="A120" s="16" t="s">
        <v>1312</v>
      </c>
      <c r="B120" s="20"/>
      <c r="C120" s="19"/>
      <c r="D120" s="19"/>
      <c r="E120" s="19"/>
      <c r="F120" s="19"/>
      <c r="G120" s="19">
        <v>97900000</v>
      </c>
      <c r="H120" s="19">
        <v>357600000</v>
      </c>
      <c r="I120" s="19">
        <v>383300000</v>
      </c>
      <c r="J120" s="19">
        <v>319700000</v>
      </c>
      <c r="K120" s="19">
        <v>537700000</v>
      </c>
      <c r="L120" s="19">
        <v>679800000</v>
      </c>
      <c r="M120" s="19">
        <v>644300000</v>
      </c>
      <c r="N120" s="19">
        <v>863200000</v>
      </c>
      <c r="O120" s="19">
        <v>1096400000</v>
      </c>
      <c r="P120" s="19">
        <v>1138500000</v>
      </c>
      <c r="Q120" s="19">
        <v>1119700000</v>
      </c>
      <c r="R120" s="19">
        <v>-1392000000</v>
      </c>
      <c r="S120" s="19">
        <v>2259000000</v>
      </c>
      <c r="T120" s="19">
        <v>2363000000</v>
      </c>
      <c r="U120" s="19">
        <v>3674000000</v>
      </c>
      <c r="V120" s="19">
        <v>2950000000</v>
      </c>
      <c r="W120" s="19">
        <v>3166000000</v>
      </c>
      <c r="X120" s="19">
        <v>4052000000</v>
      </c>
      <c r="Y120" s="19">
        <v>4605000000</v>
      </c>
      <c r="Z120" s="19">
        <v>4627000000</v>
      </c>
      <c r="AA120" s="19">
        <v>3683000000</v>
      </c>
      <c r="AB120" s="19">
        <v>4345000000</v>
      </c>
      <c r="AC120" s="19">
        <v>5081000000</v>
      </c>
      <c r="AD120" s="19">
        <v>5158000000</v>
      </c>
      <c r="AE120" s="19">
        <v>6939000000</v>
      </c>
      <c r="AF120" s="19">
        <v>7722000000</v>
      </c>
      <c r="AG120" s="19">
        <v>1979000000</v>
      </c>
      <c r="AH120" s="19">
        <v>8394000000</v>
      </c>
      <c r="AI120" s="19">
        <v>7842000000</v>
      </c>
      <c r="AJ120" s="19">
        <v>7264000000</v>
      </c>
      <c r="AK120" s="19">
        <v>5893000000</v>
      </c>
      <c r="AL120" s="19">
        <v>6552000000</v>
      </c>
      <c r="AM120" s="19">
        <v>6717000000</v>
      </c>
      <c r="AN120" s="19">
        <v>4090000000</v>
      </c>
      <c r="AO120" s="19">
        <v>6619000000</v>
      </c>
      <c r="AP120" s="19"/>
    </row>
    <row r="121" spans="1:42" x14ac:dyDescent="0.2">
      <c r="A121" s="16" t="s">
        <v>1313</v>
      </c>
      <c r="B121" s="16"/>
      <c r="G121">
        <v>0.09</v>
      </c>
      <c r="H121">
        <v>0.31</v>
      </c>
      <c r="I121">
        <v>0.35</v>
      </c>
      <c r="J121">
        <v>0.28599999999999998</v>
      </c>
      <c r="K121">
        <v>0.48</v>
      </c>
      <c r="L121">
        <v>0.60499999999999998</v>
      </c>
      <c r="M121">
        <v>0.61</v>
      </c>
      <c r="N121">
        <v>0.84499999999999997</v>
      </c>
      <c r="O121">
        <v>1.07</v>
      </c>
      <c r="P121">
        <v>1.1100000000000001</v>
      </c>
      <c r="Q121">
        <v>1.07</v>
      </c>
      <c r="R121">
        <v>-1.21</v>
      </c>
      <c r="S121">
        <v>1.75</v>
      </c>
      <c r="T121">
        <v>1.86</v>
      </c>
      <c r="U121">
        <v>2.97</v>
      </c>
      <c r="V121">
        <v>2.5099999999999998</v>
      </c>
      <c r="W121">
        <v>2.83</v>
      </c>
      <c r="X121">
        <v>3.79</v>
      </c>
      <c r="Y121">
        <v>4.53</v>
      </c>
      <c r="Z121">
        <v>4.82</v>
      </c>
      <c r="AA121">
        <v>4.07</v>
      </c>
      <c r="AB121">
        <v>5.61</v>
      </c>
      <c r="AC121">
        <v>6.75</v>
      </c>
      <c r="AD121">
        <v>6.8</v>
      </c>
      <c r="AE121">
        <v>9.15</v>
      </c>
      <c r="AF121">
        <v>10.32</v>
      </c>
      <c r="AG121">
        <v>2.71</v>
      </c>
      <c r="AH121">
        <v>12.7</v>
      </c>
      <c r="AI121">
        <v>12.96</v>
      </c>
      <c r="AJ121">
        <v>12.4</v>
      </c>
      <c r="AK121">
        <v>10.34</v>
      </c>
      <c r="AL121">
        <v>12.18</v>
      </c>
      <c r="AM121">
        <v>12.56</v>
      </c>
      <c r="AN121">
        <v>7.62</v>
      </c>
      <c r="AO121">
        <v>12.32</v>
      </c>
    </row>
    <row r="122" spans="1:42" x14ac:dyDescent="0.2">
      <c r="A122" s="16" t="s">
        <v>1314</v>
      </c>
      <c r="B122" s="16"/>
      <c r="G122">
        <v>0.09</v>
      </c>
      <c r="H122">
        <v>0.31</v>
      </c>
      <c r="I122">
        <v>0.35</v>
      </c>
      <c r="J122">
        <v>0.28399999999999997</v>
      </c>
      <c r="K122">
        <v>0.47</v>
      </c>
      <c r="L122">
        <v>0.60499999999999998</v>
      </c>
      <c r="M122">
        <v>0.58799999999999997</v>
      </c>
      <c r="N122">
        <v>0.81499999999999995</v>
      </c>
      <c r="O122">
        <v>1.02</v>
      </c>
      <c r="P122">
        <v>1.05</v>
      </c>
      <c r="Q122">
        <v>1.03</v>
      </c>
      <c r="R122">
        <v>-1.21</v>
      </c>
      <c r="S122">
        <v>1.69</v>
      </c>
      <c r="T122">
        <v>1.81</v>
      </c>
      <c r="U122">
        <v>2.93</v>
      </c>
      <c r="V122">
        <v>2.48</v>
      </c>
      <c r="W122">
        <v>2.82</v>
      </c>
      <c r="X122">
        <v>3.77</v>
      </c>
      <c r="Y122">
        <v>4.51</v>
      </c>
      <c r="Z122">
        <v>4.79</v>
      </c>
      <c r="AA122">
        <v>4.04</v>
      </c>
      <c r="AB122">
        <v>5.52</v>
      </c>
      <c r="AC122">
        <v>6.64</v>
      </c>
      <c r="AD122">
        <v>6.7</v>
      </c>
      <c r="AE122">
        <v>9.06</v>
      </c>
      <c r="AF122">
        <v>10.24</v>
      </c>
      <c r="AG122">
        <v>2.69</v>
      </c>
      <c r="AH122">
        <v>12.62</v>
      </c>
      <c r="AI122">
        <v>12.88</v>
      </c>
      <c r="AJ122">
        <v>12.31</v>
      </c>
      <c r="AK122">
        <v>10.28</v>
      </c>
      <c r="AL122">
        <v>12.11</v>
      </c>
      <c r="AM122">
        <v>12.49</v>
      </c>
      <c r="AN122">
        <v>7.56</v>
      </c>
      <c r="AO122">
        <v>12.23</v>
      </c>
    </row>
    <row r="123" spans="1:42" x14ac:dyDescent="0.2">
      <c r="A123" s="16" t="s">
        <v>1315</v>
      </c>
      <c r="B123" s="20"/>
      <c r="C123" s="19"/>
      <c r="D123" s="19"/>
      <c r="E123" s="19"/>
      <c r="F123" s="19"/>
      <c r="G123" s="19">
        <v>1087777778</v>
      </c>
      <c r="H123" s="19">
        <v>1153548387</v>
      </c>
      <c r="I123" s="19">
        <v>1095142857</v>
      </c>
      <c r="J123" s="19">
        <v>1118320000</v>
      </c>
      <c r="K123" s="19">
        <v>1122800000</v>
      </c>
      <c r="L123" s="19">
        <v>1122800000</v>
      </c>
      <c r="M123" s="19">
        <v>1056400000</v>
      </c>
      <c r="N123" s="19">
        <v>1020200000</v>
      </c>
      <c r="O123" s="19">
        <v>1021700000</v>
      </c>
      <c r="P123" s="19">
        <v>1029600000</v>
      </c>
      <c r="Q123" s="19">
        <v>1045500000</v>
      </c>
      <c r="R123" s="19">
        <v>1153500000</v>
      </c>
      <c r="S123" s="19">
        <v>1288000000</v>
      </c>
      <c r="T123" s="19">
        <v>1271000000</v>
      </c>
      <c r="U123" s="19">
        <v>1236000000</v>
      </c>
      <c r="V123" s="19">
        <v>1176000000</v>
      </c>
      <c r="W123" s="19">
        <v>1117000000</v>
      </c>
      <c r="X123" s="19">
        <v>1070000000</v>
      </c>
      <c r="Y123" s="19">
        <v>1016000000</v>
      </c>
      <c r="Z123" s="19">
        <v>960000000</v>
      </c>
      <c r="AA123" s="19">
        <v>905000000</v>
      </c>
      <c r="AB123" s="19">
        <v>775000000</v>
      </c>
      <c r="AC123" s="19">
        <v>753000000</v>
      </c>
      <c r="AD123" s="19">
        <v>759000000</v>
      </c>
      <c r="AE123" s="19">
        <v>758000000</v>
      </c>
      <c r="AF123" s="19">
        <v>748000000</v>
      </c>
      <c r="AG123" s="19">
        <v>731000000</v>
      </c>
      <c r="AH123" s="19">
        <v>661000000</v>
      </c>
      <c r="AI123" s="19">
        <v>605000000</v>
      </c>
      <c r="AJ123" s="19">
        <v>586000000</v>
      </c>
      <c r="AK123" s="19">
        <v>570000000</v>
      </c>
      <c r="AL123" s="19">
        <v>538000000</v>
      </c>
      <c r="AM123" s="19">
        <v>535000000</v>
      </c>
      <c r="AN123" s="19">
        <v>537000000</v>
      </c>
      <c r="AO123" s="19">
        <v>537500000</v>
      </c>
      <c r="AP123" s="19"/>
    </row>
    <row r="124" spans="1:42" x14ac:dyDescent="0.2">
      <c r="A124" s="16" t="s">
        <v>1316</v>
      </c>
      <c r="B124" s="20"/>
      <c r="C124" s="19"/>
      <c r="D124" s="19"/>
      <c r="E124" s="19"/>
      <c r="F124" s="19"/>
      <c r="G124" s="19">
        <v>1087777778</v>
      </c>
      <c r="H124" s="19">
        <v>1153548387</v>
      </c>
      <c r="I124" s="19">
        <v>1095142857</v>
      </c>
      <c r="J124" s="19">
        <v>1128792000</v>
      </c>
      <c r="K124" s="19">
        <v>1141200000</v>
      </c>
      <c r="L124" s="19">
        <v>1123600000</v>
      </c>
      <c r="M124" s="19">
        <v>1098400000</v>
      </c>
      <c r="N124" s="19">
        <v>1057400000</v>
      </c>
      <c r="O124" s="19">
        <v>1078300000</v>
      </c>
      <c r="P124" s="19">
        <v>1084700000</v>
      </c>
      <c r="Q124" s="19">
        <v>1084400000</v>
      </c>
      <c r="R124" s="19">
        <v>1153500000</v>
      </c>
      <c r="S124" s="19">
        <v>1346000000</v>
      </c>
      <c r="T124" s="19">
        <v>1320000000</v>
      </c>
      <c r="U124" s="19">
        <v>1258000000</v>
      </c>
      <c r="V124" s="19">
        <v>1190000000</v>
      </c>
      <c r="W124" s="19">
        <v>1123000000</v>
      </c>
      <c r="X124" s="19">
        <v>1075000000</v>
      </c>
      <c r="Y124" s="19">
        <v>1021000000</v>
      </c>
      <c r="Z124" s="19">
        <v>965000000</v>
      </c>
      <c r="AA124" s="19">
        <v>912000000</v>
      </c>
      <c r="AB124" s="19">
        <v>787000000</v>
      </c>
      <c r="AC124" s="19">
        <v>765000000</v>
      </c>
      <c r="AD124" s="19">
        <v>770000000</v>
      </c>
      <c r="AE124" s="19">
        <v>766000000</v>
      </c>
      <c r="AF124" s="19">
        <v>754000000</v>
      </c>
      <c r="AG124" s="19">
        <v>735000000</v>
      </c>
      <c r="AH124" s="19">
        <v>665000000</v>
      </c>
      <c r="AI124" s="19">
        <v>609000000</v>
      </c>
      <c r="AJ124" s="19">
        <v>590000000</v>
      </c>
      <c r="AK124" s="19">
        <v>573000000</v>
      </c>
      <c r="AL124" s="19">
        <v>541000000</v>
      </c>
      <c r="AM124" s="19">
        <v>538000000</v>
      </c>
      <c r="AN124" s="19">
        <v>541000000</v>
      </c>
      <c r="AO124" s="19">
        <v>541000000</v>
      </c>
      <c r="AP124" s="19"/>
    </row>
    <row r="125" spans="1:42" x14ac:dyDescent="0.2">
      <c r="A125" s="16" t="s">
        <v>1317</v>
      </c>
      <c r="B125" s="20"/>
      <c r="C125" s="19"/>
      <c r="D125" s="19"/>
      <c r="E125" s="19"/>
      <c r="F125" s="19"/>
      <c r="G125" s="19">
        <v>123400000</v>
      </c>
      <c r="H125" s="19">
        <v>498100000</v>
      </c>
      <c r="I125" s="19">
        <v>551200000</v>
      </c>
      <c r="J125" s="19">
        <v>698500000</v>
      </c>
      <c r="K125" s="19">
        <v>760800000</v>
      </c>
      <c r="L125" s="19">
        <v>916000000</v>
      </c>
      <c r="M125" s="19">
        <v>930300000</v>
      </c>
      <c r="N125" s="19">
        <v>1118400000</v>
      </c>
      <c r="O125" s="19">
        <v>1325000000</v>
      </c>
      <c r="P125" s="19">
        <v>1368100000</v>
      </c>
      <c r="Q125" s="19">
        <v>1531200000</v>
      </c>
      <c r="R125" s="19">
        <v>-785000000</v>
      </c>
      <c r="S125" s="19">
        <v>3091000000</v>
      </c>
      <c r="T125" s="19">
        <v>3348000000</v>
      </c>
      <c r="U125" s="19">
        <v>4848000000</v>
      </c>
      <c r="V125" s="19">
        <v>3840000000</v>
      </c>
      <c r="W125" s="19">
        <v>3980000000</v>
      </c>
      <c r="X125" s="19">
        <v>5214000000</v>
      </c>
      <c r="Y125" s="19">
        <v>5506000000</v>
      </c>
      <c r="Z125" s="19">
        <v>5545000000</v>
      </c>
      <c r="AA125" s="19">
        <v>4312000000</v>
      </c>
      <c r="AB125" s="19">
        <v>5577000000</v>
      </c>
      <c r="AC125" s="19">
        <v>5867000000</v>
      </c>
      <c r="AD125" s="19">
        <v>6191000000</v>
      </c>
      <c r="AE125" s="19">
        <v>8470000000</v>
      </c>
      <c r="AF125" s="19">
        <v>9794000000</v>
      </c>
      <c r="AG125" s="19">
        <v>9973000000</v>
      </c>
      <c r="AH125" s="19">
        <v>10263000000</v>
      </c>
      <c r="AI125" s="19">
        <v>9674000000</v>
      </c>
      <c r="AJ125" s="19">
        <v>9139000000</v>
      </c>
      <c r="AK125" s="19">
        <v>7639000000</v>
      </c>
      <c r="AL125" s="19">
        <v>9566000000</v>
      </c>
      <c r="AM125" s="19">
        <v>7897000000</v>
      </c>
      <c r="AN125" s="19">
        <v>7258000000</v>
      </c>
      <c r="AO125" s="19">
        <v>8192000000</v>
      </c>
      <c r="AP125" s="19"/>
    </row>
    <row r="126" spans="1:42" x14ac:dyDescent="0.2">
      <c r="A126" s="16" t="s">
        <v>1318</v>
      </c>
      <c r="B126" s="20"/>
      <c r="C126" s="19"/>
      <c r="D126" s="19"/>
      <c r="E126" s="19"/>
      <c r="F126" s="19"/>
      <c r="G126" s="19">
        <v>556400000</v>
      </c>
      <c r="H126" s="19">
        <v>582200000</v>
      </c>
      <c r="I126" s="19">
        <v>803700000</v>
      </c>
      <c r="J126" s="19">
        <v>921500000</v>
      </c>
      <c r="K126" s="19">
        <v>1143000000</v>
      </c>
      <c r="L126" s="19">
        <v>1282100000</v>
      </c>
      <c r="M126" s="19">
        <v>1415400000</v>
      </c>
      <c r="N126" s="19">
        <v>1523900000</v>
      </c>
      <c r="O126" s="19">
        <v>1879200000</v>
      </c>
      <c r="P126" s="19">
        <v>2080300000</v>
      </c>
      <c r="Q126" s="19">
        <v>2484500000</v>
      </c>
      <c r="R126" s="19">
        <v>3316000000</v>
      </c>
      <c r="S126" s="19">
        <v>5265000000</v>
      </c>
      <c r="T126" s="19">
        <v>6648000000</v>
      </c>
      <c r="U126" s="19">
        <v>7582000000</v>
      </c>
      <c r="V126" s="19">
        <v>9197000000</v>
      </c>
      <c r="W126" s="19">
        <v>9992000000</v>
      </c>
      <c r="X126" s="19">
        <v>9789000000</v>
      </c>
      <c r="Y126" s="19">
        <v>9136000000</v>
      </c>
      <c r="Z126" s="19">
        <v>9508000000</v>
      </c>
      <c r="AA126" s="19">
        <v>11270000000</v>
      </c>
      <c r="AB126" s="19">
        <v>11688000000</v>
      </c>
      <c r="AC126" s="19">
        <v>12809000000</v>
      </c>
      <c r="AD126" s="19">
        <v>13872000000</v>
      </c>
      <c r="AE126" s="19">
        <v>13192000000</v>
      </c>
      <c r="AF126" s="19">
        <v>13197000000</v>
      </c>
      <c r="AG126" s="19">
        <v>12876000000</v>
      </c>
      <c r="AH126" s="19">
        <v>13484000000</v>
      </c>
      <c r="AI126" s="19">
        <v>13688000000</v>
      </c>
      <c r="AJ126" s="19">
        <v>16285000000</v>
      </c>
      <c r="AK126" s="19">
        <v>18340000000</v>
      </c>
      <c r="AL126" s="19">
        <v>16757000000</v>
      </c>
      <c r="AM126" s="19">
        <v>20293000000</v>
      </c>
      <c r="AN126" s="19">
        <v>26166000000</v>
      </c>
      <c r="AO126" s="19">
        <v>26725000000</v>
      </c>
      <c r="AP126" s="19"/>
    </row>
    <row r="127" spans="1:42" x14ac:dyDescent="0.2">
      <c r="A127" s="16" t="s">
        <v>1319</v>
      </c>
      <c r="B127" s="20"/>
      <c r="C127" s="19"/>
      <c r="D127" s="19"/>
      <c r="E127" s="19"/>
      <c r="F127" s="19"/>
      <c r="G127" s="19">
        <v>97900000</v>
      </c>
      <c r="H127" s="19">
        <v>357600000</v>
      </c>
      <c r="I127" s="19">
        <v>374600000</v>
      </c>
      <c r="J127" s="19">
        <v>319700000</v>
      </c>
      <c r="K127" s="19">
        <v>537700000</v>
      </c>
      <c r="L127" s="19">
        <v>679800000</v>
      </c>
      <c r="M127" s="19">
        <v>644300000</v>
      </c>
      <c r="N127" s="19">
        <v>863200000</v>
      </c>
      <c r="O127" s="19">
        <v>1096400000</v>
      </c>
      <c r="P127" s="19">
        <v>1138500000</v>
      </c>
      <c r="Q127" s="19">
        <v>1119700000</v>
      </c>
      <c r="R127" s="19">
        <v>-1392000000</v>
      </c>
      <c r="S127" s="19">
        <v>2259000000</v>
      </c>
      <c r="T127" s="19">
        <v>2363000000</v>
      </c>
      <c r="U127" s="19">
        <v>3674000000</v>
      </c>
      <c r="V127" s="19">
        <v>2950000000</v>
      </c>
      <c r="W127" s="19">
        <v>3166000000</v>
      </c>
      <c r="X127" s="19">
        <v>4052000000</v>
      </c>
      <c r="Y127" s="19">
        <v>4605000000</v>
      </c>
      <c r="Z127" s="19">
        <v>4627000000</v>
      </c>
      <c r="AA127" s="19">
        <v>3683000000</v>
      </c>
      <c r="AB127" s="19">
        <v>4345000000</v>
      </c>
      <c r="AC127" s="19">
        <v>5081000000</v>
      </c>
      <c r="AD127" s="19">
        <v>5158000000</v>
      </c>
      <c r="AE127" s="19">
        <v>6939000000</v>
      </c>
      <c r="AF127" s="19">
        <v>7722000000</v>
      </c>
      <c r="AG127" s="19">
        <v>1979000000</v>
      </c>
      <c r="AH127" s="19">
        <v>8394000000</v>
      </c>
      <c r="AI127" s="19">
        <v>7842000000</v>
      </c>
      <c r="AJ127" s="19">
        <v>7264000000</v>
      </c>
      <c r="AK127" s="19">
        <v>5893000000</v>
      </c>
      <c r="AL127" s="19">
        <v>6552000000</v>
      </c>
      <c r="AM127" s="19">
        <v>6717000000</v>
      </c>
      <c r="AN127" s="19">
        <v>4090000000</v>
      </c>
      <c r="AO127" s="19">
        <v>6619000000</v>
      </c>
      <c r="AP127" s="19"/>
    </row>
    <row r="128" spans="1:42" x14ac:dyDescent="0.2">
      <c r="A128" s="16" t="s">
        <v>1320</v>
      </c>
      <c r="B128" s="20"/>
      <c r="C128" s="19"/>
      <c r="D128" s="19"/>
      <c r="E128" s="19"/>
      <c r="F128" s="14"/>
      <c r="G128" s="14">
        <v>75655632.910999998</v>
      </c>
      <c r="H128" s="14">
        <v>316257858.28399998</v>
      </c>
      <c r="I128" s="14">
        <v>344626941.25599998</v>
      </c>
      <c r="J128" s="19">
        <v>378620000</v>
      </c>
      <c r="K128" s="14">
        <v>504601397.28100002</v>
      </c>
      <c r="L128" s="14">
        <v>642712293.46399999</v>
      </c>
      <c r="M128" s="14">
        <v>693067541.21200001</v>
      </c>
      <c r="N128" s="14">
        <v>781420189.48099995</v>
      </c>
      <c r="O128" s="14">
        <v>978723560.20899999</v>
      </c>
      <c r="P128" s="14">
        <v>1018890521.4119999</v>
      </c>
      <c r="Q128" s="14">
        <v>1256350809.4649999</v>
      </c>
      <c r="R128" s="19">
        <v>318600000</v>
      </c>
      <c r="S128" s="14">
        <v>2241913331.2319999</v>
      </c>
      <c r="T128" s="14">
        <v>2748597054.4920001</v>
      </c>
      <c r="U128" s="14">
        <v>3710981511.915</v>
      </c>
      <c r="V128" s="14">
        <v>3853345771.1440001</v>
      </c>
      <c r="W128" s="14">
        <v>4219468316.0819998</v>
      </c>
      <c r="X128" s="19">
        <v>4052000000</v>
      </c>
      <c r="Y128" s="19">
        <v>4605000000</v>
      </c>
      <c r="Z128" s="19">
        <v>4627000000</v>
      </c>
      <c r="AA128" s="19">
        <v>3683000000</v>
      </c>
      <c r="AB128" s="19">
        <v>4345000000</v>
      </c>
      <c r="AC128" s="19">
        <v>5081000000</v>
      </c>
      <c r="AD128" s="19">
        <v>5158000000</v>
      </c>
      <c r="AE128" s="19">
        <v>6939000000</v>
      </c>
      <c r="AF128" s="19">
        <v>7722000000</v>
      </c>
      <c r="AG128" s="19">
        <v>1979000000</v>
      </c>
      <c r="AH128" s="19">
        <v>8394000000</v>
      </c>
      <c r="AI128" s="19">
        <v>7842000000</v>
      </c>
      <c r="AJ128" s="19">
        <v>7264000000</v>
      </c>
      <c r="AK128" s="19">
        <v>5893000000</v>
      </c>
      <c r="AL128" s="19">
        <v>6552000000</v>
      </c>
      <c r="AM128" s="19">
        <v>6717000000</v>
      </c>
      <c r="AN128" s="19">
        <v>4090000000</v>
      </c>
      <c r="AO128" s="19">
        <v>6619000000</v>
      </c>
      <c r="AP128" s="14"/>
    </row>
    <row r="129" spans="1:42" x14ac:dyDescent="0.2">
      <c r="A129" s="16" t="s">
        <v>1321</v>
      </c>
      <c r="B129" s="16"/>
      <c r="X129" s="19">
        <v>352000000</v>
      </c>
      <c r="Y129" s="19">
        <v>276000000</v>
      </c>
      <c r="Z129" s="19">
        <v>376000000</v>
      </c>
      <c r="AA129" s="19">
        <v>448000000</v>
      </c>
      <c r="AB129" s="19">
        <v>485000000</v>
      </c>
      <c r="AC129" s="19">
        <v>420000000</v>
      </c>
      <c r="AD129" s="19">
        <v>465000000</v>
      </c>
      <c r="AE129" s="19">
        <v>603000000</v>
      </c>
      <c r="AF129" s="19">
        <v>629000000</v>
      </c>
      <c r="AG129" s="19">
        <v>928000000</v>
      </c>
      <c r="AH129" s="19">
        <v>674000000</v>
      </c>
      <c r="AI129" s="19">
        <v>753000000</v>
      </c>
      <c r="AJ129" s="19">
        <v>256000000</v>
      </c>
    </row>
    <row r="130" spans="1:42" x14ac:dyDescent="0.2">
      <c r="A130" s="16" t="s">
        <v>1322</v>
      </c>
      <c r="B130" s="20"/>
      <c r="X130" s="19">
        <v>551000000</v>
      </c>
      <c r="Y130" s="19">
        <v>578000000</v>
      </c>
      <c r="Z130" s="19">
        <v>604000000</v>
      </c>
      <c r="AA130" s="19">
        <v>610000000</v>
      </c>
      <c r="AB130" s="19">
        <v>1053000000</v>
      </c>
      <c r="AC130" s="19">
        <v>1022000000</v>
      </c>
      <c r="AD130" s="19">
        <v>1071000000</v>
      </c>
      <c r="AE130" s="19">
        <v>1095000000</v>
      </c>
      <c r="AF130" s="19">
        <v>1260000000</v>
      </c>
      <c r="AG130" s="19">
        <v>1304000000</v>
      </c>
      <c r="AH130" s="19">
        <v>1392000000</v>
      </c>
      <c r="AI130" s="19">
        <v>1289000000</v>
      </c>
      <c r="AJ130" s="19">
        <v>1262000000</v>
      </c>
      <c r="AK130" s="19">
        <v>1197000000</v>
      </c>
      <c r="AL130" s="19">
        <v>1406000000</v>
      </c>
      <c r="AM130" s="19">
        <v>2875000000</v>
      </c>
      <c r="AN130" s="19">
        <v>3155000000</v>
      </c>
      <c r="AO130" s="19">
        <v>2940000000</v>
      </c>
    </row>
    <row r="131" spans="1:42" x14ac:dyDescent="0.2">
      <c r="A131" s="16" t="s">
        <v>1323</v>
      </c>
      <c r="B131" s="20"/>
      <c r="X131" s="19">
        <v>-199000000</v>
      </c>
      <c r="Y131" s="19">
        <v>-302000000</v>
      </c>
      <c r="Z131" s="19">
        <v>-228000000</v>
      </c>
      <c r="AA131" s="19">
        <v>-162000000</v>
      </c>
      <c r="AB131" s="19">
        <v>-568000000</v>
      </c>
      <c r="AC131" s="19">
        <v>-602000000</v>
      </c>
      <c r="AD131" s="19">
        <v>-606000000</v>
      </c>
      <c r="AE131" s="19">
        <v>-492000000</v>
      </c>
      <c r="AF131" s="19">
        <v>-631000000</v>
      </c>
      <c r="AG131" s="19">
        <v>-376000000</v>
      </c>
      <c r="AH131" s="19">
        <v>-718000000</v>
      </c>
      <c r="AI131" s="19">
        <v>-1289000000</v>
      </c>
      <c r="AJ131" s="19">
        <v>-1262000000</v>
      </c>
      <c r="AK131" s="19">
        <v>-1197000000</v>
      </c>
      <c r="AL131" s="19">
        <v>-1406000000</v>
      </c>
      <c r="AM131" s="19">
        <v>-2875000000</v>
      </c>
      <c r="AN131" s="19">
        <v>-3155000000</v>
      </c>
      <c r="AO131" s="19">
        <v>-2940000000</v>
      </c>
    </row>
    <row r="132" spans="1:42" x14ac:dyDescent="0.2">
      <c r="A132" s="16" t="s">
        <v>1281</v>
      </c>
      <c r="B132" s="20"/>
      <c r="C132" s="19"/>
      <c r="D132" s="19"/>
      <c r="E132" s="19"/>
      <c r="F132" s="19"/>
      <c r="G132" s="19">
        <v>123400000</v>
      </c>
      <c r="H132" s="19">
        <v>498100000</v>
      </c>
      <c r="I132" s="19">
        <v>551200000</v>
      </c>
      <c r="J132" s="19">
        <v>698500000</v>
      </c>
      <c r="K132" s="19">
        <v>760800000</v>
      </c>
      <c r="L132" s="19">
        <v>916000000</v>
      </c>
      <c r="M132" s="19">
        <v>930300000</v>
      </c>
      <c r="N132" s="19">
        <v>1118400000</v>
      </c>
      <c r="O132" s="19">
        <v>1325000000</v>
      </c>
      <c r="P132" s="19">
        <v>1368100000</v>
      </c>
      <c r="Q132" s="19">
        <v>1531200000</v>
      </c>
      <c r="R132" s="19">
        <v>2207000000</v>
      </c>
      <c r="S132" s="19">
        <v>3091000000</v>
      </c>
      <c r="T132" s="19">
        <v>3902000000</v>
      </c>
      <c r="U132" s="19">
        <v>4848000000</v>
      </c>
      <c r="V132" s="19">
        <v>5071000000</v>
      </c>
      <c r="W132" s="19">
        <v>4779000000</v>
      </c>
      <c r="X132" s="19">
        <v>5566000000</v>
      </c>
      <c r="Y132" s="19">
        <v>5782000000</v>
      </c>
      <c r="Z132" s="19">
        <v>5921000000</v>
      </c>
      <c r="AA132" s="19">
        <v>4760000000</v>
      </c>
      <c r="AB132" s="19">
        <v>6062000000</v>
      </c>
      <c r="AC132" s="19">
        <v>6287000000</v>
      </c>
      <c r="AD132" s="19">
        <v>6656000000</v>
      </c>
      <c r="AE132" s="19">
        <v>9073000000</v>
      </c>
      <c r="AF132" s="19">
        <v>10423000000</v>
      </c>
      <c r="AG132" s="19">
        <v>10901000000</v>
      </c>
      <c r="AH132" s="19">
        <v>10937000000</v>
      </c>
      <c r="AI132" s="19">
        <v>10427000000</v>
      </c>
      <c r="AJ132" s="19">
        <v>9395000000</v>
      </c>
      <c r="AK132" s="19">
        <v>7898000000</v>
      </c>
      <c r="AL132" s="19">
        <v>8752000000</v>
      </c>
      <c r="AM132" s="19">
        <v>10730000000</v>
      </c>
      <c r="AN132" s="19">
        <v>7764000000</v>
      </c>
      <c r="AO132" s="19">
        <v>10364000000</v>
      </c>
      <c r="AP132" s="19"/>
    </row>
    <row r="133" spans="1:42" x14ac:dyDescent="0.2">
      <c r="A133" s="16" t="s">
        <v>1278</v>
      </c>
      <c r="B133" s="20"/>
      <c r="C133" s="19"/>
      <c r="D133" s="19"/>
      <c r="E133" s="19"/>
      <c r="F133" s="19"/>
      <c r="G133" s="19">
        <v>144900000</v>
      </c>
      <c r="H133" s="19">
        <v>531700000</v>
      </c>
      <c r="I133" s="19">
        <v>601900000</v>
      </c>
      <c r="J133" s="19">
        <v>773000000</v>
      </c>
      <c r="K133" s="19">
        <v>845000000</v>
      </c>
      <c r="L133" s="19">
        <v>1016300000</v>
      </c>
      <c r="M133" s="19">
        <v>1047400000</v>
      </c>
      <c r="N133" s="19">
        <v>1262200000</v>
      </c>
      <c r="O133" s="19">
        <v>1501800000</v>
      </c>
      <c r="P133" s="19">
        <v>1579900000</v>
      </c>
      <c r="Q133" s="19">
        <v>1797100000</v>
      </c>
      <c r="R133" s="19">
        <v>2654000000</v>
      </c>
      <c r="S133" s="19">
        <v>3778000000</v>
      </c>
      <c r="T133" s="19">
        <v>4636000000</v>
      </c>
      <c r="U133" s="19">
        <v>5689000000</v>
      </c>
      <c r="V133" s="19">
        <v>6034000000</v>
      </c>
      <c r="W133" s="19">
        <v>5981000000</v>
      </c>
      <c r="X133" s="19">
        <v>6639000000</v>
      </c>
      <c r="Y133" s="19">
        <v>6831000000</v>
      </c>
      <c r="Z133" s="19">
        <v>6938000000</v>
      </c>
      <c r="AA133" s="19">
        <v>5820000000</v>
      </c>
      <c r="AB133" s="19">
        <v>7150000000</v>
      </c>
      <c r="AC133" s="19">
        <v>7573000000</v>
      </c>
      <c r="AD133" s="19">
        <v>8748000000</v>
      </c>
      <c r="AE133" s="19">
        <v>11181000000</v>
      </c>
      <c r="AF133" s="19">
        <v>12528000000</v>
      </c>
      <c r="AG133" s="19">
        <v>12856000000</v>
      </c>
      <c r="AH133" s="19">
        <v>12883000000</v>
      </c>
      <c r="AI133" s="19">
        <v>12633000000</v>
      </c>
      <c r="AJ133" s="19">
        <v>12996000000</v>
      </c>
      <c r="AK133" s="19">
        <v>11296000000</v>
      </c>
      <c r="AL133" s="19">
        <v>12169000000</v>
      </c>
      <c r="AM133" s="19">
        <v>14801000000</v>
      </c>
      <c r="AN133" s="19">
        <v>13356000000</v>
      </c>
      <c r="AO133" s="19">
        <v>15885000000</v>
      </c>
      <c r="AP133" s="19"/>
    </row>
    <row r="134" spans="1:42" x14ac:dyDescent="0.2">
      <c r="A134" s="16" t="s">
        <v>1364</v>
      </c>
      <c r="B134" s="20"/>
      <c r="C134" s="19"/>
      <c r="D134" s="19"/>
      <c r="E134" s="19"/>
      <c r="F134" s="19"/>
      <c r="G134" s="19">
        <v>91200000</v>
      </c>
      <c r="H134" s="19">
        <v>151200000</v>
      </c>
      <c r="I134" s="19">
        <v>169300000</v>
      </c>
      <c r="J134" s="19">
        <v>163600000</v>
      </c>
      <c r="K134" s="19">
        <v>188700000</v>
      </c>
      <c r="L134" s="19">
        <v>182900000</v>
      </c>
      <c r="M134" s="19">
        <v>183700000</v>
      </c>
      <c r="N134" s="19">
        <v>201400000</v>
      </c>
      <c r="O134" s="19">
        <v>225300000</v>
      </c>
      <c r="P134" s="19">
        <v>196600000</v>
      </c>
      <c r="Q134" s="19">
        <v>443000000</v>
      </c>
      <c r="R134" s="19">
        <v>444000000</v>
      </c>
      <c r="S134" s="19">
        <v>990000000</v>
      </c>
      <c r="T134" s="19">
        <v>1330000000</v>
      </c>
      <c r="U134" s="19">
        <v>1588000000</v>
      </c>
      <c r="V134" s="19">
        <v>1502000000</v>
      </c>
      <c r="W134" s="19">
        <v>1644000000</v>
      </c>
      <c r="X134" s="19">
        <v>1517000000</v>
      </c>
      <c r="Y134" s="19">
        <v>1336000000</v>
      </c>
      <c r="Z134" s="19">
        <v>1497000000</v>
      </c>
      <c r="AA134" s="19">
        <v>2708000000</v>
      </c>
      <c r="AB134" s="19">
        <v>3199000000</v>
      </c>
      <c r="AC134" s="19">
        <v>3346000000</v>
      </c>
      <c r="AD134" s="19">
        <v>4422000000</v>
      </c>
      <c r="AE134" s="19">
        <v>4227000000</v>
      </c>
      <c r="AF134" s="19">
        <v>4162000000</v>
      </c>
      <c r="AG134" s="19">
        <v>4069000000</v>
      </c>
      <c r="AH134" s="19">
        <v>4101000000</v>
      </c>
      <c r="AI134" s="19">
        <v>4356000000</v>
      </c>
      <c r="AJ134" s="19">
        <v>6159000000</v>
      </c>
      <c r="AK134" s="19">
        <v>6454000000</v>
      </c>
      <c r="AL134" s="19">
        <v>6406000000</v>
      </c>
      <c r="AM134" s="19">
        <v>8451000000</v>
      </c>
      <c r="AN134" s="19">
        <v>12858000000</v>
      </c>
      <c r="AO134" s="19">
        <v>12401000000</v>
      </c>
      <c r="AP134" s="19"/>
    </row>
    <row r="135" spans="1:42" x14ac:dyDescent="0.2">
      <c r="A135" s="16" t="s">
        <v>1324</v>
      </c>
      <c r="B135" s="20"/>
      <c r="C135" s="19"/>
      <c r="D135" s="19"/>
      <c r="E135" s="19"/>
      <c r="F135" s="19"/>
      <c r="G135" s="19">
        <v>21500000</v>
      </c>
      <c r="H135" s="19">
        <v>33600000</v>
      </c>
      <c r="I135" s="19">
        <v>50700000</v>
      </c>
      <c r="J135" s="19">
        <v>74500000</v>
      </c>
      <c r="K135" s="19">
        <v>84200000</v>
      </c>
      <c r="L135" s="19">
        <v>100300000</v>
      </c>
      <c r="M135" s="19">
        <v>117100000</v>
      </c>
      <c r="N135" s="19">
        <v>143800000</v>
      </c>
      <c r="O135" s="19">
        <v>176800000</v>
      </c>
      <c r="P135" s="19">
        <v>211800000</v>
      </c>
      <c r="Q135" s="19">
        <v>265900000</v>
      </c>
      <c r="R135" s="19">
        <v>447000000</v>
      </c>
      <c r="S135" s="19">
        <v>687000000</v>
      </c>
      <c r="T135" s="19">
        <v>734000000</v>
      </c>
      <c r="U135" s="19">
        <v>841000000</v>
      </c>
      <c r="V135" s="19">
        <v>963000000</v>
      </c>
      <c r="W135" s="19">
        <v>1202000000</v>
      </c>
      <c r="X135" s="19">
        <v>1073000000</v>
      </c>
      <c r="Y135" s="19">
        <v>1049000000</v>
      </c>
      <c r="Z135" s="19">
        <v>1017000000</v>
      </c>
      <c r="AA135" s="19">
        <v>1060000000</v>
      </c>
      <c r="AB135" s="19">
        <v>1088000000</v>
      </c>
      <c r="AC135" s="19">
        <v>1286000000</v>
      </c>
      <c r="AD135" s="19">
        <v>2092000000</v>
      </c>
      <c r="AE135" s="19">
        <v>2108000000</v>
      </c>
      <c r="AF135" s="19">
        <v>2105000000</v>
      </c>
      <c r="AG135" s="19">
        <v>1955000000</v>
      </c>
      <c r="AH135" s="19">
        <v>1946000000</v>
      </c>
      <c r="AI135" s="19">
        <v>2206000000</v>
      </c>
      <c r="AJ135" s="19">
        <v>3601000000</v>
      </c>
      <c r="AK135" s="19">
        <v>3398000000</v>
      </c>
      <c r="AL135" s="19">
        <v>3417000000</v>
      </c>
      <c r="AM135" s="19">
        <v>4071000000</v>
      </c>
      <c r="AN135" s="19">
        <v>5592000000</v>
      </c>
      <c r="AO135" s="19">
        <v>5521000000</v>
      </c>
      <c r="AP135" s="19"/>
    </row>
    <row r="136" spans="1:42" x14ac:dyDescent="0.2">
      <c r="A136" s="16" t="s">
        <v>1325</v>
      </c>
      <c r="B136" s="20"/>
      <c r="C136" s="19"/>
      <c r="D136" s="19"/>
      <c r="E136" s="19"/>
      <c r="F136" s="19"/>
      <c r="G136" s="19">
        <v>97900000</v>
      </c>
      <c r="H136" s="19">
        <v>357600000</v>
      </c>
      <c r="I136" s="19">
        <v>374600000</v>
      </c>
      <c r="J136" s="19">
        <v>319700000</v>
      </c>
      <c r="K136" s="19">
        <v>537700000</v>
      </c>
      <c r="L136" s="19">
        <v>679800000</v>
      </c>
      <c r="M136" s="19">
        <v>644300000</v>
      </c>
      <c r="N136" s="19">
        <v>863200000</v>
      </c>
      <c r="O136" s="19">
        <v>1096400000</v>
      </c>
      <c r="P136" s="19">
        <v>1138500000</v>
      </c>
      <c r="Q136" s="19">
        <v>1119700000</v>
      </c>
      <c r="R136" s="19">
        <v>-1392000000</v>
      </c>
      <c r="S136" s="19">
        <v>2259000000</v>
      </c>
      <c r="T136" s="19">
        <v>2363000000</v>
      </c>
      <c r="U136" s="19">
        <v>3674000000</v>
      </c>
      <c r="V136" s="19">
        <v>2950000000</v>
      </c>
      <c r="W136" s="19">
        <v>3166000000</v>
      </c>
      <c r="X136" s="19">
        <v>4052000000</v>
      </c>
      <c r="Y136" s="19">
        <v>4605000000</v>
      </c>
      <c r="Z136" s="19">
        <v>4627000000</v>
      </c>
      <c r="AA136" s="19">
        <v>3683000000</v>
      </c>
      <c r="AB136" s="19">
        <v>4345000000</v>
      </c>
      <c r="AC136" s="19">
        <v>5081000000</v>
      </c>
      <c r="AD136" s="19">
        <v>5158000000</v>
      </c>
      <c r="AE136" s="19">
        <v>6939000000</v>
      </c>
      <c r="AF136" s="19">
        <v>7722000000</v>
      </c>
      <c r="AG136" s="19">
        <v>1979000000</v>
      </c>
      <c r="AH136" s="19">
        <v>8394000000</v>
      </c>
      <c r="AI136" s="19">
        <v>7842000000</v>
      </c>
      <c r="AJ136" s="19">
        <v>7264000000</v>
      </c>
      <c r="AK136" s="19">
        <v>5893000000</v>
      </c>
      <c r="AL136" s="19">
        <v>6552000000</v>
      </c>
      <c r="AM136" s="19">
        <v>6717000000</v>
      </c>
      <c r="AN136" s="19">
        <v>4090000000</v>
      </c>
      <c r="AO136" s="19">
        <v>6619000000</v>
      </c>
      <c r="AP136" s="19"/>
    </row>
    <row r="137" spans="1:42" x14ac:dyDescent="0.2">
      <c r="A137" s="16" t="s">
        <v>1326</v>
      </c>
      <c r="B137" s="16"/>
      <c r="C137" s="19"/>
      <c r="D137" s="19"/>
      <c r="E137" s="19"/>
      <c r="F137" s="19"/>
      <c r="G137" s="19">
        <v>35900000</v>
      </c>
      <c r="H137" s="19">
        <v>65100000</v>
      </c>
      <c r="I137" s="19">
        <v>47400000</v>
      </c>
      <c r="J137" s="19">
        <v>-98200000</v>
      </c>
      <c r="K137" s="19">
        <v>48900000</v>
      </c>
      <c r="L137" s="19">
        <v>52500000</v>
      </c>
      <c r="M137" s="19">
        <v>-65200000</v>
      </c>
      <c r="N137" s="19">
        <v>116000000</v>
      </c>
      <c r="O137" s="19">
        <v>168100000</v>
      </c>
      <c r="P137" s="19">
        <v>175900000</v>
      </c>
      <c r="Q137" s="19">
        <v>-205800000</v>
      </c>
      <c r="R137" s="19">
        <v>-2851000000</v>
      </c>
      <c r="S137" s="19">
        <v>24000000</v>
      </c>
      <c r="T137" s="19">
        <v>-554000000</v>
      </c>
      <c r="U137" s="19">
        <v>-49000000</v>
      </c>
      <c r="V137" s="19">
        <v>-1231000000</v>
      </c>
      <c r="W137" s="19">
        <v>-1318000000</v>
      </c>
      <c r="X137" s="19">
        <v>-380000000</v>
      </c>
      <c r="Y137">
        <v>0</v>
      </c>
      <c r="AA137" s="19">
        <v>-896000000</v>
      </c>
      <c r="AI137">
        <v>0</v>
      </c>
      <c r="AJ137">
        <v>0</v>
      </c>
      <c r="AK137" s="19">
        <v>-1505000000</v>
      </c>
      <c r="AL137">
        <v>0</v>
      </c>
      <c r="AM137">
        <v>0</v>
      </c>
      <c r="AP137" s="19"/>
    </row>
    <row r="138" spans="1:42" x14ac:dyDescent="0.2">
      <c r="A138" s="16" t="s">
        <v>1327</v>
      </c>
      <c r="B138" s="16"/>
      <c r="C138" s="19"/>
      <c r="D138" s="19"/>
      <c r="E138" s="19"/>
      <c r="F138" s="19"/>
      <c r="G138" s="19">
        <v>35900000</v>
      </c>
      <c r="H138" s="19">
        <v>65100000</v>
      </c>
      <c r="I138" s="19">
        <v>47400000</v>
      </c>
      <c r="J138" s="19">
        <v>-98200000</v>
      </c>
      <c r="K138" s="19">
        <v>48900000</v>
      </c>
      <c r="L138" s="19">
        <v>52500000</v>
      </c>
      <c r="M138" s="19">
        <v>-65200000</v>
      </c>
      <c r="N138" s="19">
        <v>116000000</v>
      </c>
      <c r="O138" s="19">
        <v>168100000</v>
      </c>
      <c r="P138" s="19">
        <v>175900000</v>
      </c>
      <c r="Q138" s="19">
        <v>-205800000</v>
      </c>
      <c r="R138" s="19">
        <v>-2851000000</v>
      </c>
      <c r="S138" s="19">
        <v>24000000</v>
      </c>
      <c r="T138" s="19">
        <v>-554000000</v>
      </c>
      <c r="U138" s="19">
        <v>-49000000</v>
      </c>
      <c r="V138" s="19">
        <v>-1231000000</v>
      </c>
      <c r="W138" s="19">
        <v>-1318000000</v>
      </c>
      <c r="X138" s="19">
        <v>-380000000</v>
      </c>
      <c r="Y138">
        <v>0</v>
      </c>
      <c r="AA138" s="19">
        <v>-896000000</v>
      </c>
      <c r="AI138">
        <v>0</v>
      </c>
      <c r="AJ138">
        <v>0</v>
      </c>
      <c r="AK138" s="19">
        <v>-1505000000</v>
      </c>
      <c r="AL138">
        <v>0</v>
      </c>
      <c r="AM138">
        <v>0</v>
      </c>
      <c r="AP138" s="19"/>
    </row>
    <row r="139" spans="1:42" x14ac:dyDescent="0.2">
      <c r="A139" s="16" t="s">
        <v>1328</v>
      </c>
      <c r="B139" s="20"/>
      <c r="C139" s="19"/>
      <c r="D139" s="19"/>
      <c r="E139" s="19"/>
      <c r="F139" s="19"/>
      <c r="G139" s="19">
        <v>109000000</v>
      </c>
      <c r="H139" s="19">
        <v>466600000</v>
      </c>
      <c r="I139" s="19">
        <v>554500000</v>
      </c>
      <c r="J139" s="19">
        <v>871200000</v>
      </c>
      <c r="K139" s="19">
        <v>796100000</v>
      </c>
      <c r="L139" s="19">
        <v>963800000</v>
      </c>
      <c r="M139" s="19">
        <v>1112600000</v>
      </c>
      <c r="N139" s="19">
        <v>1146200000</v>
      </c>
      <c r="O139" s="19">
        <v>1333700000</v>
      </c>
      <c r="P139" s="19">
        <v>1404000000</v>
      </c>
      <c r="Q139" s="19">
        <v>2002900000</v>
      </c>
      <c r="R139" s="19">
        <v>5505000000</v>
      </c>
      <c r="S139" s="19">
        <v>3754000000</v>
      </c>
      <c r="T139" s="19">
        <v>5190000000</v>
      </c>
      <c r="U139" s="19">
        <v>5738000000</v>
      </c>
      <c r="V139" s="19">
        <v>7265000000</v>
      </c>
      <c r="W139" s="19">
        <v>7299000000</v>
      </c>
      <c r="X139" s="19">
        <v>6639000000</v>
      </c>
      <c r="Y139" s="19">
        <v>6831000000</v>
      </c>
      <c r="Z139" s="19">
        <v>6938000000</v>
      </c>
      <c r="AA139" s="19">
        <v>5820000000</v>
      </c>
      <c r="AB139" s="19">
        <v>7150000000</v>
      </c>
      <c r="AC139" s="19">
        <v>7573000000</v>
      </c>
      <c r="AD139" s="19">
        <v>8748000000</v>
      </c>
      <c r="AE139" s="19">
        <v>11181000000</v>
      </c>
      <c r="AF139" s="19">
        <v>12528000000</v>
      </c>
      <c r="AG139" s="19">
        <v>12856000000</v>
      </c>
      <c r="AH139" s="19">
        <v>12883000000</v>
      </c>
      <c r="AI139" s="19">
        <v>12633000000</v>
      </c>
      <c r="AJ139" s="19">
        <v>12996000000</v>
      </c>
      <c r="AK139" s="19">
        <v>11296000000</v>
      </c>
      <c r="AL139" s="19">
        <v>12169000000</v>
      </c>
      <c r="AM139" s="19">
        <v>14801000000</v>
      </c>
      <c r="AN139" s="19">
        <v>13356000000</v>
      </c>
      <c r="AO139" s="19">
        <v>15885000000</v>
      </c>
    </row>
    <row r="140" spans="1:42" x14ac:dyDescent="0.2">
      <c r="A140" s="16" t="s">
        <v>1329</v>
      </c>
      <c r="B140" s="16"/>
      <c r="G140">
        <v>0.38</v>
      </c>
      <c r="H140">
        <v>0.36499999999999999</v>
      </c>
      <c r="I140">
        <v>0.36799999999999999</v>
      </c>
      <c r="J140">
        <v>0.4</v>
      </c>
      <c r="K140">
        <v>0.32300000000000001</v>
      </c>
      <c r="L140">
        <v>0.29399999999999998</v>
      </c>
      <c r="M140">
        <v>0.252</v>
      </c>
      <c r="N140">
        <v>0.29499999999999998</v>
      </c>
      <c r="O140">
        <v>0.3</v>
      </c>
      <c r="P140">
        <v>0.32</v>
      </c>
      <c r="Q140">
        <v>0.33600000000000002</v>
      </c>
      <c r="R140">
        <v>0.4</v>
      </c>
      <c r="S140">
        <v>0.28799999999999998</v>
      </c>
      <c r="T140">
        <v>0.30399999999999999</v>
      </c>
      <c r="U140">
        <v>0.245</v>
      </c>
      <c r="V140">
        <v>0.26600000000000001</v>
      </c>
      <c r="W140">
        <v>0.20100000000000001</v>
      </c>
      <c r="X140">
        <v>0.192</v>
      </c>
      <c r="Y140">
        <v>0.115</v>
      </c>
      <c r="Z140">
        <v>0.13</v>
      </c>
      <c r="AA140">
        <v>0.113</v>
      </c>
      <c r="AB140">
        <v>0.13300000000000001</v>
      </c>
      <c r="AC140">
        <v>3.5000000000000003E-2</v>
      </c>
      <c r="AD140">
        <v>7.5999999999999998E-2</v>
      </c>
      <c r="AE140">
        <v>0.13</v>
      </c>
      <c r="AF140">
        <v>0.157</v>
      </c>
      <c r="AG140">
        <v>0.4</v>
      </c>
      <c r="AH140">
        <v>0.121</v>
      </c>
      <c r="AI140">
        <v>0.14199999999999999</v>
      </c>
      <c r="AJ140">
        <v>0.107</v>
      </c>
      <c r="AK140">
        <v>0.121</v>
      </c>
      <c r="AL140">
        <v>0.108</v>
      </c>
      <c r="AM140">
        <v>0.14499999999999999</v>
      </c>
      <c r="AN140">
        <v>0.113</v>
      </c>
      <c r="AO140">
        <v>0.108</v>
      </c>
    </row>
    <row r="141" spans="1:42" x14ac:dyDescent="0.2">
      <c r="A141" s="16" t="s">
        <v>1330</v>
      </c>
      <c r="B141" s="16"/>
      <c r="C141" s="19"/>
      <c r="D141" s="19"/>
      <c r="E141" s="19"/>
      <c r="F141" s="14"/>
      <c r="G141" s="14">
        <v>13655632.911</v>
      </c>
      <c r="H141" s="14">
        <v>23757858.284000002</v>
      </c>
      <c r="I141" s="14">
        <v>17426941.256000001</v>
      </c>
      <c r="J141" s="19">
        <v>-39280000</v>
      </c>
      <c r="K141" s="14">
        <v>15801397.280999999</v>
      </c>
      <c r="L141" s="14">
        <v>15412293.464</v>
      </c>
      <c r="M141" s="14">
        <v>-16432458.788000001</v>
      </c>
      <c r="N141" s="14">
        <v>34220189.480999999</v>
      </c>
      <c r="O141" s="14">
        <v>50423560.208999999</v>
      </c>
      <c r="P141" s="14">
        <v>56290521.412</v>
      </c>
      <c r="Q141" s="14">
        <v>-69149190.534999996</v>
      </c>
      <c r="R141" s="19">
        <v>-1140400000</v>
      </c>
      <c r="S141" s="14">
        <v>6913331.2319999998</v>
      </c>
      <c r="T141" s="14">
        <v>-168402945.50799999</v>
      </c>
      <c r="U141" s="14">
        <v>-12018488.085000001</v>
      </c>
      <c r="V141" s="14">
        <v>-327654228.85600001</v>
      </c>
      <c r="W141" s="14">
        <v>-264531683.91800001</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s="14"/>
    </row>
    <row r="143" spans="1:42" x14ac:dyDescent="0.2">
      <c r="A143" t="s">
        <v>1331</v>
      </c>
      <c r="G143">
        <v>124900</v>
      </c>
      <c r="H143">
        <v>100600</v>
      </c>
      <c r="I143">
        <v>125000</v>
      </c>
      <c r="J143">
        <v>-6600</v>
      </c>
      <c r="K143">
        <v>-258100</v>
      </c>
      <c r="L143">
        <v>-223700</v>
      </c>
      <c r="M143">
        <v>-409800</v>
      </c>
      <c r="N143">
        <v>-530900</v>
      </c>
      <c r="O143">
        <v>-405800</v>
      </c>
      <c r="P143">
        <v>-682000</v>
      </c>
      <c r="Q143">
        <v>-502700</v>
      </c>
      <c r="R143">
        <v>-478000</v>
      </c>
      <c r="S143">
        <v>1778000</v>
      </c>
      <c r="T143">
        <v>-1372000</v>
      </c>
      <c r="U143">
        <v>-1609000</v>
      </c>
      <c r="V143">
        <v>-4538000</v>
      </c>
      <c r="W143">
        <v>-815000</v>
      </c>
      <c r="X143">
        <v>-2668000</v>
      </c>
      <c r="Y143">
        <v>-3073000</v>
      </c>
      <c r="Z143">
        <v>-2024000</v>
      </c>
      <c r="AA143">
        <v>-1232000</v>
      </c>
      <c r="AB143">
        <v>-674000</v>
      </c>
      <c r="AC143">
        <v>419000</v>
      </c>
      <c r="AD143">
        <v>2726000</v>
      </c>
      <c r="AE143">
        <v>-3274000</v>
      </c>
      <c r="AF143">
        <v>-3771000</v>
      </c>
      <c r="AG143">
        <v>-2599000</v>
      </c>
      <c r="AH143">
        <v>-6594000</v>
      </c>
      <c r="AI143">
        <v>-22490000</v>
      </c>
      <c r="AJ143">
        <v>-15767000</v>
      </c>
      <c r="AK143">
        <v>-4867000</v>
      </c>
      <c r="AL143">
        <v>-8271000</v>
      </c>
      <c r="AM143">
        <v>-4037000</v>
      </c>
      <c r="AN143">
        <v>21048000</v>
      </c>
      <c r="AO143">
        <v>-9415000</v>
      </c>
    </row>
    <row r="145" spans="1:1" ht="18" x14ac:dyDescent="0.2">
      <c r="A145" s="22"/>
    </row>
    <row r="146" spans="1:1" ht="18" x14ac:dyDescent="0.2">
      <c r="A146" s="23"/>
    </row>
    <row r="147" spans="1:1" ht="18" x14ac:dyDescent="0.2">
      <c r="A147" s="23"/>
    </row>
    <row r="148" spans="1:1" ht="18" x14ac:dyDescent="0.2">
      <c r="A148" s="23"/>
    </row>
    <row r="149" spans="1:1" ht="18" x14ac:dyDescent="0.2">
      <c r="A149" s="23"/>
    </row>
    <row r="150" spans="1:1" ht="18" x14ac:dyDescent="0.2">
      <c r="A150" s="23"/>
    </row>
    <row r="151" spans="1:1" ht="18" x14ac:dyDescent="0.2">
      <c r="A151" s="23"/>
    </row>
    <row r="152" spans="1:1" ht="18" x14ac:dyDescent="0.2">
      <c r="A152" s="23"/>
    </row>
    <row r="153" spans="1:1" ht="18" x14ac:dyDescent="0.2">
      <c r="A153" s="23"/>
    </row>
    <row r="154" spans="1:1" ht="18" x14ac:dyDescent="0.2">
      <c r="A154" s="23"/>
    </row>
    <row r="155" spans="1:1" ht="18" x14ac:dyDescent="0.2">
      <c r="A155" s="23"/>
    </row>
    <row r="156" spans="1:1" ht="18" x14ac:dyDescent="0.2">
      <c r="A156" s="23"/>
    </row>
    <row r="157" spans="1:1" ht="18" x14ac:dyDescent="0.2">
      <c r="A157" s="23"/>
    </row>
    <row r="158" spans="1:1" ht="18" x14ac:dyDescent="0.2">
      <c r="A158" s="23"/>
    </row>
    <row r="159" spans="1:1" ht="18" x14ac:dyDescent="0.2">
      <c r="A159" s="23"/>
    </row>
    <row r="160" spans="1:1"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O57">
    <sortCondition ref="C1:AO1"/>
  </sortState>
  <hyperlinks>
    <hyperlink ref="C116:D116" r:id="rId1" display="https://www.latimes.com/archives/la-xpm-1991-03-07-fi-3530-story.html" xr:uid="{EE2975E2-7BA6-3942-AD03-B31FC9895264}"/>
    <hyperlink ref="E116:G116" r:id="rId2" display="https://uninet.edu/cin2000/conferences/seoane/sld035.htm" xr:uid="{41B65562-489A-D141-8470-ED04BEBDCE6B}"/>
    <hyperlink ref="E96:G96" r:id="rId3" display="https://uninet.edu/cin2000/conferences/seoane/sld035.htm" xr:uid="{C165C85C-8456-D54C-BC06-3260D2018582}"/>
    <hyperlink ref="E90:G90" r:id="rId4" display="https://uninet.edu/cin2000/conferences/seoane/sld035.htm" xr:uid="{90B1C5B7-1456-9548-AA42-6F73FEB6111E}"/>
    <hyperlink ref="D96" r:id="rId5" display="https://www.latimes.com/archives/la-xpm-1988-08-09-fi-364-story.html" xr:uid="{810E987F-06B0-C842-A7CA-0B74584AB929}"/>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447F-EB8B-AB44-AA6E-5D439FA1543E}">
  <dimension ref="A1:AU150"/>
  <sheetViews>
    <sheetView workbookViewId="0"/>
  </sheetViews>
  <sheetFormatPr baseColWidth="10" defaultRowHeight="16" x14ac:dyDescent="0.2"/>
  <sheetData>
    <row r="1" spans="1:47" x14ac:dyDescent="0.2">
      <c r="A1" t="s">
        <v>1283</v>
      </c>
      <c r="B1" t="s">
        <v>1284</v>
      </c>
      <c r="C1" s="17">
        <v>41639</v>
      </c>
      <c r="D1" s="17">
        <v>42004</v>
      </c>
      <c r="E1" s="17">
        <v>42369</v>
      </c>
      <c r="F1" s="17">
        <v>42735</v>
      </c>
      <c r="G1" s="17">
        <v>43100</v>
      </c>
      <c r="H1" s="17">
        <v>43465</v>
      </c>
      <c r="I1" s="17">
        <v>43830</v>
      </c>
      <c r="J1" s="17">
        <v>44196</v>
      </c>
      <c r="K1" s="17">
        <v>44561</v>
      </c>
      <c r="L1" s="17">
        <v>44926</v>
      </c>
      <c r="M1" s="17">
        <v>45291</v>
      </c>
      <c r="N1" s="17">
        <v>45657</v>
      </c>
    </row>
    <row r="2" spans="1:47" x14ac:dyDescent="0.2">
      <c r="C2" s="41">
        <v>1.3819539309070903</v>
      </c>
      <c r="D2" s="41">
        <v>1.3604586837045582</v>
      </c>
      <c r="E2" s="41">
        <v>1.3592353718698755</v>
      </c>
      <c r="F2" s="41">
        <v>1.3408655143236416</v>
      </c>
      <c r="G2" s="41">
        <v>1.3081614773889187</v>
      </c>
      <c r="H2" s="41">
        <v>1.2816317011746046</v>
      </c>
      <c r="I2" s="41">
        <v>1.2620696220330916</v>
      </c>
      <c r="J2" s="41">
        <v>1.231407573454085</v>
      </c>
      <c r="K2" s="41">
        <v>1.2144058909803599</v>
      </c>
      <c r="L2" s="41">
        <v>1.1298901106999999</v>
      </c>
      <c r="M2" s="41">
        <v>1.0618269999999999</v>
      </c>
      <c r="N2" s="41">
        <v>1.03</v>
      </c>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s="17">
        <f>C$2*C90</f>
        <v>7577253.4031635765</v>
      </c>
      <c r="D3" s="17">
        <f t="shared" ref="D3:J3" si="0">D$2*D90</f>
        <v>21546944.632512793</v>
      </c>
      <c r="E3" s="17">
        <f t="shared" si="0"/>
        <v>23883124.719125584</v>
      </c>
      <c r="F3" s="17">
        <f t="shared" si="0"/>
        <v>22371000.240975637</v>
      </c>
      <c r="G3" s="17">
        <f t="shared" si="0"/>
        <v>13081614.773889188</v>
      </c>
      <c r="H3" s="17">
        <f t="shared" si="0"/>
        <v>6408158.5058730226</v>
      </c>
      <c r="I3" s="17">
        <f t="shared" si="0"/>
        <v>10096556.976264732</v>
      </c>
      <c r="J3" s="17">
        <f t="shared" si="0"/>
        <v>92355568.009056374</v>
      </c>
      <c r="K3" s="17">
        <f>K2*K90</f>
        <v>76720092.162684232</v>
      </c>
      <c r="L3" s="17">
        <f>L2*L90</f>
        <v>11623179.568770899</v>
      </c>
      <c r="M3" s="17">
        <f>M2*M90</f>
        <v>18217765.838999998</v>
      </c>
      <c r="N3" s="17">
        <f>N2*N90</f>
        <v>94018400</v>
      </c>
    </row>
    <row r="4" spans="1:47" x14ac:dyDescent="0.2">
      <c r="A4" t="s">
        <v>1332</v>
      </c>
      <c r="C4" s="17">
        <f t="shared" ref="C4:N4" si="1">C$2*C91</f>
        <v>5176799.4251779607</v>
      </c>
      <c r="D4" s="17">
        <f t="shared" si="1"/>
        <v>20733390.339657467</v>
      </c>
      <c r="E4" s="17">
        <f t="shared" si="1"/>
        <v>23883124.719125584</v>
      </c>
      <c r="F4" s="17">
        <f t="shared" si="1"/>
        <v>22371000.240975637</v>
      </c>
      <c r="G4" s="17">
        <f t="shared" si="1"/>
        <v>13081614.773889188</v>
      </c>
      <c r="H4" s="17">
        <f t="shared" si="1"/>
        <v>6408158.5058730226</v>
      </c>
      <c r="I4" s="17">
        <f t="shared" si="1"/>
        <v>10096556.976264732</v>
      </c>
      <c r="J4" s="17">
        <f t="shared" si="1"/>
        <v>92355568.009056374</v>
      </c>
      <c r="K4" s="17">
        <f t="shared" si="1"/>
        <v>76720092.162684232</v>
      </c>
      <c r="L4" s="17">
        <f t="shared" si="1"/>
        <v>11623179.568770899</v>
      </c>
      <c r="M4" s="17">
        <f t="shared" si="1"/>
        <v>18217765.838999998</v>
      </c>
      <c r="N4" s="17">
        <f t="shared" si="1"/>
        <v>94018400</v>
      </c>
    </row>
    <row r="5" spans="1:47" x14ac:dyDescent="0.2">
      <c r="A5" t="s">
        <v>1287</v>
      </c>
      <c r="C5" s="17">
        <f t="shared" ref="C5:N5" si="2">C$2*C92</f>
        <v>14883643.835869363</v>
      </c>
      <c r="D5" s="17">
        <f t="shared" si="2"/>
        <v>14921510.842871595</v>
      </c>
      <c r="E5" s="17">
        <f t="shared" si="2"/>
        <v>28398504.624477308</v>
      </c>
      <c r="F5" s="17">
        <f t="shared" si="2"/>
        <v>26427118.421804652</v>
      </c>
      <c r="G5" s="17">
        <f t="shared" si="2"/>
        <v>50731810.254619658</v>
      </c>
      <c r="H5" s="17">
        <f t="shared" si="2"/>
        <v>91921188.871644989</v>
      </c>
      <c r="I5" s="17">
        <f t="shared" si="2"/>
        <v>145683220.61052382</v>
      </c>
      <c r="J5" s="17">
        <f t="shared" si="2"/>
        <v>121760349.45556647</v>
      </c>
      <c r="K5" s="17">
        <f t="shared" si="2"/>
        <v>145715348.45284241</v>
      </c>
      <c r="L5" s="17">
        <f t="shared" si="2"/>
        <v>141734545.37631869</v>
      </c>
      <c r="M5" s="17">
        <f t="shared" si="2"/>
        <v>185001056.38299999</v>
      </c>
      <c r="N5" s="17">
        <f t="shared" si="2"/>
        <v>212415870</v>
      </c>
    </row>
    <row r="6" spans="1:47" x14ac:dyDescent="0.2">
      <c r="A6" t="s">
        <v>1333</v>
      </c>
      <c r="C6" s="17">
        <f t="shared" ref="C6:N6" si="3">C$2*C93</f>
        <v>2694810.1652688258</v>
      </c>
      <c r="D6" s="17">
        <f t="shared" si="3"/>
        <v>3202519.7414405299</v>
      </c>
      <c r="E6" s="17">
        <f t="shared" si="3"/>
        <v>4878295.7496409835</v>
      </c>
      <c r="F6" s="17">
        <f t="shared" si="3"/>
        <v>5752313.0564484224</v>
      </c>
      <c r="G6" s="17">
        <f t="shared" si="3"/>
        <v>12215611.875857724</v>
      </c>
      <c r="H6" s="17">
        <f t="shared" si="3"/>
        <v>19898613.792436909</v>
      </c>
      <c r="I6" s="17">
        <f t="shared" si="3"/>
        <v>20311748.497000575</v>
      </c>
      <c r="J6" s="17">
        <f t="shared" si="3"/>
        <v>23216958.389903318</v>
      </c>
      <c r="K6" s="17">
        <f t="shared" si="3"/>
        <v>26101225.814840876</v>
      </c>
      <c r="L6" s="17">
        <f t="shared" si="3"/>
        <v>41402563.326380096</v>
      </c>
      <c r="M6" s="17">
        <f t="shared" si="3"/>
        <v>44539395.341999993</v>
      </c>
      <c r="N6" s="17">
        <f t="shared" si="3"/>
        <v>43660670</v>
      </c>
    </row>
    <row r="7" spans="1:47" x14ac:dyDescent="0.2">
      <c r="A7" t="s">
        <v>1334</v>
      </c>
      <c r="C7" s="17">
        <f t="shared" ref="C7:N7" si="4">C$2*C94</f>
        <v>2694810.1652688258</v>
      </c>
      <c r="D7" s="17">
        <f t="shared" si="4"/>
        <v>3202519.7414405299</v>
      </c>
      <c r="E7" s="17">
        <f t="shared" si="4"/>
        <v>4878295.7496409835</v>
      </c>
      <c r="F7" s="17">
        <f t="shared" si="4"/>
        <v>5752313.0564484224</v>
      </c>
      <c r="G7" s="17">
        <f t="shared" si="4"/>
        <v>12215611.875857724</v>
      </c>
      <c r="H7" s="17">
        <f t="shared" si="4"/>
        <v>19898613.792436909</v>
      </c>
      <c r="I7" s="17">
        <f t="shared" si="4"/>
        <v>20311748.497000575</v>
      </c>
      <c r="J7" s="17">
        <f t="shared" si="4"/>
        <v>23216958.389903318</v>
      </c>
      <c r="K7" s="17">
        <f t="shared" si="4"/>
        <v>26101225.814840876</v>
      </c>
      <c r="L7" s="17">
        <f t="shared" si="4"/>
        <v>41402563.326380096</v>
      </c>
      <c r="M7" s="17">
        <f t="shared" si="4"/>
        <v>44539395.341999993</v>
      </c>
      <c r="N7" s="17">
        <f t="shared" si="4"/>
        <v>43660670</v>
      </c>
    </row>
    <row r="8" spans="1:47" x14ac:dyDescent="0.2">
      <c r="A8" t="s">
        <v>1335</v>
      </c>
      <c r="C8" s="17">
        <f t="shared" ref="C8:N8" si="5">C$2*C95</f>
        <v>2694810.1652688258</v>
      </c>
      <c r="D8" s="17">
        <f t="shared" si="5"/>
        <v>3202519.7414405299</v>
      </c>
      <c r="E8" s="17">
        <f t="shared" si="5"/>
        <v>4878295.7496409835</v>
      </c>
      <c r="F8" s="17">
        <f t="shared" si="5"/>
        <v>5752313.0564484224</v>
      </c>
      <c r="G8" s="17">
        <f t="shared" si="5"/>
        <v>12215611.875857724</v>
      </c>
      <c r="H8" s="17">
        <f t="shared" si="5"/>
        <v>19898613.792436909</v>
      </c>
      <c r="I8" s="17">
        <f t="shared" si="5"/>
        <v>20311748.497000575</v>
      </c>
      <c r="J8" s="17">
        <f t="shared" si="5"/>
        <v>23216958.389903318</v>
      </c>
      <c r="K8" s="17">
        <f t="shared" si="5"/>
        <v>26101225.814840876</v>
      </c>
      <c r="L8" s="17">
        <f t="shared" si="5"/>
        <v>41402563.326380096</v>
      </c>
      <c r="M8" s="17">
        <f t="shared" si="5"/>
        <v>44539395.341999993</v>
      </c>
      <c r="N8" s="17">
        <f t="shared" si="5"/>
        <v>43660670</v>
      </c>
    </row>
    <row r="9" spans="1:47" x14ac:dyDescent="0.2">
      <c r="A9" t="s">
        <v>1336</v>
      </c>
      <c r="C9" s="17">
        <f t="shared" ref="C9:N9" si="6">C$2*C96</f>
        <v>12188833.670600537</v>
      </c>
      <c r="D9" s="17">
        <f t="shared" si="6"/>
        <v>11718991.101431064</v>
      </c>
      <c r="E9" s="17">
        <f t="shared" si="6"/>
        <v>23520208.874836326</v>
      </c>
      <c r="F9" s="17">
        <f t="shared" si="6"/>
        <v>20674805.365356229</v>
      </c>
      <c r="G9" s="17">
        <f t="shared" si="6"/>
        <v>38516198.378761932</v>
      </c>
      <c r="H9" s="17">
        <f t="shared" si="6"/>
        <v>72022575.079208076</v>
      </c>
      <c r="I9" s="17">
        <f t="shared" si="6"/>
        <v>125371472.11352324</v>
      </c>
      <c r="J9" s="17">
        <f t="shared" si="6"/>
        <v>98543391.065663159</v>
      </c>
      <c r="K9" s="17">
        <f t="shared" si="6"/>
        <v>119614122.63800153</v>
      </c>
      <c r="L9" s="17">
        <f t="shared" si="6"/>
        <v>100331982.04993859</v>
      </c>
      <c r="M9" s="17">
        <f t="shared" si="6"/>
        <v>140461661.04099998</v>
      </c>
      <c r="N9" s="17">
        <f t="shared" si="6"/>
        <v>168755200</v>
      </c>
    </row>
    <row r="10" spans="1:47" x14ac:dyDescent="0.2">
      <c r="A10" t="s">
        <v>1293</v>
      </c>
      <c r="C10" s="17">
        <f t="shared" ref="C10:N10" si="7">C$2*C97</f>
        <v>-7306390.4327057861</v>
      </c>
      <c r="D10" s="17">
        <f t="shared" si="7"/>
        <v>6625433.7896411987</v>
      </c>
      <c r="E10" s="17">
        <f t="shared" si="7"/>
        <v>-4515379.9053517263</v>
      </c>
      <c r="F10" s="17">
        <f t="shared" si="7"/>
        <v>-4056118.180829016</v>
      </c>
      <c r="G10" s="17">
        <f t="shared" si="7"/>
        <v>-37650195.480730474</v>
      </c>
      <c r="H10" s="17">
        <f t="shared" si="7"/>
        <v>-85513030.365771964</v>
      </c>
      <c r="I10" s="17">
        <f t="shared" si="7"/>
        <v>-135586663.6342591</v>
      </c>
      <c r="J10" s="17">
        <f t="shared" si="7"/>
        <v>-29404781.446510095</v>
      </c>
      <c r="K10" s="17">
        <f t="shared" si="7"/>
        <v>-68995256.290158167</v>
      </c>
      <c r="L10" s="17">
        <f t="shared" si="7"/>
        <v>-130111365.80754779</v>
      </c>
      <c r="M10" s="17">
        <f t="shared" si="7"/>
        <v>-166783290.54399997</v>
      </c>
      <c r="N10" s="17">
        <f t="shared" si="7"/>
        <v>-118397470</v>
      </c>
    </row>
    <row r="11" spans="1:47" x14ac:dyDescent="0.2">
      <c r="A11" t="s">
        <v>1295</v>
      </c>
      <c r="C11" s="17">
        <f t="shared" ref="C11:N11" si="8">C$2*C98</f>
        <v>-1224411.1827836819</v>
      </c>
      <c r="D11" s="17">
        <f t="shared" si="8"/>
        <v>-1742747.5738255391</v>
      </c>
      <c r="E11" s="17">
        <f t="shared" si="8"/>
        <v>-600782.03436648496</v>
      </c>
      <c r="F11" s="17">
        <f t="shared" si="8"/>
        <v>-443826.4852411254</v>
      </c>
      <c r="G11" s="17">
        <f t="shared" si="8"/>
        <v>-198840.54456311566</v>
      </c>
      <c r="H11" s="17">
        <f t="shared" si="8"/>
        <v>6450452.3520117849</v>
      </c>
      <c r="I11" s="17">
        <f t="shared" si="8"/>
        <v>12548758.25187503</v>
      </c>
      <c r="J11" s="17">
        <f t="shared" si="8"/>
        <v>4875142.5833047228</v>
      </c>
      <c r="K11" s="17">
        <f t="shared" si="8"/>
        <v>-1237479.6029089866</v>
      </c>
      <c r="L11" s="17">
        <f t="shared" si="8"/>
        <v>-15319050.120870598</v>
      </c>
      <c r="M11" s="17">
        <f t="shared" si="8"/>
        <v>838843.32999999984</v>
      </c>
      <c r="N11" s="17">
        <f t="shared" si="8"/>
        <v>-31201790</v>
      </c>
    </row>
    <row r="12" spans="1:47" x14ac:dyDescent="0.2">
      <c r="A12" t="s">
        <v>1337</v>
      </c>
      <c r="C12" s="17">
        <f t="shared" ref="C12:N12" si="9">C$2*C99</f>
        <v>0</v>
      </c>
      <c r="D12" s="17">
        <f t="shared" si="9"/>
        <v>0</v>
      </c>
      <c r="E12" s="17">
        <f t="shared" si="9"/>
        <v>24466.23669365776</v>
      </c>
      <c r="F12" s="17">
        <f t="shared" si="9"/>
        <v>170289.9203191025</v>
      </c>
      <c r="G12" s="17">
        <f t="shared" si="9"/>
        <v>2123146.0778022152</v>
      </c>
      <c r="H12" s="17">
        <f t="shared" si="9"/>
        <v>8567707.922352232</v>
      </c>
      <c r="I12" s="17">
        <f t="shared" si="9"/>
        <v>13862572.728411479</v>
      </c>
      <c r="J12" s="17">
        <f t="shared" si="9"/>
        <v>4875142.5833047228</v>
      </c>
      <c r="K12" s="17">
        <f t="shared" si="9"/>
        <v>523408.93901253509</v>
      </c>
      <c r="L12" s="17">
        <f t="shared" si="9"/>
        <v>8530670.3357849997</v>
      </c>
      <c r="M12" s="17">
        <f t="shared" si="9"/>
        <v>20039860.970999997</v>
      </c>
      <c r="N12" s="17">
        <f t="shared" si="9"/>
        <v>20387820</v>
      </c>
    </row>
    <row r="13" spans="1:47" x14ac:dyDescent="0.2">
      <c r="A13" t="s">
        <v>1338</v>
      </c>
      <c r="C13" s="17">
        <f t="shared" ref="C13:N13" si="10">C$2*C100</f>
        <v>1224411.1827836819</v>
      </c>
      <c r="D13" s="17">
        <f t="shared" si="10"/>
        <v>1742747.5738255391</v>
      </c>
      <c r="E13" s="17">
        <f t="shared" si="10"/>
        <v>625248.27106014278</v>
      </c>
      <c r="F13" s="17">
        <f t="shared" si="10"/>
        <v>614116.40556022793</v>
      </c>
      <c r="G13" s="17">
        <f t="shared" si="10"/>
        <v>2321986.6223653308</v>
      </c>
      <c r="H13" s="17">
        <f t="shared" si="10"/>
        <v>2117255.5703404467</v>
      </c>
      <c r="I13" s="17">
        <f t="shared" si="10"/>
        <v>1313814.4765364483</v>
      </c>
      <c r="J13" s="17">
        <f t="shared" si="10"/>
        <v>0</v>
      </c>
      <c r="K13" s="17">
        <f t="shared" si="10"/>
        <v>1760888.5419215218</v>
      </c>
      <c r="L13" s="17">
        <f t="shared" si="10"/>
        <v>23849720.456655599</v>
      </c>
      <c r="M13" s="17">
        <f t="shared" si="10"/>
        <v>19201017.640999999</v>
      </c>
      <c r="N13" s="17">
        <f t="shared" si="10"/>
        <v>51589610</v>
      </c>
    </row>
    <row r="14" spans="1:47" x14ac:dyDescent="0.2">
      <c r="A14" t="s">
        <v>1298</v>
      </c>
      <c r="C14" s="17">
        <f t="shared" ref="C14:N14" si="11">C$2*C101</f>
        <v>867867.06860965269</v>
      </c>
      <c r="D14" s="17">
        <f t="shared" si="11"/>
        <v>-77546.144971159825</v>
      </c>
      <c r="E14" s="17">
        <f t="shared" si="11"/>
        <v>-2041571.5285485531</v>
      </c>
      <c r="F14" s="17">
        <f t="shared" si="11"/>
        <v>-1210801.5594342484</v>
      </c>
      <c r="G14" s="17">
        <f t="shared" si="11"/>
        <v>-1487379.5997912006</v>
      </c>
      <c r="H14" s="17">
        <f t="shared" si="11"/>
        <v>-203779.44048676212</v>
      </c>
      <c r="I14" s="17">
        <f t="shared" si="11"/>
        <v>1262.0696220330915</v>
      </c>
      <c r="J14" s="17">
        <f t="shared" si="11"/>
        <v>-13545.483307994935</v>
      </c>
      <c r="K14" s="17">
        <f t="shared" si="11"/>
        <v>44933.017966273314</v>
      </c>
      <c r="L14" s="17">
        <f t="shared" si="11"/>
        <v>13558.681328399998</v>
      </c>
      <c r="M14" s="17">
        <f t="shared" si="11"/>
        <v>-7794872.0069999993</v>
      </c>
      <c r="N14" s="17">
        <f t="shared" si="11"/>
        <v>14420</v>
      </c>
    </row>
    <row r="15" spans="1:47" x14ac:dyDescent="0.2">
      <c r="A15" t="s">
        <v>1339</v>
      </c>
      <c r="C15" s="17">
        <f t="shared" ref="C15:N15" si="12">C$2*C102</f>
        <v>866485.11467874562</v>
      </c>
      <c r="D15" s="17">
        <f t="shared" si="12"/>
        <v>-80267.06233856894</v>
      </c>
      <c r="E15" s="17">
        <f t="shared" si="12"/>
        <v>-1735743.569877831</v>
      </c>
      <c r="F15" s="17">
        <f t="shared" si="12"/>
        <v>-1013694.3288286731</v>
      </c>
      <c r="G15" s="17">
        <f t="shared" si="12"/>
        <v>-1786948.578113263</v>
      </c>
      <c r="H15" s="17">
        <f t="shared" si="12"/>
        <v>0</v>
      </c>
      <c r="I15" s="17">
        <f t="shared" si="12"/>
        <v>0</v>
      </c>
      <c r="J15" s="17">
        <f t="shared" si="12"/>
        <v>0</v>
      </c>
      <c r="K15" s="17">
        <f t="shared" si="12"/>
        <v>0</v>
      </c>
      <c r="L15" s="17">
        <f t="shared" si="12"/>
        <v>0</v>
      </c>
      <c r="M15" s="17">
        <f t="shared" si="12"/>
        <v>0</v>
      </c>
      <c r="N15" s="17">
        <f t="shared" si="12"/>
        <v>0</v>
      </c>
    </row>
    <row r="16" spans="1:47" x14ac:dyDescent="0.2">
      <c r="A16" t="s">
        <v>1341</v>
      </c>
      <c r="C16" s="17">
        <f t="shared" ref="C16:N16" si="13">C$2*C103</f>
        <v>0</v>
      </c>
      <c r="D16" s="17">
        <f t="shared" si="13"/>
        <v>0</v>
      </c>
      <c r="E16" s="17">
        <f t="shared" si="13"/>
        <v>0</v>
      </c>
      <c r="F16" s="17">
        <f t="shared" si="13"/>
        <v>0</v>
      </c>
      <c r="G16" s="17">
        <f t="shared" si="13"/>
        <v>0</v>
      </c>
      <c r="H16" s="17">
        <f t="shared" si="13"/>
        <v>0</v>
      </c>
      <c r="I16" s="17">
        <f t="shared" si="13"/>
        <v>0</v>
      </c>
      <c r="J16" s="17">
        <f t="shared" si="13"/>
        <v>0</v>
      </c>
      <c r="K16" s="17">
        <f t="shared" si="13"/>
        <v>0</v>
      </c>
      <c r="L16" s="17">
        <f t="shared" si="13"/>
        <v>0</v>
      </c>
      <c r="M16" s="17">
        <f t="shared" si="13"/>
        <v>-7792748.3529999992</v>
      </c>
      <c r="N16" s="17">
        <f t="shared" si="13"/>
        <v>0</v>
      </c>
    </row>
    <row r="17" spans="1:14" x14ac:dyDescent="0.2">
      <c r="A17" t="s">
        <v>1360</v>
      </c>
      <c r="C17" s="17">
        <f t="shared" ref="C17:N17" si="14">C$2*C104</f>
        <v>0</v>
      </c>
      <c r="D17" s="17">
        <f t="shared" si="14"/>
        <v>0</v>
      </c>
      <c r="E17" s="17">
        <f t="shared" si="14"/>
        <v>0</v>
      </c>
      <c r="F17" s="17">
        <f t="shared" si="14"/>
        <v>0</v>
      </c>
      <c r="G17" s="17">
        <f t="shared" si="14"/>
        <v>0</v>
      </c>
      <c r="H17" s="17">
        <f t="shared" si="14"/>
        <v>0</v>
      </c>
      <c r="I17" s="17">
        <f t="shared" si="14"/>
        <v>0</v>
      </c>
      <c r="J17" s="17">
        <f t="shared" si="14"/>
        <v>0</v>
      </c>
      <c r="K17" s="17">
        <f t="shared" si="14"/>
        <v>0</v>
      </c>
      <c r="L17" s="17">
        <f t="shared" si="14"/>
        <v>0</v>
      </c>
      <c r="M17" s="17">
        <f t="shared" si="14"/>
        <v>7792748.3529999992</v>
      </c>
      <c r="N17" s="17">
        <f t="shared" si="14"/>
        <v>0</v>
      </c>
    </row>
    <row r="18" spans="1:14" x14ac:dyDescent="0.2">
      <c r="A18" t="s">
        <v>1342</v>
      </c>
      <c r="C18" s="17">
        <f t="shared" ref="C18:N18" si="15">C$2*C105</f>
        <v>0</v>
      </c>
      <c r="D18" s="17">
        <f t="shared" si="15"/>
        <v>0</v>
      </c>
      <c r="E18" s="17">
        <f t="shared" si="15"/>
        <v>0</v>
      </c>
      <c r="F18" s="17">
        <f t="shared" si="15"/>
        <v>0</v>
      </c>
      <c r="G18" s="17">
        <f t="shared" si="15"/>
        <v>0</v>
      </c>
      <c r="H18" s="17">
        <f t="shared" si="15"/>
        <v>0</v>
      </c>
      <c r="I18" s="17">
        <f t="shared" si="15"/>
        <v>0</v>
      </c>
      <c r="J18" s="17">
        <f t="shared" si="15"/>
        <v>0</v>
      </c>
      <c r="K18" s="17">
        <f t="shared" si="15"/>
        <v>0</v>
      </c>
      <c r="L18" s="17">
        <f t="shared" si="15"/>
        <v>0</v>
      </c>
      <c r="M18" s="17">
        <f t="shared" si="15"/>
        <v>7792748.3529999992</v>
      </c>
      <c r="N18" s="17">
        <f t="shared" si="15"/>
        <v>0</v>
      </c>
    </row>
    <row r="19" spans="1:14" x14ac:dyDescent="0.2">
      <c r="A19" t="s">
        <v>1344</v>
      </c>
      <c r="C19" s="17">
        <f t="shared" ref="C19:N19" si="16">C$2*C106</f>
        <v>1381.9539309070904</v>
      </c>
      <c r="D19" s="17">
        <f t="shared" si="16"/>
        <v>2720.9173674091167</v>
      </c>
      <c r="E19" s="17">
        <f t="shared" si="16"/>
        <v>-305827.95867072197</v>
      </c>
      <c r="F19" s="17">
        <f t="shared" si="16"/>
        <v>-197107.23060557531</v>
      </c>
      <c r="G19" s="17">
        <f t="shared" si="16"/>
        <v>299568.97832206241</v>
      </c>
      <c r="H19" s="17">
        <f t="shared" si="16"/>
        <v>-203779.44048676212</v>
      </c>
      <c r="I19" s="17">
        <f t="shared" si="16"/>
        <v>1262.0696220330915</v>
      </c>
      <c r="J19" s="17">
        <f t="shared" si="16"/>
        <v>-13545.483307994935</v>
      </c>
      <c r="K19" s="17">
        <f t="shared" si="16"/>
        <v>44933.017966273314</v>
      </c>
      <c r="L19" s="17">
        <f t="shared" si="16"/>
        <v>13558.681328399998</v>
      </c>
      <c r="M19" s="17">
        <f t="shared" si="16"/>
        <v>-2123.6539999999995</v>
      </c>
      <c r="N19" s="17">
        <f t="shared" si="16"/>
        <v>14420</v>
      </c>
    </row>
    <row r="20" spans="1:14" x14ac:dyDescent="0.2">
      <c r="A20" t="s">
        <v>1304</v>
      </c>
      <c r="C20" s="17">
        <f t="shared" ref="C20:N20" si="17">C$2*C107</f>
        <v>-7662934.5468798159</v>
      </c>
      <c r="D20" s="17">
        <f t="shared" si="17"/>
        <v>4805140.0708444994</v>
      </c>
      <c r="E20" s="17">
        <f t="shared" si="17"/>
        <v>-7157733.4682667647</v>
      </c>
      <c r="F20" s="17">
        <f t="shared" si="17"/>
        <v>-5710746.22550439</v>
      </c>
      <c r="G20" s="17">
        <f t="shared" si="17"/>
        <v>-39336415.625084788</v>
      </c>
      <c r="H20" s="17">
        <f t="shared" si="17"/>
        <v>-79266357.454246938</v>
      </c>
      <c r="I20" s="17">
        <f t="shared" si="17"/>
        <v>-123036643.31276204</v>
      </c>
      <c r="J20" s="17">
        <f t="shared" si="17"/>
        <v>-24543184.346513368</v>
      </c>
      <c r="K20" s="17">
        <f t="shared" si="17"/>
        <v>-70187802.875100881</v>
      </c>
      <c r="L20" s="17">
        <f t="shared" si="17"/>
        <v>-145416857.24708998</v>
      </c>
      <c r="M20" s="17">
        <f t="shared" si="17"/>
        <v>-173739319.22099999</v>
      </c>
      <c r="N20" s="17">
        <f t="shared" si="17"/>
        <v>-149584840</v>
      </c>
    </row>
    <row r="21" spans="1:14" x14ac:dyDescent="0.2">
      <c r="A21" t="s">
        <v>1305</v>
      </c>
      <c r="C21" s="17">
        <f t="shared" ref="C21:N21" si="18">C$2*C108</f>
        <v>0</v>
      </c>
      <c r="D21" s="17">
        <f t="shared" si="18"/>
        <v>0</v>
      </c>
      <c r="E21" s="17">
        <f t="shared" si="18"/>
        <v>188933.71668991269</v>
      </c>
      <c r="F21" s="17">
        <f t="shared" si="18"/>
        <v>0</v>
      </c>
      <c r="G21" s="17">
        <f t="shared" si="18"/>
        <v>0</v>
      </c>
      <c r="H21" s="17">
        <f t="shared" si="18"/>
        <v>-246073.28662552408</v>
      </c>
      <c r="I21" s="17">
        <f t="shared" si="18"/>
        <v>-191834.58254902993</v>
      </c>
      <c r="J21" s="17">
        <f t="shared" si="18"/>
        <v>0</v>
      </c>
      <c r="K21" s="17">
        <f t="shared" si="18"/>
        <v>0</v>
      </c>
      <c r="L21" s="17">
        <f t="shared" si="18"/>
        <v>27117.362656799996</v>
      </c>
      <c r="M21" s="17">
        <f t="shared" si="18"/>
        <v>-4247.3079999999991</v>
      </c>
      <c r="N21" s="17">
        <f t="shared" si="18"/>
        <v>3090</v>
      </c>
    </row>
    <row r="22" spans="1:14" x14ac:dyDescent="0.2">
      <c r="A22" t="s">
        <v>1306</v>
      </c>
      <c r="C22" s="17">
        <f t="shared" ref="C22:N22" si="19">C$2*C109</f>
        <v>-7662934.5468798159</v>
      </c>
      <c r="D22" s="17">
        <f t="shared" si="19"/>
        <v>315626.4146194575</v>
      </c>
      <c r="E22" s="17">
        <f t="shared" si="19"/>
        <v>-7346667.1849566773</v>
      </c>
      <c r="F22" s="17">
        <f t="shared" si="19"/>
        <v>-5710746.22550439</v>
      </c>
      <c r="G22" s="17">
        <f t="shared" si="19"/>
        <v>-39336415.625084788</v>
      </c>
      <c r="H22" s="17">
        <f t="shared" si="19"/>
        <v>-79020284.167621419</v>
      </c>
      <c r="I22" s="17">
        <f t="shared" si="19"/>
        <v>-122844808.730213</v>
      </c>
      <c r="J22" s="17">
        <f t="shared" si="19"/>
        <v>-24543184.346513368</v>
      </c>
      <c r="K22" s="17">
        <f t="shared" si="19"/>
        <v>-70187802.875100881</v>
      </c>
      <c r="L22" s="17">
        <f t="shared" si="19"/>
        <v>-145443974.60974678</v>
      </c>
      <c r="M22" s="17">
        <f t="shared" si="19"/>
        <v>-173735071.91299999</v>
      </c>
      <c r="N22" s="17">
        <f t="shared" si="19"/>
        <v>-149587930</v>
      </c>
    </row>
    <row r="23" spans="1:14" x14ac:dyDescent="0.2">
      <c r="A23" t="s">
        <v>1345</v>
      </c>
      <c r="C23" s="17">
        <f t="shared" ref="C23:N23" si="20">C$2*C110</f>
        <v>-7662934.5468798159</v>
      </c>
      <c r="D23" s="17">
        <f t="shared" si="20"/>
        <v>4805140.0708444994</v>
      </c>
      <c r="E23" s="17">
        <f t="shared" si="20"/>
        <v>-7346667.1849566773</v>
      </c>
      <c r="F23" s="17">
        <f t="shared" si="20"/>
        <v>-5710746.22550439</v>
      </c>
      <c r="G23" s="17">
        <f t="shared" si="20"/>
        <v>-39336415.625084788</v>
      </c>
      <c r="H23" s="17">
        <f t="shared" si="20"/>
        <v>-79020284.167621419</v>
      </c>
      <c r="I23" s="17">
        <f t="shared" si="20"/>
        <v>-122844808.730213</v>
      </c>
      <c r="J23" s="17">
        <f t="shared" si="20"/>
        <v>-24543184.346513368</v>
      </c>
      <c r="K23" s="17">
        <f t="shared" si="20"/>
        <v>-70187802.875100881</v>
      </c>
      <c r="L23" s="17">
        <f t="shared" si="20"/>
        <v>-145443974.60974678</v>
      </c>
      <c r="M23" s="17">
        <f t="shared" si="20"/>
        <v>-173735071.91299999</v>
      </c>
      <c r="N23" s="17">
        <f t="shared" si="20"/>
        <v>-149587930</v>
      </c>
    </row>
    <row r="24" spans="1:14" x14ac:dyDescent="0.2">
      <c r="A24" t="s">
        <v>1346</v>
      </c>
      <c r="C24" s="17">
        <f t="shared" ref="C24:N24" si="21">C$2*C111</f>
        <v>-7662934.5468798159</v>
      </c>
      <c r="D24" s="17">
        <f t="shared" si="21"/>
        <v>4805140.0708444994</v>
      </c>
      <c r="E24" s="17">
        <f t="shared" si="21"/>
        <v>-7346667.1849566773</v>
      </c>
      <c r="F24" s="17">
        <f t="shared" si="21"/>
        <v>-5710746.22550439</v>
      </c>
      <c r="G24" s="17">
        <f t="shared" si="21"/>
        <v>-39336415.625084788</v>
      </c>
      <c r="H24" s="17">
        <f t="shared" si="21"/>
        <v>-79020284.167621419</v>
      </c>
      <c r="I24" s="17">
        <f t="shared" si="21"/>
        <v>-122844808.730213</v>
      </c>
      <c r="J24" s="17">
        <f t="shared" si="21"/>
        <v>-24543184.346513368</v>
      </c>
      <c r="K24" s="17">
        <f t="shared" si="21"/>
        <v>-70187802.875100881</v>
      </c>
      <c r="L24" s="17">
        <f t="shared" si="21"/>
        <v>-145443974.60974678</v>
      </c>
      <c r="M24" s="17">
        <f t="shared" si="21"/>
        <v>-173735071.91299999</v>
      </c>
      <c r="N24" s="17">
        <f t="shared" si="21"/>
        <v>-149587930</v>
      </c>
    </row>
    <row r="25" spans="1:14" x14ac:dyDescent="0.2">
      <c r="A25" t="s">
        <v>1347</v>
      </c>
      <c r="C25" s="17">
        <f t="shared" ref="C25:N25" si="22">C$2*C112</f>
        <v>-7662934.5468798159</v>
      </c>
      <c r="D25" s="17">
        <f t="shared" si="22"/>
        <v>4805140.0708444994</v>
      </c>
      <c r="E25" s="17">
        <f t="shared" si="22"/>
        <v>-7346667.1849566773</v>
      </c>
      <c r="F25" s="17">
        <f t="shared" si="22"/>
        <v>-5710746.22550439</v>
      </c>
      <c r="G25" s="17">
        <f t="shared" si="22"/>
        <v>-39336415.625084788</v>
      </c>
      <c r="H25" s="17">
        <f t="shared" si="22"/>
        <v>-79020284.167621419</v>
      </c>
      <c r="I25" s="17">
        <f t="shared" si="22"/>
        <v>-122844808.730213</v>
      </c>
      <c r="J25" s="17">
        <f t="shared" si="22"/>
        <v>-24543184.346513368</v>
      </c>
      <c r="K25" s="17">
        <f t="shared" si="22"/>
        <v>-70187802.875100881</v>
      </c>
      <c r="L25" s="17">
        <f t="shared" si="22"/>
        <v>-145443974.60974678</v>
      </c>
      <c r="M25" s="17">
        <f t="shared" si="22"/>
        <v>-173735071.91299999</v>
      </c>
      <c r="N25" s="17">
        <f t="shared" si="22"/>
        <v>-149587930</v>
      </c>
    </row>
    <row r="26" spans="1:14" x14ac:dyDescent="0.2">
      <c r="A26" t="s">
        <v>1348</v>
      </c>
      <c r="C26" s="17">
        <f t="shared" ref="C26:N26" si="23">C$2*C113</f>
        <v>0</v>
      </c>
      <c r="D26" s="17">
        <f t="shared" si="23"/>
        <v>4489513.6562250424</v>
      </c>
      <c r="E26" s="17">
        <f t="shared" si="23"/>
        <v>0</v>
      </c>
      <c r="F26" s="17">
        <f t="shared" si="23"/>
        <v>0</v>
      </c>
      <c r="G26" s="17">
        <f t="shared" si="23"/>
        <v>0</v>
      </c>
      <c r="H26" s="17">
        <f t="shared" si="23"/>
        <v>0</v>
      </c>
      <c r="I26" s="17">
        <f t="shared" si="23"/>
        <v>0</v>
      </c>
      <c r="J26" s="17">
        <f t="shared" si="23"/>
        <v>0</v>
      </c>
      <c r="K26" s="17">
        <f t="shared" si="23"/>
        <v>0</v>
      </c>
      <c r="L26" s="17">
        <f t="shared" si="23"/>
        <v>0</v>
      </c>
      <c r="M26" s="17">
        <f t="shared" si="23"/>
        <v>0</v>
      </c>
      <c r="N26" s="17">
        <f t="shared" si="23"/>
        <v>0</v>
      </c>
    </row>
    <row r="27" spans="1:14" x14ac:dyDescent="0.2">
      <c r="A27" t="s">
        <v>1312</v>
      </c>
      <c r="C27" s="17">
        <f t="shared" ref="C27:N27" si="24">C$2*C114</f>
        <v>-7662934.5468798159</v>
      </c>
      <c r="D27" s="17">
        <f t="shared" si="24"/>
        <v>315626.4146194575</v>
      </c>
      <c r="E27" s="17">
        <f t="shared" si="24"/>
        <v>-7346667.1849566773</v>
      </c>
      <c r="F27" s="17">
        <f t="shared" si="24"/>
        <v>-5710746.22550439</v>
      </c>
      <c r="G27" s="17">
        <f t="shared" si="24"/>
        <v>-39336415.625084788</v>
      </c>
      <c r="H27" s="17">
        <f t="shared" si="24"/>
        <v>-79020284.167621419</v>
      </c>
      <c r="I27" s="17">
        <f t="shared" si="24"/>
        <v>-122844808.730213</v>
      </c>
      <c r="J27" s="17">
        <f t="shared" si="24"/>
        <v>-24543184.346513368</v>
      </c>
      <c r="K27" s="17">
        <f t="shared" si="24"/>
        <v>-70187802.875100881</v>
      </c>
      <c r="L27" s="17">
        <f t="shared" si="24"/>
        <v>-145443974.60974678</v>
      </c>
      <c r="M27" s="17">
        <f t="shared" si="24"/>
        <v>-173735071.91299999</v>
      </c>
      <c r="N27" s="17">
        <f t="shared" si="24"/>
        <v>-149587930</v>
      </c>
    </row>
    <row r="28" spans="1:14" x14ac:dyDescent="0.2">
      <c r="A28" t="s">
        <v>1313</v>
      </c>
      <c r="C28" s="17">
        <f t="shared" ref="C28:N28" si="25">C$2*C115</f>
        <v>-0.13128562343617359</v>
      </c>
      <c r="D28" s="17">
        <f t="shared" si="25"/>
        <v>2.1767338939272931E-2</v>
      </c>
      <c r="E28" s="17">
        <f t="shared" si="25"/>
        <v>-0.51922791205429242</v>
      </c>
      <c r="F28" s="17">
        <f t="shared" si="25"/>
        <v>-0.31510339586605579</v>
      </c>
      <c r="G28" s="17">
        <f t="shared" si="25"/>
        <v>-1.9884054456311566</v>
      </c>
      <c r="H28" s="17">
        <f t="shared" si="25"/>
        <v>-3.2040792529365114</v>
      </c>
      <c r="I28" s="17">
        <f t="shared" si="25"/>
        <v>-4.5434506393191301</v>
      </c>
      <c r="J28" s="17">
        <f t="shared" si="25"/>
        <v>-0.89892752862148206</v>
      </c>
      <c r="K28" s="17">
        <f t="shared" si="25"/>
        <v>-2.5623964299685591</v>
      </c>
      <c r="L28" s="17">
        <f t="shared" si="25"/>
        <v>-5.1635978058990002</v>
      </c>
      <c r="M28" s="17">
        <f t="shared" si="25"/>
        <v>-6.455908159999999</v>
      </c>
      <c r="N28" s="17">
        <f t="shared" si="25"/>
        <v>-5.2736000000000001</v>
      </c>
    </row>
    <row r="29" spans="1:14" x14ac:dyDescent="0.2">
      <c r="A29" t="s">
        <v>1314</v>
      </c>
      <c r="C29" s="17">
        <f t="shared" ref="C29:N29" si="26">C$2*C116</f>
        <v>-0.13128562343617359</v>
      </c>
      <c r="D29" s="17">
        <f t="shared" si="26"/>
        <v>2.0406880255568374E-2</v>
      </c>
      <c r="E29" s="17">
        <f t="shared" si="26"/>
        <v>-0.51922791205429242</v>
      </c>
      <c r="F29" s="17">
        <f t="shared" si="26"/>
        <v>-0.31510339586605579</v>
      </c>
      <c r="G29" s="17">
        <f t="shared" si="26"/>
        <v>-1.9884054456311566</v>
      </c>
      <c r="H29" s="17">
        <f t="shared" si="26"/>
        <v>-3.2040792529365114</v>
      </c>
      <c r="I29" s="17">
        <f t="shared" si="26"/>
        <v>-4.5434506393191301</v>
      </c>
      <c r="J29" s="17">
        <f t="shared" si="26"/>
        <v>-0.89892752862148206</v>
      </c>
      <c r="K29" s="17">
        <f t="shared" si="26"/>
        <v>-2.5623964299685591</v>
      </c>
      <c r="L29" s="17">
        <f t="shared" si="26"/>
        <v>-5.1635978058990002</v>
      </c>
      <c r="M29" s="17">
        <f t="shared" si="26"/>
        <v>-6.455908159999999</v>
      </c>
      <c r="N29" s="17">
        <f t="shared" si="26"/>
        <v>-5.2736000000000001</v>
      </c>
    </row>
    <row r="30" spans="1:14" x14ac:dyDescent="0.2">
      <c r="A30" t="s">
        <v>1315</v>
      </c>
      <c r="C30" s="17">
        <f t="shared" ref="C30:N30" si="27">C$2*C117</f>
        <v>80806992.201930285</v>
      </c>
      <c r="D30" s="17">
        <f t="shared" si="27"/>
        <v>19255932.209154319</v>
      </c>
      <c r="E30" s="17">
        <f t="shared" si="27"/>
        <v>19238617.453446217</v>
      </c>
      <c r="F30" s="17">
        <f t="shared" si="27"/>
        <v>24349223.38281928</v>
      </c>
      <c r="G30" s="17">
        <f t="shared" si="27"/>
        <v>25878050.345707592</v>
      </c>
      <c r="H30" s="17">
        <f t="shared" si="27"/>
        <v>31621698.963081017</v>
      </c>
      <c r="I30" s="17">
        <f t="shared" si="27"/>
        <v>34150341.902593426</v>
      </c>
      <c r="J30" s="17">
        <f t="shared" si="27"/>
        <v>33619889.570443429</v>
      </c>
      <c r="K30" s="17">
        <f t="shared" si="27"/>
        <v>33312367.995482251</v>
      </c>
      <c r="L30" s="17">
        <f t="shared" si="27"/>
        <v>31823354.967865497</v>
      </c>
      <c r="M30" s="17">
        <f t="shared" si="27"/>
        <v>28588630.147999994</v>
      </c>
      <c r="N30" s="17">
        <f t="shared" si="27"/>
        <v>29233460</v>
      </c>
    </row>
    <row r="31" spans="1:14" x14ac:dyDescent="0.2">
      <c r="A31" t="s">
        <v>1316</v>
      </c>
      <c r="C31" s="17">
        <f t="shared" ref="C31:N31" si="28">C$2*C118</f>
        <v>82546872.200942323</v>
      </c>
      <c r="D31" s="17">
        <f t="shared" si="28"/>
        <v>20390554.751363918</v>
      </c>
      <c r="E31" s="17">
        <f t="shared" si="28"/>
        <v>20372219.753585696</v>
      </c>
      <c r="F31" s="17">
        <f t="shared" si="28"/>
        <v>24349223.38281928</v>
      </c>
      <c r="G31" s="17">
        <f t="shared" si="28"/>
        <v>25878050.345707592</v>
      </c>
      <c r="H31" s="17">
        <f t="shared" si="28"/>
        <v>31621698.963081017</v>
      </c>
      <c r="I31" s="17">
        <f t="shared" si="28"/>
        <v>34150341.902593426</v>
      </c>
      <c r="J31" s="17">
        <f t="shared" si="28"/>
        <v>33619889.570443429</v>
      </c>
      <c r="K31" s="17">
        <f t="shared" si="28"/>
        <v>33312367.995482251</v>
      </c>
      <c r="L31" s="17">
        <f t="shared" si="28"/>
        <v>31823354.967865497</v>
      </c>
      <c r="M31" s="17">
        <f t="shared" si="28"/>
        <v>28588630.147999994</v>
      </c>
      <c r="N31" s="17">
        <f t="shared" si="28"/>
        <v>29233460</v>
      </c>
    </row>
    <row r="32" spans="1:14" x14ac:dyDescent="0.2">
      <c r="A32" t="s">
        <v>1317</v>
      </c>
      <c r="C32" s="17">
        <f t="shared" ref="C32:N32" si="29">C$2*C119</f>
        <v>-7306390.4327057861</v>
      </c>
      <c r="D32" s="17">
        <f t="shared" si="29"/>
        <v>6625433.7896411987</v>
      </c>
      <c r="E32" s="17">
        <f t="shared" si="29"/>
        <v>-4515379.9053517263</v>
      </c>
      <c r="F32" s="17">
        <f t="shared" si="29"/>
        <v>-4056118.180829016</v>
      </c>
      <c r="G32" s="17">
        <f t="shared" si="29"/>
        <v>-37650195.480730474</v>
      </c>
      <c r="H32" s="17">
        <f t="shared" si="29"/>
        <v>-85513030.365771964</v>
      </c>
      <c r="I32" s="17">
        <f t="shared" si="29"/>
        <v>-135586663.6342591</v>
      </c>
      <c r="J32" s="17">
        <f t="shared" si="29"/>
        <v>-29404781.446510095</v>
      </c>
      <c r="K32" s="17">
        <f t="shared" si="29"/>
        <v>-68995256.290158167</v>
      </c>
      <c r="L32" s="17">
        <f t="shared" si="29"/>
        <v>-130111365.80754779</v>
      </c>
      <c r="M32" s="17">
        <f t="shared" si="29"/>
        <v>-174576038.89699998</v>
      </c>
      <c r="N32" s="17">
        <f t="shared" si="29"/>
        <v>-118397470</v>
      </c>
    </row>
    <row r="33" spans="1:14" x14ac:dyDescent="0.2">
      <c r="A33" t="s">
        <v>1318</v>
      </c>
      <c r="C33" s="17">
        <f t="shared" ref="C33:N33" si="30">C$2*C120</f>
        <v>14883643.835869363</v>
      </c>
      <c r="D33" s="17">
        <f t="shared" si="30"/>
        <v>14921510.842871595</v>
      </c>
      <c r="E33" s="17">
        <f t="shared" si="30"/>
        <v>28398504.624477308</v>
      </c>
      <c r="F33" s="17">
        <f t="shared" si="30"/>
        <v>26427118.421804652</v>
      </c>
      <c r="G33" s="17">
        <f t="shared" si="30"/>
        <v>50731810.254619658</v>
      </c>
      <c r="H33" s="17">
        <f t="shared" si="30"/>
        <v>91921188.871644989</v>
      </c>
      <c r="I33" s="17">
        <f t="shared" si="30"/>
        <v>145683220.61052382</v>
      </c>
      <c r="J33" s="17">
        <f t="shared" si="30"/>
        <v>121760349.45556647</v>
      </c>
      <c r="K33" s="17">
        <f t="shared" si="30"/>
        <v>145715348.45284241</v>
      </c>
      <c r="L33" s="17">
        <f t="shared" si="30"/>
        <v>141734545.37631869</v>
      </c>
      <c r="M33" s="17">
        <f t="shared" si="30"/>
        <v>185001056.38299999</v>
      </c>
      <c r="N33" s="17">
        <f t="shared" si="30"/>
        <v>212415870</v>
      </c>
    </row>
    <row r="34" spans="1:14" x14ac:dyDescent="0.2">
      <c r="A34" t="s">
        <v>1319</v>
      </c>
      <c r="C34" s="17">
        <f t="shared" ref="C34:N34" si="31">C$2*C121</f>
        <v>-7662934.5468798159</v>
      </c>
      <c r="D34" s="17">
        <f t="shared" si="31"/>
        <v>4805140.0708444994</v>
      </c>
      <c r="E34" s="17">
        <f t="shared" si="31"/>
        <v>-7346667.1849566773</v>
      </c>
      <c r="F34" s="17">
        <f t="shared" si="31"/>
        <v>-5710746.22550439</v>
      </c>
      <c r="G34" s="17">
        <f t="shared" si="31"/>
        <v>-39336415.625084788</v>
      </c>
      <c r="H34" s="17">
        <f t="shared" si="31"/>
        <v>-79020284.167621419</v>
      </c>
      <c r="I34" s="17">
        <f t="shared" si="31"/>
        <v>-122844808.730213</v>
      </c>
      <c r="J34" s="17">
        <f t="shared" si="31"/>
        <v>-24543184.346513368</v>
      </c>
      <c r="K34" s="17">
        <f t="shared" si="31"/>
        <v>-70187802.875100881</v>
      </c>
      <c r="L34" s="17">
        <f t="shared" si="31"/>
        <v>-145443974.60974678</v>
      </c>
      <c r="M34" s="17">
        <f t="shared" si="31"/>
        <v>-173735071.91299999</v>
      </c>
      <c r="N34" s="17">
        <f t="shared" si="31"/>
        <v>-149587930</v>
      </c>
    </row>
    <row r="35" spans="1:14" x14ac:dyDescent="0.2">
      <c r="A35" t="s">
        <v>1320</v>
      </c>
      <c r="C35" s="17">
        <f t="shared" ref="C35:N35" si="32">C$2*C122</f>
        <v>-8529419.661558561</v>
      </c>
      <c r="D35" s="17">
        <f t="shared" si="32"/>
        <v>4885407.1331830686</v>
      </c>
      <c r="E35" s="17">
        <f t="shared" si="32"/>
        <v>-6305221.0430299789</v>
      </c>
      <c r="F35" s="17">
        <f t="shared" si="32"/>
        <v>-4697051.8966757171</v>
      </c>
      <c r="G35" s="17">
        <f t="shared" si="32"/>
        <v>-37549467.046971522</v>
      </c>
      <c r="H35" s="17">
        <f t="shared" si="32"/>
        <v>-79020284.167621419</v>
      </c>
      <c r="I35" s="17">
        <f t="shared" si="32"/>
        <v>-122844808.730213</v>
      </c>
      <c r="J35" s="17">
        <f t="shared" si="32"/>
        <v>-24543184.346513368</v>
      </c>
      <c r="K35" s="17">
        <f t="shared" si="32"/>
        <v>-70187802.875100881</v>
      </c>
      <c r="L35" s="17">
        <f t="shared" si="32"/>
        <v>-145443974.60974678</v>
      </c>
      <c r="M35" s="17">
        <f t="shared" si="32"/>
        <v>-165942514.0645057</v>
      </c>
      <c r="N35" s="17">
        <f t="shared" si="32"/>
        <v>-149587930</v>
      </c>
    </row>
    <row r="36" spans="1:14" x14ac:dyDescent="0.2">
      <c r="A36" t="s">
        <v>1321</v>
      </c>
      <c r="C36" s="17">
        <f t="shared" ref="C36:N36" si="33">C$2*C123</f>
        <v>0</v>
      </c>
      <c r="D36" s="17">
        <f t="shared" si="33"/>
        <v>0</v>
      </c>
      <c r="E36" s="17">
        <f t="shared" si="33"/>
        <v>24466.23669365776</v>
      </c>
      <c r="F36" s="17">
        <f t="shared" si="33"/>
        <v>170289.9203191025</v>
      </c>
      <c r="G36" s="17">
        <f t="shared" si="33"/>
        <v>2123146.0778022152</v>
      </c>
      <c r="H36" s="17">
        <f t="shared" si="33"/>
        <v>8567707.922352232</v>
      </c>
      <c r="I36" s="17">
        <f t="shared" si="33"/>
        <v>13862572.728411479</v>
      </c>
      <c r="J36" s="17">
        <f t="shared" si="33"/>
        <v>4875142.5833047228</v>
      </c>
      <c r="K36" s="17">
        <f t="shared" si="33"/>
        <v>523408.93901253509</v>
      </c>
      <c r="L36" s="17">
        <f t="shared" si="33"/>
        <v>8530670.3357849997</v>
      </c>
      <c r="M36" s="17">
        <f t="shared" si="33"/>
        <v>20039860.970999997</v>
      </c>
      <c r="N36" s="17">
        <f t="shared" si="33"/>
        <v>20387820</v>
      </c>
    </row>
    <row r="37" spans="1:14" x14ac:dyDescent="0.2">
      <c r="A37" t="s">
        <v>1322</v>
      </c>
      <c r="C37" s="17">
        <f t="shared" ref="C37:N37" si="34">C$2*C124</f>
        <v>1224411.1827836819</v>
      </c>
      <c r="D37" s="17">
        <f t="shared" si="34"/>
        <v>1742747.5738255391</v>
      </c>
      <c r="E37" s="17">
        <f t="shared" si="34"/>
        <v>625248.27106014278</v>
      </c>
      <c r="F37" s="17">
        <f t="shared" si="34"/>
        <v>614116.40556022793</v>
      </c>
      <c r="G37" s="17">
        <f t="shared" si="34"/>
        <v>2321986.6223653308</v>
      </c>
      <c r="H37" s="17">
        <f t="shared" si="34"/>
        <v>2117255.5703404467</v>
      </c>
      <c r="I37" s="17">
        <f t="shared" si="34"/>
        <v>1313814.4765364483</v>
      </c>
      <c r="J37" s="17">
        <f t="shared" si="34"/>
        <v>0</v>
      </c>
      <c r="K37" s="17">
        <f t="shared" si="34"/>
        <v>1760888.5419215218</v>
      </c>
      <c r="L37" s="17">
        <f t="shared" si="34"/>
        <v>23849720.456655599</v>
      </c>
      <c r="M37" s="17">
        <f t="shared" si="34"/>
        <v>19201017.640999999</v>
      </c>
      <c r="N37" s="17">
        <f t="shared" si="34"/>
        <v>51589610</v>
      </c>
    </row>
    <row r="38" spans="1:14" x14ac:dyDescent="0.2">
      <c r="A38" t="s">
        <v>1323</v>
      </c>
      <c r="C38" s="17">
        <f t="shared" ref="C38:N38" si="35">C$2*C125</f>
        <v>-1224411.1827836819</v>
      </c>
      <c r="D38" s="17">
        <f t="shared" si="35"/>
        <v>-1742747.5738255391</v>
      </c>
      <c r="E38" s="17">
        <f t="shared" si="35"/>
        <v>-600782.03436648496</v>
      </c>
      <c r="F38" s="17">
        <f t="shared" si="35"/>
        <v>-443826.4852411254</v>
      </c>
      <c r="G38" s="17">
        <f t="shared" si="35"/>
        <v>-198840.54456311566</v>
      </c>
      <c r="H38" s="17">
        <f t="shared" si="35"/>
        <v>6450452.3520117849</v>
      </c>
      <c r="I38" s="17">
        <f t="shared" si="35"/>
        <v>12548758.25187503</v>
      </c>
      <c r="J38" s="17">
        <f t="shared" si="35"/>
        <v>4875142.5833047228</v>
      </c>
      <c r="K38" s="17">
        <f t="shared" si="35"/>
        <v>-1237479.6029089866</v>
      </c>
      <c r="L38" s="17">
        <f t="shared" si="35"/>
        <v>-15319050.120870598</v>
      </c>
      <c r="M38" s="17">
        <f t="shared" si="35"/>
        <v>838843.32999999984</v>
      </c>
      <c r="N38" s="17">
        <f t="shared" si="35"/>
        <v>-31201790</v>
      </c>
    </row>
    <row r="39" spans="1:14" x14ac:dyDescent="0.2">
      <c r="A39" t="s">
        <v>1281</v>
      </c>
      <c r="C39" s="17">
        <f t="shared" ref="C39:N39" si="36">C$2*C126</f>
        <v>-6438523.364096134</v>
      </c>
      <c r="D39" s="17">
        <f t="shared" si="36"/>
        <v>6547887.6446700385</v>
      </c>
      <c r="E39" s="17">
        <f t="shared" si="36"/>
        <v>-6532485.197206622</v>
      </c>
      <c r="F39" s="17">
        <f t="shared" si="36"/>
        <v>-5096629.8199441619</v>
      </c>
      <c r="G39" s="17">
        <f t="shared" si="36"/>
        <v>-37014429.002719454</v>
      </c>
      <c r="H39" s="17">
        <f t="shared" si="36"/>
        <v>-77149101.883906499</v>
      </c>
      <c r="I39" s="17">
        <f t="shared" si="36"/>
        <v>-121722828.83622558</v>
      </c>
      <c r="J39" s="17">
        <f t="shared" si="36"/>
        <v>-24543184.346513368</v>
      </c>
      <c r="K39" s="17">
        <f t="shared" si="36"/>
        <v>-68426914.333179355</v>
      </c>
      <c r="L39" s="17">
        <f t="shared" si="36"/>
        <v>-121567136.79043439</v>
      </c>
      <c r="M39" s="17">
        <f t="shared" si="36"/>
        <v>-154538301.57999998</v>
      </c>
      <c r="N39" s="17">
        <f t="shared" si="36"/>
        <v>-97995230</v>
      </c>
    </row>
    <row r="40" spans="1:14" x14ac:dyDescent="0.2">
      <c r="A40" t="s">
        <v>1278</v>
      </c>
      <c r="C40" s="17">
        <f t="shared" ref="C40:N40" si="37">C$2*C127</f>
        <v>-5636990.0841700211</v>
      </c>
      <c r="D40" s="17">
        <f t="shared" si="37"/>
        <v>6966908.9192510424</v>
      </c>
      <c r="E40" s="17">
        <f t="shared" si="37"/>
        <v>-6160054.7053142758</v>
      </c>
      <c r="F40" s="17">
        <f t="shared" si="37"/>
        <v>-4784208.1551067531</v>
      </c>
      <c r="G40" s="17">
        <f t="shared" si="37"/>
        <v>-36775035.452357285</v>
      </c>
      <c r="H40" s="17">
        <f t="shared" si="37"/>
        <v>-76745387.898036495</v>
      </c>
      <c r="I40" s="17">
        <f t="shared" si="37"/>
        <v>-119947096.87802503</v>
      </c>
      <c r="J40" s="17">
        <f t="shared" si="37"/>
        <v>-22551998.300238114</v>
      </c>
      <c r="K40" s="17">
        <f t="shared" si="37"/>
        <v>-65888806.021030404</v>
      </c>
      <c r="L40" s="17">
        <f t="shared" si="37"/>
        <v>-118928843.38194989</v>
      </c>
      <c r="M40" s="17">
        <f t="shared" si="37"/>
        <v>-152015400.62799999</v>
      </c>
      <c r="N40" s="17">
        <f t="shared" si="37"/>
        <v>-95526320</v>
      </c>
    </row>
    <row r="41" spans="1:14" x14ac:dyDescent="0.2">
      <c r="A41" t="s">
        <v>1324</v>
      </c>
      <c r="C41" s="17">
        <f t="shared" ref="C41:N41" si="38">C$2*C128</f>
        <v>801533.27992611239</v>
      </c>
      <c r="D41" s="17">
        <f t="shared" si="38"/>
        <v>419021.27458100393</v>
      </c>
      <c r="E41" s="17">
        <f t="shared" si="38"/>
        <v>372430.49189234589</v>
      </c>
      <c r="F41" s="17">
        <f t="shared" si="38"/>
        <v>312421.66483740852</v>
      </c>
      <c r="G41" s="17">
        <f t="shared" si="38"/>
        <v>239393.55036217213</v>
      </c>
      <c r="H41" s="17">
        <f t="shared" si="38"/>
        <v>403713.98587000044</v>
      </c>
      <c r="I41" s="17">
        <f t="shared" si="38"/>
        <v>1775731.95820056</v>
      </c>
      <c r="J41" s="17">
        <f t="shared" si="38"/>
        <v>1991186.0462752555</v>
      </c>
      <c r="K41" s="17">
        <f t="shared" si="38"/>
        <v>2538108.3121489524</v>
      </c>
      <c r="L41" s="17">
        <f t="shared" si="38"/>
        <v>2638293.4084844999</v>
      </c>
      <c r="M41" s="17">
        <f t="shared" si="38"/>
        <v>2522900.9519999996</v>
      </c>
      <c r="N41" s="17">
        <f t="shared" si="38"/>
        <v>2468910</v>
      </c>
    </row>
    <row r="90" spans="1:14" x14ac:dyDescent="0.2">
      <c r="A90" t="s">
        <v>1285</v>
      </c>
      <c r="B90" s="19">
        <v>123164000</v>
      </c>
      <c r="C90" s="19">
        <v>5483000</v>
      </c>
      <c r="D90" s="19">
        <v>15838000</v>
      </c>
      <c r="E90" s="19">
        <v>17571000</v>
      </c>
      <c r="F90" s="19">
        <v>16684000</v>
      </c>
      <c r="G90" s="19">
        <v>10000000</v>
      </c>
      <c r="H90" s="19">
        <v>5000000</v>
      </c>
      <c r="I90" s="19">
        <v>8000000</v>
      </c>
      <c r="J90" s="19">
        <v>75000000</v>
      </c>
      <c r="K90" s="19">
        <v>63175000</v>
      </c>
      <c r="L90" s="19">
        <v>10287000</v>
      </c>
      <c r="M90" s="19">
        <v>17157000</v>
      </c>
      <c r="N90" s="19">
        <v>91280000</v>
      </c>
    </row>
    <row r="91" spans="1:14" x14ac:dyDescent="0.2">
      <c r="A91" t="s">
        <v>1332</v>
      </c>
      <c r="B91" s="19">
        <v>123164000</v>
      </c>
      <c r="C91" s="19">
        <v>3746000</v>
      </c>
      <c r="D91" s="19">
        <v>15240000</v>
      </c>
      <c r="E91" s="19">
        <v>17571000</v>
      </c>
      <c r="F91" s="19">
        <v>16684000</v>
      </c>
      <c r="G91" s="19">
        <v>10000000</v>
      </c>
      <c r="H91" s="19">
        <v>5000000</v>
      </c>
      <c r="I91" s="19">
        <v>8000000</v>
      </c>
      <c r="J91" s="19">
        <v>75000000</v>
      </c>
      <c r="K91" s="19">
        <v>63175000</v>
      </c>
      <c r="L91" s="19">
        <v>10287000</v>
      </c>
      <c r="M91" s="19">
        <v>17157000</v>
      </c>
      <c r="N91" s="19">
        <v>91280000</v>
      </c>
    </row>
    <row r="92" spans="1:14" x14ac:dyDescent="0.2">
      <c r="A92" t="s">
        <v>1287</v>
      </c>
      <c r="B92" s="19">
        <v>209300000</v>
      </c>
      <c r="C92" s="19">
        <v>10770000</v>
      </c>
      <c r="D92" s="19">
        <v>10968000</v>
      </c>
      <c r="E92" s="19">
        <v>20893000</v>
      </c>
      <c r="F92" s="19">
        <v>19709000</v>
      </c>
      <c r="G92" s="19">
        <v>38781000</v>
      </c>
      <c r="H92" s="19">
        <v>71722000</v>
      </c>
      <c r="I92" s="19">
        <v>115432000</v>
      </c>
      <c r="J92" s="19">
        <v>98879000</v>
      </c>
      <c r="K92" s="19">
        <v>119989000</v>
      </c>
      <c r="L92" s="19">
        <v>125441000</v>
      </c>
      <c r="M92" s="19">
        <v>174229000</v>
      </c>
      <c r="N92" s="19">
        <v>206229000</v>
      </c>
    </row>
    <row r="93" spans="1:14" x14ac:dyDescent="0.2">
      <c r="A93" t="s">
        <v>1333</v>
      </c>
      <c r="B93" s="19">
        <v>45495000</v>
      </c>
      <c r="C93" s="19">
        <v>1950000</v>
      </c>
      <c r="D93" s="19">
        <v>2354000</v>
      </c>
      <c r="E93" s="19">
        <v>3589000</v>
      </c>
      <c r="F93" s="19">
        <v>4290000</v>
      </c>
      <c r="G93" s="19">
        <v>9338000</v>
      </c>
      <c r="H93" s="19">
        <v>15526000</v>
      </c>
      <c r="I93" s="19">
        <v>16094000</v>
      </c>
      <c r="J93" s="19">
        <v>18854000</v>
      </c>
      <c r="K93" s="19">
        <v>21493000</v>
      </c>
      <c r="L93" s="19">
        <v>36643000</v>
      </c>
      <c r="M93" s="19">
        <v>41946000</v>
      </c>
      <c r="N93" s="19">
        <v>42389000</v>
      </c>
    </row>
    <row r="94" spans="1:14" x14ac:dyDescent="0.2">
      <c r="A94" t="s">
        <v>1334</v>
      </c>
      <c r="B94" s="19">
        <v>45495000</v>
      </c>
      <c r="C94" s="19">
        <v>1950000</v>
      </c>
      <c r="D94" s="19">
        <v>2354000</v>
      </c>
      <c r="E94" s="19">
        <v>3589000</v>
      </c>
      <c r="F94" s="19">
        <v>4290000</v>
      </c>
      <c r="G94" s="19">
        <v>9338000</v>
      </c>
      <c r="H94" s="19">
        <v>15526000</v>
      </c>
      <c r="I94" s="19">
        <v>16094000</v>
      </c>
      <c r="J94" s="19">
        <v>18854000</v>
      </c>
      <c r="K94" s="19">
        <v>21493000</v>
      </c>
      <c r="L94" s="19">
        <v>36643000</v>
      </c>
      <c r="M94" s="19">
        <v>41946000</v>
      </c>
      <c r="N94" s="19">
        <v>42389000</v>
      </c>
    </row>
    <row r="95" spans="1:14" x14ac:dyDescent="0.2">
      <c r="A95" t="s">
        <v>1335</v>
      </c>
      <c r="B95" s="19">
        <v>45495000</v>
      </c>
      <c r="C95" s="19">
        <v>1950000</v>
      </c>
      <c r="D95" s="19">
        <v>2354000</v>
      </c>
      <c r="E95" s="19">
        <v>3589000</v>
      </c>
      <c r="F95" s="19">
        <v>4290000</v>
      </c>
      <c r="G95" s="19">
        <v>9338000</v>
      </c>
      <c r="H95" s="19">
        <v>15526000</v>
      </c>
      <c r="I95" s="19">
        <v>16094000</v>
      </c>
      <c r="J95" s="19">
        <v>18854000</v>
      </c>
      <c r="K95" s="19">
        <v>21493000</v>
      </c>
      <c r="L95" s="19">
        <v>36643000</v>
      </c>
      <c r="M95" s="19">
        <v>41946000</v>
      </c>
      <c r="N95" s="19">
        <v>42389000</v>
      </c>
    </row>
    <row r="96" spans="1:14" x14ac:dyDescent="0.2">
      <c r="A96" t="s">
        <v>1336</v>
      </c>
      <c r="B96" s="19">
        <v>163805000</v>
      </c>
      <c r="C96" s="19">
        <v>8820000</v>
      </c>
      <c r="D96" s="19">
        <v>8614000</v>
      </c>
      <c r="E96" s="19">
        <v>17304000</v>
      </c>
      <c r="F96" s="19">
        <v>15419000</v>
      </c>
      <c r="G96" s="19">
        <v>29443000</v>
      </c>
      <c r="H96" s="19">
        <v>56196000</v>
      </c>
      <c r="I96" s="19">
        <v>99338000</v>
      </c>
      <c r="J96" s="19">
        <v>80025000</v>
      </c>
      <c r="K96" s="19">
        <v>98496000</v>
      </c>
      <c r="L96" s="19">
        <v>88798000</v>
      </c>
      <c r="M96" s="19">
        <v>132283000</v>
      </c>
      <c r="N96" s="19">
        <v>163840000</v>
      </c>
    </row>
    <row r="97" spans="1:14" x14ac:dyDescent="0.2">
      <c r="A97" t="s">
        <v>1293</v>
      </c>
      <c r="B97" s="19">
        <v>-86136000</v>
      </c>
      <c r="C97" s="19">
        <v>-5287000</v>
      </c>
      <c r="D97" s="19">
        <v>4870000</v>
      </c>
      <c r="E97" s="19">
        <v>-3322000</v>
      </c>
      <c r="F97" s="19">
        <v>-3025000</v>
      </c>
      <c r="G97" s="19">
        <v>-28781000</v>
      </c>
      <c r="H97" s="19">
        <v>-66722000</v>
      </c>
      <c r="I97" s="19">
        <v>-107432000</v>
      </c>
      <c r="J97" s="19">
        <v>-23879000</v>
      </c>
      <c r="K97" s="19">
        <v>-56814000</v>
      </c>
      <c r="L97" s="19">
        <v>-115154000</v>
      </c>
      <c r="M97" s="19">
        <v>-157072000</v>
      </c>
      <c r="N97" s="19">
        <v>-114949000</v>
      </c>
    </row>
    <row r="98" spans="1:14" x14ac:dyDescent="0.2">
      <c r="A98" t="s">
        <v>1295</v>
      </c>
      <c r="B98" s="19">
        <v>-51830000</v>
      </c>
      <c r="C98" s="19">
        <v>-886000</v>
      </c>
      <c r="D98" s="19">
        <v>-1281000</v>
      </c>
      <c r="E98" s="19">
        <v>-442000</v>
      </c>
      <c r="F98" s="19">
        <v>-331000</v>
      </c>
      <c r="G98" s="19">
        <v>-152000</v>
      </c>
      <c r="H98" s="19">
        <v>5033000</v>
      </c>
      <c r="I98" s="19">
        <v>9943000</v>
      </c>
      <c r="J98" s="19">
        <v>3959000</v>
      </c>
      <c r="K98" s="19">
        <v>-1019000</v>
      </c>
      <c r="L98" s="19">
        <v>-13558000</v>
      </c>
      <c r="M98" s="19">
        <v>790000</v>
      </c>
      <c r="N98" s="19">
        <v>-30293000</v>
      </c>
    </row>
    <row r="99" spans="1:14" x14ac:dyDescent="0.2">
      <c r="A99" t="s">
        <v>1337</v>
      </c>
      <c r="B99" s="19">
        <v>18654000</v>
      </c>
      <c r="E99" s="19">
        <v>18000</v>
      </c>
      <c r="F99" s="19">
        <v>127000</v>
      </c>
      <c r="G99" s="19">
        <v>1623000</v>
      </c>
      <c r="H99" s="19">
        <v>6685000</v>
      </c>
      <c r="I99" s="19">
        <v>10984000</v>
      </c>
      <c r="J99" s="19">
        <v>3959000</v>
      </c>
      <c r="K99" s="19">
        <v>431000</v>
      </c>
      <c r="L99" s="19">
        <v>7550000</v>
      </c>
      <c r="M99" s="19">
        <v>18873000</v>
      </c>
      <c r="N99" s="19">
        <v>19794000</v>
      </c>
    </row>
    <row r="100" spans="1:14" x14ac:dyDescent="0.2">
      <c r="A100" t="s">
        <v>1338</v>
      </c>
      <c r="B100" s="19">
        <v>70484000</v>
      </c>
      <c r="C100" s="19">
        <v>886000</v>
      </c>
      <c r="D100" s="19">
        <v>1281000</v>
      </c>
      <c r="E100" s="19">
        <v>460000</v>
      </c>
      <c r="F100" s="19">
        <v>458000</v>
      </c>
      <c r="G100" s="19">
        <v>1775000</v>
      </c>
      <c r="H100" s="19">
        <v>1652000</v>
      </c>
      <c r="I100" s="19">
        <v>1041000</v>
      </c>
      <c r="J100">
        <v>0</v>
      </c>
      <c r="K100" s="19">
        <v>1450000</v>
      </c>
      <c r="L100" s="19">
        <v>21108000</v>
      </c>
      <c r="M100" s="19">
        <v>18083000</v>
      </c>
      <c r="N100" s="19">
        <v>50087000</v>
      </c>
    </row>
    <row r="101" spans="1:14" x14ac:dyDescent="0.2">
      <c r="A101" t="s">
        <v>1298</v>
      </c>
      <c r="B101" s="19">
        <v>5449000</v>
      </c>
      <c r="C101" s="19">
        <v>628000</v>
      </c>
      <c r="D101" s="19">
        <v>-57000</v>
      </c>
      <c r="E101" s="19">
        <v>-1502000</v>
      </c>
      <c r="F101" s="19">
        <v>-903000</v>
      </c>
      <c r="G101" s="19">
        <v>-1137000</v>
      </c>
      <c r="H101" s="19">
        <v>-159000</v>
      </c>
      <c r="I101" s="19">
        <v>1000</v>
      </c>
      <c r="J101" s="19">
        <v>-11000</v>
      </c>
      <c r="K101" s="19">
        <v>37000</v>
      </c>
      <c r="L101" s="19">
        <v>12000</v>
      </c>
      <c r="M101" s="19">
        <v>-7341000</v>
      </c>
      <c r="N101" s="19">
        <v>14000</v>
      </c>
    </row>
    <row r="102" spans="1:14" x14ac:dyDescent="0.2">
      <c r="A102" t="s">
        <v>1339</v>
      </c>
      <c r="C102" s="19">
        <v>627000</v>
      </c>
      <c r="D102" s="19">
        <v>-59000</v>
      </c>
      <c r="E102" s="19">
        <v>-1277000</v>
      </c>
      <c r="F102" s="19">
        <v>-756000</v>
      </c>
      <c r="G102" s="19">
        <v>-1366000</v>
      </c>
    </row>
    <row r="103" spans="1:14" x14ac:dyDescent="0.2">
      <c r="A103" t="s">
        <v>1341</v>
      </c>
      <c r="K103">
        <v>0</v>
      </c>
      <c r="L103">
        <v>0</v>
      </c>
      <c r="M103" s="19">
        <v>-7339000</v>
      </c>
      <c r="N103">
        <v>0</v>
      </c>
    </row>
    <row r="104" spans="1:14" x14ac:dyDescent="0.2">
      <c r="A104" t="s">
        <v>1360</v>
      </c>
      <c r="K104">
        <v>0</v>
      </c>
      <c r="L104">
        <v>0</v>
      </c>
      <c r="M104" s="19">
        <v>7339000</v>
      </c>
      <c r="N104">
        <v>0</v>
      </c>
    </row>
    <row r="105" spans="1:14" x14ac:dyDescent="0.2">
      <c r="A105" t="s">
        <v>1342</v>
      </c>
      <c r="M105" s="19">
        <v>7339000</v>
      </c>
    </row>
    <row r="106" spans="1:14" x14ac:dyDescent="0.2">
      <c r="A106" t="s">
        <v>1344</v>
      </c>
      <c r="B106" s="19">
        <v>5449000</v>
      </c>
      <c r="C106" s="19">
        <v>1000</v>
      </c>
      <c r="D106" s="19">
        <v>2000</v>
      </c>
      <c r="E106" s="19">
        <v>-225000</v>
      </c>
      <c r="F106" s="19">
        <v>-147000</v>
      </c>
      <c r="G106" s="19">
        <v>229000</v>
      </c>
      <c r="H106" s="19">
        <v>-159000</v>
      </c>
      <c r="I106" s="19">
        <v>1000</v>
      </c>
      <c r="J106" s="19">
        <v>-11000</v>
      </c>
      <c r="K106" s="19">
        <v>37000</v>
      </c>
      <c r="L106" s="19">
        <v>12000</v>
      </c>
      <c r="M106" s="19">
        <v>-2000</v>
      </c>
      <c r="N106" s="19">
        <v>14000</v>
      </c>
    </row>
    <row r="107" spans="1:14" x14ac:dyDescent="0.2">
      <c r="A107" t="s">
        <v>1304</v>
      </c>
      <c r="B107" s="19">
        <v>-132517000</v>
      </c>
      <c r="C107" s="19">
        <v>-5545000</v>
      </c>
      <c r="D107" s="19">
        <v>3532000</v>
      </c>
      <c r="E107" s="19">
        <v>-5266000</v>
      </c>
      <c r="F107" s="19">
        <v>-4259000</v>
      </c>
      <c r="G107" s="19">
        <v>-30070000</v>
      </c>
      <c r="H107" s="19">
        <v>-61848000</v>
      </c>
      <c r="I107" s="19">
        <v>-97488000</v>
      </c>
      <c r="J107" s="19">
        <v>-19931000</v>
      </c>
      <c r="K107" s="19">
        <v>-57796000</v>
      </c>
      <c r="L107" s="19">
        <v>-128700000</v>
      </c>
      <c r="M107" s="19">
        <v>-163623000</v>
      </c>
      <c r="N107" s="19">
        <v>-145228000</v>
      </c>
    </row>
    <row r="108" spans="1:14" x14ac:dyDescent="0.2">
      <c r="A108" t="s">
        <v>1305</v>
      </c>
      <c r="B108" s="19">
        <v>77000</v>
      </c>
      <c r="D108">
        <v>0</v>
      </c>
      <c r="E108" s="19">
        <v>139000</v>
      </c>
      <c r="F108">
        <v>0</v>
      </c>
      <c r="G108">
        <v>0</v>
      </c>
      <c r="H108" s="19">
        <v>-192000</v>
      </c>
      <c r="I108" s="19">
        <v>-152000</v>
      </c>
      <c r="J108">
        <v>0</v>
      </c>
      <c r="K108">
        <v>0</v>
      </c>
      <c r="L108" s="19">
        <v>24000</v>
      </c>
      <c r="M108" s="19">
        <v>-4000</v>
      </c>
      <c r="N108" s="19">
        <v>3000</v>
      </c>
    </row>
    <row r="109" spans="1:14" x14ac:dyDescent="0.2">
      <c r="A109" t="s">
        <v>1306</v>
      </c>
      <c r="B109" s="19">
        <v>-132594000</v>
      </c>
      <c r="C109" s="19">
        <v>-5545000</v>
      </c>
      <c r="D109" s="19">
        <v>232000</v>
      </c>
      <c r="E109" s="19">
        <v>-5405000</v>
      </c>
      <c r="F109" s="19">
        <v>-4259000</v>
      </c>
      <c r="G109" s="19">
        <v>-30070000</v>
      </c>
      <c r="H109" s="19">
        <v>-61656000</v>
      </c>
      <c r="I109" s="19">
        <v>-97336000</v>
      </c>
      <c r="J109" s="19">
        <v>-19931000</v>
      </c>
      <c r="K109" s="19">
        <v>-57796000</v>
      </c>
      <c r="L109" s="19">
        <v>-128724000</v>
      </c>
      <c r="M109" s="19">
        <v>-163619000</v>
      </c>
      <c r="N109" s="19">
        <v>-145231000</v>
      </c>
    </row>
    <row r="110" spans="1:14" x14ac:dyDescent="0.2">
      <c r="A110" t="s">
        <v>1345</v>
      </c>
      <c r="B110" s="19">
        <v>-132594000</v>
      </c>
      <c r="C110" s="19">
        <v>-5545000</v>
      </c>
      <c r="D110" s="19">
        <v>3532000</v>
      </c>
      <c r="E110" s="19">
        <v>-5405000</v>
      </c>
      <c r="F110" s="19">
        <v>-4259000</v>
      </c>
      <c r="G110" s="19">
        <v>-30070000</v>
      </c>
      <c r="H110" s="19">
        <v>-61656000</v>
      </c>
      <c r="I110" s="19">
        <v>-97336000</v>
      </c>
      <c r="J110" s="19">
        <v>-19931000</v>
      </c>
      <c r="K110" s="19">
        <v>-57796000</v>
      </c>
      <c r="L110" s="19">
        <v>-128724000</v>
      </c>
      <c r="M110" s="19">
        <v>-163619000</v>
      </c>
      <c r="N110" s="19">
        <v>-145231000</v>
      </c>
    </row>
    <row r="111" spans="1:14" x14ac:dyDescent="0.2">
      <c r="A111" t="s">
        <v>1346</v>
      </c>
      <c r="B111" s="19">
        <v>-132594000</v>
      </c>
      <c r="C111" s="19">
        <v>-5545000</v>
      </c>
      <c r="D111" s="19">
        <v>3532000</v>
      </c>
      <c r="E111" s="19">
        <v>-5405000</v>
      </c>
      <c r="F111" s="19">
        <v>-4259000</v>
      </c>
      <c r="G111" s="19">
        <v>-30070000</v>
      </c>
      <c r="H111" s="19">
        <v>-61656000</v>
      </c>
      <c r="I111" s="19">
        <v>-97336000</v>
      </c>
      <c r="J111" s="19">
        <v>-19931000</v>
      </c>
      <c r="K111" s="19">
        <v>-57796000</v>
      </c>
      <c r="L111" s="19">
        <v>-128724000</v>
      </c>
      <c r="M111" s="19">
        <v>-163619000</v>
      </c>
      <c r="N111" s="19">
        <v>-145231000</v>
      </c>
    </row>
    <row r="112" spans="1:14" x14ac:dyDescent="0.2">
      <c r="A112" t="s">
        <v>1347</v>
      </c>
      <c r="B112" s="19">
        <v>-132594000</v>
      </c>
      <c r="C112" s="19">
        <v>-5545000</v>
      </c>
      <c r="D112" s="19">
        <v>3532000</v>
      </c>
      <c r="E112" s="19">
        <v>-5405000</v>
      </c>
      <c r="F112" s="19">
        <v>-4259000</v>
      </c>
      <c r="G112" s="19">
        <v>-30070000</v>
      </c>
      <c r="H112" s="19">
        <v>-61656000</v>
      </c>
      <c r="I112" s="19">
        <v>-97336000</v>
      </c>
      <c r="J112" s="19">
        <v>-19931000</v>
      </c>
      <c r="K112" s="19">
        <v>-57796000</v>
      </c>
      <c r="L112" s="19">
        <v>-128724000</v>
      </c>
      <c r="M112" s="19">
        <v>-163619000</v>
      </c>
      <c r="N112" s="19">
        <v>-145231000</v>
      </c>
    </row>
    <row r="113" spans="1:14" x14ac:dyDescent="0.2">
      <c r="A113" t="s">
        <v>1348</v>
      </c>
      <c r="C113">
        <v>0</v>
      </c>
      <c r="D113" s="19">
        <v>3300000</v>
      </c>
      <c r="E113">
        <v>0</v>
      </c>
      <c r="F113">
        <v>0</v>
      </c>
    </row>
    <row r="114" spans="1:14" x14ac:dyDescent="0.2">
      <c r="A114" t="s">
        <v>1312</v>
      </c>
      <c r="B114" s="19">
        <v>-132594000</v>
      </c>
      <c r="C114" s="19">
        <v>-5545000</v>
      </c>
      <c r="D114" s="19">
        <v>232000</v>
      </c>
      <c r="E114" s="19">
        <v>-5405000</v>
      </c>
      <c r="F114" s="19">
        <v>-4259000</v>
      </c>
      <c r="G114" s="19">
        <v>-30070000</v>
      </c>
      <c r="H114" s="19">
        <v>-61656000</v>
      </c>
      <c r="I114" s="19">
        <v>-97336000</v>
      </c>
      <c r="J114" s="19">
        <v>-19931000</v>
      </c>
      <c r="K114" s="19">
        <v>-57796000</v>
      </c>
      <c r="L114" s="19">
        <v>-128724000</v>
      </c>
      <c r="M114" s="19">
        <v>-163619000</v>
      </c>
      <c r="N114" s="19">
        <v>-145231000</v>
      </c>
    </row>
    <row r="115" spans="1:14" x14ac:dyDescent="0.2">
      <c r="A115" t="s">
        <v>1313</v>
      </c>
      <c r="B115">
        <v>-4.3899999999999997</v>
      </c>
      <c r="C115">
        <v>-9.5000000000000001E-2</v>
      </c>
      <c r="D115">
        <v>1.6E-2</v>
      </c>
      <c r="E115">
        <v>-0.38200000000000001</v>
      </c>
      <c r="F115">
        <v>-0.23499999999999999</v>
      </c>
      <c r="G115">
        <v>-1.52</v>
      </c>
      <c r="H115">
        <v>-2.5</v>
      </c>
      <c r="I115">
        <v>-3.6</v>
      </c>
      <c r="J115">
        <v>-0.73</v>
      </c>
      <c r="K115">
        <v>-2.11</v>
      </c>
      <c r="L115">
        <v>-4.57</v>
      </c>
      <c r="M115">
        <v>-6.08</v>
      </c>
      <c r="N115">
        <v>-5.12</v>
      </c>
    </row>
    <row r="116" spans="1:14" x14ac:dyDescent="0.2">
      <c r="A116" t="s">
        <v>1314</v>
      </c>
      <c r="B116">
        <v>-4.3899999999999997</v>
      </c>
      <c r="C116">
        <v>-9.5000000000000001E-2</v>
      </c>
      <c r="D116">
        <v>1.4999999999999999E-2</v>
      </c>
      <c r="E116">
        <v>-0.38200000000000001</v>
      </c>
      <c r="F116">
        <v>-0.23499999999999999</v>
      </c>
      <c r="G116">
        <v>-1.52</v>
      </c>
      <c r="H116">
        <v>-2.5</v>
      </c>
      <c r="I116">
        <v>-3.6</v>
      </c>
      <c r="J116">
        <v>-0.73</v>
      </c>
      <c r="K116">
        <v>-2.11</v>
      </c>
      <c r="L116">
        <v>-4.57</v>
      </c>
      <c r="M116">
        <v>-6.08</v>
      </c>
      <c r="N116">
        <v>-5.12</v>
      </c>
    </row>
    <row r="117" spans="1:14" x14ac:dyDescent="0.2">
      <c r="A117" t="s">
        <v>1315</v>
      </c>
      <c r="B117" s="19">
        <v>29703500</v>
      </c>
      <c r="C117" s="19">
        <v>58473000</v>
      </c>
      <c r="D117" s="19">
        <v>14154000</v>
      </c>
      <c r="E117" s="19">
        <v>14154000</v>
      </c>
      <c r="F117" s="19">
        <v>18159333</v>
      </c>
      <c r="G117" s="19">
        <v>19782000</v>
      </c>
      <c r="H117" s="19">
        <v>24673000</v>
      </c>
      <c r="I117" s="19">
        <v>27059000</v>
      </c>
      <c r="J117" s="19">
        <v>27302000</v>
      </c>
      <c r="K117" s="19">
        <v>27431000</v>
      </c>
      <c r="L117" s="19">
        <v>28165000</v>
      </c>
      <c r="M117" s="19">
        <v>26924000</v>
      </c>
      <c r="N117" s="19">
        <v>28382000</v>
      </c>
    </row>
    <row r="118" spans="1:14" x14ac:dyDescent="0.2">
      <c r="A118" t="s">
        <v>1316</v>
      </c>
      <c r="B118" s="19">
        <v>29703500</v>
      </c>
      <c r="C118" s="19">
        <v>59732000</v>
      </c>
      <c r="D118" s="19">
        <v>14988000</v>
      </c>
      <c r="E118" s="19">
        <v>14988000</v>
      </c>
      <c r="F118" s="19">
        <v>18159333</v>
      </c>
      <c r="G118" s="19">
        <v>19782000</v>
      </c>
      <c r="H118" s="19">
        <v>24673000</v>
      </c>
      <c r="I118" s="19">
        <v>27059000</v>
      </c>
      <c r="J118" s="19">
        <v>27302000</v>
      </c>
      <c r="K118" s="19">
        <v>27431000</v>
      </c>
      <c r="L118" s="19">
        <v>28165000</v>
      </c>
      <c r="M118" s="19">
        <v>26924000</v>
      </c>
      <c r="N118" s="19">
        <v>28382000</v>
      </c>
    </row>
    <row r="119" spans="1:14" x14ac:dyDescent="0.2">
      <c r="A119" t="s">
        <v>1317</v>
      </c>
      <c r="B119" s="19">
        <v>-86136000</v>
      </c>
      <c r="C119" s="19">
        <v>-5287000</v>
      </c>
      <c r="D119" s="19">
        <v>4870000</v>
      </c>
      <c r="E119" s="19">
        <v>-3322000</v>
      </c>
      <c r="F119" s="19">
        <v>-3025000</v>
      </c>
      <c r="G119" s="19">
        <v>-28781000</v>
      </c>
      <c r="H119" s="19">
        <v>-66722000</v>
      </c>
      <c r="I119" s="19">
        <v>-107432000</v>
      </c>
      <c r="J119" s="19">
        <v>-23879000</v>
      </c>
      <c r="K119" s="19">
        <v>-56814000</v>
      </c>
      <c r="L119" s="19">
        <v>-115154000</v>
      </c>
      <c r="M119" s="19">
        <v>-164411000</v>
      </c>
      <c r="N119" s="19">
        <v>-114949000</v>
      </c>
    </row>
    <row r="120" spans="1:14" x14ac:dyDescent="0.2">
      <c r="A120" t="s">
        <v>1318</v>
      </c>
      <c r="B120" s="19">
        <v>209300000</v>
      </c>
      <c r="C120" s="19">
        <v>10770000</v>
      </c>
      <c r="D120" s="19">
        <v>10968000</v>
      </c>
      <c r="E120" s="19">
        <v>20893000</v>
      </c>
      <c r="F120" s="19">
        <v>19709000</v>
      </c>
      <c r="G120" s="19">
        <v>38781000</v>
      </c>
      <c r="H120" s="19">
        <v>71722000</v>
      </c>
      <c r="I120" s="19">
        <v>115432000</v>
      </c>
      <c r="J120" s="19">
        <v>98879000</v>
      </c>
      <c r="K120" s="19">
        <v>119989000</v>
      </c>
      <c r="L120" s="19">
        <v>125441000</v>
      </c>
      <c r="M120" s="19">
        <v>174229000</v>
      </c>
      <c r="N120" s="19">
        <v>206229000</v>
      </c>
    </row>
    <row r="121" spans="1:14" x14ac:dyDescent="0.2">
      <c r="A121" t="s">
        <v>1319</v>
      </c>
      <c r="B121" s="19">
        <v>-132594000</v>
      </c>
      <c r="C121" s="19">
        <v>-5545000</v>
      </c>
      <c r="D121" s="19">
        <v>3532000</v>
      </c>
      <c r="E121" s="19">
        <v>-5405000</v>
      </c>
      <c r="F121" s="19">
        <v>-4259000</v>
      </c>
      <c r="G121" s="19">
        <v>-30070000</v>
      </c>
      <c r="H121" s="19">
        <v>-61656000</v>
      </c>
      <c r="I121" s="19">
        <v>-97336000</v>
      </c>
      <c r="J121" s="19">
        <v>-19931000</v>
      </c>
      <c r="K121" s="19">
        <v>-57796000</v>
      </c>
      <c r="L121" s="19">
        <v>-128724000</v>
      </c>
      <c r="M121" s="19">
        <v>-163619000</v>
      </c>
      <c r="N121" s="19">
        <v>-145231000</v>
      </c>
    </row>
    <row r="122" spans="1:14" x14ac:dyDescent="0.2">
      <c r="A122" t="s">
        <v>1320</v>
      </c>
      <c r="B122" s="19">
        <v>-132594000</v>
      </c>
      <c r="C122" s="19">
        <v>-6172000</v>
      </c>
      <c r="D122" s="19">
        <v>3591000</v>
      </c>
      <c r="E122" s="19">
        <v>-4638800</v>
      </c>
      <c r="F122" s="19">
        <v>-3503000</v>
      </c>
      <c r="G122" s="19">
        <v>-28704000</v>
      </c>
      <c r="H122" s="19">
        <v>-61656000</v>
      </c>
      <c r="I122" s="19">
        <v>-97336000</v>
      </c>
      <c r="J122" s="19">
        <v>-19931000</v>
      </c>
      <c r="K122" s="19">
        <v>-57796000</v>
      </c>
      <c r="L122" s="19">
        <v>-128724000</v>
      </c>
      <c r="M122" s="14">
        <v>-156280179.412</v>
      </c>
      <c r="N122" s="19">
        <v>-145231000</v>
      </c>
    </row>
    <row r="123" spans="1:14" x14ac:dyDescent="0.2">
      <c r="A123" t="s">
        <v>1321</v>
      </c>
      <c r="B123" s="19">
        <v>18654000</v>
      </c>
      <c r="E123" s="19">
        <v>18000</v>
      </c>
      <c r="F123" s="19">
        <v>127000</v>
      </c>
      <c r="G123" s="19">
        <v>1623000</v>
      </c>
      <c r="H123" s="19">
        <v>6685000</v>
      </c>
      <c r="I123" s="19">
        <v>10984000</v>
      </c>
      <c r="J123" s="19">
        <v>3959000</v>
      </c>
      <c r="K123" s="19">
        <v>431000</v>
      </c>
      <c r="L123" s="19">
        <v>7550000</v>
      </c>
      <c r="M123" s="19">
        <v>18873000</v>
      </c>
      <c r="N123" s="19">
        <v>19794000</v>
      </c>
    </row>
    <row r="124" spans="1:14" x14ac:dyDescent="0.2">
      <c r="A124" t="s">
        <v>1322</v>
      </c>
      <c r="B124" s="19">
        <v>70484000</v>
      </c>
      <c r="C124" s="19">
        <v>886000</v>
      </c>
      <c r="D124" s="19">
        <v>1281000</v>
      </c>
      <c r="E124" s="19">
        <v>460000</v>
      </c>
      <c r="F124" s="19">
        <v>458000</v>
      </c>
      <c r="G124" s="19">
        <v>1775000</v>
      </c>
      <c r="H124" s="19">
        <v>1652000</v>
      </c>
      <c r="I124" s="19">
        <v>1041000</v>
      </c>
      <c r="J124">
        <v>0</v>
      </c>
      <c r="K124" s="19">
        <v>1450000</v>
      </c>
      <c r="L124" s="19">
        <v>21108000</v>
      </c>
      <c r="M124" s="19">
        <v>18083000</v>
      </c>
      <c r="N124" s="19">
        <v>50087000</v>
      </c>
    </row>
    <row r="125" spans="1:14" x14ac:dyDescent="0.2">
      <c r="A125" t="s">
        <v>1323</v>
      </c>
      <c r="B125" s="19">
        <v>-51830000</v>
      </c>
      <c r="C125" s="19">
        <v>-886000</v>
      </c>
      <c r="D125" s="19">
        <v>-1281000</v>
      </c>
      <c r="E125" s="19">
        <v>-442000</v>
      </c>
      <c r="F125" s="19">
        <v>-331000</v>
      </c>
      <c r="G125" s="19">
        <v>-152000</v>
      </c>
      <c r="H125" s="19">
        <v>5033000</v>
      </c>
      <c r="I125" s="19">
        <v>9943000</v>
      </c>
      <c r="J125" s="19">
        <v>3959000</v>
      </c>
      <c r="K125" s="19">
        <v>-1019000</v>
      </c>
      <c r="L125" s="19">
        <v>-13558000</v>
      </c>
      <c r="M125" s="19">
        <v>790000</v>
      </c>
      <c r="N125" s="19">
        <v>-30293000</v>
      </c>
    </row>
    <row r="126" spans="1:14" x14ac:dyDescent="0.2">
      <c r="A126" t="s">
        <v>1281</v>
      </c>
      <c r="B126" s="19">
        <v>-62033000</v>
      </c>
      <c r="C126" s="19">
        <v>-4659000</v>
      </c>
      <c r="D126" s="19">
        <v>4813000</v>
      </c>
      <c r="E126" s="19">
        <v>-4806000</v>
      </c>
      <c r="F126" s="19">
        <v>-3801000</v>
      </c>
      <c r="G126" s="19">
        <v>-28295000</v>
      </c>
      <c r="H126" s="19">
        <v>-60196000</v>
      </c>
      <c r="I126" s="19">
        <v>-96447000</v>
      </c>
      <c r="J126" s="19">
        <v>-19931000</v>
      </c>
      <c r="K126" s="19">
        <v>-56346000</v>
      </c>
      <c r="L126" s="19">
        <v>-107592000</v>
      </c>
      <c r="M126" s="19">
        <v>-145540000</v>
      </c>
      <c r="N126" s="19">
        <v>-95141000</v>
      </c>
    </row>
    <row r="127" spans="1:14" x14ac:dyDescent="0.2">
      <c r="A127" t="s">
        <v>1278</v>
      </c>
      <c r="B127" s="19">
        <v>-59629000</v>
      </c>
      <c r="C127" s="19">
        <v>-4079000</v>
      </c>
      <c r="D127" s="19">
        <v>5121000</v>
      </c>
      <c r="E127" s="19">
        <v>-4532000</v>
      </c>
      <c r="F127" s="19">
        <v>-3568000</v>
      </c>
      <c r="G127" s="19">
        <v>-28112000</v>
      </c>
      <c r="H127" s="19">
        <v>-59881000</v>
      </c>
      <c r="I127" s="19">
        <v>-95040000</v>
      </c>
      <c r="J127" s="19">
        <v>-18314000</v>
      </c>
      <c r="K127" s="19">
        <v>-54256000</v>
      </c>
      <c r="L127" s="19">
        <v>-105257000</v>
      </c>
      <c r="M127" s="19">
        <v>-143164000</v>
      </c>
      <c r="N127" s="19">
        <v>-92744000</v>
      </c>
    </row>
    <row r="128" spans="1:14" x14ac:dyDescent="0.2">
      <c r="A128" t="s">
        <v>1324</v>
      </c>
      <c r="B128" s="19">
        <v>2404000</v>
      </c>
      <c r="C128" s="19">
        <v>580000</v>
      </c>
      <c r="D128" s="19">
        <v>308000</v>
      </c>
      <c r="E128" s="19">
        <v>274000</v>
      </c>
      <c r="F128" s="19">
        <v>233000</v>
      </c>
      <c r="G128" s="19">
        <v>183000</v>
      </c>
      <c r="H128" s="19">
        <v>315000</v>
      </c>
      <c r="I128" s="19">
        <v>1407000</v>
      </c>
      <c r="J128" s="19">
        <v>1617000</v>
      </c>
      <c r="K128" s="19">
        <v>2090000</v>
      </c>
      <c r="L128" s="19">
        <v>2335000</v>
      </c>
      <c r="M128" s="19">
        <v>2376000</v>
      </c>
      <c r="N128" s="19">
        <v>2397000</v>
      </c>
    </row>
    <row r="129" spans="1:14" x14ac:dyDescent="0.2">
      <c r="A129" t="s">
        <v>1325</v>
      </c>
      <c r="B129" s="19">
        <v>-132594000</v>
      </c>
      <c r="C129" s="19">
        <v>-5545000</v>
      </c>
      <c r="D129" s="19">
        <v>3532000</v>
      </c>
      <c r="E129" s="19">
        <v>-5405000</v>
      </c>
      <c r="F129" s="19">
        <v>-4259000</v>
      </c>
      <c r="G129" s="19">
        <v>-30070000</v>
      </c>
      <c r="H129" s="19">
        <v>-61656000</v>
      </c>
      <c r="I129" s="19">
        <v>-97336000</v>
      </c>
      <c r="J129" s="19">
        <v>-19931000</v>
      </c>
      <c r="K129" s="19">
        <v>-57796000</v>
      </c>
      <c r="L129" s="19">
        <v>-128724000</v>
      </c>
      <c r="M129" s="19">
        <v>-163619000</v>
      </c>
      <c r="N129" s="19">
        <v>-145231000</v>
      </c>
    </row>
    <row r="130" spans="1:14" x14ac:dyDescent="0.2">
      <c r="A130" t="s">
        <v>1326</v>
      </c>
      <c r="B130">
        <v>0</v>
      </c>
      <c r="C130" s="19">
        <v>627000</v>
      </c>
      <c r="D130" s="19">
        <v>-59000</v>
      </c>
      <c r="E130" s="19">
        <v>-1277000</v>
      </c>
      <c r="F130" s="19">
        <v>-756000</v>
      </c>
      <c r="G130" s="19">
        <v>-1366000</v>
      </c>
      <c r="K130">
        <v>0</v>
      </c>
      <c r="L130">
        <v>0</v>
      </c>
      <c r="M130" s="19">
        <v>-7339000</v>
      </c>
      <c r="N130">
        <v>0</v>
      </c>
    </row>
    <row r="131" spans="1:14" x14ac:dyDescent="0.2">
      <c r="A131" t="s">
        <v>1327</v>
      </c>
      <c r="B131">
        <v>0</v>
      </c>
      <c r="C131" s="19">
        <v>627000</v>
      </c>
      <c r="D131" s="19">
        <v>-59000</v>
      </c>
      <c r="E131" s="19">
        <v>-1277000</v>
      </c>
      <c r="F131" s="19">
        <v>-756000</v>
      </c>
      <c r="G131" s="19">
        <v>-1366000</v>
      </c>
      <c r="K131">
        <v>0</v>
      </c>
      <c r="L131">
        <v>0</v>
      </c>
      <c r="M131" s="19">
        <v>-7339000</v>
      </c>
      <c r="N131">
        <v>0</v>
      </c>
    </row>
    <row r="132" spans="1:14" x14ac:dyDescent="0.2">
      <c r="A132" t="s">
        <v>1328</v>
      </c>
      <c r="B132" s="19">
        <v>-59629000</v>
      </c>
      <c r="C132" s="19">
        <v>-4706000</v>
      </c>
      <c r="D132" s="19">
        <v>5180000</v>
      </c>
      <c r="E132" s="19">
        <v>-3255000</v>
      </c>
      <c r="F132" s="19">
        <v>-2812000</v>
      </c>
      <c r="G132" s="19">
        <v>-26746000</v>
      </c>
      <c r="H132" s="19">
        <v>-59881000</v>
      </c>
      <c r="I132" s="19">
        <v>-95040000</v>
      </c>
      <c r="J132" s="19">
        <v>-18314000</v>
      </c>
      <c r="K132" s="19">
        <v>-54256000</v>
      </c>
      <c r="L132" s="19">
        <v>-105257000</v>
      </c>
      <c r="M132" s="19">
        <v>-135825000</v>
      </c>
      <c r="N132" s="19">
        <v>-92744000</v>
      </c>
    </row>
    <row r="133" spans="1:14" x14ac:dyDescent="0.2">
      <c r="A133" t="s">
        <v>1329</v>
      </c>
      <c r="B133">
        <v>0.21</v>
      </c>
      <c r="C133">
        <v>0</v>
      </c>
      <c r="D133">
        <v>0</v>
      </c>
      <c r="E133">
        <v>0.4</v>
      </c>
      <c r="F133">
        <v>0</v>
      </c>
      <c r="G133">
        <v>0</v>
      </c>
      <c r="H133">
        <v>3.0000000000000001E-3</v>
      </c>
      <c r="I133">
        <v>2E-3</v>
      </c>
      <c r="J133">
        <v>0</v>
      </c>
      <c r="K133">
        <v>0</v>
      </c>
      <c r="L133">
        <v>0.21</v>
      </c>
      <c r="M133">
        <v>0</v>
      </c>
      <c r="N133">
        <v>0.21</v>
      </c>
    </row>
    <row r="134" spans="1:14" x14ac:dyDescent="0.2">
      <c r="A134" t="s">
        <v>1330</v>
      </c>
      <c r="B134">
        <v>0</v>
      </c>
      <c r="C134">
        <v>0</v>
      </c>
      <c r="D134">
        <v>0</v>
      </c>
      <c r="E134" s="19">
        <v>-510800</v>
      </c>
      <c r="F134">
        <v>0</v>
      </c>
      <c r="G134">
        <v>0</v>
      </c>
      <c r="H134">
        <v>0</v>
      </c>
      <c r="I134">
        <v>0</v>
      </c>
      <c r="J134">
        <v>0</v>
      </c>
      <c r="K134">
        <v>0</v>
      </c>
      <c r="L134">
        <v>0</v>
      </c>
      <c r="M134">
        <v>-179.41200000000001</v>
      </c>
      <c r="N134">
        <v>0</v>
      </c>
    </row>
    <row r="136" spans="1:14" x14ac:dyDescent="0.2">
      <c r="A136" t="s">
        <v>1331</v>
      </c>
      <c r="B136">
        <v>19709</v>
      </c>
      <c r="C136">
        <v>1964</v>
      </c>
      <c r="D136">
        <v>4915</v>
      </c>
      <c r="E136">
        <v>39403</v>
      </c>
      <c r="F136">
        <v>8628</v>
      </c>
      <c r="G136">
        <v>292453</v>
      </c>
      <c r="H136">
        <v>223364</v>
      </c>
      <c r="I136">
        <v>-4493</v>
      </c>
      <c r="J136">
        <v>-879</v>
      </c>
      <c r="K136">
        <v>252298</v>
      </c>
      <c r="L136">
        <v>44017</v>
      </c>
      <c r="M136">
        <v>-59297</v>
      </c>
      <c r="N136">
        <v>127054</v>
      </c>
    </row>
    <row r="137" spans="1:14" ht="18" x14ac:dyDescent="0.2">
      <c r="A137" s="22"/>
    </row>
    <row r="138" spans="1:14" ht="18" x14ac:dyDescent="0.2">
      <c r="A138" s="23"/>
    </row>
    <row r="139" spans="1:14" ht="18" x14ac:dyDescent="0.2">
      <c r="A139" s="23"/>
    </row>
    <row r="140" spans="1:14" ht="18" x14ac:dyDescent="0.2">
      <c r="A140" s="23"/>
    </row>
    <row r="141" spans="1:14" ht="18" x14ac:dyDescent="0.2">
      <c r="A141" s="23"/>
    </row>
    <row r="142" spans="1:14" ht="18" x14ac:dyDescent="0.2">
      <c r="A142" s="23"/>
    </row>
    <row r="143" spans="1:14" ht="18" x14ac:dyDescent="0.2">
      <c r="A143" s="22"/>
    </row>
    <row r="144" spans="1:14" ht="18" x14ac:dyDescent="0.2">
      <c r="A144" s="23"/>
    </row>
    <row r="145" spans="1:1" ht="18" x14ac:dyDescent="0.2">
      <c r="A145" s="23"/>
    </row>
    <row r="146" spans="1:1" ht="18" x14ac:dyDescent="0.2">
      <c r="A146" s="23"/>
    </row>
    <row r="147" spans="1:1" ht="18" x14ac:dyDescent="0.2">
      <c r="A147" s="23"/>
    </row>
    <row r="148" spans="1:1" ht="18" x14ac:dyDescent="0.2">
      <c r="A148" s="23"/>
    </row>
    <row r="149" spans="1:1" ht="18" x14ac:dyDescent="0.2">
      <c r="A149" s="23"/>
    </row>
    <row r="150" spans="1:1" ht="18" x14ac:dyDescent="0.2">
      <c r="A150" s="23"/>
    </row>
  </sheetData>
  <sortState xmlns:xlrd2="http://schemas.microsoft.com/office/spreadsheetml/2017/richdata2" columnSort="1" ref="C1:N50">
    <sortCondition ref="C1:N1"/>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399A-6550-D642-96AA-BAF29E8DD3D1}">
  <dimension ref="A1:AU161"/>
  <sheetViews>
    <sheetView workbookViewId="0"/>
  </sheetViews>
  <sheetFormatPr baseColWidth="10" defaultRowHeight="16" x14ac:dyDescent="0.2"/>
  <cols>
    <col min="3" max="14" width="11" bestFit="1" customWidth="1"/>
    <col min="15" max="16" width="11.1640625" bestFit="1" customWidth="1"/>
  </cols>
  <sheetData>
    <row r="1" spans="1:47" x14ac:dyDescent="0.2">
      <c r="A1" t="s">
        <v>1283</v>
      </c>
      <c r="B1" t="s">
        <v>1284</v>
      </c>
      <c r="C1" s="17">
        <v>40908</v>
      </c>
      <c r="D1" s="17">
        <v>41274</v>
      </c>
      <c r="E1" s="17">
        <v>41639</v>
      </c>
      <c r="F1" s="17">
        <v>42004</v>
      </c>
      <c r="G1" s="17">
        <v>42369</v>
      </c>
      <c r="H1" s="17">
        <v>42735</v>
      </c>
      <c r="I1" s="17">
        <v>43100</v>
      </c>
      <c r="J1" s="17">
        <v>43465</v>
      </c>
      <c r="K1" s="17">
        <v>43830</v>
      </c>
      <c r="L1" s="17">
        <v>44196</v>
      </c>
      <c r="M1" s="17">
        <v>44561</v>
      </c>
      <c r="N1" s="17">
        <v>44926</v>
      </c>
      <c r="O1" s="17">
        <v>45291</v>
      </c>
      <c r="P1" s="17">
        <v>45657</v>
      </c>
    </row>
    <row r="2" spans="1:47" x14ac:dyDescent="0.2">
      <c r="C2" s="41">
        <v>1.4450620594618826</v>
      </c>
      <c r="D2" s="41">
        <v>1.403926998408513</v>
      </c>
      <c r="E2" s="41">
        <v>1.3819539309070903</v>
      </c>
      <c r="F2" s="41">
        <v>1.3604586837045582</v>
      </c>
      <c r="G2" s="41">
        <v>1.3592353718698755</v>
      </c>
      <c r="H2" s="41">
        <v>1.3408655143236416</v>
      </c>
      <c r="I2" s="41">
        <v>1.3081614773889187</v>
      </c>
      <c r="J2" s="41">
        <v>1.2816317011746046</v>
      </c>
      <c r="K2" s="41">
        <v>1.2620696220330916</v>
      </c>
      <c r="L2" s="41">
        <v>1.231407573454085</v>
      </c>
      <c r="M2" s="41">
        <v>1.2144058909803599</v>
      </c>
      <c r="N2" s="41">
        <v>1.1298901106999999</v>
      </c>
      <c r="O2" s="41">
        <v>1.0618269999999999</v>
      </c>
      <c r="P2" s="41">
        <v>1.03</v>
      </c>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2107050.5047032521</v>
      </c>
      <c r="D3">
        <f t="shared" ref="D3:J3" si="0">D$2*D90</f>
        <v>3065415.7624444845</v>
      </c>
      <c r="E3">
        <f t="shared" si="0"/>
        <v>5108523.6719901375</v>
      </c>
      <c r="F3">
        <f t="shared" si="0"/>
        <v>6213681.13290173</v>
      </c>
      <c r="G3">
        <f t="shared" si="0"/>
        <v>10185423.260403981</v>
      </c>
      <c r="H3">
        <f t="shared" si="0"/>
        <v>20748132.506740376</v>
      </c>
      <c r="I3">
        <f t="shared" si="0"/>
        <v>57149867.0719916</v>
      </c>
      <c r="J3">
        <f t="shared" si="0"/>
        <v>31493951.274891708</v>
      </c>
      <c r="K3">
        <f t="shared" ref="K3:P3" si="1">K2*K90</f>
        <v>99024506.683960438</v>
      </c>
      <c r="L3">
        <f t="shared" si="1"/>
        <v>50786942.551966831</v>
      </c>
      <c r="M3">
        <f t="shared" si="1"/>
        <v>603896118.24904048</v>
      </c>
      <c r="N3">
        <f t="shared" si="1"/>
        <v>464097843.40958214</v>
      </c>
      <c r="O3">
        <f t="shared" si="1"/>
        <v>1302135439.3319998</v>
      </c>
      <c r="P3">
        <f t="shared" si="1"/>
        <v>2255937930</v>
      </c>
    </row>
    <row r="4" spans="1:47" x14ac:dyDescent="0.2">
      <c r="A4" t="s">
        <v>1332</v>
      </c>
      <c r="C4">
        <f t="shared" ref="C4:P4" si="2">C$2*C91</f>
        <v>2107050.5047032521</v>
      </c>
      <c r="D4">
        <f t="shared" si="2"/>
        <v>3065415.7624444845</v>
      </c>
      <c r="E4">
        <f t="shared" si="2"/>
        <v>5108523.6719901375</v>
      </c>
      <c r="F4">
        <f t="shared" si="2"/>
        <v>6213681.13290173</v>
      </c>
      <c r="G4">
        <f t="shared" si="2"/>
        <v>10185423.260403981</v>
      </c>
      <c r="H4">
        <f t="shared" si="2"/>
        <v>20748132.506740376</v>
      </c>
      <c r="I4">
        <f t="shared" si="2"/>
        <v>57149867.0719916</v>
      </c>
      <c r="J4">
        <f t="shared" si="2"/>
        <v>31493951.274891708</v>
      </c>
      <c r="K4">
        <f t="shared" si="2"/>
        <v>99024506.683960438</v>
      </c>
      <c r="L4">
        <f t="shared" si="2"/>
        <v>50786942.551966831</v>
      </c>
      <c r="M4">
        <f t="shared" si="2"/>
        <v>602884518.14185381</v>
      </c>
      <c r="N4">
        <f t="shared" si="2"/>
        <v>464097843.40958214</v>
      </c>
      <c r="O4">
        <f t="shared" si="2"/>
        <v>1302135439.3319998</v>
      </c>
      <c r="P4">
        <f t="shared" si="2"/>
        <v>2255937930</v>
      </c>
    </row>
    <row r="5" spans="1:47" x14ac:dyDescent="0.2">
      <c r="A5" t="s">
        <v>1349</v>
      </c>
      <c r="C5">
        <f t="shared" ref="C5:P5" si="3">C$2*C92</f>
        <v>0</v>
      </c>
      <c r="D5">
        <f t="shared" si="3"/>
        <v>0</v>
      </c>
      <c r="E5">
        <f t="shared" si="3"/>
        <v>0</v>
      </c>
      <c r="F5">
        <f t="shared" si="3"/>
        <v>0</v>
      </c>
      <c r="G5">
        <f t="shared" si="3"/>
        <v>0</v>
      </c>
      <c r="H5">
        <f t="shared" si="3"/>
        <v>0</v>
      </c>
      <c r="I5">
        <f t="shared" si="3"/>
        <v>0</v>
      </c>
      <c r="J5">
        <f t="shared" si="3"/>
        <v>0</v>
      </c>
      <c r="K5">
        <f t="shared" si="3"/>
        <v>0</v>
      </c>
      <c r="L5">
        <f t="shared" si="3"/>
        <v>0</v>
      </c>
      <c r="M5">
        <f t="shared" si="3"/>
        <v>0</v>
      </c>
      <c r="N5">
        <f t="shared" si="3"/>
        <v>33253795.848011699</v>
      </c>
      <c r="O5">
        <f t="shared" si="3"/>
        <v>125120384.54499999</v>
      </c>
      <c r="P5">
        <f t="shared" si="3"/>
        <v>234107670</v>
      </c>
    </row>
    <row r="6" spans="1:47" x14ac:dyDescent="0.2">
      <c r="A6" t="s">
        <v>1350</v>
      </c>
      <c r="C6">
        <f t="shared" ref="C6:P6" si="4">C$2*C93</f>
        <v>0</v>
      </c>
      <c r="D6">
        <f t="shared" si="4"/>
        <v>0</v>
      </c>
      <c r="E6">
        <f t="shared" si="4"/>
        <v>3699490.6730382806</v>
      </c>
      <c r="F6">
        <f t="shared" si="4"/>
        <v>0</v>
      </c>
      <c r="G6">
        <f t="shared" si="4"/>
        <v>0</v>
      </c>
      <c r="H6">
        <f t="shared" si="4"/>
        <v>0</v>
      </c>
      <c r="I6">
        <f t="shared" si="4"/>
        <v>0</v>
      </c>
      <c r="J6">
        <f t="shared" si="4"/>
        <v>0</v>
      </c>
      <c r="K6">
        <f t="shared" si="4"/>
        <v>0</v>
      </c>
      <c r="L6">
        <f t="shared" si="4"/>
        <v>50786942.551966831</v>
      </c>
      <c r="M6">
        <f t="shared" si="4"/>
        <v>603896118.24904048</v>
      </c>
      <c r="N6">
        <f t="shared" si="4"/>
        <v>430844047.56157047</v>
      </c>
      <c r="O6">
        <f t="shared" si="4"/>
        <v>1177015054.7869999</v>
      </c>
      <c r="P6">
        <f t="shared" si="4"/>
        <v>2021830260</v>
      </c>
    </row>
    <row r="7" spans="1:47" x14ac:dyDescent="0.2">
      <c r="A7" t="s">
        <v>1287</v>
      </c>
      <c r="C7">
        <f t="shared" ref="C7:P7" si="5">C$2*C94</f>
        <v>8926402.4048820343</v>
      </c>
      <c r="D7">
        <f t="shared" si="5"/>
        <v>21727132.19098796</v>
      </c>
      <c r="E7">
        <f t="shared" si="5"/>
        <v>16995335.011863556</v>
      </c>
      <c r="F7">
        <f t="shared" si="5"/>
        <v>23986198.811890602</v>
      </c>
      <c r="G7">
        <f t="shared" si="5"/>
        <v>33375316.748037249</v>
      </c>
      <c r="H7">
        <f t="shared" si="5"/>
        <v>50948771.787870727</v>
      </c>
      <c r="I7">
        <f t="shared" si="5"/>
        <v>93139452.454363436</v>
      </c>
      <c r="J7">
        <f t="shared" si="5"/>
        <v>151489688.07416317</v>
      </c>
      <c r="K7">
        <f t="shared" si="5"/>
        <v>351572210.47051424</v>
      </c>
      <c r="L7">
        <f t="shared" si="5"/>
        <v>642562017.31164956</v>
      </c>
      <c r="M7">
        <f t="shared" si="5"/>
        <v>1040959584.006981</v>
      </c>
      <c r="N7">
        <f t="shared" si="5"/>
        <v>1248792966.6094036</v>
      </c>
      <c r="O7">
        <f t="shared" si="5"/>
        <v>1623659840.4129999</v>
      </c>
      <c r="P7">
        <f t="shared" si="5"/>
        <v>2040209580</v>
      </c>
    </row>
    <row r="8" spans="1:47" x14ac:dyDescent="0.2">
      <c r="A8" t="s">
        <v>1333</v>
      </c>
      <c r="C8">
        <f t="shared" ref="C8:P8" si="6">C$2*C95</f>
        <v>3552955.3850508193</v>
      </c>
      <c r="D8">
        <f t="shared" si="6"/>
        <v>3746825.5654186993</v>
      </c>
      <c r="E8">
        <f t="shared" si="6"/>
        <v>4068499.2419207525</v>
      </c>
      <c r="F8">
        <f t="shared" si="6"/>
        <v>5755430.4199696984</v>
      </c>
      <c r="G8">
        <f t="shared" si="6"/>
        <v>7318822.519813763</v>
      </c>
      <c r="H8">
        <f t="shared" si="6"/>
        <v>9886845.4427469503</v>
      </c>
      <c r="I8">
        <f t="shared" si="6"/>
        <v>19535947.969948087</v>
      </c>
      <c r="J8">
        <f t="shared" si="6"/>
        <v>40274198.653208181</v>
      </c>
      <c r="K8">
        <f t="shared" si="6"/>
        <v>91053274.951199427</v>
      </c>
      <c r="L8">
        <f t="shared" si="6"/>
        <v>210017793.06016764</v>
      </c>
      <c r="M8">
        <f t="shared" si="6"/>
        <v>371024073.40642858</v>
      </c>
      <c r="N8">
        <f t="shared" si="6"/>
        <v>530959090.71025467</v>
      </c>
      <c r="O8">
        <f t="shared" si="6"/>
        <v>753407667.7529999</v>
      </c>
      <c r="P8">
        <f t="shared" si="6"/>
        <v>1083753640</v>
      </c>
    </row>
    <row r="9" spans="1:47" x14ac:dyDescent="0.2">
      <c r="A9" t="s">
        <v>1334</v>
      </c>
      <c r="C9">
        <f t="shared" ref="C9:P9" si="7">C$2*C96</f>
        <v>2734483.3210877292</v>
      </c>
      <c r="D9">
        <f t="shared" si="7"/>
        <v>3091409.5971734487</v>
      </c>
      <c r="E9">
        <f t="shared" si="7"/>
        <v>3036108.0178052858</v>
      </c>
      <c r="F9">
        <f t="shared" si="7"/>
        <v>5755430.4199696984</v>
      </c>
      <c r="G9">
        <f t="shared" si="7"/>
        <v>7318822.519813763</v>
      </c>
      <c r="H9">
        <f t="shared" si="7"/>
        <v>9886845.4427469503</v>
      </c>
      <c r="I9">
        <f t="shared" si="7"/>
        <v>19535947.969948087</v>
      </c>
      <c r="J9">
        <f t="shared" si="7"/>
        <v>40274198.653208181</v>
      </c>
      <c r="K9">
        <f t="shared" si="7"/>
        <v>91053274.951199427</v>
      </c>
      <c r="L9">
        <f t="shared" si="7"/>
        <v>210017793.06016764</v>
      </c>
      <c r="M9">
        <f t="shared" si="7"/>
        <v>298198580.93611836</v>
      </c>
      <c r="N9">
        <f t="shared" si="7"/>
        <v>399948332.37458968</v>
      </c>
      <c r="O9">
        <f t="shared" si="7"/>
        <v>538763587.01099992</v>
      </c>
      <c r="P9">
        <f t="shared" si="7"/>
        <v>767557030</v>
      </c>
    </row>
    <row r="10" spans="1:47" x14ac:dyDescent="0.2">
      <c r="A10" t="s">
        <v>1351</v>
      </c>
      <c r="C10">
        <f t="shared" ref="C10:P10" si="8">C$2*C97</f>
        <v>771648.71803329187</v>
      </c>
      <c r="D10">
        <f t="shared" si="8"/>
        <v>1023043.0554007997</v>
      </c>
      <c r="E10">
        <f t="shared" si="8"/>
        <v>870185.57824735134</v>
      </c>
      <c r="F10">
        <f t="shared" si="8"/>
        <v>1495518.56916721</v>
      </c>
      <c r="G10">
        <f t="shared" si="8"/>
        <v>2388090.9219838851</v>
      </c>
      <c r="H10">
        <f t="shared" si="8"/>
        <v>4591580.1970436145</v>
      </c>
      <c r="I10">
        <f t="shared" si="8"/>
        <v>10585633.761218823</v>
      </c>
      <c r="J10">
        <f t="shared" si="8"/>
        <v>26817212.398006767</v>
      </c>
      <c r="K10">
        <f t="shared" si="8"/>
        <v>56507905.256909646</v>
      </c>
      <c r="L10">
        <f t="shared" si="8"/>
        <v>133616341.5727824</v>
      </c>
      <c r="M10">
        <f t="shared" si="8"/>
        <v>199947072.32635233</v>
      </c>
      <c r="N10">
        <f t="shared" si="8"/>
        <v>265230404.58571798</v>
      </c>
      <c r="O10">
        <f t="shared" si="8"/>
        <v>321768621.29099995</v>
      </c>
      <c r="P10">
        <f t="shared" si="8"/>
        <v>437663480</v>
      </c>
    </row>
    <row r="11" spans="1:47" x14ac:dyDescent="0.2">
      <c r="A11" t="s">
        <v>1352</v>
      </c>
      <c r="C11">
        <f t="shared" ref="C11:P11" si="9">C$2*C98</f>
        <v>0</v>
      </c>
      <c r="D11">
        <f t="shared" si="9"/>
        <v>0</v>
      </c>
      <c r="E11">
        <f t="shared" si="9"/>
        <v>0</v>
      </c>
      <c r="F11">
        <f t="shared" si="9"/>
        <v>0</v>
      </c>
      <c r="G11">
        <f t="shared" si="9"/>
        <v>0</v>
      </c>
      <c r="H11">
        <f t="shared" si="9"/>
        <v>0</v>
      </c>
      <c r="I11">
        <f t="shared" si="9"/>
        <v>0</v>
      </c>
      <c r="J11">
        <f t="shared" si="9"/>
        <v>0</v>
      </c>
      <c r="K11">
        <f t="shared" si="9"/>
        <v>0</v>
      </c>
      <c r="L11">
        <f t="shared" si="9"/>
        <v>0</v>
      </c>
      <c r="M11">
        <f t="shared" si="9"/>
        <v>0</v>
      </c>
      <c r="N11">
        <f t="shared" si="9"/>
        <v>10877452.095708899</v>
      </c>
      <c r="O11">
        <f t="shared" si="9"/>
        <v>11960419.327999998</v>
      </c>
      <c r="P11">
        <f t="shared" si="9"/>
        <v>21514640</v>
      </c>
    </row>
    <row r="12" spans="1:47" x14ac:dyDescent="0.2">
      <c r="A12" t="s">
        <v>1335</v>
      </c>
      <c r="C12">
        <f t="shared" ref="C12:P12" si="10">C$2*C99</f>
        <v>1962834.6030544371</v>
      </c>
      <c r="D12">
        <f t="shared" si="10"/>
        <v>2068366.5403687216</v>
      </c>
      <c r="E12">
        <f t="shared" si="10"/>
        <v>2165922.4381759805</v>
      </c>
      <c r="F12">
        <f t="shared" si="10"/>
        <v>4259911.8521629469</v>
      </c>
      <c r="G12">
        <f t="shared" si="10"/>
        <v>4930731.5978298783</v>
      </c>
      <c r="H12">
        <f t="shared" si="10"/>
        <v>5295265.2457033359</v>
      </c>
      <c r="I12">
        <f t="shared" si="10"/>
        <v>8950314.2087292615</v>
      </c>
      <c r="J12">
        <f t="shared" si="10"/>
        <v>13456986.25648305</v>
      </c>
      <c r="K12">
        <f t="shared" si="10"/>
        <v>34545369.694289781</v>
      </c>
      <c r="L12">
        <f t="shared" si="10"/>
        <v>76401451.487385258</v>
      </c>
      <c r="M12">
        <f t="shared" si="10"/>
        <v>98251508.609766021</v>
      </c>
      <c r="N12">
        <f t="shared" si="10"/>
        <v>123840475.69316278</v>
      </c>
      <c r="O12">
        <f t="shared" si="10"/>
        <v>205034546.39199996</v>
      </c>
      <c r="P12">
        <f t="shared" si="10"/>
        <v>308378910</v>
      </c>
    </row>
    <row r="13" spans="1:47" x14ac:dyDescent="0.2">
      <c r="A13" t="s">
        <v>1354</v>
      </c>
      <c r="C13">
        <f t="shared" ref="C13:P13" si="11">C$2*C100</f>
        <v>818472.06251802808</v>
      </c>
      <c r="D13">
        <f t="shared" si="11"/>
        <v>655415.96824525064</v>
      </c>
      <c r="E13">
        <f t="shared" si="11"/>
        <v>1032391.2241154668</v>
      </c>
      <c r="F13">
        <f t="shared" si="11"/>
        <v>446670.36889597523</v>
      </c>
      <c r="G13">
        <f t="shared" si="11"/>
        <v>0</v>
      </c>
      <c r="H13">
        <f t="shared" si="11"/>
        <v>0</v>
      </c>
      <c r="I13">
        <f t="shared" si="11"/>
        <v>0</v>
      </c>
      <c r="J13">
        <f t="shared" si="11"/>
        <v>2340259.4863448278</v>
      </c>
      <c r="K13">
        <f t="shared" si="11"/>
        <v>15153826.819432931</v>
      </c>
      <c r="L13">
        <f t="shared" si="11"/>
        <v>0</v>
      </c>
      <c r="M13">
        <f t="shared" si="11"/>
        <v>72825492.470310226</v>
      </c>
      <c r="N13">
        <f t="shared" si="11"/>
        <v>131010758.33566499</v>
      </c>
      <c r="O13">
        <f t="shared" si="11"/>
        <v>214644080.74199998</v>
      </c>
      <c r="P13">
        <f t="shared" si="11"/>
        <v>316196610</v>
      </c>
    </row>
    <row r="14" spans="1:47" x14ac:dyDescent="0.2">
      <c r="A14" t="s">
        <v>1336</v>
      </c>
      <c r="C14">
        <f t="shared" ref="C14:P14" si="12">C$2*C101</f>
        <v>9035032.5637398064</v>
      </c>
      <c r="D14">
        <f t="shared" si="12"/>
        <v>20544412.72485939</v>
      </c>
      <c r="E14">
        <f t="shared" si="12"/>
        <v>17846437.573844157</v>
      </c>
      <c r="F14">
        <f t="shared" si="12"/>
        <v>20912444.93938164</v>
      </c>
      <c r="G14">
        <f t="shared" si="12"/>
        <v>30664751.818778142</v>
      </c>
      <c r="H14">
        <f t="shared" si="12"/>
        <v>44501380.921082698</v>
      </c>
      <c r="I14">
        <f t="shared" si="12"/>
        <v>81200991.962491304</v>
      </c>
      <c r="J14">
        <f t="shared" si="12"/>
        <v>122576006.52383067</v>
      </c>
      <c r="K14">
        <f t="shared" si="12"/>
        <v>278628372.52586764</v>
      </c>
      <c r="L14">
        <f t="shared" si="12"/>
        <v>456710597.88051832</v>
      </c>
      <c r="M14">
        <f t="shared" si="12"/>
        <v>704986907.83191848</v>
      </c>
      <c r="N14">
        <f t="shared" si="12"/>
        <v>749530683.1746161</v>
      </c>
      <c r="O14">
        <f t="shared" si="12"/>
        <v>912631811.88399982</v>
      </c>
      <c r="P14">
        <f t="shared" si="12"/>
        <v>1012925690</v>
      </c>
    </row>
    <row r="15" spans="1:47" x14ac:dyDescent="0.2">
      <c r="A15" t="s">
        <v>1355</v>
      </c>
      <c r="C15">
        <f t="shared" ref="C15:P15" si="13">C$2*C102</f>
        <v>0</v>
      </c>
      <c r="D15">
        <f t="shared" si="13"/>
        <v>0</v>
      </c>
      <c r="E15">
        <f t="shared" si="13"/>
        <v>0</v>
      </c>
      <c r="F15">
        <f t="shared" si="13"/>
        <v>0</v>
      </c>
      <c r="G15">
        <f t="shared" si="13"/>
        <v>0</v>
      </c>
      <c r="H15">
        <f t="shared" si="13"/>
        <v>0</v>
      </c>
      <c r="I15">
        <f t="shared" si="13"/>
        <v>0</v>
      </c>
      <c r="J15">
        <f t="shared" si="13"/>
        <v>0</v>
      </c>
      <c r="K15">
        <f t="shared" si="13"/>
        <v>0</v>
      </c>
      <c r="L15">
        <f t="shared" si="13"/>
        <v>1344697.0702118608</v>
      </c>
      <c r="M15">
        <f t="shared" si="13"/>
        <v>2581826.9242242454</v>
      </c>
      <c r="N15">
        <f t="shared" si="13"/>
        <v>2498187.0347576998</v>
      </c>
      <c r="O15">
        <f t="shared" si="13"/>
        <v>2512282.6819999996</v>
      </c>
      <c r="P15">
        <f t="shared" si="13"/>
        <v>3243470</v>
      </c>
    </row>
    <row r="16" spans="1:47" x14ac:dyDescent="0.2">
      <c r="A16" t="s">
        <v>1356</v>
      </c>
      <c r="C16">
        <f t="shared" ref="C16:P16" si="14">C$2*C103</f>
        <v>0</v>
      </c>
      <c r="D16">
        <f t="shared" si="14"/>
        <v>0</v>
      </c>
      <c r="E16">
        <f t="shared" si="14"/>
        <v>0</v>
      </c>
      <c r="F16">
        <f t="shared" si="14"/>
        <v>0</v>
      </c>
      <c r="G16">
        <f t="shared" si="14"/>
        <v>0</v>
      </c>
      <c r="H16">
        <f t="shared" si="14"/>
        <v>0</v>
      </c>
      <c r="I16">
        <f t="shared" si="14"/>
        <v>0</v>
      </c>
      <c r="J16">
        <f t="shared" si="14"/>
        <v>0</v>
      </c>
      <c r="K16">
        <f t="shared" si="14"/>
        <v>0</v>
      </c>
      <c r="L16">
        <f t="shared" si="14"/>
        <v>1344697.0702118608</v>
      </c>
      <c r="M16">
        <f t="shared" si="14"/>
        <v>2581826.9242242454</v>
      </c>
      <c r="N16">
        <f t="shared" si="14"/>
        <v>2498187.0347576998</v>
      </c>
      <c r="O16">
        <f t="shared" si="14"/>
        <v>2512282.6819999996</v>
      </c>
      <c r="P16">
        <f t="shared" si="14"/>
        <v>3243470</v>
      </c>
    </row>
    <row r="17" spans="1:16" x14ac:dyDescent="0.2">
      <c r="A17" t="s">
        <v>1389</v>
      </c>
      <c r="C17">
        <f t="shared" ref="C17:P17" si="15">C$2*C104</f>
        <v>0</v>
      </c>
      <c r="D17">
        <f t="shared" si="15"/>
        <v>-304499.20361602469</v>
      </c>
      <c r="E17">
        <f t="shared" si="15"/>
        <v>-578215.41734308796</v>
      </c>
      <c r="F17">
        <f t="shared" si="15"/>
        <v>-817241.34131742641</v>
      </c>
      <c r="G17">
        <f t="shared" si="15"/>
        <v>-2233541.166762541</v>
      </c>
      <c r="H17">
        <f t="shared" si="15"/>
        <v>-2340916.1932824999</v>
      </c>
      <c r="I17">
        <f t="shared" si="15"/>
        <v>-6935198.7534486549</v>
      </c>
      <c r="J17">
        <f t="shared" si="15"/>
        <v>-8660030.2657912392</v>
      </c>
      <c r="K17">
        <f t="shared" si="15"/>
        <v>-14874752.565282017</v>
      </c>
      <c r="L17">
        <f t="shared" si="15"/>
        <v>-23830199.361483455</v>
      </c>
      <c r="M17">
        <f t="shared" si="15"/>
        <v>-32292267.04705875</v>
      </c>
      <c r="N17">
        <f t="shared" si="15"/>
        <v>-31725054.528234597</v>
      </c>
      <c r="O17">
        <f t="shared" si="15"/>
        <v>0</v>
      </c>
      <c r="P17">
        <f t="shared" si="15"/>
        <v>0</v>
      </c>
    </row>
    <row r="18" spans="1:16" x14ac:dyDescent="0.2">
      <c r="A18" t="s">
        <v>1358</v>
      </c>
      <c r="C18">
        <f t="shared" ref="C18:P18" si="16">C$2*C105</f>
        <v>-3661585.5439085918</v>
      </c>
      <c r="D18">
        <f t="shared" si="16"/>
        <v>-2564106.0978862038</v>
      </c>
      <c r="E18">
        <f t="shared" si="16"/>
        <v>-4919601.8039013548</v>
      </c>
      <c r="F18">
        <f t="shared" si="16"/>
        <v>-2681676.5488211988</v>
      </c>
      <c r="G18">
        <f t="shared" si="16"/>
        <v>-4608257.5905546602</v>
      </c>
      <c r="H18">
        <f t="shared" si="16"/>
        <v>-3439454.5759589239</v>
      </c>
      <c r="I18">
        <f t="shared" si="16"/>
        <v>-7597487.4780759476</v>
      </c>
      <c r="J18">
        <f t="shared" si="16"/>
        <v>-11360517.104157288</v>
      </c>
      <c r="K18">
        <f t="shared" si="16"/>
        <v>-18109437.00655283</v>
      </c>
      <c r="L18">
        <f t="shared" si="16"/>
        <v>-25511070.69924828</v>
      </c>
      <c r="M18">
        <f t="shared" si="16"/>
        <v>-37633224.15559037</v>
      </c>
      <c r="N18">
        <f t="shared" si="16"/>
        <v>-34194994.310224794</v>
      </c>
      <c r="O18">
        <f t="shared" si="16"/>
        <v>-44891921.905999996</v>
      </c>
      <c r="P18">
        <f t="shared" si="16"/>
        <v>-59713220</v>
      </c>
    </row>
    <row r="19" spans="1:16" x14ac:dyDescent="0.2">
      <c r="A19" t="s">
        <v>1293</v>
      </c>
      <c r="C19">
        <f t="shared" ref="C19:P19" si="17">C$2*C106</f>
        <v>-6819351.9001787808</v>
      </c>
      <c r="D19">
        <f t="shared" si="17"/>
        <v>-18661716.429947402</v>
      </c>
      <c r="E19">
        <f t="shared" si="17"/>
        <v>-11886811.339873418</v>
      </c>
      <c r="F19">
        <f t="shared" si="17"/>
        <v>-17772517.67898887</v>
      </c>
      <c r="G19">
        <f t="shared" si="17"/>
        <v>-23189893.488992497</v>
      </c>
      <c r="H19">
        <f t="shared" si="17"/>
        <v>-30200639.282471217</v>
      </c>
      <c r="I19">
        <f t="shared" si="17"/>
        <v>-35989585.382371828</v>
      </c>
      <c r="J19">
        <f t="shared" si="17"/>
        <v>-119995736.79927148</v>
      </c>
      <c r="K19">
        <f t="shared" si="17"/>
        <v>-252547703.78655383</v>
      </c>
      <c r="L19">
        <f t="shared" si="17"/>
        <v>-591775074.75968277</v>
      </c>
      <c r="M19">
        <f t="shared" si="17"/>
        <v>-437063465.75794053</v>
      </c>
      <c r="N19">
        <f t="shared" si="17"/>
        <v>-817948919.0478332</v>
      </c>
      <c r="O19">
        <f t="shared" si="17"/>
        <v>-446644785.62599993</v>
      </c>
      <c r="P19">
        <f t="shared" si="17"/>
        <v>-18379320</v>
      </c>
    </row>
    <row r="20" spans="1:16" x14ac:dyDescent="0.2">
      <c r="A20" t="s">
        <v>1295</v>
      </c>
      <c r="C20">
        <f t="shared" ref="C20:P20" si="18">C$2*C107</f>
        <v>294050.60342194565</v>
      </c>
      <c r="D20">
        <f t="shared" si="18"/>
        <v>644275.75416365312</v>
      </c>
      <c r="E20">
        <f t="shared" si="18"/>
        <v>347310.91097993951</v>
      </c>
      <c r="F20">
        <f t="shared" si="18"/>
        <v>221680.85036309864</v>
      </c>
      <c r="G20">
        <f t="shared" si="18"/>
        <v>112940.20589550925</v>
      </c>
      <c r="H20">
        <f t="shared" si="18"/>
        <v>86021.619373681562</v>
      </c>
      <c r="I20">
        <f t="shared" si="18"/>
        <v>258951.75225975792</v>
      </c>
      <c r="J20">
        <f t="shared" si="18"/>
        <v>5415634.2989291539</v>
      </c>
      <c r="K20">
        <f t="shared" si="18"/>
        <v>10937095.344538772</v>
      </c>
      <c r="L20">
        <f t="shared" si="18"/>
        <v>5809780.9315563729</v>
      </c>
      <c r="M20">
        <f t="shared" si="18"/>
        <v>2906073.2971160011</v>
      </c>
      <c r="N20">
        <f t="shared" si="18"/>
        <v>25476762.216063596</v>
      </c>
      <c r="O20">
        <f t="shared" si="18"/>
        <v>97749669.965999991</v>
      </c>
      <c r="P20">
        <f t="shared" si="18"/>
        <v>140364280</v>
      </c>
    </row>
    <row r="21" spans="1:16" x14ac:dyDescent="0.2">
      <c r="A21" t="s">
        <v>1337</v>
      </c>
      <c r="C21">
        <f t="shared" ref="C21:P21" si="19">C$2*C108</f>
        <v>295923.53824177978</v>
      </c>
      <c r="D21">
        <f t="shared" si="19"/>
        <v>646132.45604261046</v>
      </c>
      <c r="E21">
        <f t="shared" si="19"/>
        <v>354944.11831581156</v>
      </c>
      <c r="F21">
        <f t="shared" si="19"/>
        <v>226643.85397822419</v>
      </c>
      <c r="G21">
        <f t="shared" si="19"/>
        <v>112940.20589550925</v>
      </c>
      <c r="H21">
        <f t="shared" si="19"/>
        <v>86021.619373681562</v>
      </c>
      <c r="I21">
        <f t="shared" si="19"/>
        <v>258951.75225975792</v>
      </c>
      <c r="J21">
        <f t="shared" si="19"/>
        <v>5415634.2989291539</v>
      </c>
      <c r="K21">
        <f t="shared" si="19"/>
        <v>11112523.022001371</v>
      </c>
      <c r="L21">
        <f t="shared" si="19"/>
        <v>6303575.3685114617</v>
      </c>
      <c r="M21">
        <f t="shared" si="19"/>
        <v>4237062.1536304755</v>
      </c>
      <c r="N21">
        <f t="shared" si="19"/>
        <v>27954611.228828698</v>
      </c>
      <c r="O21">
        <f t="shared" si="19"/>
        <v>98709561.573999986</v>
      </c>
      <c r="P21">
        <f t="shared" si="19"/>
        <v>142902200</v>
      </c>
    </row>
    <row r="22" spans="1:16" x14ac:dyDescent="0.2">
      <c r="A22" t="s">
        <v>1338</v>
      </c>
      <c r="C22">
        <f t="shared" ref="C22:P22" si="20">C$2*C109</f>
        <v>1872.9333747720705</v>
      </c>
      <c r="D22">
        <f t="shared" si="20"/>
        <v>3713.405161841496</v>
      </c>
      <c r="E22">
        <f t="shared" si="20"/>
        <v>7633.2073358720727</v>
      </c>
      <c r="F22">
        <f t="shared" si="20"/>
        <v>4963.0036151255254</v>
      </c>
      <c r="G22">
        <f t="shared" si="20"/>
        <v>0</v>
      </c>
      <c r="H22">
        <f t="shared" si="20"/>
        <v>0</v>
      </c>
      <c r="I22">
        <f t="shared" si="20"/>
        <v>0</v>
      </c>
      <c r="J22">
        <f t="shared" si="20"/>
        <v>0</v>
      </c>
      <c r="K22">
        <f t="shared" si="20"/>
        <v>175427.67746259974</v>
      </c>
      <c r="L22">
        <f t="shared" si="20"/>
        <v>493794.43695508811</v>
      </c>
      <c r="M22">
        <f t="shared" si="20"/>
        <v>1330988.8565144744</v>
      </c>
      <c r="N22">
        <f t="shared" si="20"/>
        <v>2477849.0127650998</v>
      </c>
      <c r="O22">
        <f t="shared" si="20"/>
        <v>959891.60799999989</v>
      </c>
      <c r="P22">
        <f t="shared" si="20"/>
        <v>2537920</v>
      </c>
    </row>
    <row r="23" spans="1:16" x14ac:dyDescent="0.2">
      <c r="A23" t="s">
        <v>1359</v>
      </c>
      <c r="C23">
        <f t="shared" ref="C23:P23" si="21">C$2*C110</f>
        <v>0</v>
      </c>
      <c r="D23">
        <f t="shared" si="21"/>
        <v>-1856.7018789572489</v>
      </c>
      <c r="E23">
        <f t="shared" si="21"/>
        <v>0</v>
      </c>
      <c r="F23">
        <f t="shared" si="21"/>
        <v>0</v>
      </c>
      <c r="G23">
        <f t="shared" si="21"/>
        <v>0</v>
      </c>
      <c r="H23">
        <f t="shared" si="21"/>
        <v>0</v>
      </c>
      <c r="I23">
        <f t="shared" si="21"/>
        <v>0</v>
      </c>
      <c r="J23">
        <f t="shared" si="21"/>
        <v>0</v>
      </c>
      <c r="K23">
        <f t="shared" si="21"/>
        <v>175427.67746259974</v>
      </c>
      <c r="L23">
        <f t="shared" si="21"/>
        <v>493794.43695508811</v>
      </c>
      <c r="M23">
        <f t="shared" si="21"/>
        <v>1330988.8565144744</v>
      </c>
      <c r="N23">
        <f t="shared" si="21"/>
        <v>0</v>
      </c>
      <c r="O23">
        <f t="shared" si="21"/>
        <v>0</v>
      </c>
      <c r="P23">
        <f t="shared" si="21"/>
        <v>0</v>
      </c>
    </row>
    <row r="24" spans="1:16" x14ac:dyDescent="0.2">
      <c r="A24" t="s">
        <v>1298</v>
      </c>
      <c r="C24">
        <f t="shared" ref="C24:P24" si="22">C$2*C111</f>
        <v>31839.874596435493</v>
      </c>
      <c r="D24">
        <f t="shared" si="22"/>
        <v>11140.214081597489</v>
      </c>
      <c r="E24">
        <f t="shared" si="22"/>
        <v>-158389.04150920254</v>
      </c>
      <c r="F24">
        <f t="shared" si="22"/>
        <v>488028.73598324438</v>
      </c>
      <c r="G24">
        <f t="shared" si="22"/>
        <v>322474.00727521867</v>
      </c>
      <c r="H24">
        <f t="shared" si="22"/>
        <v>-26793.618533700246</v>
      </c>
      <c r="I24">
        <f t="shared" si="22"/>
        <v>-7395034.2886136454</v>
      </c>
      <c r="J24">
        <f t="shared" si="22"/>
        <v>18044295.330148</v>
      </c>
      <c r="K24">
        <f t="shared" si="22"/>
        <v>19588582.603575613</v>
      </c>
      <c r="L24">
        <f t="shared" si="22"/>
        <v>-159469743.57745093</v>
      </c>
      <c r="M24">
        <f t="shared" si="22"/>
        <v>-51295290.429119423</v>
      </c>
      <c r="N24">
        <f t="shared" si="22"/>
        <v>-31571389.473179396</v>
      </c>
      <c r="O24">
        <f t="shared" si="22"/>
        <v>25573041.467999995</v>
      </c>
      <c r="P24">
        <f t="shared" si="22"/>
        <v>-34249560</v>
      </c>
    </row>
    <row r="25" spans="1:16" x14ac:dyDescent="0.2">
      <c r="A25" t="s">
        <v>1339</v>
      </c>
      <c r="C25">
        <f t="shared" ref="C25:P25" si="23">C$2*C112</f>
        <v>31839.874596435493</v>
      </c>
      <c r="D25">
        <f t="shared" si="23"/>
        <v>11140.214081597489</v>
      </c>
      <c r="E25">
        <f t="shared" si="23"/>
        <v>-158389.04150920254</v>
      </c>
      <c r="F25">
        <f t="shared" si="23"/>
        <v>488028.73598324438</v>
      </c>
      <c r="G25">
        <f t="shared" si="23"/>
        <v>322474.00727521867</v>
      </c>
      <c r="H25">
        <f t="shared" si="23"/>
        <v>-26793.618533700246</v>
      </c>
      <c r="I25">
        <f t="shared" si="23"/>
        <v>-7395034.2886136454</v>
      </c>
      <c r="J25">
        <f t="shared" si="23"/>
        <v>18044295.330148</v>
      </c>
      <c r="K25">
        <f t="shared" si="23"/>
        <v>19588582.603575613</v>
      </c>
      <c r="L25">
        <f t="shared" si="23"/>
        <v>-159469743.57745093</v>
      </c>
      <c r="M25">
        <f t="shared" si="23"/>
        <v>-51295290.429119423</v>
      </c>
      <c r="N25">
        <f t="shared" si="23"/>
        <v>-30806453.868235499</v>
      </c>
      <c r="O25">
        <f t="shared" si="23"/>
        <v>30256760.364999995</v>
      </c>
      <c r="P25">
        <f t="shared" si="23"/>
        <v>-26376240</v>
      </c>
    </row>
    <row r="26" spans="1:16" x14ac:dyDescent="0.2">
      <c r="A26" t="s">
        <v>1340</v>
      </c>
      <c r="C26">
        <f t="shared" ref="C26:P26" si="24">C$2*C113</f>
        <v>0</v>
      </c>
      <c r="D26">
        <f t="shared" si="24"/>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-764935.6049438999</v>
      </c>
      <c r="O26">
        <f t="shared" si="24"/>
        <v>-4683718.8969999989</v>
      </c>
      <c r="P26">
        <f t="shared" si="24"/>
        <v>-7873320</v>
      </c>
    </row>
    <row r="27" spans="1:16" x14ac:dyDescent="0.2">
      <c r="A27" t="s">
        <v>1344</v>
      </c>
      <c r="C27">
        <f t="shared" ref="C27:P27" si="25">C$2*C114</f>
        <v>0</v>
      </c>
      <c r="D27">
        <f t="shared" si="25"/>
        <v>0</v>
      </c>
      <c r="E27">
        <f t="shared" si="25"/>
        <v>0</v>
      </c>
      <c r="F27">
        <f t="shared" si="25"/>
        <v>0</v>
      </c>
      <c r="G27">
        <f t="shared" si="25"/>
        <v>0</v>
      </c>
      <c r="H27">
        <f t="shared" si="25"/>
        <v>0</v>
      </c>
      <c r="I27">
        <f t="shared" si="25"/>
        <v>0</v>
      </c>
      <c r="J27">
        <f t="shared" si="25"/>
        <v>0</v>
      </c>
      <c r="K27">
        <f t="shared" si="25"/>
        <v>0</v>
      </c>
      <c r="L27">
        <f t="shared" si="25"/>
        <v>0</v>
      </c>
      <c r="M27">
        <f t="shared" si="25"/>
        <v>0</v>
      </c>
      <c r="N27">
        <f t="shared" si="25"/>
        <v>0</v>
      </c>
      <c r="O27">
        <f t="shared" si="25"/>
        <v>0</v>
      </c>
      <c r="P27">
        <f t="shared" si="25"/>
        <v>0</v>
      </c>
    </row>
    <row r="28" spans="1:16" x14ac:dyDescent="0.2">
      <c r="A28" t="s">
        <v>1304</v>
      </c>
      <c r="C28">
        <f t="shared" ref="C28:P28" si="26">C$2*C115</f>
        <v>-6489715.5539657939</v>
      </c>
      <c r="D28">
        <f t="shared" si="26"/>
        <v>-18006300.460298225</v>
      </c>
      <c r="E28">
        <f t="shared" si="26"/>
        <v>-11699797.771891162</v>
      </c>
      <c r="F28">
        <f t="shared" si="26"/>
        <v>-17062808.094002984</v>
      </c>
      <c r="G28">
        <f t="shared" si="26"/>
        <v>-22754479.275821771</v>
      </c>
      <c r="H28">
        <f t="shared" si="26"/>
        <v>-30141411.281631231</v>
      </c>
      <c r="I28">
        <f t="shared" si="26"/>
        <v>-43125667.918725714</v>
      </c>
      <c r="J28">
        <f t="shared" si="26"/>
        <v>-96535807.168912694</v>
      </c>
      <c r="K28">
        <f t="shared" si="26"/>
        <v>-222022025.83843943</v>
      </c>
      <c r="L28">
        <f t="shared" si="26"/>
        <v>-745435037.4055773</v>
      </c>
      <c r="M28">
        <f t="shared" si="26"/>
        <v>-485450254.07816201</v>
      </c>
      <c r="N28">
        <f t="shared" si="26"/>
        <v>-824044676.19505978</v>
      </c>
      <c r="O28">
        <f t="shared" si="26"/>
        <v>-323322074.19199997</v>
      </c>
      <c r="P28">
        <f t="shared" si="26"/>
        <v>87735400</v>
      </c>
    </row>
    <row r="29" spans="1:16" x14ac:dyDescent="0.2">
      <c r="A29" t="s">
        <v>1305</v>
      </c>
      <c r="C29">
        <f t="shared" ref="C29:P29" si="27">C$2*C116</f>
        <v>0</v>
      </c>
      <c r="D29">
        <f t="shared" si="27"/>
        <v>0</v>
      </c>
      <c r="E29">
        <f t="shared" si="27"/>
        <v>0</v>
      </c>
      <c r="F29">
        <f t="shared" si="27"/>
        <v>0</v>
      </c>
      <c r="G29">
        <f t="shared" si="27"/>
        <v>0</v>
      </c>
      <c r="H29">
        <f t="shared" si="27"/>
        <v>0</v>
      </c>
      <c r="I29">
        <f t="shared" si="27"/>
        <v>936934.52283532312</v>
      </c>
      <c r="J29">
        <f t="shared" si="27"/>
        <v>1164053.501644511</v>
      </c>
      <c r="K29">
        <f t="shared" si="27"/>
        <v>6675086.2309330218</v>
      </c>
      <c r="L29">
        <f t="shared" si="27"/>
        <v>3821057.7004280258</v>
      </c>
      <c r="M29">
        <f t="shared" si="27"/>
        <v>10349167.002934627</v>
      </c>
      <c r="N29">
        <f t="shared" si="27"/>
        <v>-22281432.983003996</v>
      </c>
      <c r="O29">
        <f t="shared" si="27"/>
        <v>-10026832.360999998</v>
      </c>
      <c r="P29">
        <f t="shared" si="27"/>
        <v>-770295800</v>
      </c>
    </row>
    <row r="30" spans="1:16" x14ac:dyDescent="0.2">
      <c r="A30" t="s">
        <v>1306</v>
      </c>
      <c r="C30">
        <f t="shared" ref="C30:P30" si="28">C$2*C117</f>
        <v>-6489715.5539657939</v>
      </c>
      <c r="D30">
        <f t="shared" si="28"/>
        <v>-18006300.460298225</v>
      </c>
      <c r="E30">
        <f t="shared" si="28"/>
        <v>-11699797.771891162</v>
      </c>
      <c r="F30">
        <f t="shared" si="28"/>
        <v>-17062808.094002984</v>
      </c>
      <c r="G30">
        <f t="shared" si="28"/>
        <v>-22754479.275821771</v>
      </c>
      <c r="H30">
        <f t="shared" si="28"/>
        <v>-30141411.281631231</v>
      </c>
      <c r="I30">
        <f t="shared" si="28"/>
        <v>-44062602.441561036</v>
      </c>
      <c r="J30">
        <f t="shared" si="28"/>
        <v>-97699860.670557201</v>
      </c>
      <c r="K30">
        <f t="shared" si="28"/>
        <v>-228697112.06937248</v>
      </c>
      <c r="L30">
        <f t="shared" si="28"/>
        <v>-749256095.10600531</v>
      </c>
      <c r="M30">
        <f t="shared" si="28"/>
        <v>-495799421.08109665</v>
      </c>
      <c r="N30">
        <f t="shared" si="28"/>
        <v>-801763243.21205568</v>
      </c>
      <c r="O30">
        <f t="shared" si="28"/>
        <v>-313295241.83099997</v>
      </c>
      <c r="P30">
        <f t="shared" si="28"/>
        <v>858031200</v>
      </c>
    </row>
    <row r="31" spans="1:16" x14ac:dyDescent="0.2">
      <c r="A31" t="s">
        <v>1345</v>
      </c>
      <c r="C31">
        <f t="shared" ref="C31:P31" si="29">C$2*C118</f>
        <v>-6489715.5539657939</v>
      </c>
      <c r="D31">
        <f t="shared" si="29"/>
        <v>-18006300.460298225</v>
      </c>
      <c r="E31">
        <f t="shared" si="29"/>
        <v>-11699797.771891162</v>
      </c>
      <c r="F31">
        <f t="shared" si="29"/>
        <v>-17062808.094002984</v>
      </c>
      <c r="G31">
        <f t="shared" si="29"/>
        <v>-22754479.275821771</v>
      </c>
      <c r="H31">
        <f t="shared" si="29"/>
        <v>-30141411.281631231</v>
      </c>
      <c r="I31">
        <f t="shared" si="29"/>
        <v>-44062602.441561036</v>
      </c>
      <c r="J31">
        <f t="shared" si="29"/>
        <v>-97699860.670557201</v>
      </c>
      <c r="K31">
        <f t="shared" si="29"/>
        <v>-228697112.06937248</v>
      </c>
      <c r="L31">
        <f t="shared" si="29"/>
        <v>-749256095.10600531</v>
      </c>
      <c r="M31">
        <f t="shared" si="29"/>
        <v>-495799421.08109665</v>
      </c>
      <c r="N31">
        <f t="shared" si="29"/>
        <v>-801763243.21205568</v>
      </c>
      <c r="O31">
        <f t="shared" si="29"/>
        <v>-313295241.83099997</v>
      </c>
      <c r="P31">
        <f t="shared" si="29"/>
        <v>858031200</v>
      </c>
    </row>
    <row r="32" spans="1:16" x14ac:dyDescent="0.2">
      <c r="A32" t="s">
        <v>1346</v>
      </c>
      <c r="C32">
        <f t="shared" ref="C32:P32" si="30">C$2*C119</f>
        <v>-6489715.5539657939</v>
      </c>
      <c r="D32">
        <f t="shared" si="30"/>
        <v>-18006300.460298225</v>
      </c>
      <c r="E32">
        <f t="shared" si="30"/>
        <v>-11699797.771891162</v>
      </c>
      <c r="F32">
        <f t="shared" si="30"/>
        <v>-17062808.094002984</v>
      </c>
      <c r="G32">
        <f t="shared" si="30"/>
        <v>-22754479.275821771</v>
      </c>
      <c r="H32">
        <f t="shared" si="30"/>
        <v>-30141411.281631231</v>
      </c>
      <c r="I32">
        <f t="shared" si="30"/>
        <v>-44062602.441561036</v>
      </c>
      <c r="J32">
        <f t="shared" si="30"/>
        <v>-97699860.670557201</v>
      </c>
      <c r="K32">
        <f t="shared" si="30"/>
        <v>-228697112.06937248</v>
      </c>
      <c r="L32">
        <f t="shared" si="30"/>
        <v>-749256095.10600531</v>
      </c>
      <c r="M32">
        <f t="shared" si="30"/>
        <v>-495799421.08109665</v>
      </c>
      <c r="N32">
        <f t="shared" si="30"/>
        <v>-801763243.21205568</v>
      </c>
      <c r="O32">
        <f t="shared" si="30"/>
        <v>-313295241.83099997</v>
      </c>
      <c r="P32">
        <f t="shared" si="30"/>
        <v>858031200</v>
      </c>
    </row>
    <row r="33" spans="1:16" x14ac:dyDescent="0.2">
      <c r="A33" t="s">
        <v>1347</v>
      </c>
      <c r="C33">
        <f t="shared" ref="C33:P33" si="31">C$2*C120</f>
        <v>-6489715.5539657939</v>
      </c>
      <c r="D33">
        <f t="shared" si="31"/>
        <v>-18006300.460298225</v>
      </c>
      <c r="E33">
        <f t="shared" si="31"/>
        <v>-11699797.771891162</v>
      </c>
      <c r="F33">
        <f t="shared" si="31"/>
        <v>-17062808.094002984</v>
      </c>
      <c r="G33">
        <f t="shared" si="31"/>
        <v>-22754479.275821771</v>
      </c>
      <c r="H33">
        <f t="shared" si="31"/>
        <v>-30141411.281631231</v>
      </c>
      <c r="I33">
        <f t="shared" si="31"/>
        <v>-44062602.441561036</v>
      </c>
      <c r="J33">
        <f t="shared" si="31"/>
        <v>-97699860.670557201</v>
      </c>
      <c r="K33">
        <f t="shared" si="31"/>
        <v>-228697112.06937248</v>
      </c>
      <c r="L33">
        <f t="shared" si="31"/>
        <v>-749256095.10600531</v>
      </c>
      <c r="M33">
        <f t="shared" si="31"/>
        <v>-495799421.08109665</v>
      </c>
      <c r="N33">
        <f t="shared" si="31"/>
        <v>-801763243.21205568</v>
      </c>
      <c r="O33">
        <f t="shared" si="31"/>
        <v>-313295241.83099997</v>
      </c>
      <c r="P33">
        <f t="shared" si="31"/>
        <v>858031200</v>
      </c>
    </row>
    <row r="34" spans="1:16" x14ac:dyDescent="0.2">
      <c r="A34" t="s">
        <v>1312</v>
      </c>
      <c r="C34">
        <f t="shared" ref="C34:P34" si="32">C$2*C121</f>
        <v>-6489715.5539657939</v>
      </c>
      <c r="D34">
        <f t="shared" si="32"/>
        <v>-18006300.460298225</v>
      </c>
      <c r="E34">
        <f t="shared" si="32"/>
        <v>-11699797.771891162</v>
      </c>
      <c r="F34">
        <f t="shared" si="32"/>
        <v>-17062808.094002984</v>
      </c>
      <c r="G34">
        <f t="shared" si="32"/>
        <v>-22754479.275821771</v>
      </c>
      <c r="H34">
        <f t="shared" si="32"/>
        <v>-30141411.281631231</v>
      </c>
      <c r="I34">
        <f t="shared" si="32"/>
        <v>-44062602.441561036</v>
      </c>
      <c r="J34">
        <f t="shared" si="32"/>
        <v>-97699860.670557201</v>
      </c>
      <c r="K34">
        <f t="shared" si="32"/>
        <v>-228697112.06937248</v>
      </c>
      <c r="L34">
        <f t="shared" si="32"/>
        <v>-749256095.10600531</v>
      </c>
      <c r="M34">
        <f t="shared" si="32"/>
        <v>-495799421.08109665</v>
      </c>
      <c r="N34">
        <f t="shared" si="32"/>
        <v>-801763243.21205568</v>
      </c>
      <c r="O34">
        <f t="shared" si="32"/>
        <v>-313295241.83099997</v>
      </c>
      <c r="P34">
        <f t="shared" si="32"/>
        <v>858031200</v>
      </c>
    </row>
    <row r="35" spans="1:16" x14ac:dyDescent="0.2">
      <c r="A35" t="s">
        <v>1313</v>
      </c>
      <c r="C35">
        <f t="shared" ref="C35:P35" si="33">C$2*C122</f>
        <v>-0.41328774900609838</v>
      </c>
      <c r="D35">
        <f t="shared" si="33"/>
        <v>-1.147008357699755</v>
      </c>
      <c r="E35">
        <f t="shared" si="33"/>
        <v>-0.74487316875892173</v>
      </c>
      <c r="F35">
        <f t="shared" si="33"/>
        <v>-2.2665241670517942</v>
      </c>
      <c r="G35">
        <f t="shared" si="33"/>
        <v>-1.4421487295539379</v>
      </c>
      <c r="H35">
        <f t="shared" si="33"/>
        <v>-1.6076977516740465</v>
      </c>
      <c r="I35">
        <f t="shared" si="33"/>
        <v>-1.789564901068041</v>
      </c>
      <c r="J35">
        <f t="shared" si="33"/>
        <v>-2.7157775747889872</v>
      </c>
      <c r="K35">
        <f t="shared" si="33"/>
        <v>-5.9658031033504244</v>
      </c>
      <c r="L35">
        <f t="shared" si="33"/>
        <v>-16.500861484284741</v>
      </c>
      <c r="M35">
        <f t="shared" si="33"/>
        <v>-9.7031030689330766</v>
      </c>
      <c r="N35">
        <f t="shared" si="33"/>
        <v>-14.745065944635</v>
      </c>
      <c r="O35">
        <f t="shared" si="33"/>
        <v>-5.4790273199999993</v>
      </c>
      <c r="P35">
        <f t="shared" si="33"/>
        <v>14.3376</v>
      </c>
    </row>
    <row r="36" spans="1:16" x14ac:dyDescent="0.2">
      <c r="A36" t="s">
        <v>1314</v>
      </c>
      <c r="C36">
        <f t="shared" ref="C36:P36" si="34">C$2*C123</f>
        <v>-0.41328774900609838</v>
      </c>
      <c r="D36">
        <f t="shared" si="34"/>
        <v>-1.147008357699755</v>
      </c>
      <c r="E36">
        <f t="shared" si="34"/>
        <v>-0.74487316875892173</v>
      </c>
      <c r="F36">
        <f t="shared" si="34"/>
        <v>-2.2665241670517942</v>
      </c>
      <c r="G36">
        <f t="shared" si="34"/>
        <v>-1.4421487295539379</v>
      </c>
      <c r="H36">
        <f t="shared" si="34"/>
        <v>-1.6076977516740465</v>
      </c>
      <c r="I36">
        <f t="shared" si="34"/>
        <v>-1.789564901068041</v>
      </c>
      <c r="J36">
        <f t="shared" si="34"/>
        <v>-2.7157775747889872</v>
      </c>
      <c r="K36">
        <f t="shared" si="34"/>
        <v>-5.9658031033504244</v>
      </c>
      <c r="L36">
        <f t="shared" si="34"/>
        <v>-16.500861484284741</v>
      </c>
      <c r="M36">
        <f t="shared" si="34"/>
        <v>-9.7031030689330766</v>
      </c>
      <c r="N36">
        <f t="shared" si="34"/>
        <v>-14.745065944635</v>
      </c>
      <c r="O36">
        <f t="shared" si="34"/>
        <v>-5.4790273199999993</v>
      </c>
      <c r="P36">
        <f t="shared" si="34"/>
        <v>13.163399999999999</v>
      </c>
    </row>
    <row r="37" spans="1:16" x14ac:dyDescent="0.2">
      <c r="A37" t="s">
        <v>1315</v>
      </c>
      <c r="C37">
        <f t="shared" ref="C37:P37" si="35">C$2*C124</f>
        <v>22694861.490799528</v>
      </c>
      <c r="D37">
        <f t="shared" si="35"/>
        <v>22048830.74982952</v>
      </c>
      <c r="E37">
        <f t="shared" si="35"/>
        <v>21703741.263736114</v>
      </c>
      <c r="F37">
        <f t="shared" si="35"/>
        <v>10273607.144854933</v>
      </c>
      <c r="G37">
        <f t="shared" si="35"/>
        <v>21386218.855648223</v>
      </c>
      <c r="H37">
        <f t="shared" si="35"/>
        <v>25235909.5892657</v>
      </c>
      <c r="I37">
        <f t="shared" si="35"/>
        <v>32193246.97161578</v>
      </c>
      <c r="J37">
        <f t="shared" si="35"/>
        <v>46107100.318847165</v>
      </c>
      <c r="K37">
        <f t="shared" si="35"/>
        <v>48740019.443720229</v>
      </c>
      <c r="L37">
        <f t="shared" si="35"/>
        <v>55918762.192697465</v>
      </c>
      <c r="M37">
        <f t="shared" si="35"/>
        <v>62026785.19549372</v>
      </c>
      <c r="N37">
        <f t="shared" si="35"/>
        <v>61444973.299207762</v>
      </c>
      <c r="O37">
        <f t="shared" si="35"/>
        <v>60703856.405230992</v>
      </c>
      <c r="P37">
        <f t="shared" si="35"/>
        <v>61651252.550000004</v>
      </c>
    </row>
    <row r="38" spans="1:16" x14ac:dyDescent="0.2">
      <c r="A38" t="s">
        <v>1316</v>
      </c>
      <c r="C38">
        <f t="shared" ref="C38:P38" si="36">C$2*C125</f>
        <v>22694861.490799528</v>
      </c>
      <c r="D38">
        <f t="shared" si="36"/>
        <v>22048830.74982952</v>
      </c>
      <c r="E38">
        <f t="shared" si="36"/>
        <v>21703741.263736114</v>
      </c>
      <c r="F38">
        <f t="shared" si="36"/>
        <v>10273607.144854933</v>
      </c>
      <c r="G38">
        <f t="shared" si="36"/>
        <v>21386218.855648223</v>
      </c>
      <c r="H38">
        <f t="shared" si="36"/>
        <v>25235909.5892657</v>
      </c>
      <c r="I38">
        <f t="shared" si="36"/>
        <v>32193246.97161578</v>
      </c>
      <c r="J38">
        <f t="shared" si="36"/>
        <v>46107100.318847165</v>
      </c>
      <c r="K38">
        <f t="shared" si="36"/>
        <v>48740019.443720229</v>
      </c>
      <c r="L38">
        <f t="shared" si="36"/>
        <v>55918762.192697465</v>
      </c>
      <c r="M38">
        <f t="shared" si="36"/>
        <v>62026785.19549372</v>
      </c>
      <c r="N38">
        <f t="shared" si="36"/>
        <v>61444973.299207762</v>
      </c>
      <c r="O38">
        <f t="shared" si="36"/>
        <v>60703856.405230992</v>
      </c>
      <c r="P38">
        <f t="shared" si="36"/>
        <v>67133149.450000003</v>
      </c>
    </row>
    <row r="39" spans="1:16" x14ac:dyDescent="0.2">
      <c r="A39" t="s">
        <v>1317</v>
      </c>
      <c r="C39">
        <f t="shared" ref="C39:P39" si="37">C$2*C126</f>
        <v>-6817478.9668040099</v>
      </c>
      <c r="D39">
        <f t="shared" si="37"/>
        <v>-18661716.429947402</v>
      </c>
      <c r="E39">
        <f t="shared" si="37"/>
        <v>-11888719.6413619</v>
      </c>
      <c r="F39">
        <f t="shared" si="37"/>
        <v>-17772517.67898887</v>
      </c>
      <c r="G39">
        <f t="shared" si="37"/>
        <v>-23189893.488992497</v>
      </c>
      <c r="H39">
        <f t="shared" si="37"/>
        <v>-30200639.282471217</v>
      </c>
      <c r="I39">
        <f t="shared" si="37"/>
        <v>-35989585.382371828</v>
      </c>
      <c r="J39">
        <f t="shared" si="37"/>
        <v>-119995736.79927148</v>
      </c>
      <c r="K39">
        <f t="shared" si="37"/>
        <v>-251015551.26540565</v>
      </c>
      <c r="L39">
        <f t="shared" si="37"/>
        <v>-588141191.01041973</v>
      </c>
      <c r="M39">
        <f t="shared" si="37"/>
        <v>-423519196.85583657</v>
      </c>
      <c r="N39">
        <f t="shared" si="37"/>
        <v>-813906172.23174858</v>
      </c>
      <c r="O39">
        <f t="shared" si="37"/>
        <v>-451328504.52299994</v>
      </c>
      <c r="P39">
        <f t="shared" si="37"/>
        <v>-22303620</v>
      </c>
    </row>
    <row r="40" spans="1:16" x14ac:dyDescent="0.2">
      <c r="A40" t="s">
        <v>1363</v>
      </c>
      <c r="C40">
        <f t="shared" ref="C40:P40" si="38">C$2*C127</f>
        <v>0</v>
      </c>
      <c r="D40">
        <f t="shared" si="38"/>
        <v>0</v>
      </c>
      <c r="E40">
        <f t="shared" si="38"/>
        <v>0</v>
      </c>
      <c r="F40">
        <f t="shared" si="38"/>
        <v>0</v>
      </c>
      <c r="G40">
        <f t="shared" si="38"/>
        <v>0</v>
      </c>
      <c r="H40">
        <f t="shared" si="38"/>
        <v>0</v>
      </c>
      <c r="I40">
        <f t="shared" si="38"/>
        <v>0</v>
      </c>
      <c r="J40">
        <f t="shared" si="38"/>
        <v>0</v>
      </c>
      <c r="K40">
        <f t="shared" si="38"/>
        <v>0</v>
      </c>
      <c r="L40">
        <f t="shared" si="38"/>
        <v>0</v>
      </c>
      <c r="M40">
        <f t="shared" si="38"/>
        <v>0</v>
      </c>
      <c r="N40">
        <f t="shared" si="38"/>
        <v>10877452.095708899</v>
      </c>
      <c r="O40">
        <f t="shared" si="38"/>
        <v>11960419.327999998</v>
      </c>
      <c r="P40">
        <f t="shared" si="38"/>
        <v>21514640</v>
      </c>
    </row>
    <row r="41" spans="1:16" x14ac:dyDescent="0.2">
      <c r="A41" t="s">
        <v>1318</v>
      </c>
      <c r="C41">
        <f t="shared" ref="C41:P41" si="39">C$2*C128</f>
        <v>8926402.4048820343</v>
      </c>
      <c r="D41">
        <f t="shared" si="39"/>
        <v>21727132.19098796</v>
      </c>
      <c r="E41">
        <f t="shared" si="39"/>
        <v>16995335.011863556</v>
      </c>
      <c r="F41">
        <f t="shared" si="39"/>
        <v>23986198.811890602</v>
      </c>
      <c r="G41">
        <f t="shared" si="39"/>
        <v>33375316.748037249</v>
      </c>
      <c r="H41">
        <f t="shared" si="39"/>
        <v>50948771.787870727</v>
      </c>
      <c r="I41">
        <f t="shared" si="39"/>
        <v>93139452.454363436</v>
      </c>
      <c r="J41">
        <f t="shared" si="39"/>
        <v>151489688.07416317</v>
      </c>
      <c r="K41">
        <f t="shared" si="39"/>
        <v>351572210.47051424</v>
      </c>
      <c r="L41">
        <f t="shared" si="39"/>
        <v>642562017.31164956</v>
      </c>
      <c r="M41">
        <f t="shared" si="39"/>
        <v>1040959584.006981</v>
      </c>
      <c r="N41">
        <f t="shared" si="39"/>
        <v>1282046762.4574153</v>
      </c>
      <c r="O41">
        <f t="shared" si="39"/>
        <v>1748780224.9579997</v>
      </c>
      <c r="P41">
        <f t="shared" si="39"/>
        <v>2274317250</v>
      </c>
    </row>
    <row r="90" spans="1:16" x14ac:dyDescent="0.2">
      <c r="A90" t="s">
        <v>1285</v>
      </c>
      <c r="B90" s="19">
        <v>3052957000</v>
      </c>
      <c r="C90" s="14">
        <v>1458103.817</v>
      </c>
      <c r="D90" s="14">
        <v>2183458.09</v>
      </c>
      <c r="E90" s="14">
        <v>3696594.7689999999</v>
      </c>
      <c r="F90" s="14">
        <v>4567342.7699999996</v>
      </c>
      <c r="G90" s="14">
        <v>7493494.8509999998</v>
      </c>
      <c r="H90" s="14">
        <v>15473686.425000001</v>
      </c>
      <c r="I90" s="14">
        <v>43687165.582999997</v>
      </c>
      <c r="J90" s="14">
        <v>24573324.182</v>
      </c>
      <c r="K90" s="19">
        <v>78462000</v>
      </c>
      <c r="L90" s="19">
        <v>41243000</v>
      </c>
      <c r="M90" s="19">
        <v>497277000</v>
      </c>
      <c r="N90" s="19">
        <v>410746000</v>
      </c>
      <c r="O90" s="19">
        <v>1226316000</v>
      </c>
      <c r="P90" s="19">
        <v>2190231000</v>
      </c>
    </row>
    <row r="91" spans="1:16" x14ac:dyDescent="0.2">
      <c r="A91" t="s">
        <v>1332</v>
      </c>
      <c r="B91" s="19">
        <v>3052957000</v>
      </c>
      <c r="C91" s="14">
        <v>1458103.817</v>
      </c>
      <c r="D91" s="14">
        <v>2183458.09</v>
      </c>
      <c r="E91" s="14">
        <v>3696594.7689999999</v>
      </c>
      <c r="F91" s="14">
        <v>4567342.7699999996</v>
      </c>
      <c r="G91" s="14">
        <v>7493494.8509999998</v>
      </c>
      <c r="H91" s="14">
        <v>15473686.425000001</v>
      </c>
      <c r="I91" s="14">
        <v>43687165.582999997</v>
      </c>
      <c r="J91" s="14">
        <v>24573324.182</v>
      </c>
      <c r="K91" s="19">
        <v>78462000</v>
      </c>
      <c r="L91" s="19">
        <v>41243000</v>
      </c>
      <c r="M91" s="19">
        <v>496444000</v>
      </c>
      <c r="N91" s="19">
        <v>410746000</v>
      </c>
      <c r="O91" s="19">
        <v>1226316000</v>
      </c>
      <c r="P91" s="19">
        <v>2190231000</v>
      </c>
    </row>
    <row r="92" spans="1:16" x14ac:dyDescent="0.2">
      <c r="A92" t="s">
        <v>1349</v>
      </c>
      <c r="B92" s="19">
        <v>323280000</v>
      </c>
      <c r="L92">
        <v>0</v>
      </c>
      <c r="M92">
        <v>0</v>
      </c>
      <c r="N92" s="19">
        <v>29431000</v>
      </c>
      <c r="O92" s="19">
        <v>117835000</v>
      </c>
      <c r="P92" s="19">
        <v>227289000</v>
      </c>
    </row>
    <row r="93" spans="1:16" x14ac:dyDescent="0.2">
      <c r="A93" t="s">
        <v>1350</v>
      </c>
      <c r="B93" s="19">
        <v>2729677000</v>
      </c>
      <c r="E93" s="19">
        <v>2677000</v>
      </c>
      <c r="L93" s="19">
        <v>41243000</v>
      </c>
      <c r="M93" s="19">
        <v>497277000</v>
      </c>
      <c r="N93" s="19">
        <v>381315000</v>
      </c>
      <c r="O93" s="19">
        <v>1108481000</v>
      </c>
      <c r="P93" s="19">
        <v>1962942000</v>
      </c>
    </row>
    <row r="94" spans="1:16" x14ac:dyDescent="0.2">
      <c r="A94" t="s">
        <v>1287</v>
      </c>
      <c r="B94" s="19">
        <v>2266864000</v>
      </c>
      <c r="C94" s="14">
        <v>6177175.8150000004</v>
      </c>
      <c r="D94" s="14">
        <v>15475970.058</v>
      </c>
      <c r="E94" s="14">
        <v>12298047.447000001</v>
      </c>
      <c r="F94" s="14">
        <v>17630964.541000001</v>
      </c>
      <c r="G94" s="14">
        <v>24554479.260000002</v>
      </c>
      <c r="H94" s="14">
        <v>37996929.031000003</v>
      </c>
      <c r="I94" s="14">
        <v>71198742.711999997</v>
      </c>
      <c r="J94" s="14">
        <v>118200640.586</v>
      </c>
      <c r="K94" s="19">
        <v>278568000</v>
      </c>
      <c r="L94" s="19">
        <v>521811000</v>
      </c>
      <c r="M94" s="19">
        <v>857176000</v>
      </c>
      <c r="N94" s="19">
        <v>1105234000</v>
      </c>
      <c r="O94" s="19">
        <v>1529119000</v>
      </c>
      <c r="P94" s="19">
        <v>1980786000</v>
      </c>
    </row>
    <row r="95" spans="1:16" x14ac:dyDescent="0.2">
      <c r="A95" t="s">
        <v>1333</v>
      </c>
      <c r="B95" s="19">
        <v>1159520000</v>
      </c>
      <c r="C95" s="14">
        <v>2458687.0589999999</v>
      </c>
      <c r="D95" s="14">
        <v>2668817.9440000001</v>
      </c>
      <c r="E95" s="14">
        <v>2944019.443</v>
      </c>
      <c r="F95" s="14">
        <v>4230507.32</v>
      </c>
      <c r="G95" s="14">
        <v>5384514.4639999997</v>
      </c>
      <c r="H95" s="14">
        <v>7373480.2910000002</v>
      </c>
      <c r="I95" s="14">
        <v>14933896.393999999</v>
      </c>
      <c r="J95" s="14">
        <v>31424159.230999999</v>
      </c>
      <c r="K95" s="19">
        <v>72146000</v>
      </c>
      <c r="L95" s="19">
        <v>170551000</v>
      </c>
      <c r="M95" s="19">
        <v>305519000</v>
      </c>
      <c r="N95" s="19">
        <v>469921000</v>
      </c>
      <c r="O95" s="19">
        <v>709539000</v>
      </c>
      <c r="P95" s="19">
        <v>1052188000</v>
      </c>
    </row>
    <row r="96" spans="1:16" x14ac:dyDescent="0.2">
      <c r="A96" t="s">
        <v>1334</v>
      </c>
      <c r="B96" s="19">
        <v>824634000</v>
      </c>
      <c r="C96" s="14">
        <v>1892294.7309999999</v>
      </c>
      <c r="D96" s="14">
        <v>2201973.1800000002</v>
      </c>
      <c r="E96" s="14">
        <v>2196967.605</v>
      </c>
      <c r="F96" s="14">
        <v>4230507.32</v>
      </c>
      <c r="G96" s="14">
        <v>5384514.4639999997</v>
      </c>
      <c r="H96" s="14">
        <v>7373480.2910000002</v>
      </c>
      <c r="I96" s="14">
        <v>14933896.393999999</v>
      </c>
      <c r="J96" s="14">
        <v>31424159.230999999</v>
      </c>
      <c r="K96" s="19">
        <v>72146000</v>
      </c>
      <c r="L96" s="19">
        <v>170551000</v>
      </c>
      <c r="M96" s="19">
        <v>245551000</v>
      </c>
      <c r="N96" s="19">
        <v>353971000</v>
      </c>
      <c r="O96" s="19">
        <v>507393000</v>
      </c>
      <c r="P96" s="19">
        <v>745201000</v>
      </c>
    </row>
    <row r="97" spans="1:16" x14ac:dyDescent="0.2">
      <c r="A97" t="s">
        <v>1351</v>
      </c>
      <c r="B97" s="19">
        <v>456309000</v>
      </c>
      <c r="C97" s="14">
        <v>533990.02</v>
      </c>
      <c r="D97" s="14">
        <v>728701.03399999999</v>
      </c>
      <c r="E97" s="14">
        <v>629677.70400000003</v>
      </c>
      <c r="F97" s="14">
        <v>1099275.257</v>
      </c>
      <c r="G97" s="14">
        <v>1756937.004</v>
      </c>
      <c r="H97" s="14">
        <v>3424340.5830000001</v>
      </c>
      <c r="I97" s="14">
        <v>8091993.1859999998</v>
      </c>
      <c r="J97" s="14">
        <v>20924273.622000001</v>
      </c>
      <c r="K97" s="19">
        <v>44774000</v>
      </c>
      <c r="L97" s="19">
        <v>108507000</v>
      </c>
      <c r="M97" s="19">
        <v>164646000</v>
      </c>
      <c r="N97" s="19">
        <v>234740000</v>
      </c>
      <c r="O97" s="19">
        <v>303033000</v>
      </c>
      <c r="P97" s="19">
        <v>424916000</v>
      </c>
    </row>
    <row r="98" spans="1:16" x14ac:dyDescent="0.2">
      <c r="A98" t="s">
        <v>1352</v>
      </c>
      <c r="B98" s="19">
        <v>22754000</v>
      </c>
      <c r="N98" s="19">
        <v>9627000</v>
      </c>
      <c r="O98" s="19">
        <v>11264000</v>
      </c>
      <c r="P98" s="19">
        <v>20888000</v>
      </c>
    </row>
    <row r="99" spans="1:16" x14ac:dyDescent="0.2">
      <c r="A99" t="s">
        <v>1335</v>
      </c>
      <c r="B99" s="19">
        <v>345571000</v>
      </c>
      <c r="C99" s="14">
        <v>1358304.7109999999</v>
      </c>
      <c r="D99" s="14">
        <v>1473272.145</v>
      </c>
      <c r="E99" s="14">
        <v>1567289.9</v>
      </c>
      <c r="F99" s="14">
        <v>3131232.0639999998</v>
      </c>
      <c r="G99" s="14">
        <v>3627577.46</v>
      </c>
      <c r="H99" s="14">
        <v>3949139.7080000001</v>
      </c>
      <c r="I99" s="14">
        <v>6841903.2079999996</v>
      </c>
      <c r="J99" s="14">
        <v>10499885.609999999</v>
      </c>
      <c r="K99" s="19">
        <v>27372000</v>
      </c>
      <c r="L99" s="19">
        <v>62044000</v>
      </c>
      <c r="M99" s="19">
        <v>80905000</v>
      </c>
      <c r="N99" s="19">
        <v>109604000</v>
      </c>
      <c r="O99" s="19">
        <v>193096000</v>
      </c>
      <c r="P99" s="19">
        <v>299397000</v>
      </c>
    </row>
    <row r="100" spans="1:16" x14ac:dyDescent="0.2">
      <c r="A100" t="s">
        <v>1354</v>
      </c>
      <c r="B100" s="19">
        <v>334886000</v>
      </c>
      <c r="C100" s="14">
        <v>566392.32700000005</v>
      </c>
      <c r="D100" s="14">
        <v>466844.76400000002</v>
      </c>
      <c r="E100" s="14">
        <v>747051.83799999999</v>
      </c>
      <c r="F100" s="14">
        <v>328323.36200000002</v>
      </c>
      <c r="J100" s="19">
        <v>1826000</v>
      </c>
      <c r="K100" s="14">
        <v>12007124.294</v>
      </c>
      <c r="M100" s="19">
        <v>59968000</v>
      </c>
      <c r="N100" s="19">
        <v>115950000</v>
      </c>
      <c r="O100" s="19">
        <v>202146000</v>
      </c>
      <c r="P100" s="19">
        <v>306987000</v>
      </c>
    </row>
    <row r="101" spans="1:16" x14ac:dyDescent="0.2">
      <c r="A101" t="s">
        <v>1336</v>
      </c>
      <c r="B101" s="19">
        <v>1169935000</v>
      </c>
      <c r="C101" s="14">
        <v>6252349.1670000004</v>
      </c>
      <c r="D101" s="14">
        <v>14633533.472999999</v>
      </c>
      <c r="E101" s="14">
        <v>12913916.43</v>
      </c>
      <c r="F101" s="14">
        <v>15371613.404999999</v>
      </c>
      <c r="G101" s="14">
        <v>22560295.629000001</v>
      </c>
      <c r="H101" s="14">
        <v>33188549.072000001</v>
      </c>
      <c r="I101" s="14">
        <v>62072605.994000003</v>
      </c>
      <c r="J101" s="14">
        <v>95640585.678000003</v>
      </c>
      <c r="K101" s="19">
        <v>220771000</v>
      </c>
      <c r="L101" s="19">
        <v>370885000</v>
      </c>
      <c r="M101" s="19">
        <v>580520000</v>
      </c>
      <c r="N101" s="19">
        <v>663366000</v>
      </c>
      <c r="O101" s="19">
        <v>859492000</v>
      </c>
      <c r="P101" s="19">
        <v>983423000</v>
      </c>
    </row>
    <row r="102" spans="1:16" x14ac:dyDescent="0.2">
      <c r="A102" t="s">
        <v>1355</v>
      </c>
      <c r="B102" s="19">
        <v>5273000</v>
      </c>
      <c r="L102" s="19">
        <v>1092000</v>
      </c>
      <c r="M102" s="19">
        <v>2126000</v>
      </c>
      <c r="N102" s="19">
        <v>2211000</v>
      </c>
      <c r="O102" s="19">
        <v>2366000</v>
      </c>
      <c r="P102" s="19">
        <v>3149000</v>
      </c>
    </row>
    <row r="103" spans="1:16" x14ac:dyDescent="0.2">
      <c r="A103" t="s">
        <v>1356</v>
      </c>
      <c r="B103" s="19">
        <v>5273000</v>
      </c>
      <c r="L103" s="19">
        <v>1092000</v>
      </c>
      <c r="M103" s="19">
        <v>2126000</v>
      </c>
      <c r="N103" s="19">
        <v>2211000</v>
      </c>
      <c r="O103" s="19">
        <v>2366000</v>
      </c>
      <c r="P103" s="19">
        <v>3149000</v>
      </c>
    </row>
    <row r="104" spans="1:16" x14ac:dyDescent="0.2">
      <c r="A104" t="s">
        <v>1389</v>
      </c>
      <c r="C104">
        <v>0</v>
      </c>
      <c r="D104" s="14">
        <v>-216891.052</v>
      </c>
      <c r="E104" s="14">
        <v>-418404.26400000002</v>
      </c>
      <c r="F104" s="14">
        <v>-600710.15099999995</v>
      </c>
      <c r="G104" s="14">
        <v>-1643233.551</v>
      </c>
      <c r="H104" s="14">
        <v>-1745824.7439999999</v>
      </c>
      <c r="I104" s="14">
        <v>-5301485.2319999998</v>
      </c>
      <c r="J104" s="14">
        <v>-6757035.0029999996</v>
      </c>
      <c r="K104" s="19">
        <v>-11786000</v>
      </c>
      <c r="L104" s="19">
        <v>-19352000</v>
      </c>
      <c r="M104" s="19">
        <v>-26591000</v>
      </c>
      <c r="N104" s="19">
        <v>-28078000</v>
      </c>
    </row>
    <row r="105" spans="1:16" x14ac:dyDescent="0.2">
      <c r="A105" t="s">
        <v>1358</v>
      </c>
      <c r="B105" s="19">
        <v>-67864000</v>
      </c>
      <c r="C105" s="14">
        <v>-2533860.4109999998</v>
      </c>
      <c r="D105" s="14">
        <v>-1826381.358</v>
      </c>
      <c r="E105" s="14">
        <v>-3559888.426</v>
      </c>
      <c r="F105" s="14">
        <v>-1971156.1850000001</v>
      </c>
      <c r="G105" s="14">
        <v>-3390330.8330000001</v>
      </c>
      <c r="H105" s="14">
        <v>-2565100.3319999999</v>
      </c>
      <c r="I105" s="14">
        <v>-5807759.676</v>
      </c>
      <c r="J105" s="14">
        <v>-8864104.3239999991</v>
      </c>
      <c r="K105" s="19">
        <v>-14349000</v>
      </c>
      <c r="L105" s="19">
        <v>-20717000</v>
      </c>
      <c r="M105" s="19">
        <v>-30989000</v>
      </c>
      <c r="N105" s="19">
        <v>-30264000</v>
      </c>
      <c r="O105" s="19">
        <v>-42278000</v>
      </c>
      <c r="P105" s="19">
        <v>-57974000</v>
      </c>
    </row>
    <row r="106" spans="1:16" x14ac:dyDescent="0.2">
      <c r="A106" t="s">
        <v>1293</v>
      </c>
      <c r="B106" s="19">
        <v>462813000</v>
      </c>
      <c r="C106" s="14">
        <v>-4719071.9979999997</v>
      </c>
      <c r="D106" s="14">
        <v>-13292511.969000001</v>
      </c>
      <c r="E106" s="14">
        <v>-8601452.6779999994</v>
      </c>
      <c r="F106" s="14">
        <v>-13063621.771</v>
      </c>
      <c r="G106" s="14">
        <v>-17060984.41</v>
      </c>
      <c r="H106" s="14">
        <v>-22523242.607000001</v>
      </c>
      <c r="I106" s="14">
        <v>-27511577.129000001</v>
      </c>
      <c r="J106" s="14">
        <v>-93627316.403999999</v>
      </c>
      <c r="K106" s="19">
        <v>-200106000</v>
      </c>
      <c r="L106" s="19">
        <v>-480568000</v>
      </c>
      <c r="M106" s="19">
        <v>-359899000</v>
      </c>
      <c r="N106" s="19">
        <v>-723919000</v>
      </c>
      <c r="O106" s="19">
        <v>-420638000</v>
      </c>
      <c r="P106" s="19">
        <v>-17844000</v>
      </c>
    </row>
    <row r="107" spans="1:16" x14ac:dyDescent="0.2">
      <c r="A107" t="s">
        <v>1295</v>
      </c>
      <c r="B107" s="19">
        <v>132788000</v>
      </c>
      <c r="C107" s="14">
        <v>203486.48800000001</v>
      </c>
      <c r="D107" s="14">
        <v>458909.72600000002</v>
      </c>
      <c r="E107" s="14">
        <v>251318.73300000001</v>
      </c>
      <c r="F107" s="14">
        <v>162945.66899999999</v>
      </c>
      <c r="G107" s="14">
        <v>83090.985000000001</v>
      </c>
      <c r="H107" s="14">
        <v>64153.800999999999</v>
      </c>
      <c r="I107" s="14">
        <v>197950.908</v>
      </c>
      <c r="J107" s="14">
        <v>4225577.6710000001</v>
      </c>
      <c r="K107" s="19">
        <v>8666000</v>
      </c>
      <c r="L107" s="19">
        <v>4718000</v>
      </c>
      <c r="M107" s="19">
        <v>2393000</v>
      </c>
      <c r="N107" s="19">
        <v>22548000</v>
      </c>
      <c r="O107" s="19">
        <v>92058000</v>
      </c>
      <c r="P107" s="19">
        <v>136276000</v>
      </c>
    </row>
    <row r="108" spans="1:16" x14ac:dyDescent="0.2">
      <c r="A108" t="s">
        <v>1337</v>
      </c>
      <c r="B108" s="19">
        <v>136429000</v>
      </c>
      <c r="C108" s="14">
        <v>204782.58100000001</v>
      </c>
      <c r="D108" s="14">
        <v>460232.23200000002</v>
      </c>
      <c r="E108" s="14">
        <v>256842.22200000001</v>
      </c>
      <c r="F108" s="14">
        <v>166593.70600000001</v>
      </c>
      <c r="G108" s="14">
        <v>83090.985000000001</v>
      </c>
      <c r="H108" s="14">
        <v>64153.800999999999</v>
      </c>
      <c r="I108" s="14">
        <v>197950.908</v>
      </c>
      <c r="J108" s="14">
        <v>4225577.6710000001</v>
      </c>
      <c r="K108" s="19">
        <v>8805000</v>
      </c>
      <c r="L108" s="19">
        <v>5119000</v>
      </c>
      <c r="M108" s="19">
        <v>3489000</v>
      </c>
      <c r="N108" s="19">
        <v>24741000</v>
      </c>
      <c r="O108" s="19">
        <v>92962000</v>
      </c>
      <c r="P108" s="19">
        <v>138740000</v>
      </c>
    </row>
    <row r="109" spans="1:16" x14ac:dyDescent="0.2">
      <c r="A109" t="s">
        <v>1338</v>
      </c>
      <c r="B109" s="19">
        <v>3641000</v>
      </c>
      <c r="C109" s="14">
        <v>1296.0920000000001</v>
      </c>
      <c r="D109" s="14">
        <v>2645.0129999999999</v>
      </c>
      <c r="E109" s="14">
        <v>5523.4889999999996</v>
      </c>
      <c r="F109" s="14">
        <v>3648.0369999999998</v>
      </c>
      <c r="G109">
        <v>0</v>
      </c>
      <c r="H109">
        <v>0</v>
      </c>
      <c r="I109">
        <v>0</v>
      </c>
      <c r="J109">
        <v>0</v>
      </c>
      <c r="K109" s="19">
        <v>139000</v>
      </c>
      <c r="L109" s="19">
        <v>401000</v>
      </c>
      <c r="M109" s="19">
        <v>1096000</v>
      </c>
      <c r="N109" s="19">
        <v>2193000</v>
      </c>
      <c r="O109" s="19">
        <v>904000</v>
      </c>
      <c r="P109" s="19">
        <v>2464000</v>
      </c>
    </row>
    <row r="110" spans="1:16" x14ac:dyDescent="0.2">
      <c r="A110" t="s">
        <v>1359</v>
      </c>
      <c r="D110" s="14">
        <v>-1322.5060000000001</v>
      </c>
      <c r="K110" s="19">
        <v>139000</v>
      </c>
      <c r="L110" s="19">
        <v>401000</v>
      </c>
      <c r="M110" s="19">
        <v>1096000</v>
      </c>
    </row>
    <row r="111" spans="1:16" x14ac:dyDescent="0.2">
      <c r="A111" t="s">
        <v>1298</v>
      </c>
      <c r="B111" s="19">
        <v>68192000</v>
      </c>
      <c r="C111" s="14">
        <v>22033.569</v>
      </c>
      <c r="D111" s="14">
        <v>7935.0379999999996</v>
      </c>
      <c r="E111" s="14">
        <v>-114612.389</v>
      </c>
      <c r="F111" s="14">
        <v>358723.67300000001</v>
      </c>
      <c r="G111" s="14">
        <v>237246.62700000001</v>
      </c>
      <c r="H111" s="14">
        <v>-19982.330999999998</v>
      </c>
      <c r="I111" s="14">
        <v>-5652998.0559999999</v>
      </c>
      <c r="J111" s="14">
        <v>14079158.086999999</v>
      </c>
      <c r="K111" s="19">
        <v>15521000</v>
      </c>
      <c r="L111" s="19">
        <v>-129502000</v>
      </c>
      <c r="M111" s="19">
        <v>-42239000</v>
      </c>
      <c r="N111" s="19">
        <v>-27942000</v>
      </c>
      <c r="O111" s="19">
        <v>24084000</v>
      </c>
      <c r="P111" s="19">
        <v>-33252000</v>
      </c>
    </row>
    <row r="112" spans="1:16" x14ac:dyDescent="0.2">
      <c r="A112" t="s">
        <v>1339</v>
      </c>
      <c r="B112" s="19">
        <v>77610000</v>
      </c>
      <c r="C112" s="14">
        <v>22033.569</v>
      </c>
      <c r="D112" s="14">
        <v>7935.0379999999996</v>
      </c>
      <c r="E112" s="14">
        <v>-114612.389</v>
      </c>
      <c r="F112" s="14">
        <v>358723.67300000001</v>
      </c>
      <c r="G112" s="14">
        <v>237246.62700000001</v>
      </c>
      <c r="H112" s="14">
        <v>-19982.330999999998</v>
      </c>
      <c r="I112" s="14">
        <v>-5652998.0559999999</v>
      </c>
      <c r="J112" s="14">
        <v>14079158.086999999</v>
      </c>
      <c r="K112" s="19">
        <v>15521000</v>
      </c>
      <c r="L112" s="19">
        <v>-129502000</v>
      </c>
      <c r="M112" s="19">
        <v>-42239000</v>
      </c>
      <c r="N112" s="19">
        <v>-27265000</v>
      </c>
      <c r="O112" s="19">
        <v>28495000</v>
      </c>
      <c r="P112" s="19">
        <v>-25608000</v>
      </c>
    </row>
    <row r="113" spans="1:16" x14ac:dyDescent="0.2">
      <c r="A113" t="s">
        <v>1340</v>
      </c>
      <c r="B113" s="19">
        <v>-9418000</v>
      </c>
      <c r="L113">
        <v>0</v>
      </c>
      <c r="M113">
        <v>0</v>
      </c>
      <c r="N113" s="19">
        <v>-677000</v>
      </c>
      <c r="O113" s="19">
        <v>-4411000</v>
      </c>
      <c r="P113" s="19">
        <v>-7644000</v>
      </c>
    </row>
    <row r="114" spans="1:16" x14ac:dyDescent="0.2">
      <c r="A114" t="s">
        <v>1344</v>
      </c>
      <c r="E114">
        <v>0</v>
      </c>
    </row>
    <row r="115" spans="1:16" x14ac:dyDescent="0.2">
      <c r="A115" t="s">
        <v>1304</v>
      </c>
      <c r="B115" s="19">
        <v>663793000</v>
      </c>
      <c r="C115" s="14">
        <v>-4490959.7560000001</v>
      </c>
      <c r="D115" s="14">
        <v>-12825667.204</v>
      </c>
      <c r="E115" s="14">
        <v>-8466127.2060000002</v>
      </c>
      <c r="F115" s="14">
        <v>-12541952.43</v>
      </c>
      <c r="G115" s="14">
        <v>-16740646.798</v>
      </c>
      <c r="H115" s="14">
        <v>-22479071.136999998</v>
      </c>
      <c r="I115" s="14">
        <v>-32966624.276999999</v>
      </c>
      <c r="J115" s="14">
        <v>-75322580.644999996</v>
      </c>
      <c r="K115" s="19">
        <v>-175919000</v>
      </c>
      <c r="L115" s="19">
        <v>-605352000</v>
      </c>
      <c r="M115" s="19">
        <v>-399743000</v>
      </c>
      <c r="N115" s="19">
        <v>-729314000</v>
      </c>
      <c r="O115" s="19">
        <v>-304496000</v>
      </c>
      <c r="P115" s="19">
        <v>85180000</v>
      </c>
    </row>
    <row r="116" spans="1:16" x14ac:dyDescent="0.2">
      <c r="A116" t="s">
        <v>1305</v>
      </c>
      <c r="B116" s="19">
        <v>-616605000</v>
      </c>
      <c r="C116">
        <v>0</v>
      </c>
      <c r="D116">
        <v>0</v>
      </c>
      <c r="E116">
        <v>0</v>
      </c>
      <c r="F116">
        <v>0</v>
      </c>
      <c r="G116">
        <v>0</v>
      </c>
      <c r="H116">
        <v>0</v>
      </c>
      <c r="I116" s="14">
        <v>716222.37699999998</v>
      </c>
      <c r="J116" s="14">
        <v>908258.98</v>
      </c>
      <c r="K116" s="19">
        <v>5289000</v>
      </c>
      <c r="L116" s="19">
        <v>3103000</v>
      </c>
      <c r="M116" s="19">
        <v>8522000</v>
      </c>
      <c r="N116" s="19">
        <v>-19720000</v>
      </c>
      <c r="O116" s="19">
        <v>-9443000</v>
      </c>
      <c r="P116" s="19">
        <v>-747860000</v>
      </c>
    </row>
    <row r="117" spans="1:16" x14ac:dyDescent="0.2">
      <c r="A117" t="s">
        <v>1306</v>
      </c>
      <c r="B117" s="19">
        <v>1280398000</v>
      </c>
      <c r="C117" s="14">
        <v>-4490959.7560000001</v>
      </c>
      <c r="D117" s="14">
        <v>-12825667.204</v>
      </c>
      <c r="E117" s="14">
        <v>-8466127.2060000002</v>
      </c>
      <c r="F117" s="14">
        <v>-12541952.43</v>
      </c>
      <c r="G117" s="14">
        <v>-16740646.798</v>
      </c>
      <c r="H117" s="14">
        <v>-22479071.136999998</v>
      </c>
      <c r="I117" s="14">
        <v>-33682846.653999999</v>
      </c>
      <c r="J117" s="14">
        <v>-76230839.625</v>
      </c>
      <c r="K117" s="19">
        <v>-181208000</v>
      </c>
      <c r="L117" s="19">
        <v>-608455000</v>
      </c>
      <c r="M117" s="19">
        <v>-408265000</v>
      </c>
      <c r="N117" s="19">
        <v>-709594000</v>
      </c>
      <c r="O117" s="19">
        <v>-295053000</v>
      </c>
      <c r="P117" s="19">
        <v>833040000</v>
      </c>
    </row>
    <row r="118" spans="1:16" x14ac:dyDescent="0.2">
      <c r="A118" t="s">
        <v>1345</v>
      </c>
      <c r="B118" s="19">
        <v>1280398000</v>
      </c>
      <c r="C118" s="14">
        <v>-4490959.7560000001</v>
      </c>
      <c r="D118" s="14">
        <v>-12825667.204</v>
      </c>
      <c r="E118" s="14">
        <v>-8466127.2060000002</v>
      </c>
      <c r="F118" s="14">
        <v>-12541952.43</v>
      </c>
      <c r="G118" s="14">
        <v>-16740646.798</v>
      </c>
      <c r="H118" s="14">
        <v>-22479071.136999998</v>
      </c>
      <c r="I118" s="14">
        <v>-33682846.653999999</v>
      </c>
      <c r="J118" s="14">
        <v>-76230839.625</v>
      </c>
      <c r="K118" s="19">
        <v>-181208000</v>
      </c>
      <c r="L118" s="19">
        <v>-608455000</v>
      </c>
      <c r="M118" s="19">
        <v>-408265000</v>
      </c>
      <c r="N118" s="19">
        <v>-709594000</v>
      </c>
      <c r="O118" s="19">
        <v>-295053000</v>
      </c>
      <c r="P118" s="19">
        <v>833040000</v>
      </c>
    </row>
    <row r="119" spans="1:16" x14ac:dyDescent="0.2">
      <c r="A119" t="s">
        <v>1346</v>
      </c>
      <c r="B119" s="19">
        <v>1280398000</v>
      </c>
      <c r="C119" s="14">
        <v>-4490959.7560000001</v>
      </c>
      <c r="D119" s="14">
        <v>-12825667.204</v>
      </c>
      <c r="E119" s="14">
        <v>-8466127.2060000002</v>
      </c>
      <c r="F119" s="14">
        <v>-12541952.43</v>
      </c>
      <c r="G119" s="14">
        <v>-16740646.798</v>
      </c>
      <c r="H119" s="14">
        <v>-22479071.136999998</v>
      </c>
      <c r="I119" s="14">
        <v>-33682846.653999999</v>
      </c>
      <c r="J119" s="14">
        <v>-76230839.625</v>
      </c>
      <c r="K119" s="19">
        <v>-181208000</v>
      </c>
      <c r="L119" s="19">
        <v>-608455000</v>
      </c>
      <c r="M119" s="19">
        <v>-408265000</v>
      </c>
      <c r="N119" s="19">
        <v>-709594000</v>
      </c>
      <c r="O119" s="19">
        <v>-295053000</v>
      </c>
      <c r="P119" s="19">
        <v>833040000</v>
      </c>
    </row>
    <row r="120" spans="1:16" x14ac:dyDescent="0.2">
      <c r="A120" t="s">
        <v>1347</v>
      </c>
      <c r="B120" s="19">
        <v>1280398000</v>
      </c>
      <c r="C120" s="14">
        <v>-4490959.7560000001</v>
      </c>
      <c r="D120" s="14">
        <v>-12825667.204</v>
      </c>
      <c r="E120" s="14">
        <v>-8466127.2060000002</v>
      </c>
      <c r="F120" s="14">
        <v>-12541952.43</v>
      </c>
      <c r="G120" s="14">
        <v>-16740646.798</v>
      </c>
      <c r="H120" s="14">
        <v>-22479071.136999998</v>
      </c>
      <c r="I120" s="14">
        <v>-33682846.653999999</v>
      </c>
      <c r="J120" s="14">
        <v>-76230839.625</v>
      </c>
      <c r="K120" s="19">
        <v>-181208000</v>
      </c>
      <c r="L120" s="19">
        <v>-608455000</v>
      </c>
      <c r="M120" s="19">
        <v>-408265000</v>
      </c>
      <c r="N120" s="19">
        <v>-709594000</v>
      </c>
      <c r="O120" s="19">
        <v>-295053000</v>
      </c>
      <c r="P120" s="19">
        <v>833040000</v>
      </c>
    </row>
    <row r="121" spans="1:16" x14ac:dyDescent="0.2">
      <c r="A121" t="s">
        <v>1312</v>
      </c>
      <c r="B121" s="19">
        <v>1280398000</v>
      </c>
      <c r="C121" s="14">
        <v>-4490959.7560000001</v>
      </c>
      <c r="D121" s="14">
        <v>-12825667.204</v>
      </c>
      <c r="E121" s="14">
        <v>-8466127.2060000002</v>
      </c>
      <c r="F121" s="14">
        <v>-12541952.43</v>
      </c>
      <c r="G121" s="14">
        <v>-16740646.798</v>
      </c>
      <c r="H121" s="14">
        <v>-22479071.136999998</v>
      </c>
      <c r="I121" s="14">
        <v>-33682846.653999999</v>
      </c>
      <c r="J121" s="14">
        <v>-76230839.625</v>
      </c>
      <c r="K121" s="19">
        <v>-181208000</v>
      </c>
      <c r="L121" s="19">
        <v>-608455000</v>
      </c>
      <c r="M121" s="19">
        <v>-408265000</v>
      </c>
      <c r="N121" s="19">
        <v>-709594000</v>
      </c>
      <c r="O121" s="19">
        <v>-295053000</v>
      </c>
      <c r="P121" s="19">
        <v>833040000</v>
      </c>
    </row>
    <row r="122" spans="1:16" x14ac:dyDescent="0.2">
      <c r="A122" t="s">
        <v>1313</v>
      </c>
      <c r="B122">
        <v>17.739999999999998</v>
      </c>
      <c r="C122">
        <v>-0.28599999999999998</v>
      </c>
      <c r="D122">
        <v>-0.81699999999999995</v>
      </c>
      <c r="E122">
        <v>-0.53900000000000003</v>
      </c>
      <c r="F122">
        <v>-1.6659999999999999</v>
      </c>
      <c r="G122">
        <v>-1.0609999999999999</v>
      </c>
      <c r="H122">
        <v>-1.1990000000000001</v>
      </c>
      <c r="I122">
        <v>-1.3680000000000001</v>
      </c>
      <c r="J122">
        <v>-2.1190000000000002</v>
      </c>
      <c r="K122">
        <v>-4.7270000000000003</v>
      </c>
      <c r="L122">
        <v>-13.4</v>
      </c>
      <c r="M122">
        <v>-7.99</v>
      </c>
      <c r="N122">
        <v>-13.05</v>
      </c>
      <c r="O122">
        <v>-5.16</v>
      </c>
      <c r="P122">
        <v>13.92</v>
      </c>
    </row>
    <row r="123" spans="1:16" x14ac:dyDescent="0.2">
      <c r="A123" t="s">
        <v>1314</v>
      </c>
      <c r="B123">
        <v>16.399999999999999</v>
      </c>
      <c r="C123">
        <v>-0.28599999999999998</v>
      </c>
      <c r="D123">
        <v>-0.81699999999999995</v>
      </c>
      <c r="E123">
        <v>-0.53900000000000003</v>
      </c>
      <c r="F123">
        <v>-1.6659999999999999</v>
      </c>
      <c r="G123">
        <v>-1.0609999999999999</v>
      </c>
      <c r="H123">
        <v>-1.1990000000000001</v>
      </c>
      <c r="I123">
        <v>-1.3680000000000001</v>
      </c>
      <c r="J123">
        <v>-2.1190000000000002</v>
      </c>
      <c r="K123">
        <v>-4.7270000000000003</v>
      </c>
      <c r="L123">
        <v>-13.4</v>
      </c>
      <c r="M123">
        <v>-7.99</v>
      </c>
      <c r="N123">
        <v>-13.05</v>
      </c>
      <c r="O123">
        <v>-5.16</v>
      </c>
      <c r="P123">
        <v>12.78</v>
      </c>
    </row>
    <row r="124" spans="1:16" x14ac:dyDescent="0.2">
      <c r="A124" t="s">
        <v>1315</v>
      </c>
      <c r="B124" s="19">
        <v>60273917</v>
      </c>
      <c r="C124" s="19">
        <v>15705112</v>
      </c>
      <c r="D124" s="19">
        <v>15705112</v>
      </c>
      <c r="E124" s="19">
        <v>15705112</v>
      </c>
      <c r="F124" s="19">
        <v>7551576</v>
      </c>
      <c r="G124" s="19">
        <v>15734007</v>
      </c>
      <c r="H124" s="19">
        <v>18820612</v>
      </c>
      <c r="I124" s="19">
        <v>24609536</v>
      </c>
      <c r="J124" s="19">
        <v>35975312</v>
      </c>
      <c r="K124" s="19">
        <v>38619121</v>
      </c>
      <c r="L124" s="19">
        <v>45410442</v>
      </c>
      <c r="M124" s="19">
        <v>51075827</v>
      </c>
      <c r="N124" s="19">
        <v>54381371</v>
      </c>
      <c r="O124" s="19">
        <v>57169253</v>
      </c>
      <c r="P124" s="19">
        <v>59855585</v>
      </c>
    </row>
    <row r="125" spans="1:16" x14ac:dyDescent="0.2">
      <c r="A125" t="s">
        <v>1316</v>
      </c>
      <c r="B125" s="19">
        <v>66766391</v>
      </c>
      <c r="C125" s="19">
        <v>15705112</v>
      </c>
      <c r="D125" s="19">
        <v>15705112</v>
      </c>
      <c r="E125" s="19">
        <v>15705112</v>
      </c>
      <c r="F125" s="19">
        <v>7551576</v>
      </c>
      <c r="G125" s="19">
        <v>15734007</v>
      </c>
      <c r="H125" s="19">
        <v>18820612</v>
      </c>
      <c r="I125" s="19">
        <v>24609536</v>
      </c>
      <c r="J125" s="19">
        <v>35975312</v>
      </c>
      <c r="K125" s="19">
        <v>38619121</v>
      </c>
      <c r="L125" s="19">
        <v>45410442</v>
      </c>
      <c r="M125" s="19">
        <v>51075827</v>
      </c>
      <c r="N125" s="19">
        <v>54381371</v>
      </c>
      <c r="O125" s="19">
        <v>57169253</v>
      </c>
      <c r="P125" s="19">
        <v>65177815</v>
      </c>
    </row>
    <row r="126" spans="1:16" x14ac:dyDescent="0.2">
      <c r="A126" t="s">
        <v>1317</v>
      </c>
      <c r="B126" s="19">
        <v>457229000</v>
      </c>
      <c r="C126" s="14">
        <v>-4717775.9060000004</v>
      </c>
      <c r="D126" s="14">
        <v>-13292511.969000001</v>
      </c>
      <c r="E126" s="14">
        <v>-8602833.5500000007</v>
      </c>
      <c r="F126" s="14">
        <v>-13063621.771</v>
      </c>
      <c r="G126" s="14">
        <v>-17060984.41</v>
      </c>
      <c r="H126" s="14">
        <v>-22523242.607000001</v>
      </c>
      <c r="I126" s="14">
        <v>-27511577.129000001</v>
      </c>
      <c r="J126" s="14">
        <v>-93627316.403999999</v>
      </c>
      <c r="K126" s="19">
        <v>-198892000</v>
      </c>
      <c r="L126" s="19">
        <v>-477617000</v>
      </c>
      <c r="M126" s="19">
        <v>-348746000</v>
      </c>
      <c r="N126" s="19">
        <v>-720341000</v>
      </c>
      <c r="O126" s="19">
        <v>-425049000</v>
      </c>
      <c r="P126" s="19">
        <v>-21654000</v>
      </c>
    </row>
    <row r="127" spans="1:16" x14ac:dyDescent="0.2">
      <c r="A127" t="s">
        <v>1363</v>
      </c>
      <c r="B127" s="19">
        <v>22754000</v>
      </c>
      <c r="N127" s="19">
        <v>9627000</v>
      </c>
      <c r="O127" s="19">
        <v>11264000</v>
      </c>
      <c r="P127" s="19">
        <v>20888000</v>
      </c>
    </row>
    <row r="128" spans="1:16" x14ac:dyDescent="0.2">
      <c r="A128" t="s">
        <v>1318</v>
      </c>
      <c r="B128" s="19">
        <v>2590144000</v>
      </c>
      <c r="C128" s="14">
        <v>6177175.8150000004</v>
      </c>
      <c r="D128" s="14">
        <v>15475970.058</v>
      </c>
      <c r="E128" s="14">
        <v>12298047.447000001</v>
      </c>
      <c r="F128" s="14">
        <v>17630964.541000001</v>
      </c>
      <c r="G128" s="14">
        <v>24554479.260000002</v>
      </c>
      <c r="H128" s="14">
        <v>37996929.031000003</v>
      </c>
      <c r="I128" s="14">
        <v>71198742.711999997</v>
      </c>
      <c r="J128" s="14">
        <v>118200640.586</v>
      </c>
      <c r="K128" s="19">
        <v>278568000</v>
      </c>
      <c r="L128" s="19">
        <v>521811000</v>
      </c>
      <c r="M128" s="19">
        <v>857176000</v>
      </c>
      <c r="N128" s="19">
        <v>1134665000</v>
      </c>
      <c r="O128" s="19">
        <v>1646954000</v>
      </c>
      <c r="P128" s="19">
        <v>2208075000</v>
      </c>
    </row>
    <row r="129" spans="1:16" x14ac:dyDescent="0.2">
      <c r="A129" t="s">
        <v>1319</v>
      </c>
      <c r="B129" s="19">
        <v>1280398000</v>
      </c>
      <c r="C129" s="14">
        <v>-4490959.7560000001</v>
      </c>
      <c r="D129" s="14">
        <v>-12825667.204</v>
      </c>
      <c r="E129" s="14">
        <v>-8466127.2060000002</v>
      </c>
      <c r="F129" s="14">
        <v>-12541952.43</v>
      </c>
      <c r="G129" s="14">
        <v>-16740646.798</v>
      </c>
      <c r="H129" s="14">
        <v>-22479071.136999998</v>
      </c>
      <c r="I129" s="14">
        <v>-33682846.653999999</v>
      </c>
      <c r="J129" s="14">
        <v>-76230839.625</v>
      </c>
      <c r="K129" s="19">
        <v>-181208000</v>
      </c>
      <c r="L129" s="19">
        <v>-608455000</v>
      </c>
      <c r="M129" s="19">
        <v>-408265000</v>
      </c>
      <c r="N129" s="19">
        <v>-709594000</v>
      </c>
      <c r="O129" s="19">
        <v>-295053000</v>
      </c>
      <c r="P129" s="19">
        <v>833040000</v>
      </c>
    </row>
    <row r="130" spans="1:16" x14ac:dyDescent="0.2">
      <c r="A130" t="s">
        <v>1320</v>
      </c>
      <c r="B130" s="19">
        <v>1219086100</v>
      </c>
      <c r="C130" s="14">
        <v>-4512993.3250000002</v>
      </c>
      <c r="D130" s="14">
        <v>-12833602.243000001</v>
      </c>
      <c r="E130" s="14">
        <v>-8351514.8169999998</v>
      </c>
      <c r="F130" s="14">
        <v>-12900676.103</v>
      </c>
      <c r="G130" s="14">
        <v>-16977893.425000001</v>
      </c>
      <c r="H130" s="14">
        <v>-22459088.806000002</v>
      </c>
      <c r="I130" s="14">
        <v>-30291047.82</v>
      </c>
      <c r="J130" s="14">
        <v>-86508625.028999999</v>
      </c>
      <c r="K130" s="19">
        <v>-192538330</v>
      </c>
      <c r="L130" s="19">
        <v>-513918540</v>
      </c>
      <c r="M130" s="19">
        <v>-377430530</v>
      </c>
      <c r="N130" s="14">
        <v>-683066221.27900004</v>
      </c>
      <c r="O130" s="14">
        <v>-322664315.86299998</v>
      </c>
      <c r="P130" s="19">
        <v>853270320</v>
      </c>
    </row>
    <row r="131" spans="1:16" x14ac:dyDescent="0.2">
      <c r="A131" t="s">
        <v>1321</v>
      </c>
      <c r="B131" s="19">
        <v>136429000</v>
      </c>
      <c r="C131" s="14">
        <v>204782.58100000001</v>
      </c>
      <c r="D131" s="14">
        <v>460232.23200000002</v>
      </c>
      <c r="E131" s="14">
        <v>256842.22200000001</v>
      </c>
      <c r="F131" s="14">
        <v>166593.70600000001</v>
      </c>
      <c r="G131" s="14">
        <v>83090.985000000001</v>
      </c>
      <c r="H131" s="14">
        <v>64153.800999999999</v>
      </c>
      <c r="I131" s="14">
        <v>197950.908</v>
      </c>
      <c r="J131" s="14">
        <v>4225577.6710000001</v>
      </c>
      <c r="K131" s="19">
        <v>8805000</v>
      </c>
      <c r="L131" s="19">
        <v>5119000</v>
      </c>
      <c r="M131" s="19">
        <v>3489000</v>
      </c>
      <c r="N131" s="19">
        <v>24741000</v>
      </c>
      <c r="O131" s="19">
        <v>92962000</v>
      </c>
      <c r="P131" s="19">
        <v>138740000</v>
      </c>
    </row>
    <row r="132" spans="1:16" x14ac:dyDescent="0.2">
      <c r="A132" t="s">
        <v>1322</v>
      </c>
      <c r="B132" s="19">
        <v>3641000</v>
      </c>
      <c r="C132" s="14">
        <v>1296.0920000000001</v>
      </c>
      <c r="D132" s="14">
        <v>2645.0129999999999</v>
      </c>
      <c r="E132" s="14">
        <v>5523.4889999999996</v>
      </c>
      <c r="F132" s="14">
        <v>3648.0369999999998</v>
      </c>
      <c r="G132">
        <v>0</v>
      </c>
      <c r="H132">
        <v>0</v>
      </c>
      <c r="I132">
        <v>0</v>
      </c>
      <c r="J132">
        <v>0</v>
      </c>
      <c r="K132" s="19">
        <v>139000</v>
      </c>
      <c r="L132" s="19">
        <v>401000</v>
      </c>
      <c r="M132" s="19">
        <v>1096000</v>
      </c>
      <c r="N132" s="19">
        <v>2193000</v>
      </c>
      <c r="O132" s="19">
        <v>904000</v>
      </c>
      <c r="P132" s="19">
        <v>2464000</v>
      </c>
    </row>
    <row r="133" spans="1:16" x14ac:dyDescent="0.2">
      <c r="A133" t="s">
        <v>1323</v>
      </c>
      <c r="B133" s="19">
        <v>132788000</v>
      </c>
      <c r="C133" s="14">
        <v>203486.48800000001</v>
      </c>
      <c r="D133" s="14">
        <v>458909.72600000002</v>
      </c>
      <c r="E133" s="14">
        <v>251318.73300000001</v>
      </c>
      <c r="F133" s="14">
        <v>162945.66899999999</v>
      </c>
      <c r="G133" s="14">
        <v>83090.985000000001</v>
      </c>
      <c r="H133" s="14">
        <v>64153.800999999999</v>
      </c>
      <c r="I133" s="14">
        <v>197950.908</v>
      </c>
      <c r="J133" s="14">
        <v>4225577.6710000001</v>
      </c>
      <c r="K133" s="19">
        <v>8666000</v>
      </c>
      <c r="L133" s="19">
        <v>4718000</v>
      </c>
      <c r="M133" s="19">
        <v>2393000</v>
      </c>
      <c r="N133" s="19">
        <v>22548000</v>
      </c>
      <c r="O133" s="19">
        <v>92058000</v>
      </c>
      <c r="P133" s="19">
        <v>136276000</v>
      </c>
    </row>
    <row r="134" spans="1:16" x14ac:dyDescent="0.2">
      <c r="A134" t="s">
        <v>1281</v>
      </c>
      <c r="B134" s="19">
        <v>667434000</v>
      </c>
      <c r="C134" s="14">
        <v>-4489663.6639999999</v>
      </c>
      <c r="D134" s="14">
        <v>-12823022.192</v>
      </c>
      <c r="E134" s="14">
        <v>-8460603.7170000002</v>
      </c>
      <c r="F134" s="14">
        <v>-12538304.392000001</v>
      </c>
      <c r="G134" s="14">
        <v>-16740646.798</v>
      </c>
      <c r="H134" s="14">
        <v>-22523242.607000001</v>
      </c>
      <c r="I134" s="14">
        <v>-32966624.276999999</v>
      </c>
      <c r="J134" s="14">
        <v>-93627316.403999999</v>
      </c>
      <c r="K134" s="19">
        <v>-175780000</v>
      </c>
      <c r="L134" s="19">
        <v>-604951000</v>
      </c>
      <c r="M134" s="19">
        <v>-398647000</v>
      </c>
      <c r="N134" s="19">
        <v>-727121000</v>
      </c>
      <c r="O134" s="19">
        <v>-303592000</v>
      </c>
      <c r="P134" s="19">
        <v>87644000</v>
      </c>
    </row>
    <row r="135" spans="1:16" x14ac:dyDescent="0.2">
      <c r="A135" t="s">
        <v>1278</v>
      </c>
      <c r="B135" s="19">
        <v>689601000</v>
      </c>
      <c r="C135" s="14">
        <v>-4201931.1780000003</v>
      </c>
      <c r="D135" s="14">
        <v>-12561165.922</v>
      </c>
      <c r="E135" s="14">
        <v>-8293518.1859999998</v>
      </c>
      <c r="F135" s="14">
        <v>-12377790.749</v>
      </c>
      <c r="G135" s="14">
        <v>-16526359.522</v>
      </c>
      <c r="H135" s="14">
        <v>-22171974.254000001</v>
      </c>
      <c r="I135" s="14">
        <v>-32444753.701000001</v>
      </c>
      <c r="J135" s="14">
        <v>-93063372.225999996</v>
      </c>
      <c r="K135" s="19">
        <v>-173355000</v>
      </c>
      <c r="L135" s="19">
        <v>-601034000</v>
      </c>
      <c r="M135" s="19">
        <v>-392780000</v>
      </c>
      <c r="N135" s="19">
        <v>-622779000</v>
      </c>
      <c r="O135" s="19">
        <v>-192285000</v>
      </c>
      <c r="P135" s="19">
        <v>105171000</v>
      </c>
    </row>
    <row r="136" spans="1:16" x14ac:dyDescent="0.2">
      <c r="A136" t="s">
        <v>1364</v>
      </c>
      <c r="B136" s="19">
        <v>306386000</v>
      </c>
      <c r="E136">
        <v>0</v>
      </c>
      <c r="L136">
        <v>0</v>
      </c>
      <c r="M136">
        <v>0</v>
      </c>
      <c r="N136" s="19">
        <v>29431000</v>
      </c>
      <c r="O136" s="19">
        <v>8894000</v>
      </c>
      <c r="P136" s="19">
        <v>212911000</v>
      </c>
    </row>
    <row r="137" spans="1:16" x14ac:dyDescent="0.2">
      <c r="A137" t="s">
        <v>1324</v>
      </c>
      <c r="B137" s="19">
        <v>22167000</v>
      </c>
      <c r="C137" s="14">
        <v>287732.48700000002</v>
      </c>
      <c r="D137" s="14">
        <v>261856.27</v>
      </c>
      <c r="E137" s="14">
        <v>167085.53099999999</v>
      </c>
      <c r="F137" s="14">
        <v>160513.644</v>
      </c>
      <c r="G137" s="14">
        <v>214287.27600000001</v>
      </c>
      <c r="H137" s="14">
        <v>351268.35200000001</v>
      </c>
      <c r="I137" s="14">
        <v>521870.576</v>
      </c>
      <c r="J137" s="14">
        <v>563944.17799999996</v>
      </c>
      <c r="K137" s="19">
        <v>2425000</v>
      </c>
      <c r="L137" s="19">
        <v>3917000</v>
      </c>
      <c r="M137" s="19">
        <v>5867000</v>
      </c>
      <c r="N137" s="19">
        <v>104342000</v>
      </c>
      <c r="O137" s="19">
        <v>111307000</v>
      </c>
      <c r="P137" s="19">
        <v>17527000</v>
      </c>
    </row>
    <row r="138" spans="1:16" x14ac:dyDescent="0.2">
      <c r="A138" t="s">
        <v>1325</v>
      </c>
      <c r="B138" s="19">
        <v>1280398000</v>
      </c>
      <c r="C138" s="14">
        <v>-4490959.7560000001</v>
      </c>
      <c r="D138" s="14">
        <v>-12825667.204</v>
      </c>
      <c r="E138" s="14">
        <v>-8466127.2060000002</v>
      </c>
      <c r="F138" s="14">
        <v>-12541952.43</v>
      </c>
      <c r="G138" s="14">
        <v>-16740646.798</v>
      </c>
      <c r="H138" s="14">
        <v>-22479071.136999998</v>
      </c>
      <c r="I138" s="14">
        <v>-33682846.653999999</v>
      </c>
      <c r="J138" s="14">
        <v>-76230839.625</v>
      </c>
      <c r="K138" s="19">
        <v>-181208000</v>
      </c>
      <c r="L138" s="19">
        <v>-608455000</v>
      </c>
      <c r="M138" s="19">
        <v>-408265000</v>
      </c>
      <c r="N138" s="19">
        <v>-709594000</v>
      </c>
      <c r="O138" s="19">
        <v>-295053000</v>
      </c>
      <c r="P138" s="19">
        <v>833040000</v>
      </c>
    </row>
    <row r="139" spans="1:16" x14ac:dyDescent="0.2">
      <c r="A139" t="s">
        <v>1326</v>
      </c>
      <c r="B139" s="19">
        <v>77610000</v>
      </c>
      <c r="C139" s="14">
        <v>22033.569</v>
      </c>
      <c r="D139" s="14">
        <v>7935.0379999999996</v>
      </c>
      <c r="E139" s="14">
        <v>-114612.389</v>
      </c>
      <c r="F139" s="14">
        <v>358723.67300000001</v>
      </c>
      <c r="G139" s="14">
        <v>237246.62700000001</v>
      </c>
      <c r="H139" s="14">
        <v>-19982.330999999998</v>
      </c>
      <c r="I139" s="14">
        <v>-5652998.0559999999</v>
      </c>
      <c r="J139" s="14">
        <v>14079158.086999999</v>
      </c>
      <c r="K139" s="19">
        <v>15521000</v>
      </c>
      <c r="L139" s="19">
        <v>-129502000</v>
      </c>
      <c r="M139" s="19">
        <v>-42239000</v>
      </c>
      <c r="N139" s="19">
        <v>-27265000</v>
      </c>
      <c r="O139" s="19">
        <v>28495000</v>
      </c>
      <c r="P139" s="19">
        <v>-25608000</v>
      </c>
    </row>
    <row r="140" spans="1:16" x14ac:dyDescent="0.2">
      <c r="A140" t="s">
        <v>1327</v>
      </c>
      <c r="B140" s="19">
        <v>77610000</v>
      </c>
      <c r="C140" s="14">
        <v>22033.569</v>
      </c>
      <c r="D140" s="14">
        <v>7935.0379999999996</v>
      </c>
      <c r="E140" s="14">
        <v>-114612.389</v>
      </c>
      <c r="F140" s="14">
        <v>358723.67300000001</v>
      </c>
      <c r="G140" s="14">
        <v>237246.62700000001</v>
      </c>
      <c r="H140" s="14">
        <v>-19982.330999999998</v>
      </c>
      <c r="I140" s="14">
        <v>-5652998.0559999999</v>
      </c>
      <c r="J140" s="14">
        <v>14079158.086999999</v>
      </c>
      <c r="K140" s="19">
        <v>15521000</v>
      </c>
      <c r="L140" s="19">
        <v>-129502000</v>
      </c>
      <c r="M140" s="19">
        <v>-42239000</v>
      </c>
      <c r="N140" s="19">
        <v>-27265000</v>
      </c>
      <c r="O140" s="19">
        <v>28495000</v>
      </c>
      <c r="P140" s="19">
        <v>-25608000</v>
      </c>
    </row>
    <row r="141" spans="1:16" x14ac:dyDescent="0.2">
      <c r="A141" t="s">
        <v>1328</v>
      </c>
      <c r="B141" s="19">
        <v>611991000</v>
      </c>
      <c r="C141" s="14">
        <v>-4223964.7460000003</v>
      </c>
      <c r="D141" s="14">
        <v>-12569100.960000001</v>
      </c>
      <c r="E141" s="14">
        <v>-8178905.7970000003</v>
      </c>
      <c r="F141" s="14">
        <v>-12736514.422</v>
      </c>
      <c r="G141" s="14">
        <v>-16763606.149</v>
      </c>
      <c r="H141" s="14">
        <v>-22151991.923</v>
      </c>
      <c r="I141" s="14">
        <v>-26791755.645</v>
      </c>
      <c r="J141" s="14">
        <v>-107142530.31299999</v>
      </c>
      <c r="K141" s="19">
        <v>-188876000</v>
      </c>
      <c r="L141" s="19">
        <v>-471532000</v>
      </c>
      <c r="M141" s="19">
        <v>-350541000</v>
      </c>
      <c r="N141" s="19">
        <v>-595514000</v>
      </c>
      <c r="O141" s="19">
        <v>-220780000</v>
      </c>
      <c r="P141" s="19">
        <v>130779000</v>
      </c>
    </row>
    <row r="142" spans="1:16" x14ac:dyDescent="0.2">
      <c r="A142" t="s">
        <v>1329</v>
      </c>
      <c r="B142">
        <v>0.21</v>
      </c>
      <c r="C142">
        <v>0</v>
      </c>
      <c r="D142">
        <v>0</v>
      </c>
      <c r="E142">
        <v>0</v>
      </c>
      <c r="F142">
        <v>0</v>
      </c>
      <c r="G142">
        <v>0</v>
      </c>
      <c r="H142">
        <v>0</v>
      </c>
      <c r="I142">
        <v>0.4</v>
      </c>
      <c r="J142">
        <v>0.27</v>
      </c>
      <c r="K142">
        <v>0.27</v>
      </c>
      <c r="L142">
        <v>0.27</v>
      </c>
      <c r="M142">
        <v>0.27</v>
      </c>
      <c r="N142">
        <v>2.7E-2</v>
      </c>
      <c r="O142">
        <v>3.1E-2</v>
      </c>
      <c r="P142">
        <v>0.21</v>
      </c>
    </row>
    <row r="143" spans="1:16" x14ac:dyDescent="0.2">
      <c r="A143" t="s">
        <v>1330</v>
      </c>
      <c r="B143" s="19">
        <v>16298100</v>
      </c>
      <c r="C143">
        <v>0</v>
      </c>
      <c r="D143">
        <v>0</v>
      </c>
      <c r="E143">
        <v>0</v>
      </c>
      <c r="F143">
        <v>0</v>
      </c>
      <c r="G143">
        <v>0</v>
      </c>
      <c r="H143">
        <v>0</v>
      </c>
      <c r="I143" s="14">
        <v>-2261199.2230000002</v>
      </c>
      <c r="J143" s="14">
        <v>3801372.6839999999</v>
      </c>
      <c r="K143" s="19">
        <v>4190670</v>
      </c>
      <c r="L143" s="19">
        <v>-34965540</v>
      </c>
      <c r="M143" s="19">
        <v>-11404530</v>
      </c>
      <c r="N143" s="14">
        <v>-737221.27899999998</v>
      </c>
      <c r="O143" s="14">
        <v>883684.13699999999</v>
      </c>
      <c r="P143" s="19">
        <v>-5377680</v>
      </c>
    </row>
    <row r="145" spans="1:16" x14ac:dyDescent="0.2">
      <c r="A145" t="s">
        <v>1331</v>
      </c>
      <c r="B145">
        <v>313175</v>
      </c>
      <c r="C145">
        <v>24553.17</v>
      </c>
      <c r="D145">
        <v>0</v>
      </c>
      <c r="E145">
        <v>18376.650000000001</v>
      </c>
      <c r="F145">
        <v>45893.53</v>
      </c>
      <c r="G145">
        <v>260.20999999999998</v>
      </c>
      <c r="H145">
        <v>46927.98</v>
      </c>
      <c r="I145">
        <v>366347.15</v>
      </c>
      <c r="J145">
        <v>279879.89</v>
      </c>
      <c r="K145">
        <v>733726</v>
      </c>
      <c r="L145">
        <v>833003</v>
      </c>
      <c r="M145">
        <v>1121342</v>
      </c>
      <c r="N145">
        <v>843757</v>
      </c>
      <c r="O145">
        <v>1336727</v>
      </c>
      <c r="P145">
        <v>279759</v>
      </c>
    </row>
    <row r="146" spans="1:16" ht="18" x14ac:dyDescent="0.2">
      <c r="A146" s="22"/>
    </row>
    <row r="147" spans="1:16" ht="18" x14ac:dyDescent="0.2">
      <c r="A147" s="23"/>
    </row>
    <row r="148" spans="1:16" ht="18" x14ac:dyDescent="0.2">
      <c r="A148" s="23"/>
    </row>
    <row r="149" spans="1:16" ht="18" x14ac:dyDescent="0.2">
      <c r="A149" s="23"/>
    </row>
    <row r="150" spans="1:16" ht="18" x14ac:dyDescent="0.2">
      <c r="A150" s="23"/>
    </row>
    <row r="151" spans="1:16" ht="18" x14ac:dyDescent="0.2">
      <c r="A151" s="23"/>
    </row>
    <row r="152" spans="1:16" ht="18" x14ac:dyDescent="0.2">
      <c r="A152" s="23"/>
    </row>
    <row r="153" spans="1:16" ht="18" x14ac:dyDescent="0.2">
      <c r="A153" s="23"/>
    </row>
    <row r="154" spans="1:16" ht="18" x14ac:dyDescent="0.2">
      <c r="A154" s="24"/>
    </row>
    <row r="155" spans="1:16" ht="18" x14ac:dyDescent="0.2">
      <c r="A155" s="24"/>
    </row>
    <row r="156" spans="1:16" ht="18" x14ac:dyDescent="0.2">
      <c r="A156" s="24"/>
    </row>
    <row r="157" spans="1:16" ht="18" x14ac:dyDescent="0.2">
      <c r="A157" s="22"/>
    </row>
    <row r="158" spans="1:16" ht="18" x14ac:dyDescent="0.2">
      <c r="A158" s="24"/>
    </row>
    <row r="159" spans="1:16" ht="18" x14ac:dyDescent="0.2">
      <c r="A159" s="24"/>
    </row>
    <row r="160" spans="1:16" ht="18" x14ac:dyDescent="0.2">
      <c r="A160" s="22"/>
    </row>
    <row r="161" spans="1:1" ht="18" x14ac:dyDescent="0.2">
      <c r="A161" s="24"/>
    </row>
  </sheetData>
  <sortState xmlns:xlrd2="http://schemas.microsoft.com/office/spreadsheetml/2017/richdata2" columnSort="1" ref="C1:P59">
    <sortCondition ref="C1:P1"/>
  </sortState>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61AD-A495-0241-A4DF-EFBDAE876CA6}">
  <dimension ref="A1:AU148"/>
  <sheetViews>
    <sheetView workbookViewId="0"/>
  </sheetViews>
  <sheetFormatPr baseColWidth="10" defaultRowHeight="16" x14ac:dyDescent="0.2"/>
  <sheetData>
    <row r="1" spans="1:47" x14ac:dyDescent="0.2">
      <c r="A1" t="s">
        <v>1283</v>
      </c>
      <c r="B1" t="s">
        <v>1284</v>
      </c>
      <c r="C1" s="17">
        <v>42735</v>
      </c>
      <c r="D1" s="17">
        <v>43100</v>
      </c>
      <c r="E1" s="17">
        <v>43465</v>
      </c>
      <c r="F1" s="17">
        <v>43830</v>
      </c>
      <c r="G1" s="17">
        <v>44196</v>
      </c>
      <c r="H1" s="17">
        <v>44561</v>
      </c>
      <c r="I1" s="17">
        <v>44926</v>
      </c>
      <c r="J1" s="17">
        <v>45291</v>
      </c>
      <c r="K1" s="17">
        <v>45657</v>
      </c>
    </row>
    <row r="2" spans="1:47" x14ac:dyDescent="0.2">
      <c r="C2" s="41">
        <v>1.3408655143236416</v>
      </c>
      <c r="D2" s="41">
        <v>1.3081614773889187</v>
      </c>
      <c r="E2" s="41">
        <v>1.2816317011746046</v>
      </c>
      <c r="F2" s="41">
        <v>1.2620696220330916</v>
      </c>
      <c r="G2" s="41">
        <v>1.231407573454085</v>
      </c>
      <c r="H2" s="41">
        <v>1.2144058909803599</v>
      </c>
      <c r="I2" s="41">
        <v>1.1298901106999999</v>
      </c>
      <c r="J2" s="41">
        <v>1.0618269999999999</v>
      </c>
      <c r="K2" s="41">
        <v>1.03</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8942264.2957967091</v>
      </c>
      <c r="D3">
        <f t="shared" ref="D3:J3" si="0">D$2*D90</f>
        <v>9914393.6251074187</v>
      </c>
      <c r="E3">
        <f t="shared" si="0"/>
        <v>18357989.957088944</v>
      </c>
      <c r="F3">
        <f t="shared" si="0"/>
        <v>54268993.747422941</v>
      </c>
      <c r="G3">
        <f t="shared" si="0"/>
        <v>31893456.152460802</v>
      </c>
      <c r="H3">
        <f t="shared" si="0"/>
        <v>65092155.756547287</v>
      </c>
      <c r="I3">
        <f t="shared" si="0"/>
        <v>148467560.54597998</v>
      </c>
      <c r="J3">
        <f t="shared" si="0"/>
        <v>83353419.499999985</v>
      </c>
      <c r="K3">
        <f>K2*K90</f>
        <v>271302000</v>
      </c>
    </row>
    <row r="4" spans="1:47" x14ac:dyDescent="0.2">
      <c r="A4" t="s">
        <v>1332</v>
      </c>
      <c r="C4">
        <f t="shared" ref="C4:J4" si="1">C$2*C91</f>
        <v>8942264.2957967091</v>
      </c>
      <c r="D4">
        <f t="shared" si="1"/>
        <v>9914393.6251074187</v>
      </c>
      <c r="E4">
        <f t="shared" si="1"/>
        <v>18357989.957088944</v>
      </c>
      <c r="F4">
        <f t="shared" si="1"/>
        <v>54268993.747422941</v>
      </c>
      <c r="G4">
        <f t="shared" si="1"/>
        <v>31893456.152460802</v>
      </c>
      <c r="H4">
        <f t="shared" si="1"/>
        <v>65092155.756547287</v>
      </c>
      <c r="I4">
        <f t="shared" si="1"/>
        <v>148467560.54597998</v>
      </c>
      <c r="J4">
        <f t="shared" si="1"/>
        <v>83353419.499999985</v>
      </c>
      <c r="K4">
        <f t="shared" ref="K4" si="2">K$2*K91</f>
        <v>271302000</v>
      </c>
    </row>
    <row r="5" spans="1:47" x14ac:dyDescent="0.2">
      <c r="A5" t="s">
        <v>1287</v>
      </c>
      <c r="C5">
        <f t="shared" ref="C5:J5" si="3">C$2*C92</f>
        <v>31025541.614708781</v>
      </c>
      <c r="D5">
        <f t="shared" si="3"/>
        <v>42304821.084371507</v>
      </c>
      <c r="E5">
        <f t="shared" si="3"/>
        <v>74496121.699211657</v>
      </c>
      <c r="F5">
        <f t="shared" si="3"/>
        <v>119265579.28212716</v>
      </c>
      <c r="G5">
        <f t="shared" si="3"/>
        <v>180647491.02571428</v>
      </c>
      <c r="H5">
        <f t="shared" si="3"/>
        <v>293886225.6172471</v>
      </c>
      <c r="I5">
        <f t="shared" si="3"/>
        <v>445854637.68221998</v>
      </c>
      <c r="J5">
        <f t="shared" si="3"/>
        <v>509676959.99999994</v>
      </c>
      <c r="K5">
        <f t="shared" ref="K5" si="4">K$2*K92</f>
        <v>529008000</v>
      </c>
    </row>
    <row r="6" spans="1:47" x14ac:dyDescent="0.2">
      <c r="A6" t="s">
        <v>1333</v>
      </c>
      <c r="C6">
        <f t="shared" ref="C6:J6" si="5">C$2*C93</f>
        <v>4285741.4001569394</v>
      </c>
      <c r="D6">
        <f t="shared" si="5"/>
        <v>4639055.8657371569</v>
      </c>
      <c r="E6">
        <f t="shared" si="5"/>
        <v>16574276.473715784</v>
      </c>
      <c r="F6">
        <f t="shared" si="5"/>
        <v>34454500.6815034</v>
      </c>
      <c r="G6">
        <f t="shared" si="5"/>
        <v>47162910.063291453</v>
      </c>
      <c r="H6">
        <f t="shared" si="5"/>
        <v>74807402.884390175</v>
      </c>
      <c r="I6">
        <f t="shared" si="5"/>
        <v>89939252.811719999</v>
      </c>
      <c r="J6">
        <f t="shared" si="5"/>
        <v>106501248.09999998</v>
      </c>
      <c r="K6">
        <f t="shared" ref="K6" si="6">K$2*K93</f>
        <v>170362000</v>
      </c>
    </row>
    <row r="7" spans="1:47" x14ac:dyDescent="0.2">
      <c r="A7" t="s">
        <v>1334</v>
      </c>
      <c r="C7">
        <f t="shared" ref="C7:J7" si="7">C$2*C94</f>
        <v>4285741.4001569394</v>
      </c>
      <c r="D7">
        <f t="shared" si="7"/>
        <v>4639055.8657371569</v>
      </c>
      <c r="E7">
        <f t="shared" si="7"/>
        <v>16574276.473715784</v>
      </c>
      <c r="F7">
        <f t="shared" si="7"/>
        <v>34454500.6815034</v>
      </c>
      <c r="G7">
        <f t="shared" si="7"/>
        <v>47162910.063291453</v>
      </c>
      <c r="H7">
        <f t="shared" si="7"/>
        <v>74807402.884390175</v>
      </c>
      <c r="I7">
        <f t="shared" si="7"/>
        <v>89939252.811719999</v>
      </c>
      <c r="J7">
        <f t="shared" si="7"/>
        <v>106501248.09999998</v>
      </c>
      <c r="K7">
        <f t="shared" ref="K7" si="8">K$2*K94</f>
        <v>170362000</v>
      </c>
    </row>
    <row r="8" spans="1:47" x14ac:dyDescent="0.2">
      <c r="A8" t="s">
        <v>1335</v>
      </c>
      <c r="C8">
        <f t="shared" ref="C8:J8" si="9">C$2*C95</f>
        <v>4285741.4001569394</v>
      </c>
      <c r="D8">
        <f t="shared" si="9"/>
        <v>4639055.8657371569</v>
      </c>
      <c r="E8">
        <f t="shared" si="9"/>
        <v>16574276.473715784</v>
      </c>
      <c r="F8">
        <f t="shared" si="9"/>
        <v>34454500.6815034</v>
      </c>
      <c r="G8">
        <f t="shared" si="9"/>
        <v>47162910.063291453</v>
      </c>
      <c r="H8">
        <f t="shared" si="9"/>
        <v>74807402.884390175</v>
      </c>
      <c r="I8">
        <f t="shared" si="9"/>
        <v>89939252.811719999</v>
      </c>
      <c r="J8">
        <f t="shared" si="9"/>
        <v>106501248.09999998</v>
      </c>
      <c r="K8">
        <f t="shared" ref="K8" si="10">K$2*K95</f>
        <v>170362000</v>
      </c>
    </row>
    <row r="9" spans="1:47" x14ac:dyDescent="0.2">
      <c r="A9" t="s">
        <v>1336</v>
      </c>
      <c r="C9">
        <f t="shared" ref="C9:J9" si="11">C$2*C96</f>
        <v>26739800.21455184</v>
      </c>
      <c r="D9">
        <f t="shared" si="11"/>
        <v>37665765.218634352</v>
      </c>
      <c r="E9">
        <f t="shared" si="11"/>
        <v>57921845.225495882</v>
      </c>
      <c r="F9">
        <f t="shared" si="11"/>
        <v>84811078.600623757</v>
      </c>
      <c r="G9">
        <f t="shared" si="11"/>
        <v>133484580.96242282</v>
      </c>
      <c r="H9">
        <f t="shared" si="11"/>
        <v>219078822.73285693</v>
      </c>
      <c r="I9">
        <f t="shared" si="11"/>
        <v>355915384.87049997</v>
      </c>
      <c r="J9">
        <f t="shared" si="11"/>
        <v>403175711.89999992</v>
      </c>
      <c r="K9">
        <f t="shared" ref="K9" si="12">K$2*K96</f>
        <v>358646000</v>
      </c>
    </row>
    <row r="10" spans="1:47" x14ac:dyDescent="0.2">
      <c r="A10" t="s">
        <v>1293</v>
      </c>
      <c r="C10">
        <f t="shared" ref="C10:J10" si="13">C$2*C97</f>
        <v>-22083277.31891207</v>
      </c>
      <c r="D10">
        <f t="shared" si="13"/>
        <v>-32390427.459264092</v>
      </c>
      <c r="E10">
        <f t="shared" si="13"/>
        <v>-56138131.742122717</v>
      </c>
      <c r="F10">
        <f t="shared" si="13"/>
        <v>-64996585.534704216</v>
      </c>
      <c r="G10">
        <f t="shared" si="13"/>
        <v>-148754034.87325346</v>
      </c>
      <c r="H10">
        <f t="shared" si="13"/>
        <v>-228794069.8606998</v>
      </c>
      <c r="I10">
        <f t="shared" si="13"/>
        <v>-297387077.13623995</v>
      </c>
      <c r="J10">
        <f t="shared" si="13"/>
        <v>-426323540.49999994</v>
      </c>
      <c r="K10">
        <f t="shared" ref="K10" si="14">K$2*K97</f>
        <v>-257706000</v>
      </c>
    </row>
    <row r="11" spans="1:47" x14ac:dyDescent="0.2">
      <c r="A11" t="s">
        <v>1295</v>
      </c>
      <c r="C11">
        <f t="shared" ref="C11:J11" si="15">C$2*C98</f>
        <v>483206.36453129642</v>
      </c>
      <c r="D11">
        <f t="shared" si="15"/>
        <v>197572.9360915258</v>
      </c>
      <c r="E11">
        <f t="shared" si="15"/>
        <v>3092142.8217876228</v>
      </c>
      <c r="F11">
        <f t="shared" si="15"/>
        <v>5679313.2991489125</v>
      </c>
      <c r="G11">
        <f t="shared" si="15"/>
        <v>4309926.5070892973</v>
      </c>
      <c r="H11">
        <f t="shared" si="15"/>
        <v>2185930.6037646476</v>
      </c>
      <c r="I11">
        <f t="shared" si="15"/>
        <v>13558681.328399999</v>
      </c>
      <c r="J11">
        <f t="shared" si="15"/>
        <v>41198887.599999994</v>
      </c>
      <c r="K11">
        <f t="shared" ref="K11" si="16">K$2*K98</f>
        <v>56444000</v>
      </c>
    </row>
    <row r="12" spans="1:47" x14ac:dyDescent="0.2">
      <c r="A12" t="s">
        <v>1337</v>
      </c>
      <c r="C12">
        <f t="shared" ref="C12:J12" si="17">C$2*C99</f>
        <v>573586.06365876715</v>
      </c>
      <c r="D12">
        <f t="shared" si="17"/>
        <v>263448.02360839956</v>
      </c>
      <c r="E12">
        <f t="shared" si="17"/>
        <v>3165759.746703092</v>
      </c>
      <c r="F12">
        <f t="shared" si="17"/>
        <v>5805520.2613522215</v>
      </c>
      <c r="G12">
        <f t="shared" si="17"/>
        <v>4309926.5070892973</v>
      </c>
      <c r="H12">
        <f t="shared" si="17"/>
        <v>2185930.6037646476</v>
      </c>
      <c r="I12">
        <f t="shared" si="17"/>
        <v>13558681.328399999</v>
      </c>
      <c r="J12">
        <f t="shared" si="17"/>
        <v>41198887.599999994</v>
      </c>
      <c r="K12">
        <f t="shared" ref="K12" si="18">K$2*K99</f>
        <v>56444000</v>
      </c>
    </row>
    <row r="13" spans="1:47" x14ac:dyDescent="0.2">
      <c r="A13" t="s">
        <v>1338</v>
      </c>
      <c r="C13">
        <f t="shared" ref="C13:J13" si="19">C$2*C100</f>
        <v>90379.69912747074</v>
      </c>
      <c r="D13">
        <f t="shared" si="19"/>
        <v>65875.087516873784</v>
      </c>
      <c r="E13">
        <f t="shared" si="19"/>
        <v>73616.924915469281</v>
      </c>
      <c r="F13">
        <f t="shared" si="19"/>
        <v>126206.96220330916</v>
      </c>
      <c r="G13">
        <f t="shared" si="19"/>
        <v>80041.49227451552</v>
      </c>
      <c r="H13">
        <f t="shared" si="19"/>
        <v>121440.58909803598</v>
      </c>
      <c r="I13">
        <f t="shared" si="19"/>
        <v>0</v>
      </c>
      <c r="J13">
        <f t="shared" si="19"/>
        <v>0</v>
      </c>
      <c r="K13">
        <f t="shared" ref="K13" si="20">K$2*K100</f>
        <v>0</v>
      </c>
    </row>
    <row r="14" spans="1:47" x14ac:dyDescent="0.2">
      <c r="A14" t="s">
        <v>1298</v>
      </c>
      <c r="C14">
        <f t="shared" ref="C14:J14" si="21">C$2*C101</f>
        <v>2240586.2744348054</v>
      </c>
      <c r="D14">
        <f t="shared" si="21"/>
        <v>732609.67218211619</v>
      </c>
      <c r="E14">
        <f t="shared" si="21"/>
        <v>-116691.28476024658</v>
      </c>
      <c r="F14">
        <f t="shared" si="21"/>
        <v>-29406222.193371035</v>
      </c>
      <c r="G14">
        <f t="shared" si="21"/>
        <v>2585955.9042535787</v>
      </c>
      <c r="H14">
        <f t="shared" si="21"/>
        <v>3036014.7274508998</v>
      </c>
      <c r="I14">
        <f t="shared" si="21"/>
        <v>225978.02213999999</v>
      </c>
      <c r="J14">
        <f t="shared" si="21"/>
        <v>-1274192.3999999999</v>
      </c>
      <c r="K14">
        <f t="shared" ref="K14" si="22">K$2*K101</f>
        <v>-2987000</v>
      </c>
    </row>
    <row r="15" spans="1:47" x14ac:dyDescent="0.2">
      <c r="A15" t="s">
        <v>1339</v>
      </c>
      <c r="C15">
        <f t="shared" ref="C15:J15" si="23">C$2*C102</f>
        <v>19866.263460219074</v>
      </c>
      <c r="D15">
        <f t="shared" si="23"/>
        <v>7680.2160337503419</v>
      </c>
      <c r="E15">
        <f t="shared" si="23"/>
        <v>-248353.3094219137</v>
      </c>
      <c r="F15">
        <f t="shared" si="23"/>
        <v>-31141567.923666533</v>
      </c>
      <c r="G15">
        <f t="shared" si="23"/>
        <v>0</v>
      </c>
      <c r="H15">
        <f t="shared" si="23"/>
        <v>0</v>
      </c>
      <c r="I15">
        <f t="shared" si="23"/>
        <v>0</v>
      </c>
      <c r="J15">
        <f t="shared" si="23"/>
        <v>0</v>
      </c>
      <c r="K15">
        <f t="shared" ref="K15" si="24">K$2*K102</f>
        <v>0</v>
      </c>
    </row>
    <row r="16" spans="1:47" x14ac:dyDescent="0.2">
      <c r="A16" t="s">
        <v>1340</v>
      </c>
      <c r="C16">
        <f t="shared" ref="C16:J16" si="25">C$2*C103</f>
        <v>0</v>
      </c>
      <c r="D16">
        <f t="shared" si="25"/>
        <v>0</v>
      </c>
      <c r="E16">
        <f t="shared" si="25"/>
        <v>0</v>
      </c>
      <c r="F16">
        <f t="shared" si="25"/>
        <v>-31173119.664217364</v>
      </c>
      <c r="G16">
        <f t="shared" si="25"/>
        <v>0</v>
      </c>
      <c r="H16">
        <f t="shared" si="25"/>
        <v>0</v>
      </c>
      <c r="I16">
        <f t="shared" si="25"/>
        <v>0</v>
      </c>
      <c r="J16">
        <f t="shared" si="25"/>
        <v>0</v>
      </c>
      <c r="K16">
        <f t="shared" ref="K16" si="26">K$2*K103</f>
        <v>0</v>
      </c>
    </row>
    <row r="17" spans="1:11" x14ac:dyDescent="0.2">
      <c r="A17" t="s">
        <v>1344</v>
      </c>
      <c r="C17">
        <f t="shared" ref="C17:J17" si="27">C$2*C104</f>
        <v>2220720.010974586</v>
      </c>
      <c r="D17">
        <f t="shared" si="27"/>
        <v>724929.45614836586</v>
      </c>
      <c r="E17">
        <f t="shared" si="27"/>
        <v>131662.02466166712</v>
      </c>
      <c r="F17">
        <f t="shared" si="27"/>
        <v>1766897.4708463282</v>
      </c>
      <c r="G17">
        <f t="shared" si="27"/>
        <v>2585955.9042535787</v>
      </c>
      <c r="H17">
        <f t="shared" si="27"/>
        <v>3036014.7274508998</v>
      </c>
      <c r="I17">
        <f t="shared" si="27"/>
        <v>225978.02213999999</v>
      </c>
      <c r="J17">
        <f t="shared" si="27"/>
        <v>-1274192.3999999999</v>
      </c>
      <c r="K17">
        <f t="shared" ref="K17" si="28">K$2*K104</f>
        <v>-2987000</v>
      </c>
    </row>
    <row r="18" spans="1:11" x14ac:dyDescent="0.2">
      <c r="A18" t="s">
        <v>1304</v>
      </c>
      <c r="C18">
        <f t="shared" ref="C18:J18" si="29">C$2*C105</f>
        <v>-19359484.679945968</v>
      </c>
      <c r="D18">
        <f t="shared" si="29"/>
        <v>-31460244.850990448</v>
      </c>
      <c r="E18">
        <f t="shared" si="29"/>
        <v>-53162680.205095343</v>
      </c>
      <c r="F18">
        <f t="shared" si="29"/>
        <v>-88723494.428926334</v>
      </c>
      <c r="G18">
        <f t="shared" si="29"/>
        <v>-141858152.46191061</v>
      </c>
      <c r="H18">
        <f t="shared" si="29"/>
        <v>-223572124.52948424</v>
      </c>
      <c r="I18">
        <f t="shared" si="29"/>
        <v>-283602417.78569996</v>
      </c>
      <c r="J18">
        <f t="shared" si="29"/>
        <v>-386398845.29999995</v>
      </c>
      <c r="K18">
        <f t="shared" ref="K18" si="30">K$2*K105</f>
        <v>-204249000</v>
      </c>
    </row>
    <row r="19" spans="1:11" x14ac:dyDescent="0.2">
      <c r="A19" t="s">
        <v>1305</v>
      </c>
      <c r="C19">
        <f t="shared" ref="C19:J19" si="31">C$2*C106</f>
        <v>-117202.37287600087</v>
      </c>
      <c r="D19">
        <f t="shared" si="31"/>
        <v>0</v>
      </c>
      <c r="E19">
        <f t="shared" si="31"/>
        <v>0</v>
      </c>
      <c r="F19">
        <f t="shared" si="31"/>
        <v>0</v>
      </c>
      <c r="G19">
        <f t="shared" si="31"/>
        <v>0</v>
      </c>
      <c r="H19">
        <f t="shared" si="31"/>
        <v>0</v>
      </c>
      <c r="I19">
        <f t="shared" si="31"/>
        <v>23614703.313629996</v>
      </c>
      <c r="J19">
        <f t="shared" si="31"/>
        <v>955644.29999999981</v>
      </c>
      <c r="K19">
        <f t="shared" ref="K19" si="32">K$2*K106</f>
        <v>618000</v>
      </c>
    </row>
    <row r="20" spans="1:11" x14ac:dyDescent="0.2">
      <c r="A20" t="s">
        <v>1369</v>
      </c>
      <c r="C20">
        <f t="shared" ref="C20:J20" si="33">C$2*C107</f>
        <v>0</v>
      </c>
      <c r="D20">
        <f t="shared" si="33"/>
        <v>0</v>
      </c>
      <c r="E20">
        <f t="shared" si="33"/>
        <v>0</v>
      </c>
      <c r="F20">
        <f t="shared" si="33"/>
        <v>0</v>
      </c>
      <c r="G20">
        <f t="shared" si="33"/>
        <v>-5048771.0511617484</v>
      </c>
      <c r="H20">
        <f t="shared" si="33"/>
        <v>-8379400.6477644835</v>
      </c>
      <c r="I20">
        <f t="shared" si="33"/>
        <v>-11976835.173419999</v>
      </c>
      <c r="J20">
        <f t="shared" si="33"/>
        <v>-2654567.4999999995</v>
      </c>
      <c r="K20">
        <f t="shared" ref="K20" si="34">K$2*K107</f>
        <v>0</v>
      </c>
    </row>
    <row r="21" spans="1:11" x14ac:dyDescent="0.2">
      <c r="A21" t="s">
        <v>1306</v>
      </c>
      <c r="C21">
        <f t="shared" ref="C21:J21" si="35">C$2*C108</f>
        <v>-16564547.057655368</v>
      </c>
      <c r="D21">
        <f t="shared" si="35"/>
        <v>-37439106.620254561</v>
      </c>
      <c r="E21">
        <f t="shared" si="35"/>
        <v>-307395803.15386301</v>
      </c>
      <c r="F21">
        <f t="shared" si="35"/>
        <v>-88723494.428926334</v>
      </c>
      <c r="G21">
        <f t="shared" si="35"/>
        <v>-146906923.51307234</v>
      </c>
      <c r="H21">
        <f t="shared" si="35"/>
        <v>-231951525.17724875</v>
      </c>
      <c r="I21">
        <f t="shared" si="35"/>
        <v>-319193956.27274996</v>
      </c>
      <c r="J21">
        <f t="shared" si="35"/>
        <v>-390009057.09999996</v>
      </c>
      <c r="K21">
        <f t="shared" ref="K21" si="36">K$2*K108</f>
        <v>-204867000</v>
      </c>
    </row>
    <row r="22" spans="1:11" x14ac:dyDescent="0.2">
      <c r="A22" t="s">
        <v>1345</v>
      </c>
      <c r="C22">
        <f t="shared" ref="C22:J22" si="37">C$2*C109</f>
        <v>-19242282.307069968</v>
      </c>
      <c r="D22">
        <f t="shared" si="37"/>
        <v>-31460244.850990448</v>
      </c>
      <c r="E22">
        <f t="shared" si="37"/>
        <v>-53162680.205095343</v>
      </c>
      <c r="F22">
        <f t="shared" si="37"/>
        <v>-88723494.428926334</v>
      </c>
      <c r="G22">
        <f t="shared" si="37"/>
        <v>-146906923.51307234</v>
      </c>
      <c r="H22">
        <f t="shared" si="37"/>
        <v>-231951525.17724875</v>
      </c>
      <c r="I22">
        <f t="shared" si="37"/>
        <v>-319193956.27274996</v>
      </c>
      <c r="J22">
        <f t="shared" si="37"/>
        <v>-390009057.09999996</v>
      </c>
      <c r="K22">
        <f t="shared" ref="K22" si="38">K$2*K109</f>
        <v>-204867000</v>
      </c>
    </row>
    <row r="23" spans="1:11" x14ac:dyDescent="0.2">
      <c r="A23" t="s">
        <v>1346</v>
      </c>
      <c r="C23">
        <f t="shared" ref="C23:J23" si="39">C$2*C110</f>
        <v>-19242282.307069968</v>
      </c>
      <c r="D23">
        <f t="shared" si="39"/>
        <v>-31460244.850990448</v>
      </c>
      <c r="E23">
        <f t="shared" si="39"/>
        <v>-53162680.205095343</v>
      </c>
      <c r="F23">
        <f t="shared" si="39"/>
        <v>-88723494.428926334</v>
      </c>
      <c r="G23">
        <f t="shared" si="39"/>
        <v>-146906923.51307234</v>
      </c>
      <c r="H23">
        <f t="shared" si="39"/>
        <v>-231951525.17724875</v>
      </c>
      <c r="I23">
        <f t="shared" si="39"/>
        <v>-319193956.27274996</v>
      </c>
      <c r="J23">
        <f t="shared" si="39"/>
        <v>-390009057.09999996</v>
      </c>
      <c r="K23">
        <f t="shared" ref="K23" si="40">K$2*K110</f>
        <v>-204867000</v>
      </c>
    </row>
    <row r="24" spans="1:11" x14ac:dyDescent="0.2">
      <c r="A24" t="s">
        <v>1347</v>
      </c>
      <c r="C24">
        <f t="shared" ref="C24:J24" si="41">C$2*C111</f>
        <v>-19242282.307069968</v>
      </c>
      <c r="D24">
        <f t="shared" si="41"/>
        <v>-31460244.850990448</v>
      </c>
      <c r="E24">
        <f t="shared" si="41"/>
        <v>-53162680.205095343</v>
      </c>
      <c r="F24">
        <f t="shared" si="41"/>
        <v>-88723494.428926334</v>
      </c>
      <c r="G24">
        <f t="shared" si="41"/>
        <v>-146906923.51307234</v>
      </c>
      <c r="H24">
        <f t="shared" si="41"/>
        <v>-231951525.17724875</v>
      </c>
      <c r="I24">
        <f t="shared" si="41"/>
        <v>-319193956.27274996</v>
      </c>
      <c r="J24">
        <f t="shared" si="41"/>
        <v>-390009057.09999996</v>
      </c>
      <c r="K24">
        <f t="shared" ref="K24" si="42">K$2*K111</f>
        <v>-204867000</v>
      </c>
    </row>
    <row r="25" spans="1:11" x14ac:dyDescent="0.2">
      <c r="A25" t="s">
        <v>1372</v>
      </c>
      <c r="C25">
        <f t="shared" ref="C25:J25" si="43">C$2*C112</f>
        <v>-2677735.249414599</v>
      </c>
      <c r="D25">
        <f t="shared" si="43"/>
        <v>-5978861.7692641132</v>
      </c>
      <c r="E25">
        <f t="shared" si="43"/>
        <v>0</v>
      </c>
      <c r="F25">
        <f t="shared" si="43"/>
        <v>0</v>
      </c>
      <c r="G25">
        <f t="shared" si="43"/>
        <v>0</v>
      </c>
      <c r="H25">
        <f t="shared" si="43"/>
        <v>0</v>
      </c>
      <c r="I25">
        <f t="shared" si="43"/>
        <v>0</v>
      </c>
      <c r="J25">
        <f t="shared" si="43"/>
        <v>0</v>
      </c>
      <c r="K25">
        <f t="shared" ref="K25" si="44">K$2*K112</f>
        <v>0</v>
      </c>
    </row>
    <row r="26" spans="1:11" x14ac:dyDescent="0.2">
      <c r="A26" t="s">
        <v>1348</v>
      </c>
      <c r="C26">
        <f t="shared" ref="C26:J26" si="45">C$2*C113</f>
        <v>-2677735.249414599</v>
      </c>
      <c r="D26">
        <f t="shared" si="45"/>
        <v>5978861.7692641132</v>
      </c>
      <c r="E26">
        <f t="shared" si="45"/>
        <v>254233122.94876769</v>
      </c>
      <c r="F26">
        <f t="shared" si="45"/>
        <v>0</v>
      </c>
      <c r="G26">
        <f t="shared" si="45"/>
        <v>0</v>
      </c>
      <c r="H26">
        <f t="shared" si="45"/>
        <v>0</v>
      </c>
      <c r="I26">
        <f t="shared" si="45"/>
        <v>0</v>
      </c>
      <c r="J26">
        <f t="shared" si="45"/>
        <v>0</v>
      </c>
      <c r="K26">
        <f t="shared" ref="K26" si="46">K$2*K113</f>
        <v>0</v>
      </c>
    </row>
    <row r="27" spans="1:11" x14ac:dyDescent="0.2">
      <c r="A27" t="s">
        <v>1312</v>
      </c>
      <c r="C27">
        <f t="shared" ref="C27:J27" si="47">C$2*C114</f>
        <v>-16564547.057655368</v>
      </c>
      <c r="D27">
        <f t="shared" si="47"/>
        <v>-37439106.620254561</v>
      </c>
      <c r="E27">
        <f t="shared" si="47"/>
        <v>-307395803.15386301</v>
      </c>
      <c r="F27">
        <f t="shared" si="47"/>
        <v>-88723494.428926334</v>
      </c>
      <c r="G27">
        <f t="shared" si="47"/>
        <v>-146906923.51307234</v>
      </c>
      <c r="H27">
        <f t="shared" si="47"/>
        <v>-231951525.17724875</v>
      </c>
      <c r="I27">
        <f t="shared" si="47"/>
        <v>-319193956.27274996</v>
      </c>
      <c r="J27">
        <f t="shared" si="47"/>
        <v>-390009057.09999996</v>
      </c>
      <c r="K27">
        <f t="shared" ref="K27" si="48">K$2*K114</f>
        <v>-204867000</v>
      </c>
    </row>
    <row r="28" spans="1:11" x14ac:dyDescent="0.2">
      <c r="A28" t="s">
        <v>1313</v>
      </c>
      <c r="C28">
        <f t="shared" ref="C28:J28" si="49">C$2*C115</f>
        <v>-0.92653807039763636</v>
      </c>
      <c r="D28">
        <f t="shared" si="49"/>
        <v>-1.8052628387967078</v>
      </c>
      <c r="E28">
        <f t="shared" si="49"/>
        <v>-32.617526794893685</v>
      </c>
      <c r="F28">
        <f t="shared" si="49"/>
        <v>-2.6882082949304849</v>
      </c>
      <c r="G28">
        <f t="shared" si="49"/>
        <v>-3.7188508718313367</v>
      </c>
      <c r="H28">
        <f t="shared" si="49"/>
        <v>-4.6390305035449746</v>
      </c>
      <c r="I28">
        <f t="shared" si="49"/>
        <v>-5.9997164878169986</v>
      </c>
      <c r="J28">
        <f t="shared" si="49"/>
        <v>-7.0292947399999992</v>
      </c>
      <c r="K28">
        <f t="shared" ref="K28" si="50">K$2*K115</f>
        <v>-2.8531</v>
      </c>
    </row>
    <row r="29" spans="1:11" x14ac:dyDescent="0.2">
      <c r="A29" t="s">
        <v>1314</v>
      </c>
      <c r="C29">
        <f t="shared" ref="C29:J29" si="51">C$2*C116</f>
        <v>-0.92653807039763636</v>
      </c>
      <c r="D29">
        <f t="shared" si="51"/>
        <v>-1.8052628387967078</v>
      </c>
      <c r="E29">
        <f t="shared" si="51"/>
        <v>-32.617526794893685</v>
      </c>
      <c r="F29">
        <f t="shared" si="51"/>
        <v>-2.6882082949304849</v>
      </c>
      <c r="G29">
        <f t="shared" si="51"/>
        <v>-3.7188508718313367</v>
      </c>
      <c r="H29">
        <f t="shared" si="51"/>
        <v>-4.6390305035449746</v>
      </c>
      <c r="I29">
        <f t="shared" si="51"/>
        <v>-5.9997164878169986</v>
      </c>
      <c r="J29">
        <f t="shared" si="51"/>
        <v>-7.0292947399999992</v>
      </c>
      <c r="K29">
        <f t="shared" ref="K29" si="52">K$2*K116</f>
        <v>-2.8531</v>
      </c>
    </row>
    <row r="30" spans="1:11" x14ac:dyDescent="0.2">
      <c r="A30" t="s">
        <v>1315</v>
      </c>
      <c r="C30">
        <f t="shared" ref="C30:J30" si="53">C$2*C117</f>
        <v>23973732.767650142</v>
      </c>
      <c r="D30">
        <f t="shared" si="53"/>
        <v>27120591.827067725</v>
      </c>
      <c r="E30">
        <f t="shared" si="53"/>
        <v>12076557.912196362</v>
      </c>
      <c r="F30">
        <f t="shared" si="53"/>
        <v>41557046.107210167</v>
      </c>
      <c r="G30">
        <f t="shared" si="53"/>
        <v>48683079.018497802</v>
      </c>
      <c r="H30">
        <f t="shared" si="53"/>
        <v>60720294.549017996</v>
      </c>
      <c r="I30">
        <f t="shared" si="53"/>
        <v>60110153.889239997</v>
      </c>
      <c r="J30">
        <f t="shared" si="53"/>
        <v>58931398.499999993</v>
      </c>
      <c r="K30">
        <f t="shared" ref="K30" si="54">K$2*K117</f>
        <v>74057000</v>
      </c>
    </row>
    <row r="31" spans="1:11" x14ac:dyDescent="0.2">
      <c r="A31" t="s">
        <v>1316</v>
      </c>
      <c r="C31">
        <f t="shared" ref="C31:J31" si="55">C$2*C118</f>
        <v>23973732.767650142</v>
      </c>
      <c r="D31">
        <f t="shared" si="55"/>
        <v>27120591.827067725</v>
      </c>
      <c r="E31">
        <f t="shared" si="55"/>
        <v>12076557.912196362</v>
      </c>
      <c r="F31">
        <f t="shared" si="55"/>
        <v>41557046.107210167</v>
      </c>
      <c r="G31">
        <f t="shared" si="55"/>
        <v>48683079.018497802</v>
      </c>
      <c r="H31">
        <f t="shared" si="55"/>
        <v>60720294.549017996</v>
      </c>
      <c r="I31">
        <f t="shared" si="55"/>
        <v>60110153.889239997</v>
      </c>
      <c r="J31">
        <f t="shared" si="55"/>
        <v>58931398.499999993</v>
      </c>
      <c r="K31">
        <f t="shared" ref="K31" si="56">K$2*K118</f>
        <v>74057000</v>
      </c>
    </row>
    <row r="32" spans="1:11" x14ac:dyDescent="0.2">
      <c r="A32" t="s">
        <v>1317</v>
      </c>
      <c r="C32">
        <f t="shared" ref="C32:J32" si="57">C$2*C119</f>
        <v>-22083277.31891207</v>
      </c>
      <c r="D32">
        <f t="shared" si="57"/>
        <v>-32390427.459264092</v>
      </c>
      <c r="E32">
        <f t="shared" si="57"/>
        <v>-56138131.742122717</v>
      </c>
      <c r="F32">
        <f t="shared" si="57"/>
        <v>-64996585.534704216</v>
      </c>
      <c r="G32">
        <f t="shared" si="57"/>
        <v>-148754034.87325346</v>
      </c>
      <c r="H32">
        <f t="shared" si="57"/>
        <v>-228794069.8606998</v>
      </c>
      <c r="I32">
        <f t="shared" si="57"/>
        <v>-297387077.13623995</v>
      </c>
      <c r="J32">
        <f t="shared" si="57"/>
        <v>-426323540.49999994</v>
      </c>
      <c r="K32">
        <f t="shared" ref="K32" si="58">K$2*K119</f>
        <v>-257706000</v>
      </c>
    </row>
    <row r="33" spans="1:11" x14ac:dyDescent="0.2">
      <c r="A33" t="s">
        <v>1318</v>
      </c>
      <c r="C33">
        <f t="shared" ref="C33:J33" si="59">C$2*C120</f>
        <v>31025541.614708781</v>
      </c>
      <c r="D33">
        <f t="shared" si="59"/>
        <v>42304821.084371507</v>
      </c>
      <c r="E33">
        <f t="shared" si="59"/>
        <v>74496121.699211657</v>
      </c>
      <c r="F33">
        <f t="shared" si="59"/>
        <v>119265579.28212716</v>
      </c>
      <c r="G33">
        <f t="shared" si="59"/>
        <v>180647491.02571428</v>
      </c>
      <c r="H33">
        <f t="shared" si="59"/>
        <v>293886225.6172471</v>
      </c>
      <c r="I33">
        <f t="shared" si="59"/>
        <v>445854637.68221998</v>
      </c>
      <c r="J33">
        <f t="shared" si="59"/>
        <v>509676959.99999994</v>
      </c>
      <c r="K33">
        <f t="shared" ref="K33" si="60">K$2*K120</f>
        <v>529008000</v>
      </c>
    </row>
    <row r="34" spans="1:11" x14ac:dyDescent="0.2">
      <c r="A34" t="s">
        <v>1319</v>
      </c>
      <c r="C34">
        <f t="shared" ref="C34:J34" si="61">C$2*C121</f>
        <v>-19242282.307069968</v>
      </c>
      <c r="D34">
        <f t="shared" si="61"/>
        <v>-31460244.850990448</v>
      </c>
      <c r="E34">
        <f t="shared" si="61"/>
        <v>-53162680.205095343</v>
      </c>
      <c r="F34">
        <f t="shared" si="61"/>
        <v>-88723494.428926334</v>
      </c>
      <c r="G34">
        <f t="shared" si="61"/>
        <v>-146906923.51307234</v>
      </c>
      <c r="H34">
        <f t="shared" si="61"/>
        <v>-231951525.17724875</v>
      </c>
      <c r="I34">
        <f t="shared" si="61"/>
        <v>-319193956.27274996</v>
      </c>
      <c r="J34">
        <f t="shared" si="61"/>
        <v>-390009057.09999996</v>
      </c>
      <c r="K34">
        <f t="shared" ref="K34" si="62">K$2*K121</f>
        <v>-204867000</v>
      </c>
    </row>
    <row r="35" spans="1:11" x14ac:dyDescent="0.2">
      <c r="A35" t="s">
        <v>1320</v>
      </c>
      <c r="C35">
        <f t="shared" ref="C35:J35" si="63">C$2*C122</f>
        <v>-19262148.570530187</v>
      </c>
      <c r="D35">
        <f t="shared" si="63"/>
        <v>-31467925.067024201</v>
      </c>
      <c r="E35">
        <f t="shared" si="63"/>
        <v>-52914326.895673431</v>
      </c>
      <c r="F35">
        <f t="shared" si="63"/>
        <v>-88723494.428926334</v>
      </c>
      <c r="G35">
        <f t="shared" si="63"/>
        <v>-146906923.51307234</v>
      </c>
      <c r="H35">
        <f t="shared" si="63"/>
        <v>-231951525.17724875</v>
      </c>
      <c r="I35">
        <f t="shared" si="63"/>
        <v>-319193956.27274996</v>
      </c>
      <c r="J35">
        <f t="shared" si="63"/>
        <v>-390009057.09999996</v>
      </c>
      <c r="K35">
        <f t="shared" ref="K35" si="64">K$2*K122</f>
        <v>-204867000</v>
      </c>
    </row>
    <row r="36" spans="1:11" x14ac:dyDescent="0.2">
      <c r="A36" t="s">
        <v>1321</v>
      </c>
      <c r="C36">
        <f t="shared" ref="C36:J36" si="65">C$2*C123</f>
        <v>573586.06365876715</v>
      </c>
      <c r="D36">
        <f t="shared" si="65"/>
        <v>263448.02360839956</v>
      </c>
      <c r="E36">
        <f t="shared" si="65"/>
        <v>3165759.746703092</v>
      </c>
      <c r="F36">
        <f t="shared" si="65"/>
        <v>5805520.2613522215</v>
      </c>
      <c r="G36">
        <f t="shared" si="65"/>
        <v>4309926.5070892973</v>
      </c>
      <c r="H36">
        <f t="shared" si="65"/>
        <v>2185930.6037646476</v>
      </c>
      <c r="I36">
        <f t="shared" si="65"/>
        <v>13558681.328399999</v>
      </c>
      <c r="J36">
        <f t="shared" si="65"/>
        <v>41198887.599999994</v>
      </c>
      <c r="K36">
        <f t="shared" ref="K36" si="66">K$2*K123</f>
        <v>56444000</v>
      </c>
    </row>
    <row r="37" spans="1:11" x14ac:dyDescent="0.2">
      <c r="A37" t="s">
        <v>1322</v>
      </c>
      <c r="C37">
        <f t="shared" ref="C37:J37" si="67">C$2*C124</f>
        <v>90379.69912747074</v>
      </c>
      <c r="D37">
        <f t="shared" si="67"/>
        <v>65875.087516873784</v>
      </c>
      <c r="E37">
        <f t="shared" si="67"/>
        <v>73616.924915469281</v>
      </c>
      <c r="F37">
        <f t="shared" si="67"/>
        <v>126206.96220330916</v>
      </c>
      <c r="G37">
        <f t="shared" si="67"/>
        <v>80041.49227451552</v>
      </c>
      <c r="H37">
        <f t="shared" si="67"/>
        <v>121440.58909803598</v>
      </c>
      <c r="I37">
        <f t="shared" si="67"/>
        <v>0</v>
      </c>
      <c r="J37">
        <f t="shared" si="67"/>
        <v>0</v>
      </c>
      <c r="K37">
        <f t="shared" ref="K37" si="68">K$2*K124</f>
        <v>0</v>
      </c>
    </row>
    <row r="38" spans="1:11" x14ac:dyDescent="0.2">
      <c r="A38" t="s">
        <v>1323</v>
      </c>
      <c r="C38">
        <f t="shared" ref="C38:J38" si="69">C$2*C125</f>
        <v>483206.36453129642</v>
      </c>
      <c r="D38">
        <f t="shared" si="69"/>
        <v>197572.9360915258</v>
      </c>
      <c r="E38">
        <f t="shared" si="69"/>
        <v>3092142.8217876228</v>
      </c>
      <c r="F38">
        <f t="shared" si="69"/>
        <v>5679313.2991489125</v>
      </c>
      <c r="G38">
        <f t="shared" si="69"/>
        <v>4309926.5070892973</v>
      </c>
      <c r="H38">
        <f t="shared" si="69"/>
        <v>2185930.6037646476</v>
      </c>
      <c r="I38">
        <f t="shared" si="69"/>
        <v>13558681.328399999</v>
      </c>
      <c r="J38">
        <f t="shared" si="69"/>
        <v>41198887.599999994</v>
      </c>
      <c r="K38">
        <f t="shared" ref="K38" si="70">K$2*K125</f>
        <v>56444000</v>
      </c>
    </row>
    <row r="39" spans="1:11" x14ac:dyDescent="0.2">
      <c r="A39" t="s">
        <v>1281</v>
      </c>
      <c r="C39">
        <f t="shared" ref="C39:J39" si="71">C$2*C126</f>
        <v>-19269104.980818499</v>
      </c>
      <c r="D39">
        <f t="shared" si="71"/>
        <v>-31394369.763473574</v>
      </c>
      <c r="E39">
        <f t="shared" si="71"/>
        <v>-53089063.280179873</v>
      </c>
      <c r="F39">
        <f t="shared" si="71"/>
        <v>-88597287.466723025</v>
      </c>
      <c r="G39">
        <f t="shared" si="71"/>
        <v>-148754034.87325346</v>
      </c>
      <c r="H39">
        <f t="shared" si="71"/>
        <v>-228794069.8606998</v>
      </c>
      <c r="I39">
        <f t="shared" si="71"/>
        <v>-297387077.13623995</v>
      </c>
      <c r="J39">
        <f t="shared" si="71"/>
        <v>-426323540.49999994</v>
      </c>
      <c r="K39">
        <f t="shared" ref="K39" si="72">K$2*K126</f>
        <v>-257706000</v>
      </c>
    </row>
    <row r="40" spans="1:11" x14ac:dyDescent="0.2">
      <c r="A40" t="s">
        <v>1278</v>
      </c>
      <c r="C40">
        <f t="shared" ref="C40:J40" si="73">C$2*C127</f>
        <v>-18684046.471819177</v>
      </c>
      <c r="D40">
        <f t="shared" si="73"/>
        <v>-30939921.007036053</v>
      </c>
      <c r="E40">
        <f t="shared" si="73"/>
        <v>-52184231.299150601</v>
      </c>
      <c r="F40">
        <f t="shared" si="73"/>
        <v>-85694527.336046919</v>
      </c>
      <c r="G40">
        <f t="shared" si="73"/>
        <v>-143705263.82209173</v>
      </c>
      <c r="H40">
        <f t="shared" si="73"/>
        <v>-221507634.51481766</v>
      </c>
      <c r="I40">
        <f t="shared" si="73"/>
        <v>-288121978.22849995</v>
      </c>
      <c r="J40">
        <f t="shared" si="73"/>
        <v>-419209299.59999996</v>
      </c>
      <c r="K40">
        <f t="shared" ref="K40" si="74">K$2*K127</f>
        <v>-250908000</v>
      </c>
    </row>
    <row r="41" spans="1:11" x14ac:dyDescent="0.2">
      <c r="A41" t="s">
        <v>1324</v>
      </c>
      <c r="C41">
        <f t="shared" ref="C41:J41" si="75">C$2*C128</f>
        <v>585058.50899932021</v>
      </c>
      <c r="D41">
        <f t="shared" si="75"/>
        <v>454448.75643752341</v>
      </c>
      <c r="E41">
        <f t="shared" si="75"/>
        <v>904831.9810292708</v>
      </c>
      <c r="F41">
        <f t="shared" si="75"/>
        <v>2902760.1306761107</v>
      </c>
      <c r="G41">
        <f t="shared" si="75"/>
        <v>5048771.0511617484</v>
      </c>
      <c r="H41">
        <f t="shared" si="75"/>
        <v>7286435.3458821597</v>
      </c>
      <c r="I41">
        <f t="shared" si="75"/>
        <v>9265098.9077399988</v>
      </c>
      <c r="J41">
        <f t="shared" si="75"/>
        <v>7114240.8999999994</v>
      </c>
      <c r="K41">
        <f t="shared" ref="K41" si="76">K$2*K128</f>
        <v>6798000</v>
      </c>
    </row>
    <row r="90" spans="1:11" x14ac:dyDescent="0.2">
      <c r="A90" t="s">
        <v>1285</v>
      </c>
      <c r="B90" s="19">
        <v>372800000</v>
      </c>
      <c r="C90" s="19">
        <v>6669024</v>
      </c>
      <c r="D90" s="19">
        <v>7578876</v>
      </c>
      <c r="E90" s="19">
        <v>14323920</v>
      </c>
      <c r="F90" s="19">
        <v>43000000</v>
      </c>
      <c r="G90" s="19">
        <v>25900000</v>
      </c>
      <c r="H90" s="19">
        <v>53600000</v>
      </c>
      <c r="I90" s="19">
        <v>131400000</v>
      </c>
      <c r="J90" s="19">
        <v>78500000</v>
      </c>
      <c r="K90" s="19">
        <v>263400000</v>
      </c>
    </row>
    <row r="91" spans="1:11" x14ac:dyDescent="0.2">
      <c r="A91" t="s">
        <v>1332</v>
      </c>
      <c r="B91" s="19">
        <v>372800000</v>
      </c>
      <c r="C91" s="19">
        <v>6669024</v>
      </c>
      <c r="D91" s="19">
        <v>7578876</v>
      </c>
      <c r="E91" s="19">
        <v>14323920</v>
      </c>
      <c r="F91" s="19">
        <v>43000000</v>
      </c>
      <c r="G91" s="19">
        <v>25900000</v>
      </c>
      <c r="H91" s="19">
        <v>53600000</v>
      </c>
      <c r="I91" s="19">
        <v>131400000</v>
      </c>
      <c r="J91" s="19">
        <v>78500000</v>
      </c>
      <c r="K91" s="19">
        <v>263400000</v>
      </c>
    </row>
    <row r="92" spans="1:11" x14ac:dyDescent="0.2">
      <c r="A92" t="s">
        <v>1287</v>
      </c>
      <c r="B92" s="19">
        <v>491300000</v>
      </c>
      <c r="C92" s="19">
        <v>23138444</v>
      </c>
      <c r="D92" s="19">
        <v>32339143</v>
      </c>
      <c r="E92" s="19">
        <v>58125998</v>
      </c>
      <c r="F92" s="19">
        <v>94500000</v>
      </c>
      <c r="G92" s="19">
        <v>146700000</v>
      </c>
      <c r="H92" s="19">
        <v>242000000</v>
      </c>
      <c r="I92" s="19">
        <v>394600000</v>
      </c>
      <c r="J92" s="19">
        <v>480000000</v>
      </c>
      <c r="K92" s="19">
        <v>513600000</v>
      </c>
    </row>
    <row r="93" spans="1:11" x14ac:dyDescent="0.2">
      <c r="A93" t="s">
        <v>1333</v>
      </c>
      <c r="B93" s="19">
        <v>161700000</v>
      </c>
      <c r="C93" s="19">
        <v>3196250</v>
      </c>
      <c r="D93" s="19">
        <v>3546241</v>
      </c>
      <c r="E93" s="19">
        <v>12932168</v>
      </c>
      <c r="F93" s="19">
        <v>27300000</v>
      </c>
      <c r="G93" s="19">
        <v>38300000</v>
      </c>
      <c r="H93" s="19">
        <v>61600000</v>
      </c>
      <c r="I93" s="19">
        <v>79600000</v>
      </c>
      <c r="J93" s="19">
        <v>100300000</v>
      </c>
      <c r="K93" s="19">
        <v>165400000</v>
      </c>
    </row>
    <row r="94" spans="1:11" x14ac:dyDescent="0.2">
      <c r="A94" t="s">
        <v>1334</v>
      </c>
      <c r="B94" s="19">
        <v>161700000</v>
      </c>
      <c r="C94" s="19">
        <v>3196250</v>
      </c>
      <c r="D94" s="19">
        <v>3546241</v>
      </c>
      <c r="E94" s="19">
        <v>12932168</v>
      </c>
      <c r="F94" s="19">
        <v>27300000</v>
      </c>
      <c r="G94" s="19">
        <v>38300000</v>
      </c>
      <c r="H94" s="19">
        <v>61600000</v>
      </c>
      <c r="I94" s="19">
        <v>79600000</v>
      </c>
      <c r="J94" s="19">
        <v>100300000</v>
      </c>
      <c r="K94" s="19">
        <v>165400000</v>
      </c>
    </row>
    <row r="95" spans="1:11" x14ac:dyDescent="0.2">
      <c r="A95" t="s">
        <v>1335</v>
      </c>
      <c r="B95" s="19">
        <v>161700000</v>
      </c>
      <c r="C95" s="19">
        <v>3196250</v>
      </c>
      <c r="D95" s="19">
        <v>3546241</v>
      </c>
      <c r="E95" s="19">
        <v>12932168</v>
      </c>
      <c r="F95" s="19">
        <v>27300000</v>
      </c>
      <c r="G95" s="19">
        <v>38300000</v>
      </c>
      <c r="H95" s="19">
        <v>61600000</v>
      </c>
      <c r="I95" s="19">
        <v>79600000</v>
      </c>
      <c r="J95" s="19">
        <v>100300000</v>
      </c>
      <c r="K95" s="19">
        <v>165400000</v>
      </c>
    </row>
    <row r="96" spans="1:11" x14ac:dyDescent="0.2">
      <c r="A96" t="s">
        <v>1336</v>
      </c>
      <c r="B96" s="19">
        <v>329600000</v>
      </c>
      <c r="C96" s="19">
        <v>19942194</v>
      </c>
      <c r="D96" s="19">
        <v>28792902</v>
      </c>
      <c r="E96" s="19">
        <v>45193830</v>
      </c>
      <c r="F96" s="19">
        <v>67200000</v>
      </c>
      <c r="G96" s="19">
        <v>108400000</v>
      </c>
      <c r="H96" s="19">
        <v>180400000</v>
      </c>
      <c r="I96" s="19">
        <v>315000000</v>
      </c>
      <c r="J96" s="19">
        <v>379700000</v>
      </c>
      <c r="K96" s="19">
        <v>348200000</v>
      </c>
    </row>
    <row r="97" spans="1:11" x14ac:dyDescent="0.2">
      <c r="A97" t="s">
        <v>1293</v>
      </c>
      <c r="B97" s="19">
        <v>-118500000</v>
      </c>
      <c r="C97" s="19">
        <v>-16469420</v>
      </c>
      <c r="D97" s="19">
        <v>-24760267</v>
      </c>
      <c r="E97" s="19">
        <v>-43802078</v>
      </c>
      <c r="F97" s="19">
        <v>-51500000</v>
      </c>
      <c r="G97" s="19">
        <v>-120800000</v>
      </c>
      <c r="H97" s="19">
        <v>-188400000</v>
      </c>
      <c r="I97" s="19">
        <v>-263200000</v>
      </c>
      <c r="J97" s="19">
        <v>-401500000</v>
      </c>
      <c r="K97" s="19">
        <v>-250200000</v>
      </c>
    </row>
    <row r="98" spans="1:11" x14ac:dyDescent="0.2">
      <c r="A98" t="s">
        <v>1295</v>
      </c>
      <c r="B98" s="19">
        <v>49200000</v>
      </c>
      <c r="C98" s="19">
        <v>360369</v>
      </c>
      <c r="D98" s="19">
        <v>151031</v>
      </c>
      <c r="E98" s="19">
        <v>2412661</v>
      </c>
      <c r="F98" s="19">
        <v>4500000</v>
      </c>
      <c r="G98" s="19">
        <v>3500000</v>
      </c>
      <c r="H98" s="19">
        <v>1800000</v>
      </c>
      <c r="I98" s="19">
        <v>12000000</v>
      </c>
      <c r="J98" s="19">
        <v>38800000</v>
      </c>
      <c r="K98" s="19">
        <v>54800000</v>
      </c>
    </row>
    <row r="99" spans="1:11" x14ac:dyDescent="0.2">
      <c r="A99" t="s">
        <v>1337</v>
      </c>
      <c r="B99" s="19">
        <v>49200000</v>
      </c>
      <c r="C99" s="19">
        <v>427773</v>
      </c>
      <c r="D99" s="19">
        <v>201388</v>
      </c>
      <c r="E99" s="19">
        <v>2470101</v>
      </c>
      <c r="F99" s="19">
        <v>4600000</v>
      </c>
      <c r="G99" s="19">
        <v>3500000</v>
      </c>
      <c r="H99" s="19">
        <v>1800000</v>
      </c>
      <c r="I99" s="19">
        <v>12000000</v>
      </c>
      <c r="J99" s="19">
        <v>38800000</v>
      </c>
      <c r="K99" s="19">
        <v>54800000</v>
      </c>
    </row>
    <row r="100" spans="1:11" x14ac:dyDescent="0.2">
      <c r="A100" t="s">
        <v>1338</v>
      </c>
      <c r="C100" s="19">
        <v>67404</v>
      </c>
      <c r="D100" s="19">
        <v>50357</v>
      </c>
      <c r="E100" s="19">
        <v>57440</v>
      </c>
      <c r="F100" s="19">
        <v>100000</v>
      </c>
      <c r="G100" s="19">
        <v>65000</v>
      </c>
      <c r="H100" s="19">
        <v>100000</v>
      </c>
    </row>
    <row r="101" spans="1:11" x14ac:dyDescent="0.2">
      <c r="A101" t="s">
        <v>1298</v>
      </c>
      <c r="B101" s="19">
        <v>-3200000</v>
      </c>
      <c r="C101" s="19">
        <v>1671000</v>
      </c>
      <c r="D101" s="19">
        <v>560030</v>
      </c>
      <c r="E101" s="19">
        <v>-91049</v>
      </c>
      <c r="F101" s="19">
        <v>-23300000</v>
      </c>
      <c r="G101" s="19">
        <v>2100000</v>
      </c>
      <c r="H101" s="19">
        <v>2500000</v>
      </c>
      <c r="I101" s="19">
        <v>200000</v>
      </c>
      <c r="J101" s="19">
        <v>-1200000</v>
      </c>
      <c r="K101" s="19">
        <v>-2900000</v>
      </c>
    </row>
    <row r="102" spans="1:11" x14ac:dyDescent="0.2">
      <c r="A102" t="s">
        <v>1339</v>
      </c>
      <c r="C102" s="19">
        <v>14816</v>
      </c>
      <c r="D102" s="19">
        <v>5871</v>
      </c>
      <c r="E102" s="19">
        <v>-193779</v>
      </c>
      <c r="F102" s="19">
        <v>-24675000</v>
      </c>
    </row>
    <row r="103" spans="1:11" x14ac:dyDescent="0.2">
      <c r="A103" t="s">
        <v>1340</v>
      </c>
      <c r="E103">
        <v>0</v>
      </c>
      <c r="F103" s="19">
        <v>-24700000</v>
      </c>
      <c r="G103">
        <v>0</v>
      </c>
      <c r="H103">
        <v>0</v>
      </c>
    </row>
    <row r="104" spans="1:11" x14ac:dyDescent="0.2">
      <c r="A104" t="s">
        <v>1344</v>
      </c>
      <c r="B104" s="19">
        <v>-3200000</v>
      </c>
      <c r="C104" s="19">
        <v>1656184</v>
      </c>
      <c r="D104" s="19">
        <v>554159</v>
      </c>
      <c r="E104" s="19">
        <v>102730</v>
      </c>
      <c r="F104" s="19">
        <v>1400000</v>
      </c>
      <c r="G104" s="19">
        <v>2100000</v>
      </c>
      <c r="H104" s="19">
        <v>2500000</v>
      </c>
      <c r="I104" s="19">
        <v>200000</v>
      </c>
      <c r="J104" s="19">
        <v>-1200000</v>
      </c>
      <c r="K104" s="19">
        <v>-2900000</v>
      </c>
    </row>
    <row r="105" spans="1:11" x14ac:dyDescent="0.2">
      <c r="A105" t="s">
        <v>1304</v>
      </c>
      <c r="B105" s="19">
        <v>-72500000</v>
      </c>
      <c r="C105" s="19">
        <v>-14438051</v>
      </c>
      <c r="D105" s="19">
        <v>-24049206</v>
      </c>
      <c r="E105" s="19">
        <v>-41480466</v>
      </c>
      <c r="F105" s="19">
        <v>-70300000</v>
      </c>
      <c r="G105" s="19">
        <v>-115200000</v>
      </c>
      <c r="H105" s="19">
        <v>-184100000</v>
      </c>
      <c r="I105" s="19">
        <v>-251000000</v>
      </c>
      <c r="J105" s="19">
        <v>-363900000</v>
      </c>
      <c r="K105" s="19">
        <v>-198300000</v>
      </c>
    </row>
    <row r="106" spans="1:11" x14ac:dyDescent="0.2">
      <c r="A106" t="s">
        <v>1305</v>
      </c>
      <c r="B106" s="19">
        <v>100000</v>
      </c>
      <c r="C106" s="19">
        <v>-87408</v>
      </c>
      <c r="D106">
        <v>0</v>
      </c>
      <c r="G106">
        <v>0</v>
      </c>
      <c r="H106">
        <v>0</v>
      </c>
      <c r="I106" s="19">
        <v>20900000</v>
      </c>
      <c r="J106" s="19">
        <v>900000</v>
      </c>
      <c r="K106" s="19">
        <v>600000</v>
      </c>
    </row>
    <row r="107" spans="1:11" x14ac:dyDescent="0.2">
      <c r="A107" t="s">
        <v>1369</v>
      </c>
      <c r="G107" s="19">
        <v>-4100000</v>
      </c>
      <c r="H107" s="19">
        <v>-6900000</v>
      </c>
      <c r="I107" s="19">
        <v>-10600000</v>
      </c>
      <c r="J107" s="19">
        <v>-2500000</v>
      </c>
      <c r="K107">
        <v>0</v>
      </c>
    </row>
    <row r="108" spans="1:11" x14ac:dyDescent="0.2">
      <c r="A108" t="s">
        <v>1306</v>
      </c>
      <c r="B108" s="19">
        <v>-72600000</v>
      </c>
      <c r="C108" s="19">
        <v>-12353623</v>
      </c>
      <c r="D108" s="19">
        <v>-28619637</v>
      </c>
      <c r="E108" s="19">
        <v>-239847222</v>
      </c>
      <c r="F108" s="19">
        <v>-70300000</v>
      </c>
      <c r="G108" s="19">
        <v>-119300000</v>
      </c>
      <c r="H108" s="19">
        <v>-191000000</v>
      </c>
      <c r="I108" s="19">
        <v>-282500000</v>
      </c>
      <c r="J108" s="19">
        <v>-367300000</v>
      </c>
      <c r="K108" s="19">
        <v>-198900000</v>
      </c>
    </row>
    <row r="109" spans="1:11" x14ac:dyDescent="0.2">
      <c r="A109" t="s">
        <v>1345</v>
      </c>
      <c r="B109" s="19">
        <v>-72600000</v>
      </c>
      <c r="C109" s="19">
        <v>-14350643</v>
      </c>
      <c r="D109" s="19">
        <v>-24049206</v>
      </c>
      <c r="E109" s="19">
        <v>-41480466</v>
      </c>
      <c r="F109" s="19">
        <v>-70300000</v>
      </c>
      <c r="G109" s="19">
        <v>-119300000</v>
      </c>
      <c r="H109" s="19">
        <v>-191000000</v>
      </c>
      <c r="I109" s="19">
        <v>-282500000</v>
      </c>
      <c r="J109" s="19">
        <v>-367300000</v>
      </c>
      <c r="K109" s="19">
        <v>-198900000</v>
      </c>
    </row>
    <row r="110" spans="1:11" x14ac:dyDescent="0.2">
      <c r="A110" t="s">
        <v>1346</v>
      </c>
      <c r="B110" s="19">
        <v>-72600000</v>
      </c>
      <c r="C110" s="19">
        <v>-14350643</v>
      </c>
      <c r="D110" s="19">
        <v>-24049206</v>
      </c>
      <c r="E110" s="19">
        <v>-41480466</v>
      </c>
      <c r="F110" s="19">
        <v>-70300000</v>
      </c>
      <c r="G110" s="19">
        <v>-119300000</v>
      </c>
      <c r="H110" s="19">
        <v>-191000000</v>
      </c>
      <c r="I110" s="19">
        <v>-282500000</v>
      </c>
      <c r="J110" s="19">
        <v>-367300000</v>
      </c>
      <c r="K110" s="19">
        <v>-198900000</v>
      </c>
    </row>
    <row r="111" spans="1:11" x14ac:dyDescent="0.2">
      <c r="A111" t="s">
        <v>1347</v>
      </c>
      <c r="B111" s="19">
        <v>-72600000</v>
      </c>
      <c r="C111" s="19">
        <v>-14350643</v>
      </c>
      <c r="D111" s="19">
        <v>-24049206</v>
      </c>
      <c r="E111" s="19">
        <v>-41480466</v>
      </c>
      <c r="F111" s="19">
        <v>-70300000</v>
      </c>
      <c r="G111" s="19">
        <v>-119300000</v>
      </c>
      <c r="H111" s="19">
        <v>-191000000</v>
      </c>
      <c r="I111" s="19">
        <v>-282500000</v>
      </c>
      <c r="J111" s="19">
        <v>-367300000</v>
      </c>
      <c r="K111" s="19">
        <v>-198900000</v>
      </c>
    </row>
    <row r="112" spans="1:11" x14ac:dyDescent="0.2">
      <c r="A112" t="s">
        <v>1372</v>
      </c>
      <c r="C112" s="19">
        <v>-1997020</v>
      </c>
      <c r="D112" s="19">
        <v>-4570431</v>
      </c>
    </row>
    <row r="113" spans="1:11" x14ac:dyDescent="0.2">
      <c r="A113" t="s">
        <v>1348</v>
      </c>
      <c r="C113" s="19">
        <v>-1997020</v>
      </c>
      <c r="D113" s="19">
        <v>4570431</v>
      </c>
      <c r="E113" s="19">
        <v>198366756</v>
      </c>
      <c r="F113">
        <v>0</v>
      </c>
      <c r="G113">
        <v>0</v>
      </c>
    </row>
    <row r="114" spans="1:11" x14ac:dyDescent="0.2">
      <c r="A114" t="s">
        <v>1312</v>
      </c>
      <c r="B114" s="19">
        <v>-72600000</v>
      </c>
      <c r="C114" s="19">
        <v>-12353623</v>
      </c>
      <c r="D114" s="19">
        <v>-28619637</v>
      </c>
      <c r="E114" s="19">
        <v>-239847222</v>
      </c>
      <c r="F114" s="19">
        <v>-70300000</v>
      </c>
      <c r="G114" s="19">
        <v>-119300000</v>
      </c>
      <c r="H114" s="19">
        <v>-191000000</v>
      </c>
      <c r="I114" s="19">
        <v>-282500000</v>
      </c>
      <c r="J114" s="19">
        <v>-367300000</v>
      </c>
      <c r="K114" s="19">
        <v>-198900000</v>
      </c>
    </row>
    <row r="115" spans="1:11" x14ac:dyDescent="0.2">
      <c r="A115" t="s">
        <v>1313</v>
      </c>
      <c r="B115">
        <v>-1.01</v>
      </c>
      <c r="C115">
        <v>-0.69099999999999995</v>
      </c>
      <c r="D115">
        <v>-1.38</v>
      </c>
      <c r="E115">
        <v>-25.45</v>
      </c>
      <c r="F115">
        <v>-2.13</v>
      </c>
      <c r="G115">
        <v>-3.02</v>
      </c>
      <c r="H115">
        <v>-3.82</v>
      </c>
      <c r="I115">
        <v>-5.31</v>
      </c>
      <c r="J115">
        <v>-6.62</v>
      </c>
      <c r="K115">
        <v>-2.77</v>
      </c>
    </row>
    <row r="116" spans="1:11" x14ac:dyDescent="0.2">
      <c r="A116" t="s">
        <v>1314</v>
      </c>
      <c r="B116">
        <v>-1.01</v>
      </c>
      <c r="C116">
        <v>-0.69099999999999995</v>
      </c>
      <c r="D116">
        <v>-1.38</v>
      </c>
      <c r="E116">
        <v>-25.45</v>
      </c>
      <c r="F116">
        <v>-2.13</v>
      </c>
      <c r="G116">
        <v>-3.02</v>
      </c>
      <c r="H116">
        <v>-3.82</v>
      </c>
      <c r="I116">
        <v>-5.31</v>
      </c>
      <c r="J116">
        <v>-6.62</v>
      </c>
      <c r="K116">
        <v>-2.77</v>
      </c>
    </row>
    <row r="117" spans="1:11" x14ac:dyDescent="0.2">
      <c r="A117" t="s">
        <v>1315</v>
      </c>
      <c r="B117" s="19">
        <v>72450000</v>
      </c>
      <c r="C117" s="19">
        <v>17879297</v>
      </c>
      <c r="D117" s="19">
        <v>20731838</v>
      </c>
      <c r="E117" s="19">
        <v>9422799</v>
      </c>
      <c r="F117" s="19">
        <v>32927697</v>
      </c>
      <c r="G117" s="19">
        <v>39534497</v>
      </c>
      <c r="H117" s="19">
        <v>50000000</v>
      </c>
      <c r="I117" s="19">
        <v>53200000</v>
      </c>
      <c r="J117" s="19">
        <v>55500000</v>
      </c>
      <c r="K117" s="19">
        <v>71900000</v>
      </c>
    </row>
    <row r="118" spans="1:11" x14ac:dyDescent="0.2">
      <c r="A118" t="s">
        <v>1316</v>
      </c>
      <c r="B118" s="19">
        <v>72550000</v>
      </c>
      <c r="C118" s="19">
        <v>17879297</v>
      </c>
      <c r="D118" s="19">
        <v>20731838</v>
      </c>
      <c r="E118" s="19">
        <v>9422799</v>
      </c>
      <c r="F118" s="19">
        <v>32927697</v>
      </c>
      <c r="G118" s="19">
        <v>39534497</v>
      </c>
      <c r="H118" s="19">
        <v>50000000</v>
      </c>
      <c r="I118" s="19">
        <v>53200000</v>
      </c>
      <c r="J118" s="19">
        <v>55500000</v>
      </c>
      <c r="K118" s="19">
        <v>71900000</v>
      </c>
    </row>
    <row r="119" spans="1:11" x14ac:dyDescent="0.2">
      <c r="A119" t="s">
        <v>1317</v>
      </c>
      <c r="B119" s="19">
        <v>-118500000</v>
      </c>
      <c r="C119" s="19">
        <v>-16469420</v>
      </c>
      <c r="D119" s="19">
        <v>-24760267</v>
      </c>
      <c r="E119" s="19">
        <v>-43802078</v>
      </c>
      <c r="F119" s="19">
        <v>-51500000</v>
      </c>
      <c r="G119" s="19">
        <v>-120800000</v>
      </c>
      <c r="H119" s="19">
        <v>-188400000</v>
      </c>
      <c r="I119" s="19">
        <v>-263200000</v>
      </c>
      <c r="J119" s="19">
        <v>-401500000</v>
      </c>
      <c r="K119" s="19">
        <v>-250200000</v>
      </c>
    </row>
    <row r="120" spans="1:11" x14ac:dyDescent="0.2">
      <c r="A120" t="s">
        <v>1318</v>
      </c>
      <c r="B120" s="19">
        <v>491300000</v>
      </c>
      <c r="C120" s="19">
        <v>23138444</v>
      </c>
      <c r="D120" s="19">
        <v>32339143</v>
      </c>
      <c r="E120" s="19">
        <v>58125998</v>
      </c>
      <c r="F120" s="19">
        <v>94500000</v>
      </c>
      <c r="G120" s="19">
        <v>146700000</v>
      </c>
      <c r="H120" s="19">
        <v>242000000</v>
      </c>
      <c r="I120" s="19">
        <v>394600000</v>
      </c>
      <c r="J120" s="19">
        <v>480000000</v>
      </c>
      <c r="K120" s="19">
        <v>513600000</v>
      </c>
    </row>
    <row r="121" spans="1:11" x14ac:dyDescent="0.2">
      <c r="A121" t="s">
        <v>1319</v>
      </c>
      <c r="B121" s="19">
        <v>-72600000</v>
      </c>
      <c r="C121" s="19">
        <v>-14350643</v>
      </c>
      <c r="D121" s="19">
        <v>-24049206</v>
      </c>
      <c r="E121" s="19">
        <v>-41480466</v>
      </c>
      <c r="F121" s="19">
        <v>-70300000</v>
      </c>
      <c r="G121" s="19">
        <v>-119300000</v>
      </c>
      <c r="H121" s="19">
        <v>-191000000</v>
      </c>
      <c r="I121" s="19">
        <v>-282500000</v>
      </c>
      <c r="J121" s="19">
        <v>-367300000</v>
      </c>
      <c r="K121" s="19">
        <v>-198900000</v>
      </c>
    </row>
    <row r="122" spans="1:11" x14ac:dyDescent="0.2">
      <c r="A122" t="s">
        <v>1320</v>
      </c>
      <c r="B122" s="19">
        <v>-72600000</v>
      </c>
      <c r="C122" s="19">
        <v>-14365459</v>
      </c>
      <c r="D122" s="19">
        <v>-24055077</v>
      </c>
      <c r="E122" s="19">
        <v>-41286687</v>
      </c>
      <c r="F122" s="19">
        <v>-70300000</v>
      </c>
      <c r="G122" s="19">
        <v>-119300000</v>
      </c>
      <c r="H122" s="19">
        <v>-191000000</v>
      </c>
      <c r="I122" s="19">
        <v>-282500000</v>
      </c>
      <c r="J122" s="19">
        <v>-367300000</v>
      </c>
      <c r="K122" s="19">
        <v>-198900000</v>
      </c>
    </row>
    <row r="123" spans="1:11" x14ac:dyDescent="0.2">
      <c r="A123" t="s">
        <v>1321</v>
      </c>
      <c r="B123" s="19">
        <v>49200000</v>
      </c>
      <c r="C123" s="19">
        <v>427773</v>
      </c>
      <c r="D123" s="19">
        <v>201388</v>
      </c>
      <c r="E123" s="19">
        <v>2470101</v>
      </c>
      <c r="F123" s="19">
        <v>4600000</v>
      </c>
      <c r="G123" s="19">
        <v>3500000</v>
      </c>
      <c r="H123" s="19">
        <v>1800000</v>
      </c>
      <c r="I123" s="19">
        <v>12000000</v>
      </c>
      <c r="J123" s="19">
        <v>38800000</v>
      </c>
      <c r="K123" s="19">
        <v>54800000</v>
      </c>
    </row>
    <row r="124" spans="1:11" x14ac:dyDescent="0.2">
      <c r="A124" t="s">
        <v>1322</v>
      </c>
      <c r="C124" s="19">
        <v>67404</v>
      </c>
      <c r="D124" s="19">
        <v>50357</v>
      </c>
      <c r="E124" s="19">
        <v>57440</v>
      </c>
      <c r="F124" s="19">
        <v>100000</v>
      </c>
      <c r="G124" s="19">
        <v>65000</v>
      </c>
      <c r="H124" s="19">
        <v>100000</v>
      </c>
    </row>
    <row r="125" spans="1:11" x14ac:dyDescent="0.2">
      <c r="A125" t="s">
        <v>1323</v>
      </c>
      <c r="B125" s="19">
        <v>49200000</v>
      </c>
      <c r="C125" s="19">
        <v>360369</v>
      </c>
      <c r="D125" s="19">
        <v>151031</v>
      </c>
      <c r="E125" s="19">
        <v>2412661</v>
      </c>
      <c r="F125" s="19">
        <v>4500000</v>
      </c>
      <c r="G125" s="19">
        <v>3500000</v>
      </c>
      <c r="H125" s="19">
        <v>1800000</v>
      </c>
      <c r="I125" s="19">
        <v>12000000</v>
      </c>
      <c r="J125" s="19">
        <v>38800000</v>
      </c>
      <c r="K125" s="19">
        <v>54800000</v>
      </c>
    </row>
    <row r="126" spans="1:11" x14ac:dyDescent="0.2">
      <c r="A126" t="s">
        <v>1281</v>
      </c>
      <c r="B126" s="19">
        <v>-118500000</v>
      </c>
      <c r="C126" s="19">
        <v>-14370647</v>
      </c>
      <c r="D126" s="19">
        <v>-23998849</v>
      </c>
      <c r="E126" s="19">
        <v>-41423026</v>
      </c>
      <c r="F126" s="19">
        <v>-70200000</v>
      </c>
      <c r="G126" s="19">
        <v>-120800000</v>
      </c>
      <c r="H126" s="19">
        <v>-188400000</v>
      </c>
      <c r="I126" s="19">
        <v>-263200000</v>
      </c>
      <c r="J126" s="19">
        <v>-401500000</v>
      </c>
      <c r="K126" s="19">
        <v>-250200000</v>
      </c>
    </row>
    <row r="127" spans="1:11" x14ac:dyDescent="0.2">
      <c r="A127" t="s">
        <v>1278</v>
      </c>
      <c r="B127" s="19">
        <v>-112600000</v>
      </c>
      <c r="C127" s="19">
        <v>-13934318</v>
      </c>
      <c r="D127" s="19">
        <v>-23651454</v>
      </c>
      <c r="E127" s="19">
        <v>-40717026</v>
      </c>
      <c r="F127" s="19">
        <v>-67900000</v>
      </c>
      <c r="G127" s="19">
        <v>-116700000</v>
      </c>
      <c r="H127" s="19">
        <v>-182400000</v>
      </c>
      <c r="I127" s="19">
        <v>-255000000</v>
      </c>
      <c r="J127" s="19">
        <v>-394800000</v>
      </c>
      <c r="K127" s="19">
        <v>-243600000</v>
      </c>
    </row>
    <row r="128" spans="1:11" x14ac:dyDescent="0.2">
      <c r="A128" t="s">
        <v>1324</v>
      </c>
      <c r="B128" s="19">
        <v>5900000</v>
      </c>
      <c r="C128" s="19">
        <v>436329</v>
      </c>
      <c r="D128" s="19">
        <v>347395</v>
      </c>
      <c r="E128" s="19">
        <v>706000</v>
      </c>
      <c r="F128" s="19">
        <v>2300000</v>
      </c>
      <c r="G128" s="19">
        <v>4100000</v>
      </c>
      <c r="H128" s="19">
        <v>6000000</v>
      </c>
      <c r="I128" s="19">
        <v>8200000</v>
      </c>
      <c r="J128" s="19">
        <v>6700000</v>
      </c>
      <c r="K128" s="19">
        <v>6600000</v>
      </c>
    </row>
    <row r="129" spans="1:11" x14ac:dyDescent="0.2">
      <c r="A129" t="s">
        <v>1325</v>
      </c>
      <c r="B129" s="19">
        <v>-72600000</v>
      </c>
      <c r="C129" s="19">
        <v>-14350643</v>
      </c>
      <c r="D129" s="19">
        <v>-24049206</v>
      </c>
      <c r="E129" s="19">
        <v>-41480466</v>
      </c>
      <c r="F129" s="19">
        <v>-70300000</v>
      </c>
      <c r="G129" s="19">
        <v>-119300000</v>
      </c>
      <c r="H129" s="19">
        <v>-191000000</v>
      </c>
      <c r="I129" s="19">
        <v>-282500000</v>
      </c>
      <c r="J129" s="19">
        <v>-367300000</v>
      </c>
      <c r="K129" s="19">
        <v>-198900000</v>
      </c>
    </row>
    <row r="130" spans="1:11" x14ac:dyDescent="0.2">
      <c r="A130" t="s">
        <v>1326</v>
      </c>
      <c r="C130" s="19">
        <v>14816</v>
      </c>
      <c r="D130" s="19">
        <v>5871</v>
      </c>
      <c r="E130" s="19">
        <v>-193779</v>
      </c>
      <c r="F130" s="19">
        <v>-24675000</v>
      </c>
    </row>
    <row r="131" spans="1:11" x14ac:dyDescent="0.2">
      <c r="A131" t="s">
        <v>1327</v>
      </c>
      <c r="C131" s="19">
        <v>14816</v>
      </c>
      <c r="D131" s="19">
        <v>5871</v>
      </c>
      <c r="E131" s="19">
        <v>-193779</v>
      </c>
      <c r="F131" s="19">
        <v>-24675000</v>
      </c>
    </row>
    <row r="132" spans="1:11" x14ac:dyDescent="0.2">
      <c r="A132" t="s">
        <v>1328</v>
      </c>
      <c r="B132" s="19">
        <v>-112600000</v>
      </c>
      <c r="C132" s="19">
        <v>-13949134</v>
      </c>
      <c r="D132" s="19">
        <v>-23657325</v>
      </c>
      <c r="E132" s="19">
        <v>-40523247</v>
      </c>
      <c r="F132" s="19">
        <v>-67900000</v>
      </c>
      <c r="G132" s="19">
        <v>-116700000</v>
      </c>
      <c r="H132" s="19">
        <v>-182400000</v>
      </c>
      <c r="I132" s="19">
        <v>-255000000</v>
      </c>
      <c r="J132" s="19">
        <v>-394800000</v>
      </c>
      <c r="K132" s="19">
        <v>-243600000</v>
      </c>
    </row>
    <row r="133" spans="1:11" x14ac:dyDescent="0.2">
      <c r="A133" t="s">
        <v>1329</v>
      </c>
      <c r="B133">
        <v>0.21</v>
      </c>
      <c r="C133">
        <v>0</v>
      </c>
      <c r="D133">
        <v>0</v>
      </c>
      <c r="E133">
        <v>0</v>
      </c>
      <c r="F133">
        <v>0</v>
      </c>
      <c r="G133">
        <v>0</v>
      </c>
      <c r="H133">
        <v>0</v>
      </c>
      <c r="I133">
        <v>0.21</v>
      </c>
      <c r="J133">
        <v>0.21</v>
      </c>
      <c r="K133">
        <v>0.21</v>
      </c>
    </row>
    <row r="134" spans="1:11" x14ac:dyDescent="0.2">
      <c r="A134" t="s">
        <v>1330</v>
      </c>
      <c r="B134">
        <v>0</v>
      </c>
      <c r="C134">
        <v>0</v>
      </c>
      <c r="D134">
        <v>0</v>
      </c>
      <c r="E134">
        <v>0</v>
      </c>
      <c r="F134">
        <v>0</v>
      </c>
      <c r="G134">
        <v>0</v>
      </c>
      <c r="H134">
        <v>0</v>
      </c>
      <c r="I134">
        <v>0</v>
      </c>
      <c r="J134">
        <v>0</v>
      </c>
      <c r="K134">
        <v>0</v>
      </c>
    </row>
    <row r="136" spans="1:11" x14ac:dyDescent="0.2">
      <c r="A136" t="s">
        <v>1331</v>
      </c>
      <c r="B136">
        <v>3300</v>
      </c>
      <c r="C136">
        <v>-149.74</v>
      </c>
      <c r="D136">
        <v>-161.36000000000001</v>
      </c>
      <c r="E136">
        <v>168060.7</v>
      </c>
      <c r="F136">
        <v>139700</v>
      </c>
      <c r="G136">
        <v>504600</v>
      </c>
      <c r="H136">
        <v>278600</v>
      </c>
      <c r="I136">
        <v>4700</v>
      </c>
      <c r="J136">
        <v>374700</v>
      </c>
      <c r="K136">
        <v>7900</v>
      </c>
    </row>
    <row r="138" spans="1:11" ht="18" x14ac:dyDescent="0.2">
      <c r="A138" s="22"/>
    </row>
    <row r="139" spans="1:11" ht="18" x14ac:dyDescent="0.2">
      <c r="A139" s="23"/>
    </row>
    <row r="140" spans="1:11" ht="18" x14ac:dyDescent="0.2">
      <c r="A140" s="23"/>
    </row>
    <row r="141" spans="1:11" ht="18" x14ac:dyDescent="0.2">
      <c r="A141" s="23"/>
    </row>
    <row r="142" spans="1:11" ht="18" x14ac:dyDescent="0.2">
      <c r="A142" s="23"/>
    </row>
    <row r="143" spans="1:11" ht="18" x14ac:dyDescent="0.2">
      <c r="A143" s="23"/>
    </row>
    <row r="144" spans="1:11" ht="18" x14ac:dyDescent="0.2">
      <c r="A144" s="23"/>
    </row>
    <row r="145" spans="1:1" ht="18" x14ac:dyDescent="0.2">
      <c r="A145" s="23"/>
    </row>
    <row r="146" spans="1:1" ht="18" x14ac:dyDescent="0.2">
      <c r="A146" s="24"/>
    </row>
    <row r="147" spans="1:1" ht="18" x14ac:dyDescent="0.2">
      <c r="A147" s="22"/>
    </row>
    <row r="148" spans="1:1" ht="18" x14ac:dyDescent="0.2">
      <c r="A148" s="22"/>
    </row>
  </sheetData>
  <sortState xmlns:xlrd2="http://schemas.microsoft.com/office/spreadsheetml/2017/richdata2" columnSort="1" ref="C1:K50">
    <sortCondition ref="C1:K1"/>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E01C-A5C5-A545-8B4E-8A92C78E89EE}">
  <dimension ref="A1:AT141"/>
  <sheetViews>
    <sheetView workbookViewId="0"/>
  </sheetViews>
  <sheetFormatPr baseColWidth="10" defaultRowHeight="16" x14ac:dyDescent="0.2"/>
  <sheetData>
    <row r="1" spans="1:46" x14ac:dyDescent="0.2">
      <c r="A1" s="16" t="s">
        <v>1283</v>
      </c>
      <c r="B1" s="16" t="s">
        <v>1284</v>
      </c>
      <c r="C1" s="18">
        <v>43465</v>
      </c>
      <c r="D1" s="18">
        <v>43830</v>
      </c>
      <c r="E1" s="18">
        <v>44196</v>
      </c>
      <c r="F1" s="18">
        <v>44561</v>
      </c>
      <c r="G1" s="18">
        <v>44926</v>
      </c>
      <c r="H1" s="18">
        <v>45291</v>
      </c>
      <c r="I1" s="18">
        <v>45657</v>
      </c>
    </row>
    <row r="2" spans="1:46" x14ac:dyDescent="0.2">
      <c r="A2" s="16"/>
      <c r="B2" s="16"/>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6" x14ac:dyDescent="0.2">
      <c r="A3" s="16" t="s">
        <v>1285</v>
      </c>
      <c r="B3" s="16"/>
      <c r="C3" s="16">
        <f>C$2*C90</f>
        <v>485738.41474517511</v>
      </c>
      <c r="D3" s="16">
        <f t="shared" ref="D3:I3" si="0">D$2*D90</f>
        <v>2926739.4534947393</v>
      </c>
      <c r="E3" s="16">
        <f t="shared" si="0"/>
        <v>8357563.2010328751</v>
      </c>
      <c r="F3" s="16">
        <f t="shared" si="0"/>
        <v>11325549.339282837</v>
      </c>
      <c r="G3" s="16">
        <f t="shared" si="0"/>
        <v>10422106.381096799</v>
      </c>
      <c r="H3" s="16">
        <f t="shared" si="0"/>
        <v>10151066.119999999</v>
      </c>
      <c r="I3" s="16">
        <f t="shared" si="0"/>
        <v>11223910</v>
      </c>
    </row>
    <row r="4" spans="1:46" x14ac:dyDescent="0.2">
      <c r="A4" s="16" t="s">
        <v>1286</v>
      </c>
      <c r="C4" s="16">
        <f t="shared" ref="C4:I4" si="1">C$2*C91</f>
        <v>485738.41474517511</v>
      </c>
      <c r="D4" s="16">
        <f t="shared" si="1"/>
        <v>2926739.4534947393</v>
      </c>
      <c r="E4" s="16">
        <f t="shared" si="1"/>
        <v>8357563.2010328751</v>
      </c>
      <c r="F4" s="16">
        <f t="shared" si="1"/>
        <v>11325549.339282837</v>
      </c>
      <c r="G4" s="16">
        <f t="shared" si="1"/>
        <v>10422106.381096799</v>
      </c>
      <c r="H4" s="16">
        <f t="shared" si="1"/>
        <v>10151066.119999999</v>
      </c>
      <c r="I4" s="16">
        <f t="shared" si="1"/>
        <v>11223910</v>
      </c>
    </row>
    <row r="5" spans="1:46" x14ac:dyDescent="0.2">
      <c r="A5" s="16" t="s">
        <v>1287</v>
      </c>
      <c r="C5" s="16">
        <f t="shared" ref="C5:I5" si="2">C$2*C92</f>
        <v>13940308.013676174</v>
      </c>
      <c r="D5" s="16">
        <f t="shared" si="2"/>
        <v>24800930.142572284</v>
      </c>
      <c r="E5" s="16">
        <f t="shared" si="2"/>
        <v>62880596.3308594</v>
      </c>
      <c r="F5" s="16">
        <f t="shared" si="2"/>
        <v>154687379.17540529</v>
      </c>
      <c r="G5" s="16">
        <f t="shared" si="2"/>
        <v>212574135.75676587</v>
      </c>
      <c r="H5" s="16">
        <f t="shared" si="2"/>
        <v>260315383.66599998</v>
      </c>
      <c r="I5" s="16">
        <f t="shared" si="2"/>
        <v>401527990</v>
      </c>
    </row>
    <row r="6" spans="1:46" x14ac:dyDescent="0.2">
      <c r="A6" s="16" t="s">
        <v>1288</v>
      </c>
      <c r="C6" s="16">
        <f t="shared" ref="C6:I6" si="3">C$2*C93</f>
        <v>3128462.9825672098</v>
      </c>
      <c r="D6" s="16">
        <f t="shared" si="3"/>
        <v>6451699.9078331646</v>
      </c>
      <c r="E6" s="16">
        <f t="shared" si="3"/>
        <v>16577208.753838893</v>
      </c>
      <c r="F6" s="16">
        <f t="shared" si="3"/>
        <v>31811362.314230528</v>
      </c>
      <c r="G6" s="16">
        <f t="shared" si="3"/>
        <v>42634143.547043093</v>
      </c>
      <c r="H6" s="16">
        <f t="shared" si="3"/>
        <v>57540405.129999995</v>
      </c>
      <c r="I6" s="16">
        <f t="shared" si="3"/>
        <v>88827200</v>
      </c>
    </row>
    <row r="7" spans="1:46" x14ac:dyDescent="0.2">
      <c r="A7" s="16" t="s">
        <v>1289</v>
      </c>
      <c r="C7" s="16">
        <f t="shared" ref="C7:I7" si="4">C$2*C94</f>
        <v>3128462.9825672098</v>
      </c>
      <c r="D7" s="16">
        <f t="shared" si="4"/>
        <v>6451699.9078331646</v>
      </c>
      <c r="E7" s="16">
        <f t="shared" si="4"/>
        <v>16577208.753838893</v>
      </c>
      <c r="F7" s="16">
        <f t="shared" si="4"/>
        <v>31811362.314230528</v>
      </c>
      <c r="G7" s="16">
        <f t="shared" si="4"/>
        <v>42634143.547043093</v>
      </c>
      <c r="H7" s="16">
        <f t="shared" si="4"/>
        <v>57540405.129999995</v>
      </c>
      <c r="I7" s="16">
        <f t="shared" si="4"/>
        <v>88827200</v>
      </c>
    </row>
    <row r="8" spans="1:46" x14ac:dyDescent="0.2">
      <c r="A8" s="16" t="s">
        <v>1291</v>
      </c>
      <c r="C8" s="16">
        <f t="shared" ref="C8:I8" si="5">C$2*C95</f>
        <v>3128462.9825672098</v>
      </c>
      <c r="D8" s="16">
        <f t="shared" si="5"/>
        <v>6451699.9078331646</v>
      </c>
      <c r="E8" s="16">
        <f t="shared" si="5"/>
        <v>16577208.753838893</v>
      </c>
      <c r="F8" s="16">
        <f t="shared" si="5"/>
        <v>31811362.314230528</v>
      </c>
      <c r="G8" s="16">
        <f t="shared" si="5"/>
        <v>42634143.547043093</v>
      </c>
      <c r="H8" s="16">
        <f t="shared" si="5"/>
        <v>57540405.129999995</v>
      </c>
      <c r="I8" s="16">
        <f t="shared" si="5"/>
        <v>88827200</v>
      </c>
    </row>
    <row r="9" spans="1:46" x14ac:dyDescent="0.2">
      <c r="A9" s="16" t="s">
        <v>1292</v>
      </c>
      <c r="C9" s="16">
        <f t="shared" ref="C9:I9" si="6">C$2*C96</f>
        <v>10811845.031108964</v>
      </c>
      <c r="D9" s="16">
        <f t="shared" si="6"/>
        <v>18349230.234739117</v>
      </c>
      <c r="E9" s="16">
        <f t="shared" si="6"/>
        <v>46303387.577020504</v>
      </c>
      <c r="F9" s="16">
        <f t="shared" si="6"/>
        <v>122876016.86117478</v>
      </c>
      <c r="G9" s="16">
        <f t="shared" si="6"/>
        <v>169939992.20972279</v>
      </c>
      <c r="H9" s="16">
        <f t="shared" si="6"/>
        <v>202774978.53599998</v>
      </c>
      <c r="I9" s="16">
        <f t="shared" si="6"/>
        <v>312700790</v>
      </c>
    </row>
    <row r="10" spans="1:46" x14ac:dyDescent="0.2">
      <c r="A10" s="16" t="s">
        <v>1293</v>
      </c>
      <c r="C10" s="16">
        <f t="shared" ref="C10:I10" si="7">C$2*C97</f>
        <v>-13454569.598931</v>
      </c>
      <c r="D10" s="16">
        <f t="shared" si="7"/>
        <v>-21874190.689077545</v>
      </c>
      <c r="E10" s="16">
        <f t="shared" si="7"/>
        <v>-54523033.129826523</v>
      </c>
      <c r="F10" s="16" t="e">
        <f t="shared" si="7"/>
        <v>#VALUE!</v>
      </c>
      <c r="G10" s="16" t="e">
        <f t="shared" si="7"/>
        <v>#VALUE!</v>
      </c>
      <c r="H10" s="16" t="e">
        <f t="shared" si="7"/>
        <v>#VALUE!</v>
      </c>
      <c r="I10" s="16" t="e">
        <f t="shared" si="7"/>
        <v>#VALUE!</v>
      </c>
    </row>
    <row r="11" spans="1:46" x14ac:dyDescent="0.2">
      <c r="A11" s="16" t="s">
        <v>1295</v>
      </c>
      <c r="C11" s="16">
        <f t="shared" ref="C11:I11" si="8">C$2*C98</f>
        <v>-920211.56144336611</v>
      </c>
      <c r="D11" s="16">
        <f t="shared" si="8"/>
        <v>-9322908.2979584467</v>
      </c>
      <c r="E11" s="16">
        <f t="shared" si="8"/>
        <v>-3694.2227203622551</v>
      </c>
      <c r="F11" s="16">
        <f t="shared" si="8"/>
        <v>126298.21266195743</v>
      </c>
      <c r="G11" s="16">
        <f t="shared" si="8"/>
        <v>5621203.3007324999</v>
      </c>
      <c r="H11" s="16">
        <f t="shared" si="8"/>
        <v>25454116.843999997</v>
      </c>
      <c r="I11" s="16">
        <f t="shared" si="8"/>
        <v>58588460</v>
      </c>
    </row>
    <row r="12" spans="1:46" x14ac:dyDescent="0.2">
      <c r="A12" s="16" t="s">
        <v>1296</v>
      </c>
      <c r="C12" s="16">
        <f t="shared" ref="C12:I12" si="9">C$2*C99</f>
        <v>0</v>
      </c>
      <c r="D12" s="16">
        <f t="shared" si="9"/>
        <v>0</v>
      </c>
      <c r="E12" s="16">
        <f t="shared" si="9"/>
        <v>253669.96013154151</v>
      </c>
      <c r="F12" s="16">
        <f t="shared" si="9"/>
        <v>126298.21266195743</v>
      </c>
      <c r="G12" s="16">
        <f t="shared" si="9"/>
        <v>5621203.3007324999</v>
      </c>
      <c r="H12" s="16">
        <f t="shared" si="9"/>
        <v>25454116.843999997</v>
      </c>
      <c r="I12" s="16">
        <f t="shared" si="9"/>
        <v>58588460</v>
      </c>
    </row>
    <row r="13" spans="1:46" x14ac:dyDescent="0.2">
      <c r="A13" s="16" t="s">
        <v>1297</v>
      </c>
      <c r="C13" s="16">
        <f t="shared" ref="C13:I13" si="10">C$2*C100</f>
        <v>920211.56144336611</v>
      </c>
      <c r="D13" s="16">
        <f t="shared" si="10"/>
        <v>9322908.2979584467</v>
      </c>
      <c r="E13" s="16">
        <f t="shared" si="10"/>
        <v>257364.18285190378</v>
      </c>
      <c r="F13" s="16">
        <f t="shared" si="10"/>
        <v>0</v>
      </c>
      <c r="G13" s="16">
        <f t="shared" si="10"/>
        <v>0</v>
      </c>
      <c r="H13" s="16">
        <f t="shared" si="10"/>
        <v>0</v>
      </c>
      <c r="I13" s="16">
        <f t="shared" si="10"/>
        <v>0</v>
      </c>
    </row>
    <row r="14" spans="1:46" x14ac:dyDescent="0.2">
      <c r="A14" s="16" t="s">
        <v>1298</v>
      </c>
      <c r="C14" s="16">
        <f t="shared" ref="C14:I14" si="11">C$2*C101</f>
        <v>0</v>
      </c>
      <c r="D14" s="16">
        <f t="shared" si="11"/>
        <v>-18931.044330496374</v>
      </c>
      <c r="E14" s="16">
        <f t="shared" si="11"/>
        <v>-92355.568009056384</v>
      </c>
      <c r="F14" s="16">
        <f t="shared" si="11"/>
        <v>-75293.165240782313</v>
      </c>
      <c r="G14" s="16">
        <f t="shared" si="11"/>
        <v>-64403.736309899992</v>
      </c>
      <c r="H14" s="16">
        <f t="shared" si="11"/>
        <v>-630725.2379999999</v>
      </c>
      <c r="I14" s="16">
        <f t="shared" si="11"/>
        <v>-255440</v>
      </c>
    </row>
    <row r="15" spans="1:46" x14ac:dyDescent="0.2">
      <c r="A15" s="16" t="s">
        <v>1299</v>
      </c>
      <c r="C15" s="16">
        <f t="shared" ref="C15:I15" si="12">C$2*C102</f>
        <v>0</v>
      </c>
      <c r="D15" s="16">
        <f t="shared" si="12"/>
        <v>-18931.044330496374</v>
      </c>
      <c r="E15" s="16">
        <f t="shared" si="12"/>
        <v>-92355.568009056384</v>
      </c>
      <c r="F15" s="16">
        <f t="shared" si="12"/>
        <v>0</v>
      </c>
      <c r="G15" s="16">
        <f t="shared" si="12"/>
        <v>0</v>
      </c>
      <c r="H15" s="16">
        <f t="shared" si="12"/>
        <v>0</v>
      </c>
      <c r="I15" s="16">
        <f t="shared" si="12"/>
        <v>0</v>
      </c>
    </row>
    <row r="16" spans="1:46" x14ac:dyDescent="0.2">
      <c r="A16" s="16" t="s">
        <v>1303</v>
      </c>
      <c r="C16" s="16">
        <f t="shared" ref="C16:I16" si="13">C$2*C103</f>
        <v>0</v>
      </c>
      <c r="D16" s="16">
        <f t="shared" si="13"/>
        <v>0</v>
      </c>
      <c r="E16" s="16">
        <f t="shared" si="13"/>
        <v>-92355.568009056384</v>
      </c>
      <c r="F16" s="16">
        <f t="shared" si="13"/>
        <v>-75293.165240782313</v>
      </c>
      <c r="G16" s="16">
        <f t="shared" si="13"/>
        <v>-64403.736309899992</v>
      </c>
      <c r="H16" s="16">
        <f t="shared" si="13"/>
        <v>-630725.2379999999</v>
      </c>
      <c r="I16" s="16">
        <f t="shared" si="13"/>
        <v>-255440</v>
      </c>
    </row>
    <row r="17" spans="1:9" x14ac:dyDescent="0.2">
      <c r="A17" s="16" t="s">
        <v>1304</v>
      </c>
      <c r="C17" s="16">
        <f t="shared" ref="C17:I17" si="14">C$2*C104</f>
        <v>-14374781.160374364</v>
      </c>
      <c r="D17" s="16">
        <f t="shared" si="14"/>
        <v>-31216030.031366486</v>
      </c>
      <c r="E17" s="16">
        <f t="shared" si="14"/>
        <v>-54619082.920555942</v>
      </c>
      <c r="F17" s="16" t="e">
        <f t="shared" si="14"/>
        <v>#VALUE!</v>
      </c>
      <c r="G17" s="16" t="e">
        <f t="shared" si="14"/>
        <v>#VALUE!</v>
      </c>
      <c r="H17" s="16" t="e">
        <f t="shared" si="14"/>
        <v>#VALUE!</v>
      </c>
      <c r="I17" s="16" t="e">
        <f t="shared" si="14"/>
        <v>#VALUE!</v>
      </c>
    </row>
    <row r="18" spans="1:9" x14ac:dyDescent="0.2">
      <c r="A18" s="16" t="s">
        <v>1306</v>
      </c>
      <c r="C18" s="16">
        <f t="shared" ref="C18:I18" si="15">C$2*C105</f>
        <v>-14374781.160374364</v>
      </c>
      <c r="D18" s="16">
        <f t="shared" si="15"/>
        <v>-31216030.031366486</v>
      </c>
      <c r="E18" s="16">
        <f t="shared" si="15"/>
        <v>-54619082.920555942</v>
      </c>
      <c r="F18" s="16" t="e">
        <f t="shared" si="15"/>
        <v>#VALUE!</v>
      </c>
      <c r="G18" s="16" t="e">
        <f t="shared" si="15"/>
        <v>#VALUE!</v>
      </c>
      <c r="H18" s="16" t="e">
        <f t="shared" si="15"/>
        <v>#VALUE!</v>
      </c>
      <c r="I18" s="16" t="e">
        <f t="shared" si="15"/>
        <v>#VALUE!</v>
      </c>
    </row>
    <row r="19" spans="1:9" x14ac:dyDescent="0.2">
      <c r="A19" s="16" t="s">
        <v>1307</v>
      </c>
      <c r="C19" s="16">
        <f t="shared" ref="C19:I19" si="16">C$2*C106</f>
        <v>-14374781.160374364</v>
      </c>
      <c r="D19" s="16">
        <f t="shared" si="16"/>
        <v>-31216030.031366486</v>
      </c>
      <c r="E19" s="16">
        <f t="shared" si="16"/>
        <v>-54619082.920555942</v>
      </c>
      <c r="F19" s="16" t="e">
        <f t="shared" si="16"/>
        <v>#VALUE!</v>
      </c>
      <c r="G19" s="16" t="e">
        <f t="shared" si="16"/>
        <v>#VALUE!</v>
      </c>
      <c r="H19" s="16" t="e">
        <f t="shared" si="16"/>
        <v>#VALUE!</v>
      </c>
      <c r="I19" s="16" t="e">
        <f t="shared" si="16"/>
        <v>#VALUE!</v>
      </c>
    </row>
    <row r="20" spans="1:9" x14ac:dyDescent="0.2">
      <c r="A20" s="16" t="s">
        <v>1308</v>
      </c>
      <c r="C20" s="16">
        <f t="shared" ref="C20:I20" si="17">C$2*C107</f>
        <v>-14374781.160374364</v>
      </c>
      <c r="D20" s="16">
        <f t="shared" si="17"/>
        <v>-31216030.031366486</v>
      </c>
      <c r="E20" s="16">
        <f t="shared" si="17"/>
        <v>-54619082.920555942</v>
      </c>
      <c r="F20" s="16" t="e">
        <f t="shared" si="17"/>
        <v>#VALUE!</v>
      </c>
      <c r="G20" s="16" t="e">
        <f t="shared" si="17"/>
        <v>#VALUE!</v>
      </c>
      <c r="H20" s="16" t="e">
        <f t="shared" si="17"/>
        <v>#VALUE!</v>
      </c>
      <c r="I20" s="16" t="e">
        <f t="shared" si="17"/>
        <v>#VALUE!</v>
      </c>
    </row>
    <row r="21" spans="1:9" x14ac:dyDescent="0.2">
      <c r="A21" s="16" t="s">
        <v>1309</v>
      </c>
      <c r="C21" s="16">
        <f t="shared" ref="C21:I21" si="18">C$2*C108</f>
        <v>-14374781.160374364</v>
      </c>
      <c r="D21" s="16">
        <f t="shared" si="18"/>
        <v>-31216030.031366486</v>
      </c>
      <c r="E21" s="16">
        <f t="shared" si="18"/>
        <v>-54619082.920555942</v>
      </c>
      <c r="F21" s="16" t="e">
        <f t="shared" si="18"/>
        <v>#VALUE!</v>
      </c>
      <c r="G21" s="16" t="e">
        <f t="shared" si="18"/>
        <v>#VALUE!</v>
      </c>
      <c r="H21" s="16" t="e">
        <f t="shared" si="18"/>
        <v>#VALUE!</v>
      </c>
      <c r="I21" s="16" t="e">
        <f t="shared" si="18"/>
        <v>#VALUE!</v>
      </c>
    </row>
    <row r="22" spans="1:9" x14ac:dyDescent="0.2">
      <c r="A22" s="16" t="s">
        <v>1311</v>
      </c>
      <c r="C22" s="16">
        <f t="shared" ref="C22:I22" si="19">C$2*C109</f>
        <v>0</v>
      </c>
      <c r="D22" s="16">
        <f t="shared" si="19"/>
        <v>-8696921.7654300332</v>
      </c>
      <c r="E22" s="16">
        <f t="shared" si="19"/>
        <v>0</v>
      </c>
      <c r="F22" s="16">
        <f t="shared" si="19"/>
        <v>0</v>
      </c>
      <c r="G22" s="16">
        <f t="shared" si="19"/>
        <v>0</v>
      </c>
      <c r="H22" s="16">
        <f t="shared" si="19"/>
        <v>0</v>
      </c>
      <c r="I22" s="16">
        <f t="shared" si="19"/>
        <v>0</v>
      </c>
    </row>
    <row r="23" spans="1:9" x14ac:dyDescent="0.2">
      <c r="A23" s="16" t="s">
        <v>1312</v>
      </c>
      <c r="C23" s="16">
        <f t="shared" ref="C23:I23" si="20">C$2*C110</f>
        <v>-14374781.160374364</v>
      </c>
      <c r="D23" s="16">
        <f t="shared" si="20"/>
        <v>-31216030.031366486</v>
      </c>
      <c r="E23" s="16">
        <f t="shared" si="20"/>
        <v>-54619082.920555942</v>
      </c>
      <c r="F23" s="16" t="e">
        <f t="shared" si="20"/>
        <v>#VALUE!</v>
      </c>
      <c r="G23" s="16" t="e">
        <f t="shared" si="20"/>
        <v>#VALUE!</v>
      </c>
      <c r="H23" s="16" t="e">
        <f t="shared" si="20"/>
        <v>#VALUE!</v>
      </c>
      <c r="I23" s="16" t="e">
        <f t="shared" si="20"/>
        <v>#VALUE!</v>
      </c>
    </row>
    <row r="24" spans="1:9" x14ac:dyDescent="0.2">
      <c r="A24" s="16" t="s">
        <v>1313</v>
      </c>
      <c r="C24" s="16">
        <f t="shared" ref="C24:I24" si="21">C$2*C111</f>
        <v>-0.6946443820366357</v>
      </c>
      <c r="D24" s="16">
        <f t="shared" si="21"/>
        <v>-1.5094352679515775</v>
      </c>
      <c r="E24" s="16">
        <f t="shared" si="21"/>
        <v>-2.524385525580874</v>
      </c>
      <c r="F24" s="16">
        <f t="shared" si="21"/>
        <v>-6.9221135785880517</v>
      </c>
      <c r="G24" s="16">
        <f t="shared" si="21"/>
        <v>-3.7738329697379993</v>
      </c>
      <c r="H24" s="16">
        <f t="shared" si="21"/>
        <v>-3.0899165699999998</v>
      </c>
      <c r="I24" s="16">
        <f t="shared" si="21"/>
        <v>-2.9767000000000001</v>
      </c>
    </row>
    <row r="25" spans="1:9" x14ac:dyDescent="0.2">
      <c r="A25" s="16" t="s">
        <v>1314</v>
      </c>
      <c r="C25" s="16">
        <f t="shared" ref="C25:I25" si="22">C$2*C112</f>
        <v>-0.6946443820366357</v>
      </c>
      <c r="D25" s="16">
        <f t="shared" si="22"/>
        <v>-1.5094352679515775</v>
      </c>
      <c r="E25" s="16">
        <f t="shared" si="22"/>
        <v>-2.524385525580874</v>
      </c>
      <c r="F25" s="16">
        <f t="shared" si="22"/>
        <v>-6.9221135785880517</v>
      </c>
      <c r="G25" s="16">
        <f t="shared" si="22"/>
        <v>-3.7738329697379993</v>
      </c>
      <c r="H25" s="16">
        <f t="shared" si="22"/>
        <v>-3.0899165699999998</v>
      </c>
      <c r="I25" s="16">
        <f t="shared" si="22"/>
        <v>-2.9767000000000001</v>
      </c>
    </row>
    <row r="26" spans="1:9" x14ac:dyDescent="0.2">
      <c r="A26" s="16" t="s">
        <v>1315</v>
      </c>
      <c r="C26" s="16">
        <f t="shared" ref="C26:I26" si="23">C$2*C113</f>
        <v>26506669.676373839</v>
      </c>
      <c r="D26" s="16">
        <f t="shared" si="23"/>
        <v>26102087.32286936</v>
      </c>
      <c r="E26" s="16">
        <f t="shared" si="23"/>
        <v>26675982.263735846</v>
      </c>
      <c r="F26" s="16">
        <f t="shared" si="23"/>
        <v>25155203.625767175</v>
      </c>
      <c r="G26" s="16">
        <f t="shared" si="23"/>
        <v>58937327.954333395</v>
      </c>
      <c r="H26" s="16">
        <f t="shared" si="23"/>
        <v>77526112.923999995</v>
      </c>
      <c r="I26" s="16">
        <f t="shared" si="23"/>
        <v>114929460</v>
      </c>
    </row>
    <row r="27" spans="1:9" x14ac:dyDescent="0.2">
      <c r="A27" s="16" t="s">
        <v>1316</v>
      </c>
      <c r="C27" s="16">
        <f t="shared" ref="C27:I27" si="24">C$2*C114</f>
        <v>26506669.676373839</v>
      </c>
      <c r="D27" s="16">
        <f t="shared" si="24"/>
        <v>26102087.32286936</v>
      </c>
      <c r="E27" s="16">
        <f t="shared" si="24"/>
        <v>26675982.263735846</v>
      </c>
      <c r="F27" s="16">
        <f t="shared" si="24"/>
        <v>25155203.625767175</v>
      </c>
      <c r="G27" s="16">
        <f t="shared" si="24"/>
        <v>58937327.954333395</v>
      </c>
      <c r="H27" s="16">
        <f t="shared" si="24"/>
        <v>77526112.923999995</v>
      </c>
      <c r="I27" s="16">
        <f t="shared" si="24"/>
        <v>114929460</v>
      </c>
    </row>
    <row r="28" spans="1:9" x14ac:dyDescent="0.2">
      <c r="A28" s="16" t="s">
        <v>1317</v>
      </c>
      <c r="C28" s="16">
        <f t="shared" ref="C28:I28" si="25">C$2*C115</f>
        <v>-13454569.598931</v>
      </c>
      <c r="D28" s="16">
        <f t="shared" si="25"/>
        <v>-21874190.689077545</v>
      </c>
      <c r="E28" s="16">
        <f t="shared" si="25"/>
        <v>-54523033.129826523</v>
      </c>
      <c r="F28" s="16" t="e">
        <f t="shared" si="25"/>
        <v>#VALUE!</v>
      </c>
      <c r="G28" s="16" t="e">
        <f t="shared" si="25"/>
        <v>#VALUE!</v>
      </c>
      <c r="H28" s="16" t="e">
        <f t="shared" si="25"/>
        <v>#VALUE!</v>
      </c>
      <c r="I28" s="16" t="e">
        <f t="shared" si="25"/>
        <v>#VALUE!</v>
      </c>
    </row>
    <row r="29" spans="1:9" x14ac:dyDescent="0.2">
      <c r="A29" s="16" t="s">
        <v>1318</v>
      </c>
      <c r="C29" s="16">
        <f t="shared" ref="C29:I29" si="26">C$2*C116</f>
        <v>13940308.013676174</v>
      </c>
      <c r="D29" s="16">
        <f t="shared" si="26"/>
        <v>24800930.142572284</v>
      </c>
      <c r="E29" s="16">
        <f t="shared" si="26"/>
        <v>62880596.3308594</v>
      </c>
      <c r="F29" s="16">
        <f t="shared" si="26"/>
        <v>154687379.17540529</v>
      </c>
      <c r="G29" s="16">
        <f t="shared" si="26"/>
        <v>212574135.75676587</v>
      </c>
      <c r="H29" s="16">
        <f t="shared" si="26"/>
        <v>260315383.66599998</v>
      </c>
      <c r="I29" s="16">
        <f t="shared" si="26"/>
        <v>401527990</v>
      </c>
    </row>
    <row r="30" spans="1:9" x14ac:dyDescent="0.2">
      <c r="A30" s="16" t="s">
        <v>1319</v>
      </c>
      <c r="C30" s="16">
        <f t="shared" ref="C30:I30" si="27">C$2*C117</f>
        <v>-14374781.160374364</v>
      </c>
      <c r="D30" s="16">
        <f t="shared" si="27"/>
        <v>-31216030.031366486</v>
      </c>
      <c r="E30" s="16">
        <f t="shared" si="27"/>
        <v>-54619082.920555942</v>
      </c>
      <c r="F30" s="16" t="e">
        <f t="shared" si="27"/>
        <v>#VALUE!</v>
      </c>
      <c r="G30" s="16" t="e">
        <f t="shared" si="27"/>
        <v>#VALUE!</v>
      </c>
      <c r="H30" s="16" t="e">
        <f t="shared" si="27"/>
        <v>#VALUE!</v>
      </c>
      <c r="I30" s="16" t="e">
        <f t="shared" si="27"/>
        <v>#VALUE!</v>
      </c>
    </row>
    <row r="31" spans="1:9" x14ac:dyDescent="0.2">
      <c r="A31" s="16" t="s">
        <v>1320</v>
      </c>
      <c r="C31" s="16">
        <f t="shared" ref="C31:I31" si="28">C$2*C118</f>
        <v>-14374781.160374364</v>
      </c>
      <c r="D31" s="16">
        <f t="shared" si="28"/>
        <v>-31197098.98703599</v>
      </c>
      <c r="E31" s="16">
        <f t="shared" si="28"/>
        <v>-54619082.920555942</v>
      </c>
      <c r="F31" s="16" t="e">
        <f t="shared" si="28"/>
        <v>#VALUE!</v>
      </c>
      <c r="G31" s="16" t="e">
        <f t="shared" si="28"/>
        <v>#VALUE!</v>
      </c>
      <c r="H31" s="16" t="e">
        <f t="shared" si="28"/>
        <v>#VALUE!</v>
      </c>
      <c r="I31" s="16" t="e">
        <f t="shared" si="28"/>
        <v>#VALUE!</v>
      </c>
    </row>
    <row r="32" spans="1:9" x14ac:dyDescent="0.2">
      <c r="A32" s="16" t="s">
        <v>1321</v>
      </c>
      <c r="C32" s="16">
        <f t="shared" ref="C32:I32" si="29">C$2*C119</f>
        <v>0</v>
      </c>
      <c r="D32" s="16">
        <f t="shared" si="29"/>
        <v>0</v>
      </c>
      <c r="E32" s="16">
        <f t="shared" si="29"/>
        <v>253669.96013154151</v>
      </c>
      <c r="F32" s="16">
        <f t="shared" si="29"/>
        <v>126298.21266195743</v>
      </c>
      <c r="G32" s="16">
        <f t="shared" si="29"/>
        <v>5621203.3007324999</v>
      </c>
      <c r="H32" s="16">
        <f t="shared" si="29"/>
        <v>25454116.843999997</v>
      </c>
      <c r="I32" s="16">
        <f t="shared" si="29"/>
        <v>58588460</v>
      </c>
    </row>
    <row r="33" spans="1:9" x14ac:dyDescent="0.2">
      <c r="A33" s="16" t="s">
        <v>1322</v>
      </c>
      <c r="C33" s="16">
        <f t="shared" ref="C33:I33" si="30">C$2*C120</f>
        <v>920211.56144336611</v>
      </c>
      <c r="D33" s="16">
        <f t="shared" si="30"/>
        <v>9322908.2979584467</v>
      </c>
      <c r="E33" s="16">
        <f t="shared" si="30"/>
        <v>257364.18285190378</v>
      </c>
      <c r="F33" s="16">
        <f t="shared" si="30"/>
        <v>0</v>
      </c>
      <c r="G33" s="16">
        <f t="shared" si="30"/>
        <v>0</v>
      </c>
      <c r="H33" s="16">
        <f t="shared" si="30"/>
        <v>0</v>
      </c>
      <c r="I33" s="16">
        <f t="shared" si="30"/>
        <v>0</v>
      </c>
    </row>
    <row r="34" spans="1:9" x14ac:dyDescent="0.2">
      <c r="A34" s="16" t="s">
        <v>1323</v>
      </c>
      <c r="C34" s="16">
        <f t="shared" ref="C34:I34" si="31">C$2*C121</f>
        <v>-920211.56144336611</v>
      </c>
      <c r="D34" s="16">
        <f t="shared" si="31"/>
        <v>-9322908.2979584467</v>
      </c>
      <c r="E34" s="16">
        <f t="shared" si="31"/>
        <v>-3694.2227203622551</v>
      </c>
      <c r="F34" s="16">
        <f t="shared" si="31"/>
        <v>126298.21266195743</v>
      </c>
      <c r="G34" s="16">
        <f t="shared" si="31"/>
        <v>5621203.3007324999</v>
      </c>
      <c r="H34" s="16">
        <f t="shared" si="31"/>
        <v>25454116.843999997</v>
      </c>
      <c r="I34" s="16">
        <f t="shared" si="31"/>
        <v>58588460</v>
      </c>
    </row>
    <row r="35" spans="1:9" x14ac:dyDescent="0.2">
      <c r="A35" s="16" t="s">
        <v>1281</v>
      </c>
      <c r="C35" s="16">
        <f t="shared" ref="C35:I35" si="32">C$2*C122</f>
        <v>-13454569.598931</v>
      </c>
      <c r="D35" s="16">
        <f t="shared" si="32"/>
        <v>-21893121.733408041</v>
      </c>
      <c r="E35" s="16">
        <f t="shared" si="32"/>
        <v>-54361718.737704039</v>
      </c>
      <c r="F35" s="16" t="e">
        <f t="shared" si="32"/>
        <v>#VALUE!</v>
      </c>
      <c r="G35" s="16" t="e">
        <f t="shared" si="32"/>
        <v>#VALUE!</v>
      </c>
      <c r="H35" s="16" t="e">
        <f t="shared" si="32"/>
        <v>#VALUE!</v>
      </c>
      <c r="I35" s="16" t="e">
        <f t="shared" si="32"/>
        <v>#VALUE!</v>
      </c>
    </row>
    <row r="36" spans="1:9" x14ac:dyDescent="0.2">
      <c r="A36" s="16" t="s">
        <v>1278</v>
      </c>
      <c r="C36" s="16">
        <f t="shared" ref="C36:I36" si="33">C$2*C123</f>
        <v>-12963704.657381125</v>
      </c>
      <c r="D36" s="16">
        <f t="shared" si="33"/>
        <v>-21453921.504940525</v>
      </c>
      <c r="E36" s="16">
        <f t="shared" si="33"/>
        <v>-53902403.712805666</v>
      </c>
      <c r="F36" s="16" t="e">
        <f t="shared" si="33"/>
        <v>#VALUE!</v>
      </c>
      <c r="G36" s="16" t="e">
        <f t="shared" si="33"/>
        <v>#VALUE!</v>
      </c>
      <c r="H36" s="16" t="e">
        <f t="shared" si="33"/>
        <v>#VALUE!</v>
      </c>
      <c r="I36" s="16" t="e">
        <f t="shared" si="33"/>
        <v>#VALUE!</v>
      </c>
    </row>
    <row r="37" spans="1:9" x14ac:dyDescent="0.2">
      <c r="A37" s="16" t="s">
        <v>1324</v>
      </c>
      <c r="C37" s="16">
        <f t="shared" ref="C37:I37" si="34">C$2*C124</f>
        <v>490864.94154987356</v>
      </c>
      <c r="D37" s="16">
        <f t="shared" si="34"/>
        <v>439200.22846751584</v>
      </c>
      <c r="E37" s="16">
        <f t="shared" si="34"/>
        <v>459315.0248983737</v>
      </c>
      <c r="F37" s="16">
        <f t="shared" si="34"/>
        <v>776005.36433645</v>
      </c>
      <c r="G37" s="16">
        <f t="shared" si="34"/>
        <v>1567157.5835408999</v>
      </c>
      <c r="H37" s="16">
        <f t="shared" si="34"/>
        <v>2230898.5269999998</v>
      </c>
      <c r="I37" s="16">
        <f t="shared" si="34"/>
        <v>2859280</v>
      </c>
    </row>
    <row r="38" spans="1:9" x14ac:dyDescent="0.2">
      <c r="A38" s="16" t="s">
        <v>1325</v>
      </c>
      <c r="C38" s="16">
        <f t="shared" ref="C38:I38" si="35">C$2*C125</f>
        <v>-14374781.160374364</v>
      </c>
      <c r="D38" s="16">
        <f t="shared" si="35"/>
        <v>-31216030.031366486</v>
      </c>
      <c r="E38" s="16">
        <f t="shared" si="35"/>
        <v>-54619082.920555942</v>
      </c>
      <c r="F38" s="16" t="e">
        <f t="shared" si="35"/>
        <v>#VALUE!</v>
      </c>
      <c r="G38" s="16" t="e">
        <f t="shared" si="35"/>
        <v>#VALUE!</v>
      </c>
      <c r="H38" s="16" t="e">
        <f t="shared" si="35"/>
        <v>#VALUE!</v>
      </c>
      <c r="I38" s="16" t="e">
        <f t="shared" si="35"/>
        <v>#VALUE!</v>
      </c>
    </row>
    <row r="39" spans="1:9" x14ac:dyDescent="0.2">
      <c r="A39" s="16" t="s">
        <v>1326</v>
      </c>
      <c r="C39" s="16">
        <f t="shared" ref="C39:I39" si="36">C$2*C126</f>
        <v>0</v>
      </c>
      <c r="D39" s="16">
        <f t="shared" si="36"/>
        <v>-18931.044330496374</v>
      </c>
      <c r="E39" s="16">
        <f t="shared" si="36"/>
        <v>-92355.568009056384</v>
      </c>
      <c r="F39" s="16">
        <f t="shared" si="36"/>
        <v>0</v>
      </c>
      <c r="G39" s="16">
        <f t="shared" si="36"/>
        <v>0</v>
      </c>
      <c r="H39" s="16">
        <f t="shared" si="36"/>
        <v>0</v>
      </c>
      <c r="I39" s="16">
        <f t="shared" si="36"/>
        <v>0</v>
      </c>
    </row>
    <row r="40" spans="1:9" x14ac:dyDescent="0.2">
      <c r="A40" s="16" t="s">
        <v>1327</v>
      </c>
      <c r="C40" s="16">
        <f t="shared" ref="C40:I40" si="37">C$2*C127</f>
        <v>0</v>
      </c>
      <c r="D40" s="16">
        <f t="shared" si="37"/>
        <v>-18931.044330496374</v>
      </c>
      <c r="E40" s="16">
        <f t="shared" si="37"/>
        <v>-92355.568009056384</v>
      </c>
      <c r="F40" s="16">
        <f t="shared" si="37"/>
        <v>0</v>
      </c>
      <c r="G40" s="16">
        <f t="shared" si="37"/>
        <v>0</v>
      </c>
      <c r="H40" s="16">
        <f t="shared" si="37"/>
        <v>0</v>
      </c>
      <c r="I40" s="16">
        <f t="shared" si="37"/>
        <v>0</v>
      </c>
    </row>
    <row r="41" spans="1:9" x14ac:dyDescent="0.2">
      <c r="A41" s="16" t="s">
        <v>1328</v>
      </c>
      <c r="C41" s="16">
        <f t="shared" ref="C41:I41" si="38">C$2*C128</f>
        <v>-12963704.657381125</v>
      </c>
      <c r="D41" s="16">
        <f t="shared" si="38"/>
        <v>-21434990.460610028</v>
      </c>
      <c r="E41" s="16">
        <f t="shared" si="38"/>
        <v>-53902403.712805666</v>
      </c>
      <c r="F41" s="16" t="e">
        <f t="shared" si="38"/>
        <v>#VALUE!</v>
      </c>
      <c r="G41" s="16" t="e">
        <f t="shared" si="38"/>
        <v>#VALUE!</v>
      </c>
      <c r="H41" s="16" t="e">
        <f t="shared" si="38"/>
        <v>#VALUE!</v>
      </c>
      <c r="I41" s="16" t="e">
        <f t="shared" si="38"/>
        <v>#VALUE!</v>
      </c>
    </row>
    <row r="90" spans="1:9" x14ac:dyDescent="0.2">
      <c r="A90" s="16" t="s">
        <v>1285</v>
      </c>
      <c r="B90" s="20">
        <v>10729000</v>
      </c>
      <c r="C90" s="20">
        <v>379000</v>
      </c>
      <c r="D90" s="20">
        <v>2319000</v>
      </c>
      <c r="E90" s="20">
        <v>6787000</v>
      </c>
      <c r="F90" s="20">
        <v>9326000</v>
      </c>
      <c r="G90" s="20">
        <v>9224000</v>
      </c>
      <c r="H90" s="20">
        <v>9560000</v>
      </c>
      <c r="I90" s="20">
        <v>10897000</v>
      </c>
    </row>
    <row r="91" spans="1:9" x14ac:dyDescent="0.2">
      <c r="A91" s="16" t="s">
        <v>1286</v>
      </c>
      <c r="B91" s="20">
        <v>10729000</v>
      </c>
      <c r="C91" s="20">
        <v>379000</v>
      </c>
      <c r="D91" s="20">
        <v>2319000</v>
      </c>
      <c r="E91" s="20">
        <v>6787000</v>
      </c>
      <c r="F91" s="20">
        <v>9326000</v>
      </c>
      <c r="G91" s="20">
        <v>9224000</v>
      </c>
      <c r="H91" s="20">
        <v>9560000</v>
      </c>
      <c r="I91" s="20">
        <v>10897000</v>
      </c>
    </row>
    <row r="92" spans="1:9" x14ac:dyDescent="0.2">
      <c r="A92" s="16" t="s">
        <v>1287</v>
      </c>
      <c r="B92" s="20">
        <v>532511000</v>
      </c>
      <c r="C92" s="20">
        <v>10877000</v>
      </c>
      <c r="D92" s="20">
        <v>19651000</v>
      </c>
      <c r="E92" s="20">
        <v>51064000</v>
      </c>
      <c r="F92" s="20">
        <v>127377000</v>
      </c>
      <c r="G92" s="20">
        <v>188137000</v>
      </c>
      <c r="H92" s="20">
        <v>245158000</v>
      </c>
      <c r="I92" s="20">
        <v>389833000</v>
      </c>
    </row>
    <row r="93" spans="1:9" x14ac:dyDescent="0.2">
      <c r="A93" s="16" t="s">
        <v>1288</v>
      </c>
      <c r="B93" s="20">
        <v>122075000</v>
      </c>
      <c r="C93" s="20">
        <v>2441000</v>
      </c>
      <c r="D93" s="20">
        <v>5112000</v>
      </c>
      <c r="E93" s="20">
        <v>13462000</v>
      </c>
      <c r="F93" s="20">
        <v>26195000</v>
      </c>
      <c r="G93" s="20">
        <v>37733000</v>
      </c>
      <c r="H93" s="20">
        <v>54190000</v>
      </c>
      <c r="I93" s="20">
        <v>86240000</v>
      </c>
    </row>
    <row r="94" spans="1:9" x14ac:dyDescent="0.2">
      <c r="A94" s="16" t="s">
        <v>1289</v>
      </c>
      <c r="B94" s="20">
        <v>122075000</v>
      </c>
      <c r="C94" s="20">
        <v>2441000</v>
      </c>
      <c r="D94" s="20">
        <v>5112000</v>
      </c>
      <c r="E94" s="20">
        <v>13462000</v>
      </c>
      <c r="F94" s="20">
        <v>26195000</v>
      </c>
      <c r="G94" s="20">
        <v>37733000</v>
      </c>
      <c r="H94" s="20">
        <v>54190000</v>
      </c>
      <c r="I94" s="20">
        <v>86240000</v>
      </c>
    </row>
    <row r="95" spans="1:9" x14ac:dyDescent="0.2">
      <c r="A95" s="16" t="s">
        <v>1291</v>
      </c>
      <c r="B95" s="20">
        <v>122075000</v>
      </c>
      <c r="C95" s="20">
        <v>2441000</v>
      </c>
      <c r="D95" s="20">
        <v>5112000</v>
      </c>
      <c r="E95" s="20">
        <v>13462000</v>
      </c>
      <c r="F95" s="20">
        <v>26195000</v>
      </c>
      <c r="G95" s="20">
        <v>37733000</v>
      </c>
      <c r="H95" s="20">
        <v>54190000</v>
      </c>
      <c r="I95" s="20">
        <v>86240000</v>
      </c>
    </row>
    <row r="96" spans="1:9" x14ac:dyDescent="0.2">
      <c r="A96" s="16" t="s">
        <v>1292</v>
      </c>
      <c r="B96" s="20">
        <v>410436000</v>
      </c>
      <c r="C96" s="20">
        <v>8436000</v>
      </c>
      <c r="D96" s="20">
        <v>14539000</v>
      </c>
      <c r="E96" s="20">
        <v>37602000</v>
      </c>
      <c r="F96" s="20">
        <v>101182000</v>
      </c>
      <c r="G96" s="20">
        <v>150404000</v>
      </c>
      <c r="H96" s="20">
        <v>190968000</v>
      </c>
      <c r="I96" s="20">
        <v>303593000</v>
      </c>
    </row>
    <row r="97" spans="1:9" x14ac:dyDescent="0.2">
      <c r="A97" s="16" t="s">
        <v>1293</v>
      </c>
      <c r="B97" s="20" t="s">
        <v>1294</v>
      </c>
      <c r="C97" s="20">
        <v>-10498000</v>
      </c>
      <c r="D97" s="20">
        <v>-17332000</v>
      </c>
      <c r="E97" s="20">
        <v>-44277000</v>
      </c>
      <c r="F97" s="20" t="s">
        <v>1294</v>
      </c>
      <c r="G97" s="20" t="s">
        <v>1294</v>
      </c>
      <c r="H97" s="20" t="s">
        <v>1294</v>
      </c>
      <c r="I97" s="20" t="s">
        <v>1294</v>
      </c>
    </row>
    <row r="98" spans="1:9" x14ac:dyDescent="0.2">
      <c r="A98" s="16" t="s">
        <v>1295</v>
      </c>
      <c r="B98" s="20">
        <v>67157000</v>
      </c>
      <c r="C98" s="20">
        <v>-718000</v>
      </c>
      <c r="D98" s="20">
        <v>-7387000</v>
      </c>
      <c r="E98" s="20">
        <v>-3000</v>
      </c>
      <c r="F98" s="20">
        <v>104000</v>
      </c>
      <c r="G98" s="20">
        <v>4975000</v>
      </c>
      <c r="H98" s="20">
        <v>23972000</v>
      </c>
      <c r="I98" s="20">
        <v>56882000</v>
      </c>
    </row>
    <row r="99" spans="1:9" x14ac:dyDescent="0.2">
      <c r="A99" s="16" t="s">
        <v>1296</v>
      </c>
      <c r="B99" s="20">
        <v>67157000</v>
      </c>
      <c r="C99" s="16">
        <v>0</v>
      </c>
      <c r="D99" s="16">
        <v>0</v>
      </c>
      <c r="E99" s="20">
        <v>206000</v>
      </c>
      <c r="F99" s="20">
        <v>104000</v>
      </c>
      <c r="G99" s="20">
        <v>4975000</v>
      </c>
      <c r="H99" s="20">
        <v>23972000</v>
      </c>
      <c r="I99" s="20">
        <v>56882000</v>
      </c>
    </row>
    <row r="100" spans="1:9" x14ac:dyDescent="0.2">
      <c r="A100" s="16" t="s">
        <v>1297</v>
      </c>
      <c r="B100" s="16"/>
      <c r="C100" s="20">
        <v>718000</v>
      </c>
      <c r="D100" s="20">
        <v>7387000</v>
      </c>
      <c r="E100" s="20">
        <v>209000</v>
      </c>
      <c r="F100" s="16">
        <v>0</v>
      </c>
      <c r="G100" s="16">
        <v>0</v>
      </c>
      <c r="H100" s="16"/>
      <c r="I100" s="16"/>
    </row>
    <row r="101" spans="1:9" x14ac:dyDescent="0.2">
      <c r="A101" s="16" t="s">
        <v>1298</v>
      </c>
      <c r="B101" s="20">
        <v>-1117000</v>
      </c>
      <c r="C101" s="16"/>
      <c r="D101" s="20">
        <v>-15000</v>
      </c>
      <c r="E101" s="20">
        <v>-75000</v>
      </c>
      <c r="F101" s="20">
        <v>-62000</v>
      </c>
      <c r="G101" s="20">
        <v>-57000</v>
      </c>
      <c r="H101" s="20">
        <v>-594000</v>
      </c>
      <c r="I101" s="20">
        <v>-248000</v>
      </c>
    </row>
    <row r="102" spans="1:9" x14ac:dyDescent="0.2">
      <c r="A102" s="16" t="s">
        <v>1299</v>
      </c>
      <c r="B102" s="16"/>
      <c r="C102" s="16"/>
      <c r="D102" s="20">
        <v>-15000</v>
      </c>
      <c r="E102" s="20">
        <v>-75000</v>
      </c>
      <c r="F102" s="16"/>
      <c r="G102" s="16"/>
      <c r="H102" s="16"/>
      <c r="I102" s="16"/>
    </row>
    <row r="103" spans="1:9" x14ac:dyDescent="0.2">
      <c r="A103" s="16" t="s">
        <v>1303</v>
      </c>
      <c r="B103" s="20">
        <v>-1117000</v>
      </c>
      <c r="C103" s="16"/>
      <c r="D103" s="16"/>
      <c r="E103" s="20">
        <v>-75000</v>
      </c>
      <c r="F103" s="20">
        <v>-62000</v>
      </c>
      <c r="G103" s="20">
        <v>-57000</v>
      </c>
      <c r="H103" s="20">
        <v>-594000</v>
      </c>
      <c r="I103" s="20">
        <v>-248000</v>
      </c>
    </row>
    <row r="104" spans="1:9" x14ac:dyDescent="0.2">
      <c r="A104" s="16" t="s">
        <v>1304</v>
      </c>
      <c r="B104" s="20" t="s">
        <v>1294</v>
      </c>
      <c r="C104" s="20">
        <v>-11216000</v>
      </c>
      <c r="D104" s="20">
        <v>-24734000</v>
      </c>
      <c r="E104" s="20">
        <v>-44355000</v>
      </c>
      <c r="F104" s="20" t="s">
        <v>1294</v>
      </c>
      <c r="G104" s="20" t="s">
        <v>1294</v>
      </c>
      <c r="H104" s="20" t="s">
        <v>1294</v>
      </c>
      <c r="I104" s="20" t="s">
        <v>1294</v>
      </c>
    </row>
    <row r="105" spans="1:9" x14ac:dyDescent="0.2">
      <c r="A105" s="16" t="s">
        <v>1306</v>
      </c>
      <c r="B105" s="20" t="s">
        <v>1294</v>
      </c>
      <c r="C105" s="20">
        <v>-11216000</v>
      </c>
      <c r="D105" s="20">
        <v>-24734000</v>
      </c>
      <c r="E105" s="20">
        <v>-44355000</v>
      </c>
      <c r="F105" s="20" t="s">
        <v>1294</v>
      </c>
      <c r="G105" s="20" t="s">
        <v>1294</v>
      </c>
      <c r="H105" s="20" t="s">
        <v>1294</v>
      </c>
      <c r="I105" s="20" t="s">
        <v>1294</v>
      </c>
    </row>
    <row r="106" spans="1:9" x14ac:dyDescent="0.2">
      <c r="A106" s="16" t="s">
        <v>1307</v>
      </c>
      <c r="B106" s="20" t="s">
        <v>1294</v>
      </c>
      <c r="C106" s="20">
        <v>-11216000</v>
      </c>
      <c r="D106" s="20">
        <v>-24734000</v>
      </c>
      <c r="E106" s="20">
        <v>-44355000</v>
      </c>
      <c r="F106" s="20" t="s">
        <v>1294</v>
      </c>
      <c r="G106" s="20" t="s">
        <v>1294</v>
      </c>
      <c r="H106" s="20" t="s">
        <v>1294</v>
      </c>
      <c r="I106" s="20" t="s">
        <v>1294</v>
      </c>
    </row>
    <row r="107" spans="1:9" x14ac:dyDescent="0.2">
      <c r="A107" s="16" t="s">
        <v>1308</v>
      </c>
      <c r="B107" s="20" t="s">
        <v>1294</v>
      </c>
      <c r="C107" s="20">
        <v>-11216000</v>
      </c>
      <c r="D107" s="20">
        <v>-24734000</v>
      </c>
      <c r="E107" s="20">
        <v>-44355000</v>
      </c>
      <c r="F107" s="20" t="s">
        <v>1294</v>
      </c>
      <c r="G107" s="20" t="s">
        <v>1294</v>
      </c>
      <c r="H107" s="20" t="s">
        <v>1294</v>
      </c>
      <c r="I107" s="20" t="s">
        <v>1294</v>
      </c>
    </row>
    <row r="108" spans="1:9" x14ac:dyDescent="0.2">
      <c r="A108" s="16" t="s">
        <v>1309</v>
      </c>
      <c r="B108" s="20" t="s">
        <v>1294</v>
      </c>
      <c r="C108" s="20">
        <v>-11216000</v>
      </c>
      <c r="D108" s="20">
        <v>-24734000</v>
      </c>
      <c r="E108" s="20">
        <v>-44355000</v>
      </c>
      <c r="F108" s="20" t="s">
        <v>1294</v>
      </c>
      <c r="G108" s="20" t="s">
        <v>1294</v>
      </c>
      <c r="H108" s="20" t="s">
        <v>1294</v>
      </c>
      <c r="I108" s="20" t="s">
        <v>1294</v>
      </c>
    </row>
    <row r="109" spans="1:9" x14ac:dyDescent="0.2">
      <c r="A109" s="16" t="s">
        <v>1311</v>
      </c>
      <c r="B109" s="16"/>
      <c r="C109" s="16"/>
      <c r="D109" s="20">
        <v>-6891000</v>
      </c>
      <c r="E109" s="16"/>
      <c r="F109" s="16"/>
      <c r="G109" s="16"/>
      <c r="H109" s="16"/>
      <c r="I109" s="16"/>
    </row>
    <row r="110" spans="1:9" x14ac:dyDescent="0.2">
      <c r="A110" s="16" t="s">
        <v>1312</v>
      </c>
      <c r="B110" s="20" t="s">
        <v>1294</v>
      </c>
      <c r="C110" s="20">
        <v>-11216000</v>
      </c>
      <c r="D110" s="20">
        <v>-24734000</v>
      </c>
      <c r="E110" s="20">
        <v>-44355000</v>
      </c>
      <c r="F110" s="20" t="s">
        <v>1294</v>
      </c>
      <c r="G110" s="20" t="s">
        <v>1294</v>
      </c>
      <c r="H110" s="20" t="s">
        <v>1294</v>
      </c>
      <c r="I110" s="20" t="s">
        <v>1294</v>
      </c>
    </row>
    <row r="111" spans="1:9" x14ac:dyDescent="0.2">
      <c r="A111" s="16" t="s">
        <v>1313</v>
      </c>
      <c r="B111" s="16">
        <v>-3.56</v>
      </c>
      <c r="C111" s="16">
        <v>-0.54200000000000004</v>
      </c>
      <c r="D111" s="16">
        <v>-1.196</v>
      </c>
      <c r="E111" s="16">
        <v>-2.0499999999999998</v>
      </c>
      <c r="F111" s="16">
        <v>-5.7</v>
      </c>
      <c r="G111" s="16">
        <v>-3.34</v>
      </c>
      <c r="H111" s="16">
        <v>-2.91</v>
      </c>
      <c r="I111" s="16">
        <v>-2.89</v>
      </c>
    </row>
    <row r="112" spans="1:9" x14ac:dyDescent="0.2">
      <c r="A112" s="16" t="s">
        <v>1314</v>
      </c>
      <c r="B112" s="16">
        <v>-3.56</v>
      </c>
      <c r="C112" s="16">
        <v>-0.54200000000000004</v>
      </c>
      <c r="D112" s="16">
        <v>-1.196</v>
      </c>
      <c r="E112" s="16">
        <v>-2.0499999999999998</v>
      </c>
      <c r="F112" s="16">
        <v>-5.7</v>
      </c>
      <c r="G112" s="16">
        <v>-3.34</v>
      </c>
      <c r="H112" s="16">
        <v>-2.91</v>
      </c>
      <c r="I112" s="16">
        <v>-2.89</v>
      </c>
    </row>
    <row r="113" spans="1:9" x14ac:dyDescent="0.2">
      <c r="A113" s="16" t="s">
        <v>1315</v>
      </c>
      <c r="B113" s="20">
        <v>127761000</v>
      </c>
      <c r="C113" s="20">
        <v>20681971</v>
      </c>
      <c r="D113" s="20">
        <v>20681971</v>
      </c>
      <c r="E113" s="20">
        <v>21663000</v>
      </c>
      <c r="F113" s="20">
        <v>20714000</v>
      </c>
      <c r="G113" s="20">
        <v>52162000</v>
      </c>
      <c r="H113" s="20">
        <v>73012000</v>
      </c>
      <c r="I113" s="20">
        <v>111582000</v>
      </c>
    </row>
    <row r="114" spans="1:9" x14ac:dyDescent="0.2">
      <c r="A114" s="16" t="s">
        <v>1316</v>
      </c>
      <c r="B114" s="20">
        <v>127761000</v>
      </c>
      <c r="C114" s="20">
        <v>20681971</v>
      </c>
      <c r="D114" s="20">
        <v>20681971</v>
      </c>
      <c r="E114" s="20">
        <v>21663000</v>
      </c>
      <c r="F114" s="20">
        <v>20714000</v>
      </c>
      <c r="G114" s="20">
        <v>52162000</v>
      </c>
      <c r="H114" s="20">
        <v>73012000</v>
      </c>
      <c r="I114" s="20">
        <v>111582000</v>
      </c>
    </row>
    <row r="115" spans="1:9" x14ac:dyDescent="0.2">
      <c r="A115" s="16" t="s">
        <v>1317</v>
      </c>
      <c r="B115" s="20" t="s">
        <v>1294</v>
      </c>
      <c r="C115" s="20">
        <v>-10498000</v>
      </c>
      <c r="D115" s="20">
        <v>-17332000</v>
      </c>
      <c r="E115" s="20">
        <v>-44277000</v>
      </c>
      <c r="F115" s="20" t="s">
        <v>1294</v>
      </c>
      <c r="G115" s="20" t="s">
        <v>1294</v>
      </c>
      <c r="H115" s="20" t="s">
        <v>1294</v>
      </c>
      <c r="I115" s="20" t="s">
        <v>1294</v>
      </c>
    </row>
    <row r="116" spans="1:9" x14ac:dyDescent="0.2">
      <c r="A116" s="16" t="s">
        <v>1318</v>
      </c>
      <c r="B116" s="20">
        <v>532511000</v>
      </c>
      <c r="C116" s="20">
        <v>10877000</v>
      </c>
      <c r="D116" s="20">
        <v>19651000</v>
      </c>
      <c r="E116" s="20">
        <v>51064000</v>
      </c>
      <c r="F116" s="20">
        <v>127377000</v>
      </c>
      <c r="G116" s="20">
        <v>188137000</v>
      </c>
      <c r="H116" s="20">
        <v>245158000</v>
      </c>
      <c r="I116" s="20">
        <v>389833000</v>
      </c>
    </row>
    <row r="117" spans="1:9" x14ac:dyDescent="0.2">
      <c r="A117" s="16" t="s">
        <v>1319</v>
      </c>
      <c r="B117" s="20" t="s">
        <v>1294</v>
      </c>
      <c r="C117" s="20">
        <v>-11216000</v>
      </c>
      <c r="D117" s="20">
        <v>-24734000</v>
      </c>
      <c r="E117" s="20">
        <v>-44355000</v>
      </c>
      <c r="F117" s="20" t="s">
        <v>1294</v>
      </c>
      <c r="G117" s="20" t="s">
        <v>1294</v>
      </c>
      <c r="H117" s="20" t="s">
        <v>1294</v>
      </c>
      <c r="I117" s="20" t="s">
        <v>1294</v>
      </c>
    </row>
    <row r="118" spans="1:9" x14ac:dyDescent="0.2">
      <c r="A118" s="16" t="s">
        <v>1320</v>
      </c>
      <c r="B118" s="20" t="s">
        <v>1294</v>
      </c>
      <c r="C118" s="20">
        <v>-11216000</v>
      </c>
      <c r="D118" s="20">
        <v>-24719000</v>
      </c>
      <c r="E118" s="20">
        <v>-44355000</v>
      </c>
      <c r="F118" s="20" t="s">
        <v>1294</v>
      </c>
      <c r="G118" s="20" t="s">
        <v>1294</v>
      </c>
      <c r="H118" s="20" t="s">
        <v>1294</v>
      </c>
      <c r="I118" s="20" t="s">
        <v>1294</v>
      </c>
    </row>
    <row r="119" spans="1:9" x14ac:dyDescent="0.2">
      <c r="A119" s="16" t="s">
        <v>1321</v>
      </c>
      <c r="B119" s="20">
        <v>67157000</v>
      </c>
      <c r="C119" s="16">
        <v>0</v>
      </c>
      <c r="D119" s="16">
        <v>0</v>
      </c>
      <c r="E119" s="20">
        <v>206000</v>
      </c>
      <c r="F119" s="20">
        <v>104000</v>
      </c>
      <c r="G119" s="20">
        <v>4975000</v>
      </c>
      <c r="H119" s="20">
        <v>23972000</v>
      </c>
      <c r="I119" s="20">
        <v>56882000</v>
      </c>
    </row>
    <row r="120" spans="1:9" x14ac:dyDescent="0.2">
      <c r="A120" s="16" t="s">
        <v>1322</v>
      </c>
      <c r="B120" s="16"/>
      <c r="C120" s="20">
        <v>718000</v>
      </c>
      <c r="D120" s="20">
        <v>7387000</v>
      </c>
      <c r="E120" s="20">
        <v>209000</v>
      </c>
      <c r="F120" s="16">
        <v>0</v>
      </c>
      <c r="G120" s="16">
        <v>0</v>
      </c>
      <c r="H120" s="16"/>
      <c r="I120" s="16"/>
    </row>
    <row r="121" spans="1:9" x14ac:dyDescent="0.2">
      <c r="A121" s="16" t="s">
        <v>1323</v>
      </c>
      <c r="B121" s="20">
        <v>67157000</v>
      </c>
      <c r="C121" s="20">
        <v>-718000</v>
      </c>
      <c r="D121" s="20">
        <v>-7387000</v>
      </c>
      <c r="E121" s="20">
        <v>-3000</v>
      </c>
      <c r="F121" s="20">
        <v>104000</v>
      </c>
      <c r="G121" s="20">
        <v>4975000</v>
      </c>
      <c r="H121" s="20">
        <v>23972000</v>
      </c>
      <c r="I121" s="20">
        <v>56882000</v>
      </c>
    </row>
    <row r="122" spans="1:9" x14ac:dyDescent="0.2">
      <c r="A122" s="16" t="s">
        <v>1281</v>
      </c>
      <c r="B122" s="20" t="s">
        <v>1294</v>
      </c>
      <c r="C122" s="20">
        <v>-10498000</v>
      </c>
      <c r="D122" s="20">
        <v>-17347000</v>
      </c>
      <c r="E122" s="20">
        <v>-44146000</v>
      </c>
      <c r="F122" s="20" t="s">
        <v>1294</v>
      </c>
      <c r="G122" s="20" t="s">
        <v>1294</v>
      </c>
      <c r="H122" s="20" t="s">
        <v>1294</v>
      </c>
      <c r="I122" s="20" t="s">
        <v>1294</v>
      </c>
    </row>
    <row r="123" spans="1:9" x14ac:dyDescent="0.2">
      <c r="A123" s="16" t="s">
        <v>1278</v>
      </c>
      <c r="B123" s="20" t="s">
        <v>1294</v>
      </c>
      <c r="C123" s="20">
        <v>-10115000</v>
      </c>
      <c r="D123" s="20">
        <v>-16999000</v>
      </c>
      <c r="E123" s="20">
        <v>-43773000</v>
      </c>
      <c r="F123" s="20" t="s">
        <v>1294</v>
      </c>
      <c r="G123" s="20" t="s">
        <v>1294</v>
      </c>
      <c r="H123" s="20" t="s">
        <v>1294</v>
      </c>
      <c r="I123" s="20" t="s">
        <v>1294</v>
      </c>
    </row>
    <row r="124" spans="1:9" x14ac:dyDescent="0.2">
      <c r="A124" s="16" t="s">
        <v>1324</v>
      </c>
      <c r="B124" s="20">
        <v>3047000</v>
      </c>
      <c r="C124" s="20">
        <v>383000</v>
      </c>
      <c r="D124" s="20">
        <v>348000</v>
      </c>
      <c r="E124" s="20">
        <v>373000</v>
      </c>
      <c r="F124" s="20">
        <v>639000</v>
      </c>
      <c r="G124" s="20">
        <v>1387000</v>
      </c>
      <c r="H124" s="20">
        <v>2101000</v>
      </c>
      <c r="I124" s="20">
        <v>2776000</v>
      </c>
    </row>
    <row r="125" spans="1:9" x14ac:dyDescent="0.2">
      <c r="A125" s="16" t="s">
        <v>1325</v>
      </c>
      <c r="B125" s="20" t="s">
        <v>1294</v>
      </c>
      <c r="C125" s="20">
        <v>-11216000</v>
      </c>
      <c r="D125" s="20">
        <v>-24734000</v>
      </c>
      <c r="E125" s="20">
        <v>-44355000</v>
      </c>
      <c r="F125" s="20" t="s">
        <v>1294</v>
      </c>
      <c r="G125" s="20" t="s">
        <v>1294</v>
      </c>
      <c r="H125" s="20" t="s">
        <v>1294</v>
      </c>
      <c r="I125" s="20" t="s">
        <v>1294</v>
      </c>
    </row>
    <row r="126" spans="1:9" x14ac:dyDescent="0.2">
      <c r="A126" s="16" t="s">
        <v>1326</v>
      </c>
      <c r="B126" s="16"/>
      <c r="C126" s="16"/>
      <c r="D126" s="20">
        <v>-15000</v>
      </c>
      <c r="E126" s="20">
        <v>-75000</v>
      </c>
      <c r="F126" s="16"/>
      <c r="G126" s="16"/>
      <c r="H126" s="16"/>
      <c r="I126" s="16"/>
    </row>
    <row r="127" spans="1:9" x14ac:dyDescent="0.2">
      <c r="A127" s="16" t="s">
        <v>1327</v>
      </c>
      <c r="B127" s="16"/>
      <c r="C127" s="16"/>
      <c r="D127" s="20">
        <v>-15000</v>
      </c>
      <c r="E127" s="20">
        <v>-75000</v>
      </c>
      <c r="F127" s="16"/>
      <c r="G127" s="16"/>
      <c r="H127" s="16"/>
      <c r="I127" s="16"/>
    </row>
    <row r="128" spans="1:9" x14ac:dyDescent="0.2">
      <c r="A128" s="16" t="s">
        <v>1328</v>
      </c>
      <c r="B128" s="20" t="s">
        <v>1294</v>
      </c>
      <c r="C128" s="20">
        <v>-10115000</v>
      </c>
      <c r="D128" s="20">
        <v>-16984000</v>
      </c>
      <c r="E128" s="20">
        <v>-43773000</v>
      </c>
      <c r="F128" s="20" t="s">
        <v>1294</v>
      </c>
      <c r="G128" s="20" t="s">
        <v>1294</v>
      </c>
      <c r="H128" s="20" t="s">
        <v>1294</v>
      </c>
      <c r="I128" s="20" t="s">
        <v>1294</v>
      </c>
    </row>
    <row r="129" spans="1:9" x14ac:dyDescent="0.2">
      <c r="A129" s="16" t="s">
        <v>1329</v>
      </c>
      <c r="B129" s="16">
        <v>0</v>
      </c>
      <c r="C129" s="16">
        <v>0</v>
      </c>
      <c r="D129" s="16">
        <v>0</v>
      </c>
      <c r="E129" s="16">
        <v>0</v>
      </c>
      <c r="F129" s="16">
        <v>0</v>
      </c>
      <c r="G129" s="16">
        <v>0</v>
      </c>
      <c r="H129" s="16">
        <v>0</v>
      </c>
      <c r="I129" s="16">
        <v>0</v>
      </c>
    </row>
    <row r="130" spans="1:9" x14ac:dyDescent="0.2">
      <c r="A130" s="16" t="s">
        <v>1330</v>
      </c>
      <c r="B130" s="16">
        <v>0</v>
      </c>
      <c r="C130" s="16">
        <v>0</v>
      </c>
      <c r="D130" s="16">
        <v>0</v>
      </c>
      <c r="E130" s="16">
        <v>0</v>
      </c>
      <c r="F130" s="16">
        <v>0</v>
      </c>
      <c r="G130" s="16">
        <v>0</v>
      </c>
      <c r="H130" s="16">
        <v>0</v>
      </c>
      <c r="I130" s="16">
        <v>0</v>
      </c>
    </row>
    <row r="132" spans="1:9" x14ac:dyDescent="0.2">
      <c r="A132" t="s">
        <v>1331</v>
      </c>
      <c r="B132">
        <v>361898</v>
      </c>
      <c r="C132">
        <v>5144</v>
      </c>
      <c r="D132">
        <v>89233</v>
      </c>
      <c r="E132">
        <v>272037</v>
      </c>
      <c r="F132">
        <v>176316</v>
      </c>
      <c r="G132">
        <v>346171</v>
      </c>
      <c r="H132">
        <v>93864</v>
      </c>
      <c r="I132">
        <v>1192357</v>
      </c>
    </row>
    <row r="133" spans="1:9" ht="18" x14ac:dyDescent="0.2">
      <c r="A133" s="22"/>
    </row>
    <row r="134" spans="1:9" ht="18" x14ac:dyDescent="0.2">
      <c r="A134" s="23"/>
    </row>
    <row r="135" spans="1:9" ht="18" x14ac:dyDescent="0.2">
      <c r="A135" s="23"/>
    </row>
    <row r="136" spans="1:9" ht="18" x14ac:dyDescent="0.2">
      <c r="A136" s="23"/>
    </row>
    <row r="137" spans="1:9" ht="18" x14ac:dyDescent="0.2">
      <c r="A137" s="23"/>
    </row>
    <row r="138" spans="1:9" ht="18" x14ac:dyDescent="0.2">
      <c r="A138" s="23"/>
    </row>
    <row r="139" spans="1:9" ht="18" x14ac:dyDescent="0.2">
      <c r="A139" s="23"/>
    </row>
    <row r="140" spans="1:9" ht="18" x14ac:dyDescent="0.2">
      <c r="A140" s="23"/>
    </row>
    <row r="141" spans="1:9" ht="18" x14ac:dyDescent="0.2">
      <c r="A141" s="23"/>
    </row>
  </sheetData>
  <sortState xmlns:xlrd2="http://schemas.microsoft.com/office/spreadsheetml/2017/richdata2" columnSort="1" ref="C1:I46">
    <sortCondition ref="C1:I1"/>
  </sortState>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BF50-2FE2-9F43-A179-81407D084739}">
  <dimension ref="A1:AU149"/>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v>1.3408655143236416</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0</v>
      </c>
      <c r="E3">
        <f t="shared" si="0"/>
        <v>22717.253196595648</v>
      </c>
      <c r="F3">
        <f t="shared" si="0"/>
        <v>29553.781762898041</v>
      </c>
      <c r="G3">
        <f t="shared" si="0"/>
        <v>62959659.011985779</v>
      </c>
      <c r="H3">
        <f t="shared" si="0"/>
        <v>68832905.543844</v>
      </c>
      <c r="I3">
        <f t="shared" si="0"/>
        <v>401061614.34299994</v>
      </c>
      <c r="J3">
        <f t="shared" si="0"/>
        <v>65423540</v>
      </c>
    </row>
    <row r="4" spans="1:47" x14ac:dyDescent="0.2">
      <c r="A4" t="s">
        <v>1332</v>
      </c>
      <c r="C4">
        <f t="shared" ref="C4:J4" si="1">C$2*C91</f>
        <v>0</v>
      </c>
      <c r="D4">
        <f t="shared" si="1"/>
        <v>0</v>
      </c>
      <c r="E4">
        <f t="shared" si="1"/>
        <v>22717.253196595648</v>
      </c>
      <c r="F4">
        <f t="shared" si="1"/>
        <v>29553.781762898041</v>
      </c>
      <c r="G4">
        <f t="shared" si="1"/>
        <v>62959659.011985779</v>
      </c>
      <c r="H4">
        <f t="shared" si="1"/>
        <v>68832905.543844</v>
      </c>
      <c r="I4">
        <f t="shared" si="1"/>
        <v>401061614.34299994</v>
      </c>
      <c r="J4">
        <f t="shared" si="1"/>
        <v>65423540</v>
      </c>
    </row>
    <row r="5" spans="1:47" x14ac:dyDescent="0.2">
      <c r="A5" t="s">
        <v>1287</v>
      </c>
      <c r="C5">
        <f t="shared" ref="C5:J5" si="2">C$2*C92</f>
        <v>10308312.44182468</v>
      </c>
      <c r="D5">
        <f t="shared" si="2"/>
        <v>58623115.643427588</v>
      </c>
      <c r="E5">
        <f t="shared" si="2"/>
        <v>94872297.627471566</v>
      </c>
      <c r="F5">
        <f t="shared" si="2"/>
        <v>163511223.23352721</v>
      </c>
      <c r="G5">
        <f t="shared" si="2"/>
        <v>539571467.01559269</v>
      </c>
      <c r="H5">
        <f t="shared" si="2"/>
        <v>451276980.32346928</v>
      </c>
      <c r="I5">
        <f t="shared" si="2"/>
        <v>588458152.43799996</v>
      </c>
      <c r="J5">
        <f t="shared" si="2"/>
        <v>493458580</v>
      </c>
    </row>
    <row r="6" spans="1:47" x14ac:dyDescent="0.2">
      <c r="A6" t="s">
        <v>1333</v>
      </c>
      <c r="C6">
        <f t="shared" ref="C6:J6" si="3">C$2*C93</f>
        <v>2643794.3458030047</v>
      </c>
      <c r="D6">
        <f t="shared" si="3"/>
        <v>15210405.029540207</v>
      </c>
      <c r="E6">
        <f t="shared" si="3"/>
        <v>25939316.941646133</v>
      </c>
      <c r="F6">
        <f t="shared" si="3"/>
        <v>36455821.212108187</v>
      </c>
      <c r="G6">
        <f t="shared" si="3"/>
        <v>69490733.893678159</v>
      </c>
      <c r="H6">
        <f t="shared" si="3"/>
        <v>99210001.170013487</v>
      </c>
      <c r="I6">
        <f t="shared" si="3"/>
        <v>124035197.35099998</v>
      </c>
      <c r="J6">
        <f t="shared" si="3"/>
        <v>114870750</v>
      </c>
    </row>
    <row r="7" spans="1:47" x14ac:dyDescent="0.2">
      <c r="A7" t="s">
        <v>1334</v>
      </c>
      <c r="C7">
        <f t="shared" ref="C7:J7" si="4">C$2*C94</f>
        <v>2643794.3458030047</v>
      </c>
      <c r="D7">
        <f t="shared" si="4"/>
        <v>15210405.029540207</v>
      </c>
      <c r="E7">
        <f t="shared" si="4"/>
        <v>25939316.941646133</v>
      </c>
      <c r="F7">
        <f t="shared" si="4"/>
        <v>36455821.212108187</v>
      </c>
      <c r="G7">
        <f t="shared" si="4"/>
        <v>69490733.893678159</v>
      </c>
      <c r="H7">
        <f t="shared" si="4"/>
        <v>99210001.170013487</v>
      </c>
      <c r="I7">
        <f t="shared" si="4"/>
        <v>124035197.35099998</v>
      </c>
      <c r="J7">
        <f t="shared" si="4"/>
        <v>114870750</v>
      </c>
    </row>
    <row r="8" spans="1:47" x14ac:dyDescent="0.2">
      <c r="A8" t="s">
        <v>1335</v>
      </c>
      <c r="C8">
        <f t="shared" ref="C8:J8" si="5">C$2*C95</f>
        <v>2643794.3458030047</v>
      </c>
      <c r="D8">
        <f t="shared" si="5"/>
        <v>15210405.029540207</v>
      </c>
      <c r="E8">
        <f t="shared" si="5"/>
        <v>25939316.941646133</v>
      </c>
      <c r="F8">
        <f t="shared" si="5"/>
        <v>36455821.212108187</v>
      </c>
      <c r="G8">
        <f t="shared" si="5"/>
        <v>69490733.893678159</v>
      </c>
      <c r="H8">
        <f t="shared" si="5"/>
        <v>99210001.170013487</v>
      </c>
      <c r="I8">
        <f t="shared" si="5"/>
        <v>124035197.35099998</v>
      </c>
      <c r="J8">
        <f t="shared" si="5"/>
        <v>114870750</v>
      </c>
    </row>
    <row r="9" spans="1:47" x14ac:dyDescent="0.2">
      <c r="A9" t="s">
        <v>1336</v>
      </c>
      <c r="C9">
        <f t="shared" ref="C9:J9" si="6">C$2*C96</f>
        <v>7664518.0960216746</v>
      </c>
      <c r="D9">
        <f t="shared" si="6"/>
        <v>43412710.613887377</v>
      </c>
      <c r="E9">
        <f t="shared" si="6"/>
        <v>68932980.685825422</v>
      </c>
      <c r="F9">
        <f t="shared" si="6"/>
        <v>127055402.02141903</v>
      </c>
      <c r="G9">
        <f t="shared" si="6"/>
        <v>470080733.12191457</v>
      </c>
      <c r="H9">
        <f t="shared" si="6"/>
        <v>352066979.15345579</v>
      </c>
      <c r="I9">
        <f t="shared" si="6"/>
        <v>464422955.08699995</v>
      </c>
      <c r="J9">
        <f t="shared" si="6"/>
        <v>378587830</v>
      </c>
    </row>
    <row r="10" spans="1:47" x14ac:dyDescent="0.2">
      <c r="A10" t="s">
        <v>1293</v>
      </c>
      <c r="C10">
        <f t="shared" ref="C10:J10" si="7">C$2*C97</f>
        <v>-10308312.44182468</v>
      </c>
      <c r="D10">
        <f t="shared" si="7"/>
        <v>-58623115.643427588</v>
      </c>
      <c r="E10">
        <f t="shared" si="7"/>
        <v>-94849580.374274969</v>
      </c>
      <c r="F10">
        <f t="shared" si="7"/>
        <v>-163481669.45176432</v>
      </c>
      <c r="G10">
        <f t="shared" si="7"/>
        <v>-476611808.00360692</v>
      </c>
      <c r="H10">
        <f t="shared" si="7"/>
        <v>-382444074.77962524</v>
      </c>
      <c r="I10">
        <f t="shared" si="7"/>
        <v>-187396538.09499997</v>
      </c>
      <c r="J10">
        <f t="shared" si="7"/>
        <v>-428035040</v>
      </c>
    </row>
    <row r="11" spans="1:47" x14ac:dyDescent="0.2">
      <c r="A11" t="s">
        <v>1295</v>
      </c>
      <c r="C11">
        <f t="shared" ref="C11:J11" si="8">C$2*C98</f>
        <v>0</v>
      </c>
      <c r="D11">
        <f t="shared" si="8"/>
        <v>374236.45674298453</v>
      </c>
      <c r="E11">
        <f t="shared" si="8"/>
        <v>2811891.1178897279</v>
      </c>
      <c r="F11">
        <f t="shared" si="8"/>
        <v>1294209.3597002435</v>
      </c>
      <c r="G11">
        <f t="shared" si="8"/>
        <v>-10929.653018823239</v>
      </c>
      <c r="H11">
        <f t="shared" si="8"/>
        <v>17283929.023377899</v>
      </c>
      <c r="I11">
        <f t="shared" si="8"/>
        <v>49561837.051999994</v>
      </c>
      <c r="J11">
        <f t="shared" si="8"/>
        <v>50566820</v>
      </c>
    </row>
    <row r="12" spans="1:47" x14ac:dyDescent="0.2">
      <c r="A12" t="s">
        <v>1337</v>
      </c>
      <c r="C12">
        <f t="shared" ref="C12:J12" si="9">C$2*C99</f>
        <v>0</v>
      </c>
      <c r="D12">
        <f t="shared" si="9"/>
        <v>374236.45674298453</v>
      </c>
      <c r="E12">
        <f t="shared" si="9"/>
        <v>3137505.0803742656</v>
      </c>
      <c r="F12">
        <f t="shared" si="9"/>
        <v>0</v>
      </c>
      <c r="G12">
        <f t="shared" si="9"/>
        <v>0</v>
      </c>
      <c r="H12">
        <f t="shared" si="9"/>
        <v>0</v>
      </c>
      <c r="I12">
        <f t="shared" si="9"/>
        <v>0</v>
      </c>
      <c r="J12">
        <f t="shared" si="9"/>
        <v>0</v>
      </c>
    </row>
    <row r="13" spans="1:47" x14ac:dyDescent="0.2">
      <c r="A13" t="s">
        <v>1338</v>
      </c>
      <c r="C13">
        <f t="shared" ref="C13:J13" si="10">C$2*C100</f>
        <v>0</v>
      </c>
      <c r="D13">
        <f t="shared" si="10"/>
        <v>0</v>
      </c>
      <c r="E13">
        <f t="shared" si="10"/>
        <v>236007.01932018812</v>
      </c>
      <c r="F13">
        <f t="shared" si="10"/>
        <v>0</v>
      </c>
      <c r="G13">
        <f t="shared" si="10"/>
        <v>0</v>
      </c>
      <c r="H13">
        <f t="shared" si="10"/>
        <v>0</v>
      </c>
      <c r="I13">
        <f t="shared" si="10"/>
        <v>0</v>
      </c>
      <c r="J13">
        <f t="shared" si="10"/>
        <v>0</v>
      </c>
    </row>
    <row r="14" spans="1:47" x14ac:dyDescent="0.2">
      <c r="A14" t="s">
        <v>1359</v>
      </c>
      <c r="C14">
        <f t="shared" ref="C14:J14" si="11">C$2*C101</f>
        <v>0</v>
      </c>
      <c r="D14">
        <f t="shared" si="11"/>
        <v>0</v>
      </c>
      <c r="E14">
        <f t="shared" si="11"/>
        <v>-2811891.1178897279</v>
      </c>
      <c r="F14">
        <f t="shared" si="11"/>
        <v>-1294209.3597002435</v>
      </c>
      <c r="G14">
        <f t="shared" si="11"/>
        <v>10929.653018823239</v>
      </c>
      <c r="H14">
        <f t="shared" si="11"/>
        <v>-17283929.023377899</v>
      </c>
      <c r="I14">
        <f t="shared" si="11"/>
        <v>-49561837.051999994</v>
      </c>
      <c r="J14">
        <f t="shared" si="11"/>
        <v>-50566820</v>
      </c>
    </row>
    <row r="15" spans="1:47" x14ac:dyDescent="0.2">
      <c r="A15" t="s">
        <v>1298</v>
      </c>
      <c r="C15">
        <f t="shared" ref="C15:J15" si="12">C$2*C102</f>
        <v>-159595.7002414481</v>
      </c>
      <c r="D15">
        <f t="shared" si="12"/>
        <v>-91366242.345036387</v>
      </c>
      <c r="E15">
        <f t="shared" si="12"/>
        <v>-6815175.9589786949</v>
      </c>
      <c r="F15">
        <f t="shared" si="12"/>
        <v>-77434602.441513225</v>
      </c>
      <c r="G15">
        <f t="shared" si="12"/>
        <v>26517767.035447139</v>
      </c>
      <c r="H15">
        <f t="shared" si="12"/>
        <v>71187596.534542799</v>
      </c>
      <c r="I15">
        <f t="shared" si="12"/>
        <v>-1435590.1039999998</v>
      </c>
      <c r="J15">
        <f t="shared" si="12"/>
        <v>-10535870</v>
      </c>
    </row>
    <row r="16" spans="1:47" x14ac:dyDescent="0.2">
      <c r="A16" t="s">
        <v>1339</v>
      </c>
      <c r="C16">
        <f t="shared" ref="C16:J16" si="13">C$2*C103</f>
        <v>-654080.73869445932</v>
      </c>
      <c r="D16">
        <f t="shared" si="13"/>
        <v>-15057890.857100429</v>
      </c>
      <c r="E16">
        <f t="shared" si="13"/>
        <v>-6815175.9589786949</v>
      </c>
      <c r="F16">
        <f t="shared" si="13"/>
        <v>-77434602.441513225</v>
      </c>
      <c r="G16">
        <f t="shared" si="13"/>
        <v>20268434.320462208</v>
      </c>
      <c r="H16">
        <f t="shared" si="13"/>
        <v>49828153.881869994</v>
      </c>
      <c r="I16">
        <f t="shared" si="13"/>
        <v>-11777785.083999999</v>
      </c>
      <c r="J16">
        <f t="shared" si="13"/>
        <v>-12175630</v>
      </c>
    </row>
    <row r="17" spans="1:10" x14ac:dyDescent="0.2">
      <c r="A17" t="s">
        <v>1340</v>
      </c>
      <c r="C17">
        <f t="shared" ref="C17:J17" si="14">C$2*C104</f>
        <v>0</v>
      </c>
      <c r="D17">
        <f t="shared" si="14"/>
        <v>0</v>
      </c>
      <c r="E17">
        <f t="shared" si="14"/>
        <v>0</v>
      </c>
      <c r="F17">
        <f t="shared" si="14"/>
        <v>636637.71547576191</v>
      </c>
      <c r="G17">
        <f t="shared" si="14"/>
        <v>21482840.211442567</v>
      </c>
      <c r="H17">
        <f t="shared" si="14"/>
        <v>0</v>
      </c>
      <c r="I17">
        <f t="shared" si="14"/>
        <v>0</v>
      </c>
      <c r="J17">
        <f t="shared" si="14"/>
        <v>0</v>
      </c>
    </row>
    <row r="18" spans="1:10" x14ac:dyDescent="0.2">
      <c r="A18" t="s">
        <v>1341</v>
      </c>
      <c r="C18">
        <f t="shared" ref="C18:J18" si="15">C$2*C105</f>
        <v>0</v>
      </c>
      <c r="D18">
        <f t="shared" si="15"/>
        <v>-63440769.208142929</v>
      </c>
      <c r="E18">
        <f t="shared" si="15"/>
        <v>0</v>
      </c>
      <c r="F18">
        <f t="shared" si="15"/>
        <v>0</v>
      </c>
      <c r="G18">
        <f t="shared" si="15"/>
        <v>6249332.714984932</v>
      </c>
      <c r="H18">
        <f t="shared" si="15"/>
        <v>21359442.652672797</v>
      </c>
      <c r="I18">
        <f t="shared" si="15"/>
        <v>10342194.979999999</v>
      </c>
      <c r="J18">
        <f t="shared" si="15"/>
        <v>1639760</v>
      </c>
    </row>
    <row r="19" spans="1:10" x14ac:dyDescent="0.2">
      <c r="A19" t="s">
        <v>1360</v>
      </c>
      <c r="C19">
        <f t="shared" ref="C19:J19" si="16">C$2*C106</f>
        <v>0</v>
      </c>
      <c r="D19">
        <f t="shared" si="16"/>
        <v>63440769.208142929</v>
      </c>
      <c r="E19">
        <f t="shared" si="16"/>
        <v>0</v>
      </c>
      <c r="F19">
        <f t="shared" si="16"/>
        <v>0</v>
      </c>
      <c r="G19">
        <f t="shared" si="16"/>
        <v>-6249332.714984932</v>
      </c>
      <c r="H19">
        <f t="shared" si="16"/>
        <v>-21359442.652672797</v>
      </c>
      <c r="I19">
        <f t="shared" si="16"/>
        <v>-10342194.979999999</v>
      </c>
      <c r="J19">
        <f t="shared" si="16"/>
        <v>-1639760</v>
      </c>
    </row>
    <row r="20" spans="1:10" x14ac:dyDescent="0.2">
      <c r="A20" t="s">
        <v>1344</v>
      </c>
      <c r="C20">
        <f t="shared" ref="C20:J20" si="17">C$2*C107</f>
        <v>494485.03845301131</v>
      </c>
      <c r="D20">
        <f t="shared" si="17"/>
        <v>-12867582.27979303</v>
      </c>
      <c r="E20">
        <f t="shared" si="17"/>
        <v>-89606.943164349505</v>
      </c>
      <c r="F20">
        <f t="shared" si="17"/>
        <v>0</v>
      </c>
      <c r="G20">
        <f t="shared" si="17"/>
        <v>0</v>
      </c>
      <c r="H20">
        <f t="shared" si="17"/>
        <v>0</v>
      </c>
      <c r="I20">
        <f t="shared" si="17"/>
        <v>0</v>
      </c>
      <c r="J20">
        <f t="shared" si="17"/>
        <v>0</v>
      </c>
    </row>
    <row r="21" spans="1:10" x14ac:dyDescent="0.2">
      <c r="A21" t="s">
        <v>1304</v>
      </c>
      <c r="C21">
        <f t="shared" ref="C21:J21" si="18">C$2*C108</f>
        <v>-10467908.142066129</v>
      </c>
      <c r="D21">
        <f t="shared" si="18"/>
        <v>-149615121.531721</v>
      </c>
      <c r="E21">
        <f t="shared" si="18"/>
        <v>-98852865.215363935</v>
      </c>
      <c r="F21">
        <f t="shared" si="18"/>
        <v>-239622062.53357732</v>
      </c>
      <c r="G21">
        <f t="shared" si="18"/>
        <v>-450104970.62117863</v>
      </c>
      <c r="H21">
        <f t="shared" si="18"/>
        <v>-293972549.2217046</v>
      </c>
      <c r="I21">
        <f t="shared" si="18"/>
        <v>-139270291.14699998</v>
      </c>
      <c r="J21">
        <f t="shared" si="18"/>
        <v>-388004090</v>
      </c>
    </row>
    <row r="22" spans="1:10" x14ac:dyDescent="0.2">
      <c r="A22" t="s">
        <v>1305</v>
      </c>
      <c r="C22">
        <f t="shared" ref="C22:J22" si="19">C$2*C109</f>
        <v>0</v>
      </c>
      <c r="D22">
        <f t="shared" si="19"/>
        <v>0</v>
      </c>
      <c r="E22">
        <f t="shared" si="19"/>
        <v>0</v>
      </c>
      <c r="F22">
        <f t="shared" si="19"/>
        <v>0</v>
      </c>
      <c r="G22">
        <f t="shared" si="19"/>
        <v>0</v>
      </c>
      <c r="H22">
        <f t="shared" si="19"/>
        <v>3852925.2774869995</v>
      </c>
      <c r="I22">
        <f t="shared" si="19"/>
        <v>1450455.6819999998</v>
      </c>
      <c r="J22">
        <f t="shared" si="19"/>
        <v>40170</v>
      </c>
    </row>
    <row r="23" spans="1:10" x14ac:dyDescent="0.2">
      <c r="A23" t="s">
        <v>1369</v>
      </c>
      <c r="C23">
        <f t="shared" ref="C23:J23" si="20">C$2*C110</f>
        <v>0</v>
      </c>
      <c r="D23">
        <f t="shared" si="20"/>
        <v>0</v>
      </c>
      <c r="E23">
        <f t="shared" si="20"/>
        <v>0</v>
      </c>
      <c r="F23">
        <f t="shared" si="20"/>
        <v>0</v>
      </c>
      <c r="G23">
        <f t="shared" si="20"/>
        <v>0</v>
      </c>
      <c r="H23">
        <f t="shared" si="20"/>
        <v>-28812197.822849996</v>
      </c>
      <c r="I23">
        <f t="shared" si="20"/>
        <v>0</v>
      </c>
      <c r="J23">
        <f t="shared" si="20"/>
        <v>0</v>
      </c>
    </row>
    <row r="24" spans="1:10" x14ac:dyDescent="0.2">
      <c r="A24" t="s">
        <v>1306</v>
      </c>
      <c r="C24">
        <f t="shared" ref="C24:J24" si="21">C$2*C111</f>
        <v>-12672160.231466455</v>
      </c>
      <c r="D24">
        <f t="shared" si="21"/>
        <v>-150367439.34031048</v>
      </c>
      <c r="E24">
        <f t="shared" si="21"/>
        <v>-114898818.38989265</v>
      </c>
      <c r="F24">
        <f t="shared" si="21"/>
        <v>-241194570.00487819</v>
      </c>
      <c r="G24">
        <f t="shared" si="21"/>
        <v>-450104970.62117863</v>
      </c>
      <c r="H24">
        <f t="shared" si="21"/>
        <v>-326637672.32204157</v>
      </c>
      <c r="I24">
        <f t="shared" si="21"/>
        <v>-140720746.82899997</v>
      </c>
      <c r="J24">
        <f t="shared" si="21"/>
        <v>-388044260</v>
      </c>
    </row>
    <row r="25" spans="1:10" x14ac:dyDescent="0.2">
      <c r="A25" t="s">
        <v>1345</v>
      </c>
      <c r="C25">
        <f t="shared" ref="C25:J25" si="22">C$2*C112</f>
        <v>-10467908.142066129</v>
      </c>
      <c r="D25">
        <f t="shared" si="22"/>
        <v>-147717024.98228139</v>
      </c>
      <c r="E25">
        <f t="shared" si="22"/>
        <v>-98852865.215363935</v>
      </c>
      <c r="F25">
        <f t="shared" si="22"/>
        <v>-239622062.53357732</v>
      </c>
      <c r="G25">
        <f t="shared" si="22"/>
        <v>-450104970.62117863</v>
      </c>
      <c r="H25">
        <f t="shared" si="22"/>
        <v>-326637672.32204157</v>
      </c>
      <c r="I25">
        <f t="shared" si="22"/>
        <v>-140720746.82899997</v>
      </c>
      <c r="J25">
        <f t="shared" si="22"/>
        <v>-388044260</v>
      </c>
    </row>
    <row r="26" spans="1:10" x14ac:dyDescent="0.2">
      <c r="A26" t="s">
        <v>1346</v>
      </c>
      <c r="C26">
        <f t="shared" ref="C26:J26" si="23">C$2*C113</f>
        <v>-10467908.142066129</v>
      </c>
      <c r="D26">
        <f t="shared" si="23"/>
        <v>-149615121.531721</v>
      </c>
      <c r="E26">
        <f t="shared" si="23"/>
        <v>-98852865.215363935</v>
      </c>
      <c r="F26">
        <f t="shared" si="23"/>
        <v>-239622062.53357732</v>
      </c>
      <c r="G26">
        <f t="shared" si="23"/>
        <v>-450104970.62117863</v>
      </c>
      <c r="H26">
        <f t="shared" si="23"/>
        <v>-326637672.32204157</v>
      </c>
      <c r="I26">
        <f t="shared" si="23"/>
        <v>-140720746.82899997</v>
      </c>
      <c r="J26">
        <f t="shared" si="23"/>
        <v>-388044260</v>
      </c>
    </row>
    <row r="27" spans="1:10" x14ac:dyDescent="0.2">
      <c r="A27" t="s">
        <v>1347</v>
      </c>
      <c r="C27">
        <f t="shared" ref="C27:J27" si="24">C$2*C114</f>
        <v>-10467908.142066129</v>
      </c>
      <c r="D27">
        <f t="shared" si="24"/>
        <v>-149615121.531721</v>
      </c>
      <c r="E27">
        <f t="shared" si="24"/>
        <v>-98852865.215363935</v>
      </c>
      <c r="F27">
        <f t="shared" si="24"/>
        <v>-239622062.53357732</v>
      </c>
      <c r="G27">
        <f t="shared" si="24"/>
        <v>-450104970.62117863</v>
      </c>
      <c r="H27">
        <f t="shared" si="24"/>
        <v>-326637672.32204157</v>
      </c>
      <c r="I27">
        <f t="shared" si="24"/>
        <v>-140720746.82899997</v>
      </c>
      <c r="J27">
        <f t="shared" si="24"/>
        <v>-388044260</v>
      </c>
    </row>
    <row r="28" spans="1:10" x14ac:dyDescent="0.2">
      <c r="A28" t="s">
        <v>1362</v>
      </c>
      <c r="C28">
        <f t="shared" ref="C28:J28" si="25">C$2*C115</f>
        <v>0</v>
      </c>
      <c r="D28">
        <f t="shared" si="25"/>
        <v>1898096.5494395893</v>
      </c>
      <c r="E28">
        <f t="shared" si="25"/>
        <v>0</v>
      </c>
      <c r="F28">
        <f t="shared" si="25"/>
        <v>0</v>
      </c>
      <c r="G28">
        <f t="shared" si="25"/>
        <v>0</v>
      </c>
      <c r="H28">
        <f t="shared" si="25"/>
        <v>0</v>
      </c>
      <c r="I28">
        <f t="shared" si="25"/>
        <v>0</v>
      </c>
      <c r="J28">
        <f t="shared" si="25"/>
        <v>0</v>
      </c>
    </row>
    <row r="29" spans="1:10" x14ac:dyDescent="0.2">
      <c r="A29" t="s">
        <v>1372</v>
      </c>
      <c r="C29">
        <f t="shared" ref="C29:J29" si="26">C$2*C116</f>
        <v>2204252.0894003282</v>
      </c>
      <c r="D29">
        <f t="shared" si="26"/>
        <v>2650414.3580290824</v>
      </c>
      <c r="E29">
        <f t="shared" si="26"/>
        <v>16045953.174528727</v>
      </c>
      <c r="F29">
        <f t="shared" si="26"/>
        <v>1572507.4713008667</v>
      </c>
      <c r="G29">
        <f t="shared" si="26"/>
        <v>0</v>
      </c>
      <c r="H29">
        <f t="shared" si="26"/>
        <v>0</v>
      </c>
      <c r="I29">
        <f t="shared" si="26"/>
        <v>0</v>
      </c>
      <c r="J29">
        <f t="shared" si="26"/>
        <v>0</v>
      </c>
    </row>
    <row r="30" spans="1:10" x14ac:dyDescent="0.2">
      <c r="A30" t="s">
        <v>1312</v>
      </c>
      <c r="C30">
        <f t="shared" ref="C30:J30" si="27">C$2*C117</f>
        <v>-12672160.231466455</v>
      </c>
      <c r="D30">
        <f t="shared" si="27"/>
        <v>-150367439.34031048</v>
      </c>
      <c r="E30">
        <f t="shared" si="27"/>
        <v>-114898818.38989265</v>
      </c>
      <c r="F30">
        <f t="shared" si="27"/>
        <v>-241194570.00487819</v>
      </c>
      <c r="G30">
        <f t="shared" si="27"/>
        <v>-450104970.62117863</v>
      </c>
      <c r="H30">
        <f t="shared" si="27"/>
        <v>-326637672.32204157</v>
      </c>
      <c r="I30">
        <f t="shared" si="27"/>
        <v>-140720746.82899997</v>
      </c>
      <c r="J30">
        <f t="shared" si="27"/>
        <v>-388044260</v>
      </c>
    </row>
    <row r="31" spans="1:10" x14ac:dyDescent="0.2">
      <c r="A31" t="s">
        <v>1313</v>
      </c>
      <c r="C31">
        <f t="shared" ref="C31:J31" si="28">C$2*C118</f>
        <v>-0.97850478508691119</v>
      </c>
      <c r="D31">
        <f t="shared" si="28"/>
        <v>-4.2793682502220047</v>
      </c>
      <c r="E31">
        <f t="shared" si="28"/>
        <v>-2.5354978706644808</v>
      </c>
      <c r="F31">
        <f t="shared" si="28"/>
        <v>-5.1595977327726166</v>
      </c>
      <c r="G31">
        <f t="shared" si="28"/>
        <v>-7.0071219909566764</v>
      </c>
      <c r="H31">
        <f t="shared" si="28"/>
        <v>-4.6664461571909994</v>
      </c>
      <c r="I31">
        <f t="shared" si="28"/>
        <v>-1.8263424399999997</v>
      </c>
      <c r="J31">
        <f t="shared" si="28"/>
        <v>-4.7174000000000005</v>
      </c>
    </row>
    <row r="32" spans="1:10" x14ac:dyDescent="0.2">
      <c r="A32" t="s">
        <v>1314</v>
      </c>
      <c r="C32">
        <f t="shared" ref="C32:J32" si="29">C$2*C119</f>
        <v>-0.97850478508691119</v>
      </c>
      <c r="D32">
        <f t="shared" si="29"/>
        <v>-4.2793682502220047</v>
      </c>
      <c r="E32">
        <f t="shared" si="29"/>
        <v>-2.5354978706644808</v>
      </c>
      <c r="F32">
        <f t="shared" si="29"/>
        <v>-5.1595977327726166</v>
      </c>
      <c r="G32">
        <f t="shared" si="29"/>
        <v>-7.0071219909566764</v>
      </c>
      <c r="H32">
        <f t="shared" si="29"/>
        <v>-4.6664461571909994</v>
      </c>
      <c r="I32">
        <f t="shared" si="29"/>
        <v>-1.8263424399999997</v>
      </c>
      <c r="J32">
        <f t="shared" si="29"/>
        <v>-4.7174000000000005</v>
      </c>
    </row>
    <row r="33" spans="1:10" x14ac:dyDescent="0.2">
      <c r="A33" t="s">
        <v>1315</v>
      </c>
      <c r="C33">
        <f t="shared" ref="C33:J33" si="30">C$2*C120</f>
        <v>16944542.359575931</v>
      </c>
      <c r="D33">
        <f t="shared" si="30"/>
        <v>45033431.304031961</v>
      </c>
      <c r="E33">
        <f t="shared" si="30"/>
        <v>57203111.259928085</v>
      </c>
      <c r="F33">
        <f t="shared" si="30"/>
        <v>57547642.27130349</v>
      </c>
      <c r="G33">
        <f t="shared" si="30"/>
        <v>77998468.098377883</v>
      </c>
      <c r="H33">
        <f t="shared" si="30"/>
        <v>79109600.717144251</v>
      </c>
      <c r="I33">
        <f t="shared" si="30"/>
        <v>81921833.545616984</v>
      </c>
      <c r="J33">
        <f t="shared" si="30"/>
        <v>84782398.24000001</v>
      </c>
    </row>
    <row r="34" spans="1:10" x14ac:dyDescent="0.2">
      <c r="A34" t="s">
        <v>1316</v>
      </c>
      <c r="C34">
        <f t="shared" ref="C34:J34" si="31">C$2*C121</f>
        <v>16944542.359575931</v>
      </c>
      <c r="D34">
        <f t="shared" si="31"/>
        <v>45033431.304031961</v>
      </c>
      <c r="E34">
        <f t="shared" si="31"/>
        <v>57203111.259928085</v>
      </c>
      <c r="F34">
        <f t="shared" si="31"/>
        <v>57547642.27130349</v>
      </c>
      <c r="G34">
        <f t="shared" si="31"/>
        <v>77998468.098377883</v>
      </c>
      <c r="H34">
        <f t="shared" si="31"/>
        <v>79109600.717144251</v>
      </c>
      <c r="I34">
        <f t="shared" si="31"/>
        <v>81921833.545616984</v>
      </c>
      <c r="J34">
        <f t="shared" si="31"/>
        <v>84782398.24000001</v>
      </c>
    </row>
    <row r="35" spans="1:10" x14ac:dyDescent="0.2">
      <c r="A35" t="s">
        <v>1317</v>
      </c>
      <c r="C35">
        <f t="shared" ref="C35:J35" si="32">C$2*C122</f>
        <v>-10308312.44182468</v>
      </c>
      <c r="D35">
        <f t="shared" si="32"/>
        <v>-58623115.643427588</v>
      </c>
      <c r="E35">
        <f t="shared" si="32"/>
        <v>-94849580.374274969</v>
      </c>
      <c r="F35">
        <f t="shared" si="32"/>
        <v>-163481669.45176432</v>
      </c>
      <c r="G35">
        <f t="shared" si="32"/>
        <v>-476611808.00360692</v>
      </c>
      <c r="H35">
        <f t="shared" si="32"/>
        <v>-382444074.77962524</v>
      </c>
      <c r="I35">
        <f t="shared" si="32"/>
        <v>-187396538.09499997</v>
      </c>
      <c r="J35">
        <f t="shared" si="32"/>
        <v>-428035040</v>
      </c>
    </row>
    <row r="36" spans="1:10" x14ac:dyDescent="0.2">
      <c r="A36" t="s">
        <v>1318</v>
      </c>
      <c r="C36">
        <f t="shared" ref="C36:J36" si="33">C$2*C123</f>
        <v>10308312.44182468</v>
      </c>
      <c r="D36">
        <f t="shared" si="33"/>
        <v>58623115.643427588</v>
      </c>
      <c r="E36">
        <f t="shared" si="33"/>
        <v>94872297.627471566</v>
      </c>
      <c r="F36">
        <f t="shared" si="33"/>
        <v>163511223.23352721</v>
      </c>
      <c r="G36">
        <f t="shared" si="33"/>
        <v>539571467.01559269</v>
      </c>
      <c r="H36">
        <f t="shared" si="33"/>
        <v>451276980.32346928</v>
      </c>
      <c r="I36">
        <f t="shared" si="33"/>
        <v>588458152.43799996</v>
      </c>
      <c r="J36">
        <f t="shared" si="33"/>
        <v>493458580</v>
      </c>
    </row>
    <row r="37" spans="1:10" x14ac:dyDescent="0.2">
      <c r="A37" t="s">
        <v>1319</v>
      </c>
      <c r="C37">
        <f t="shared" ref="C37:J37" si="34">C$2*C124</f>
        <v>-10467908.142066129</v>
      </c>
      <c r="D37">
        <f t="shared" si="34"/>
        <v>-147717024.98228139</v>
      </c>
      <c r="E37">
        <f t="shared" si="34"/>
        <v>-98852865.215363935</v>
      </c>
      <c r="F37">
        <f t="shared" si="34"/>
        <v>-239622062.53357732</v>
      </c>
      <c r="G37">
        <f t="shared" si="34"/>
        <v>-450104970.62117863</v>
      </c>
      <c r="H37">
        <f t="shared" si="34"/>
        <v>-326637672.32204157</v>
      </c>
      <c r="I37">
        <f t="shared" si="34"/>
        <v>-140720746.82899997</v>
      </c>
      <c r="J37">
        <f t="shared" si="34"/>
        <v>-388044260</v>
      </c>
    </row>
    <row r="38" spans="1:10" x14ac:dyDescent="0.2">
      <c r="A38" t="s">
        <v>1320</v>
      </c>
      <c r="C38">
        <f t="shared" ref="C38:J38" si="35">C$2*C125</f>
        <v>-9813827.4033716694</v>
      </c>
      <c r="D38">
        <f t="shared" si="35"/>
        <v>-69218364.917038038</v>
      </c>
      <c r="E38">
        <f t="shared" si="35"/>
        <v>-92037689.256385237</v>
      </c>
      <c r="F38">
        <f t="shared" si="35"/>
        <v>-162187460.09206408</v>
      </c>
      <c r="G38">
        <f t="shared" si="35"/>
        <v>-476622737.65662575</v>
      </c>
      <c r="H38">
        <f t="shared" si="35"/>
        <v>-382875873.58433038</v>
      </c>
      <c r="I38">
        <f t="shared" si="35"/>
        <v>-139586630.64683998</v>
      </c>
      <c r="J38">
        <f t="shared" si="35"/>
        <v>-377508390</v>
      </c>
    </row>
    <row r="39" spans="1:10" x14ac:dyDescent="0.2">
      <c r="A39" t="s">
        <v>1321</v>
      </c>
      <c r="C39">
        <f t="shared" ref="C39:J39" si="36">C$2*C126</f>
        <v>0</v>
      </c>
      <c r="D39">
        <f t="shared" si="36"/>
        <v>374236.45674298453</v>
      </c>
      <c r="E39">
        <f t="shared" si="36"/>
        <v>3137505.0803742656</v>
      </c>
      <c r="F39">
        <f t="shared" si="36"/>
        <v>0</v>
      </c>
      <c r="G39">
        <f t="shared" si="36"/>
        <v>0</v>
      </c>
      <c r="H39">
        <f t="shared" si="36"/>
        <v>0</v>
      </c>
      <c r="I39">
        <f t="shared" si="36"/>
        <v>0</v>
      </c>
      <c r="J39">
        <f t="shared" si="36"/>
        <v>0</v>
      </c>
    </row>
    <row r="40" spans="1:10" x14ac:dyDescent="0.2">
      <c r="A40" t="s">
        <v>1322</v>
      </c>
      <c r="C40">
        <f t="shared" ref="C40:J40" si="37">C$2*C127</f>
        <v>0</v>
      </c>
      <c r="D40">
        <f t="shared" si="37"/>
        <v>0</v>
      </c>
      <c r="E40">
        <f t="shared" si="37"/>
        <v>236007.01932018812</v>
      </c>
      <c r="F40">
        <f t="shared" si="37"/>
        <v>0</v>
      </c>
      <c r="G40">
        <f t="shared" si="37"/>
        <v>0</v>
      </c>
      <c r="H40">
        <f t="shared" si="37"/>
        <v>0</v>
      </c>
      <c r="I40">
        <f t="shared" si="37"/>
        <v>0</v>
      </c>
      <c r="J40">
        <f t="shared" si="37"/>
        <v>0</v>
      </c>
    </row>
    <row r="41" spans="1:10" x14ac:dyDescent="0.2">
      <c r="A41" t="s">
        <v>1323</v>
      </c>
      <c r="C41">
        <f t="shared" ref="C41:J41" si="38">C$2*C128</f>
        <v>0</v>
      </c>
      <c r="D41">
        <f t="shared" si="38"/>
        <v>374236.45674298453</v>
      </c>
      <c r="E41">
        <f t="shared" si="38"/>
        <v>2811891.1178897279</v>
      </c>
      <c r="F41">
        <f t="shared" si="38"/>
        <v>1294209.3597002435</v>
      </c>
      <c r="G41">
        <f t="shared" si="38"/>
        <v>-10929.653018823239</v>
      </c>
      <c r="H41">
        <f t="shared" si="38"/>
        <v>17283929.023377899</v>
      </c>
      <c r="I41">
        <f t="shared" si="38"/>
        <v>49561837.051999994</v>
      </c>
      <c r="J41">
        <f t="shared" si="38"/>
        <v>50566820</v>
      </c>
    </row>
    <row r="90" spans="1:10" x14ac:dyDescent="0.2">
      <c r="A90" t="s">
        <v>1285</v>
      </c>
      <c r="B90" s="19">
        <v>60272000</v>
      </c>
      <c r="C90">
        <v>0</v>
      </c>
      <c r="D90">
        <v>0</v>
      </c>
      <c r="E90" s="19">
        <v>18000</v>
      </c>
      <c r="F90" s="19">
        <v>24000</v>
      </c>
      <c r="G90" s="19">
        <v>51844000</v>
      </c>
      <c r="H90" s="19">
        <v>60920000</v>
      </c>
      <c r="I90" s="19">
        <v>377709000</v>
      </c>
      <c r="J90" s="19">
        <v>63518000</v>
      </c>
    </row>
    <row r="91" spans="1:10" x14ac:dyDescent="0.2">
      <c r="A91" t="s">
        <v>1332</v>
      </c>
      <c r="B91" s="19">
        <v>60272000</v>
      </c>
      <c r="C91">
        <v>0</v>
      </c>
      <c r="D91">
        <v>0</v>
      </c>
      <c r="E91" s="19">
        <v>18000</v>
      </c>
      <c r="F91" s="19">
        <v>24000</v>
      </c>
      <c r="G91" s="19">
        <v>51844000</v>
      </c>
      <c r="H91" s="19">
        <v>60920000</v>
      </c>
      <c r="I91" s="19">
        <v>377709000</v>
      </c>
      <c r="J91" s="19">
        <v>63518000</v>
      </c>
    </row>
    <row r="92" spans="1:10" x14ac:dyDescent="0.2">
      <c r="A92" t="s">
        <v>1287</v>
      </c>
      <c r="B92" s="19">
        <v>506250000</v>
      </c>
      <c r="C92" s="19">
        <v>7880000</v>
      </c>
      <c r="D92" s="19">
        <v>45741000</v>
      </c>
      <c r="E92" s="19">
        <v>75172000</v>
      </c>
      <c r="F92" s="19">
        <v>132784000</v>
      </c>
      <c r="G92" s="19">
        <v>444309000</v>
      </c>
      <c r="H92" s="19">
        <v>399399000</v>
      </c>
      <c r="I92" s="19">
        <v>554194000</v>
      </c>
      <c r="J92" s="19">
        <v>479086000</v>
      </c>
    </row>
    <row r="93" spans="1:10" x14ac:dyDescent="0.2">
      <c r="A93" t="s">
        <v>1333</v>
      </c>
      <c r="B93" s="19">
        <v>109974000</v>
      </c>
      <c r="C93" s="19">
        <v>2021000</v>
      </c>
      <c r="D93" s="19">
        <v>11868000</v>
      </c>
      <c r="E93" s="19">
        <v>20553000</v>
      </c>
      <c r="F93" s="19">
        <v>29605000</v>
      </c>
      <c r="G93" s="19">
        <v>57222000</v>
      </c>
      <c r="H93" s="19">
        <v>87805000</v>
      </c>
      <c r="I93" s="19">
        <v>116813000</v>
      </c>
      <c r="J93" s="19">
        <v>111525000</v>
      </c>
    </row>
    <row r="94" spans="1:10" x14ac:dyDescent="0.2">
      <c r="A94" t="s">
        <v>1334</v>
      </c>
      <c r="B94" s="19">
        <v>109974000</v>
      </c>
      <c r="C94" s="19">
        <v>2021000</v>
      </c>
      <c r="D94" s="19">
        <v>11868000</v>
      </c>
      <c r="E94" s="19">
        <v>20553000</v>
      </c>
      <c r="F94" s="19">
        <v>29605000</v>
      </c>
      <c r="G94" s="19">
        <v>57222000</v>
      </c>
      <c r="H94" s="19">
        <v>87805000</v>
      </c>
      <c r="I94" s="19">
        <v>116813000</v>
      </c>
      <c r="J94" s="19">
        <v>111525000</v>
      </c>
    </row>
    <row r="95" spans="1:10" x14ac:dyDescent="0.2">
      <c r="A95" t="s">
        <v>1335</v>
      </c>
      <c r="B95" s="19">
        <v>109974000</v>
      </c>
      <c r="C95" s="19">
        <v>2021000</v>
      </c>
      <c r="D95" s="19">
        <v>11868000</v>
      </c>
      <c r="E95" s="19">
        <v>20553000</v>
      </c>
      <c r="F95" s="19">
        <v>29605000</v>
      </c>
      <c r="G95" s="19">
        <v>57222000</v>
      </c>
      <c r="H95" s="19">
        <v>87805000</v>
      </c>
      <c r="I95" s="19">
        <v>116813000</v>
      </c>
      <c r="J95" s="19">
        <v>111525000</v>
      </c>
    </row>
    <row r="96" spans="1:10" x14ac:dyDescent="0.2">
      <c r="A96" t="s">
        <v>1336</v>
      </c>
      <c r="B96" s="19">
        <v>396276000</v>
      </c>
      <c r="C96" s="19">
        <v>5859000</v>
      </c>
      <c r="D96" s="19">
        <v>33873000</v>
      </c>
      <c r="E96" s="19">
        <v>54619000</v>
      </c>
      <c r="F96" s="19">
        <v>103179000</v>
      </c>
      <c r="G96" s="19">
        <v>387087000</v>
      </c>
      <c r="H96" s="19">
        <v>311594000</v>
      </c>
      <c r="I96" s="19">
        <v>437381000</v>
      </c>
      <c r="J96" s="19">
        <v>367561000</v>
      </c>
    </row>
    <row r="97" spans="1:10" x14ac:dyDescent="0.2">
      <c r="A97" t="s">
        <v>1293</v>
      </c>
      <c r="B97" s="19">
        <v>-445978000</v>
      </c>
      <c r="C97" s="19">
        <v>-7880000</v>
      </c>
      <c r="D97" s="19">
        <v>-45741000</v>
      </c>
      <c r="E97" s="19">
        <v>-75154000</v>
      </c>
      <c r="F97" s="19">
        <v>-132760000</v>
      </c>
      <c r="G97" s="19">
        <v>-392465000</v>
      </c>
      <c r="H97" s="19">
        <v>-338479000</v>
      </c>
      <c r="I97" s="19">
        <v>-176485000</v>
      </c>
      <c r="J97" s="19">
        <v>-415568000</v>
      </c>
    </row>
    <row r="98" spans="1:10" x14ac:dyDescent="0.2">
      <c r="A98" t="s">
        <v>1295</v>
      </c>
      <c r="B98" s="19">
        <v>45245000</v>
      </c>
      <c r="C98">
        <v>0</v>
      </c>
      <c r="D98" s="19">
        <v>292000</v>
      </c>
      <c r="E98" s="19">
        <v>2228000</v>
      </c>
      <c r="F98" s="19">
        <v>1051000</v>
      </c>
      <c r="G98" s="19">
        <v>-9000</v>
      </c>
      <c r="H98" s="19">
        <v>15297000</v>
      </c>
      <c r="I98" s="19">
        <v>46676000</v>
      </c>
      <c r="J98" s="19">
        <v>49094000</v>
      </c>
    </row>
    <row r="99" spans="1:10" x14ac:dyDescent="0.2">
      <c r="A99" t="s">
        <v>1337</v>
      </c>
      <c r="B99" s="19">
        <v>2562000</v>
      </c>
      <c r="C99">
        <v>0</v>
      </c>
      <c r="D99" s="19">
        <v>292000</v>
      </c>
      <c r="E99" s="19">
        <v>2486000</v>
      </c>
    </row>
    <row r="100" spans="1:10" x14ac:dyDescent="0.2">
      <c r="A100" t="s">
        <v>1338</v>
      </c>
      <c r="D100">
        <v>0</v>
      </c>
      <c r="E100" s="19">
        <v>187000</v>
      </c>
    </row>
    <row r="101" spans="1:10" x14ac:dyDescent="0.2">
      <c r="A101" t="s">
        <v>1359</v>
      </c>
      <c r="B101" s="19">
        <v>-45245000</v>
      </c>
      <c r="E101" s="19">
        <v>-2228000</v>
      </c>
      <c r="F101" s="19">
        <v>-1051000</v>
      </c>
      <c r="G101" s="19">
        <v>9000</v>
      </c>
      <c r="H101" s="19">
        <v>-15297000</v>
      </c>
      <c r="I101" s="19">
        <v>-46676000</v>
      </c>
      <c r="J101" s="19">
        <v>-49094000</v>
      </c>
    </row>
    <row r="102" spans="1:10" x14ac:dyDescent="0.2">
      <c r="A102" t="s">
        <v>1298</v>
      </c>
      <c r="B102" s="19">
        <v>2150000</v>
      </c>
      <c r="C102" s="19">
        <v>-122000</v>
      </c>
      <c r="D102" s="19">
        <v>-71289000</v>
      </c>
      <c r="E102" s="19">
        <v>-5400000</v>
      </c>
      <c r="F102" s="19">
        <v>-62883000</v>
      </c>
      <c r="G102" s="19">
        <v>21836000</v>
      </c>
      <c r="H102" s="19">
        <v>63004000</v>
      </c>
      <c r="I102" s="19">
        <v>-1352000</v>
      </c>
      <c r="J102" s="19">
        <v>-10229000</v>
      </c>
    </row>
    <row r="103" spans="1:10" x14ac:dyDescent="0.2">
      <c r="A103" t="s">
        <v>1339</v>
      </c>
      <c r="B103" s="19">
        <v>2259000</v>
      </c>
      <c r="C103" s="19">
        <v>-500000</v>
      </c>
      <c r="D103" s="19">
        <v>-11749000</v>
      </c>
      <c r="E103" s="19">
        <v>-5400000</v>
      </c>
      <c r="F103" s="19">
        <v>-62883000</v>
      </c>
      <c r="G103" s="19">
        <v>16690000</v>
      </c>
      <c r="H103" s="19">
        <v>44100000</v>
      </c>
      <c r="I103" s="19">
        <v>-11092000</v>
      </c>
      <c r="J103" s="19">
        <v>-11821000</v>
      </c>
    </row>
    <row r="104" spans="1:10" x14ac:dyDescent="0.2">
      <c r="A104" t="s">
        <v>1340</v>
      </c>
      <c r="E104">
        <v>0</v>
      </c>
      <c r="F104" s="19">
        <v>517000</v>
      </c>
      <c r="G104" s="19">
        <v>17690000</v>
      </c>
    </row>
    <row r="105" spans="1:10" x14ac:dyDescent="0.2">
      <c r="A105" t="s">
        <v>1341</v>
      </c>
      <c r="B105" s="19">
        <v>-109000</v>
      </c>
      <c r="C105">
        <v>0</v>
      </c>
      <c r="D105" s="19">
        <v>-49500000</v>
      </c>
      <c r="E105">
        <v>0</v>
      </c>
      <c r="F105">
        <v>0</v>
      </c>
      <c r="G105" s="19">
        <v>5146000</v>
      </c>
      <c r="H105" s="19">
        <v>18904000</v>
      </c>
      <c r="I105" s="19">
        <v>9740000</v>
      </c>
      <c r="J105" s="19">
        <v>1592000</v>
      </c>
    </row>
    <row r="106" spans="1:10" x14ac:dyDescent="0.2">
      <c r="A106" t="s">
        <v>1360</v>
      </c>
      <c r="B106" s="19">
        <v>109000</v>
      </c>
      <c r="C106">
        <v>0</v>
      </c>
      <c r="D106" s="19">
        <v>49500000</v>
      </c>
      <c r="E106">
        <v>0</v>
      </c>
      <c r="F106">
        <v>0</v>
      </c>
      <c r="G106" s="19">
        <v>-5146000</v>
      </c>
      <c r="H106" s="19">
        <v>-18904000</v>
      </c>
      <c r="I106" s="19">
        <v>-9740000</v>
      </c>
      <c r="J106" s="19">
        <v>-1592000</v>
      </c>
    </row>
    <row r="107" spans="1:10" x14ac:dyDescent="0.2">
      <c r="A107" t="s">
        <v>1344</v>
      </c>
      <c r="C107" s="19">
        <v>378000</v>
      </c>
      <c r="D107" s="19">
        <v>-10040000</v>
      </c>
      <c r="E107" s="19">
        <v>-71000</v>
      </c>
    </row>
    <row r="108" spans="1:10" x14ac:dyDescent="0.2">
      <c r="A108" t="s">
        <v>1304</v>
      </c>
      <c r="B108" s="19">
        <v>-398583000</v>
      </c>
      <c r="C108" s="19">
        <v>-8002000</v>
      </c>
      <c r="D108" s="19">
        <v>-116738000</v>
      </c>
      <c r="E108" s="19">
        <v>-78326000</v>
      </c>
      <c r="F108" s="19">
        <v>-194592000</v>
      </c>
      <c r="G108" s="19">
        <v>-370638000</v>
      </c>
      <c r="H108" s="19">
        <v>-260178000</v>
      </c>
      <c r="I108" s="19">
        <v>-131161000</v>
      </c>
      <c r="J108" s="19">
        <v>-376703000</v>
      </c>
    </row>
    <row r="109" spans="1:10" x14ac:dyDescent="0.2">
      <c r="A109" t="s">
        <v>1305</v>
      </c>
      <c r="B109">
        <v>0</v>
      </c>
      <c r="F109">
        <v>0</v>
      </c>
      <c r="G109">
        <v>0</v>
      </c>
      <c r="H109" s="19">
        <v>3410000</v>
      </c>
      <c r="I109" s="19">
        <v>1366000</v>
      </c>
      <c r="J109" s="19">
        <v>39000</v>
      </c>
    </row>
    <row r="110" spans="1:10" x14ac:dyDescent="0.2">
      <c r="A110" t="s">
        <v>1369</v>
      </c>
      <c r="F110">
        <v>0</v>
      </c>
      <c r="G110">
        <v>0</v>
      </c>
      <c r="H110" s="19">
        <v>-25500000</v>
      </c>
      <c r="I110">
        <v>0</v>
      </c>
      <c r="J110">
        <v>0</v>
      </c>
    </row>
    <row r="111" spans="1:10" x14ac:dyDescent="0.2">
      <c r="A111" t="s">
        <v>1306</v>
      </c>
      <c r="B111" s="19">
        <v>-398583000</v>
      </c>
      <c r="C111" s="19">
        <v>-9687000</v>
      </c>
      <c r="D111" s="19">
        <v>-117325000</v>
      </c>
      <c r="E111" s="19">
        <v>-91040000</v>
      </c>
      <c r="F111" s="19">
        <v>-195869000</v>
      </c>
      <c r="G111" s="19">
        <v>-370638000</v>
      </c>
      <c r="H111" s="19">
        <v>-289088000</v>
      </c>
      <c r="I111" s="19">
        <v>-132527000</v>
      </c>
      <c r="J111" s="19">
        <v>-376742000</v>
      </c>
    </row>
    <row r="112" spans="1:10" x14ac:dyDescent="0.2">
      <c r="A112" t="s">
        <v>1345</v>
      </c>
      <c r="B112" s="19">
        <v>-398583000</v>
      </c>
      <c r="C112" s="19">
        <v>-8002000</v>
      </c>
      <c r="D112" s="19">
        <v>-115257000</v>
      </c>
      <c r="E112" s="19">
        <v>-78326000</v>
      </c>
      <c r="F112" s="19">
        <v>-194592000</v>
      </c>
      <c r="G112" s="19">
        <v>-370638000</v>
      </c>
      <c r="H112" s="19">
        <v>-289088000</v>
      </c>
      <c r="I112" s="19">
        <v>-132527000</v>
      </c>
      <c r="J112" s="19">
        <v>-376742000</v>
      </c>
    </row>
    <row r="113" spans="1:10" x14ac:dyDescent="0.2">
      <c r="A113" t="s">
        <v>1346</v>
      </c>
      <c r="B113" s="19">
        <v>-398583000</v>
      </c>
      <c r="C113" s="19">
        <v>-8002000</v>
      </c>
      <c r="D113" s="19">
        <v>-116738000</v>
      </c>
      <c r="E113" s="19">
        <v>-78326000</v>
      </c>
      <c r="F113" s="19">
        <v>-194592000</v>
      </c>
      <c r="G113" s="19">
        <v>-370638000</v>
      </c>
      <c r="H113" s="19">
        <v>-289088000</v>
      </c>
      <c r="I113" s="19">
        <v>-132527000</v>
      </c>
      <c r="J113" s="19">
        <v>-376742000</v>
      </c>
    </row>
    <row r="114" spans="1:10" x14ac:dyDescent="0.2">
      <c r="A114" t="s">
        <v>1347</v>
      </c>
      <c r="B114" s="19">
        <v>-398583000</v>
      </c>
      <c r="C114" s="19">
        <v>-8002000</v>
      </c>
      <c r="D114" s="19">
        <v>-116738000</v>
      </c>
      <c r="E114" s="19">
        <v>-78326000</v>
      </c>
      <c r="F114" s="19">
        <v>-194592000</v>
      </c>
      <c r="G114" s="19">
        <v>-370638000</v>
      </c>
      <c r="H114" s="19">
        <v>-289088000</v>
      </c>
      <c r="I114" s="19">
        <v>-132527000</v>
      </c>
      <c r="J114" s="19">
        <v>-376742000</v>
      </c>
    </row>
    <row r="115" spans="1:10" x14ac:dyDescent="0.2">
      <c r="A115" t="s">
        <v>1362</v>
      </c>
      <c r="C115">
        <v>0</v>
      </c>
      <c r="D115" s="19">
        <v>1481000</v>
      </c>
      <c r="E115">
        <v>0</v>
      </c>
    </row>
    <row r="116" spans="1:10" x14ac:dyDescent="0.2">
      <c r="A116" t="s">
        <v>1372</v>
      </c>
      <c r="C116" s="19">
        <v>1685000</v>
      </c>
      <c r="D116" s="19">
        <v>2068000</v>
      </c>
      <c r="E116" s="19">
        <v>12714000</v>
      </c>
      <c r="F116" s="19">
        <v>1277000</v>
      </c>
    </row>
    <row r="117" spans="1:10" x14ac:dyDescent="0.2">
      <c r="A117" t="s">
        <v>1312</v>
      </c>
      <c r="B117" s="19">
        <v>-398583000</v>
      </c>
      <c r="C117" s="19">
        <v>-9687000</v>
      </c>
      <c r="D117" s="19">
        <v>-117325000</v>
      </c>
      <c r="E117" s="19">
        <v>-91040000</v>
      </c>
      <c r="F117" s="19">
        <v>-195869000</v>
      </c>
      <c r="G117" s="19">
        <v>-370638000</v>
      </c>
      <c r="H117" s="19">
        <v>-289088000</v>
      </c>
      <c r="I117" s="19">
        <v>-132527000</v>
      </c>
      <c r="J117" s="19">
        <v>-376742000</v>
      </c>
    </row>
    <row r="118" spans="1:10" x14ac:dyDescent="0.2">
      <c r="A118" t="s">
        <v>1313</v>
      </c>
      <c r="B118">
        <v>-4.5</v>
      </c>
      <c r="C118">
        <v>-0.748</v>
      </c>
      <c r="D118">
        <v>-3.339</v>
      </c>
      <c r="E118">
        <v>-2.0089999999999999</v>
      </c>
      <c r="F118">
        <v>-4.1900000000000004</v>
      </c>
      <c r="G118">
        <v>-5.77</v>
      </c>
      <c r="H118">
        <v>-4.13</v>
      </c>
      <c r="I118">
        <v>-1.72</v>
      </c>
      <c r="J118">
        <v>-4.58</v>
      </c>
    </row>
    <row r="119" spans="1:10" x14ac:dyDescent="0.2">
      <c r="A119" t="s">
        <v>1314</v>
      </c>
      <c r="B119">
        <v>-4.5</v>
      </c>
      <c r="C119">
        <v>-0.748</v>
      </c>
      <c r="D119">
        <v>-3.339</v>
      </c>
      <c r="E119">
        <v>-2.0089999999999999</v>
      </c>
      <c r="F119">
        <v>-4.1900000000000004</v>
      </c>
      <c r="G119">
        <v>-5.77</v>
      </c>
      <c r="H119">
        <v>-4.13</v>
      </c>
      <c r="I119">
        <v>-1.72</v>
      </c>
      <c r="J119">
        <v>-4.58</v>
      </c>
    </row>
    <row r="120" spans="1:10" x14ac:dyDescent="0.2">
      <c r="A120" t="s">
        <v>1315</v>
      </c>
      <c r="B120" s="19">
        <v>88822222</v>
      </c>
      <c r="C120" s="19">
        <v>12952944</v>
      </c>
      <c r="D120" s="19">
        <v>35137576</v>
      </c>
      <c r="E120" s="19">
        <v>45324846</v>
      </c>
      <c r="F120" s="19">
        <v>46733221</v>
      </c>
      <c r="G120" s="19">
        <v>64227676</v>
      </c>
      <c r="H120" s="19">
        <v>70015305</v>
      </c>
      <c r="I120" s="19">
        <v>77151771</v>
      </c>
      <c r="J120" s="19">
        <v>82313008</v>
      </c>
    </row>
    <row r="121" spans="1:10" x14ac:dyDescent="0.2">
      <c r="A121" t="s">
        <v>1316</v>
      </c>
      <c r="B121" s="19">
        <v>88822222</v>
      </c>
      <c r="C121" s="19">
        <v>12952944</v>
      </c>
      <c r="D121" s="19">
        <v>35137576</v>
      </c>
      <c r="E121" s="19">
        <v>45324846</v>
      </c>
      <c r="F121" s="19">
        <v>46733221</v>
      </c>
      <c r="G121" s="19">
        <v>64227676</v>
      </c>
      <c r="H121" s="19">
        <v>70015305</v>
      </c>
      <c r="I121" s="19">
        <v>77151771</v>
      </c>
      <c r="J121" s="19">
        <v>82313008</v>
      </c>
    </row>
    <row r="122" spans="1:10" x14ac:dyDescent="0.2">
      <c r="A122" t="s">
        <v>1317</v>
      </c>
      <c r="B122" s="19">
        <v>-445978000</v>
      </c>
      <c r="C122" s="19">
        <v>-7880000</v>
      </c>
      <c r="D122" s="19">
        <v>-45741000</v>
      </c>
      <c r="E122" s="19">
        <v>-75154000</v>
      </c>
      <c r="F122" s="19">
        <v>-132760000</v>
      </c>
      <c r="G122" s="19">
        <v>-392465000</v>
      </c>
      <c r="H122" s="19">
        <v>-338479000</v>
      </c>
      <c r="I122" s="19">
        <v>-176485000</v>
      </c>
      <c r="J122" s="19">
        <v>-415568000</v>
      </c>
    </row>
    <row r="123" spans="1:10" x14ac:dyDescent="0.2">
      <c r="A123" t="s">
        <v>1318</v>
      </c>
      <c r="B123" s="19">
        <v>506250000</v>
      </c>
      <c r="C123" s="19">
        <v>7880000</v>
      </c>
      <c r="D123" s="19">
        <v>45741000</v>
      </c>
      <c r="E123" s="19">
        <v>75172000</v>
      </c>
      <c r="F123" s="19">
        <v>132784000</v>
      </c>
      <c r="G123" s="19">
        <v>444309000</v>
      </c>
      <c r="H123" s="19">
        <v>399399000</v>
      </c>
      <c r="I123" s="19">
        <v>554194000</v>
      </c>
      <c r="J123" s="19">
        <v>479086000</v>
      </c>
    </row>
    <row r="124" spans="1:10" x14ac:dyDescent="0.2">
      <c r="A124" t="s">
        <v>1319</v>
      </c>
      <c r="B124" s="19">
        <v>-398583000</v>
      </c>
      <c r="C124" s="19">
        <v>-8002000</v>
      </c>
      <c r="D124" s="19">
        <v>-115257000</v>
      </c>
      <c r="E124" s="19">
        <v>-78326000</v>
      </c>
      <c r="F124" s="19">
        <v>-194592000</v>
      </c>
      <c r="G124" s="19">
        <v>-370638000</v>
      </c>
      <c r="H124" s="19">
        <v>-289088000</v>
      </c>
      <c r="I124" s="19">
        <v>-132527000</v>
      </c>
      <c r="J124" s="19">
        <v>-376742000</v>
      </c>
    </row>
    <row r="125" spans="1:10" x14ac:dyDescent="0.2">
      <c r="A125" t="s">
        <v>1320</v>
      </c>
      <c r="B125" s="19">
        <v>-400733000</v>
      </c>
      <c r="C125" s="19">
        <v>-7502000</v>
      </c>
      <c r="D125" s="19">
        <v>-54008000</v>
      </c>
      <c r="E125" s="19">
        <v>-72926000</v>
      </c>
      <c r="F125" s="19">
        <v>-131709000</v>
      </c>
      <c r="G125" s="19">
        <v>-392474000</v>
      </c>
      <c r="H125" s="19">
        <v>-338861160</v>
      </c>
      <c r="I125" s="19">
        <v>-131458920</v>
      </c>
      <c r="J125" s="19">
        <v>-366513000</v>
      </c>
    </row>
    <row r="126" spans="1:10" x14ac:dyDescent="0.2">
      <c r="A126" t="s">
        <v>1321</v>
      </c>
      <c r="B126" s="19">
        <v>2562000</v>
      </c>
      <c r="C126">
        <v>0</v>
      </c>
      <c r="D126" s="19">
        <v>292000</v>
      </c>
      <c r="E126" s="19">
        <v>2486000</v>
      </c>
    </row>
    <row r="127" spans="1:10" x14ac:dyDescent="0.2">
      <c r="A127" t="s">
        <v>1322</v>
      </c>
      <c r="D127">
        <v>0</v>
      </c>
      <c r="E127" s="19">
        <v>187000</v>
      </c>
    </row>
    <row r="128" spans="1:10" x14ac:dyDescent="0.2">
      <c r="A128" t="s">
        <v>1323</v>
      </c>
      <c r="B128" s="19">
        <v>45245000</v>
      </c>
      <c r="C128">
        <v>0</v>
      </c>
      <c r="D128" s="19">
        <v>292000</v>
      </c>
      <c r="E128" s="19">
        <v>2228000</v>
      </c>
      <c r="F128" s="19">
        <v>1051000</v>
      </c>
      <c r="G128" s="19">
        <v>-9000</v>
      </c>
      <c r="H128" s="19">
        <v>15297000</v>
      </c>
      <c r="I128" s="19">
        <v>46676000</v>
      </c>
      <c r="J128" s="19">
        <v>49094000</v>
      </c>
    </row>
    <row r="129" spans="1:10" x14ac:dyDescent="0.2">
      <c r="A129" t="s">
        <v>1281</v>
      </c>
      <c r="B129" s="19">
        <v>-445978000</v>
      </c>
      <c r="C129" s="19">
        <v>-7880000</v>
      </c>
      <c r="D129" s="19">
        <v>-116738000</v>
      </c>
      <c r="E129" s="19">
        <v>-75154000</v>
      </c>
      <c r="F129" s="19">
        <v>-132760000</v>
      </c>
      <c r="G129" s="19">
        <v>-392465000</v>
      </c>
      <c r="H129" s="19">
        <v>-338479000</v>
      </c>
      <c r="I129" s="19">
        <v>-176485000</v>
      </c>
      <c r="J129" s="19">
        <v>-415568000</v>
      </c>
    </row>
    <row r="130" spans="1:10" x14ac:dyDescent="0.2">
      <c r="A130" t="s">
        <v>1278</v>
      </c>
      <c r="B130" s="19">
        <v>-414326000</v>
      </c>
      <c r="C130" s="19">
        <v>-7869000</v>
      </c>
      <c r="D130" s="19">
        <v>-116088000</v>
      </c>
      <c r="E130" s="19">
        <v>-71651000</v>
      </c>
      <c r="F130" s="19">
        <v>-128025000</v>
      </c>
      <c r="G130" s="19">
        <v>-385014000</v>
      </c>
      <c r="H130" s="19">
        <v>-315902000</v>
      </c>
      <c r="I130" s="19">
        <v>-146954000</v>
      </c>
      <c r="J130" s="19">
        <v>-383975000</v>
      </c>
    </row>
    <row r="131" spans="1:10" x14ac:dyDescent="0.2">
      <c r="A131" t="s">
        <v>1324</v>
      </c>
      <c r="B131" s="19">
        <v>31652000</v>
      </c>
      <c r="C131" s="19">
        <v>11000</v>
      </c>
      <c r="D131" s="19">
        <v>650000</v>
      </c>
      <c r="E131" s="19">
        <v>3503000</v>
      </c>
      <c r="F131" s="19">
        <v>4735000</v>
      </c>
      <c r="G131" s="19">
        <v>7451000</v>
      </c>
      <c r="H131" s="19">
        <v>22577000</v>
      </c>
      <c r="I131" s="19">
        <v>29531000</v>
      </c>
      <c r="J131" s="19">
        <v>31593000</v>
      </c>
    </row>
    <row r="132" spans="1:10" x14ac:dyDescent="0.2">
      <c r="A132" t="s">
        <v>1325</v>
      </c>
      <c r="B132" s="19">
        <v>-398583000</v>
      </c>
      <c r="C132" s="19">
        <v>-8002000</v>
      </c>
      <c r="D132" s="19">
        <v>-115257000</v>
      </c>
      <c r="E132" s="19">
        <v>-78326000</v>
      </c>
      <c r="F132" s="19">
        <v>-194592000</v>
      </c>
      <c r="G132" s="19">
        <v>-370638000</v>
      </c>
      <c r="H132" s="19">
        <v>-289088000</v>
      </c>
      <c r="I132" s="19">
        <v>-132527000</v>
      </c>
      <c r="J132" s="19">
        <v>-376742000</v>
      </c>
    </row>
    <row r="133" spans="1:10" x14ac:dyDescent="0.2">
      <c r="A133" t="s">
        <v>1326</v>
      </c>
      <c r="B133" s="19">
        <v>2150000</v>
      </c>
      <c r="C133" s="19">
        <v>-500000</v>
      </c>
      <c r="D133" s="19">
        <v>-61249000</v>
      </c>
      <c r="E133" s="19">
        <v>-5400000</v>
      </c>
      <c r="F133" s="19">
        <v>-62883000</v>
      </c>
      <c r="G133" s="19">
        <v>21836000</v>
      </c>
      <c r="H133" s="19">
        <v>63004000</v>
      </c>
      <c r="I133" s="19">
        <v>-1352000</v>
      </c>
      <c r="J133" s="19">
        <v>-10229000</v>
      </c>
    </row>
    <row r="134" spans="1:10" x14ac:dyDescent="0.2">
      <c r="A134" t="s">
        <v>1327</v>
      </c>
      <c r="B134" s="19">
        <v>2150000</v>
      </c>
      <c r="C134" s="19">
        <v>-500000</v>
      </c>
      <c r="D134" s="19">
        <v>-61249000</v>
      </c>
      <c r="E134" s="19">
        <v>-5400000</v>
      </c>
      <c r="F134" s="19">
        <v>-62883000</v>
      </c>
      <c r="G134" s="19">
        <v>21836000</v>
      </c>
      <c r="H134" s="19">
        <v>63004000</v>
      </c>
      <c r="I134" s="19">
        <v>-1352000</v>
      </c>
      <c r="J134" s="19">
        <v>-10229000</v>
      </c>
    </row>
    <row r="135" spans="1:10" x14ac:dyDescent="0.2">
      <c r="A135" t="s">
        <v>1328</v>
      </c>
      <c r="B135" s="19">
        <v>-416476000</v>
      </c>
      <c r="C135" s="19">
        <v>-7369000</v>
      </c>
      <c r="D135" s="19">
        <v>-54839000</v>
      </c>
      <c r="E135" s="19">
        <v>-66251000</v>
      </c>
      <c r="F135" s="19">
        <v>-65142000</v>
      </c>
      <c r="G135" s="19">
        <v>-406850000</v>
      </c>
      <c r="H135" s="19">
        <v>-378906000</v>
      </c>
      <c r="I135" s="19">
        <v>-145602000</v>
      </c>
      <c r="J135" s="19">
        <v>-373746000</v>
      </c>
    </row>
    <row r="136" spans="1:10" x14ac:dyDescent="0.2">
      <c r="A136" t="s">
        <v>1329</v>
      </c>
      <c r="B136">
        <v>0</v>
      </c>
      <c r="C136">
        <v>0</v>
      </c>
      <c r="D136">
        <v>0</v>
      </c>
      <c r="E136">
        <v>0</v>
      </c>
      <c r="F136">
        <v>0</v>
      </c>
      <c r="G136">
        <v>0</v>
      </c>
      <c r="H136">
        <v>0.21</v>
      </c>
      <c r="I136">
        <v>0.21</v>
      </c>
      <c r="J136">
        <v>0</v>
      </c>
    </row>
    <row r="137" spans="1:10" x14ac:dyDescent="0.2">
      <c r="A137" t="s">
        <v>1330</v>
      </c>
      <c r="B137">
        <v>0</v>
      </c>
      <c r="C137">
        <v>0</v>
      </c>
      <c r="D137">
        <v>0</v>
      </c>
      <c r="E137">
        <v>0</v>
      </c>
      <c r="F137">
        <v>0</v>
      </c>
      <c r="G137">
        <v>0</v>
      </c>
      <c r="H137" s="19">
        <v>13230840</v>
      </c>
      <c r="I137" s="19">
        <v>-283920</v>
      </c>
      <c r="J137">
        <v>0</v>
      </c>
    </row>
    <row r="139" spans="1:10" x14ac:dyDescent="0.2">
      <c r="A139" t="s">
        <v>1331</v>
      </c>
      <c r="B139">
        <v>479194</v>
      </c>
      <c r="C139">
        <v>4984</v>
      </c>
      <c r="D139">
        <v>179727</v>
      </c>
      <c r="E139">
        <v>41279</v>
      </c>
      <c r="F139">
        <v>322322</v>
      </c>
      <c r="G139">
        <v>756141</v>
      </c>
      <c r="H139">
        <v>111590</v>
      </c>
      <c r="I139">
        <v>276448</v>
      </c>
      <c r="J139">
        <v>7736</v>
      </c>
    </row>
    <row r="140" spans="1:10" ht="18" x14ac:dyDescent="0.2">
      <c r="A140" s="22"/>
    </row>
    <row r="141" spans="1:10" ht="18" x14ac:dyDescent="0.2">
      <c r="A141" s="23"/>
    </row>
    <row r="142" spans="1:10" ht="18" x14ac:dyDescent="0.2">
      <c r="A142" s="23"/>
    </row>
    <row r="143" spans="1:10" ht="18" x14ac:dyDescent="0.2">
      <c r="A143" s="23"/>
    </row>
    <row r="144" spans="1:10" ht="18" x14ac:dyDescent="0.2">
      <c r="A144" s="23"/>
    </row>
    <row r="145" spans="1:1" ht="18" x14ac:dyDescent="0.2">
      <c r="A145" s="23"/>
    </row>
    <row r="146" spans="1:1" ht="18" x14ac:dyDescent="0.2">
      <c r="A146" s="23"/>
    </row>
    <row r="147" spans="1:1" ht="18" x14ac:dyDescent="0.2">
      <c r="A147" s="23"/>
    </row>
    <row r="148" spans="1:1" ht="18" x14ac:dyDescent="0.2">
      <c r="A148" s="23"/>
    </row>
    <row r="149" spans="1:1" ht="18" x14ac:dyDescent="0.2">
      <c r="A149" s="23"/>
    </row>
  </sheetData>
  <sortState xmlns:xlrd2="http://schemas.microsoft.com/office/spreadsheetml/2017/richdata2" columnSort="1" ref="C1:J53">
    <sortCondition ref="C1:J1"/>
  </sortState>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4508-E870-7E4D-B43B-4454570889C7}">
  <dimension ref="A1:AU146"/>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v>1.3408655143236416</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2694812.6434211726</v>
      </c>
      <c r="D3">
        <f t="shared" ref="D3:J3" si="0">D$2*D90</f>
        <v>9145723.819581978</v>
      </c>
      <c r="E3">
        <f t="shared" si="0"/>
        <v>17417822.853678696</v>
      </c>
      <c r="F3">
        <f t="shared" si="0"/>
        <v>12794324.688187944</v>
      </c>
      <c r="G3">
        <f t="shared" si="0"/>
        <v>14204905.70679727</v>
      </c>
      <c r="H3">
        <f t="shared" si="0"/>
        <v>16341600.671054099</v>
      </c>
      <c r="I3">
        <f t="shared" si="0"/>
        <v>28643845.151999995</v>
      </c>
      <c r="J3">
        <f t="shared" si="0"/>
        <v>36333250</v>
      </c>
    </row>
    <row r="4" spans="1:47" x14ac:dyDescent="0.2">
      <c r="A4" t="s">
        <v>1332</v>
      </c>
      <c r="C4">
        <f t="shared" ref="C4:J4" si="1">C$2*C91</f>
        <v>2694812.6434211726</v>
      </c>
      <c r="D4">
        <f t="shared" si="1"/>
        <v>9145723.819581978</v>
      </c>
      <c r="E4">
        <f t="shared" si="1"/>
        <v>17417822.853678696</v>
      </c>
      <c r="F4">
        <f t="shared" si="1"/>
        <v>12794324.688187944</v>
      </c>
      <c r="G4">
        <f t="shared" si="1"/>
        <v>14204905.70679727</v>
      </c>
      <c r="H4">
        <f t="shared" si="1"/>
        <v>16341600.671054099</v>
      </c>
      <c r="I4">
        <f t="shared" si="1"/>
        <v>28643845.151999995</v>
      </c>
      <c r="J4">
        <f t="shared" si="1"/>
        <v>36333250</v>
      </c>
    </row>
    <row r="5" spans="1:47" x14ac:dyDescent="0.2">
      <c r="A5" t="s">
        <v>1287</v>
      </c>
      <c r="C5">
        <f t="shared" ref="C5:J5" si="2">C$2*C92</f>
        <v>23904034.676327713</v>
      </c>
      <c r="D5">
        <f t="shared" si="2"/>
        <v>37016086.793324932</v>
      </c>
      <c r="E5">
        <f t="shared" si="2"/>
        <v>50608991.843526974</v>
      </c>
      <c r="F5">
        <f t="shared" si="2"/>
        <v>76778262.204862207</v>
      </c>
      <c r="G5">
        <f t="shared" si="2"/>
        <v>93891791.461146519</v>
      </c>
      <c r="H5">
        <f t="shared" si="2"/>
        <v>148146671.75454119</v>
      </c>
      <c r="I5">
        <f t="shared" si="2"/>
        <v>229702911.25599998</v>
      </c>
      <c r="J5">
        <f t="shared" si="2"/>
        <v>251760840</v>
      </c>
    </row>
    <row r="6" spans="1:47" x14ac:dyDescent="0.2">
      <c r="A6" t="s">
        <v>1333</v>
      </c>
      <c r="C6">
        <f t="shared" ref="C6:J6" si="3">C$2*C93</f>
        <v>8381390.5856308024</v>
      </c>
      <c r="D6">
        <f t="shared" si="3"/>
        <v>10408131.045238964</v>
      </c>
      <c r="E6">
        <f t="shared" si="3"/>
        <v>18375733.696801815</v>
      </c>
      <c r="F6">
        <f t="shared" si="3"/>
        <v>35958332.552432738</v>
      </c>
      <c r="G6">
        <f t="shared" si="3"/>
        <v>39389255.073947974</v>
      </c>
      <c r="H6">
        <f t="shared" si="3"/>
        <v>55937469.710424893</v>
      </c>
      <c r="I6">
        <f t="shared" si="3"/>
        <v>63531233.063999988</v>
      </c>
      <c r="J6">
        <f t="shared" si="3"/>
        <v>73605860</v>
      </c>
    </row>
    <row r="7" spans="1:47" x14ac:dyDescent="0.2">
      <c r="A7" t="s">
        <v>1334</v>
      </c>
      <c r="C7">
        <f t="shared" ref="C7:J7" si="4">C$2*C94</f>
        <v>8381390.5856308024</v>
      </c>
      <c r="D7">
        <f t="shared" si="4"/>
        <v>10408131.045238964</v>
      </c>
      <c r="E7">
        <f t="shared" si="4"/>
        <v>18375733.696801815</v>
      </c>
      <c r="F7">
        <f t="shared" si="4"/>
        <v>35958332.552432738</v>
      </c>
      <c r="G7">
        <f t="shared" si="4"/>
        <v>39389255.073947974</v>
      </c>
      <c r="H7">
        <f t="shared" si="4"/>
        <v>55937469.710424893</v>
      </c>
      <c r="I7">
        <f t="shared" si="4"/>
        <v>63531233.063999988</v>
      </c>
      <c r="J7">
        <f t="shared" si="4"/>
        <v>73605860</v>
      </c>
    </row>
    <row r="8" spans="1:47" x14ac:dyDescent="0.2">
      <c r="A8" t="s">
        <v>1351</v>
      </c>
      <c r="C8">
        <f t="shared" ref="C8:J8" si="5">C$2*C95</f>
        <v>0</v>
      </c>
      <c r="D8">
        <f t="shared" si="5"/>
        <v>0</v>
      </c>
      <c r="E8">
        <f t="shared" si="5"/>
        <v>0</v>
      </c>
      <c r="F8">
        <f t="shared" si="5"/>
        <v>0</v>
      </c>
      <c r="G8">
        <f t="shared" si="5"/>
        <v>20513744.310440239</v>
      </c>
      <c r="H8">
        <f t="shared" si="5"/>
        <v>34272956.727863096</v>
      </c>
      <c r="I8">
        <f t="shared" si="5"/>
        <v>38099414.586999997</v>
      </c>
      <c r="J8">
        <f t="shared" si="5"/>
        <v>43421710</v>
      </c>
    </row>
    <row r="9" spans="1:47" x14ac:dyDescent="0.2">
      <c r="A9" t="s">
        <v>1335</v>
      </c>
      <c r="C9">
        <f t="shared" ref="C9:J9" si="6">C$2*C96</f>
        <v>8381390.5856308024</v>
      </c>
      <c r="D9">
        <f t="shared" si="6"/>
        <v>10408131.045238964</v>
      </c>
      <c r="E9">
        <f t="shared" si="6"/>
        <v>18375733.696801815</v>
      </c>
      <c r="F9">
        <f t="shared" si="6"/>
        <v>35958332.552432738</v>
      </c>
      <c r="G9">
        <f t="shared" si="6"/>
        <v>39389255.073947974</v>
      </c>
      <c r="H9">
        <f t="shared" si="6"/>
        <v>55937469.710424893</v>
      </c>
      <c r="I9">
        <f t="shared" si="6"/>
        <v>25431818.476999998</v>
      </c>
      <c r="J9">
        <f t="shared" si="6"/>
        <v>30184150</v>
      </c>
    </row>
    <row r="10" spans="1:47" x14ac:dyDescent="0.2">
      <c r="A10" t="s">
        <v>1336</v>
      </c>
      <c r="C10">
        <f t="shared" ref="C10:J10" si="7">C$2*C97</f>
        <v>15522644.09069691</v>
      </c>
      <c r="D10">
        <f t="shared" si="7"/>
        <v>26607955.748085964</v>
      </c>
      <c r="E10">
        <f t="shared" si="7"/>
        <v>32233258.146725159</v>
      </c>
      <c r="F10">
        <f t="shared" si="7"/>
        <v>40819929.652429461</v>
      </c>
      <c r="G10">
        <f t="shared" si="7"/>
        <v>54502536.387198552</v>
      </c>
      <c r="H10">
        <f t="shared" si="7"/>
        <v>92209202.044116288</v>
      </c>
      <c r="I10">
        <f t="shared" si="7"/>
        <v>166171678.19199997</v>
      </c>
      <c r="J10">
        <f t="shared" si="7"/>
        <v>178154980</v>
      </c>
    </row>
    <row r="11" spans="1:47" x14ac:dyDescent="0.2">
      <c r="A11" t="s">
        <v>1293</v>
      </c>
      <c r="C11">
        <f t="shared" ref="C11:J11" si="8">C$2*C98</f>
        <v>-21209222.03290654</v>
      </c>
      <c r="D11">
        <f t="shared" si="8"/>
        <v>-27870362.973742951</v>
      </c>
      <c r="E11">
        <f t="shared" si="8"/>
        <v>-33191168.989848275</v>
      </c>
      <c r="F11">
        <f t="shared" si="8"/>
        <v>-63983937.516674258</v>
      </c>
      <c r="G11">
        <f t="shared" si="8"/>
        <v>-79686885.754349262</v>
      </c>
      <c r="H11">
        <f t="shared" si="8"/>
        <v>-131805071.08348709</v>
      </c>
      <c r="I11">
        <f t="shared" si="8"/>
        <v>-201059066.10399997</v>
      </c>
      <c r="J11">
        <f t="shared" si="8"/>
        <v>-215427590</v>
      </c>
    </row>
    <row r="12" spans="1:47" x14ac:dyDescent="0.2">
      <c r="A12" t="s">
        <v>1295</v>
      </c>
      <c r="C12">
        <f t="shared" ref="C12:J12" si="9">C$2*C99</f>
        <v>65408.073869445936</v>
      </c>
      <c r="D12">
        <f t="shared" si="9"/>
        <v>216595.75749850817</v>
      </c>
      <c r="E12">
        <f t="shared" si="9"/>
        <v>1027324.6723349366</v>
      </c>
      <c r="F12">
        <f t="shared" si="9"/>
        <v>278298.11160062323</v>
      </c>
      <c r="G12">
        <f t="shared" si="9"/>
        <v>-3478058.4717677506</v>
      </c>
      <c r="H12">
        <f t="shared" si="9"/>
        <v>2725294.9470083998</v>
      </c>
      <c r="I12">
        <f t="shared" si="9"/>
        <v>11402960.152999999</v>
      </c>
      <c r="J12">
        <f t="shared" si="9"/>
        <v>33530620</v>
      </c>
    </row>
    <row r="13" spans="1:47" x14ac:dyDescent="0.2">
      <c r="A13" t="s">
        <v>1337</v>
      </c>
      <c r="C13">
        <f t="shared" ref="C13:J13" si="10">C$2*C100</f>
        <v>65408.073869445936</v>
      </c>
      <c r="D13">
        <f t="shared" si="10"/>
        <v>216595.75749850817</v>
      </c>
      <c r="E13">
        <f t="shared" si="10"/>
        <v>1027324.6723349366</v>
      </c>
      <c r="F13">
        <f t="shared" si="10"/>
        <v>841051.37266914011</v>
      </c>
      <c r="G13">
        <f t="shared" si="10"/>
        <v>145728.7069176432</v>
      </c>
      <c r="H13">
        <f t="shared" si="10"/>
        <v>6503647.4771891991</v>
      </c>
      <c r="I13">
        <f t="shared" si="10"/>
        <v>14867701.653999997</v>
      </c>
      <c r="J13">
        <f t="shared" si="10"/>
        <v>35312520</v>
      </c>
    </row>
    <row r="14" spans="1:47" x14ac:dyDescent="0.2">
      <c r="A14" t="s">
        <v>1338</v>
      </c>
      <c r="C14">
        <f t="shared" ref="C14:J14" si="11">C$2*C101</f>
        <v>0</v>
      </c>
      <c r="D14">
        <f t="shared" si="11"/>
        <v>0</v>
      </c>
      <c r="E14">
        <f t="shared" si="11"/>
        <v>0</v>
      </c>
      <c r="F14">
        <f t="shared" si="11"/>
        <v>562753.26106851688</v>
      </c>
      <c r="G14">
        <f t="shared" si="11"/>
        <v>3623787.1786853941</v>
      </c>
      <c r="H14">
        <f t="shared" si="11"/>
        <v>3778352.5301807998</v>
      </c>
      <c r="I14">
        <f t="shared" si="11"/>
        <v>3464741.5009999997</v>
      </c>
      <c r="J14">
        <f t="shared" si="11"/>
        <v>1781900</v>
      </c>
    </row>
    <row r="15" spans="1:47" x14ac:dyDescent="0.2">
      <c r="A15" t="s">
        <v>1298</v>
      </c>
      <c r="C15">
        <f t="shared" ref="C15:J15" si="12">C$2*C102</f>
        <v>-155671.21580928133</v>
      </c>
      <c r="D15">
        <f t="shared" si="12"/>
        <v>-852285.08128111204</v>
      </c>
      <c r="E15">
        <f t="shared" si="12"/>
        <v>-6786148.3576719332</v>
      </c>
      <c r="F15">
        <f t="shared" si="12"/>
        <v>0</v>
      </c>
      <c r="G15">
        <f t="shared" si="12"/>
        <v>434757.30897096882</v>
      </c>
      <c r="H15">
        <f t="shared" si="12"/>
        <v>-627089.0114384999</v>
      </c>
      <c r="I15">
        <f t="shared" si="12"/>
        <v>-630725.2379999999</v>
      </c>
      <c r="J15">
        <f t="shared" si="12"/>
        <v>2887090</v>
      </c>
    </row>
    <row r="16" spans="1:47" x14ac:dyDescent="0.2">
      <c r="A16" t="s">
        <v>1339</v>
      </c>
      <c r="C16">
        <f t="shared" ref="C16:J16" si="13">C$2*C103</f>
        <v>0</v>
      </c>
      <c r="D16">
        <f t="shared" si="13"/>
        <v>0</v>
      </c>
      <c r="E16">
        <f t="shared" si="13"/>
        <v>0</v>
      </c>
      <c r="F16">
        <f t="shared" si="13"/>
        <v>0</v>
      </c>
      <c r="G16">
        <f t="shared" si="13"/>
        <v>434757.30897096882</v>
      </c>
      <c r="H16">
        <f t="shared" si="13"/>
        <v>-627089.0114384999</v>
      </c>
      <c r="I16">
        <f t="shared" si="13"/>
        <v>-630725.2379999999</v>
      </c>
      <c r="J16">
        <f t="shared" si="13"/>
        <v>-740570</v>
      </c>
    </row>
    <row r="17" spans="1:10" x14ac:dyDescent="0.2">
      <c r="A17" t="s">
        <v>1341</v>
      </c>
      <c r="C17">
        <f t="shared" ref="C17:J17" si="14">C$2*C104</f>
        <v>0</v>
      </c>
      <c r="D17">
        <f t="shared" si="14"/>
        <v>0</v>
      </c>
      <c r="E17">
        <f t="shared" si="14"/>
        <v>0</v>
      </c>
      <c r="F17">
        <f t="shared" si="14"/>
        <v>0</v>
      </c>
      <c r="G17">
        <f t="shared" si="14"/>
        <v>0</v>
      </c>
      <c r="H17">
        <f t="shared" si="14"/>
        <v>0</v>
      </c>
      <c r="I17">
        <f t="shared" si="14"/>
        <v>0</v>
      </c>
      <c r="J17">
        <f t="shared" si="14"/>
        <v>-982620</v>
      </c>
    </row>
    <row r="18" spans="1:10" x14ac:dyDescent="0.2">
      <c r="A18" t="s">
        <v>1342</v>
      </c>
      <c r="C18">
        <f t="shared" ref="C18:J18" si="15">C$2*C105</f>
        <v>0</v>
      </c>
      <c r="D18">
        <f t="shared" si="15"/>
        <v>0</v>
      </c>
      <c r="E18">
        <f t="shared" si="15"/>
        <v>0</v>
      </c>
      <c r="F18">
        <f t="shared" si="15"/>
        <v>0</v>
      </c>
      <c r="G18">
        <f t="shared" si="15"/>
        <v>0</v>
      </c>
      <c r="H18">
        <f t="shared" si="15"/>
        <v>0</v>
      </c>
      <c r="I18">
        <f t="shared" si="15"/>
        <v>0</v>
      </c>
      <c r="J18">
        <f t="shared" si="15"/>
        <v>982620</v>
      </c>
    </row>
    <row r="19" spans="1:10" x14ac:dyDescent="0.2">
      <c r="A19" t="s">
        <v>1344</v>
      </c>
      <c r="C19">
        <f t="shared" ref="C19:J19" si="16">C$2*C106</f>
        <v>-155671.21580928133</v>
      </c>
      <c r="D19">
        <f t="shared" si="16"/>
        <v>-852285.08128111204</v>
      </c>
      <c r="E19">
        <f t="shared" si="16"/>
        <v>-6786148.3576719332</v>
      </c>
      <c r="F19">
        <f t="shared" si="16"/>
        <v>0</v>
      </c>
      <c r="G19">
        <f t="shared" si="16"/>
        <v>0</v>
      </c>
      <c r="H19">
        <f t="shared" si="16"/>
        <v>0</v>
      </c>
      <c r="I19">
        <f t="shared" si="16"/>
        <v>0</v>
      </c>
      <c r="J19">
        <f t="shared" si="16"/>
        <v>4610280</v>
      </c>
    </row>
    <row r="20" spans="1:10" x14ac:dyDescent="0.2">
      <c r="A20" t="s">
        <v>1304</v>
      </c>
      <c r="C20">
        <f t="shared" ref="C20:J20" si="17">C$2*C107</f>
        <v>-21299485.174846373</v>
      </c>
      <c r="D20">
        <f t="shared" si="17"/>
        <v>-28506052.297525555</v>
      </c>
      <c r="E20">
        <f t="shared" si="17"/>
        <v>-38949992.675185271</v>
      </c>
      <c r="F20">
        <f t="shared" si="17"/>
        <v>-63705639.405073635</v>
      </c>
      <c r="G20">
        <f t="shared" si="17"/>
        <v>-83164944.226117</v>
      </c>
      <c r="H20">
        <f t="shared" si="17"/>
        <v>-129079776.13647869</v>
      </c>
      <c r="I20">
        <f t="shared" si="17"/>
        <v>-190286831.18899998</v>
      </c>
      <c r="J20">
        <f t="shared" si="17"/>
        <v>-179009880</v>
      </c>
    </row>
    <row r="21" spans="1:10" x14ac:dyDescent="0.2">
      <c r="A21" t="s">
        <v>1305</v>
      </c>
      <c r="C21">
        <f t="shared" ref="C21:J21" si="18">C$2*C108</f>
        <v>-30087.713979945132</v>
      </c>
      <c r="D21">
        <f t="shared" si="18"/>
        <v>-507526.15366514341</v>
      </c>
      <c r="E21">
        <f t="shared" si="18"/>
        <v>-320565.68399640528</v>
      </c>
      <c r="F21">
        <f t="shared" si="18"/>
        <v>-891539.08318075759</v>
      </c>
      <c r="G21">
        <f t="shared" si="18"/>
        <v>-2019556.9967003386</v>
      </c>
      <c r="H21">
        <f t="shared" si="18"/>
        <v>-1721952.5287067997</v>
      </c>
      <c r="I21">
        <f t="shared" si="18"/>
        <v>1547081.9389999998</v>
      </c>
      <c r="J21">
        <f t="shared" si="18"/>
        <v>-4907950</v>
      </c>
    </row>
    <row r="22" spans="1:10" x14ac:dyDescent="0.2">
      <c r="A22" t="s">
        <v>1306</v>
      </c>
      <c r="C22">
        <f t="shared" ref="C22:J22" si="19">C$2*C109</f>
        <v>-21269397.460866429</v>
      </c>
      <c r="D22">
        <f t="shared" si="19"/>
        <v>-27998526.143860411</v>
      </c>
      <c r="E22">
        <f t="shared" si="19"/>
        <v>-38629426.991188869</v>
      </c>
      <c r="F22">
        <f t="shared" si="19"/>
        <v>-62814100.32189288</v>
      </c>
      <c r="G22">
        <f t="shared" si="19"/>
        <v>-81145387.229416668</v>
      </c>
      <c r="H22">
        <f t="shared" si="19"/>
        <v>-127357823.60777189</v>
      </c>
      <c r="I22">
        <f t="shared" si="19"/>
        <v>-191833913.12799996</v>
      </c>
      <c r="J22">
        <f t="shared" si="19"/>
        <v>-174101930</v>
      </c>
    </row>
    <row r="23" spans="1:10" x14ac:dyDescent="0.2">
      <c r="A23" t="s">
        <v>1345</v>
      </c>
      <c r="C23">
        <f t="shared" ref="C23:J23" si="20">C$2*C110</f>
        <v>-21269397.460866429</v>
      </c>
      <c r="D23">
        <f t="shared" si="20"/>
        <v>-27998526.143860411</v>
      </c>
      <c r="E23">
        <f t="shared" si="20"/>
        <v>-38629426.991188869</v>
      </c>
      <c r="F23">
        <f t="shared" si="20"/>
        <v>-62814100.32189288</v>
      </c>
      <c r="G23">
        <f t="shared" si="20"/>
        <v>-81145387.229416668</v>
      </c>
      <c r="H23">
        <f t="shared" si="20"/>
        <v>-127357823.60777189</v>
      </c>
      <c r="I23">
        <f t="shared" si="20"/>
        <v>-191833913.12799996</v>
      </c>
      <c r="J23">
        <f t="shared" si="20"/>
        <v>-174101930</v>
      </c>
    </row>
    <row r="24" spans="1:10" x14ac:dyDescent="0.2">
      <c r="A24" t="s">
        <v>1346</v>
      </c>
      <c r="C24">
        <f t="shared" ref="C24:J24" si="21">C$2*C111</f>
        <v>-21269397.460866429</v>
      </c>
      <c r="D24">
        <f t="shared" si="21"/>
        <v>-27998526.143860411</v>
      </c>
      <c r="E24">
        <f t="shared" si="21"/>
        <v>-38629426.991188869</v>
      </c>
      <c r="F24">
        <f t="shared" si="21"/>
        <v>-62814100.32189288</v>
      </c>
      <c r="G24">
        <f t="shared" si="21"/>
        <v>-81145387.229416668</v>
      </c>
      <c r="H24">
        <f t="shared" si="21"/>
        <v>-127357823.60777189</v>
      </c>
      <c r="I24">
        <f t="shared" si="21"/>
        <v>-191833913.12799996</v>
      </c>
      <c r="J24">
        <f t="shared" si="21"/>
        <v>-174101930</v>
      </c>
    </row>
    <row r="25" spans="1:10" x14ac:dyDescent="0.2">
      <c r="A25" t="s">
        <v>1347</v>
      </c>
      <c r="C25">
        <f t="shared" ref="C25:J25" si="22">C$2*C112</f>
        <v>-21269397.460866429</v>
      </c>
      <c r="D25">
        <f t="shared" si="22"/>
        <v>-27998526.143860411</v>
      </c>
      <c r="E25">
        <f t="shared" si="22"/>
        <v>-38629426.991188869</v>
      </c>
      <c r="F25">
        <f t="shared" si="22"/>
        <v>-62814100.32189288</v>
      </c>
      <c r="G25">
        <f t="shared" si="22"/>
        <v>-81145387.229416668</v>
      </c>
      <c r="H25">
        <f t="shared" si="22"/>
        <v>-127357823.60777189</v>
      </c>
      <c r="I25">
        <f t="shared" si="22"/>
        <v>-191833913.12799996</v>
      </c>
      <c r="J25">
        <f t="shared" si="22"/>
        <v>-174101930</v>
      </c>
    </row>
    <row r="26" spans="1:10" x14ac:dyDescent="0.2">
      <c r="A26" t="s">
        <v>1348</v>
      </c>
      <c r="C26">
        <f t="shared" ref="C26:J26" si="23">C$2*C113</f>
        <v>0</v>
      </c>
      <c r="D26">
        <f t="shared" si="23"/>
        <v>-852285.08128111204</v>
      </c>
      <c r="E26">
        <f t="shared" si="23"/>
        <v>0</v>
      </c>
      <c r="F26">
        <f t="shared" si="23"/>
        <v>0</v>
      </c>
      <c r="G26">
        <f t="shared" si="23"/>
        <v>0</v>
      </c>
      <c r="H26">
        <f t="shared" si="23"/>
        <v>0</v>
      </c>
      <c r="I26">
        <f t="shared" si="23"/>
        <v>0</v>
      </c>
      <c r="J26">
        <f t="shared" si="23"/>
        <v>0</v>
      </c>
    </row>
    <row r="27" spans="1:10" x14ac:dyDescent="0.2">
      <c r="A27" t="s">
        <v>1312</v>
      </c>
      <c r="C27">
        <f t="shared" ref="C27:J27" si="24">C$2*C114</f>
        <v>-21269397.460866429</v>
      </c>
      <c r="D27">
        <f t="shared" si="24"/>
        <v>-27998526.143860411</v>
      </c>
      <c r="E27">
        <f t="shared" si="24"/>
        <v>-38629426.991188869</v>
      </c>
      <c r="F27">
        <f t="shared" si="24"/>
        <v>-62814100.32189288</v>
      </c>
      <c r="G27">
        <f t="shared" si="24"/>
        <v>-81145387.229416668</v>
      </c>
      <c r="H27">
        <f t="shared" si="24"/>
        <v>-127357823.60777189</v>
      </c>
      <c r="I27">
        <f t="shared" si="24"/>
        <v>-191833913.12799996</v>
      </c>
      <c r="J27">
        <f t="shared" si="24"/>
        <v>-174101930</v>
      </c>
    </row>
    <row r="28" spans="1:10" x14ac:dyDescent="0.2">
      <c r="A28" t="s">
        <v>1313</v>
      </c>
      <c r="C28">
        <f t="shared" ref="C28:J28" si="25">C$2*C115</f>
        <v>-1.5998814868466478</v>
      </c>
      <c r="D28">
        <f t="shared" si="25"/>
        <v>-2.1057208850298754</v>
      </c>
      <c r="E28">
        <f t="shared" si="25"/>
        <v>-3.4959328530316638</v>
      </c>
      <c r="F28">
        <f t="shared" si="25"/>
        <v>-3.2755441453878662</v>
      </c>
      <c r="G28">
        <f t="shared" si="25"/>
        <v>-3.2424637289175609</v>
      </c>
      <c r="H28">
        <f t="shared" si="25"/>
        <v>-4.2935824206599991</v>
      </c>
      <c r="I28">
        <f t="shared" si="25"/>
        <v>-5.3940811599999989</v>
      </c>
      <c r="J28">
        <f t="shared" si="25"/>
        <v>-2.9870000000000001</v>
      </c>
    </row>
    <row r="29" spans="1:10" x14ac:dyDescent="0.2">
      <c r="A29" t="s">
        <v>1314</v>
      </c>
      <c r="C29">
        <f t="shared" ref="C29:J29" si="26">C$2*C116</f>
        <v>-1.5998814868466478</v>
      </c>
      <c r="D29">
        <f t="shared" si="26"/>
        <v>-2.1057208850298754</v>
      </c>
      <c r="E29">
        <f t="shared" si="26"/>
        <v>-3.4959328530316638</v>
      </c>
      <c r="F29">
        <f t="shared" si="26"/>
        <v>-3.2755441453878662</v>
      </c>
      <c r="G29">
        <f t="shared" si="26"/>
        <v>-3.2424637289175609</v>
      </c>
      <c r="H29">
        <f t="shared" si="26"/>
        <v>-4.2935824206599991</v>
      </c>
      <c r="I29">
        <f t="shared" si="26"/>
        <v>-5.3940811599999989</v>
      </c>
      <c r="J29">
        <f t="shared" si="26"/>
        <v>-2.9870000000000001</v>
      </c>
    </row>
    <row r="30" spans="1:10" x14ac:dyDescent="0.2">
      <c r="A30" t="s">
        <v>1315</v>
      </c>
      <c r="C30">
        <f t="shared" ref="C30:J30" si="27">C$2*C117</f>
        <v>17389913.783521853</v>
      </c>
      <c r="D30">
        <f t="shared" si="27"/>
        <v>17037242.856394488</v>
      </c>
      <c r="E30">
        <f t="shared" si="27"/>
        <v>13940025.941115649</v>
      </c>
      <c r="F30">
        <f t="shared" si="27"/>
        <v>23576453.054082356</v>
      </c>
      <c r="G30">
        <f t="shared" si="27"/>
        <v>30435117.407782778</v>
      </c>
      <c r="H30">
        <f t="shared" si="27"/>
        <v>33513285.280944947</v>
      </c>
      <c r="I30">
        <f t="shared" si="27"/>
        <v>37792930.965373993</v>
      </c>
      <c r="J30">
        <f t="shared" si="27"/>
        <v>59953820.789999999</v>
      </c>
    </row>
    <row r="31" spans="1:10" x14ac:dyDescent="0.2">
      <c r="A31" t="s">
        <v>1316</v>
      </c>
      <c r="C31">
        <f t="shared" ref="C31:J31" si="28">C$2*C118</f>
        <v>17389913.783521853</v>
      </c>
      <c r="D31">
        <f t="shared" si="28"/>
        <v>17037242.856394488</v>
      </c>
      <c r="E31">
        <f t="shared" si="28"/>
        <v>13940025.941115649</v>
      </c>
      <c r="F31">
        <f t="shared" si="28"/>
        <v>23576453.054082356</v>
      </c>
      <c r="G31">
        <f t="shared" si="28"/>
        <v>30435117.407782778</v>
      </c>
      <c r="H31">
        <f t="shared" si="28"/>
        <v>33513285.280944947</v>
      </c>
      <c r="I31">
        <f t="shared" si="28"/>
        <v>37792930.965373993</v>
      </c>
      <c r="J31">
        <f t="shared" si="28"/>
        <v>59953820.789999999</v>
      </c>
    </row>
    <row r="32" spans="1:10" x14ac:dyDescent="0.2">
      <c r="A32" t="s">
        <v>1317</v>
      </c>
      <c r="C32">
        <f t="shared" ref="C32:J32" si="29">C$2*C119</f>
        <v>-21209222.03290654</v>
      </c>
      <c r="D32">
        <f t="shared" si="29"/>
        <v>-27870362.973742951</v>
      </c>
      <c r="E32">
        <f t="shared" si="29"/>
        <v>-33191168.989848275</v>
      </c>
      <c r="F32">
        <f t="shared" si="29"/>
        <v>-63983937.516674258</v>
      </c>
      <c r="G32">
        <f t="shared" si="29"/>
        <v>-79686885.754349262</v>
      </c>
      <c r="H32">
        <f t="shared" si="29"/>
        <v>-131805071.08348709</v>
      </c>
      <c r="I32">
        <f t="shared" si="29"/>
        <v>-201689791.34199998</v>
      </c>
      <c r="J32">
        <f t="shared" si="29"/>
        <v>-216168160</v>
      </c>
    </row>
    <row r="33" spans="1:10" x14ac:dyDescent="0.2">
      <c r="A33" t="s">
        <v>1318</v>
      </c>
      <c r="C33">
        <f t="shared" ref="C33:J33" si="30">C$2*C120</f>
        <v>23904034.676327713</v>
      </c>
      <c r="D33">
        <f t="shared" si="30"/>
        <v>37016086.793324932</v>
      </c>
      <c r="E33">
        <f t="shared" si="30"/>
        <v>50608991.843526974</v>
      </c>
      <c r="F33">
        <f t="shared" si="30"/>
        <v>76778262.204862207</v>
      </c>
      <c r="G33">
        <f t="shared" si="30"/>
        <v>93891791.461146519</v>
      </c>
      <c r="H33">
        <f t="shared" si="30"/>
        <v>148146671.75454119</v>
      </c>
      <c r="I33">
        <f t="shared" si="30"/>
        <v>229702911.25599998</v>
      </c>
      <c r="J33">
        <f t="shared" si="30"/>
        <v>251760840</v>
      </c>
    </row>
    <row r="34" spans="1:10" x14ac:dyDescent="0.2">
      <c r="A34" t="s">
        <v>1319</v>
      </c>
      <c r="C34">
        <f t="shared" ref="C34:J34" si="31">C$2*C121</f>
        <v>-21269397.460866429</v>
      </c>
      <c r="D34">
        <f t="shared" si="31"/>
        <v>-27998526.143860411</v>
      </c>
      <c r="E34">
        <f t="shared" si="31"/>
        <v>-38629426.991188869</v>
      </c>
      <c r="F34">
        <f t="shared" si="31"/>
        <v>-62814100.32189288</v>
      </c>
      <c r="G34">
        <f t="shared" si="31"/>
        <v>-81145387.229416668</v>
      </c>
      <c r="H34">
        <f t="shared" si="31"/>
        <v>-127357823.60777189</v>
      </c>
      <c r="I34">
        <f t="shared" si="31"/>
        <v>-191833913.12799996</v>
      </c>
      <c r="J34">
        <f t="shared" si="31"/>
        <v>-174101930</v>
      </c>
    </row>
    <row r="35" spans="1:10" x14ac:dyDescent="0.2">
      <c r="A35" t="s">
        <v>1320</v>
      </c>
      <c r="C35">
        <f t="shared" ref="C35:J35" si="32">C$2*C122</f>
        <v>-21269397.460866429</v>
      </c>
      <c r="D35">
        <f t="shared" si="32"/>
        <v>-27998526.143860411</v>
      </c>
      <c r="E35">
        <f t="shared" si="32"/>
        <v>-38629426.991188869</v>
      </c>
      <c r="F35">
        <f t="shared" si="32"/>
        <v>-62814100.32189288</v>
      </c>
      <c r="G35">
        <f t="shared" si="32"/>
        <v>-81145387.229416668</v>
      </c>
      <c r="H35">
        <f t="shared" si="32"/>
        <v>-127357823.60777189</v>
      </c>
      <c r="I35">
        <f t="shared" si="32"/>
        <v>-191323025.68521997</v>
      </c>
      <c r="J35">
        <f t="shared" si="32"/>
        <v>-172425266.13</v>
      </c>
    </row>
    <row r="36" spans="1:10" x14ac:dyDescent="0.2">
      <c r="A36" t="s">
        <v>1321</v>
      </c>
      <c r="C36">
        <f t="shared" ref="C36:J36" si="33">C$2*C123</f>
        <v>65408.073869445936</v>
      </c>
      <c r="D36">
        <f t="shared" si="33"/>
        <v>216595.75749850817</v>
      </c>
      <c r="E36">
        <f t="shared" si="33"/>
        <v>1027324.6723349366</v>
      </c>
      <c r="F36">
        <f t="shared" si="33"/>
        <v>841051.37266914011</v>
      </c>
      <c r="G36">
        <f t="shared" si="33"/>
        <v>145728.7069176432</v>
      </c>
      <c r="H36">
        <f t="shared" si="33"/>
        <v>6503647.4771891991</v>
      </c>
      <c r="I36">
        <f t="shared" si="33"/>
        <v>14867701.653999997</v>
      </c>
      <c r="J36">
        <f t="shared" si="33"/>
        <v>35312520</v>
      </c>
    </row>
    <row r="37" spans="1:10" x14ac:dyDescent="0.2">
      <c r="A37" t="s">
        <v>1322</v>
      </c>
      <c r="C37">
        <f t="shared" ref="C37:J37" si="34">C$2*C124</f>
        <v>0</v>
      </c>
      <c r="D37">
        <f t="shared" si="34"/>
        <v>0</v>
      </c>
      <c r="E37">
        <f t="shared" si="34"/>
        <v>0</v>
      </c>
      <c r="F37">
        <f t="shared" si="34"/>
        <v>562753.26106851688</v>
      </c>
      <c r="G37">
        <f t="shared" si="34"/>
        <v>3623787.1786853941</v>
      </c>
      <c r="H37">
        <f t="shared" si="34"/>
        <v>3778352.5301807998</v>
      </c>
      <c r="I37">
        <f t="shared" si="34"/>
        <v>3464741.5009999997</v>
      </c>
      <c r="J37">
        <f t="shared" si="34"/>
        <v>1781900</v>
      </c>
    </row>
    <row r="38" spans="1:10" x14ac:dyDescent="0.2">
      <c r="A38" t="s">
        <v>1323</v>
      </c>
      <c r="C38">
        <f t="shared" ref="C38:J38" si="35">C$2*C125</f>
        <v>65408.073869445936</v>
      </c>
      <c r="D38">
        <f t="shared" si="35"/>
        <v>216595.75749850817</v>
      </c>
      <c r="E38">
        <f t="shared" si="35"/>
        <v>1027324.6723349366</v>
      </c>
      <c r="F38">
        <f t="shared" si="35"/>
        <v>278298.11160062323</v>
      </c>
      <c r="G38">
        <f t="shared" si="35"/>
        <v>-3478058.4717677506</v>
      </c>
      <c r="H38">
        <f t="shared" si="35"/>
        <v>2725294.9470083998</v>
      </c>
      <c r="I38">
        <f t="shared" si="35"/>
        <v>11402960.152999999</v>
      </c>
      <c r="J38">
        <f t="shared" si="35"/>
        <v>33530620</v>
      </c>
    </row>
    <row r="39" spans="1:10" x14ac:dyDescent="0.2">
      <c r="A39" t="s">
        <v>1281</v>
      </c>
      <c r="C39">
        <f t="shared" ref="C39:J39" si="36">C$2*C126</f>
        <v>-21209222.03290654</v>
      </c>
      <c r="D39">
        <f t="shared" si="36"/>
        <v>-28506052.297525555</v>
      </c>
      <c r="E39">
        <f t="shared" si="36"/>
        <v>-38949992.675185271</v>
      </c>
      <c r="F39">
        <f t="shared" si="36"/>
        <v>-63142886.14400512</v>
      </c>
      <c r="G39">
        <f t="shared" si="36"/>
        <v>-79541157.047431618</v>
      </c>
      <c r="H39">
        <f t="shared" si="36"/>
        <v>-125301423.6062979</v>
      </c>
      <c r="I39">
        <f t="shared" si="36"/>
        <v>-186822089.68799996</v>
      </c>
      <c r="J39">
        <f t="shared" si="36"/>
        <v>-177227980</v>
      </c>
    </row>
    <row r="40" spans="1:10" x14ac:dyDescent="0.2">
      <c r="A40" t="s">
        <v>1278</v>
      </c>
      <c r="C40">
        <f t="shared" ref="C40:J40" si="37">C$2*C127</f>
        <v>-20774912.42241342</v>
      </c>
      <c r="D40">
        <f t="shared" si="37"/>
        <v>-27593530.526289236</v>
      </c>
      <c r="E40">
        <f t="shared" si="37"/>
        <v>-37738405.838033505</v>
      </c>
      <c r="F40">
        <f t="shared" si="37"/>
        <v>-61570378.67270425</v>
      </c>
      <c r="G40">
        <f t="shared" si="37"/>
        <v>-77830059.147040278</v>
      </c>
      <c r="H40">
        <f t="shared" si="37"/>
        <v>-121133258.98792559</v>
      </c>
      <c r="I40">
        <f t="shared" si="37"/>
        <v>-179871370.14599997</v>
      </c>
      <c r="J40">
        <f t="shared" si="37"/>
        <v>-169838760</v>
      </c>
    </row>
    <row r="41" spans="1:10" x14ac:dyDescent="0.2">
      <c r="A41" t="s">
        <v>1324</v>
      </c>
      <c r="C41">
        <f t="shared" ref="C41:J41" si="38">C$2*C128</f>
        <v>434309.61049312103</v>
      </c>
      <c r="D41">
        <f t="shared" si="38"/>
        <v>912521.7712363184</v>
      </c>
      <c r="E41">
        <f t="shared" si="38"/>
        <v>1211586.8371517679</v>
      </c>
      <c r="F41">
        <f t="shared" si="38"/>
        <v>1572507.4713008667</v>
      </c>
      <c r="G41">
        <f t="shared" si="38"/>
        <v>1711097.900391327</v>
      </c>
      <c r="H41">
        <f t="shared" si="38"/>
        <v>4168164.6183722997</v>
      </c>
      <c r="I41">
        <f t="shared" si="38"/>
        <v>6950719.5419999994</v>
      </c>
      <c r="J41">
        <f t="shared" si="38"/>
        <v>7389220</v>
      </c>
    </row>
    <row r="90" spans="1:10" x14ac:dyDescent="0.2">
      <c r="A90" t="s">
        <v>1285</v>
      </c>
      <c r="B90" s="19">
        <v>19281000</v>
      </c>
      <c r="C90" s="19">
        <v>2060000</v>
      </c>
      <c r="D90" s="19">
        <v>7136000</v>
      </c>
      <c r="E90" s="19">
        <v>13801000</v>
      </c>
      <c r="F90" s="19">
        <v>10390000</v>
      </c>
      <c r="G90" s="19">
        <v>11697000</v>
      </c>
      <c r="H90" s="19">
        <v>14463000</v>
      </c>
      <c r="I90" s="19">
        <v>26976000</v>
      </c>
      <c r="J90" s="19">
        <v>35275000</v>
      </c>
    </row>
    <row r="91" spans="1:10" x14ac:dyDescent="0.2">
      <c r="A91" t="s">
        <v>1332</v>
      </c>
      <c r="B91" s="19">
        <v>19281000</v>
      </c>
      <c r="C91" s="19">
        <v>2060000</v>
      </c>
      <c r="D91" s="19">
        <v>7136000</v>
      </c>
      <c r="E91" s="19">
        <v>13801000</v>
      </c>
      <c r="F91" s="19">
        <v>10390000</v>
      </c>
      <c r="G91" s="19">
        <v>11697000</v>
      </c>
      <c r="H91" s="19">
        <v>14463000</v>
      </c>
      <c r="I91" s="19">
        <v>26976000</v>
      </c>
      <c r="J91" s="19">
        <v>35275000</v>
      </c>
    </row>
    <row r="92" spans="1:10" x14ac:dyDescent="0.2">
      <c r="A92" t="s">
        <v>1287</v>
      </c>
      <c r="B92" s="19">
        <v>307251000</v>
      </c>
      <c r="C92" s="19">
        <v>18273000</v>
      </c>
      <c r="D92" s="19">
        <v>28882000</v>
      </c>
      <c r="E92" s="19">
        <v>40100000</v>
      </c>
      <c r="F92" s="19">
        <v>62350000</v>
      </c>
      <c r="G92" s="19">
        <v>77315000</v>
      </c>
      <c r="H92" s="19">
        <v>131116000</v>
      </c>
      <c r="I92" s="19">
        <v>216328000</v>
      </c>
      <c r="J92" s="19">
        <v>244428000</v>
      </c>
    </row>
    <row r="93" spans="1:10" x14ac:dyDescent="0.2">
      <c r="A93" t="s">
        <v>1333</v>
      </c>
      <c r="B93" s="19">
        <v>79121000</v>
      </c>
      <c r="C93" s="19">
        <v>6407000</v>
      </c>
      <c r="D93" s="19">
        <v>8121000</v>
      </c>
      <c r="E93" s="19">
        <v>14560000</v>
      </c>
      <c r="F93" s="19">
        <v>29201000</v>
      </c>
      <c r="G93" s="19">
        <v>32435000</v>
      </c>
      <c r="H93" s="19">
        <v>49507000</v>
      </c>
      <c r="I93" s="19">
        <v>59832000</v>
      </c>
      <c r="J93" s="19">
        <v>71462000</v>
      </c>
    </row>
    <row r="94" spans="1:10" x14ac:dyDescent="0.2">
      <c r="A94" t="s">
        <v>1334</v>
      </c>
      <c r="B94" s="19">
        <v>79121000</v>
      </c>
      <c r="C94" s="19">
        <v>6407000</v>
      </c>
      <c r="D94" s="19">
        <v>8121000</v>
      </c>
      <c r="E94" s="19">
        <v>14560000</v>
      </c>
      <c r="F94" s="19">
        <v>29201000</v>
      </c>
      <c r="G94" s="19">
        <v>32435000</v>
      </c>
      <c r="H94" s="19">
        <v>49507000</v>
      </c>
      <c r="I94" s="19">
        <v>59832000</v>
      </c>
      <c r="J94" s="19">
        <v>71462000</v>
      </c>
    </row>
    <row r="95" spans="1:10" x14ac:dyDescent="0.2">
      <c r="A95" t="s">
        <v>1351</v>
      </c>
      <c r="B95" s="19">
        <v>46141000</v>
      </c>
      <c r="G95" s="19">
        <v>16892000</v>
      </c>
      <c r="H95" s="19">
        <v>30333000</v>
      </c>
      <c r="I95" s="19">
        <v>35881000</v>
      </c>
      <c r="J95" s="19">
        <v>42157000</v>
      </c>
    </row>
    <row r="96" spans="1:10" x14ac:dyDescent="0.2">
      <c r="A96" t="s">
        <v>1335</v>
      </c>
      <c r="B96" s="19">
        <v>32980000</v>
      </c>
      <c r="C96" s="19">
        <v>6407000</v>
      </c>
      <c r="D96" s="19">
        <v>8121000</v>
      </c>
      <c r="E96" s="19">
        <v>14560000</v>
      </c>
      <c r="F96" s="19">
        <v>29201000</v>
      </c>
      <c r="G96" s="19">
        <v>32435000</v>
      </c>
      <c r="H96" s="19">
        <v>49507000</v>
      </c>
      <c r="I96" s="19">
        <v>23951000</v>
      </c>
      <c r="J96" s="19">
        <v>29305000</v>
      </c>
    </row>
    <row r="97" spans="1:10" x14ac:dyDescent="0.2">
      <c r="A97" t="s">
        <v>1336</v>
      </c>
      <c r="B97" s="19">
        <v>228130000</v>
      </c>
      <c r="C97" s="19">
        <v>11866000</v>
      </c>
      <c r="D97" s="19">
        <v>20761000</v>
      </c>
      <c r="E97" s="19">
        <v>25540000</v>
      </c>
      <c r="F97" s="19">
        <v>33149000</v>
      </c>
      <c r="G97" s="19">
        <v>44880000</v>
      </c>
      <c r="H97" s="19">
        <v>81609000</v>
      </c>
      <c r="I97" s="19">
        <v>156496000</v>
      </c>
      <c r="J97" s="19">
        <v>172966000</v>
      </c>
    </row>
    <row r="98" spans="1:10" x14ac:dyDescent="0.2">
      <c r="A98" t="s">
        <v>1293</v>
      </c>
      <c r="B98" s="19">
        <v>-287970000</v>
      </c>
      <c r="C98" s="19">
        <v>-16213000</v>
      </c>
      <c r="D98" s="19">
        <v>-21746000</v>
      </c>
      <c r="E98" s="19">
        <v>-26299000</v>
      </c>
      <c r="F98" s="19">
        <v>-51960000</v>
      </c>
      <c r="G98" s="19">
        <v>-65618000</v>
      </c>
      <c r="H98" s="19">
        <v>-116653000</v>
      </c>
      <c r="I98" s="19">
        <v>-189352000</v>
      </c>
      <c r="J98" s="19">
        <v>-209153000</v>
      </c>
    </row>
    <row r="99" spans="1:10" x14ac:dyDescent="0.2">
      <c r="A99" t="s">
        <v>1295</v>
      </c>
      <c r="B99" s="19">
        <v>36583000</v>
      </c>
      <c r="C99" s="19">
        <v>50000</v>
      </c>
      <c r="D99" s="19">
        <v>169000</v>
      </c>
      <c r="E99" s="19">
        <v>814000</v>
      </c>
      <c r="F99" s="19">
        <v>226000</v>
      </c>
      <c r="G99" s="19">
        <v>-2864000</v>
      </c>
      <c r="H99" s="19">
        <v>2412000</v>
      </c>
      <c r="I99" s="19">
        <v>10739000</v>
      </c>
      <c r="J99" s="19">
        <v>32554000</v>
      </c>
    </row>
    <row r="100" spans="1:10" x14ac:dyDescent="0.2">
      <c r="A100" t="s">
        <v>1337</v>
      </c>
      <c r="B100" s="19">
        <v>36773000</v>
      </c>
      <c r="C100" s="19">
        <v>50000</v>
      </c>
      <c r="D100" s="19">
        <v>169000</v>
      </c>
      <c r="E100" s="19">
        <v>814000</v>
      </c>
      <c r="F100" s="19">
        <v>683000</v>
      </c>
      <c r="G100" s="19">
        <v>120000</v>
      </c>
      <c r="H100" s="19">
        <v>5756000</v>
      </c>
      <c r="I100" s="19">
        <v>14002000</v>
      </c>
      <c r="J100" s="19">
        <v>34284000</v>
      </c>
    </row>
    <row r="101" spans="1:10" x14ac:dyDescent="0.2">
      <c r="A101" t="s">
        <v>1338</v>
      </c>
      <c r="B101" s="19">
        <v>190000</v>
      </c>
      <c r="D101">
        <v>0</v>
      </c>
      <c r="E101">
        <v>0</v>
      </c>
      <c r="F101" s="19">
        <v>457000</v>
      </c>
      <c r="G101" s="19">
        <v>2984000</v>
      </c>
      <c r="H101" s="19">
        <v>3344000</v>
      </c>
      <c r="I101" s="19">
        <v>3263000</v>
      </c>
      <c r="J101" s="19">
        <v>1730000</v>
      </c>
    </row>
    <row r="102" spans="1:10" x14ac:dyDescent="0.2">
      <c r="A102" t="s">
        <v>1298</v>
      </c>
      <c r="B102" s="19">
        <v>3177000</v>
      </c>
      <c r="C102" s="19">
        <v>-119000</v>
      </c>
      <c r="D102" s="19">
        <v>-665000</v>
      </c>
      <c r="E102" s="19">
        <v>-5377000</v>
      </c>
      <c r="G102" s="19">
        <v>358000</v>
      </c>
      <c r="H102" s="19">
        <v>-555000</v>
      </c>
      <c r="I102" s="19">
        <v>-594000</v>
      </c>
      <c r="J102" s="19">
        <v>2803000</v>
      </c>
    </row>
    <row r="103" spans="1:10" x14ac:dyDescent="0.2">
      <c r="A103" t="s">
        <v>1339</v>
      </c>
      <c r="B103" s="19">
        <v>-345000</v>
      </c>
      <c r="G103" s="19">
        <v>358000</v>
      </c>
      <c r="H103" s="19">
        <v>-555000</v>
      </c>
      <c r="I103" s="19">
        <v>-594000</v>
      </c>
      <c r="J103" s="19">
        <v>-719000</v>
      </c>
    </row>
    <row r="104" spans="1:10" x14ac:dyDescent="0.2">
      <c r="A104" t="s">
        <v>1341</v>
      </c>
      <c r="H104">
        <v>0</v>
      </c>
      <c r="I104">
        <v>0</v>
      </c>
      <c r="J104" s="19">
        <v>-954000</v>
      </c>
    </row>
    <row r="105" spans="1:10" x14ac:dyDescent="0.2">
      <c r="A105" t="s">
        <v>1342</v>
      </c>
      <c r="J105" s="19">
        <v>954000</v>
      </c>
    </row>
    <row r="106" spans="1:10" x14ac:dyDescent="0.2">
      <c r="A106" t="s">
        <v>1344</v>
      </c>
      <c r="B106" s="19">
        <v>-5377000</v>
      </c>
      <c r="C106" s="19">
        <v>-119000</v>
      </c>
      <c r="D106" s="19">
        <v>-665000</v>
      </c>
      <c r="E106" s="19">
        <v>-5377000</v>
      </c>
      <c r="J106" s="19">
        <v>4476000</v>
      </c>
    </row>
    <row r="107" spans="1:10" x14ac:dyDescent="0.2">
      <c r="A107" t="s">
        <v>1304</v>
      </c>
      <c r="B107" s="19">
        <v>-248210000</v>
      </c>
      <c r="C107" s="19">
        <v>-16282000</v>
      </c>
      <c r="D107" s="19">
        <v>-22242000</v>
      </c>
      <c r="E107" s="19">
        <v>-30862000</v>
      </c>
      <c r="F107" s="19">
        <v>-51734000</v>
      </c>
      <c r="G107" s="19">
        <v>-68482000</v>
      </c>
      <c r="H107" s="19">
        <v>-114241000</v>
      </c>
      <c r="I107" s="19">
        <v>-179207000</v>
      </c>
      <c r="J107" s="19">
        <v>-173796000</v>
      </c>
    </row>
    <row r="108" spans="1:10" x14ac:dyDescent="0.2">
      <c r="A108" t="s">
        <v>1305</v>
      </c>
      <c r="B108" s="19">
        <v>-5848000</v>
      </c>
      <c r="C108" s="19">
        <v>-23000</v>
      </c>
      <c r="D108" s="19">
        <v>-396000</v>
      </c>
      <c r="E108" s="19">
        <v>-254000</v>
      </c>
      <c r="F108" s="19">
        <v>-724000</v>
      </c>
      <c r="G108" s="19">
        <v>-1663000</v>
      </c>
      <c r="H108" s="19">
        <v>-1524000</v>
      </c>
      <c r="I108" s="19">
        <v>1457000</v>
      </c>
      <c r="J108" s="19">
        <v>-4765000</v>
      </c>
    </row>
    <row r="109" spans="1:10" x14ac:dyDescent="0.2">
      <c r="A109" t="s">
        <v>1306</v>
      </c>
      <c r="B109" s="19">
        <v>-242362000</v>
      </c>
      <c r="C109" s="19">
        <v>-16259000</v>
      </c>
      <c r="D109" s="19">
        <v>-21846000</v>
      </c>
      <c r="E109" s="19">
        <v>-30608000</v>
      </c>
      <c r="F109" s="19">
        <v>-51010000</v>
      </c>
      <c r="G109" s="19">
        <v>-66819000</v>
      </c>
      <c r="H109" s="19">
        <v>-112717000</v>
      </c>
      <c r="I109" s="19">
        <v>-180664000</v>
      </c>
      <c r="J109" s="19">
        <v>-169031000</v>
      </c>
    </row>
    <row r="110" spans="1:10" x14ac:dyDescent="0.2">
      <c r="A110" t="s">
        <v>1345</v>
      </c>
      <c r="B110" s="19">
        <v>-242362000</v>
      </c>
      <c r="C110" s="19">
        <v>-16259000</v>
      </c>
      <c r="D110" s="19">
        <v>-21846000</v>
      </c>
      <c r="E110" s="19">
        <v>-30608000</v>
      </c>
      <c r="F110" s="19">
        <v>-51010000</v>
      </c>
      <c r="G110" s="19">
        <v>-66819000</v>
      </c>
      <c r="H110" s="19">
        <v>-112717000</v>
      </c>
      <c r="I110" s="19">
        <v>-180664000</v>
      </c>
      <c r="J110" s="19">
        <v>-169031000</v>
      </c>
    </row>
    <row r="111" spans="1:10" x14ac:dyDescent="0.2">
      <c r="A111" t="s">
        <v>1346</v>
      </c>
      <c r="B111" s="19">
        <v>-242362000</v>
      </c>
      <c r="C111" s="19">
        <v>-16259000</v>
      </c>
      <c r="D111" s="19">
        <v>-21846000</v>
      </c>
      <c r="E111" s="19">
        <v>-30608000</v>
      </c>
      <c r="F111" s="19">
        <v>-51010000</v>
      </c>
      <c r="G111" s="19">
        <v>-66819000</v>
      </c>
      <c r="H111" s="19">
        <v>-112717000</v>
      </c>
      <c r="I111" s="19">
        <v>-180664000</v>
      </c>
      <c r="J111" s="19">
        <v>-169031000</v>
      </c>
    </row>
    <row r="112" spans="1:10" x14ac:dyDescent="0.2">
      <c r="A112" t="s">
        <v>1347</v>
      </c>
      <c r="B112" s="19">
        <v>-242362000</v>
      </c>
      <c r="C112" s="19">
        <v>-16259000</v>
      </c>
      <c r="D112" s="19">
        <v>-21846000</v>
      </c>
      <c r="E112" s="19">
        <v>-30608000</v>
      </c>
      <c r="F112" s="19">
        <v>-51010000</v>
      </c>
      <c r="G112" s="19">
        <v>-66819000</v>
      </c>
      <c r="H112" s="19">
        <v>-112717000</v>
      </c>
      <c r="I112" s="19">
        <v>-180664000</v>
      </c>
      <c r="J112" s="19">
        <v>-169031000</v>
      </c>
    </row>
    <row r="113" spans="1:10" x14ac:dyDescent="0.2">
      <c r="A113" t="s">
        <v>1348</v>
      </c>
      <c r="D113" s="19">
        <v>-665000</v>
      </c>
    </row>
    <row r="114" spans="1:10" x14ac:dyDescent="0.2">
      <c r="A114" t="s">
        <v>1312</v>
      </c>
      <c r="B114" s="19">
        <v>-242362000</v>
      </c>
      <c r="C114" s="19">
        <v>-16259000</v>
      </c>
      <c r="D114" s="19">
        <v>-21846000</v>
      </c>
      <c r="E114" s="19">
        <v>-30608000</v>
      </c>
      <c r="F114" s="19">
        <v>-51010000</v>
      </c>
      <c r="G114" s="19">
        <v>-66819000</v>
      </c>
      <c r="H114" s="19">
        <v>-112717000</v>
      </c>
      <c r="I114" s="19">
        <v>-180664000</v>
      </c>
      <c r="J114" s="19">
        <v>-169031000</v>
      </c>
    </row>
    <row r="115" spans="1:10" x14ac:dyDescent="0.2">
      <c r="A115" t="s">
        <v>1313</v>
      </c>
      <c r="B115">
        <v>-3.52</v>
      </c>
      <c r="C115">
        <v>-1.2230000000000001</v>
      </c>
      <c r="D115">
        <v>-1.643</v>
      </c>
      <c r="E115">
        <v>-2.77</v>
      </c>
      <c r="F115">
        <v>-2.66</v>
      </c>
      <c r="G115">
        <v>-2.67</v>
      </c>
      <c r="H115">
        <v>-3.8</v>
      </c>
      <c r="I115">
        <v>-5.08</v>
      </c>
      <c r="J115">
        <v>-2.9</v>
      </c>
    </row>
    <row r="116" spans="1:10" x14ac:dyDescent="0.2">
      <c r="A116" t="s">
        <v>1314</v>
      </c>
      <c r="B116">
        <v>-3.52</v>
      </c>
      <c r="C116">
        <v>-1.2230000000000001</v>
      </c>
      <c r="D116">
        <v>-1.643</v>
      </c>
      <c r="E116">
        <v>-2.77</v>
      </c>
      <c r="F116">
        <v>-2.66</v>
      </c>
      <c r="G116">
        <v>-2.67</v>
      </c>
      <c r="H116">
        <v>-3.8</v>
      </c>
      <c r="I116">
        <v>-5.08</v>
      </c>
      <c r="J116">
        <v>-2.9</v>
      </c>
    </row>
    <row r="117" spans="1:10" x14ac:dyDescent="0.2">
      <c r="A117" t="s">
        <v>1315</v>
      </c>
      <c r="B117" s="19">
        <v>69181876</v>
      </c>
      <c r="C117" s="19">
        <v>13293400</v>
      </c>
      <c r="D117" s="19">
        <v>13293400</v>
      </c>
      <c r="E117" s="19">
        <v>11045370</v>
      </c>
      <c r="F117" s="19">
        <v>19145938</v>
      </c>
      <c r="G117" s="19">
        <v>25061734</v>
      </c>
      <c r="H117" s="19">
        <v>29660659</v>
      </c>
      <c r="I117" s="19">
        <v>35592362</v>
      </c>
      <c r="J117" s="19">
        <v>58207593</v>
      </c>
    </row>
    <row r="118" spans="1:10" x14ac:dyDescent="0.2">
      <c r="A118" t="s">
        <v>1316</v>
      </c>
      <c r="B118" s="19">
        <v>69181876</v>
      </c>
      <c r="C118" s="19">
        <v>13293400</v>
      </c>
      <c r="D118" s="19">
        <v>13293400</v>
      </c>
      <c r="E118" s="19">
        <v>11045370</v>
      </c>
      <c r="F118" s="19">
        <v>19145938</v>
      </c>
      <c r="G118" s="19">
        <v>25061734</v>
      </c>
      <c r="H118" s="19">
        <v>29660659</v>
      </c>
      <c r="I118" s="19">
        <v>35592362</v>
      </c>
      <c r="J118" s="19">
        <v>58207593</v>
      </c>
    </row>
    <row r="119" spans="1:10" x14ac:dyDescent="0.2">
      <c r="A119" t="s">
        <v>1317</v>
      </c>
      <c r="B119" s="19">
        <v>-288315000</v>
      </c>
      <c r="C119" s="19">
        <v>-16213000</v>
      </c>
      <c r="D119" s="19">
        <v>-21746000</v>
      </c>
      <c r="E119" s="19">
        <v>-26299000</v>
      </c>
      <c r="F119" s="19">
        <v>-51960000</v>
      </c>
      <c r="G119" s="19">
        <v>-65618000</v>
      </c>
      <c r="H119" s="19">
        <v>-116653000</v>
      </c>
      <c r="I119" s="19">
        <v>-189946000</v>
      </c>
      <c r="J119" s="19">
        <v>-209872000</v>
      </c>
    </row>
    <row r="120" spans="1:10" x14ac:dyDescent="0.2">
      <c r="A120" t="s">
        <v>1318</v>
      </c>
      <c r="B120" s="19">
        <v>307251000</v>
      </c>
      <c r="C120" s="19">
        <v>18273000</v>
      </c>
      <c r="D120" s="19">
        <v>28882000</v>
      </c>
      <c r="E120" s="19">
        <v>40100000</v>
      </c>
      <c r="F120" s="19">
        <v>62350000</v>
      </c>
      <c r="G120" s="19">
        <v>77315000</v>
      </c>
      <c r="H120" s="19">
        <v>131116000</v>
      </c>
      <c r="I120" s="19">
        <v>216328000</v>
      </c>
      <c r="J120" s="19">
        <v>244428000</v>
      </c>
    </row>
    <row r="121" spans="1:10" x14ac:dyDescent="0.2">
      <c r="A121" t="s">
        <v>1319</v>
      </c>
      <c r="B121" s="19">
        <v>-242362000</v>
      </c>
      <c r="C121" s="19">
        <v>-16259000</v>
      </c>
      <c r="D121" s="19">
        <v>-21846000</v>
      </c>
      <c r="E121" s="19">
        <v>-30608000</v>
      </c>
      <c r="F121" s="19">
        <v>-51010000</v>
      </c>
      <c r="G121" s="19">
        <v>-66819000</v>
      </c>
      <c r="H121" s="19">
        <v>-112717000</v>
      </c>
      <c r="I121" s="19">
        <v>-180664000</v>
      </c>
      <c r="J121" s="19">
        <v>-169031000</v>
      </c>
    </row>
    <row r="122" spans="1:10" x14ac:dyDescent="0.2">
      <c r="A122" t="s">
        <v>1320</v>
      </c>
      <c r="B122" s="14">
        <v>-241093605.34200001</v>
      </c>
      <c r="C122" s="19">
        <v>-16259000</v>
      </c>
      <c r="D122" s="19">
        <v>-21846000</v>
      </c>
      <c r="E122" s="19">
        <v>-30608000</v>
      </c>
      <c r="F122" s="19">
        <v>-51010000</v>
      </c>
      <c r="G122" s="19">
        <v>-66819000</v>
      </c>
      <c r="H122" s="19">
        <v>-112717000</v>
      </c>
      <c r="I122" s="19">
        <v>-180182860</v>
      </c>
      <c r="J122" s="19">
        <v>-167403171</v>
      </c>
    </row>
    <row r="123" spans="1:10" x14ac:dyDescent="0.2">
      <c r="A123" t="s">
        <v>1321</v>
      </c>
      <c r="B123" s="19">
        <v>36773000</v>
      </c>
      <c r="C123" s="19">
        <v>50000</v>
      </c>
      <c r="D123" s="19">
        <v>169000</v>
      </c>
      <c r="E123" s="19">
        <v>814000</v>
      </c>
      <c r="F123" s="19">
        <v>683000</v>
      </c>
      <c r="G123" s="19">
        <v>120000</v>
      </c>
      <c r="H123" s="19">
        <v>5756000</v>
      </c>
      <c r="I123" s="19">
        <v>14002000</v>
      </c>
      <c r="J123" s="19">
        <v>34284000</v>
      </c>
    </row>
    <row r="124" spans="1:10" x14ac:dyDescent="0.2">
      <c r="A124" t="s">
        <v>1322</v>
      </c>
      <c r="B124" s="19">
        <v>190000</v>
      </c>
      <c r="D124">
        <v>0</v>
      </c>
      <c r="E124">
        <v>0</v>
      </c>
      <c r="F124" s="19">
        <v>457000</v>
      </c>
      <c r="G124" s="19">
        <v>2984000</v>
      </c>
      <c r="H124" s="19">
        <v>3344000</v>
      </c>
      <c r="I124" s="19">
        <v>3263000</v>
      </c>
      <c r="J124" s="19">
        <v>1730000</v>
      </c>
    </row>
    <row r="125" spans="1:10" x14ac:dyDescent="0.2">
      <c r="A125" t="s">
        <v>1323</v>
      </c>
      <c r="B125" s="19">
        <v>36583000</v>
      </c>
      <c r="C125" s="19">
        <v>50000</v>
      </c>
      <c r="D125" s="19">
        <v>169000</v>
      </c>
      <c r="E125" s="19">
        <v>814000</v>
      </c>
      <c r="F125" s="19">
        <v>226000</v>
      </c>
      <c r="G125" s="19">
        <v>-2864000</v>
      </c>
      <c r="H125" s="19">
        <v>2412000</v>
      </c>
      <c r="I125" s="19">
        <v>10739000</v>
      </c>
      <c r="J125" s="19">
        <v>32554000</v>
      </c>
    </row>
    <row r="126" spans="1:10" x14ac:dyDescent="0.2">
      <c r="A126" t="s">
        <v>1281</v>
      </c>
      <c r="B126" s="19">
        <v>-248020000</v>
      </c>
      <c r="C126" s="19">
        <v>-16213000</v>
      </c>
      <c r="D126" s="19">
        <v>-22242000</v>
      </c>
      <c r="E126" s="19">
        <v>-30862000</v>
      </c>
      <c r="F126" s="19">
        <v>-51277000</v>
      </c>
      <c r="G126" s="19">
        <v>-65498000</v>
      </c>
      <c r="H126" s="19">
        <v>-110897000</v>
      </c>
      <c r="I126" s="19">
        <v>-175944000</v>
      </c>
      <c r="J126" s="19">
        <v>-172066000</v>
      </c>
    </row>
    <row r="127" spans="1:10" x14ac:dyDescent="0.2">
      <c r="A127" t="s">
        <v>1278</v>
      </c>
      <c r="B127" s="19">
        <v>-240814000</v>
      </c>
      <c r="C127" s="19">
        <v>-15881000</v>
      </c>
      <c r="D127" s="19">
        <v>-21530000</v>
      </c>
      <c r="E127" s="19">
        <v>-29902000</v>
      </c>
      <c r="F127" s="19">
        <v>-50000000</v>
      </c>
      <c r="G127" s="19">
        <v>-64089000</v>
      </c>
      <c r="H127" s="19">
        <v>-107208000</v>
      </c>
      <c r="I127" s="19">
        <v>-169398000</v>
      </c>
      <c r="J127" s="19">
        <v>-164892000</v>
      </c>
    </row>
    <row r="128" spans="1:10" x14ac:dyDescent="0.2">
      <c r="A128" t="s">
        <v>1324</v>
      </c>
      <c r="B128" s="19">
        <v>7206000</v>
      </c>
      <c r="C128" s="19">
        <v>332000</v>
      </c>
      <c r="D128" s="19">
        <v>712000</v>
      </c>
      <c r="E128" s="19">
        <v>960000</v>
      </c>
      <c r="F128" s="19">
        <v>1277000</v>
      </c>
      <c r="G128" s="19">
        <v>1409000</v>
      </c>
      <c r="H128" s="19">
        <v>3689000</v>
      </c>
      <c r="I128" s="19">
        <v>6546000</v>
      </c>
      <c r="J128" s="19">
        <v>7174000</v>
      </c>
    </row>
    <row r="129" spans="1:10" x14ac:dyDescent="0.2">
      <c r="A129" t="s">
        <v>1325</v>
      </c>
      <c r="B129" s="19">
        <v>-242362000</v>
      </c>
      <c r="C129" s="19">
        <v>-16259000</v>
      </c>
      <c r="D129" s="19">
        <v>-21846000</v>
      </c>
      <c r="E129" s="19">
        <v>-30608000</v>
      </c>
      <c r="F129" s="19">
        <v>-51010000</v>
      </c>
      <c r="G129" s="19">
        <v>-66819000</v>
      </c>
      <c r="H129" s="19">
        <v>-112717000</v>
      </c>
      <c r="I129" s="19">
        <v>-180664000</v>
      </c>
      <c r="J129" s="19">
        <v>-169031000</v>
      </c>
    </row>
    <row r="130" spans="1:10" x14ac:dyDescent="0.2">
      <c r="A130" t="s">
        <v>1326</v>
      </c>
      <c r="B130" s="19">
        <v>-1299000</v>
      </c>
      <c r="G130" s="19">
        <v>358000</v>
      </c>
      <c r="H130">
        <v>0</v>
      </c>
      <c r="I130" s="19">
        <v>-594000</v>
      </c>
      <c r="J130" s="19">
        <v>-1673000</v>
      </c>
    </row>
    <row r="131" spans="1:10" x14ac:dyDescent="0.2">
      <c r="A131" t="s">
        <v>1327</v>
      </c>
      <c r="B131" s="19">
        <v>-1299000</v>
      </c>
      <c r="G131" s="19">
        <v>358000</v>
      </c>
      <c r="H131">
        <v>0</v>
      </c>
      <c r="I131" s="19">
        <v>-594000</v>
      </c>
      <c r="J131" s="19">
        <v>-1673000</v>
      </c>
    </row>
    <row r="132" spans="1:10" x14ac:dyDescent="0.2">
      <c r="A132" t="s">
        <v>1328</v>
      </c>
      <c r="B132" s="19">
        <v>-239515000</v>
      </c>
      <c r="C132" s="19">
        <v>-15881000</v>
      </c>
      <c r="D132" s="19">
        <v>-21530000</v>
      </c>
      <c r="E132" s="19">
        <v>-29902000</v>
      </c>
      <c r="F132" s="19">
        <v>-50000000</v>
      </c>
      <c r="G132" s="19">
        <v>-64089000</v>
      </c>
      <c r="H132" s="19">
        <v>-107208000</v>
      </c>
      <c r="I132" s="19">
        <v>-168804000</v>
      </c>
      <c r="J132" s="19">
        <v>-163219000</v>
      </c>
    </row>
    <row r="133" spans="1:10" x14ac:dyDescent="0.2">
      <c r="A133" t="s">
        <v>1329</v>
      </c>
      <c r="B133">
        <v>2.4E-2</v>
      </c>
      <c r="C133">
        <v>1E-3</v>
      </c>
      <c r="D133">
        <v>1.7999999999999999E-2</v>
      </c>
      <c r="E133">
        <v>8.0000000000000002E-3</v>
      </c>
      <c r="F133">
        <v>1.4E-2</v>
      </c>
      <c r="G133">
        <v>2.4E-2</v>
      </c>
      <c r="H133">
        <v>1.2999999999999999E-2</v>
      </c>
      <c r="I133">
        <v>0.19</v>
      </c>
      <c r="J133">
        <v>2.7E-2</v>
      </c>
    </row>
    <row r="134" spans="1:10" x14ac:dyDescent="0.2">
      <c r="A134" t="s">
        <v>1330</v>
      </c>
      <c r="B134" s="14">
        <v>-30605.342000000001</v>
      </c>
      <c r="C134">
        <v>0</v>
      </c>
      <c r="D134">
        <v>0</v>
      </c>
      <c r="E134">
        <v>0</v>
      </c>
      <c r="F134">
        <v>0</v>
      </c>
      <c r="G134">
        <v>0</v>
      </c>
      <c r="H134">
        <v>0</v>
      </c>
      <c r="I134" s="19">
        <v>-112860</v>
      </c>
      <c r="J134" s="19">
        <v>-45171</v>
      </c>
    </row>
    <row r="136" spans="1:10" x14ac:dyDescent="0.2">
      <c r="A136" t="s">
        <v>1331</v>
      </c>
      <c r="B136">
        <v>-31813</v>
      </c>
      <c r="C136">
        <v>57876</v>
      </c>
      <c r="D136">
        <v>25430</v>
      </c>
      <c r="E136">
        <v>58440</v>
      </c>
      <c r="F136">
        <v>62843</v>
      </c>
      <c r="G136">
        <v>320725</v>
      </c>
      <c r="H136">
        <v>6692</v>
      </c>
      <c r="I136">
        <v>250027</v>
      </c>
      <c r="J136">
        <v>519750</v>
      </c>
    </row>
    <row r="137" spans="1:10" ht="18" x14ac:dyDescent="0.2">
      <c r="A137" s="22"/>
    </row>
    <row r="138" spans="1:10" ht="18" x14ac:dyDescent="0.2">
      <c r="A138" s="23"/>
    </row>
    <row r="139" spans="1:10" ht="18" x14ac:dyDescent="0.2">
      <c r="A139" s="23"/>
    </row>
    <row r="140" spans="1:10" ht="18" x14ac:dyDescent="0.2">
      <c r="A140" s="23"/>
    </row>
    <row r="141" spans="1:10" ht="18" x14ac:dyDescent="0.2">
      <c r="A141" s="23"/>
    </row>
    <row r="142" spans="1:10" ht="18" x14ac:dyDescent="0.2">
      <c r="A142" s="23"/>
    </row>
    <row r="143" spans="1:10" ht="18" x14ac:dyDescent="0.2">
      <c r="A143" s="23"/>
    </row>
    <row r="144" spans="1:10" ht="18" x14ac:dyDescent="0.2">
      <c r="A144" s="23"/>
    </row>
    <row r="145" spans="1:1" ht="18" x14ac:dyDescent="0.2">
      <c r="A145" s="23"/>
    </row>
    <row r="146" spans="1:1" ht="18" x14ac:dyDescent="0.2">
      <c r="A146" s="23"/>
    </row>
  </sheetData>
  <sortState xmlns:xlrd2="http://schemas.microsoft.com/office/spreadsheetml/2017/richdata2" columnSort="1" ref="C1:J50">
    <sortCondition ref="C1:J1"/>
  </sortState>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5AB6-9CEB-C140-9104-62C5AC0EC9A3}">
  <dimension ref="A1:AU167"/>
  <sheetViews>
    <sheetView workbookViewId="0"/>
  </sheetViews>
  <sheetFormatPr baseColWidth="10" defaultRowHeight="16" x14ac:dyDescent="0.2"/>
  <cols>
    <col min="3" max="3" width="13.6640625" bestFit="1" customWidth="1"/>
    <col min="4" max="13" width="12.1640625" bestFit="1" customWidth="1"/>
    <col min="14" max="23" width="11.1640625" bestFit="1" customWidth="1"/>
    <col min="24" max="24" width="12.1640625" bestFit="1" customWidth="1"/>
    <col min="25" max="25" width="11" bestFit="1" customWidth="1"/>
    <col min="26" max="29" width="11.1640625" bestFit="1" customWidth="1"/>
    <col min="30" max="30" width="12.1640625" bestFit="1" customWidth="1"/>
    <col min="31" max="42" width="11" bestFit="1" customWidth="1"/>
  </cols>
  <sheetData>
    <row r="1" spans="1:47" x14ac:dyDescent="0.2">
      <c r="A1" t="s">
        <v>1283</v>
      </c>
      <c r="B1" t="s">
        <v>1284</v>
      </c>
      <c r="C1" s="17">
        <v>31412</v>
      </c>
      <c r="D1" s="17">
        <v>31777</v>
      </c>
      <c r="E1" s="17">
        <v>32142</v>
      </c>
      <c r="F1" s="17">
        <v>32508</v>
      </c>
      <c r="G1" s="17">
        <v>32873</v>
      </c>
      <c r="H1" s="17">
        <v>33238</v>
      </c>
      <c r="I1" s="17">
        <v>33603</v>
      </c>
      <c r="J1" s="17">
        <v>33969</v>
      </c>
      <c r="K1" s="17">
        <v>34334</v>
      </c>
      <c r="L1" s="17">
        <v>34699</v>
      </c>
      <c r="M1" s="17">
        <v>35064</v>
      </c>
      <c r="N1" s="17">
        <v>35430</v>
      </c>
      <c r="O1" s="17">
        <v>35795</v>
      </c>
      <c r="P1" s="17">
        <v>36160</v>
      </c>
      <c r="Q1" s="17">
        <v>36525</v>
      </c>
      <c r="R1" s="17">
        <v>36891</v>
      </c>
      <c r="S1" s="17">
        <v>37256</v>
      </c>
      <c r="T1" s="17">
        <v>37621</v>
      </c>
      <c r="U1" s="17">
        <v>37986</v>
      </c>
      <c r="V1" s="17">
        <v>38352</v>
      </c>
      <c r="W1" s="17">
        <v>38717</v>
      </c>
      <c r="X1" s="17">
        <v>39082</v>
      </c>
      <c r="Y1" s="17">
        <v>39447</v>
      </c>
      <c r="Z1" s="17">
        <v>39813</v>
      </c>
      <c r="AA1" s="17">
        <v>40178</v>
      </c>
      <c r="AB1" s="17">
        <v>40543</v>
      </c>
      <c r="AC1" s="17">
        <v>40908</v>
      </c>
      <c r="AD1" s="17">
        <v>41274</v>
      </c>
      <c r="AE1" s="17">
        <v>41639</v>
      </c>
      <c r="AF1" s="17">
        <v>42004</v>
      </c>
      <c r="AG1" s="17">
        <v>42369</v>
      </c>
      <c r="AH1" s="17">
        <v>42735</v>
      </c>
      <c r="AI1" s="17">
        <v>43100</v>
      </c>
      <c r="AJ1" s="17">
        <v>43465</v>
      </c>
      <c r="AK1" s="17">
        <v>43830</v>
      </c>
      <c r="AL1" s="17">
        <v>44196</v>
      </c>
      <c r="AM1" s="17">
        <v>44561</v>
      </c>
      <c r="AN1" s="17">
        <v>44926</v>
      </c>
      <c r="AO1" s="17">
        <v>45291</v>
      </c>
      <c r="AP1" s="17">
        <v>45657</v>
      </c>
    </row>
    <row r="2" spans="1:47" x14ac:dyDescent="0.2">
      <c r="C2" s="41">
        <v>3.0167132603846811</v>
      </c>
      <c r="D2" s="41">
        <v>2.9037571088504008</v>
      </c>
      <c r="E2" s="41">
        <v>2.8619723130794412</v>
      </c>
      <c r="F2" s="41">
        <v>2.7505740635073921</v>
      </c>
      <c r="G2" s="41">
        <v>2.6278533137550322</v>
      </c>
      <c r="H2" s="41">
        <v>2.4979594237215133</v>
      </c>
      <c r="I2" s="41">
        <v>2.3643723840241488</v>
      </c>
      <c r="J2" s="41">
        <v>2.3044565146434199</v>
      </c>
      <c r="K2" s="41">
        <v>2.2317029969430759</v>
      </c>
      <c r="L2" s="41">
        <v>2.1768464659998794</v>
      </c>
      <c r="M2" s="41">
        <v>2.1175549280154469</v>
      </c>
      <c r="N2" s="41">
        <v>2.0612819312911972</v>
      </c>
      <c r="O2" s="41">
        <v>2.0004677128214259</v>
      </c>
      <c r="P2" s="41">
        <v>1.9695458430849915</v>
      </c>
      <c r="Q2" s="41">
        <v>1.9371946917330496</v>
      </c>
      <c r="R2" s="41">
        <v>1.8855311385371321</v>
      </c>
      <c r="S2" s="41">
        <v>1.8177298163859363</v>
      </c>
      <c r="T2" s="41">
        <v>1.79724126595406</v>
      </c>
      <c r="U2" s="41">
        <v>1.7516971403061012</v>
      </c>
      <c r="V2" s="41">
        <v>1.7185295205593065</v>
      </c>
      <c r="W2" s="41">
        <v>1.6689613679317339</v>
      </c>
      <c r="X2" s="41">
        <v>1.6049248657868389</v>
      </c>
      <c r="Y2" s="41">
        <v>1.5722226349792703</v>
      </c>
      <c r="Z2" s="41">
        <v>1.5076933592052841</v>
      </c>
      <c r="AA2" s="41">
        <v>1.5072411868492295</v>
      </c>
      <c r="AB2" s="41">
        <v>1.4686165710311112</v>
      </c>
      <c r="AC2" s="41">
        <v>1.4450620594618826</v>
      </c>
      <c r="AD2" s="41">
        <v>1.403926998408513</v>
      </c>
      <c r="AE2" s="41">
        <v>1.3819539309070903</v>
      </c>
      <c r="AF2" s="41">
        <v>1.3604586837045582</v>
      </c>
      <c r="AG2" s="41">
        <v>1.3592353718698755</v>
      </c>
      <c r="AH2" s="41">
        <v>1.3408655143236416</v>
      </c>
      <c r="AI2" s="41">
        <v>1.3081614773889187</v>
      </c>
      <c r="AJ2" s="41">
        <v>1.2816317011746046</v>
      </c>
      <c r="AK2" s="41">
        <v>1.2620696220330916</v>
      </c>
      <c r="AL2" s="41">
        <v>1.231407573454085</v>
      </c>
      <c r="AM2" s="41">
        <v>1.2144058909803599</v>
      </c>
      <c r="AN2" s="41">
        <v>1.1298901106999999</v>
      </c>
      <c r="AO2" s="41">
        <v>1.0618269999999999</v>
      </c>
      <c r="AP2" s="41">
        <v>1.03</v>
      </c>
      <c r="AQ2" s="41"/>
      <c r="AR2" s="41"/>
      <c r="AS2" s="41"/>
      <c r="AT2" s="41"/>
      <c r="AU2" s="41"/>
    </row>
    <row r="3" spans="1:47" x14ac:dyDescent="0.2">
      <c r="A3" t="s">
        <v>1285</v>
      </c>
      <c r="C3">
        <f>C$2*C91</f>
        <v>45552370.231808685</v>
      </c>
      <c r="D3">
        <f t="shared" ref="D3:J3" si="0">D$2*D91</f>
        <v>18584045.496642563</v>
      </c>
      <c r="E3">
        <f t="shared" si="0"/>
        <v>24612961.892483193</v>
      </c>
      <c r="F3">
        <f t="shared" si="0"/>
        <v>56661825.708252273</v>
      </c>
      <c r="G3">
        <f t="shared" si="0"/>
        <v>74893819.44201842</v>
      </c>
      <c r="H3">
        <f t="shared" si="0"/>
        <v>125147767.12844782</v>
      </c>
      <c r="I3">
        <f t="shared" si="0"/>
        <v>145172464.37908274</v>
      </c>
      <c r="J3">
        <f t="shared" si="0"/>
        <v>285061270.86139107</v>
      </c>
      <c r="K3">
        <f t="shared" ref="K3:AP3" si="1">K2*K91</f>
        <v>304404288.78303558</v>
      </c>
      <c r="L3">
        <f t="shared" si="1"/>
        <v>340336883.88028514</v>
      </c>
      <c r="M3">
        <f t="shared" si="1"/>
        <v>321214024.58559114</v>
      </c>
      <c r="N3">
        <f t="shared" si="1"/>
        <v>571160610.34147787</v>
      </c>
      <c r="O3">
        <f t="shared" si="1"/>
        <v>868291007.94386303</v>
      </c>
      <c r="P3">
        <f t="shared" si="1"/>
        <v>1098193158.0082312</v>
      </c>
      <c r="Q3">
        <f t="shared" si="1"/>
        <v>1538975264.9269452</v>
      </c>
      <c r="R3">
        <f t="shared" si="1"/>
        <v>1745370181.3539743</v>
      </c>
      <c r="S3">
        <f t="shared" si="1"/>
        <v>1894641600.376858</v>
      </c>
      <c r="T3">
        <f t="shared" si="1"/>
        <v>726484459.00648201</v>
      </c>
      <c r="U3">
        <f t="shared" si="1"/>
        <v>326050395.51373583</v>
      </c>
      <c r="V3">
        <f t="shared" si="1"/>
        <v>2742462060.9694319</v>
      </c>
      <c r="W3">
        <f t="shared" si="1"/>
        <v>2859963910.3538098</v>
      </c>
      <c r="X3">
        <f t="shared" si="1"/>
        <v>4306092056.2245121</v>
      </c>
      <c r="Y3">
        <f t="shared" si="1"/>
        <v>4986488036.8850479</v>
      </c>
      <c r="Z3">
        <f t="shared" si="1"/>
        <v>6177784093.1971664</v>
      </c>
      <c r="AA3">
        <f t="shared" si="1"/>
        <v>6597719194.7721014</v>
      </c>
      <c r="AB3">
        <f t="shared" si="1"/>
        <v>6926616973.7922668</v>
      </c>
      <c r="AC3">
        <f t="shared" si="1"/>
        <v>7295589445.5092821</v>
      </c>
      <c r="AD3">
        <f t="shared" si="1"/>
        <v>7744708533.5676241</v>
      </c>
      <c r="AE3">
        <f t="shared" si="1"/>
        <v>9579981039.8341312</v>
      </c>
      <c r="AF3">
        <f t="shared" si="1"/>
        <v>13200938745.590441</v>
      </c>
      <c r="AG3">
        <f t="shared" si="1"/>
        <v>14630537695.732965</v>
      </c>
      <c r="AH3">
        <f t="shared" si="1"/>
        <v>15351301100.388508</v>
      </c>
      <c r="AI3">
        <f t="shared" si="1"/>
        <v>16056243157.323851</v>
      </c>
      <c r="AJ3">
        <f t="shared" si="1"/>
        <v>17241663112.731838</v>
      </c>
      <c r="AK3">
        <f t="shared" si="1"/>
        <v>18145910818.629589</v>
      </c>
      <c r="AL3">
        <f t="shared" si="1"/>
        <v>16555782262.060791</v>
      </c>
      <c r="AM3">
        <f t="shared" si="1"/>
        <v>13336241172.979019</v>
      </c>
      <c r="AN3">
        <f t="shared" si="1"/>
        <v>11494824052.195379</v>
      </c>
      <c r="AO3">
        <f t="shared" si="1"/>
        <v>10443705641.199999</v>
      </c>
      <c r="AP3" s="41">
        <f t="shared" si="1"/>
        <v>9966177000</v>
      </c>
    </row>
    <row r="4" spans="1:47" x14ac:dyDescent="0.2">
      <c r="A4" t="s">
        <v>1332</v>
      </c>
      <c r="C4">
        <f t="shared" ref="C4:AP4" si="2">C$2*C92</f>
        <v>45552370.231808685</v>
      </c>
      <c r="D4">
        <f t="shared" si="2"/>
        <v>18584045.496642563</v>
      </c>
      <c r="E4">
        <f t="shared" si="2"/>
        <v>24612961.892483193</v>
      </c>
      <c r="F4">
        <f t="shared" si="2"/>
        <v>56661825.708252273</v>
      </c>
      <c r="G4">
        <f t="shared" si="2"/>
        <v>74893819.44201842</v>
      </c>
      <c r="H4">
        <f t="shared" si="2"/>
        <v>125147767.12844782</v>
      </c>
      <c r="I4">
        <f t="shared" si="2"/>
        <v>145172464.37908274</v>
      </c>
      <c r="J4">
        <f t="shared" si="2"/>
        <v>285061270.86139107</v>
      </c>
      <c r="K4">
        <f t="shared" si="2"/>
        <v>304404288.78303558</v>
      </c>
      <c r="L4">
        <f t="shared" si="2"/>
        <v>340336883.88028514</v>
      </c>
      <c r="M4">
        <f t="shared" si="2"/>
        <v>321214024.58559114</v>
      </c>
      <c r="N4">
        <f t="shared" si="2"/>
        <v>571160610.34147787</v>
      </c>
      <c r="O4">
        <f t="shared" si="2"/>
        <v>868291007.94386303</v>
      </c>
      <c r="P4">
        <f t="shared" si="2"/>
        <v>1098193158.0082312</v>
      </c>
      <c r="Q4">
        <f t="shared" si="2"/>
        <v>1538975264.9269452</v>
      </c>
      <c r="R4">
        <f t="shared" si="2"/>
        <v>1745370181.3539743</v>
      </c>
      <c r="S4">
        <f t="shared" si="2"/>
        <v>1894641600.376858</v>
      </c>
      <c r="T4">
        <f t="shared" si="2"/>
        <v>726484459.00648201</v>
      </c>
      <c r="U4">
        <f t="shared" si="2"/>
        <v>326050395.51373583</v>
      </c>
      <c r="V4">
        <f t="shared" si="2"/>
        <v>2742462060.9694319</v>
      </c>
      <c r="W4">
        <f t="shared" si="2"/>
        <v>2698717207.7910852</v>
      </c>
      <c r="X4">
        <f t="shared" si="2"/>
        <v>4306092056.2245121</v>
      </c>
      <c r="Y4">
        <f t="shared" si="2"/>
        <v>4986488036.8850479</v>
      </c>
      <c r="Z4">
        <f t="shared" si="2"/>
        <v>6177784093.1971664</v>
      </c>
      <c r="AA4">
        <f t="shared" si="2"/>
        <v>6597719194.7721014</v>
      </c>
      <c r="AB4">
        <f t="shared" si="2"/>
        <v>6678240133.4497719</v>
      </c>
      <c r="AC4">
        <f t="shared" si="2"/>
        <v>6983571645.6302729</v>
      </c>
      <c r="AD4">
        <f t="shared" si="2"/>
        <v>7446424587.7777576</v>
      </c>
      <c r="AE4">
        <f t="shared" si="2"/>
        <v>9215283397.4677505</v>
      </c>
      <c r="AF4">
        <f t="shared" si="2"/>
        <v>12786679076.402403</v>
      </c>
      <c r="AG4">
        <f t="shared" si="2"/>
        <v>14309622224.434488</v>
      </c>
      <c r="AH4">
        <f t="shared" si="2"/>
        <v>14927051251.656507</v>
      </c>
      <c r="AI4">
        <f t="shared" si="2"/>
        <v>15585305025.463839</v>
      </c>
      <c r="AJ4">
        <f t="shared" si="2"/>
        <v>16490755099.013638</v>
      </c>
      <c r="AK4">
        <f t="shared" si="2"/>
        <v>17252744147.116768</v>
      </c>
      <c r="AL4">
        <f t="shared" si="2"/>
        <v>15601933955.663258</v>
      </c>
      <c r="AM4">
        <f t="shared" si="2"/>
        <v>12757819647.105072</v>
      </c>
      <c r="AN4">
        <f t="shared" si="2"/>
        <v>10946714359.494808</v>
      </c>
      <c r="AO4">
        <f t="shared" si="2"/>
        <v>9488804620.0999985</v>
      </c>
      <c r="AP4">
        <f t="shared" si="2"/>
        <v>9293999000</v>
      </c>
    </row>
    <row r="5" spans="1:47" x14ac:dyDescent="0.2">
      <c r="A5" t="s">
        <v>1349</v>
      </c>
      <c r="C5">
        <f t="shared" ref="C5:AP5" si="3">C$2*C93</f>
        <v>13575209.671731066</v>
      </c>
      <c r="D5">
        <f t="shared" si="3"/>
        <v>67657540.636214346</v>
      </c>
      <c r="E5">
        <f t="shared" si="3"/>
        <v>60101418.574668266</v>
      </c>
      <c r="F5">
        <f t="shared" si="3"/>
        <v>58037112.74000597</v>
      </c>
      <c r="G5">
        <f t="shared" si="3"/>
        <v>66221903.506626807</v>
      </c>
      <c r="H5">
        <f t="shared" si="3"/>
        <v>88427763.599741563</v>
      </c>
      <c r="I5">
        <f t="shared" si="3"/>
        <v>102377324.22824565</v>
      </c>
      <c r="J5">
        <f t="shared" si="3"/>
        <v>5069804.3322155243</v>
      </c>
      <c r="K5">
        <f t="shared" si="3"/>
        <v>12274366.483186917</v>
      </c>
      <c r="L5">
        <f t="shared" si="3"/>
        <v>21655268.643766802</v>
      </c>
      <c r="M5">
        <f t="shared" si="3"/>
        <v>22242796.963874254</v>
      </c>
      <c r="N5">
        <f t="shared" si="3"/>
        <v>58798067.090081401</v>
      </c>
      <c r="O5">
        <f t="shared" si="3"/>
        <v>100399473.57108173</v>
      </c>
      <c r="P5">
        <f t="shared" si="3"/>
        <v>146748891.22241962</v>
      </c>
      <c r="Q5">
        <f t="shared" si="3"/>
        <v>215038296.75582716</v>
      </c>
      <c r="R5">
        <f t="shared" si="3"/>
        <v>236064727.48257187</v>
      </c>
      <c r="S5">
        <f t="shared" si="3"/>
        <v>248138297.23484418</v>
      </c>
      <c r="T5">
        <f t="shared" si="3"/>
        <v>2618580.5244950652</v>
      </c>
      <c r="U5">
        <f t="shared" si="3"/>
        <v>498776492.03361899</v>
      </c>
      <c r="V5">
        <f t="shared" si="3"/>
        <v>952613565.30691421</v>
      </c>
      <c r="W5">
        <f t="shared" si="3"/>
        <v>623547332.5184468</v>
      </c>
      <c r="X5">
        <f t="shared" si="3"/>
        <v>440364099.4491902</v>
      </c>
      <c r="Y5">
        <f t="shared" si="3"/>
        <v>526996449.46397156</v>
      </c>
      <c r="Z5">
        <f t="shared" si="3"/>
        <v>606076145.77357292</v>
      </c>
      <c r="AA5">
        <f t="shared" si="3"/>
        <v>575922886.45983803</v>
      </c>
      <c r="AB5">
        <f t="shared" si="3"/>
        <v>587831405.95405459</v>
      </c>
      <c r="AC5">
        <f t="shared" si="3"/>
        <v>674526068.11561751</v>
      </c>
      <c r="AD5">
        <f t="shared" si="3"/>
        <v>765833754.06985343</v>
      </c>
      <c r="AE5">
        <f t="shared" si="3"/>
        <v>1185301886.5390112</v>
      </c>
      <c r="AF5">
        <f t="shared" si="3"/>
        <v>1593097118.6180377</v>
      </c>
      <c r="AG5">
        <f t="shared" si="3"/>
        <v>1685995555.2673936</v>
      </c>
      <c r="AH5">
        <f t="shared" si="3"/>
        <v>1982737836.0303688</v>
      </c>
      <c r="AI5">
        <f t="shared" si="3"/>
        <v>2132303208.1439376</v>
      </c>
      <c r="AJ5">
        <f t="shared" si="3"/>
        <v>2327827658.8434343</v>
      </c>
      <c r="AK5">
        <f t="shared" si="3"/>
        <v>2467850938.9235072</v>
      </c>
      <c r="AL5">
        <f t="shared" si="3"/>
        <v>2222936951.5993142</v>
      </c>
      <c r="AM5">
        <f t="shared" si="3"/>
        <v>2562032108.2012653</v>
      </c>
      <c r="AN5">
        <f t="shared" si="3"/>
        <v>2574228639.2078099</v>
      </c>
      <c r="AO5">
        <f t="shared" si="3"/>
        <v>2690032521.7999997</v>
      </c>
      <c r="AP5">
        <f t="shared" si="3"/>
        <v>2379712000</v>
      </c>
    </row>
    <row r="6" spans="1:47" x14ac:dyDescent="0.2">
      <c r="A6" t="s">
        <v>1350</v>
      </c>
      <c r="C6">
        <f t="shared" ref="C6:AP6" si="4">C$2*C94</f>
        <v>31977160.560077619</v>
      </c>
      <c r="D6">
        <f t="shared" si="4"/>
        <v>-49073495.139571771</v>
      </c>
      <c r="E6">
        <f t="shared" si="4"/>
        <v>-35488456.682185069</v>
      </c>
      <c r="F6">
        <f t="shared" si="4"/>
        <v>-1375287.031753696</v>
      </c>
      <c r="G6">
        <f t="shared" si="4"/>
        <v>8671915.9353916068</v>
      </c>
      <c r="H6">
        <f t="shared" si="4"/>
        <v>36720003.528706245</v>
      </c>
      <c r="I6">
        <f t="shared" si="4"/>
        <v>42795140.150837094</v>
      </c>
      <c r="J6">
        <f t="shared" si="4"/>
        <v>279991466.52917552</v>
      </c>
      <c r="K6">
        <f t="shared" si="4"/>
        <v>292129922.29984862</v>
      </c>
      <c r="L6">
        <f t="shared" si="4"/>
        <v>318681615.23651832</v>
      </c>
      <c r="M6">
        <f t="shared" si="4"/>
        <v>298971227.62171692</v>
      </c>
      <c r="N6">
        <f t="shared" si="4"/>
        <v>512362543.25139642</v>
      </c>
      <c r="O6">
        <f t="shared" si="4"/>
        <v>767891534.37278128</v>
      </c>
      <c r="P6">
        <f t="shared" si="4"/>
        <v>951444266.78581154</v>
      </c>
      <c r="Q6">
        <f t="shared" si="4"/>
        <v>1323936968.171118</v>
      </c>
      <c r="R6">
        <f t="shared" si="4"/>
        <v>1509305453.8714025</v>
      </c>
      <c r="S6">
        <f t="shared" si="4"/>
        <v>1646503303.1420138</v>
      </c>
      <c r="T6">
        <f t="shared" si="4"/>
        <v>723865878.481987</v>
      </c>
      <c r="U6">
        <f t="shared" si="4"/>
        <v>-172726096.51988313</v>
      </c>
      <c r="V6">
        <f t="shared" si="4"/>
        <v>1789848495.6625178</v>
      </c>
      <c r="W6">
        <f t="shared" si="4"/>
        <v>2236416577.8353629</v>
      </c>
      <c r="X6">
        <f t="shared" si="4"/>
        <v>3865727956.775322</v>
      </c>
      <c r="Y6">
        <f t="shared" si="4"/>
        <v>4459491587.4210768</v>
      </c>
      <c r="Z6">
        <f t="shared" si="4"/>
        <v>5571707947.4235935</v>
      </c>
      <c r="AA6">
        <f t="shared" si="4"/>
        <v>6021796308.3122625</v>
      </c>
      <c r="AB6">
        <f t="shared" si="4"/>
        <v>6338785567.838212</v>
      </c>
      <c r="AC6">
        <f t="shared" si="4"/>
        <v>6621063377.3936644</v>
      </c>
      <c r="AD6">
        <f t="shared" si="4"/>
        <v>6978874779.4977703</v>
      </c>
      <c r="AE6">
        <f t="shared" si="4"/>
        <v>8394679153.2951202</v>
      </c>
      <c r="AF6">
        <f t="shared" si="4"/>
        <v>11607841626.972403</v>
      </c>
      <c r="AG6">
        <f t="shared" si="4"/>
        <v>12944542140.465572</v>
      </c>
      <c r="AH6">
        <f t="shared" si="4"/>
        <v>13368563264.358139</v>
      </c>
      <c r="AI6">
        <f t="shared" si="4"/>
        <v>13923939949.179913</v>
      </c>
      <c r="AJ6">
        <f t="shared" si="4"/>
        <v>14913835453.888403</v>
      </c>
      <c r="AK6">
        <f t="shared" si="4"/>
        <v>15678059879.706079</v>
      </c>
      <c r="AL6">
        <f t="shared" si="4"/>
        <v>14332845310.461477</v>
      </c>
      <c r="AM6">
        <f t="shared" si="4"/>
        <v>10774209064.777754</v>
      </c>
      <c r="AN6">
        <f t="shared" si="4"/>
        <v>8920595412.9875698</v>
      </c>
      <c r="AO6">
        <f t="shared" si="4"/>
        <v>7753673119.3999987</v>
      </c>
      <c r="AP6">
        <f t="shared" si="4"/>
        <v>7586465000</v>
      </c>
    </row>
    <row r="7" spans="1:47" x14ac:dyDescent="0.2">
      <c r="A7" t="s">
        <v>1287</v>
      </c>
      <c r="C7">
        <f t="shared" ref="C7:AP7" si="5">C$2*C95</f>
        <v>131227026.82673363</v>
      </c>
      <c r="D7">
        <f t="shared" si="5"/>
        <v>35425836.727974892</v>
      </c>
      <c r="E7">
        <f t="shared" si="5"/>
        <v>33771273.294337407</v>
      </c>
      <c r="F7">
        <f t="shared" si="5"/>
        <v>31356544.323984269</v>
      </c>
      <c r="G7">
        <f t="shared" si="5"/>
        <v>32322595.759186897</v>
      </c>
      <c r="H7">
        <f t="shared" si="5"/>
        <v>34721635.989729032</v>
      </c>
      <c r="I7">
        <f t="shared" si="5"/>
        <v>45868824.250068486</v>
      </c>
      <c r="J7">
        <f t="shared" si="5"/>
        <v>214084010.2103737</v>
      </c>
      <c r="K7">
        <f t="shared" si="5"/>
        <v>243701967.26618388</v>
      </c>
      <c r="L7">
        <f t="shared" si="5"/>
        <v>322832861.44718009</v>
      </c>
      <c r="M7">
        <f t="shared" si="5"/>
        <v>283206031.18264192</v>
      </c>
      <c r="N7">
        <f t="shared" si="5"/>
        <v>428202463.27870816</v>
      </c>
      <c r="O7">
        <f t="shared" si="5"/>
        <v>469885860.12919909</v>
      </c>
      <c r="P7">
        <f t="shared" si="5"/>
        <v>575972016.80593181</v>
      </c>
      <c r="Q7">
        <f t="shared" si="5"/>
        <v>711297209.7158494</v>
      </c>
      <c r="R7">
        <f t="shared" si="5"/>
        <v>890179991.34590399</v>
      </c>
      <c r="S7">
        <f t="shared" si="5"/>
        <v>991760658.73943245</v>
      </c>
      <c r="T7">
        <f t="shared" si="5"/>
        <v>339479105.4847964</v>
      </c>
      <c r="U7">
        <f t="shared" si="5"/>
        <v>2214343127.1237664</v>
      </c>
      <c r="V7">
        <f t="shared" si="5"/>
        <v>2773409340.575664</v>
      </c>
      <c r="W7">
        <f t="shared" si="5"/>
        <v>2828445574.9204192</v>
      </c>
      <c r="X7">
        <f t="shared" si="5"/>
        <v>2655561645.4514747</v>
      </c>
      <c r="Y7">
        <f t="shared" si="5"/>
        <v>3101179275.2665462</v>
      </c>
      <c r="Z7">
        <f t="shared" si="5"/>
        <v>3718196470.1107521</v>
      </c>
      <c r="AA7">
        <f t="shared" si="5"/>
        <v>4069275379.3557262</v>
      </c>
      <c r="AB7">
        <f t="shared" si="5"/>
        <v>4034499732.79212</v>
      </c>
      <c r="AC7">
        <f t="shared" si="5"/>
        <v>4049167935.0804763</v>
      </c>
      <c r="AD7">
        <f t="shared" si="5"/>
        <v>4397777455.7556944</v>
      </c>
      <c r="AE7">
        <f t="shared" si="5"/>
        <v>4953613865.3364649</v>
      </c>
      <c r="AF7">
        <f t="shared" si="5"/>
        <v>6279197054.6383886</v>
      </c>
      <c r="AG7">
        <f t="shared" si="5"/>
        <v>6128112674.0753336</v>
      </c>
      <c r="AH7">
        <f t="shared" si="5"/>
        <v>5786773300.1665401</v>
      </c>
      <c r="AI7">
        <f t="shared" si="5"/>
        <v>6690591876.1056252</v>
      </c>
      <c r="AJ7">
        <f t="shared" si="5"/>
        <v>7223019941.4798365</v>
      </c>
      <c r="AK7">
        <f t="shared" si="5"/>
        <v>6798516639.9678574</v>
      </c>
      <c r="AL7">
        <f t="shared" si="5"/>
        <v>8857637816.6125793</v>
      </c>
      <c r="AM7">
        <f t="shared" si="5"/>
        <v>7364157322.9049025</v>
      </c>
      <c r="AN7">
        <f t="shared" si="5"/>
        <v>5641767300.7472391</v>
      </c>
      <c r="AO7">
        <f t="shared" si="5"/>
        <v>5809361699.6999989</v>
      </c>
      <c r="AP7">
        <f t="shared" si="5"/>
        <v>5300998000</v>
      </c>
    </row>
    <row r="8" spans="1:47" x14ac:dyDescent="0.2">
      <c r="A8" t="s">
        <v>1333</v>
      </c>
      <c r="C8">
        <f t="shared" ref="C8:AP8" si="6">C$2*C96</f>
        <v>117651817.15500256</v>
      </c>
      <c r="D8">
        <f t="shared" si="6"/>
        <v>23520432.581688248</v>
      </c>
      <c r="E8">
        <f t="shared" si="6"/>
        <v>22895778.504635531</v>
      </c>
      <c r="F8">
        <f t="shared" si="6"/>
        <v>22829764.727111354</v>
      </c>
      <c r="G8">
        <f t="shared" si="6"/>
        <v>23650679.823795289</v>
      </c>
      <c r="H8">
        <f t="shared" si="6"/>
        <v>25229390.179587282</v>
      </c>
      <c r="I8">
        <f t="shared" si="6"/>
        <v>33810525.091545328</v>
      </c>
      <c r="J8">
        <f t="shared" si="6"/>
        <v>197722368.95640543</v>
      </c>
      <c r="K8">
        <f t="shared" si="6"/>
        <v>228749557.1866653</v>
      </c>
      <c r="L8">
        <f t="shared" si="6"/>
        <v>53737631.859673023</v>
      </c>
      <c r="M8">
        <f t="shared" si="6"/>
        <v>85322640.7145264</v>
      </c>
      <c r="N8">
        <f t="shared" si="6"/>
        <v>151776311.16483343</v>
      </c>
      <c r="O8">
        <f t="shared" si="6"/>
        <v>180238139.98978484</v>
      </c>
      <c r="P8">
        <f t="shared" si="6"/>
        <v>226913346.12766495</v>
      </c>
      <c r="Q8">
        <f t="shared" si="6"/>
        <v>282880792.05501032</v>
      </c>
      <c r="R8">
        <f t="shared" si="6"/>
        <v>319165741.3513189</v>
      </c>
      <c r="S8">
        <f t="shared" si="6"/>
        <v>419982838.61633784</v>
      </c>
      <c r="T8">
        <f t="shared" si="6"/>
        <v>158194973.47054231</v>
      </c>
      <c r="U8">
        <f t="shared" si="6"/>
        <v>305839313.90888405</v>
      </c>
      <c r="V8">
        <f t="shared" si="6"/>
        <v>997224873.13111329</v>
      </c>
      <c r="W8">
        <f t="shared" si="6"/>
        <v>1076076193.6649289</v>
      </c>
      <c r="X8">
        <f t="shared" si="6"/>
        <v>1099481063.0299923</v>
      </c>
      <c r="Y8">
        <f t="shared" si="6"/>
        <v>1220206703.6753166</v>
      </c>
      <c r="Z8">
        <f t="shared" si="6"/>
        <v>1600184316.0190916</v>
      </c>
      <c r="AA8">
        <f t="shared" si="6"/>
        <v>1698567368.6254969</v>
      </c>
      <c r="AB8">
        <f t="shared" si="6"/>
        <v>1514936737.6814325</v>
      </c>
      <c r="AC8">
        <f t="shared" si="6"/>
        <v>1526177728.0456564</v>
      </c>
      <c r="AD8">
        <f t="shared" si="6"/>
        <v>1793467603.0219309</v>
      </c>
      <c r="AE8">
        <f t="shared" si="6"/>
        <v>2366043325.1060295</v>
      </c>
      <c r="AF8">
        <f t="shared" si="6"/>
        <v>3036951919.6336856</v>
      </c>
      <c r="AG8">
        <f t="shared" si="6"/>
        <v>2872200264.298234</v>
      </c>
      <c r="AH8">
        <f t="shared" si="6"/>
        <v>2610128810.1824007</v>
      </c>
      <c r="AI8">
        <f t="shared" si="6"/>
        <v>2529853481.1224298</v>
      </c>
      <c r="AJ8">
        <f t="shared" si="6"/>
        <v>2699500852.1840696</v>
      </c>
      <c r="AK8">
        <f t="shared" si="6"/>
        <v>2997036731.4419827</v>
      </c>
      <c r="AL8">
        <f t="shared" si="6"/>
        <v>3084060267.7157559</v>
      </c>
      <c r="AM8">
        <f t="shared" si="6"/>
        <v>3247685674.2487764</v>
      </c>
      <c r="AN8">
        <f t="shared" si="6"/>
        <v>2715803870.0785198</v>
      </c>
      <c r="AO8">
        <f t="shared" si="6"/>
        <v>2707340301.8999996</v>
      </c>
      <c r="AP8">
        <f t="shared" si="6"/>
        <v>2475811000</v>
      </c>
    </row>
    <row r="9" spans="1:47" x14ac:dyDescent="0.2">
      <c r="A9" t="s">
        <v>1336</v>
      </c>
      <c r="C9">
        <f t="shared" ref="C9:AP9" si="7">C$2*C97</f>
        <v>110110034.00404087</v>
      </c>
      <c r="D9">
        <f t="shared" si="7"/>
        <v>0</v>
      </c>
      <c r="E9">
        <f t="shared" si="7"/>
        <v>0</v>
      </c>
      <c r="F9">
        <f t="shared" si="7"/>
        <v>0</v>
      </c>
      <c r="G9">
        <f t="shared" si="7"/>
        <v>0</v>
      </c>
      <c r="H9">
        <f t="shared" si="7"/>
        <v>0</v>
      </c>
      <c r="I9">
        <f t="shared" si="7"/>
        <v>0</v>
      </c>
      <c r="J9">
        <f t="shared" si="7"/>
        <v>0</v>
      </c>
      <c r="K9">
        <f t="shared" si="7"/>
        <v>0</v>
      </c>
      <c r="L9">
        <f t="shared" si="7"/>
        <v>198556696.70324701</v>
      </c>
      <c r="M9">
        <f t="shared" si="7"/>
        <v>185175943.3450948</v>
      </c>
      <c r="N9">
        <f t="shared" si="7"/>
        <v>272880747.19205385</v>
      </c>
      <c r="O9">
        <f t="shared" si="7"/>
        <v>291070052.68323028</v>
      </c>
      <c r="P9">
        <f t="shared" si="7"/>
        <v>349058670.67826688</v>
      </c>
      <c r="Q9">
        <f t="shared" si="7"/>
        <v>428416417.66083914</v>
      </c>
      <c r="R9">
        <f t="shared" si="7"/>
        <v>571014249.99458504</v>
      </c>
      <c r="S9">
        <f t="shared" si="7"/>
        <v>571777820.12309456</v>
      </c>
      <c r="T9">
        <f t="shared" si="7"/>
        <v>181284132.01425412</v>
      </c>
      <c r="U9">
        <f t="shared" si="7"/>
        <v>1850382502.0995262</v>
      </c>
      <c r="V9">
        <f t="shared" si="7"/>
        <v>1178691279.3250527</v>
      </c>
      <c r="W9">
        <f t="shared" si="7"/>
        <v>1247834014.9228873</v>
      </c>
      <c r="X9">
        <f t="shared" si="7"/>
        <v>1152961974.3326073</v>
      </c>
      <c r="Y9">
        <f t="shared" si="7"/>
        <v>1454563781.8679616</v>
      </c>
      <c r="Z9">
        <f t="shared" si="7"/>
        <v>1616334727.2828984</v>
      </c>
      <c r="AA9">
        <f t="shared" si="7"/>
        <v>1933892935.128267</v>
      </c>
      <c r="AB9">
        <f t="shared" si="7"/>
        <v>1833720525.0557296</v>
      </c>
      <c r="AC9">
        <f t="shared" si="7"/>
        <v>1762400577.8438308</v>
      </c>
      <c r="AD9">
        <f t="shared" si="7"/>
        <v>1874128824.7884936</v>
      </c>
      <c r="AE9">
        <f t="shared" si="7"/>
        <v>1995679671.6229291</v>
      </c>
      <c r="AF9">
        <f t="shared" si="7"/>
        <v>2575892471.7262106</v>
      </c>
      <c r="AG9">
        <f t="shared" si="7"/>
        <v>2735868956.4996853</v>
      </c>
      <c r="AH9">
        <f t="shared" si="7"/>
        <v>2645929919.4148421</v>
      </c>
      <c r="AI9">
        <f t="shared" si="7"/>
        <v>2948072705.4436674</v>
      </c>
      <c r="AJ9">
        <f t="shared" si="7"/>
        <v>3328653854.2906828</v>
      </c>
      <c r="AK9">
        <f t="shared" si="7"/>
        <v>2878275980.0086689</v>
      </c>
      <c r="AL9">
        <f t="shared" si="7"/>
        <v>4914424484.8979082</v>
      </c>
      <c r="AM9">
        <f t="shared" si="7"/>
        <v>3037472014.5200763</v>
      </c>
      <c r="AN9">
        <f t="shared" si="7"/>
        <v>2520897825.98277</v>
      </c>
      <c r="AO9">
        <f t="shared" si="7"/>
        <v>2614218073.9999995</v>
      </c>
      <c r="AP9">
        <f t="shared" si="7"/>
        <v>2103054000</v>
      </c>
    </row>
    <row r="10" spans="1:47" x14ac:dyDescent="0.2">
      <c r="C10">
        <f>C9/C3</f>
        <v>2.4172185430463577</v>
      </c>
      <c r="L10">
        <f>L9/L3</f>
        <v>0.58341221920892394</v>
      </c>
      <c r="M10">
        <f t="shared" ref="M10:T10" si="8">M9/M3</f>
        <v>0.57648772834248574</v>
      </c>
      <c r="N10">
        <f t="shared" si="8"/>
        <v>0.47776534699916989</v>
      </c>
      <c r="O10">
        <f t="shared" si="8"/>
        <v>0.33522177475094689</v>
      </c>
      <c r="P10">
        <f t="shared" si="8"/>
        <v>0.31784815643119368</v>
      </c>
      <c r="Q10">
        <f t="shared" si="8"/>
        <v>0.27837771497982844</v>
      </c>
      <c r="R10">
        <f t="shared" si="8"/>
        <v>0.32715939351709311</v>
      </c>
      <c r="S10">
        <f t="shared" si="8"/>
        <v>0.30178679704349559</v>
      </c>
      <c r="T10">
        <f t="shared" si="8"/>
        <v>0.24953614597918966</v>
      </c>
    </row>
    <row r="11" spans="1:47" x14ac:dyDescent="0.2">
      <c r="A11" t="s">
        <v>1355</v>
      </c>
      <c r="C11">
        <f t="shared" ref="C11:AP11" si="9">C$2*C98</f>
        <v>13575209.671731066</v>
      </c>
      <c r="D11">
        <f t="shared" si="9"/>
        <v>11905404.146286644</v>
      </c>
      <c r="E11">
        <f t="shared" si="9"/>
        <v>10875494.789701877</v>
      </c>
      <c r="F11">
        <f t="shared" si="9"/>
        <v>8526779.5968729146</v>
      </c>
      <c r="G11">
        <f t="shared" si="9"/>
        <v>8671915.9353916068</v>
      </c>
      <c r="H11">
        <f t="shared" si="9"/>
        <v>9492245.8101417497</v>
      </c>
      <c r="I11">
        <f t="shared" si="9"/>
        <v>12058299.158523159</v>
      </c>
      <c r="J11">
        <f t="shared" si="9"/>
        <v>16361641.253968282</v>
      </c>
      <c r="K11">
        <f t="shared" si="9"/>
        <v>14952410.079518609</v>
      </c>
      <c r="L11">
        <f t="shared" si="9"/>
        <v>0</v>
      </c>
      <c r="M11">
        <f t="shared" si="9"/>
        <v>0</v>
      </c>
      <c r="N11">
        <f t="shared" si="9"/>
        <v>0</v>
      </c>
      <c r="O11">
        <f t="shared" si="9"/>
        <v>0</v>
      </c>
      <c r="P11">
        <f t="shared" si="9"/>
        <v>0</v>
      </c>
      <c r="Q11">
        <f t="shared" si="9"/>
        <v>0</v>
      </c>
      <c r="R11">
        <f t="shared" si="9"/>
        <v>0</v>
      </c>
      <c r="S11">
        <f t="shared" si="9"/>
        <v>0</v>
      </c>
      <c r="T11">
        <f t="shared" si="9"/>
        <v>0</v>
      </c>
      <c r="U11">
        <f t="shared" si="9"/>
        <v>58121311.115356438</v>
      </c>
      <c r="V11">
        <f t="shared" si="9"/>
        <v>597493188.11949801</v>
      </c>
      <c r="W11">
        <f t="shared" si="9"/>
        <v>504535366.3326028</v>
      </c>
      <c r="X11">
        <f t="shared" si="9"/>
        <v>428511729.31535441</v>
      </c>
      <c r="Y11">
        <f t="shared" si="9"/>
        <v>404839467.39398718</v>
      </c>
      <c r="Z11">
        <f t="shared" si="9"/>
        <v>501677426.80876225</v>
      </c>
      <c r="AA11">
        <f t="shared" si="9"/>
        <v>436815075.60196203</v>
      </c>
      <c r="AB11">
        <f t="shared" si="9"/>
        <v>306835122.95238799</v>
      </c>
      <c r="AC11">
        <f t="shared" si="9"/>
        <v>301390813.49372703</v>
      </c>
      <c r="AD11">
        <f t="shared" si="9"/>
        <v>283879654.78619498</v>
      </c>
      <c r="AE11">
        <f t="shared" si="9"/>
        <v>473872002.90804124</v>
      </c>
      <c r="AF11">
        <f t="shared" si="9"/>
        <v>666352663.27849257</v>
      </c>
      <c r="AG11">
        <f t="shared" si="9"/>
        <v>520043453.27741438</v>
      </c>
      <c r="AH11">
        <f t="shared" si="9"/>
        <v>517037742.32319623</v>
      </c>
      <c r="AI11">
        <f t="shared" si="9"/>
        <v>1065759155.6287521</v>
      </c>
      <c r="AJ11">
        <f t="shared" si="9"/>
        <v>957763370.28778195</v>
      </c>
      <c r="AK11">
        <f t="shared" si="9"/>
        <v>618287907.83401155</v>
      </c>
      <c r="AL11">
        <f t="shared" si="9"/>
        <v>572358240.14145875</v>
      </c>
      <c r="AM11">
        <f t="shared" si="9"/>
        <v>1070255911.7209911</v>
      </c>
      <c r="AN11">
        <f t="shared" si="9"/>
        <v>413426791.50512993</v>
      </c>
      <c r="AO11">
        <f t="shared" si="9"/>
        <v>255475576.19999996</v>
      </c>
      <c r="AP11">
        <f t="shared" si="9"/>
        <v>460101000</v>
      </c>
    </row>
    <row r="12" spans="1:47" x14ac:dyDescent="0.2">
      <c r="A12" t="s">
        <v>1356</v>
      </c>
      <c r="C12">
        <f t="shared" ref="C12:AP12" si="10">C$2*C99</f>
        <v>13575209.671731066</v>
      </c>
      <c r="D12">
        <f t="shared" si="10"/>
        <v>11905404.146286644</v>
      </c>
      <c r="E12">
        <f t="shared" si="10"/>
        <v>10875494.789701877</v>
      </c>
      <c r="F12">
        <f t="shared" si="10"/>
        <v>8526779.5968729146</v>
      </c>
      <c r="G12">
        <f t="shared" si="10"/>
        <v>8671915.9353916068</v>
      </c>
      <c r="H12">
        <f t="shared" si="10"/>
        <v>9492245.8101417497</v>
      </c>
      <c r="I12">
        <f t="shared" si="10"/>
        <v>12058299.158523159</v>
      </c>
      <c r="J12">
        <f t="shared" si="10"/>
        <v>16361641.253968282</v>
      </c>
      <c r="K12">
        <f t="shared" si="10"/>
        <v>14952410.079518609</v>
      </c>
      <c r="L12">
        <f t="shared" si="10"/>
        <v>0</v>
      </c>
      <c r="M12">
        <f t="shared" si="10"/>
        <v>0</v>
      </c>
      <c r="N12">
        <f t="shared" si="10"/>
        <v>0</v>
      </c>
      <c r="O12">
        <f t="shared" si="10"/>
        <v>0</v>
      </c>
      <c r="P12">
        <f t="shared" si="10"/>
        <v>0</v>
      </c>
      <c r="Q12">
        <f t="shared" si="10"/>
        <v>0</v>
      </c>
      <c r="R12">
        <f t="shared" si="10"/>
        <v>0</v>
      </c>
      <c r="S12">
        <f t="shared" si="10"/>
        <v>0</v>
      </c>
      <c r="T12">
        <f t="shared" si="10"/>
        <v>0</v>
      </c>
      <c r="U12">
        <f t="shared" si="10"/>
        <v>58121311.115356438</v>
      </c>
      <c r="V12">
        <f t="shared" si="10"/>
        <v>597493188.11949801</v>
      </c>
      <c r="W12">
        <f t="shared" si="10"/>
        <v>504535366.3326028</v>
      </c>
      <c r="X12">
        <f t="shared" si="10"/>
        <v>428511729.31535441</v>
      </c>
      <c r="Y12">
        <f t="shared" si="10"/>
        <v>404839467.39398718</v>
      </c>
      <c r="Z12">
        <f t="shared" si="10"/>
        <v>501677426.80876225</v>
      </c>
      <c r="AA12">
        <f t="shared" si="10"/>
        <v>436815075.60196203</v>
      </c>
      <c r="AB12">
        <f t="shared" si="10"/>
        <v>306835122.95238799</v>
      </c>
      <c r="AC12">
        <f t="shared" si="10"/>
        <v>301390813.49372703</v>
      </c>
      <c r="AD12">
        <f t="shared" si="10"/>
        <v>283879654.78619498</v>
      </c>
      <c r="AE12">
        <f t="shared" si="10"/>
        <v>473872002.90804124</v>
      </c>
      <c r="AF12">
        <f t="shared" si="10"/>
        <v>666352663.27849257</v>
      </c>
      <c r="AG12">
        <f t="shared" si="10"/>
        <v>520043453.27741438</v>
      </c>
      <c r="AH12">
        <f t="shared" si="10"/>
        <v>517037742.32319623</v>
      </c>
      <c r="AI12">
        <f t="shared" si="10"/>
        <v>1065759155.6287521</v>
      </c>
      <c r="AJ12">
        <f t="shared" si="10"/>
        <v>957763370.28778195</v>
      </c>
      <c r="AK12">
        <f t="shared" si="10"/>
        <v>618287907.83401155</v>
      </c>
      <c r="AL12">
        <f t="shared" si="10"/>
        <v>572358240.14145875</v>
      </c>
      <c r="AM12">
        <f t="shared" si="10"/>
        <v>1070255911.7209911</v>
      </c>
      <c r="AN12">
        <f t="shared" si="10"/>
        <v>413426791.50512993</v>
      </c>
      <c r="AO12">
        <f t="shared" si="10"/>
        <v>255475576.19999996</v>
      </c>
      <c r="AP12">
        <f t="shared" si="10"/>
        <v>460101000</v>
      </c>
    </row>
    <row r="13" spans="1:47" x14ac:dyDescent="0.2">
      <c r="A13" t="s">
        <v>1357</v>
      </c>
      <c r="C13">
        <f t="shared" ref="C13:AP13" si="11">C$2*C100</f>
        <v>13575209.671731066</v>
      </c>
      <c r="D13">
        <f t="shared" si="11"/>
        <v>11905404.146286644</v>
      </c>
      <c r="E13">
        <f t="shared" si="11"/>
        <v>10875494.789701877</v>
      </c>
      <c r="F13">
        <f t="shared" si="11"/>
        <v>8526779.5968729146</v>
      </c>
      <c r="G13">
        <f t="shared" si="11"/>
        <v>8671915.9353916068</v>
      </c>
      <c r="H13">
        <f t="shared" si="11"/>
        <v>9492245.8101417497</v>
      </c>
      <c r="I13">
        <f t="shared" si="11"/>
        <v>12058299.158523159</v>
      </c>
      <c r="J13">
        <f t="shared" si="11"/>
        <v>16361641.253968282</v>
      </c>
      <c r="K13">
        <f t="shared" si="11"/>
        <v>14952410.079518609</v>
      </c>
      <c r="L13">
        <f t="shared" si="11"/>
        <v>0</v>
      </c>
      <c r="M13">
        <f t="shared" si="11"/>
        <v>0</v>
      </c>
      <c r="N13">
        <f t="shared" si="11"/>
        <v>0</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v>
      </c>
      <c r="AA13">
        <f t="shared" si="11"/>
        <v>0</v>
      </c>
      <c r="AB13">
        <f t="shared" si="11"/>
        <v>0</v>
      </c>
      <c r="AC13">
        <f t="shared" si="11"/>
        <v>0</v>
      </c>
      <c r="AD13">
        <f t="shared" si="11"/>
        <v>0</v>
      </c>
      <c r="AE13">
        <f t="shared" si="11"/>
        <v>0</v>
      </c>
      <c r="AF13">
        <f t="shared" si="11"/>
        <v>0</v>
      </c>
      <c r="AG13">
        <f t="shared" si="11"/>
        <v>0</v>
      </c>
      <c r="AH13">
        <f t="shared" si="11"/>
        <v>0</v>
      </c>
      <c r="AI13">
        <f t="shared" si="11"/>
        <v>0</v>
      </c>
      <c r="AJ13">
        <f t="shared" si="11"/>
        <v>0</v>
      </c>
      <c r="AK13">
        <f t="shared" si="11"/>
        <v>0</v>
      </c>
      <c r="AL13">
        <f t="shared" si="11"/>
        <v>0</v>
      </c>
      <c r="AM13">
        <f t="shared" si="11"/>
        <v>0</v>
      </c>
      <c r="AN13">
        <f t="shared" si="11"/>
        <v>0</v>
      </c>
      <c r="AO13">
        <f t="shared" si="11"/>
        <v>0</v>
      </c>
      <c r="AP13">
        <f t="shared" si="11"/>
        <v>0</v>
      </c>
    </row>
    <row r="14" spans="1:47" x14ac:dyDescent="0.2">
      <c r="A14" t="s">
        <v>1365</v>
      </c>
      <c r="C14">
        <f t="shared" ref="C14:AP14" si="12">C$2*C101</f>
        <v>0</v>
      </c>
      <c r="D14">
        <f t="shared" si="12"/>
        <v>0</v>
      </c>
      <c r="E14">
        <f t="shared" si="12"/>
        <v>0</v>
      </c>
      <c r="F14">
        <f t="shared" si="12"/>
        <v>0</v>
      </c>
      <c r="G14">
        <f t="shared" si="12"/>
        <v>0</v>
      </c>
      <c r="H14">
        <f t="shared" si="12"/>
        <v>0</v>
      </c>
      <c r="I14">
        <f t="shared" si="12"/>
        <v>0</v>
      </c>
      <c r="J14">
        <f t="shared" si="12"/>
        <v>0</v>
      </c>
      <c r="K14">
        <f t="shared" si="12"/>
        <v>0</v>
      </c>
      <c r="L14">
        <f t="shared" si="12"/>
        <v>0</v>
      </c>
      <c r="M14">
        <f t="shared" si="12"/>
        <v>0</v>
      </c>
      <c r="N14">
        <f t="shared" si="12"/>
        <v>0</v>
      </c>
      <c r="O14">
        <f t="shared" si="12"/>
        <v>0</v>
      </c>
      <c r="P14">
        <f t="shared" si="12"/>
        <v>0</v>
      </c>
      <c r="Q14">
        <f t="shared" si="12"/>
        <v>0</v>
      </c>
      <c r="R14">
        <f t="shared" si="12"/>
        <v>0</v>
      </c>
      <c r="S14">
        <f t="shared" si="12"/>
        <v>0</v>
      </c>
      <c r="T14">
        <f t="shared" si="12"/>
        <v>0</v>
      </c>
      <c r="U14">
        <f t="shared" si="12"/>
        <v>58121311.115356438</v>
      </c>
      <c r="V14">
        <f t="shared" si="12"/>
        <v>597493188.11949801</v>
      </c>
      <c r="W14">
        <f t="shared" si="12"/>
        <v>504535366.3326028</v>
      </c>
      <c r="X14">
        <f t="shared" si="12"/>
        <v>428511729.31535441</v>
      </c>
      <c r="Y14">
        <f t="shared" si="12"/>
        <v>404839467.39398718</v>
      </c>
      <c r="Z14">
        <f t="shared" si="12"/>
        <v>501677426.80876225</v>
      </c>
      <c r="AA14">
        <f t="shared" si="12"/>
        <v>436815075.60196203</v>
      </c>
      <c r="AB14">
        <f t="shared" si="12"/>
        <v>306835122.95238799</v>
      </c>
      <c r="AC14">
        <f t="shared" si="12"/>
        <v>301390813.49372703</v>
      </c>
      <c r="AD14">
        <f t="shared" si="12"/>
        <v>283879654.78619498</v>
      </c>
      <c r="AE14">
        <f t="shared" si="12"/>
        <v>473872002.90804124</v>
      </c>
      <c r="AF14">
        <f t="shared" si="12"/>
        <v>666352663.27849257</v>
      </c>
      <c r="AG14">
        <f t="shared" si="12"/>
        <v>520043453.27741438</v>
      </c>
      <c r="AH14">
        <f t="shared" si="12"/>
        <v>517037742.32319623</v>
      </c>
      <c r="AI14">
        <f t="shared" si="12"/>
        <v>1065759155.6287521</v>
      </c>
      <c r="AJ14">
        <f t="shared" si="12"/>
        <v>957763370.28778195</v>
      </c>
      <c r="AK14">
        <f t="shared" si="12"/>
        <v>618287907.83401155</v>
      </c>
      <c r="AL14">
        <f t="shared" si="12"/>
        <v>572358240.14145875</v>
      </c>
      <c r="AM14">
        <f t="shared" si="12"/>
        <v>1070255911.7209911</v>
      </c>
      <c r="AN14">
        <f t="shared" si="12"/>
        <v>413426791.50512993</v>
      </c>
      <c r="AO14">
        <f t="shared" si="12"/>
        <v>255475576.19999996</v>
      </c>
      <c r="AP14">
        <f t="shared" si="12"/>
        <v>460101000</v>
      </c>
    </row>
    <row r="15" spans="1:47" x14ac:dyDescent="0.2">
      <c r="A15" t="s">
        <v>1366</v>
      </c>
      <c r="C15">
        <f t="shared" ref="C15:AP15" si="13">C$2*C102</f>
        <v>0</v>
      </c>
      <c r="D15">
        <f t="shared" si="13"/>
        <v>0</v>
      </c>
      <c r="E15">
        <f t="shared" si="13"/>
        <v>0</v>
      </c>
      <c r="F15">
        <f t="shared" si="13"/>
        <v>0</v>
      </c>
      <c r="G15">
        <f t="shared" si="13"/>
        <v>0</v>
      </c>
      <c r="H15">
        <f t="shared" si="13"/>
        <v>0</v>
      </c>
      <c r="I15">
        <f t="shared" si="13"/>
        <v>0</v>
      </c>
      <c r="J15">
        <f t="shared" si="13"/>
        <v>0</v>
      </c>
      <c r="K15">
        <f t="shared" si="13"/>
        <v>0</v>
      </c>
      <c r="L15">
        <f t="shared" si="13"/>
        <v>0</v>
      </c>
      <c r="M15">
        <f t="shared" si="13"/>
        <v>0</v>
      </c>
      <c r="N15">
        <f t="shared" si="13"/>
        <v>0</v>
      </c>
      <c r="O15">
        <f t="shared" si="13"/>
        <v>0</v>
      </c>
      <c r="P15">
        <f t="shared" si="13"/>
        <v>0</v>
      </c>
      <c r="Q15">
        <f t="shared" si="13"/>
        <v>0</v>
      </c>
      <c r="R15">
        <f t="shared" si="13"/>
        <v>0</v>
      </c>
      <c r="S15">
        <f t="shared" si="13"/>
        <v>0</v>
      </c>
      <c r="T15">
        <f t="shared" si="13"/>
        <v>0</v>
      </c>
      <c r="U15">
        <f t="shared" si="13"/>
        <v>58121311.115356438</v>
      </c>
      <c r="V15">
        <f t="shared" si="13"/>
        <v>597493188.11949801</v>
      </c>
      <c r="W15">
        <f t="shared" si="13"/>
        <v>504535366.3326028</v>
      </c>
      <c r="X15">
        <f t="shared" si="13"/>
        <v>428511729.31535441</v>
      </c>
      <c r="Y15">
        <f t="shared" si="13"/>
        <v>404839467.39398718</v>
      </c>
      <c r="Z15">
        <f t="shared" si="13"/>
        <v>501677426.80876225</v>
      </c>
      <c r="AA15">
        <f t="shared" si="13"/>
        <v>436815075.60196203</v>
      </c>
      <c r="AB15">
        <f t="shared" si="13"/>
        <v>306835122.95238799</v>
      </c>
      <c r="AC15">
        <f t="shared" si="13"/>
        <v>301390813.49372703</v>
      </c>
      <c r="AD15">
        <f t="shared" si="13"/>
        <v>283879654.78619498</v>
      </c>
      <c r="AE15">
        <f t="shared" si="13"/>
        <v>473872002.90804124</v>
      </c>
      <c r="AF15">
        <f t="shared" si="13"/>
        <v>666352663.27849257</v>
      </c>
      <c r="AG15">
        <f t="shared" si="13"/>
        <v>520043453.27741438</v>
      </c>
      <c r="AH15">
        <f t="shared" si="13"/>
        <v>517037742.32319623</v>
      </c>
      <c r="AI15">
        <f t="shared" si="13"/>
        <v>1065759155.6287521</v>
      </c>
      <c r="AJ15">
        <f t="shared" si="13"/>
        <v>957763370.28778195</v>
      </c>
      <c r="AK15">
        <f t="shared" si="13"/>
        <v>618287907.83401155</v>
      </c>
      <c r="AL15">
        <f t="shared" si="13"/>
        <v>572358240.14145875</v>
      </c>
      <c r="AM15">
        <f t="shared" si="13"/>
        <v>1070255911.7209911</v>
      </c>
      <c r="AN15">
        <f t="shared" si="13"/>
        <v>413426791.50512993</v>
      </c>
      <c r="AO15">
        <f t="shared" si="13"/>
        <v>255475576.19999996</v>
      </c>
      <c r="AP15">
        <f t="shared" si="13"/>
        <v>460101000</v>
      </c>
    </row>
    <row r="16" spans="1:47" x14ac:dyDescent="0.2">
      <c r="A16" t="s">
        <v>1358</v>
      </c>
      <c r="C16">
        <f t="shared" ref="C16:AP16" si="14">C$2*C103</f>
        <v>0</v>
      </c>
      <c r="D16">
        <f t="shared" si="14"/>
        <v>0</v>
      </c>
      <c r="E16">
        <f t="shared" si="14"/>
        <v>0</v>
      </c>
      <c r="F16">
        <f t="shared" si="14"/>
        <v>0</v>
      </c>
      <c r="G16">
        <f t="shared" si="14"/>
        <v>0</v>
      </c>
      <c r="H16">
        <f t="shared" si="14"/>
        <v>0</v>
      </c>
      <c r="I16">
        <f t="shared" si="14"/>
        <v>0</v>
      </c>
      <c r="J16">
        <f t="shared" si="14"/>
        <v>0</v>
      </c>
      <c r="K16">
        <f t="shared" si="14"/>
        <v>0</v>
      </c>
      <c r="L16">
        <f t="shared" si="14"/>
        <v>70538532.884260088</v>
      </c>
      <c r="M16">
        <f t="shared" si="14"/>
        <v>12707447.123020697</v>
      </c>
      <c r="N16">
        <f t="shared" si="14"/>
        <v>3545404.921820859</v>
      </c>
      <c r="O16">
        <f t="shared" si="14"/>
        <v>-1422332.5438160338</v>
      </c>
      <c r="P16">
        <f t="shared" si="14"/>
        <v>0</v>
      </c>
      <c r="Q16">
        <f t="shared" si="14"/>
        <v>0</v>
      </c>
      <c r="R16">
        <f t="shared" si="14"/>
        <v>0</v>
      </c>
      <c r="S16">
        <f t="shared" si="14"/>
        <v>0</v>
      </c>
      <c r="T16">
        <f t="shared" si="14"/>
        <v>0</v>
      </c>
      <c r="U16">
        <f t="shared" si="14"/>
        <v>0</v>
      </c>
      <c r="V16">
        <f t="shared" si="14"/>
        <v>0</v>
      </c>
      <c r="W16">
        <f t="shared" si="14"/>
        <v>0</v>
      </c>
      <c r="X16">
        <f t="shared" si="14"/>
        <v>-25393121.226479366</v>
      </c>
      <c r="Y16">
        <f t="shared" si="14"/>
        <v>21569322.329280607</v>
      </c>
      <c r="Z16">
        <f t="shared" si="14"/>
        <v>191174010.25387082</v>
      </c>
      <c r="AA16">
        <f t="shared" si="14"/>
        <v>0</v>
      </c>
      <c r="AB16">
        <f t="shared" si="14"/>
        <v>379007347.10256988</v>
      </c>
      <c r="AC16">
        <f t="shared" si="14"/>
        <v>459198815.69726187</v>
      </c>
      <c r="AD16">
        <f t="shared" si="14"/>
        <v>446301373.15907425</v>
      </c>
      <c r="AE16">
        <f t="shared" si="14"/>
        <v>118018865.69946551</v>
      </c>
      <c r="AF16">
        <f t="shared" si="14"/>
        <v>0</v>
      </c>
      <c r="AG16">
        <f t="shared" si="14"/>
        <v>0</v>
      </c>
      <c r="AH16">
        <f t="shared" si="14"/>
        <v>13676828.246101145</v>
      </c>
      <c r="AI16">
        <f t="shared" si="14"/>
        <v>146906533.91077557</v>
      </c>
      <c r="AJ16">
        <f t="shared" si="14"/>
        <v>237101864.71730185</v>
      </c>
      <c r="AK16">
        <f t="shared" si="14"/>
        <v>304916020.68319494</v>
      </c>
      <c r="AL16">
        <f t="shared" si="14"/>
        <v>286794823.85745639</v>
      </c>
      <c r="AM16">
        <f t="shared" si="14"/>
        <v>8743722.4150585905</v>
      </c>
      <c r="AN16">
        <f t="shared" si="14"/>
        <v>-8361186.8191799996</v>
      </c>
      <c r="AO16">
        <f t="shared" si="14"/>
        <v>232327747.59999996</v>
      </c>
      <c r="AP16">
        <f t="shared" si="14"/>
        <v>262032000</v>
      </c>
    </row>
    <row r="17" spans="1:42" x14ac:dyDescent="0.2">
      <c r="A17" t="s">
        <v>1293</v>
      </c>
      <c r="C17">
        <f t="shared" ref="C17:AP17" si="15">C$2*C104</f>
        <v>-99249866.266656011</v>
      </c>
      <c r="D17">
        <f t="shared" si="15"/>
        <v>-84499331.867546663</v>
      </c>
      <c r="E17">
        <f t="shared" si="15"/>
        <v>-69259729.976522475</v>
      </c>
      <c r="F17">
        <f t="shared" si="15"/>
        <v>-32731831.355737966</v>
      </c>
      <c r="G17">
        <f t="shared" si="15"/>
        <v>-23650679.823795289</v>
      </c>
      <c r="H17">
        <f t="shared" si="15"/>
        <v>1998367.5389772106</v>
      </c>
      <c r="I17">
        <f t="shared" si="15"/>
        <v>-3073684.0992313935</v>
      </c>
      <c r="J17">
        <f t="shared" si="15"/>
        <v>65907456.318801813</v>
      </c>
      <c r="K17">
        <f t="shared" si="15"/>
        <v>48427955.033664748</v>
      </c>
      <c r="L17">
        <f t="shared" si="15"/>
        <v>-4151246.2106617698</v>
      </c>
      <c r="M17">
        <f t="shared" si="15"/>
        <v>15765196.439075002</v>
      </c>
      <c r="N17">
        <f t="shared" si="15"/>
        <v>84160079.972688287</v>
      </c>
      <c r="O17">
        <f t="shared" si="15"/>
        <v>298005674.24358219</v>
      </c>
      <c r="P17">
        <f t="shared" si="15"/>
        <v>375472249.97987968</v>
      </c>
      <c r="Q17">
        <f t="shared" si="15"/>
        <v>612639758.45526862</v>
      </c>
      <c r="R17">
        <f t="shared" si="15"/>
        <v>619125462.52549851</v>
      </c>
      <c r="S17">
        <f t="shared" si="15"/>
        <v>654742644.40258145</v>
      </c>
      <c r="T17">
        <f t="shared" si="15"/>
        <v>384386772.99719054</v>
      </c>
      <c r="U17">
        <f t="shared" si="15"/>
        <v>-2387069223.6436496</v>
      </c>
      <c r="V17">
        <f t="shared" si="15"/>
        <v>-983560844.91314626</v>
      </c>
      <c r="W17">
        <f t="shared" si="15"/>
        <v>-592028997.08505607</v>
      </c>
      <c r="X17">
        <f t="shared" si="15"/>
        <v>1210166311.3238475</v>
      </c>
      <c r="Y17">
        <f t="shared" si="15"/>
        <v>1358312312.1545308</v>
      </c>
      <c r="Z17">
        <f t="shared" si="15"/>
        <v>1853511477.3128409</v>
      </c>
      <c r="AA17">
        <f t="shared" si="15"/>
        <v>1952520928.9565368</v>
      </c>
      <c r="AB17">
        <f t="shared" si="15"/>
        <v>2304285835.046092</v>
      </c>
      <c r="AC17">
        <f t="shared" si="15"/>
        <v>2571895442.3131886</v>
      </c>
      <c r="AD17">
        <f t="shared" si="15"/>
        <v>2581097323.7420764</v>
      </c>
      <c r="AE17">
        <f t="shared" si="15"/>
        <v>3441065287.9586549</v>
      </c>
      <c r="AF17">
        <f t="shared" si="15"/>
        <v>5328644572.3340139</v>
      </c>
      <c r="AG17">
        <f t="shared" si="15"/>
        <v>6816429466.3902388</v>
      </c>
      <c r="AH17">
        <f t="shared" si="15"/>
        <v>7581789964.1915989</v>
      </c>
      <c r="AI17">
        <f t="shared" si="15"/>
        <v>7233348073.0742874</v>
      </c>
      <c r="AJ17">
        <f t="shared" si="15"/>
        <v>7690815512.4085674</v>
      </c>
      <c r="AK17">
        <f t="shared" si="15"/>
        <v>8879543239.7382221</v>
      </c>
      <c r="AL17">
        <f t="shared" si="15"/>
        <v>5475207493.8488979</v>
      </c>
      <c r="AM17">
        <f t="shared" si="15"/>
        <v>3410051741.8728504</v>
      </c>
      <c r="AN17">
        <f t="shared" si="15"/>
        <v>3278828112.2403297</v>
      </c>
      <c r="AO17">
        <f t="shared" si="15"/>
        <v>1944311419.6999998</v>
      </c>
      <c r="AP17">
        <f t="shared" si="15"/>
        <v>2285467000</v>
      </c>
    </row>
    <row r="18" spans="1:42" x14ac:dyDescent="0.2">
      <c r="A18" t="s">
        <v>1295</v>
      </c>
      <c r="C18">
        <f t="shared" ref="C18:AP18" si="16">C$2*C105</f>
        <v>0</v>
      </c>
      <c r="D18">
        <f t="shared" si="16"/>
        <v>0</v>
      </c>
      <c r="E18">
        <f t="shared" si="16"/>
        <v>0</v>
      </c>
      <c r="F18">
        <f t="shared" si="16"/>
        <v>0</v>
      </c>
      <c r="G18">
        <f t="shared" si="16"/>
        <v>0</v>
      </c>
      <c r="H18">
        <f t="shared" si="16"/>
        <v>0</v>
      </c>
      <c r="I18">
        <f t="shared" si="16"/>
        <v>0</v>
      </c>
      <c r="J18">
        <f t="shared" si="16"/>
        <v>0</v>
      </c>
      <c r="K18">
        <f t="shared" si="16"/>
        <v>0</v>
      </c>
      <c r="L18">
        <f t="shared" si="16"/>
        <v>0</v>
      </c>
      <c r="M18">
        <f t="shared" si="16"/>
        <v>0</v>
      </c>
      <c r="N18">
        <f t="shared" si="16"/>
        <v>0</v>
      </c>
      <c r="O18">
        <f t="shared" si="16"/>
        <v>0</v>
      </c>
      <c r="P18">
        <f t="shared" si="16"/>
        <v>0</v>
      </c>
      <c r="Q18">
        <f t="shared" si="16"/>
        <v>0</v>
      </c>
      <c r="R18">
        <f t="shared" si="16"/>
        <v>72885206.160152838</v>
      </c>
      <c r="S18">
        <f t="shared" si="16"/>
        <v>73025477.643488601</v>
      </c>
      <c r="T18">
        <f t="shared" si="16"/>
        <v>33168087.563182175</v>
      </c>
      <c r="U18">
        <f t="shared" si="16"/>
        <v>32280274.901560832</v>
      </c>
      <c r="V18">
        <f t="shared" si="16"/>
        <v>65866080.934476539</v>
      </c>
      <c r="W18">
        <f t="shared" si="16"/>
        <v>88628524.482646793</v>
      </c>
      <c r="X18">
        <f t="shared" si="16"/>
        <v>160973964.03841993</v>
      </c>
      <c r="Y18">
        <f t="shared" si="16"/>
        <v>99207248.267191961</v>
      </c>
      <c r="Z18">
        <f t="shared" si="16"/>
        <v>30304636.520026211</v>
      </c>
      <c r="AA18">
        <f t="shared" si="16"/>
        <v>19141963.072985213</v>
      </c>
      <c r="AB18">
        <f t="shared" si="16"/>
        <v>-20266908.680229336</v>
      </c>
      <c r="AC18">
        <f t="shared" si="16"/>
        <v>-19941856.42057398</v>
      </c>
      <c r="AD18">
        <f t="shared" si="16"/>
        <v>-9827488.9888595901</v>
      </c>
      <c r="AE18">
        <f t="shared" si="16"/>
        <v>-32752308.162498038</v>
      </c>
      <c r="AF18">
        <f t="shared" si="16"/>
        <v>-23535935.228088859</v>
      </c>
      <c r="AG18">
        <f t="shared" si="16"/>
        <v>-99767876.295248866</v>
      </c>
      <c r="AH18">
        <f t="shared" si="16"/>
        <v>-263614160.11602795</v>
      </c>
      <c r="AI18">
        <f t="shared" si="16"/>
        <v>-225396222.55411071</v>
      </c>
      <c r="AJ18">
        <f t="shared" si="16"/>
        <v>-112911752.87348266</v>
      </c>
      <c r="AK18">
        <f t="shared" si="16"/>
        <v>-85063492.525030375</v>
      </c>
      <c r="AL18">
        <f t="shared" si="16"/>
        <v>-222269067.00846234</v>
      </c>
      <c r="AM18">
        <f t="shared" si="16"/>
        <v>-294614869.15183532</v>
      </c>
      <c r="AN18">
        <f t="shared" si="16"/>
        <v>-177731714.41310999</v>
      </c>
      <c r="AO18">
        <f t="shared" si="16"/>
        <v>31430079.199999996</v>
      </c>
      <c r="AP18">
        <f t="shared" si="16"/>
        <v>-188181000</v>
      </c>
    </row>
    <row r="19" spans="1:42" x14ac:dyDescent="0.2">
      <c r="A19" t="s">
        <v>1337</v>
      </c>
      <c r="C19">
        <f t="shared" ref="C19:AP19" si="17">C$2*C106</f>
        <v>0</v>
      </c>
      <c r="D19">
        <f t="shared" si="17"/>
        <v>0</v>
      </c>
      <c r="E19">
        <f t="shared" si="17"/>
        <v>0</v>
      </c>
      <c r="F19">
        <f t="shared" si="17"/>
        <v>0</v>
      </c>
      <c r="G19">
        <f t="shared" si="17"/>
        <v>0</v>
      </c>
      <c r="H19">
        <f t="shared" si="17"/>
        <v>0</v>
      </c>
      <c r="I19">
        <f t="shared" si="17"/>
        <v>0</v>
      </c>
      <c r="J19">
        <f t="shared" si="17"/>
        <v>0</v>
      </c>
      <c r="K19">
        <f t="shared" si="17"/>
        <v>0</v>
      </c>
      <c r="L19">
        <f t="shared" si="17"/>
        <v>0</v>
      </c>
      <c r="M19">
        <f t="shared" si="17"/>
        <v>0</v>
      </c>
      <c r="N19">
        <f t="shared" si="17"/>
        <v>0</v>
      </c>
      <c r="O19">
        <f t="shared" si="17"/>
        <v>0</v>
      </c>
      <c r="P19">
        <f t="shared" si="17"/>
        <v>0</v>
      </c>
      <c r="Q19">
        <f t="shared" si="17"/>
        <v>0</v>
      </c>
      <c r="R19">
        <f t="shared" si="17"/>
        <v>81011845.36724788</v>
      </c>
      <c r="S19">
        <f t="shared" si="17"/>
        <v>80212781.337478593</v>
      </c>
      <c r="T19">
        <f t="shared" si="17"/>
        <v>62055146.430861786</v>
      </c>
      <c r="U19">
        <f t="shared" si="17"/>
        <v>58874540.885688059</v>
      </c>
      <c r="V19">
        <f t="shared" si="17"/>
        <v>98342851.814006314</v>
      </c>
      <c r="W19">
        <f t="shared" si="17"/>
        <v>104728994.79908423</v>
      </c>
      <c r="X19">
        <f t="shared" si="17"/>
        <v>162418396.41762811</v>
      </c>
      <c r="Y19">
        <f t="shared" si="17"/>
        <v>162882264.98385242</v>
      </c>
      <c r="Z19">
        <f t="shared" si="17"/>
        <v>108704691.19870098</v>
      </c>
      <c r="AA19">
        <f t="shared" si="17"/>
        <v>73101197.562187627</v>
      </c>
      <c r="AB19">
        <f t="shared" si="17"/>
        <v>32750149.533993781</v>
      </c>
      <c r="AC19">
        <f t="shared" si="17"/>
        <v>27745191.541668147</v>
      </c>
      <c r="AD19">
        <f t="shared" si="17"/>
        <v>41415846.453051135</v>
      </c>
      <c r="AE19">
        <f t="shared" si="17"/>
        <v>11332022.23343814</v>
      </c>
      <c r="AF19">
        <f t="shared" si="17"/>
        <v>16597595.941195611</v>
      </c>
      <c r="AG19">
        <f t="shared" si="17"/>
        <v>30039101.718324248</v>
      </c>
      <c r="AH19">
        <f t="shared" si="17"/>
        <v>85010873.608118877</v>
      </c>
      <c r="AI19">
        <f t="shared" si="17"/>
        <v>102690675.97503012</v>
      </c>
      <c r="AJ19">
        <f t="shared" si="17"/>
        <v>144183566.38214302</v>
      </c>
      <c r="AK19">
        <f t="shared" si="17"/>
        <v>151448354.643971</v>
      </c>
      <c r="AL19">
        <f t="shared" si="17"/>
        <v>51719118.085071571</v>
      </c>
      <c r="AM19">
        <f t="shared" si="17"/>
        <v>13358464.800783958</v>
      </c>
      <c r="AN19">
        <f t="shared" si="17"/>
        <v>100899186.88551</v>
      </c>
      <c r="AO19">
        <f t="shared" si="17"/>
        <v>293595165.49999994</v>
      </c>
      <c r="AP19">
        <f t="shared" si="17"/>
        <v>69628000</v>
      </c>
    </row>
    <row r="20" spans="1:42" x14ac:dyDescent="0.2">
      <c r="A20" t="s">
        <v>1338</v>
      </c>
      <c r="C20">
        <f t="shared" ref="C20:AP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0</v>
      </c>
      <c r="P20">
        <f t="shared" si="18"/>
        <v>0</v>
      </c>
      <c r="Q20">
        <f t="shared" si="18"/>
        <v>0</v>
      </c>
      <c r="R20">
        <f t="shared" si="18"/>
        <v>8126639.2070950391</v>
      </c>
      <c r="S20">
        <f t="shared" si="18"/>
        <v>7187303.6939899921</v>
      </c>
      <c r="T20">
        <f t="shared" si="18"/>
        <v>28887058.867679607</v>
      </c>
      <c r="U20">
        <f t="shared" si="18"/>
        <v>26594265.984127227</v>
      </c>
      <c r="V20">
        <f t="shared" si="18"/>
        <v>32476770.879529774</v>
      </c>
      <c r="W20">
        <f t="shared" si="18"/>
        <v>16100470.316437436</v>
      </c>
      <c r="X20">
        <f t="shared" si="18"/>
        <v>1444432.379208155</v>
      </c>
      <c r="Y20">
        <f t="shared" si="18"/>
        <v>63675016.716660447</v>
      </c>
      <c r="Z20">
        <f t="shared" si="18"/>
        <v>78400054.678674772</v>
      </c>
      <c r="AA20">
        <f t="shared" si="18"/>
        <v>53959234.489202417</v>
      </c>
      <c r="AB20">
        <f t="shared" si="18"/>
        <v>53017058.214223117</v>
      </c>
      <c r="AC20">
        <f t="shared" si="18"/>
        <v>47687047.962242126</v>
      </c>
      <c r="AD20">
        <f t="shared" si="18"/>
        <v>51243335.441910721</v>
      </c>
      <c r="AE20">
        <f t="shared" si="18"/>
        <v>44084330.395936184</v>
      </c>
      <c r="AF20">
        <f t="shared" si="18"/>
        <v>40133531.16928447</v>
      </c>
      <c r="AG20">
        <f t="shared" si="18"/>
        <v>129806978.01357311</v>
      </c>
      <c r="AH20">
        <f t="shared" si="18"/>
        <v>348625033.72414684</v>
      </c>
      <c r="AI20">
        <f t="shared" si="18"/>
        <v>328086898.52914083</v>
      </c>
      <c r="AJ20">
        <f t="shared" si="18"/>
        <v>257095319.25562567</v>
      </c>
      <c r="AK20">
        <f t="shared" si="18"/>
        <v>236511847.16900137</v>
      </c>
      <c r="AL20">
        <f t="shared" si="18"/>
        <v>273988185.09353393</v>
      </c>
      <c r="AM20">
        <f t="shared" si="18"/>
        <v>307973333.95261925</v>
      </c>
      <c r="AN20">
        <f t="shared" si="18"/>
        <v>278630901.29861999</v>
      </c>
      <c r="AO20">
        <f t="shared" si="18"/>
        <v>262165086.29999995</v>
      </c>
      <c r="AP20">
        <f t="shared" si="18"/>
        <v>257809000</v>
      </c>
    </row>
    <row r="21" spans="1:42" x14ac:dyDescent="0.2">
      <c r="A21" t="s">
        <v>1298</v>
      </c>
      <c r="C21">
        <f t="shared" ref="C21:AP21" si="19">C$2*C108</f>
        <v>15988580.280038809</v>
      </c>
      <c r="D21">
        <f t="shared" si="19"/>
        <v>3774884.2415055209</v>
      </c>
      <c r="E21">
        <f t="shared" si="19"/>
        <v>5151550.1635429943</v>
      </c>
      <c r="F21">
        <f t="shared" si="19"/>
        <v>30256314.698581312</v>
      </c>
      <c r="G21">
        <f t="shared" si="19"/>
        <v>32585381.090562399</v>
      </c>
      <c r="H21">
        <f t="shared" si="19"/>
        <v>17985307.850794896</v>
      </c>
      <c r="I21">
        <f t="shared" si="19"/>
        <v>20570039.741010096</v>
      </c>
      <c r="J21">
        <f t="shared" si="19"/>
        <v>26270804.266934987</v>
      </c>
      <c r="K21">
        <f t="shared" si="19"/>
        <v>28788968.660565678</v>
      </c>
      <c r="L21">
        <f t="shared" si="19"/>
        <v>0</v>
      </c>
      <c r="M21">
        <f t="shared" si="19"/>
        <v>0</v>
      </c>
      <c r="N21">
        <f t="shared" si="19"/>
        <v>0</v>
      </c>
      <c r="O21">
        <f t="shared" si="19"/>
        <v>0</v>
      </c>
      <c r="P21">
        <f t="shared" si="19"/>
        <v>38512499.415683925</v>
      </c>
      <c r="Q21">
        <f t="shared" si="19"/>
        <v>24728290.239972379</v>
      </c>
      <c r="R21">
        <f t="shared" si="19"/>
        <v>226440976.55147833</v>
      </c>
      <c r="S21">
        <f t="shared" si="19"/>
        <v>-19767811.753197059</v>
      </c>
      <c r="T21">
        <f t="shared" si="19"/>
        <v>-1453968.1841568346</v>
      </c>
      <c r="U21">
        <f t="shared" si="19"/>
        <v>812202406.25716877</v>
      </c>
      <c r="V21">
        <f t="shared" si="19"/>
        <v>1027840476.5398773</v>
      </c>
      <c r="W21">
        <f t="shared" si="19"/>
        <v>930980030.25967979</v>
      </c>
      <c r="X21">
        <f t="shared" si="19"/>
        <v>-581255638.64201939</v>
      </c>
      <c r="Y21">
        <f t="shared" si="19"/>
        <v>169738727.894997</v>
      </c>
      <c r="Z21">
        <f t="shared" si="19"/>
        <v>-141098990.71458572</v>
      </c>
      <c r="AA21">
        <f t="shared" si="19"/>
        <v>37005785.619522281</v>
      </c>
      <c r="AB21">
        <f t="shared" si="19"/>
        <v>-477783560.43698037</v>
      </c>
      <c r="AC21">
        <f t="shared" si="19"/>
        <v>-79176395.299976006</v>
      </c>
      <c r="AD21">
        <f t="shared" si="19"/>
        <v>33223932.417337459</v>
      </c>
      <c r="AE21">
        <f t="shared" si="19"/>
        <v>19623745.818880681</v>
      </c>
      <c r="AF21">
        <f t="shared" si="19"/>
        <v>64213649.870855153</v>
      </c>
      <c r="AG21">
        <f t="shared" si="19"/>
        <v>-236778801.77973232</v>
      </c>
      <c r="AH21">
        <f t="shared" si="19"/>
        <v>-703686221.91704714</v>
      </c>
      <c r="AI21">
        <f t="shared" si="19"/>
        <v>-298653265.28789014</v>
      </c>
      <c r="AJ21">
        <f t="shared" si="19"/>
        <v>-16789375.285387319</v>
      </c>
      <c r="AK21">
        <f t="shared" si="19"/>
        <v>198902172.43241525</v>
      </c>
      <c r="AL21">
        <f t="shared" si="19"/>
        <v>962591300.16905832</v>
      </c>
      <c r="AM21">
        <f t="shared" si="19"/>
        <v>-996055711.78209114</v>
      </c>
      <c r="AN21">
        <f t="shared" si="19"/>
        <v>957242901.7850399</v>
      </c>
      <c r="AO21">
        <f t="shared" si="19"/>
        <v>-598764245.29999995</v>
      </c>
      <c r="AP21">
        <f t="shared" si="19"/>
        <v>-134106000</v>
      </c>
    </row>
    <row r="22" spans="1:42" x14ac:dyDescent="0.2">
      <c r="A22" t="s">
        <v>1339</v>
      </c>
      <c r="C22">
        <f t="shared" ref="C22:AP22" si="20">C$2*C109</f>
        <v>0</v>
      </c>
      <c r="D22">
        <f t="shared" si="20"/>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c r="U22">
        <f t="shared" si="20"/>
        <v>0</v>
      </c>
      <c r="V22">
        <f t="shared" si="20"/>
        <v>0</v>
      </c>
      <c r="W22">
        <f t="shared" si="20"/>
        <v>0</v>
      </c>
      <c r="X22">
        <f t="shared" si="20"/>
        <v>0</v>
      </c>
      <c r="Y22">
        <f t="shared" si="20"/>
        <v>4716667.9049378112</v>
      </c>
      <c r="Z22">
        <f t="shared" si="20"/>
        <v>-14775394.920211785</v>
      </c>
      <c r="AA22">
        <f t="shared" si="20"/>
        <v>51547648.590243645</v>
      </c>
      <c r="AB22">
        <f t="shared" si="20"/>
        <v>15714197.310032889</v>
      </c>
      <c r="AC22">
        <f t="shared" si="20"/>
        <v>18063275.743273534</v>
      </c>
      <c r="AD22">
        <f t="shared" si="20"/>
        <v>11371808.687108954</v>
      </c>
      <c r="AE22">
        <f t="shared" si="20"/>
        <v>8982700.5508960877</v>
      </c>
      <c r="AF22">
        <f t="shared" si="20"/>
        <v>272091.73674091167</v>
      </c>
      <c r="AG22">
        <f t="shared" si="20"/>
        <v>-49612091.073250458</v>
      </c>
      <c r="AH22">
        <f t="shared" si="20"/>
        <v>-5095288.9544298379</v>
      </c>
      <c r="AI22">
        <f t="shared" si="20"/>
        <v>-39244844.321667559</v>
      </c>
      <c r="AJ22">
        <f t="shared" si="20"/>
        <v>140466834.44873667</v>
      </c>
      <c r="AK22">
        <f t="shared" si="20"/>
        <v>249511164.27594221</v>
      </c>
      <c r="AL22">
        <f t="shared" si="20"/>
        <v>831200112.08150744</v>
      </c>
      <c r="AM22">
        <f t="shared" si="20"/>
        <v>-1028966111.4276589</v>
      </c>
      <c r="AN22">
        <f t="shared" si="20"/>
        <v>-353429626.62695998</v>
      </c>
      <c r="AO22">
        <f t="shared" si="20"/>
        <v>-362720103.19999993</v>
      </c>
      <c r="AP22">
        <f t="shared" si="20"/>
        <v>-135239000</v>
      </c>
    </row>
    <row r="23" spans="1:42" x14ac:dyDescent="0.2">
      <c r="A23" t="s">
        <v>1340</v>
      </c>
      <c r="C23">
        <f t="shared" ref="C23:AP23" si="21">C$2*C110</f>
        <v>0</v>
      </c>
      <c r="D23">
        <f t="shared" si="21"/>
        <v>0</v>
      </c>
      <c r="E23">
        <f t="shared" si="21"/>
        <v>0</v>
      </c>
      <c r="F23">
        <f t="shared" si="21"/>
        <v>0</v>
      </c>
      <c r="G23">
        <f t="shared" si="21"/>
        <v>0</v>
      </c>
      <c r="H23">
        <f t="shared" si="21"/>
        <v>0</v>
      </c>
      <c r="I23">
        <f t="shared" si="21"/>
        <v>0</v>
      </c>
      <c r="J23">
        <f t="shared" si="21"/>
        <v>0</v>
      </c>
      <c r="K23">
        <f t="shared" si="21"/>
        <v>0</v>
      </c>
      <c r="L23">
        <f t="shared" si="21"/>
        <v>0</v>
      </c>
      <c r="M23">
        <f t="shared" si="21"/>
        <v>0</v>
      </c>
      <c r="N23">
        <f t="shared" si="21"/>
        <v>0</v>
      </c>
      <c r="O23">
        <f t="shared" si="21"/>
        <v>0</v>
      </c>
      <c r="P23">
        <f t="shared" si="21"/>
        <v>0</v>
      </c>
      <c r="Q23">
        <f t="shared" si="21"/>
        <v>0</v>
      </c>
      <c r="R23">
        <f t="shared" si="21"/>
        <v>0</v>
      </c>
      <c r="S23">
        <f t="shared" si="21"/>
        <v>0</v>
      </c>
      <c r="T23">
        <f t="shared" si="21"/>
        <v>0</v>
      </c>
      <c r="U23">
        <f t="shared" si="21"/>
        <v>863672523.33078289</v>
      </c>
      <c r="V23">
        <f t="shared" si="21"/>
        <v>1058172522.5777491</v>
      </c>
      <c r="W23">
        <f t="shared" si="21"/>
        <v>1183095003.4608154</v>
      </c>
      <c r="X23">
        <f t="shared" si="21"/>
        <v>1301375796.3713794</v>
      </c>
      <c r="Y23">
        <f t="shared" si="21"/>
        <v>0</v>
      </c>
      <c r="Z23">
        <f t="shared" si="21"/>
        <v>0</v>
      </c>
      <c r="AA23">
        <f t="shared" si="21"/>
        <v>0</v>
      </c>
      <c r="AB23">
        <f t="shared" si="21"/>
        <v>0</v>
      </c>
      <c r="AC23">
        <f t="shared" si="21"/>
        <v>0</v>
      </c>
      <c r="AD23">
        <f t="shared" si="21"/>
        <v>0</v>
      </c>
      <c r="AE23">
        <f t="shared" si="21"/>
        <v>0</v>
      </c>
      <c r="AF23">
        <f t="shared" si="21"/>
        <v>0</v>
      </c>
      <c r="AG23">
        <f t="shared" si="21"/>
        <v>0</v>
      </c>
      <c r="AH23">
        <f t="shared" si="21"/>
        <v>0</v>
      </c>
      <c r="AI23">
        <f t="shared" si="21"/>
        <v>0</v>
      </c>
      <c r="AJ23">
        <f t="shared" si="21"/>
        <v>0</v>
      </c>
      <c r="AK23">
        <f t="shared" si="21"/>
        <v>0</v>
      </c>
      <c r="AL23">
        <f t="shared" si="21"/>
        <v>0</v>
      </c>
      <c r="AM23">
        <f t="shared" si="21"/>
        <v>0</v>
      </c>
      <c r="AN23">
        <f t="shared" si="21"/>
        <v>0</v>
      </c>
      <c r="AO23">
        <f t="shared" si="21"/>
        <v>0</v>
      </c>
      <c r="AP23">
        <f t="shared" si="21"/>
        <v>0</v>
      </c>
    </row>
    <row r="24" spans="1:42" x14ac:dyDescent="0.2">
      <c r="A24" t="s">
        <v>1341</v>
      </c>
      <c r="C24">
        <f t="shared" ref="C24:AP24" si="22">C$2*C111</f>
        <v>15988580.280038809</v>
      </c>
      <c r="D24">
        <f t="shared" si="22"/>
        <v>3774884.2415055209</v>
      </c>
      <c r="E24">
        <f t="shared" si="22"/>
        <v>5151550.1635429943</v>
      </c>
      <c r="F24">
        <f t="shared" si="22"/>
        <v>30256314.698581312</v>
      </c>
      <c r="G24">
        <f t="shared" si="22"/>
        <v>32585381.090562399</v>
      </c>
      <c r="H24">
        <f t="shared" si="22"/>
        <v>17985307.850794896</v>
      </c>
      <c r="I24">
        <f t="shared" si="22"/>
        <v>20570039.741010096</v>
      </c>
      <c r="J24">
        <f t="shared" si="22"/>
        <v>26270804.266934987</v>
      </c>
      <c r="K24">
        <f t="shared" si="22"/>
        <v>28788968.660565678</v>
      </c>
      <c r="L24">
        <f t="shared" si="22"/>
        <v>0</v>
      </c>
      <c r="M24">
        <f t="shared" si="22"/>
        <v>0</v>
      </c>
      <c r="N24">
        <f t="shared" si="22"/>
        <v>0</v>
      </c>
      <c r="O24">
        <f t="shared" si="22"/>
        <v>0</v>
      </c>
      <c r="P24">
        <f t="shared" si="22"/>
        <v>38512499.415683925</v>
      </c>
      <c r="Q24">
        <f t="shared" si="22"/>
        <v>24728290.239972379</v>
      </c>
      <c r="R24">
        <f t="shared" si="22"/>
        <v>226440976.55147833</v>
      </c>
      <c r="S24">
        <f t="shared" si="22"/>
        <v>-19767811.753197059</v>
      </c>
      <c r="T24">
        <f t="shared" si="22"/>
        <v>-1453968.1841568346</v>
      </c>
      <c r="U24">
        <f t="shared" si="22"/>
        <v>-51470117.073614173</v>
      </c>
      <c r="V24">
        <f t="shared" si="22"/>
        <v>-30332046.037871759</v>
      </c>
      <c r="W24">
        <f t="shared" si="22"/>
        <v>-252114973.20113567</v>
      </c>
      <c r="X24">
        <f t="shared" si="22"/>
        <v>-581255638.64201939</v>
      </c>
      <c r="Y24">
        <f t="shared" si="22"/>
        <v>165022059.9900592</v>
      </c>
      <c r="Z24">
        <f t="shared" si="22"/>
        <v>-126323595.79437393</v>
      </c>
      <c r="AA24">
        <f t="shared" si="22"/>
        <v>-14541862.970721366</v>
      </c>
      <c r="AB24">
        <f t="shared" si="22"/>
        <v>-498344192.43141592</v>
      </c>
      <c r="AC24">
        <f t="shared" si="22"/>
        <v>-93916028.306487218</v>
      </c>
      <c r="AD24">
        <f t="shared" si="22"/>
        <v>16657593.836117007</v>
      </c>
      <c r="AE24">
        <f t="shared" si="22"/>
        <v>31232158.838500239</v>
      </c>
      <c r="AF24">
        <f t="shared" si="22"/>
        <v>75777548.6823439</v>
      </c>
      <c r="AG24">
        <f t="shared" si="22"/>
        <v>-168409262.57467759</v>
      </c>
      <c r="AH24">
        <f t="shared" si="22"/>
        <v>-674053094.05049467</v>
      </c>
      <c r="AI24">
        <f t="shared" si="22"/>
        <v>-240178447.24860549</v>
      </c>
      <c r="AJ24">
        <f t="shared" si="22"/>
        <v>-143799076.87179062</v>
      </c>
      <c r="AK24">
        <f t="shared" si="22"/>
        <v>8708280.3920283318</v>
      </c>
      <c r="AL24">
        <f t="shared" si="22"/>
        <v>127820106.12453403</v>
      </c>
      <c r="AM24">
        <f t="shared" si="22"/>
        <v>39711072.63505777</v>
      </c>
      <c r="AN24">
        <f t="shared" si="22"/>
        <v>1322084418.5300698</v>
      </c>
      <c r="AO24">
        <f t="shared" si="22"/>
        <v>-232327747.59999996</v>
      </c>
      <c r="AP24">
        <f t="shared" si="22"/>
        <v>-59637000</v>
      </c>
    </row>
    <row r="25" spans="1:42" x14ac:dyDescent="0.2">
      <c r="A25" t="s">
        <v>1360</v>
      </c>
      <c r="C25">
        <f t="shared" ref="C25:AP25" si="23">C$2*C112</f>
        <v>0</v>
      </c>
      <c r="D25">
        <f t="shared" si="23"/>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0</v>
      </c>
      <c r="O25">
        <f t="shared" si="23"/>
        <v>0</v>
      </c>
      <c r="P25">
        <f t="shared" si="23"/>
        <v>0</v>
      </c>
      <c r="Q25">
        <f t="shared" si="23"/>
        <v>0</v>
      </c>
      <c r="R25">
        <f t="shared" si="23"/>
        <v>0</v>
      </c>
      <c r="S25">
        <f t="shared" si="23"/>
        <v>0</v>
      </c>
      <c r="T25">
        <f t="shared" si="23"/>
        <v>0</v>
      </c>
      <c r="U25">
        <f t="shared" si="23"/>
        <v>0</v>
      </c>
      <c r="V25">
        <f t="shared" si="23"/>
        <v>0</v>
      </c>
      <c r="W25">
        <f t="shared" si="23"/>
        <v>0</v>
      </c>
      <c r="X25">
        <f t="shared" si="23"/>
        <v>0</v>
      </c>
      <c r="Y25">
        <f t="shared" si="23"/>
        <v>0</v>
      </c>
      <c r="Z25">
        <f t="shared" si="23"/>
        <v>0</v>
      </c>
      <c r="AA25">
        <f t="shared" si="23"/>
        <v>0</v>
      </c>
      <c r="AB25">
        <f t="shared" si="23"/>
        <v>110370941.1627011</v>
      </c>
      <c r="AC25">
        <f t="shared" si="23"/>
        <v>79609913.917814568</v>
      </c>
      <c r="AD25">
        <f t="shared" si="23"/>
        <v>41313359.782167308</v>
      </c>
      <c r="AE25">
        <f t="shared" si="23"/>
        <v>-690976.9654535451</v>
      </c>
      <c r="AF25">
        <f t="shared" si="23"/>
        <v>-52921842.796107315</v>
      </c>
      <c r="AG25">
        <f t="shared" si="23"/>
        <v>168409262.57467759</v>
      </c>
      <c r="AH25">
        <f t="shared" si="23"/>
        <v>64227458.136102438</v>
      </c>
      <c r="AI25">
        <f t="shared" si="23"/>
        <v>83199069.961935237</v>
      </c>
      <c r="AJ25">
        <f t="shared" si="23"/>
        <v>-384489.51035238139</v>
      </c>
      <c r="AK25">
        <f t="shared" si="23"/>
        <v>-78500730.490458295</v>
      </c>
      <c r="AL25">
        <f t="shared" si="23"/>
        <v>-106270473.58908753</v>
      </c>
      <c r="AM25">
        <f t="shared" si="23"/>
        <v>-61570378.67270425</v>
      </c>
      <c r="AN25">
        <f t="shared" si="23"/>
        <v>-88131428.634599999</v>
      </c>
      <c r="AO25">
        <f t="shared" si="23"/>
        <v>232327747.59999996</v>
      </c>
      <c r="AP25">
        <f t="shared" si="23"/>
        <v>59637000</v>
      </c>
    </row>
    <row r="26" spans="1:42" x14ac:dyDescent="0.2">
      <c r="A26" t="s">
        <v>1361</v>
      </c>
      <c r="C26">
        <f t="shared" ref="C26:AP26" si="24">C$2*C113</f>
        <v>0</v>
      </c>
      <c r="D26">
        <f t="shared" si="24"/>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0</v>
      </c>
      <c r="P26">
        <f t="shared" si="24"/>
        <v>0</v>
      </c>
      <c r="Q26">
        <f t="shared" si="24"/>
        <v>0</v>
      </c>
      <c r="R26">
        <f t="shared" si="24"/>
        <v>0</v>
      </c>
      <c r="S26">
        <f t="shared" si="24"/>
        <v>0</v>
      </c>
      <c r="T26">
        <f t="shared" si="24"/>
        <v>0</v>
      </c>
      <c r="U26">
        <f t="shared" si="24"/>
        <v>0</v>
      </c>
      <c r="V26">
        <f t="shared" si="24"/>
        <v>0</v>
      </c>
      <c r="W26">
        <f t="shared" si="24"/>
        <v>0</v>
      </c>
      <c r="X26">
        <f t="shared" si="24"/>
        <v>0</v>
      </c>
      <c r="Y26">
        <f t="shared" si="24"/>
        <v>38362232.293494195</v>
      </c>
      <c r="Z26">
        <f t="shared" si="24"/>
        <v>90913909.560078636</v>
      </c>
      <c r="AA26">
        <f t="shared" si="24"/>
        <v>15976756.580601832</v>
      </c>
      <c r="AB26">
        <f t="shared" si="24"/>
        <v>31281532.962962668</v>
      </c>
      <c r="AC26">
        <f t="shared" si="24"/>
        <v>0</v>
      </c>
      <c r="AD26">
        <f t="shared" si="24"/>
        <v>0</v>
      </c>
      <c r="AE26">
        <f t="shared" si="24"/>
        <v>0</v>
      </c>
      <c r="AF26">
        <f t="shared" si="24"/>
        <v>0</v>
      </c>
      <c r="AG26">
        <f t="shared" si="24"/>
        <v>0</v>
      </c>
      <c r="AH26">
        <f t="shared" si="24"/>
        <v>0</v>
      </c>
      <c r="AI26">
        <f t="shared" si="24"/>
        <v>0</v>
      </c>
      <c r="AJ26">
        <f t="shared" si="24"/>
        <v>0</v>
      </c>
      <c r="AK26">
        <f t="shared" si="24"/>
        <v>0</v>
      </c>
      <c r="AL26">
        <f t="shared" si="24"/>
        <v>0</v>
      </c>
      <c r="AM26">
        <f t="shared" si="24"/>
        <v>0</v>
      </c>
      <c r="AN26">
        <f t="shared" si="24"/>
        <v>0</v>
      </c>
      <c r="AO26">
        <f t="shared" si="24"/>
        <v>0</v>
      </c>
      <c r="AP26">
        <f t="shared" si="24"/>
        <v>0</v>
      </c>
    </row>
    <row r="27" spans="1:42" x14ac:dyDescent="0.2">
      <c r="A27" t="s">
        <v>1367</v>
      </c>
      <c r="C27">
        <f t="shared" ref="C27:AP27" si="25">C$2*C114</f>
        <v>0</v>
      </c>
      <c r="D27">
        <f t="shared" si="25"/>
        <v>0</v>
      </c>
      <c r="E27">
        <f t="shared" si="25"/>
        <v>0</v>
      </c>
      <c r="F27">
        <f t="shared" si="25"/>
        <v>0</v>
      </c>
      <c r="G27">
        <f t="shared" si="25"/>
        <v>0</v>
      </c>
      <c r="H27">
        <f t="shared" si="25"/>
        <v>0</v>
      </c>
      <c r="I27">
        <f t="shared" si="25"/>
        <v>0</v>
      </c>
      <c r="J27">
        <f t="shared" si="25"/>
        <v>0</v>
      </c>
      <c r="K27">
        <f t="shared" si="25"/>
        <v>0</v>
      </c>
      <c r="L27">
        <f t="shared" si="25"/>
        <v>0</v>
      </c>
      <c r="M27">
        <f t="shared" si="25"/>
        <v>0</v>
      </c>
      <c r="N27">
        <f t="shared" si="25"/>
        <v>0</v>
      </c>
      <c r="O27">
        <f t="shared" si="25"/>
        <v>0</v>
      </c>
      <c r="P27">
        <f t="shared" si="25"/>
        <v>0</v>
      </c>
      <c r="Q27">
        <f t="shared" si="25"/>
        <v>0</v>
      </c>
      <c r="R27">
        <f t="shared" si="25"/>
        <v>0</v>
      </c>
      <c r="S27">
        <f t="shared" si="25"/>
        <v>0</v>
      </c>
      <c r="T27">
        <f t="shared" si="25"/>
        <v>0</v>
      </c>
      <c r="U27">
        <f t="shared" si="25"/>
        <v>0</v>
      </c>
      <c r="V27">
        <f t="shared" si="25"/>
        <v>0</v>
      </c>
      <c r="W27">
        <f t="shared" si="25"/>
        <v>0</v>
      </c>
      <c r="X27">
        <f t="shared" si="25"/>
        <v>0</v>
      </c>
      <c r="Y27">
        <f t="shared" si="25"/>
        <v>0</v>
      </c>
      <c r="Z27">
        <f t="shared" si="25"/>
        <v>0</v>
      </c>
      <c r="AA27">
        <f t="shared" si="25"/>
        <v>0</v>
      </c>
      <c r="AB27">
        <f t="shared" si="25"/>
        <v>28197438.163797334</v>
      </c>
      <c r="AC27">
        <f t="shared" si="25"/>
        <v>14306114.388672637</v>
      </c>
      <c r="AD27">
        <f t="shared" si="25"/>
        <v>7721598.4912468214</v>
      </c>
      <c r="AE27">
        <f t="shared" si="25"/>
        <v>3869471.0065398528</v>
      </c>
      <c r="AF27">
        <f t="shared" si="25"/>
        <v>0</v>
      </c>
      <c r="AG27">
        <f t="shared" si="25"/>
        <v>0</v>
      </c>
      <c r="AH27">
        <f t="shared" si="25"/>
        <v>0</v>
      </c>
      <c r="AI27">
        <f t="shared" si="25"/>
        <v>0</v>
      </c>
      <c r="AJ27">
        <f t="shared" si="25"/>
        <v>0</v>
      </c>
      <c r="AK27">
        <f t="shared" si="25"/>
        <v>0</v>
      </c>
      <c r="AL27">
        <f t="shared" si="25"/>
        <v>0</v>
      </c>
      <c r="AM27">
        <f t="shared" si="25"/>
        <v>0</v>
      </c>
      <c r="AN27">
        <f t="shared" si="25"/>
        <v>0</v>
      </c>
      <c r="AO27">
        <f t="shared" si="25"/>
        <v>0</v>
      </c>
      <c r="AP27">
        <f t="shared" si="25"/>
        <v>0</v>
      </c>
    </row>
    <row r="28" spans="1:42" x14ac:dyDescent="0.2">
      <c r="A28" t="s">
        <v>1342</v>
      </c>
      <c r="C28">
        <f t="shared" ref="C28:AP28" si="26">C$2*C115</f>
        <v>0</v>
      </c>
      <c r="D28">
        <f t="shared" si="26"/>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0</v>
      </c>
      <c r="Q28">
        <f t="shared" si="26"/>
        <v>0</v>
      </c>
      <c r="R28">
        <f t="shared" si="26"/>
        <v>0</v>
      </c>
      <c r="S28">
        <f t="shared" si="26"/>
        <v>0</v>
      </c>
      <c r="T28">
        <f t="shared" si="26"/>
        <v>0</v>
      </c>
      <c r="U28">
        <f t="shared" si="26"/>
        <v>0</v>
      </c>
      <c r="V28">
        <f t="shared" si="26"/>
        <v>0</v>
      </c>
      <c r="W28">
        <f t="shared" si="26"/>
        <v>0</v>
      </c>
      <c r="X28">
        <f t="shared" si="26"/>
        <v>0</v>
      </c>
      <c r="Y28">
        <f t="shared" si="26"/>
        <v>-202268014.2127181</v>
      </c>
      <c r="Z28">
        <f t="shared" si="26"/>
        <v>35409686.234295301</v>
      </c>
      <c r="AA28">
        <f t="shared" si="26"/>
        <v>-1434893.6098804665</v>
      </c>
      <c r="AB28">
        <f t="shared" si="26"/>
        <v>359775813.10491753</v>
      </c>
      <c r="AC28">
        <f t="shared" si="26"/>
        <v>-9570646.0198160484</v>
      </c>
      <c r="AD28">
        <f t="shared" si="26"/>
        <v>0</v>
      </c>
      <c r="AE28">
        <f t="shared" si="26"/>
        <v>0</v>
      </c>
      <c r="AF28">
        <f t="shared" si="26"/>
        <v>0</v>
      </c>
      <c r="AG28">
        <f t="shared" si="26"/>
        <v>0</v>
      </c>
      <c r="AH28">
        <f t="shared" si="26"/>
        <v>609825635.91439223</v>
      </c>
      <c r="AI28">
        <f t="shared" si="26"/>
        <v>156979377.28667024</v>
      </c>
      <c r="AJ28">
        <f t="shared" si="26"/>
        <v>144183566.38214302</v>
      </c>
      <c r="AK28">
        <f t="shared" si="26"/>
        <v>0</v>
      </c>
      <c r="AL28">
        <f t="shared" si="26"/>
        <v>92355568.009056374</v>
      </c>
      <c r="AM28">
        <f t="shared" si="26"/>
        <v>21859306.03764648</v>
      </c>
      <c r="AN28">
        <f t="shared" si="26"/>
        <v>1036109231.5118999</v>
      </c>
      <c r="AO28">
        <f t="shared" si="26"/>
        <v>0</v>
      </c>
      <c r="AP28">
        <f t="shared" si="26"/>
        <v>0</v>
      </c>
    </row>
    <row r="29" spans="1:42" x14ac:dyDescent="0.2">
      <c r="A29" t="s">
        <v>1368</v>
      </c>
      <c r="C29">
        <f t="shared" ref="C29:AP29" si="27">C$2*C116</f>
        <v>0</v>
      </c>
      <c r="D29">
        <f t="shared" si="27"/>
        <v>0</v>
      </c>
      <c r="E29">
        <f t="shared" si="27"/>
        <v>0</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c r="Q29">
        <f t="shared" si="27"/>
        <v>0</v>
      </c>
      <c r="R29">
        <f t="shared" si="27"/>
        <v>0</v>
      </c>
      <c r="S29">
        <f t="shared" si="27"/>
        <v>0</v>
      </c>
      <c r="T29">
        <f t="shared" si="27"/>
        <v>0</v>
      </c>
      <c r="U29">
        <f t="shared" si="27"/>
        <v>0</v>
      </c>
      <c r="V29">
        <f t="shared" si="27"/>
        <v>0</v>
      </c>
      <c r="W29">
        <f t="shared" si="27"/>
        <v>0</v>
      </c>
      <c r="X29">
        <f t="shared" si="27"/>
        <v>0</v>
      </c>
      <c r="Y29">
        <f t="shared" si="27"/>
        <v>0</v>
      </c>
      <c r="Z29">
        <f t="shared" si="27"/>
        <v>0</v>
      </c>
      <c r="AA29">
        <f t="shared" si="27"/>
        <v>0</v>
      </c>
      <c r="AB29">
        <f t="shared" si="27"/>
        <v>0</v>
      </c>
      <c r="AC29">
        <f t="shared" si="27"/>
        <v>0</v>
      </c>
      <c r="AD29">
        <f t="shared" si="27"/>
        <v>0</v>
      </c>
      <c r="AE29">
        <f t="shared" si="27"/>
        <v>0</v>
      </c>
      <c r="AF29">
        <f t="shared" si="27"/>
        <v>0</v>
      </c>
      <c r="AG29">
        <f t="shared" si="27"/>
        <v>0</v>
      </c>
      <c r="AH29">
        <f t="shared" si="27"/>
        <v>0</v>
      </c>
      <c r="AI29">
        <f t="shared" si="27"/>
        <v>0</v>
      </c>
      <c r="AJ29">
        <f t="shared" si="27"/>
        <v>0</v>
      </c>
      <c r="AK29">
        <f t="shared" si="27"/>
        <v>-69792450.098429963</v>
      </c>
      <c r="AL29">
        <f t="shared" si="27"/>
        <v>113905200.54450287</v>
      </c>
      <c r="AM29">
        <f t="shared" si="27"/>
        <v>0</v>
      </c>
      <c r="AN29">
        <f t="shared" si="27"/>
        <v>1700936572.6477799</v>
      </c>
      <c r="AO29">
        <f t="shared" si="27"/>
        <v>0</v>
      </c>
      <c r="AP29">
        <f t="shared" si="27"/>
        <v>0</v>
      </c>
    </row>
    <row r="30" spans="1:42" x14ac:dyDescent="0.2">
      <c r="A30" t="s">
        <v>1343</v>
      </c>
      <c r="C30">
        <f t="shared" ref="C30:AP30" si="28">C$2*C117</f>
        <v>0</v>
      </c>
      <c r="D30">
        <f t="shared" si="28"/>
        <v>0</v>
      </c>
      <c r="E30">
        <f t="shared" si="28"/>
        <v>0</v>
      </c>
      <c r="F30">
        <f t="shared" si="28"/>
        <v>0</v>
      </c>
      <c r="G30">
        <f t="shared" si="28"/>
        <v>0</v>
      </c>
      <c r="H30">
        <f t="shared" si="28"/>
        <v>0</v>
      </c>
      <c r="I30">
        <f t="shared" si="28"/>
        <v>0</v>
      </c>
      <c r="J30">
        <f t="shared" si="28"/>
        <v>0</v>
      </c>
      <c r="K30">
        <f t="shared" si="28"/>
        <v>0</v>
      </c>
      <c r="L30">
        <f t="shared" si="28"/>
        <v>0</v>
      </c>
      <c r="M30">
        <f t="shared" si="28"/>
        <v>0</v>
      </c>
      <c r="N30">
        <f t="shared" si="28"/>
        <v>0</v>
      </c>
      <c r="O30">
        <f t="shared" si="28"/>
        <v>0</v>
      </c>
      <c r="P30">
        <f t="shared" si="28"/>
        <v>0</v>
      </c>
      <c r="Q30">
        <f t="shared" si="28"/>
        <v>0</v>
      </c>
      <c r="R30">
        <f t="shared" si="28"/>
        <v>0</v>
      </c>
      <c r="S30">
        <f t="shared" si="28"/>
        <v>0</v>
      </c>
      <c r="T30">
        <f t="shared" si="28"/>
        <v>0</v>
      </c>
      <c r="U30">
        <f t="shared" si="28"/>
        <v>0</v>
      </c>
      <c r="V30">
        <f t="shared" si="28"/>
        <v>0</v>
      </c>
      <c r="W30">
        <f t="shared" si="28"/>
        <v>0</v>
      </c>
      <c r="X30">
        <f t="shared" si="28"/>
        <v>0</v>
      </c>
      <c r="Y30">
        <f t="shared" si="28"/>
        <v>1116278.0708352819</v>
      </c>
      <c r="Z30">
        <f t="shared" si="28"/>
        <v>0</v>
      </c>
      <c r="AA30">
        <f t="shared" si="28"/>
        <v>0</v>
      </c>
      <c r="AB30">
        <f t="shared" si="28"/>
        <v>0</v>
      </c>
      <c r="AC30">
        <f t="shared" si="28"/>
        <v>0</v>
      </c>
      <c r="AD30">
        <f t="shared" si="28"/>
        <v>65692552.109531142</v>
      </c>
      <c r="AE30">
        <f t="shared" si="28"/>
        <v>34410652.879586548</v>
      </c>
      <c r="AF30">
        <f t="shared" si="28"/>
        <v>22855705.886236578</v>
      </c>
      <c r="AG30">
        <f t="shared" si="28"/>
        <v>0</v>
      </c>
      <c r="AH30">
        <f t="shared" si="28"/>
        <v>0</v>
      </c>
      <c r="AI30">
        <f t="shared" si="28"/>
        <v>0</v>
      </c>
      <c r="AJ30">
        <f t="shared" si="28"/>
        <v>0</v>
      </c>
      <c r="AK30">
        <f t="shared" si="28"/>
        <v>0</v>
      </c>
      <c r="AL30">
        <f t="shared" si="28"/>
        <v>0</v>
      </c>
      <c r="AM30">
        <f t="shared" si="28"/>
        <v>0</v>
      </c>
      <c r="AN30">
        <f t="shared" si="28"/>
        <v>569125648.75958991</v>
      </c>
      <c r="AO30">
        <f t="shared" si="28"/>
        <v>0</v>
      </c>
      <c r="AP30">
        <f t="shared" si="28"/>
        <v>0</v>
      </c>
    </row>
    <row r="31" spans="1:42" x14ac:dyDescent="0.2">
      <c r="A31" t="s">
        <v>1344</v>
      </c>
      <c r="C31">
        <f t="shared" ref="C31:AP31" si="29">C$2*C118</f>
        <v>0</v>
      </c>
      <c r="D31">
        <f t="shared" si="29"/>
        <v>0</v>
      </c>
      <c r="E31">
        <f t="shared" si="29"/>
        <v>0</v>
      </c>
      <c r="F31">
        <f t="shared" si="29"/>
        <v>0</v>
      </c>
      <c r="G31">
        <f t="shared" si="29"/>
        <v>0</v>
      </c>
      <c r="H31">
        <f t="shared" si="29"/>
        <v>0</v>
      </c>
      <c r="I31">
        <f t="shared" si="29"/>
        <v>0</v>
      </c>
      <c r="J31">
        <f t="shared" si="29"/>
        <v>0</v>
      </c>
      <c r="K31">
        <f t="shared" si="29"/>
        <v>0</v>
      </c>
      <c r="L31">
        <f t="shared" si="29"/>
        <v>0</v>
      </c>
      <c r="M31">
        <f t="shared" si="29"/>
        <v>0</v>
      </c>
      <c r="N31">
        <f t="shared" si="29"/>
        <v>0</v>
      </c>
      <c r="O31">
        <f t="shared" si="29"/>
        <v>0</v>
      </c>
      <c r="P31">
        <f t="shared" si="29"/>
        <v>0</v>
      </c>
      <c r="Q31">
        <f t="shared" si="29"/>
        <v>0</v>
      </c>
      <c r="R31">
        <f t="shared" si="29"/>
        <v>0</v>
      </c>
      <c r="S31">
        <f t="shared" si="29"/>
        <v>0</v>
      </c>
      <c r="T31">
        <f t="shared" si="29"/>
        <v>0</v>
      </c>
      <c r="U31">
        <f t="shared" si="29"/>
        <v>0</v>
      </c>
      <c r="V31">
        <f t="shared" si="29"/>
        <v>0</v>
      </c>
      <c r="W31">
        <f t="shared" si="29"/>
        <v>0</v>
      </c>
      <c r="X31">
        <f t="shared" si="29"/>
        <v>0</v>
      </c>
      <c r="Y31">
        <f t="shared" si="29"/>
        <v>0</v>
      </c>
      <c r="Z31">
        <f t="shared" si="29"/>
        <v>0</v>
      </c>
      <c r="AA31">
        <f t="shared" si="29"/>
        <v>0</v>
      </c>
      <c r="AB31">
        <f t="shared" si="29"/>
        <v>4846434.684402667</v>
      </c>
      <c r="AC31">
        <f t="shared" si="29"/>
        <v>-3323642.7367623299</v>
      </c>
      <c r="AD31">
        <f t="shared" si="29"/>
        <v>5194529.8941114983</v>
      </c>
      <c r="AE31">
        <f t="shared" si="29"/>
        <v>-20591113.570515644</v>
      </c>
      <c r="AF31">
        <f t="shared" si="29"/>
        <v>-11835990.548229657</v>
      </c>
      <c r="AG31">
        <f t="shared" si="29"/>
        <v>-18757448.131804284</v>
      </c>
      <c r="AH31">
        <f t="shared" si="29"/>
        <v>-24537838.912122641</v>
      </c>
      <c r="AI31">
        <f t="shared" si="29"/>
        <v>-19229973.717617106</v>
      </c>
      <c r="AJ31">
        <f t="shared" si="29"/>
        <v>-13457132.862333348</v>
      </c>
      <c r="AK31">
        <f t="shared" si="29"/>
        <v>-59317272.235555306</v>
      </c>
      <c r="AL31">
        <f t="shared" si="29"/>
        <v>3571081.9630168467</v>
      </c>
      <c r="AM31">
        <f t="shared" si="29"/>
        <v>-6800672.9894900154</v>
      </c>
      <c r="AN31">
        <f t="shared" si="29"/>
        <v>-11411890.118069999</v>
      </c>
      <c r="AO31">
        <f t="shared" si="29"/>
        <v>-3716394.4999999995</v>
      </c>
      <c r="AP31">
        <f t="shared" si="29"/>
        <v>60770000</v>
      </c>
    </row>
    <row r="32" spans="1:42" x14ac:dyDescent="0.2">
      <c r="A32" t="s">
        <v>1304</v>
      </c>
      <c r="C32">
        <f t="shared" ref="C32:AP32" si="30">C$2*C119</f>
        <v>-56412537.969193541</v>
      </c>
      <c r="D32">
        <f t="shared" si="30"/>
        <v>-80724447.626041144</v>
      </c>
      <c r="E32">
        <f t="shared" si="30"/>
        <v>-64108179.812979482</v>
      </c>
      <c r="F32">
        <f t="shared" si="30"/>
        <v>-2475516.6571566528</v>
      </c>
      <c r="G32">
        <f t="shared" si="30"/>
        <v>8934701.2667671088</v>
      </c>
      <c r="H32">
        <f t="shared" si="30"/>
        <v>19983675.389772106</v>
      </c>
      <c r="I32">
        <f t="shared" si="30"/>
        <v>17732792.880181115</v>
      </c>
      <c r="J32">
        <f t="shared" si="30"/>
        <v>91947814.934272453</v>
      </c>
      <c r="K32">
        <f t="shared" si="30"/>
        <v>77216923.694230422</v>
      </c>
      <c r="L32">
        <f t="shared" si="30"/>
        <v>-4151246.2106617698</v>
      </c>
      <c r="M32">
        <f t="shared" si="30"/>
        <v>15765196.439075002</v>
      </c>
      <c r="N32">
        <f t="shared" si="30"/>
        <v>84160079.972688287</v>
      </c>
      <c r="O32">
        <f t="shared" si="30"/>
        <v>298005674.24358219</v>
      </c>
      <c r="P32">
        <f t="shared" si="30"/>
        <v>413984749.3955636</v>
      </c>
      <c r="Q32">
        <f t="shared" si="30"/>
        <v>637368048.69524109</v>
      </c>
      <c r="R32">
        <f t="shared" si="30"/>
        <v>918451645.23712969</v>
      </c>
      <c r="S32">
        <f t="shared" si="30"/>
        <v>708000310.29287302</v>
      </c>
      <c r="T32">
        <f t="shared" si="30"/>
        <v>416100892.37621588</v>
      </c>
      <c r="U32">
        <f t="shared" si="30"/>
        <v>-1542586542.48492</v>
      </c>
      <c r="V32">
        <f t="shared" si="30"/>
        <v>110145712.56120764</v>
      </c>
      <c r="W32">
        <f t="shared" si="30"/>
        <v>427579557.65727055</v>
      </c>
      <c r="X32">
        <f t="shared" si="30"/>
        <v>789884636.72024798</v>
      </c>
      <c r="Y32">
        <f t="shared" si="30"/>
        <v>1431658070.2989485</v>
      </c>
      <c r="Z32">
        <f t="shared" si="30"/>
        <v>1742717123.1182814</v>
      </c>
      <c r="AA32">
        <f t="shared" si="30"/>
        <v>2008668677.6490443</v>
      </c>
      <c r="AB32">
        <f t="shared" si="30"/>
        <v>1806260332.4105899</v>
      </c>
      <c r="AC32">
        <f t="shared" si="30"/>
        <v>2472810427.0200062</v>
      </c>
      <c r="AD32">
        <f t="shared" si="30"/>
        <v>2604431994.3826246</v>
      </c>
      <c r="AE32">
        <f t="shared" si="30"/>
        <v>3428074921.0081282</v>
      </c>
      <c r="AF32">
        <f t="shared" si="30"/>
        <v>5369186241.1084099</v>
      </c>
      <c r="AG32">
        <f t="shared" si="30"/>
        <v>6479882788.315258</v>
      </c>
      <c r="AH32">
        <f t="shared" si="30"/>
        <v>6614489582.1585245</v>
      </c>
      <c r="AI32">
        <f t="shared" si="30"/>
        <v>6709298585.2322865</v>
      </c>
      <c r="AJ32">
        <f t="shared" si="30"/>
        <v>7561114384.2496967</v>
      </c>
      <c r="AK32">
        <f t="shared" si="30"/>
        <v>8993381919.645607</v>
      </c>
      <c r="AL32">
        <f t="shared" si="30"/>
        <v>6215529727.0094938</v>
      </c>
      <c r="AM32">
        <f t="shared" si="30"/>
        <v>2119381160.9389241</v>
      </c>
      <c r="AN32">
        <f t="shared" si="30"/>
        <v>4058339299.6122594</v>
      </c>
      <c r="AO32">
        <f t="shared" si="30"/>
        <v>1376977253.5999999</v>
      </c>
      <c r="AP32">
        <f t="shared" si="30"/>
        <v>1963180000</v>
      </c>
    </row>
    <row r="33" spans="1:42" x14ac:dyDescent="0.2">
      <c r="A33" t="s">
        <v>1305</v>
      </c>
      <c r="C33">
        <f t="shared" ref="C33:AP33" si="31">C$2*C120</f>
        <v>1206685.3041538724</v>
      </c>
      <c r="D33">
        <f t="shared" si="31"/>
        <v>1161502.8435401602</v>
      </c>
      <c r="E33">
        <f t="shared" si="31"/>
        <v>572394.46261588822</v>
      </c>
      <c r="F33">
        <f t="shared" si="31"/>
        <v>825172.21905221767</v>
      </c>
      <c r="G33">
        <f t="shared" si="31"/>
        <v>525570.66275100643</v>
      </c>
      <c r="H33">
        <f t="shared" si="31"/>
        <v>749387.82711645402</v>
      </c>
      <c r="I33">
        <f t="shared" si="31"/>
        <v>709311.71520724462</v>
      </c>
      <c r="J33">
        <f t="shared" si="31"/>
        <v>3687130.4234294719</v>
      </c>
      <c r="K33">
        <f t="shared" si="31"/>
        <v>4909746.5932747675</v>
      </c>
      <c r="L33">
        <f t="shared" si="31"/>
        <v>6508770.9333396396</v>
      </c>
      <c r="M33">
        <f t="shared" si="31"/>
        <v>3779835.5465075728</v>
      </c>
      <c r="N33">
        <f t="shared" si="31"/>
        <v>616323.29745606799</v>
      </c>
      <c r="O33">
        <f t="shared" si="31"/>
        <v>119629969.69443409</v>
      </c>
      <c r="P33">
        <f t="shared" si="31"/>
        <v>140814649.59720454</v>
      </c>
      <c r="Q33">
        <f t="shared" si="31"/>
        <v>210313478.90269026</v>
      </c>
      <c r="R33">
        <f t="shared" si="31"/>
        <v>289481824.6373288</v>
      </c>
      <c r="S33">
        <f t="shared" si="31"/>
        <v>212336290.77130675</v>
      </c>
      <c r="T33">
        <f t="shared" si="31"/>
        <v>149947433.30107912</v>
      </c>
      <c r="U33">
        <f t="shared" si="31"/>
        <v>-9681630.0944718216</v>
      </c>
      <c r="V33">
        <f t="shared" si="31"/>
        <v>67034681.008456871</v>
      </c>
      <c r="W33">
        <f t="shared" si="31"/>
        <v>159359107.25559369</v>
      </c>
      <c r="X33">
        <f t="shared" si="31"/>
        <v>446860835.30589533</v>
      </c>
      <c r="Y33">
        <f t="shared" si="31"/>
        <v>428309606.88895774</v>
      </c>
      <c r="Z33">
        <f t="shared" si="31"/>
        <v>551478046.156672</v>
      </c>
      <c r="AA33">
        <f t="shared" si="31"/>
        <v>536000589.14376241</v>
      </c>
      <c r="AB33">
        <f t="shared" si="31"/>
        <v>486601134.32945114</v>
      </c>
      <c r="AC33">
        <f t="shared" si="31"/>
        <v>642370547.16847169</v>
      </c>
      <c r="AD33">
        <f t="shared" si="31"/>
        <v>660623464.80911946</v>
      </c>
      <c r="AE33">
        <f t="shared" si="31"/>
        <v>830554312.47516131</v>
      </c>
      <c r="AF33">
        <f t="shared" si="31"/>
        <v>1346718050.9991422</v>
      </c>
      <c r="AG33">
        <f t="shared" si="31"/>
        <v>1578887807.9640474</v>
      </c>
      <c r="AH33">
        <f t="shared" si="31"/>
        <v>1659052900.8726418</v>
      </c>
      <c r="AI33">
        <f t="shared" si="31"/>
        <v>3216376624.4561343</v>
      </c>
      <c r="AJ33">
        <f t="shared" si="31"/>
        <v>1827094153.1945162</v>
      </c>
      <c r="AK33">
        <f t="shared" si="31"/>
        <v>1461476622.3143201</v>
      </c>
      <c r="AL33">
        <f t="shared" si="31"/>
        <v>1221925735.1384885</v>
      </c>
      <c r="AM33">
        <f t="shared" si="31"/>
        <v>63756309.276468895</v>
      </c>
      <c r="AN33">
        <f t="shared" si="31"/>
        <v>714994462.05095994</v>
      </c>
      <c r="AO33">
        <f t="shared" si="31"/>
        <v>143665193.09999999</v>
      </c>
      <c r="AP33">
        <f t="shared" si="31"/>
        <v>282014000</v>
      </c>
    </row>
    <row r="34" spans="1:42" x14ac:dyDescent="0.2">
      <c r="A34" t="s">
        <v>1369</v>
      </c>
      <c r="C34">
        <f t="shared" ref="C34:AP34" si="32">C$2*C121</f>
        <v>0</v>
      </c>
      <c r="D34">
        <f t="shared" si="32"/>
        <v>0</v>
      </c>
      <c r="E34">
        <f t="shared" si="32"/>
        <v>0</v>
      </c>
      <c r="F34">
        <f t="shared" si="32"/>
        <v>0</v>
      </c>
      <c r="G34">
        <f t="shared" si="32"/>
        <v>0</v>
      </c>
      <c r="H34">
        <f t="shared" si="32"/>
        <v>0</v>
      </c>
      <c r="I34">
        <f t="shared" si="32"/>
        <v>0</v>
      </c>
      <c r="J34">
        <f t="shared" si="32"/>
        <v>0</v>
      </c>
      <c r="K34">
        <f t="shared" si="32"/>
        <v>0</v>
      </c>
      <c r="L34">
        <f t="shared" si="32"/>
        <v>0</v>
      </c>
      <c r="M34">
        <f t="shared" si="32"/>
        <v>0</v>
      </c>
      <c r="N34">
        <f t="shared" si="32"/>
        <v>0</v>
      </c>
      <c r="O34">
        <f t="shared" si="32"/>
        <v>0</v>
      </c>
      <c r="P34">
        <f t="shared" si="32"/>
        <v>0</v>
      </c>
      <c r="Q34">
        <f t="shared" si="32"/>
        <v>0</v>
      </c>
      <c r="R34">
        <f t="shared" si="32"/>
        <v>0</v>
      </c>
      <c r="S34">
        <f t="shared" si="32"/>
        <v>0</v>
      </c>
      <c r="T34">
        <f t="shared" si="32"/>
        <v>0</v>
      </c>
      <c r="U34">
        <f t="shared" si="32"/>
        <v>0</v>
      </c>
      <c r="V34">
        <f t="shared" si="32"/>
        <v>0</v>
      </c>
      <c r="W34">
        <f t="shared" si="32"/>
        <v>0</v>
      </c>
      <c r="X34">
        <f t="shared" si="32"/>
        <v>0</v>
      </c>
      <c r="Y34">
        <f t="shared" si="32"/>
        <v>0</v>
      </c>
      <c r="Z34">
        <f t="shared" si="32"/>
        <v>0</v>
      </c>
      <c r="AA34">
        <f t="shared" si="32"/>
        <v>0</v>
      </c>
      <c r="AB34">
        <f t="shared" si="32"/>
        <v>0</v>
      </c>
      <c r="AC34">
        <f t="shared" si="32"/>
        <v>0</v>
      </c>
      <c r="AD34">
        <f t="shared" si="32"/>
        <v>-6342942.1788096614</v>
      </c>
      <c r="AE34">
        <f t="shared" si="32"/>
        <v>-23769607.611601952</v>
      </c>
      <c r="AF34">
        <f t="shared" si="32"/>
        <v>-20542926.123938829</v>
      </c>
      <c r="AG34">
        <f t="shared" si="32"/>
        <v>-16990442.148373444</v>
      </c>
      <c r="AH34">
        <f t="shared" si="32"/>
        <v>0</v>
      </c>
      <c r="AI34">
        <f t="shared" si="32"/>
        <v>0</v>
      </c>
      <c r="AJ34">
        <f t="shared" si="32"/>
        <v>0</v>
      </c>
      <c r="AK34">
        <f t="shared" si="32"/>
        <v>-100208327.98942748</v>
      </c>
      <c r="AL34">
        <f t="shared" si="32"/>
        <v>6526460.1393066505</v>
      </c>
      <c r="AM34">
        <f t="shared" si="32"/>
        <v>42382765.595214561</v>
      </c>
      <c r="AN34">
        <f t="shared" si="32"/>
        <v>2937714.2878199997</v>
      </c>
      <c r="AO34">
        <f t="shared" si="32"/>
        <v>0</v>
      </c>
      <c r="AP34">
        <f t="shared" si="32"/>
        <v>0</v>
      </c>
    </row>
    <row r="35" spans="1:42" x14ac:dyDescent="0.2">
      <c r="A35" t="s">
        <v>1306</v>
      </c>
      <c r="C35">
        <f t="shared" ref="C35:AP35" si="33">C$2*C122</f>
        <v>-57619223.273347408</v>
      </c>
      <c r="D35">
        <f t="shared" si="33"/>
        <v>-81885950.469581306</v>
      </c>
      <c r="E35">
        <f t="shared" si="33"/>
        <v>-64680574.275595374</v>
      </c>
      <c r="F35">
        <f t="shared" si="33"/>
        <v>-3300688.8762088707</v>
      </c>
      <c r="G35">
        <f t="shared" si="33"/>
        <v>525570.66275100643</v>
      </c>
      <c r="H35">
        <f t="shared" si="33"/>
        <v>4496326.9626987241</v>
      </c>
      <c r="I35">
        <f t="shared" si="33"/>
        <v>10639675.728108671</v>
      </c>
      <c r="J35">
        <f t="shared" si="33"/>
        <v>88260684.510842979</v>
      </c>
      <c r="K35">
        <f t="shared" si="33"/>
        <v>72307177.100955665</v>
      </c>
      <c r="L35">
        <f t="shared" si="33"/>
        <v>-10660017.144001409</v>
      </c>
      <c r="M35">
        <f t="shared" si="33"/>
        <v>11985360.89256743</v>
      </c>
      <c r="N35">
        <f t="shared" si="33"/>
        <v>83543756.675232217</v>
      </c>
      <c r="O35">
        <f t="shared" si="33"/>
        <v>178375704.54914808</v>
      </c>
      <c r="P35">
        <f t="shared" si="33"/>
        <v>273170099.79835904</v>
      </c>
      <c r="Q35">
        <f t="shared" si="33"/>
        <v>427054569.7925508</v>
      </c>
      <c r="R35">
        <f t="shared" si="33"/>
        <v>628969820.59980094</v>
      </c>
      <c r="S35">
        <f t="shared" si="33"/>
        <v>495664019.52156627</v>
      </c>
      <c r="T35">
        <f t="shared" si="33"/>
        <v>266153459.07513675</v>
      </c>
      <c r="U35">
        <f t="shared" si="33"/>
        <v>-1532904912.3904483</v>
      </c>
      <c r="V35">
        <f t="shared" si="33"/>
        <v>43111031.552750766</v>
      </c>
      <c r="W35">
        <f t="shared" si="33"/>
        <v>268220450.40167689</v>
      </c>
      <c r="X35">
        <f t="shared" si="33"/>
        <v>349088812.4821611</v>
      </c>
      <c r="Y35">
        <f t="shared" si="33"/>
        <v>1003348463.4099909</v>
      </c>
      <c r="Z35">
        <f t="shared" si="33"/>
        <v>1180775685.0487247</v>
      </c>
      <c r="AA35">
        <f t="shared" si="33"/>
        <v>1462222907.0804167</v>
      </c>
      <c r="AB35">
        <f t="shared" si="33"/>
        <v>1476360586.2101583</v>
      </c>
      <c r="AC35">
        <f t="shared" si="33"/>
        <v>1783825067.9374127</v>
      </c>
      <c r="AD35">
        <f t="shared" si="33"/>
        <v>1937465587.3946953</v>
      </c>
      <c r="AE35">
        <f t="shared" si="33"/>
        <v>2573612805.5282741</v>
      </c>
      <c r="AF35">
        <f t="shared" si="33"/>
        <v>3992674144.9361377</v>
      </c>
      <c r="AG35">
        <f t="shared" si="33"/>
        <v>4821207864.0224485</v>
      </c>
      <c r="AH35">
        <f t="shared" si="33"/>
        <v>4964956826.4375801</v>
      </c>
      <c r="AI35">
        <f t="shared" si="33"/>
        <v>3321552807.2382035</v>
      </c>
      <c r="AJ35">
        <f t="shared" si="33"/>
        <v>5678525578.3943205</v>
      </c>
      <c r="AK35">
        <f t="shared" si="33"/>
        <v>7431696969.3418598</v>
      </c>
      <c r="AL35">
        <f t="shared" si="33"/>
        <v>4926369138.3604126</v>
      </c>
      <c r="AM35">
        <f t="shared" si="33"/>
        <v>1889737006.9545381</v>
      </c>
      <c r="AN35">
        <f t="shared" si="33"/>
        <v>3442662178.2918296</v>
      </c>
      <c r="AO35">
        <f t="shared" si="33"/>
        <v>1232887329.6999998</v>
      </c>
      <c r="AP35">
        <f t="shared" si="33"/>
        <v>1681166000</v>
      </c>
    </row>
    <row r="36" spans="1:42" x14ac:dyDescent="0.2">
      <c r="A36" t="s">
        <v>1345</v>
      </c>
      <c r="C36">
        <f t="shared" ref="C36:AP36" si="34">C$2*C123</f>
        <v>-57619223.273347408</v>
      </c>
      <c r="D36">
        <f t="shared" si="34"/>
        <v>-81885950.469581306</v>
      </c>
      <c r="E36">
        <f t="shared" si="34"/>
        <v>-64680574.275595374</v>
      </c>
      <c r="F36">
        <f t="shared" si="34"/>
        <v>-3300688.8762088707</v>
      </c>
      <c r="G36">
        <f t="shared" si="34"/>
        <v>8409130.6040161029</v>
      </c>
      <c r="H36">
        <f t="shared" si="34"/>
        <v>19234287.562655654</v>
      </c>
      <c r="I36">
        <f t="shared" si="34"/>
        <v>17023481.16497387</v>
      </c>
      <c r="J36">
        <f t="shared" si="34"/>
        <v>88260684.510842979</v>
      </c>
      <c r="K36">
        <f t="shared" si="34"/>
        <v>72307177.100955665</v>
      </c>
      <c r="L36">
        <f t="shared" si="34"/>
        <v>-10660017.144001409</v>
      </c>
      <c r="M36">
        <f t="shared" si="34"/>
        <v>11985360.89256743</v>
      </c>
      <c r="N36">
        <f t="shared" si="34"/>
        <v>83543756.675232217</v>
      </c>
      <c r="O36">
        <f t="shared" si="34"/>
        <v>178375704.54914808</v>
      </c>
      <c r="P36">
        <f t="shared" si="34"/>
        <v>273170099.79835904</v>
      </c>
      <c r="Q36">
        <f t="shared" si="34"/>
        <v>427054569.7925508</v>
      </c>
      <c r="R36">
        <f t="shared" si="34"/>
        <v>628969820.59980094</v>
      </c>
      <c r="S36">
        <f t="shared" si="34"/>
        <v>495664019.52156627</v>
      </c>
      <c r="T36">
        <f t="shared" si="34"/>
        <v>266153459.07513675</v>
      </c>
      <c r="U36">
        <f t="shared" si="34"/>
        <v>-1532904912.3904483</v>
      </c>
      <c r="V36">
        <f t="shared" si="34"/>
        <v>43111031.552750766</v>
      </c>
      <c r="W36">
        <f t="shared" si="34"/>
        <v>268220450.40167689</v>
      </c>
      <c r="X36">
        <f t="shared" si="34"/>
        <v>349088812.4821611</v>
      </c>
      <c r="Y36">
        <f t="shared" si="34"/>
        <v>1003348463.4099909</v>
      </c>
      <c r="Z36">
        <f t="shared" si="34"/>
        <v>1180775685.0487247</v>
      </c>
      <c r="AA36">
        <f t="shared" si="34"/>
        <v>1462222907.0804167</v>
      </c>
      <c r="AB36">
        <f t="shared" si="34"/>
        <v>1476360586.2101583</v>
      </c>
      <c r="AC36">
        <f t="shared" si="34"/>
        <v>1783825067.9374127</v>
      </c>
      <c r="AD36">
        <f t="shared" si="34"/>
        <v>1937465587.3946953</v>
      </c>
      <c r="AE36">
        <f t="shared" si="34"/>
        <v>2573612805.5282741</v>
      </c>
      <c r="AF36">
        <f t="shared" si="34"/>
        <v>3992674144.9361377</v>
      </c>
      <c r="AG36">
        <f t="shared" si="34"/>
        <v>4821207864.0224485</v>
      </c>
      <c r="AH36">
        <f t="shared" si="34"/>
        <v>4964956826.4375801</v>
      </c>
      <c r="AI36">
        <f t="shared" si="34"/>
        <v>3321552807.2382035</v>
      </c>
      <c r="AJ36">
        <f t="shared" si="34"/>
        <v>5678525578.3943205</v>
      </c>
      <c r="AK36">
        <f t="shared" si="34"/>
        <v>7431696969.3418598</v>
      </c>
      <c r="AL36">
        <f t="shared" si="34"/>
        <v>4926369138.3604126</v>
      </c>
      <c r="AM36">
        <f t="shared" si="34"/>
        <v>1889737006.9545381</v>
      </c>
      <c r="AN36">
        <f t="shared" si="34"/>
        <v>3442662178.2918296</v>
      </c>
      <c r="AO36">
        <f t="shared" si="34"/>
        <v>1232887329.6999998</v>
      </c>
      <c r="AP36">
        <f t="shared" si="34"/>
        <v>1681166000</v>
      </c>
    </row>
    <row r="37" spans="1:42" x14ac:dyDescent="0.2">
      <c r="A37" t="s">
        <v>1346</v>
      </c>
      <c r="C37">
        <f t="shared" ref="C37:AP37" si="35">C$2*C124</f>
        <v>-57619223.273347408</v>
      </c>
      <c r="D37">
        <f t="shared" si="35"/>
        <v>-81885950.469581306</v>
      </c>
      <c r="E37">
        <f t="shared" si="35"/>
        <v>-64680574.275595374</v>
      </c>
      <c r="F37">
        <f t="shared" si="35"/>
        <v>-3300688.8762088707</v>
      </c>
      <c r="G37">
        <f t="shared" si="35"/>
        <v>8409130.6040161029</v>
      </c>
      <c r="H37">
        <f t="shared" si="35"/>
        <v>19234287.562655654</v>
      </c>
      <c r="I37">
        <f t="shared" si="35"/>
        <v>17023481.16497387</v>
      </c>
      <c r="J37">
        <f t="shared" si="35"/>
        <v>88260684.510842979</v>
      </c>
      <c r="K37">
        <f t="shared" si="35"/>
        <v>72307177.100955665</v>
      </c>
      <c r="L37">
        <f t="shared" si="35"/>
        <v>-10660017.144001409</v>
      </c>
      <c r="M37">
        <f t="shared" si="35"/>
        <v>11985360.89256743</v>
      </c>
      <c r="N37">
        <f t="shared" si="35"/>
        <v>83543756.675232217</v>
      </c>
      <c r="O37">
        <f t="shared" si="35"/>
        <v>178375704.54914808</v>
      </c>
      <c r="P37">
        <f t="shared" si="35"/>
        <v>273170099.79835904</v>
      </c>
      <c r="Q37">
        <f t="shared" si="35"/>
        <v>427054569.7925508</v>
      </c>
      <c r="R37">
        <f t="shared" si="35"/>
        <v>628969820.59980094</v>
      </c>
      <c r="S37">
        <f t="shared" si="35"/>
        <v>495664019.52156627</v>
      </c>
      <c r="T37">
        <f t="shared" si="35"/>
        <v>266153459.07513675</v>
      </c>
      <c r="U37">
        <f t="shared" si="35"/>
        <v>-1532904912.3904483</v>
      </c>
      <c r="V37">
        <f t="shared" si="35"/>
        <v>43111031.552750766</v>
      </c>
      <c r="W37">
        <f t="shared" si="35"/>
        <v>268220450.40167689</v>
      </c>
      <c r="X37">
        <f t="shared" si="35"/>
        <v>349088812.4821611</v>
      </c>
      <c r="Y37">
        <f t="shared" si="35"/>
        <v>1003348463.4099909</v>
      </c>
      <c r="Z37">
        <f t="shared" si="35"/>
        <v>1191239076.9616094</v>
      </c>
      <c r="AA37">
        <f t="shared" si="35"/>
        <v>1472668088.5052819</v>
      </c>
      <c r="AB37">
        <f t="shared" si="35"/>
        <v>1319659198.0811386</v>
      </c>
      <c r="AC37">
        <f t="shared" si="35"/>
        <v>1830439879.8515341</v>
      </c>
      <c r="AD37">
        <f t="shared" si="35"/>
        <v>1937465587.3946953</v>
      </c>
      <c r="AE37">
        <f t="shared" si="35"/>
        <v>2573612805.5282741</v>
      </c>
      <c r="AF37">
        <f t="shared" si="35"/>
        <v>4001925263.9853287</v>
      </c>
      <c r="AG37">
        <f t="shared" si="35"/>
        <v>4884004538.202837</v>
      </c>
      <c r="AH37">
        <f t="shared" si="35"/>
        <v>4955436681.285882</v>
      </c>
      <c r="AI37">
        <f t="shared" si="35"/>
        <v>3492921960.7761521</v>
      </c>
      <c r="AJ37">
        <f t="shared" si="35"/>
        <v>5734020231.0551805</v>
      </c>
      <c r="AK37">
        <f t="shared" si="35"/>
        <v>7431696969.3418598</v>
      </c>
      <c r="AL37">
        <f t="shared" si="35"/>
        <v>5000130452.0103121</v>
      </c>
      <c r="AM37">
        <f t="shared" si="35"/>
        <v>2098007617.2576697</v>
      </c>
      <c r="AN37">
        <f t="shared" si="35"/>
        <v>3346282551.8491197</v>
      </c>
      <c r="AO37">
        <f t="shared" si="35"/>
        <v>1233312060.4999998</v>
      </c>
      <c r="AP37">
        <f t="shared" si="35"/>
        <v>1681166000</v>
      </c>
    </row>
    <row r="38" spans="1:42" x14ac:dyDescent="0.2">
      <c r="A38" t="s">
        <v>1347</v>
      </c>
      <c r="C38">
        <f t="shared" ref="C38:AP38" si="36">C$2*C125</f>
        <v>-57619223.273347408</v>
      </c>
      <c r="D38">
        <f t="shared" si="36"/>
        <v>-81885950.469581306</v>
      </c>
      <c r="E38">
        <f t="shared" si="36"/>
        <v>-64680574.275595374</v>
      </c>
      <c r="F38">
        <f t="shared" si="36"/>
        <v>-3300688.8762088707</v>
      </c>
      <c r="G38">
        <f t="shared" si="36"/>
        <v>8409130.6040161029</v>
      </c>
      <c r="H38">
        <f t="shared" si="36"/>
        <v>19234287.562655654</v>
      </c>
      <c r="I38">
        <f t="shared" si="36"/>
        <v>17023481.16497387</v>
      </c>
      <c r="J38">
        <f t="shared" si="36"/>
        <v>88260684.510842979</v>
      </c>
      <c r="K38">
        <f t="shared" si="36"/>
        <v>72307177.100955665</v>
      </c>
      <c r="L38">
        <f t="shared" si="36"/>
        <v>-10660017.144001409</v>
      </c>
      <c r="M38">
        <f t="shared" si="36"/>
        <v>11985360.89256743</v>
      </c>
      <c r="N38">
        <f t="shared" si="36"/>
        <v>83543756.675232217</v>
      </c>
      <c r="O38">
        <f t="shared" si="36"/>
        <v>178375704.54914808</v>
      </c>
      <c r="P38">
        <f t="shared" si="36"/>
        <v>273170099.79835904</v>
      </c>
      <c r="Q38">
        <f t="shared" si="36"/>
        <v>427054569.7925508</v>
      </c>
      <c r="R38">
        <f t="shared" si="36"/>
        <v>628969820.59980094</v>
      </c>
      <c r="S38">
        <f t="shared" si="36"/>
        <v>495664019.52156627</v>
      </c>
      <c r="T38">
        <f t="shared" si="36"/>
        <v>266153459.07513675</v>
      </c>
      <c r="U38">
        <f t="shared" si="36"/>
        <v>-1532904912.3904483</v>
      </c>
      <c r="V38">
        <f t="shared" si="36"/>
        <v>43111031.552750766</v>
      </c>
      <c r="W38">
        <f t="shared" si="36"/>
        <v>268220450.40167689</v>
      </c>
      <c r="X38">
        <f t="shared" si="36"/>
        <v>343023801.41435266</v>
      </c>
      <c r="Y38">
        <f t="shared" si="36"/>
        <v>1003348463.4099909</v>
      </c>
      <c r="Z38">
        <f t="shared" si="36"/>
        <v>1191239076.9616094</v>
      </c>
      <c r="AA38">
        <f t="shared" si="36"/>
        <v>1472668088.5052819</v>
      </c>
      <c r="AB38">
        <f t="shared" si="36"/>
        <v>1319659198.0811386</v>
      </c>
      <c r="AC38">
        <f t="shared" si="36"/>
        <v>1830439879.8515341</v>
      </c>
      <c r="AD38">
        <f t="shared" si="36"/>
        <v>1937465587.3946953</v>
      </c>
      <c r="AE38">
        <f t="shared" si="36"/>
        <v>2573751000.9213648</v>
      </c>
      <c r="AF38">
        <f t="shared" si="36"/>
        <v>4001925263.9853287</v>
      </c>
      <c r="AG38">
        <f t="shared" si="36"/>
        <v>4884004538.202837</v>
      </c>
      <c r="AH38">
        <f t="shared" si="36"/>
        <v>4955436681.285882</v>
      </c>
      <c r="AI38">
        <f t="shared" si="36"/>
        <v>3492921960.7761521</v>
      </c>
      <c r="AJ38">
        <f t="shared" si="36"/>
        <v>5734020231.0551805</v>
      </c>
      <c r="AK38">
        <f t="shared" si="36"/>
        <v>7431696969.3418598</v>
      </c>
      <c r="AL38">
        <f t="shared" si="36"/>
        <v>5000130452.0103121</v>
      </c>
      <c r="AM38">
        <f t="shared" si="36"/>
        <v>2098007617.2576697</v>
      </c>
      <c r="AN38">
        <f t="shared" si="36"/>
        <v>3346282551.8491197</v>
      </c>
      <c r="AO38">
        <f t="shared" si="36"/>
        <v>1233312060.4999998</v>
      </c>
      <c r="AP38">
        <f t="shared" si="36"/>
        <v>1681166000</v>
      </c>
    </row>
    <row r="39" spans="1:42" x14ac:dyDescent="0.2">
      <c r="A39" t="s">
        <v>1370</v>
      </c>
      <c r="C39">
        <f t="shared" ref="C39:AP39" si="37">C$2*C126</f>
        <v>0</v>
      </c>
      <c r="D39">
        <f t="shared" si="37"/>
        <v>0</v>
      </c>
      <c r="E39">
        <f t="shared" si="37"/>
        <v>0</v>
      </c>
      <c r="F39">
        <f t="shared" si="37"/>
        <v>0</v>
      </c>
      <c r="G39">
        <f t="shared" si="37"/>
        <v>0</v>
      </c>
      <c r="H39">
        <f t="shared" si="37"/>
        <v>0</v>
      </c>
      <c r="I39">
        <f t="shared" si="37"/>
        <v>0</v>
      </c>
      <c r="J39">
        <f t="shared" si="37"/>
        <v>0</v>
      </c>
      <c r="K39">
        <f t="shared" si="37"/>
        <v>0</v>
      </c>
      <c r="L39">
        <f t="shared" si="37"/>
        <v>0</v>
      </c>
      <c r="M39">
        <f t="shared" si="37"/>
        <v>0</v>
      </c>
      <c r="N39">
        <f t="shared" si="37"/>
        <v>0</v>
      </c>
      <c r="O39">
        <f t="shared" si="37"/>
        <v>0</v>
      </c>
      <c r="P39">
        <f t="shared" si="37"/>
        <v>0</v>
      </c>
      <c r="Q39">
        <f t="shared" si="37"/>
        <v>0</v>
      </c>
      <c r="R39">
        <f t="shared" si="37"/>
        <v>0</v>
      </c>
      <c r="S39">
        <f t="shared" si="37"/>
        <v>0</v>
      </c>
      <c r="T39">
        <f t="shared" si="37"/>
        <v>0</v>
      </c>
      <c r="U39">
        <f t="shared" si="37"/>
        <v>0</v>
      </c>
      <c r="V39">
        <f t="shared" si="37"/>
        <v>0</v>
      </c>
      <c r="W39">
        <f t="shared" si="37"/>
        <v>0</v>
      </c>
      <c r="X39">
        <f t="shared" si="37"/>
        <v>6065011.0678084642</v>
      </c>
      <c r="Y39">
        <f t="shared" si="37"/>
        <v>0</v>
      </c>
      <c r="Z39">
        <f t="shared" si="37"/>
        <v>0</v>
      </c>
      <c r="AA39">
        <f t="shared" si="37"/>
        <v>0</v>
      </c>
      <c r="AB39">
        <f t="shared" si="37"/>
        <v>0</v>
      </c>
      <c r="AC39">
        <f t="shared" si="37"/>
        <v>0</v>
      </c>
      <c r="AD39">
        <f t="shared" si="37"/>
        <v>0</v>
      </c>
      <c r="AE39">
        <f t="shared" si="37"/>
        <v>0</v>
      </c>
      <c r="AF39">
        <f t="shared" si="37"/>
        <v>0</v>
      </c>
      <c r="AG39">
        <f t="shared" si="37"/>
        <v>0</v>
      </c>
      <c r="AH39">
        <f t="shared" si="37"/>
        <v>0</v>
      </c>
      <c r="AI39">
        <f t="shared" si="37"/>
        <v>0</v>
      </c>
      <c r="AJ39">
        <f t="shared" si="37"/>
        <v>0</v>
      </c>
      <c r="AK39">
        <f t="shared" si="37"/>
        <v>0</v>
      </c>
      <c r="AL39">
        <f t="shared" si="37"/>
        <v>0</v>
      </c>
      <c r="AM39">
        <f t="shared" si="37"/>
        <v>0</v>
      </c>
      <c r="AN39">
        <f t="shared" si="37"/>
        <v>0</v>
      </c>
      <c r="AO39">
        <f t="shared" si="37"/>
        <v>0</v>
      </c>
      <c r="AP39">
        <f t="shared" si="37"/>
        <v>0</v>
      </c>
    </row>
    <row r="40" spans="1:42" x14ac:dyDescent="0.2">
      <c r="A40" t="s">
        <v>1371</v>
      </c>
      <c r="C40">
        <f t="shared" ref="C40:AP40" si="38">C$2*C127</f>
        <v>0</v>
      </c>
      <c r="D40">
        <f t="shared" si="38"/>
        <v>0</v>
      </c>
      <c r="E40">
        <f t="shared" si="38"/>
        <v>0</v>
      </c>
      <c r="F40">
        <f t="shared" si="38"/>
        <v>0</v>
      </c>
      <c r="G40">
        <f t="shared" si="38"/>
        <v>0</v>
      </c>
      <c r="H40">
        <f t="shared" si="38"/>
        <v>0</v>
      </c>
      <c r="I40">
        <f t="shared" si="38"/>
        <v>0</v>
      </c>
      <c r="J40">
        <f t="shared" si="38"/>
        <v>0</v>
      </c>
      <c r="K40">
        <f t="shared" si="38"/>
        <v>0</v>
      </c>
      <c r="L40">
        <f t="shared" si="38"/>
        <v>0</v>
      </c>
      <c r="M40">
        <f t="shared" si="38"/>
        <v>0</v>
      </c>
      <c r="N40">
        <f t="shared" si="38"/>
        <v>0</v>
      </c>
      <c r="O40">
        <f t="shared" si="38"/>
        <v>0</v>
      </c>
      <c r="P40">
        <f t="shared" si="38"/>
        <v>0</v>
      </c>
      <c r="Q40">
        <f t="shared" si="38"/>
        <v>0</v>
      </c>
      <c r="R40">
        <f t="shared" si="38"/>
        <v>0</v>
      </c>
      <c r="S40">
        <f t="shared" si="38"/>
        <v>0</v>
      </c>
      <c r="T40">
        <f t="shared" si="38"/>
        <v>0</v>
      </c>
      <c r="U40">
        <f t="shared" si="38"/>
        <v>0</v>
      </c>
      <c r="V40">
        <f t="shared" si="38"/>
        <v>0</v>
      </c>
      <c r="W40">
        <f t="shared" si="38"/>
        <v>0</v>
      </c>
      <c r="X40">
        <f t="shared" si="38"/>
        <v>6065011.0678084642</v>
      </c>
      <c r="Y40">
        <f t="shared" si="38"/>
        <v>0</v>
      </c>
      <c r="Z40">
        <f t="shared" si="38"/>
        <v>0</v>
      </c>
      <c r="AA40">
        <f t="shared" si="38"/>
        <v>0</v>
      </c>
      <c r="AB40">
        <f t="shared" si="38"/>
        <v>0</v>
      </c>
      <c r="AC40">
        <f t="shared" si="38"/>
        <v>0</v>
      </c>
      <c r="AD40">
        <f t="shared" si="38"/>
        <v>0</v>
      </c>
      <c r="AE40">
        <f t="shared" si="38"/>
        <v>0</v>
      </c>
      <c r="AF40">
        <f t="shared" si="38"/>
        <v>0</v>
      </c>
      <c r="AG40">
        <f t="shared" si="38"/>
        <v>0</v>
      </c>
      <c r="AH40">
        <f t="shared" si="38"/>
        <v>0</v>
      </c>
      <c r="AI40">
        <f t="shared" si="38"/>
        <v>0</v>
      </c>
      <c r="AJ40">
        <f t="shared" si="38"/>
        <v>0</v>
      </c>
      <c r="AK40">
        <f t="shared" si="38"/>
        <v>0</v>
      </c>
      <c r="AL40">
        <f t="shared" si="38"/>
        <v>0</v>
      </c>
      <c r="AM40">
        <f t="shared" si="38"/>
        <v>0</v>
      </c>
      <c r="AN40">
        <f t="shared" si="38"/>
        <v>0</v>
      </c>
      <c r="AO40">
        <f t="shared" si="38"/>
        <v>0</v>
      </c>
      <c r="AP40">
        <f t="shared" si="38"/>
        <v>0</v>
      </c>
    </row>
    <row r="41" spans="1:42" x14ac:dyDescent="0.2">
      <c r="A41" t="s">
        <v>1362</v>
      </c>
      <c r="C41">
        <f t="shared" ref="C41:AP41" si="39">C$2*C128</f>
        <v>0</v>
      </c>
      <c r="D41">
        <f t="shared" si="39"/>
        <v>0</v>
      </c>
      <c r="E41">
        <f t="shared" si="39"/>
        <v>0</v>
      </c>
      <c r="F41">
        <f t="shared" si="39"/>
        <v>0</v>
      </c>
      <c r="G41">
        <f t="shared" si="39"/>
        <v>0</v>
      </c>
      <c r="H41">
        <f t="shared" si="39"/>
        <v>0</v>
      </c>
      <c r="I41">
        <f t="shared" si="39"/>
        <v>0</v>
      </c>
      <c r="J41">
        <f t="shared" si="39"/>
        <v>0</v>
      </c>
      <c r="K41">
        <f t="shared" si="39"/>
        <v>0</v>
      </c>
      <c r="L41">
        <f t="shared" si="39"/>
        <v>0</v>
      </c>
      <c r="M41">
        <f t="shared" si="39"/>
        <v>0</v>
      </c>
      <c r="N41">
        <f t="shared" si="39"/>
        <v>0</v>
      </c>
      <c r="O41">
        <f t="shared" si="39"/>
        <v>0</v>
      </c>
      <c r="P41">
        <f t="shared" si="39"/>
        <v>0</v>
      </c>
      <c r="Q41">
        <f t="shared" si="39"/>
        <v>0</v>
      </c>
      <c r="R41">
        <f t="shared" si="39"/>
        <v>0</v>
      </c>
      <c r="S41">
        <f t="shared" si="39"/>
        <v>0</v>
      </c>
      <c r="T41">
        <f t="shared" si="39"/>
        <v>0</v>
      </c>
      <c r="U41">
        <f t="shared" si="39"/>
        <v>0</v>
      </c>
      <c r="V41">
        <f t="shared" si="39"/>
        <v>0</v>
      </c>
      <c r="W41">
        <f t="shared" si="39"/>
        <v>0</v>
      </c>
      <c r="X41">
        <f t="shared" si="39"/>
        <v>0</v>
      </c>
      <c r="Y41">
        <f t="shared" si="39"/>
        <v>0</v>
      </c>
      <c r="Z41">
        <f t="shared" si="39"/>
        <v>-10463391.912884671</v>
      </c>
      <c r="AA41">
        <f t="shared" si="39"/>
        <v>-10445181.42486516</v>
      </c>
      <c r="AB41">
        <f t="shared" si="39"/>
        <v>156701388.12901956</v>
      </c>
      <c r="AC41">
        <f t="shared" si="39"/>
        <v>-46614811.914121412</v>
      </c>
      <c r="AD41">
        <f t="shared" si="39"/>
        <v>0</v>
      </c>
      <c r="AE41">
        <f t="shared" si="39"/>
        <v>0</v>
      </c>
      <c r="AF41">
        <f t="shared" si="39"/>
        <v>-9251119.0491909962</v>
      </c>
      <c r="AG41">
        <f t="shared" si="39"/>
        <v>-62796674.180388249</v>
      </c>
      <c r="AH41">
        <f t="shared" si="39"/>
        <v>9520145.1516978554</v>
      </c>
      <c r="AI41">
        <f t="shared" si="39"/>
        <v>-171369153.53794837</v>
      </c>
      <c r="AJ41">
        <f t="shared" si="39"/>
        <v>-55494652.660860375</v>
      </c>
      <c r="AK41">
        <f t="shared" si="39"/>
        <v>0</v>
      </c>
      <c r="AL41">
        <f t="shared" si="39"/>
        <v>-73761313.649899691</v>
      </c>
      <c r="AM41">
        <f t="shared" si="39"/>
        <v>-208270610.30313173</v>
      </c>
      <c r="AN41">
        <f t="shared" si="39"/>
        <v>96379626.442709997</v>
      </c>
      <c r="AO41">
        <f t="shared" si="39"/>
        <v>-424730.79999999993</v>
      </c>
      <c r="AP41">
        <f t="shared" si="39"/>
        <v>0</v>
      </c>
    </row>
    <row r="42" spans="1:42" x14ac:dyDescent="0.2">
      <c r="A42" t="s">
        <v>1372</v>
      </c>
      <c r="C42">
        <f t="shared" ref="C42:AP42" si="40">C$2*C129</f>
        <v>0</v>
      </c>
      <c r="D42">
        <f t="shared" si="40"/>
        <v>0</v>
      </c>
      <c r="E42">
        <f t="shared" si="40"/>
        <v>0</v>
      </c>
      <c r="F42">
        <f t="shared" si="40"/>
        <v>0</v>
      </c>
      <c r="G42">
        <f t="shared" si="40"/>
        <v>7883559.9412650969</v>
      </c>
      <c r="H42">
        <f t="shared" si="40"/>
        <v>14737960.599956928</v>
      </c>
      <c r="I42">
        <f t="shared" si="40"/>
        <v>6383805.4368652022</v>
      </c>
      <c r="J42">
        <f t="shared" si="40"/>
        <v>0</v>
      </c>
      <c r="K42">
        <f t="shared" si="40"/>
        <v>0</v>
      </c>
      <c r="L42">
        <f t="shared" si="40"/>
        <v>0</v>
      </c>
      <c r="M42">
        <f t="shared" si="40"/>
        <v>0</v>
      </c>
      <c r="N42">
        <f t="shared" si="40"/>
        <v>0</v>
      </c>
      <c r="O42">
        <f t="shared" si="40"/>
        <v>0</v>
      </c>
      <c r="P42">
        <f t="shared" si="40"/>
        <v>0</v>
      </c>
      <c r="Q42">
        <f t="shared" si="40"/>
        <v>0</v>
      </c>
      <c r="R42">
        <f t="shared" si="40"/>
        <v>0</v>
      </c>
      <c r="S42">
        <f t="shared" si="40"/>
        <v>0</v>
      </c>
      <c r="T42">
        <f t="shared" si="40"/>
        <v>0</v>
      </c>
      <c r="U42">
        <f t="shared" si="40"/>
        <v>0</v>
      </c>
      <c r="V42">
        <f t="shared" si="40"/>
        <v>0</v>
      </c>
      <c r="W42">
        <f t="shared" si="40"/>
        <v>0</v>
      </c>
      <c r="X42">
        <f t="shared" si="40"/>
        <v>0</v>
      </c>
      <c r="Y42">
        <f t="shared" si="40"/>
        <v>0</v>
      </c>
      <c r="Z42">
        <f t="shared" si="40"/>
        <v>0</v>
      </c>
      <c r="AA42">
        <f t="shared" si="40"/>
        <v>0</v>
      </c>
      <c r="AB42">
        <f t="shared" si="40"/>
        <v>0</v>
      </c>
      <c r="AC42">
        <f t="shared" si="40"/>
        <v>0</v>
      </c>
      <c r="AD42">
        <f t="shared" si="40"/>
        <v>0</v>
      </c>
      <c r="AE42">
        <f t="shared" si="40"/>
        <v>0</v>
      </c>
      <c r="AF42">
        <f t="shared" si="40"/>
        <v>0</v>
      </c>
      <c r="AG42">
        <f t="shared" si="40"/>
        <v>0</v>
      </c>
      <c r="AH42">
        <f t="shared" si="40"/>
        <v>0</v>
      </c>
      <c r="AI42">
        <f t="shared" si="40"/>
        <v>0</v>
      </c>
      <c r="AJ42">
        <f t="shared" si="40"/>
        <v>0</v>
      </c>
      <c r="AK42">
        <f t="shared" si="40"/>
        <v>0</v>
      </c>
      <c r="AL42">
        <f t="shared" si="40"/>
        <v>0</v>
      </c>
      <c r="AM42">
        <f t="shared" si="40"/>
        <v>0</v>
      </c>
      <c r="AN42">
        <f t="shared" si="40"/>
        <v>0</v>
      </c>
      <c r="AO42">
        <f t="shared" si="40"/>
        <v>0</v>
      </c>
      <c r="AP42">
        <f t="shared" si="40"/>
        <v>0</v>
      </c>
    </row>
    <row r="82" spans="1:42" ht="18" x14ac:dyDescent="0.2">
      <c r="A82" s="23"/>
    </row>
    <row r="83" spans="1:42" ht="18" x14ac:dyDescent="0.2">
      <c r="A83" s="23"/>
    </row>
    <row r="84" spans="1:42" ht="18" x14ac:dyDescent="0.2">
      <c r="A84" s="23"/>
    </row>
    <row r="85" spans="1:42" ht="18" x14ac:dyDescent="0.2">
      <c r="A85" s="23"/>
    </row>
    <row r="86" spans="1:42" ht="18" x14ac:dyDescent="0.2">
      <c r="A86" s="23"/>
    </row>
    <row r="87" spans="1:42" ht="18" x14ac:dyDescent="0.2">
      <c r="A87" s="23"/>
    </row>
    <row r="88" spans="1:42" ht="18" x14ac:dyDescent="0.2">
      <c r="A88" s="23"/>
    </row>
    <row r="89" spans="1:42" ht="18" x14ac:dyDescent="0.2">
      <c r="A89" s="23"/>
    </row>
    <row r="90" spans="1:42" ht="18" x14ac:dyDescent="0.2">
      <c r="A90" s="23"/>
    </row>
    <row r="91" spans="1:42" x14ac:dyDescent="0.2">
      <c r="A91" t="s">
        <v>1285</v>
      </c>
      <c r="B91" s="19">
        <v>9997000000</v>
      </c>
      <c r="C91" s="19">
        <v>15100000</v>
      </c>
      <c r="D91" s="19">
        <v>6400000</v>
      </c>
      <c r="E91" s="19">
        <v>8600000</v>
      </c>
      <c r="F91" s="19">
        <v>20600000</v>
      </c>
      <c r="G91" s="19">
        <v>28500000</v>
      </c>
      <c r="H91" s="19">
        <v>50100000</v>
      </c>
      <c r="I91" s="19">
        <v>61400000</v>
      </c>
      <c r="J91" s="19">
        <v>123700000</v>
      </c>
      <c r="K91" s="19">
        <v>136400000</v>
      </c>
      <c r="L91" s="19">
        <v>156344000</v>
      </c>
      <c r="M91" s="19">
        <v>151691000</v>
      </c>
      <c r="N91" s="19">
        <v>277090000</v>
      </c>
      <c r="O91" s="19">
        <v>434044000</v>
      </c>
      <c r="P91" s="19">
        <v>557587000</v>
      </c>
      <c r="Q91" s="19">
        <v>794435000</v>
      </c>
      <c r="R91" s="19">
        <v>925665000</v>
      </c>
      <c r="S91" s="19">
        <v>1042312000</v>
      </c>
      <c r="T91" s="19">
        <v>404222000</v>
      </c>
      <c r="U91" s="19">
        <v>186134000</v>
      </c>
      <c r="V91" s="19">
        <v>1595819000</v>
      </c>
      <c r="W91" s="19">
        <v>1713619000</v>
      </c>
      <c r="X91" s="19">
        <v>2683049000</v>
      </c>
      <c r="Y91" s="19">
        <v>3171617000</v>
      </c>
      <c r="Z91" s="19">
        <v>4097507000</v>
      </c>
      <c r="AA91" s="19">
        <v>4377348000</v>
      </c>
      <c r="AB91" s="19">
        <v>4716423000</v>
      </c>
      <c r="AC91" s="19">
        <v>5048634000</v>
      </c>
      <c r="AD91" s="19">
        <v>5516461000</v>
      </c>
      <c r="AE91" s="19">
        <v>6932200000</v>
      </c>
      <c r="AF91" s="19">
        <v>9703300000</v>
      </c>
      <c r="AG91" s="19">
        <v>10763800000</v>
      </c>
      <c r="AH91" s="19">
        <v>11448800000</v>
      </c>
      <c r="AI91" s="19">
        <v>12273900000</v>
      </c>
      <c r="AJ91" s="19">
        <v>13452900000</v>
      </c>
      <c r="AK91" s="19">
        <v>14377900000</v>
      </c>
      <c r="AL91" s="19">
        <v>13444600000</v>
      </c>
      <c r="AM91" s="19">
        <v>10981700000</v>
      </c>
      <c r="AN91" s="19">
        <v>10173400000</v>
      </c>
      <c r="AO91" s="19">
        <v>9835600000</v>
      </c>
      <c r="AP91" s="19">
        <v>9675900000</v>
      </c>
    </row>
    <row r="92" spans="1:42" x14ac:dyDescent="0.2">
      <c r="A92" t="s">
        <v>1332</v>
      </c>
      <c r="B92" s="19">
        <v>9344400000</v>
      </c>
      <c r="C92" s="19">
        <v>15100000</v>
      </c>
      <c r="D92" s="19">
        <v>6400000</v>
      </c>
      <c r="E92" s="19">
        <v>8600000</v>
      </c>
      <c r="F92" s="19">
        <v>20600000</v>
      </c>
      <c r="G92" s="19">
        <v>28500000</v>
      </c>
      <c r="H92" s="19">
        <v>50100000</v>
      </c>
      <c r="I92" s="19">
        <v>61400000</v>
      </c>
      <c r="J92" s="19">
        <v>123700000</v>
      </c>
      <c r="K92" s="19">
        <v>136400000</v>
      </c>
      <c r="L92" s="19">
        <v>156344000</v>
      </c>
      <c r="M92" s="19">
        <v>151691000</v>
      </c>
      <c r="N92" s="19">
        <v>277090000</v>
      </c>
      <c r="O92" s="19">
        <v>434044000</v>
      </c>
      <c r="P92" s="19">
        <v>557587000</v>
      </c>
      <c r="Q92" s="19">
        <v>794435000</v>
      </c>
      <c r="R92" s="19">
        <v>925665000</v>
      </c>
      <c r="S92" s="19">
        <v>1042312000</v>
      </c>
      <c r="T92" s="19">
        <v>404222000</v>
      </c>
      <c r="U92" s="19">
        <v>186134000</v>
      </c>
      <c r="V92" s="19">
        <v>1595819000</v>
      </c>
      <c r="W92" s="19">
        <v>1617004000</v>
      </c>
      <c r="X92" s="19">
        <v>2683049000</v>
      </c>
      <c r="Y92" s="19">
        <v>3171617000</v>
      </c>
      <c r="Z92" s="19">
        <v>4097507000</v>
      </c>
      <c r="AA92" s="19">
        <v>4377348000</v>
      </c>
      <c r="AB92" s="19">
        <v>4547300000</v>
      </c>
      <c r="AC92" s="19">
        <v>4832714000</v>
      </c>
      <c r="AD92" s="19">
        <v>5303997000</v>
      </c>
      <c r="AE92" s="19">
        <v>6668300000</v>
      </c>
      <c r="AF92" s="19">
        <v>9398800000</v>
      </c>
      <c r="AG92" s="19">
        <v>10527700000</v>
      </c>
      <c r="AH92" s="19">
        <v>11132400000</v>
      </c>
      <c r="AI92" s="19">
        <v>11913900000</v>
      </c>
      <c r="AJ92" s="19">
        <v>12867000000</v>
      </c>
      <c r="AK92" s="19">
        <v>13670200000</v>
      </c>
      <c r="AL92" s="19">
        <v>12670000000</v>
      </c>
      <c r="AM92" s="19">
        <v>10505400000</v>
      </c>
      <c r="AN92" s="19">
        <v>9688300000</v>
      </c>
      <c r="AO92" s="19">
        <v>8936300000</v>
      </c>
      <c r="AP92" s="19">
        <v>9023300000</v>
      </c>
    </row>
    <row r="93" spans="1:42" x14ac:dyDescent="0.2">
      <c r="A93" t="s">
        <v>1349</v>
      </c>
      <c r="B93" s="19">
        <v>2456500000</v>
      </c>
      <c r="C93" s="19">
        <v>4500000</v>
      </c>
      <c r="D93" s="19">
        <v>23300000</v>
      </c>
      <c r="E93" s="19">
        <v>21000000</v>
      </c>
      <c r="F93" s="19">
        <v>21100000</v>
      </c>
      <c r="G93" s="19">
        <v>25200000</v>
      </c>
      <c r="H93" s="19">
        <v>35400000</v>
      </c>
      <c r="I93" s="19">
        <v>43300000</v>
      </c>
      <c r="J93" s="19">
        <v>2200000</v>
      </c>
      <c r="K93" s="19">
        <v>5500000</v>
      </c>
      <c r="L93" s="19">
        <v>9948000</v>
      </c>
      <c r="M93" s="19">
        <v>10504000</v>
      </c>
      <c r="N93" s="19">
        <v>28525000</v>
      </c>
      <c r="O93" s="19">
        <v>50188000</v>
      </c>
      <c r="P93" s="19">
        <v>74509000</v>
      </c>
      <c r="Q93" s="19">
        <v>111005000</v>
      </c>
      <c r="R93" s="19">
        <v>125198000</v>
      </c>
      <c r="S93" s="19">
        <v>136510000</v>
      </c>
      <c r="T93" s="19">
        <v>1457000</v>
      </c>
      <c r="U93" s="19">
        <v>284739000</v>
      </c>
      <c r="V93" s="19">
        <v>554319000</v>
      </c>
      <c r="W93" s="19">
        <v>373614000</v>
      </c>
      <c r="X93" s="19">
        <v>274383000</v>
      </c>
      <c r="Y93" s="19">
        <v>335192000</v>
      </c>
      <c r="Z93" s="19">
        <v>401989000</v>
      </c>
      <c r="AA93" s="19">
        <v>382104000</v>
      </c>
      <c r="AB93" s="19">
        <v>400262000</v>
      </c>
      <c r="AC93" s="19">
        <v>466780000</v>
      </c>
      <c r="AD93" s="19">
        <v>545494000</v>
      </c>
      <c r="AE93" s="19">
        <v>857700000</v>
      </c>
      <c r="AF93" s="19">
        <v>1171000000</v>
      </c>
      <c r="AG93" s="19">
        <v>1240400000</v>
      </c>
      <c r="AH93" s="19">
        <v>1478700000</v>
      </c>
      <c r="AI93" s="19">
        <v>1630000000</v>
      </c>
      <c r="AJ93" s="19">
        <v>1816300000</v>
      </c>
      <c r="AK93" s="19">
        <v>1955400000</v>
      </c>
      <c r="AL93" s="19">
        <v>1805200000</v>
      </c>
      <c r="AM93" s="19">
        <v>2109700000</v>
      </c>
      <c r="AN93" s="19">
        <v>2278300000</v>
      </c>
      <c r="AO93" s="19">
        <v>2533400000</v>
      </c>
      <c r="AP93" s="19">
        <v>2310400000</v>
      </c>
    </row>
    <row r="94" spans="1:42" x14ac:dyDescent="0.2">
      <c r="A94" t="s">
        <v>1350</v>
      </c>
      <c r="B94" s="19">
        <v>7540500000</v>
      </c>
      <c r="C94" s="19">
        <v>10600000</v>
      </c>
      <c r="D94" s="19">
        <v>-16900000</v>
      </c>
      <c r="E94" s="19">
        <v>-12400000</v>
      </c>
      <c r="F94" s="19">
        <v>-500000</v>
      </c>
      <c r="G94" s="19">
        <v>3300000</v>
      </c>
      <c r="H94" s="19">
        <v>14700000</v>
      </c>
      <c r="I94" s="19">
        <v>18100000</v>
      </c>
      <c r="J94" s="19">
        <v>121500000</v>
      </c>
      <c r="K94" s="19">
        <v>130900000</v>
      </c>
      <c r="L94" s="19">
        <v>146396000</v>
      </c>
      <c r="M94" s="19">
        <v>141187000</v>
      </c>
      <c r="N94" s="19">
        <v>248565000</v>
      </c>
      <c r="O94" s="19">
        <v>383856000</v>
      </c>
      <c r="P94" s="19">
        <v>483078000</v>
      </c>
      <c r="Q94" s="19">
        <v>683430000</v>
      </c>
      <c r="R94" s="19">
        <v>800467000</v>
      </c>
      <c r="S94" s="19">
        <v>905802000</v>
      </c>
      <c r="T94" s="19">
        <v>402765000</v>
      </c>
      <c r="U94" s="19">
        <v>-98605000</v>
      </c>
      <c r="V94" s="19">
        <v>1041500000</v>
      </c>
      <c r="W94" s="19">
        <v>1340005000</v>
      </c>
      <c r="X94" s="19">
        <v>2408666000</v>
      </c>
      <c r="Y94" s="19">
        <v>2836425000</v>
      </c>
      <c r="Z94" s="19">
        <v>3695518000</v>
      </c>
      <c r="AA94" s="19">
        <v>3995244000</v>
      </c>
      <c r="AB94" s="19">
        <v>4316161000</v>
      </c>
      <c r="AC94" s="19">
        <v>4581854000</v>
      </c>
      <c r="AD94" s="19">
        <v>4970967000</v>
      </c>
      <c r="AE94" s="19">
        <v>6074500000</v>
      </c>
      <c r="AF94" s="19">
        <v>8532300000</v>
      </c>
      <c r="AG94" s="19">
        <v>9523400000</v>
      </c>
      <c r="AH94" s="19">
        <v>9970100000</v>
      </c>
      <c r="AI94" s="19">
        <v>10643900000</v>
      </c>
      <c r="AJ94" s="19">
        <v>11636600000</v>
      </c>
      <c r="AK94" s="19">
        <v>12422500000</v>
      </c>
      <c r="AL94" s="19">
        <v>11639400000</v>
      </c>
      <c r="AM94" s="19">
        <v>8872000000</v>
      </c>
      <c r="AN94" s="19">
        <v>7895100000</v>
      </c>
      <c r="AO94" s="19">
        <v>7302200000</v>
      </c>
      <c r="AP94" s="19">
        <v>7365500000</v>
      </c>
    </row>
    <row r="95" spans="1:42" x14ac:dyDescent="0.2">
      <c r="A95" t="s">
        <v>1287</v>
      </c>
      <c r="B95" s="19">
        <v>5132500000</v>
      </c>
      <c r="C95" s="19">
        <v>43500000</v>
      </c>
      <c r="D95" s="19">
        <v>12200000</v>
      </c>
      <c r="E95" s="19">
        <v>11800000</v>
      </c>
      <c r="F95" s="19">
        <v>11400000</v>
      </c>
      <c r="G95" s="19">
        <v>12300000</v>
      </c>
      <c r="H95" s="19">
        <v>13900000</v>
      </c>
      <c r="I95" s="19">
        <v>19400000</v>
      </c>
      <c r="J95" s="19">
        <v>92900000</v>
      </c>
      <c r="K95" s="19">
        <v>109200000</v>
      </c>
      <c r="L95" s="19">
        <v>148303000</v>
      </c>
      <c r="M95" s="19">
        <v>133742000</v>
      </c>
      <c r="N95" s="19">
        <v>207736000</v>
      </c>
      <c r="O95" s="19">
        <v>234888000</v>
      </c>
      <c r="P95" s="19">
        <v>292439000</v>
      </c>
      <c r="Q95" s="19">
        <v>367179000</v>
      </c>
      <c r="R95" s="19">
        <v>472111000</v>
      </c>
      <c r="S95" s="19">
        <v>545604000</v>
      </c>
      <c r="T95" s="19">
        <v>188889000</v>
      </c>
      <c r="U95" s="19">
        <v>1264113000</v>
      </c>
      <c r="V95" s="19">
        <v>1613827000</v>
      </c>
      <c r="W95" s="19">
        <v>1694734000</v>
      </c>
      <c r="X95" s="19">
        <v>1654633000</v>
      </c>
      <c r="Y95" s="19">
        <v>1972481000</v>
      </c>
      <c r="Z95" s="19">
        <v>2466149000</v>
      </c>
      <c r="AA95" s="19">
        <v>2699817000</v>
      </c>
      <c r="AB95" s="19">
        <v>2747143000</v>
      </c>
      <c r="AC95" s="19">
        <v>2802072000</v>
      </c>
      <c r="AD95" s="19">
        <v>3132483000</v>
      </c>
      <c r="AE95" s="19">
        <v>3584500000</v>
      </c>
      <c r="AF95" s="19">
        <v>4615500000</v>
      </c>
      <c r="AG95" s="19">
        <v>4508500000</v>
      </c>
      <c r="AH95" s="19">
        <v>4315700000</v>
      </c>
      <c r="AI95" s="19">
        <v>5114500000</v>
      </c>
      <c r="AJ95" s="19">
        <v>5635800000</v>
      </c>
      <c r="AK95" s="19">
        <v>5386800000</v>
      </c>
      <c r="AL95" s="19">
        <v>7193100000</v>
      </c>
      <c r="AM95" s="19">
        <v>6064000000</v>
      </c>
      <c r="AN95" s="19">
        <v>4993200000</v>
      </c>
      <c r="AO95" s="19">
        <v>5471100000</v>
      </c>
      <c r="AP95" s="19">
        <v>5146600000</v>
      </c>
    </row>
    <row r="96" spans="1:42" x14ac:dyDescent="0.2">
      <c r="A96" t="s">
        <v>1333</v>
      </c>
      <c r="B96" s="19">
        <v>2424700000</v>
      </c>
      <c r="C96" s="19">
        <v>39000000</v>
      </c>
      <c r="D96" s="19">
        <v>8100000</v>
      </c>
      <c r="E96" s="19">
        <v>8000000</v>
      </c>
      <c r="F96" s="19">
        <v>8300000</v>
      </c>
      <c r="G96" s="19">
        <v>9000000</v>
      </c>
      <c r="H96" s="19">
        <v>10100000</v>
      </c>
      <c r="I96" s="19">
        <v>14300000</v>
      </c>
      <c r="J96" s="19">
        <v>85800000</v>
      </c>
      <c r="K96" s="19">
        <v>102500000</v>
      </c>
      <c r="L96" s="19">
        <v>24686000</v>
      </c>
      <c r="M96" s="19">
        <v>40293000</v>
      </c>
      <c r="N96" s="19">
        <v>73632000</v>
      </c>
      <c r="O96" s="19">
        <v>90098000</v>
      </c>
      <c r="P96" s="19">
        <v>115211000</v>
      </c>
      <c r="Q96" s="19">
        <v>146026000</v>
      </c>
      <c r="R96" s="19">
        <v>169271000</v>
      </c>
      <c r="S96" s="19">
        <v>231048000</v>
      </c>
      <c r="T96" s="19">
        <v>88021000</v>
      </c>
      <c r="U96" s="19">
        <v>174596000</v>
      </c>
      <c r="V96" s="19">
        <v>580278000</v>
      </c>
      <c r="W96" s="19">
        <v>644758000</v>
      </c>
      <c r="X96" s="19">
        <v>685067000</v>
      </c>
      <c r="Y96" s="19">
        <v>776103000</v>
      </c>
      <c r="Z96" s="19">
        <v>1061346000</v>
      </c>
      <c r="AA96" s="19">
        <v>1126938000</v>
      </c>
      <c r="AB96" s="19">
        <v>1031540000</v>
      </c>
      <c r="AC96" s="19">
        <v>1056133000</v>
      </c>
      <c r="AD96" s="19">
        <v>1277465000</v>
      </c>
      <c r="AE96" s="19">
        <v>1712100000</v>
      </c>
      <c r="AF96" s="19">
        <v>2232300000</v>
      </c>
      <c r="AG96" s="19">
        <v>2113100000</v>
      </c>
      <c r="AH96" s="19">
        <v>1946600000</v>
      </c>
      <c r="AI96" s="19">
        <v>1933900000</v>
      </c>
      <c r="AJ96" s="19">
        <v>2106300000</v>
      </c>
      <c r="AK96" s="19">
        <v>2374700000</v>
      </c>
      <c r="AL96" s="19">
        <v>2504500000</v>
      </c>
      <c r="AM96" s="19">
        <v>2674300000</v>
      </c>
      <c r="AN96" s="19">
        <v>2403600000</v>
      </c>
      <c r="AO96" s="19">
        <v>2549700000</v>
      </c>
      <c r="AP96" s="19">
        <v>2403700000</v>
      </c>
    </row>
    <row r="97" spans="1:42" x14ac:dyDescent="0.2">
      <c r="A97" t="s">
        <v>1336</v>
      </c>
      <c r="B97" s="19">
        <v>1924100000</v>
      </c>
      <c r="C97" s="52">
        <v>36500000</v>
      </c>
      <c r="L97" s="19">
        <v>91213000</v>
      </c>
      <c r="M97" s="19">
        <v>87448000</v>
      </c>
      <c r="N97" s="19">
        <v>132384000</v>
      </c>
      <c r="O97" s="19">
        <v>145501000</v>
      </c>
      <c r="P97" s="19">
        <v>177228000</v>
      </c>
      <c r="Q97" s="19">
        <v>221153000</v>
      </c>
      <c r="R97" s="19">
        <v>302840000</v>
      </c>
      <c r="S97" s="19">
        <v>314556000</v>
      </c>
      <c r="T97" s="19">
        <v>100868000</v>
      </c>
      <c r="U97" s="19">
        <v>1056337000</v>
      </c>
      <c r="V97" s="19">
        <v>685872000</v>
      </c>
      <c r="W97" s="19">
        <v>747671000</v>
      </c>
      <c r="X97" s="19">
        <v>718390000</v>
      </c>
      <c r="Y97" s="19">
        <v>925164000</v>
      </c>
      <c r="Z97" s="19">
        <v>1072058000</v>
      </c>
      <c r="AA97" s="19">
        <v>1283068000</v>
      </c>
      <c r="AB97" s="19">
        <v>1248604000</v>
      </c>
      <c r="AC97" s="19">
        <v>1219602000</v>
      </c>
      <c r="AD97" s="19">
        <v>1334919000</v>
      </c>
      <c r="AE97" s="19">
        <v>1444100000</v>
      </c>
      <c r="AF97" s="19">
        <v>1893400000</v>
      </c>
      <c r="AG97" s="19">
        <v>2012800000</v>
      </c>
      <c r="AH97" s="19">
        <v>1973300000</v>
      </c>
      <c r="AI97" s="19">
        <v>2253600000</v>
      </c>
      <c r="AJ97" s="19">
        <v>2597200000</v>
      </c>
      <c r="AK97" s="19">
        <v>2280600000</v>
      </c>
      <c r="AL97" s="19">
        <v>3990900000</v>
      </c>
      <c r="AM97" s="19">
        <v>2501200000</v>
      </c>
      <c r="AN97" s="19">
        <v>2231100000</v>
      </c>
      <c r="AO97" s="19">
        <v>2462000000</v>
      </c>
      <c r="AP97" s="19">
        <v>2041800000</v>
      </c>
    </row>
    <row r="98" spans="1:42" x14ac:dyDescent="0.2">
      <c r="A98" t="s">
        <v>1355</v>
      </c>
      <c r="B98" s="19">
        <v>524200000</v>
      </c>
      <c r="C98" s="19">
        <v>4500000</v>
      </c>
      <c r="D98" s="19">
        <v>4100000</v>
      </c>
      <c r="E98" s="19">
        <v>3800000</v>
      </c>
      <c r="F98" s="19">
        <v>3100000</v>
      </c>
      <c r="G98" s="19">
        <v>3300000</v>
      </c>
      <c r="H98" s="19">
        <v>3800000</v>
      </c>
      <c r="I98" s="19">
        <v>5100000</v>
      </c>
      <c r="J98" s="19">
        <v>7100000</v>
      </c>
      <c r="K98" s="19">
        <v>6700000</v>
      </c>
      <c r="T98">
        <v>0</v>
      </c>
      <c r="U98" s="19">
        <v>33180000</v>
      </c>
      <c r="V98" s="19">
        <v>347677000</v>
      </c>
      <c r="W98" s="19">
        <v>302305000</v>
      </c>
      <c r="X98" s="19">
        <v>266998000</v>
      </c>
      <c r="Y98" s="19">
        <v>257495000</v>
      </c>
      <c r="Z98" s="19">
        <v>332745000</v>
      </c>
      <c r="AA98" s="19">
        <v>289811000</v>
      </c>
      <c r="AB98" s="19">
        <v>208928000</v>
      </c>
      <c r="AC98" s="19">
        <v>208566000</v>
      </c>
      <c r="AD98" s="19">
        <v>202204000</v>
      </c>
      <c r="AE98" s="19">
        <v>342900000</v>
      </c>
      <c r="AF98" s="19">
        <v>489800000</v>
      </c>
      <c r="AG98" s="19">
        <v>382600000</v>
      </c>
      <c r="AH98" s="19">
        <v>385600000</v>
      </c>
      <c r="AI98" s="19">
        <v>814700000</v>
      </c>
      <c r="AJ98" s="19">
        <v>747300000</v>
      </c>
      <c r="AK98" s="19">
        <v>489900000</v>
      </c>
      <c r="AL98" s="19">
        <v>464800000</v>
      </c>
      <c r="AM98" s="19">
        <v>881300000</v>
      </c>
      <c r="AN98" s="19">
        <v>365900000</v>
      </c>
      <c r="AO98" s="19">
        <v>240600000</v>
      </c>
      <c r="AP98" s="19">
        <v>446700000</v>
      </c>
    </row>
    <row r="99" spans="1:42" x14ac:dyDescent="0.2">
      <c r="A99" t="s">
        <v>1356</v>
      </c>
      <c r="B99" s="19">
        <v>524200000</v>
      </c>
      <c r="C99" s="19">
        <v>4500000</v>
      </c>
      <c r="D99" s="19">
        <v>4100000</v>
      </c>
      <c r="E99" s="19">
        <v>3800000</v>
      </c>
      <c r="F99" s="19">
        <v>3100000</v>
      </c>
      <c r="G99" s="19">
        <v>3300000</v>
      </c>
      <c r="H99" s="19">
        <v>3800000</v>
      </c>
      <c r="I99" s="19">
        <v>5100000</v>
      </c>
      <c r="J99" s="19">
        <v>7100000</v>
      </c>
      <c r="K99" s="19">
        <v>6700000</v>
      </c>
      <c r="T99">
        <v>0</v>
      </c>
      <c r="U99" s="19">
        <v>33180000</v>
      </c>
      <c r="V99" s="19">
        <v>347677000</v>
      </c>
      <c r="W99" s="19">
        <v>302305000</v>
      </c>
      <c r="X99" s="19">
        <v>266998000</v>
      </c>
      <c r="Y99" s="19">
        <v>257495000</v>
      </c>
      <c r="Z99" s="19">
        <v>332745000</v>
      </c>
      <c r="AA99" s="19">
        <v>289811000</v>
      </c>
      <c r="AB99" s="19">
        <v>208928000</v>
      </c>
      <c r="AC99" s="19">
        <v>208566000</v>
      </c>
      <c r="AD99" s="19">
        <v>202204000</v>
      </c>
      <c r="AE99" s="19">
        <v>342900000</v>
      </c>
      <c r="AF99" s="19">
        <v>489800000</v>
      </c>
      <c r="AG99" s="19">
        <v>382600000</v>
      </c>
      <c r="AH99" s="19">
        <v>385600000</v>
      </c>
      <c r="AI99" s="19">
        <v>814700000</v>
      </c>
      <c r="AJ99" s="19">
        <v>747300000</v>
      </c>
      <c r="AK99" s="19">
        <v>489900000</v>
      </c>
      <c r="AL99" s="19">
        <v>464800000</v>
      </c>
      <c r="AM99" s="19">
        <v>881300000</v>
      </c>
      <c r="AN99" s="19">
        <v>365900000</v>
      </c>
      <c r="AO99" s="19">
        <v>240600000</v>
      </c>
      <c r="AP99" s="19">
        <v>446700000</v>
      </c>
    </row>
    <row r="100" spans="1:42" x14ac:dyDescent="0.2">
      <c r="A100" t="s">
        <v>1357</v>
      </c>
      <c r="C100" s="19">
        <v>4500000</v>
      </c>
      <c r="D100" s="19">
        <v>4100000</v>
      </c>
      <c r="E100" s="19">
        <v>3800000</v>
      </c>
      <c r="F100" s="19">
        <v>3100000</v>
      </c>
      <c r="G100" s="19">
        <v>3300000</v>
      </c>
      <c r="H100" s="19">
        <v>3800000</v>
      </c>
      <c r="I100" s="19">
        <v>5100000</v>
      </c>
      <c r="J100" s="19">
        <v>7100000</v>
      </c>
      <c r="K100" s="19">
        <v>6700000</v>
      </c>
    </row>
    <row r="101" spans="1:42" x14ac:dyDescent="0.2">
      <c r="A101" t="s">
        <v>1365</v>
      </c>
      <c r="B101" s="19">
        <v>524200000</v>
      </c>
      <c r="T101">
        <v>0</v>
      </c>
      <c r="U101" s="19">
        <v>33180000</v>
      </c>
      <c r="V101" s="19">
        <v>347677000</v>
      </c>
      <c r="W101" s="19">
        <v>302305000</v>
      </c>
      <c r="X101" s="19">
        <v>266998000</v>
      </c>
      <c r="Y101" s="19">
        <v>257495000</v>
      </c>
      <c r="Z101" s="19">
        <v>332745000</v>
      </c>
      <c r="AA101" s="19">
        <v>289811000</v>
      </c>
      <c r="AB101" s="19">
        <v>208928000</v>
      </c>
      <c r="AC101" s="19">
        <v>208566000</v>
      </c>
      <c r="AD101" s="19">
        <v>202204000</v>
      </c>
      <c r="AE101" s="19">
        <v>342900000</v>
      </c>
      <c r="AF101" s="19">
        <v>489800000</v>
      </c>
      <c r="AG101" s="19">
        <v>382600000</v>
      </c>
      <c r="AH101" s="19">
        <v>385600000</v>
      </c>
      <c r="AI101" s="19">
        <v>814700000</v>
      </c>
      <c r="AJ101" s="19">
        <v>747300000</v>
      </c>
      <c r="AK101" s="19">
        <v>489900000</v>
      </c>
      <c r="AL101" s="19">
        <v>464800000</v>
      </c>
      <c r="AM101" s="19">
        <v>881300000</v>
      </c>
      <c r="AN101" s="19">
        <v>365900000</v>
      </c>
      <c r="AO101" s="19">
        <v>240600000</v>
      </c>
      <c r="AP101" s="19">
        <v>446700000</v>
      </c>
    </row>
    <row r="102" spans="1:42" x14ac:dyDescent="0.2">
      <c r="A102" t="s">
        <v>1366</v>
      </c>
      <c r="B102" s="19">
        <v>524200000</v>
      </c>
      <c r="T102">
        <v>0</v>
      </c>
      <c r="U102" s="19">
        <v>33180000</v>
      </c>
      <c r="V102" s="19">
        <v>347677000</v>
      </c>
      <c r="W102" s="19">
        <v>302305000</v>
      </c>
      <c r="X102" s="19">
        <v>266998000</v>
      </c>
      <c r="Y102" s="19">
        <v>257495000</v>
      </c>
      <c r="Z102" s="19">
        <v>332745000</v>
      </c>
      <c r="AA102" s="19">
        <v>289811000</v>
      </c>
      <c r="AB102" s="19">
        <v>208928000</v>
      </c>
      <c r="AC102" s="19">
        <v>208566000</v>
      </c>
      <c r="AD102" s="19">
        <v>202204000</v>
      </c>
      <c r="AE102" s="19">
        <v>342900000</v>
      </c>
      <c r="AF102" s="19">
        <v>489800000</v>
      </c>
      <c r="AG102" s="19">
        <v>382600000</v>
      </c>
      <c r="AH102" s="19">
        <v>385600000</v>
      </c>
      <c r="AI102" s="19">
        <v>814700000</v>
      </c>
      <c r="AJ102" s="19">
        <v>747300000</v>
      </c>
      <c r="AK102" s="19">
        <v>489900000</v>
      </c>
      <c r="AL102" s="19">
        <v>464800000</v>
      </c>
      <c r="AM102" s="19">
        <v>881300000</v>
      </c>
      <c r="AN102" s="19">
        <v>365900000</v>
      </c>
      <c r="AO102" s="19">
        <v>240600000</v>
      </c>
      <c r="AP102" s="19">
        <v>446700000</v>
      </c>
    </row>
    <row r="103" spans="1:42" x14ac:dyDescent="0.2">
      <c r="A103" t="s">
        <v>1358</v>
      </c>
      <c r="B103" s="19">
        <v>259500000</v>
      </c>
      <c r="L103" s="19">
        <v>32404000</v>
      </c>
      <c r="M103" s="19">
        <v>6001000</v>
      </c>
      <c r="N103" s="19">
        <v>1720000</v>
      </c>
      <c r="O103" s="19">
        <v>-711000</v>
      </c>
      <c r="X103" s="19">
        <v>-15822000</v>
      </c>
      <c r="Y103" s="19">
        <v>13719000</v>
      </c>
      <c r="Z103" s="19">
        <v>126799000</v>
      </c>
      <c r="AB103" s="19">
        <v>258071000</v>
      </c>
      <c r="AC103" s="19">
        <v>317771000</v>
      </c>
      <c r="AD103" s="19">
        <v>317895000</v>
      </c>
      <c r="AE103" s="19">
        <v>85400000</v>
      </c>
      <c r="AH103" s="19">
        <v>10200000</v>
      </c>
      <c r="AI103" s="19">
        <v>112300000</v>
      </c>
      <c r="AJ103" s="19">
        <v>185000000</v>
      </c>
      <c r="AK103" s="19">
        <v>241600000</v>
      </c>
      <c r="AL103" s="19">
        <v>232900000</v>
      </c>
      <c r="AM103" s="19">
        <v>7200000</v>
      </c>
      <c r="AN103" s="19">
        <v>-7400000</v>
      </c>
      <c r="AO103" s="19">
        <v>218800000</v>
      </c>
      <c r="AP103" s="19">
        <v>254400000</v>
      </c>
    </row>
    <row r="104" spans="1:42" x14ac:dyDescent="0.2">
      <c r="A104" t="s">
        <v>1293</v>
      </c>
      <c r="B104" s="19">
        <v>2408000000</v>
      </c>
      <c r="C104" s="19">
        <v>-32900000</v>
      </c>
      <c r="D104" s="19">
        <v>-29100000</v>
      </c>
      <c r="E104" s="19">
        <v>-24200000</v>
      </c>
      <c r="F104" s="19">
        <v>-11900000</v>
      </c>
      <c r="G104" s="19">
        <v>-9000000</v>
      </c>
      <c r="H104" s="19">
        <v>800000</v>
      </c>
      <c r="I104" s="19">
        <v>-1300000</v>
      </c>
      <c r="J104" s="19">
        <v>28600000</v>
      </c>
      <c r="K104" s="19">
        <v>21700000</v>
      </c>
      <c r="L104" s="19">
        <v>-1907000</v>
      </c>
      <c r="M104" s="19">
        <v>7445000</v>
      </c>
      <c r="N104" s="19">
        <v>40829000</v>
      </c>
      <c r="O104" s="19">
        <v>148968000</v>
      </c>
      <c r="P104" s="19">
        <v>190639000</v>
      </c>
      <c r="Q104" s="19">
        <v>316251000</v>
      </c>
      <c r="R104" s="19">
        <v>328356000</v>
      </c>
      <c r="S104" s="19">
        <v>360198000</v>
      </c>
      <c r="T104" s="19">
        <v>213876000</v>
      </c>
      <c r="U104" s="19">
        <v>-1362718000</v>
      </c>
      <c r="V104" s="19">
        <v>-572327000</v>
      </c>
      <c r="W104" s="19">
        <v>-354729000</v>
      </c>
      <c r="X104" s="19">
        <v>754033000</v>
      </c>
      <c r="Y104" s="19">
        <v>863944000</v>
      </c>
      <c r="Z104" s="19">
        <v>1229369000</v>
      </c>
      <c r="AA104" s="19">
        <v>1295427000</v>
      </c>
      <c r="AB104" s="19">
        <v>1569018000</v>
      </c>
      <c r="AC104" s="19">
        <v>1779782000</v>
      </c>
      <c r="AD104" s="19">
        <v>1838484000</v>
      </c>
      <c r="AE104" s="19">
        <v>2490000000</v>
      </c>
      <c r="AF104" s="19">
        <v>3916800000</v>
      </c>
      <c r="AG104" s="19">
        <v>5014900000</v>
      </c>
      <c r="AH104" s="19">
        <v>5654400000</v>
      </c>
      <c r="AI104" s="19">
        <v>5529400000</v>
      </c>
      <c r="AJ104" s="19">
        <v>6000800000</v>
      </c>
      <c r="AK104" s="19">
        <v>7035700000</v>
      </c>
      <c r="AL104" s="19">
        <v>4446300000</v>
      </c>
      <c r="AM104" s="19">
        <v>2808000000</v>
      </c>
      <c r="AN104" s="19">
        <v>2901900000</v>
      </c>
      <c r="AO104" s="19">
        <v>1831100000</v>
      </c>
      <c r="AP104" s="19">
        <v>2218900000</v>
      </c>
    </row>
    <row r="105" spans="1:42" x14ac:dyDescent="0.2">
      <c r="A105" t="s">
        <v>1295</v>
      </c>
      <c r="B105" s="19">
        <v>-166100000</v>
      </c>
      <c r="R105" s="19">
        <v>38655000</v>
      </c>
      <c r="S105" s="19">
        <v>40174000</v>
      </c>
      <c r="T105" s="19">
        <v>18455000</v>
      </c>
      <c r="U105" s="19">
        <v>18428000</v>
      </c>
      <c r="V105" s="19">
        <v>38327000</v>
      </c>
      <c r="W105" s="19">
        <v>53104000</v>
      </c>
      <c r="X105" s="19">
        <v>100300000</v>
      </c>
      <c r="Y105" s="19">
        <v>63100000</v>
      </c>
      <c r="Z105" s="19">
        <v>20100000</v>
      </c>
      <c r="AA105" s="19">
        <v>12700000</v>
      </c>
      <c r="AB105" s="19">
        <v>-13800000</v>
      </c>
      <c r="AC105" s="19">
        <v>-13800000</v>
      </c>
      <c r="AD105" s="19">
        <v>-7000000</v>
      </c>
      <c r="AE105" s="19">
        <v>-23700000</v>
      </c>
      <c r="AF105" s="19">
        <v>-17300000</v>
      </c>
      <c r="AG105" s="19">
        <v>-73400000</v>
      </c>
      <c r="AH105" s="19">
        <v>-196600000</v>
      </c>
      <c r="AI105" s="19">
        <v>-172300000</v>
      </c>
      <c r="AJ105" s="19">
        <v>-88100000</v>
      </c>
      <c r="AK105" s="19">
        <v>-67400000</v>
      </c>
      <c r="AL105" s="19">
        <v>-180500000</v>
      </c>
      <c r="AM105" s="19">
        <v>-242600000</v>
      </c>
      <c r="AN105" s="19">
        <v>-157300000</v>
      </c>
      <c r="AO105" s="19">
        <v>29600000</v>
      </c>
      <c r="AP105" s="19">
        <v>-182700000</v>
      </c>
    </row>
    <row r="106" spans="1:42" x14ac:dyDescent="0.2">
      <c r="A106" t="s">
        <v>1337</v>
      </c>
      <c r="B106" s="19">
        <v>86300000</v>
      </c>
      <c r="R106" s="19">
        <v>42965000</v>
      </c>
      <c r="S106" s="19">
        <v>44128000</v>
      </c>
      <c r="T106" s="19">
        <v>34528000</v>
      </c>
      <c r="U106" s="19">
        <v>33610000</v>
      </c>
      <c r="V106" s="19">
        <v>57225000</v>
      </c>
      <c r="W106" s="19">
        <v>62751000</v>
      </c>
      <c r="X106" s="19">
        <v>101200000</v>
      </c>
      <c r="Y106" s="19">
        <v>103600000</v>
      </c>
      <c r="Z106" s="19">
        <v>72100000</v>
      </c>
      <c r="AA106" s="19">
        <v>48500000</v>
      </c>
      <c r="AB106" s="19">
        <v>22300000</v>
      </c>
      <c r="AC106" s="19">
        <v>19200000</v>
      </c>
      <c r="AD106" s="19">
        <v>29500000</v>
      </c>
      <c r="AE106" s="19">
        <v>8200000</v>
      </c>
      <c r="AF106" s="19">
        <v>12200000</v>
      </c>
      <c r="AG106" s="19">
        <v>22100000</v>
      </c>
      <c r="AH106" s="19">
        <v>63400000</v>
      </c>
      <c r="AI106" s="19">
        <v>78500000</v>
      </c>
      <c r="AJ106" s="19">
        <v>112500000</v>
      </c>
      <c r="AK106" s="19">
        <v>120000000</v>
      </c>
      <c r="AL106" s="19">
        <v>42000000</v>
      </c>
      <c r="AM106" s="19">
        <v>11000000</v>
      </c>
      <c r="AN106" s="19">
        <v>89300000</v>
      </c>
      <c r="AO106" s="19">
        <v>276500000</v>
      </c>
      <c r="AP106" s="19">
        <v>67600000</v>
      </c>
    </row>
    <row r="107" spans="1:42" x14ac:dyDescent="0.2">
      <c r="A107" t="s">
        <v>1338</v>
      </c>
      <c r="B107" s="19">
        <v>252400000</v>
      </c>
      <c r="R107" s="19">
        <v>4310000</v>
      </c>
      <c r="S107" s="19">
        <v>3954000</v>
      </c>
      <c r="T107" s="19">
        <v>16073000</v>
      </c>
      <c r="U107" s="19">
        <v>15182000</v>
      </c>
      <c r="V107" s="19">
        <v>18898000</v>
      </c>
      <c r="W107" s="19">
        <v>9647000</v>
      </c>
      <c r="X107" s="19">
        <v>900000</v>
      </c>
      <c r="Y107" s="19">
        <v>40500000</v>
      </c>
      <c r="Z107" s="19">
        <v>52000000</v>
      </c>
      <c r="AA107" s="19">
        <v>35800000</v>
      </c>
      <c r="AB107" s="19">
        <v>36100000</v>
      </c>
      <c r="AC107" s="19">
        <v>33000000</v>
      </c>
      <c r="AD107" s="19">
        <v>36500000</v>
      </c>
      <c r="AE107" s="19">
        <v>31900000</v>
      </c>
      <c r="AF107" s="19">
        <v>29500000</v>
      </c>
      <c r="AG107" s="19">
        <v>95500000</v>
      </c>
      <c r="AH107" s="19">
        <v>260000000</v>
      </c>
      <c r="AI107" s="19">
        <v>250800000</v>
      </c>
      <c r="AJ107" s="19">
        <v>200600000</v>
      </c>
      <c r="AK107" s="19">
        <v>187400000</v>
      </c>
      <c r="AL107" s="19">
        <v>222500000</v>
      </c>
      <c r="AM107" s="19">
        <v>253600000</v>
      </c>
      <c r="AN107" s="19">
        <v>246600000</v>
      </c>
      <c r="AO107" s="19">
        <v>246900000</v>
      </c>
      <c r="AP107" s="19">
        <v>250300000</v>
      </c>
    </row>
    <row r="108" spans="1:42" x14ac:dyDescent="0.2">
      <c r="A108" t="s">
        <v>1298</v>
      </c>
      <c r="B108" s="19">
        <v>-444200000</v>
      </c>
      <c r="C108" s="19">
        <v>5300000</v>
      </c>
      <c r="D108" s="19">
        <v>1300000</v>
      </c>
      <c r="E108" s="19">
        <v>1800000</v>
      </c>
      <c r="F108" s="19">
        <v>11000000</v>
      </c>
      <c r="G108" s="19">
        <v>12400000</v>
      </c>
      <c r="H108" s="19">
        <v>7200000</v>
      </c>
      <c r="I108" s="19">
        <v>8700000</v>
      </c>
      <c r="J108" s="19">
        <v>11400000</v>
      </c>
      <c r="K108" s="19">
        <v>12900000</v>
      </c>
      <c r="P108" s="19">
        <v>19554000</v>
      </c>
      <c r="Q108" s="19">
        <v>12765000</v>
      </c>
      <c r="R108" s="19">
        <v>120094000</v>
      </c>
      <c r="S108" s="19">
        <v>-10875000</v>
      </c>
      <c r="T108" s="19">
        <v>-809000</v>
      </c>
      <c r="U108" s="19">
        <v>463666000</v>
      </c>
      <c r="V108" s="19">
        <v>598093000</v>
      </c>
      <c r="W108" s="19">
        <v>557820000</v>
      </c>
      <c r="X108" s="19">
        <v>-362170000</v>
      </c>
      <c r="Y108" s="19">
        <v>107961000</v>
      </c>
      <c r="Z108" s="19">
        <v>-93586000</v>
      </c>
      <c r="AA108" s="19">
        <v>24552000</v>
      </c>
      <c r="AB108" s="19">
        <v>-325329000</v>
      </c>
      <c r="AC108" s="19">
        <v>-54791000</v>
      </c>
      <c r="AD108" s="19">
        <v>23665000</v>
      </c>
      <c r="AE108" s="19">
        <v>14200000</v>
      </c>
      <c r="AF108" s="19">
        <v>47200000</v>
      </c>
      <c r="AG108" s="19">
        <v>-174200000</v>
      </c>
      <c r="AH108" s="19">
        <v>-524800000</v>
      </c>
      <c r="AI108" s="19">
        <v>-228300000</v>
      </c>
      <c r="AJ108" s="19">
        <v>-13100000</v>
      </c>
      <c r="AK108" s="19">
        <v>157600000</v>
      </c>
      <c r="AL108" s="19">
        <v>781700000</v>
      </c>
      <c r="AM108" s="19">
        <v>-820200000</v>
      </c>
      <c r="AN108" s="19">
        <v>847200000</v>
      </c>
      <c r="AO108" s="19">
        <v>-563900000</v>
      </c>
      <c r="AP108" s="19">
        <v>-130200000</v>
      </c>
    </row>
    <row r="109" spans="1:42" x14ac:dyDescent="0.2">
      <c r="A109" t="s">
        <v>1339</v>
      </c>
      <c r="B109" s="19">
        <v>-86200000</v>
      </c>
      <c r="Y109" s="19">
        <v>3000000</v>
      </c>
      <c r="Z109" s="19">
        <v>-9800000</v>
      </c>
      <c r="AA109" s="19">
        <v>34200000</v>
      </c>
      <c r="AB109" s="19">
        <v>10700000</v>
      </c>
      <c r="AC109" s="19">
        <v>12500000</v>
      </c>
      <c r="AD109" s="19">
        <v>8100000</v>
      </c>
      <c r="AE109" s="19">
        <v>6500000</v>
      </c>
      <c r="AF109" s="19">
        <v>200000</v>
      </c>
      <c r="AG109" s="19">
        <v>-36500000</v>
      </c>
      <c r="AH109" s="19">
        <v>-3800000</v>
      </c>
      <c r="AI109" s="19">
        <v>-30000000</v>
      </c>
      <c r="AJ109" s="19">
        <v>109600000</v>
      </c>
      <c r="AK109" s="19">
        <v>197700000</v>
      </c>
      <c r="AL109" s="19">
        <v>675000000</v>
      </c>
      <c r="AM109" s="19">
        <v>-847300000</v>
      </c>
      <c r="AN109" s="19">
        <v>-312800000</v>
      </c>
      <c r="AO109" s="19">
        <v>-341600000</v>
      </c>
      <c r="AP109" s="19">
        <v>-131300000</v>
      </c>
    </row>
    <row r="110" spans="1:42" x14ac:dyDescent="0.2">
      <c r="A110" t="s">
        <v>1340</v>
      </c>
      <c r="U110" s="19">
        <v>493049000</v>
      </c>
      <c r="V110" s="19">
        <v>615743000</v>
      </c>
      <c r="W110" s="19">
        <v>708881000</v>
      </c>
      <c r="X110" s="19">
        <v>810864000</v>
      </c>
    </row>
    <row r="111" spans="1:42" x14ac:dyDescent="0.2">
      <c r="A111" t="s">
        <v>1341</v>
      </c>
      <c r="B111" s="19">
        <v>-417100000</v>
      </c>
      <c r="C111" s="19">
        <v>5300000</v>
      </c>
      <c r="D111" s="19">
        <v>1300000</v>
      </c>
      <c r="E111" s="19">
        <v>1800000</v>
      </c>
      <c r="F111" s="19">
        <v>11000000</v>
      </c>
      <c r="G111" s="19">
        <v>12400000</v>
      </c>
      <c r="H111" s="19">
        <v>7200000</v>
      </c>
      <c r="I111" s="19">
        <v>8700000</v>
      </c>
      <c r="J111" s="19">
        <v>11400000</v>
      </c>
      <c r="K111" s="19">
        <v>12900000</v>
      </c>
      <c r="P111" s="19">
        <v>19554000</v>
      </c>
      <c r="Q111" s="19">
        <v>12765000</v>
      </c>
      <c r="R111" s="19">
        <v>120094000</v>
      </c>
      <c r="S111" s="19">
        <v>-10875000</v>
      </c>
      <c r="T111" s="19">
        <v>-809000</v>
      </c>
      <c r="U111" s="19">
        <v>-29383000</v>
      </c>
      <c r="V111" s="19">
        <v>-17650000</v>
      </c>
      <c r="W111" s="19">
        <v>-151061000</v>
      </c>
      <c r="X111" s="19">
        <v>-362170000</v>
      </c>
      <c r="Y111" s="19">
        <v>104961000</v>
      </c>
      <c r="Z111" s="19">
        <v>-83786000</v>
      </c>
      <c r="AA111" s="19">
        <v>-9648000</v>
      </c>
      <c r="AB111" s="19">
        <v>-339329000</v>
      </c>
      <c r="AC111" s="19">
        <v>-64991000</v>
      </c>
      <c r="AD111" s="19">
        <v>11865000</v>
      </c>
      <c r="AE111" s="19">
        <v>22600000</v>
      </c>
      <c r="AF111" s="19">
        <v>55700000</v>
      </c>
      <c r="AG111" s="19">
        <v>-123900000</v>
      </c>
      <c r="AH111" s="19">
        <v>-502700000</v>
      </c>
      <c r="AI111" s="19">
        <v>-183600000</v>
      </c>
      <c r="AJ111" s="19">
        <v>-112200000</v>
      </c>
      <c r="AK111" s="19">
        <v>6900000</v>
      </c>
      <c r="AL111" s="19">
        <v>103800000</v>
      </c>
      <c r="AM111" s="19">
        <v>32700000</v>
      </c>
      <c r="AN111" s="19">
        <v>1170100000</v>
      </c>
      <c r="AO111" s="19">
        <v>-218800000</v>
      </c>
      <c r="AP111" s="19">
        <v>-57900000</v>
      </c>
    </row>
    <row r="112" spans="1:42" x14ac:dyDescent="0.2">
      <c r="A112" t="s">
        <v>1360</v>
      </c>
      <c r="B112" s="19">
        <v>97200000</v>
      </c>
      <c r="AA112">
        <v>0</v>
      </c>
      <c r="AB112" s="19">
        <v>75153000</v>
      </c>
      <c r="AC112" s="19">
        <v>55091000</v>
      </c>
      <c r="AD112" s="19">
        <v>29427000</v>
      </c>
      <c r="AE112" s="19">
        <v>-500000</v>
      </c>
      <c r="AF112" s="19">
        <v>-38900000</v>
      </c>
      <c r="AG112" s="19">
        <v>123900000</v>
      </c>
      <c r="AH112" s="19">
        <v>47900000</v>
      </c>
      <c r="AI112" s="19">
        <v>63600000</v>
      </c>
      <c r="AJ112" s="19">
        <v>-300000</v>
      </c>
      <c r="AK112" s="19">
        <v>-62200000</v>
      </c>
      <c r="AL112" s="19">
        <v>-86300000</v>
      </c>
      <c r="AM112" s="19">
        <v>-50700000</v>
      </c>
      <c r="AN112" s="19">
        <v>-78000000</v>
      </c>
      <c r="AO112" s="19">
        <v>218800000</v>
      </c>
      <c r="AP112" s="19">
        <v>57900000</v>
      </c>
    </row>
    <row r="113" spans="1:42" x14ac:dyDescent="0.2">
      <c r="A113" t="s">
        <v>1361</v>
      </c>
      <c r="Y113" s="19">
        <v>24400000</v>
      </c>
      <c r="Z113" s="19">
        <v>60300000</v>
      </c>
      <c r="AA113" s="19">
        <v>10600000</v>
      </c>
      <c r="AB113" s="19">
        <v>21300000</v>
      </c>
    </row>
    <row r="114" spans="1:42" x14ac:dyDescent="0.2">
      <c r="A114" t="s">
        <v>1367</v>
      </c>
      <c r="AB114" s="19">
        <v>19200000</v>
      </c>
      <c r="AC114" s="19">
        <v>9900000</v>
      </c>
      <c r="AD114" s="19">
        <v>5500000</v>
      </c>
      <c r="AE114" s="19">
        <v>2800000</v>
      </c>
      <c r="AF114">
        <v>0</v>
      </c>
      <c r="AG114">
        <v>0</v>
      </c>
    </row>
    <row r="115" spans="1:42" x14ac:dyDescent="0.2">
      <c r="A115" t="s">
        <v>1342</v>
      </c>
      <c r="Y115" s="19">
        <v>-128651000</v>
      </c>
      <c r="Z115" s="19">
        <v>23486000</v>
      </c>
      <c r="AA115" s="19">
        <v>-952000</v>
      </c>
      <c r="AB115" s="19">
        <v>244976000</v>
      </c>
      <c r="AC115" s="19">
        <v>-6623000</v>
      </c>
      <c r="AH115" s="19">
        <v>454800000</v>
      </c>
      <c r="AI115" s="19">
        <v>120000000</v>
      </c>
      <c r="AJ115" s="19">
        <v>112500000</v>
      </c>
      <c r="AL115" s="19">
        <v>75000000</v>
      </c>
      <c r="AM115" s="19">
        <v>18000000</v>
      </c>
      <c r="AN115" s="19">
        <v>917000000</v>
      </c>
    </row>
    <row r="116" spans="1:42" x14ac:dyDescent="0.2">
      <c r="A116" t="s">
        <v>1368</v>
      </c>
      <c r="AI116">
        <v>0</v>
      </c>
      <c r="AJ116">
        <v>0</v>
      </c>
      <c r="AK116" s="19">
        <v>-55300000</v>
      </c>
      <c r="AL116" s="19">
        <v>92500000</v>
      </c>
      <c r="AM116">
        <v>0</v>
      </c>
      <c r="AN116" s="19">
        <v>1505400000</v>
      </c>
      <c r="AO116">
        <v>0</v>
      </c>
      <c r="AP116">
        <v>0</v>
      </c>
    </row>
    <row r="117" spans="1:42" x14ac:dyDescent="0.2">
      <c r="A117" t="s">
        <v>1343</v>
      </c>
      <c r="B117" s="19">
        <v>-88600000</v>
      </c>
      <c r="Y117" s="19">
        <v>710000</v>
      </c>
      <c r="Z117">
        <v>0</v>
      </c>
      <c r="AA117">
        <v>0</v>
      </c>
      <c r="AB117">
        <v>0</v>
      </c>
      <c r="AC117">
        <v>0</v>
      </c>
      <c r="AD117" s="19">
        <v>46792000</v>
      </c>
      <c r="AE117" s="19">
        <v>24900000</v>
      </c>
      <c r="AF117" s="19">
        <v>16800000</v>
      </c>
      <c r="AG117">
        <v>0</v>
      </c>
      <c r="AH117">
        <v>0</v>
      </c>
      <c r="AL117">
        <v>0</v>
      </c>
      <c r="AM117">
        <v>0</v>
      </c>
      <c r="AN117" s="19">
        <v>503700000</v>
      </c>
      <c r="AO117">
        <v>0</v>
      </c>
      <c r="AP117">
        <v>0</v>
      </c>
    </row>
    <row r="118" spans="1:42" x14ac:dyDescent="0.2">
      <c r="A118" t="s">
        <v>1344</v>
      </c>
      <c r="B118" s="19">
        <v>59100000</v>
      </c>
      <c r="AB118" s="19">
        <v>3300000</v>
      </c>
      <c r="AC118" s="19">
        <v>-2300000</v>
      </c>
      <c r="AD118" s="19">
        <v>3700000</v>
      </c>
      <c r="AE118" s="19">
        <v>-14900000</v>
      </c>
      <c r="AF118" s="19">
        <v>-8700000</v>
      </c>
      <c r="AG118" s="19">
        <v>-13800000</v>
      </c>
      <c r="AH118" s="19">
        <v>-18300000</v>
      </c>
      <c r="AI118" s="19">
        <v>-14700000</v>
      </c>
      <c r="AJ118" s="19">
        <v>-10500000</v>
      </c>
      <c r="AK118" s="19">
        <v>-47000000</v>
      </c>
      <c r="AL118" s="19">
        <v>2900000</v>
      </c>
      <c r="AM118" s="19">
        <v>-5600000</v>
      </c>
      <c r="AN118" s="19">
        <v>-10100000</v>
      </c>
      <c r="AO118" s="19">
        <v>-3500000</v>
      </c>
      <c r="AP118" s="19">
        <v>59000000</v>
      </c>
    </row>
    <row r="119" spans="1:42" x14ac:dyDescent="0.2">
      <c r="A119" t="s">
        <v>1304</v>
      </c>
      <c r="B119" s="19">
        <v>1797700000</v>
      </c>
      <c r="C119" s="19">
        <v>-18700000</v>
      </c>
      <c r="D119" s="19">
        <v>-27800000</v>
      </c>
      <c r="E119" s="19">
        <v>-22400000</v>
      </c>
      <c r="F119" s="19">
        <v>-900000</v>
      </c>
      <c r="G119" s="19">
        <v>3400000</v>
      </c>
      <c r="H119" s="19">
        <v>8000000</v>
      </c>
      <c r="I119" s="19">
        <v>7500000</v>
      </c>
      <c r="J119" s="19">
        <v>39900000</v>
      </c>
      <c r="K119" s="19">
        <v>34600000</v>
      </c>
      <c r="L119" s="19">
        <v>-1907000</v>
      </c>
      <c r="M119" s="19">
        <v>7445000</v>
      </c>
      <c r="N119" s="19">
        <v>40829000</v>
      </c>
      <c r="O119" s="19">
        <v>148968000</v>
      </c>
      <c r="P119" s="19">
        <v>210193000</v>
      </c>
      <c r="Q119" s="19">
        <v>329016000</v>
      </c>
      <c r="R119" s="19">
        <v>487105000</v>
      </c>
      <c r="S119" s="19">
        <v>389497000</v>
      </c>
      <c r="T119" s="19">
        <v>231522000</v>
      </c>
      <c r="U119" s="19">
        <v>-880624000</v>
      </c>
      <c r="V119" s="19">
        <v>64093000</v>
      </c>
      <c r="W119" s="19">
        <v>256195000</v>
      </c>
      <c r="X119" s="19">
        <v>492163000</v>
      </c>
      <c r="Y119" s="19">
        <v>910595000</v>
      </c>
      <c r="Z119" s="19">
        <v>1155883000</v>
      </c>
      <c r="AA119" s="19">
        <v>1332679000</v>
      </c>
      <c r="AB119" s="19">
        <v>1229906000</v>
      </c>
      <c r="AC119" s="19">
        <v>1711214000</v>
      </c>
      <c r="AD119" s="19">
        <v>1855105000</v>
      </c>
      <c r="AE119" s="19">
        <v>2480600000</v>
      </c>
      <c r="AF119" s="19">
        <v>3946600000</v>
      </c>
      <c r="AG119" s="19">
        <v>4767300000</v>
      </c>
      <c r="AH119" s="19">
        <v>4933000000</v>
      </c>
      <c r="AI119" s="19">
        <v>5128800000</v>
      </c>
      <c r="AJ119" s="19">
        <v>5899600000</v>
      </c>
      <c r="AK119" s="19">
        <v>7125900000</v>
      </c>
      <c r="AL119" s="19">
        <v>5047500000</v>
      </c>
      <c r="AM119" s="19">
        <v>1745200000</v>
      </c>
      <c r="AN119" s="19">
        <v>3591800000</v>
      </c>
      <c r="AO119" s="19">
        <v>1296800000</v>
      </c>
      <c r="AP119" s="19">
        <v>1906000000</v>
      </c>
    </row>
    <row r="120" spans="1:42" x14ac:dyDescent="0.2">
      <c r="A120" t="s">
        <v>1305</v>
      </c>
      <c r="B120" s="19">
        <v>267200000</v>
      </c>
      <c r="C120" s="19">
        <v>400000</v>
      </c>
      <c r="D120" s="19">
        <v>400000</v>
      </c>
      <c r="E120" s="19">
        <v>200000</v>
      </c>
      <c r="F120" s="19">
        <v>300000</v>
      </c>
      <c r="G120" s="19">
        <v>200000</v>
      </c>
      <c r="H120" s="19">
        <v>300000</v>
      </c>
      <c r="I120" s="19">
        <v>300000</v>
      </c>
      <c r="J120" s="19">
        <v>1600000</v>
      </c>
      <c r="K120" s="19">
        <v>2200000</v>
      </c>
      <c r="L120" s="19">
        <v>2990000</v>
      </c>
      <c r="M120" s="19">
        <v>1785000</v>
      </c>
      <c r="N120" s="19">
        <v>299000</v>
      </c>
      <c r="O120" s="19">
        <v>59801000</v>
      </c>
      <c r="P120" s="19">
        <v>71496000</v>
      </c>
      <c r="Q120" s="19">
        <v>108566000</v>
      </c>
      <c r="R120" s="19">
        <v>153528000</v>
      </c>
      <c r="S120" s="19">
        <v>116814000</v>
      </c>
      <c r="T120" s="19">
        <v>83432000</v>
      </c>
      <c r="U120" s="19">
        <v>-5527000</v>
      </c>
      <c r="V120" s="19">
        <v>39007000</v>
      </c>
      <c r="W120" s="19">
        <v>95484000</v>
      </c>
      <c r="X120" s="19">
        <v>278431000</v>
      </c>
      <c r="Y120" s="19">
        <v>272423000</v>
      </c>
      <c r="Z120" s="19">
        <v>365776000</v>
      </c>
      <c r="AA120" s="19">
        <v>355617000</v>
      </c>
      <c r="AB120" s="19">
        <v>331333000</v>
      </c>
      <c r="AC120" s="19">
        <v>444528000</v>
      </c>
      <c r="AD120" s="19">
        <v>470554000</v>
      </c>
      <c r="AE120" s="19">
        <v>601000000</v>
      </c>
      <c r="AF120" s="19">
        <v>989900000</v>
      </c>
      <c r="AG120" s="19">
        <v>1161600000</v>
      </c>
      <c r="AH120" s="19">
        <v>1237300000</v>
      </c>
      <c r="AI120" s="19">
        <v>2458700000</v>
      </c>
      <c r="AJ120" s="19">
        <v>1425600000</v>
      </c>
      <c r="AK120" s="19">
        <v>1158000000</v>
      </c>
      <c r="AL120" s="19">
        <v>992300000</v>
      </c>
      <c r="AM120" s="19">
        <v>52500000</v>
      </c>
      <c r="AN120" s="19">
        <v>632800000</v>
      </c>
      <c r="AO120" s="19">
        <v>135300000</v>
      </c>
      <c r="AP120" s="19">
        <v>273800000</v>
      </c>
    </row>
    <row r="121" spans="1:42" x14ac:dyDescent="0.2">
      <c r="A121" t="s">
        <v>1369</v>
      </c>
      <c r="AB121">
        <v>0</v>
      </c>
      <c r="AC121">
        <v>0</v>
      </c>
      <c r="AD121" s="19">
        <v>-4518000</v>
      </c>
      <c r="AE121" s="19">
        <v>-17200000</v>
      </c>
      <c r="AF121" s="19">
        <v>-15100000</v>
      </c>
      <c r="AG121" s="19">
        <v>-12500000</v>
      </c>
      <c r="AH121">
        <v>0</v>
      </c>
      <c r="AI121">
        <v>0</v>
      </c>
      <c r="AJ121">
        <v>0</v>
      </c>
      <c r="AK121" s="19">
        <v>-79400000</v>
      </c>
      <c r="AL121" s="19">
        <v>5300000</v>
      </c>
      <c r="AM121" s="19">
        <v>34900000</v>
      </c>
      <c r="AN121" s="19">
        <v>2600000</v>
      </c>
      <c r="AO121">
        <v>0</v>
      </c>
      <c r="AP121">
        <v>0</v>
      </c>
    </row>
    <row r="122" spans="1:42" x14ac:dyDescent="0.2">
      <c r="A122" t="s">
        <v>1306</v>
      </c>
      <c r="B122" s="19">
        <v>1530500000</v>
      </c>
      <c r="C122" s="19">
        <v>-19100000</v>
      </c>
      <c r="D122" s="19">
        <v>-28200000</v>
      </c>
      <c r="E122" s="19">
        <v>-22600000</v>
      </c>
      <c r="F122" s="19">
        <v>-1200000</v>
      </c>
      <c r="G122" s="19">
        <v>200000</v>
      </c>
      <c r="H122" s="19">
        <v>1800000</v>
      </c>
      <c r="I122" s="19">
        <v>4500000</v>
      </c>
      <c r="J122" s="19">
        <v>38300000</v>
      </c>
      <c r="K122" s="19">
        <v>32400000</v>
      </c>
      <c r="L122" s="19">
        <v>-4897000</v>
      </c>
      <c r="M122" s="19">
        <v>5660000</v>
      </c>
      <c r="N122" s="19">
        <v>40530000</v>
      </c>
      <c r="O122" s="19">
        <v>89167000</v>
      </c>
      <c r="P122" s="19">
        <v>138697000</v>
      </c>
      <c r="Q122" s="19">
        <v>220450000</v>
      </c>
      <c r="R122" s="19">
        <v>333577000</v>
      </c>
      <c r="S122" s="19">
        <v>272683000</v>
      </c>
      <c r="T122" s="19">
        <v>148090000</v>
      </c>
      <c r="U122" s="19">
        <v>-875097000</v>
      </c>
      <c r="V122" s="19">
        <v>25086000</v>
      </c>
      <c r="W122" s="19">
        <v>160711000</v>
      </c>
      <c r="X122" s="19">
        <v>217511000</v>
      </c>
      <c r="Y122" s="19">
        <v>638172000</v>
      </c>
      <c r="Z122" s="19">
        <v>783167000</v>
      </c>
      <c r="AA122" s="19">
        <v>970132000</v>
      </c>
      <c r="AB122" s="19">
        <v>1005273000</v>
      </c>
      <c r="AC122" s="19">
        <v>1234428000</v>
      </c>
      <c r="AD122" s="19">
        <v>1380033000</v>
      </c>
      <c r="AE122" s="19">
        <v>1862300000</v>
      </c>
      <c r="AF122" s="19">
        <v>2934800000</v>
      </c>
      <c r="AG122" s="19">
        <v>3547000000</v>
      </c>
      <c r="AH122" s="19">
        <v>3702800000</v>
      </c>
      <c r="AI122" s="19">
        <v>2539100000</v>
      </c>
      <c r="AJ122" s="19">
        <v>4430700000</v>
      </c>
      <c r="AK122" s="19">
        <v>5888500000</v>
      </c>
      <c r="AL122" s="19">
        <v>4000600000</v>
      </c>
      <c r="AM122" s="19">
        <v>1556100000</v>
      </c>
      <c r="AN122" s="19">
        <v>3046900000</v>
      </c>
      <c r="AO122" s="19">
        <v>1161100000</v>
      </c>
      <c r="AP122" s="19">
        <v>1632200000</v>
      </c>
    </row>
    <row r="123" spans="1:42" x14ac:dyDescent="0.2">
      <c r="A123" t="s">
        <v>1345</v>
      </c>
      <c r="B123" s="19">
        <v>1530500000</v>
      </c>
      <c r="C123" s="19">
        <v>-19100000</v>
      </c>
      <c r="D123" s="19">
        <v>-28200000</v>
      </c>
      <c r="E123" s="19">
        <v>-22600000</v>
      </c>
      <c r="F123" s="19">
        <v>-1200000</v>
      </c>
      <c r="G123" s="19">
        <v>3200000</v>
      </c>
      <c r="H123" s="19">
        <v>7700000</v>
      </c>
      <c r="I123" s="19">
        <v>7200000</v>
      </c>
      <c r="J123" s="19">
        <v>38300000</v>
      </c>
      <c r="K123" s="19">
        <v>32400000</v>
      </c>
      <c r="L123" s="19">
        <v>-4897000</v>
      </c>
      <c r="M123" s="19">
        <v>5660000</v>
      </c>
      <c r="N123" s="19">
        <v>40530000</v>
      </c>
      <c r="O123" s="19">
        <v>89167000</v>
      </c>
      <c r="P123" s="19">
        <v>138697000</v>
      </c>
      <c r="Q123" s="19">
        <v>220450000</v>
      </c>
      <c r="R123" s="19">
        <v>333577000</v>
      </c>
      <c r="S123" s="19">
        <v>272683000</v>
      </c>
      <c r="T123" s="19">
        <v>148090000</v>
      </c>
      <c r="U123" s="19">
        <v>-875097000</v>
      </c>
      <c r="V123" s="19">
        <v>25086000</v>
      </c>
      <c r="W123" s="19">
        <v>160711000</v>
      </c>
      <c r="X123" s="19">
        <v>217511000</v>
      </c>
      <c r="Y123" s="19">
        <v>638172000</v>
      </c>
      <c r="Z123" s="19">
        <v>783167000</v>
      </c>
      <c r="AA123" s="19">
        <v>970132000</v>
      </c>
      <c r="AB123" s="19">
        <v>1005273000</v>
      </c>
      <c r="AC123" s="19">
        <v>1234428000</v>
      </c>
      <c r="AD123" s="19">
        <v>1380033000</v>
      </c>
      <c r="AE123" s="19">
        <v>1862300000</v>
      </c>
      <c r="AF123" s="19">
        <v>2934800000</v>
      </c>
      <c r="AG123" s="19">
        <v>3547000000</v>
      </c>
      <c r="AH123" s="19">
        <v>3702800000</v>
      </c>
      <c r="AI123" s="19">
        <v>2539100000</v>
      </c>
      <c r="AJ123" s="19">
        <v>4430700000</v>
      </c>
      <c r="AK123" s="19">
        <v>5888500000</v>
      </c>
      <c r="AL123" s="19">
        <v>4000600000</v>
      </c>
      <c r="AM123" s="19">
        <v>1556100000</v>
      </c>
      <c r="AN123" s="19">
        <v>3046900000</v>
      </c>
      <c r="AO123" s="19">
        <v>1161100000</v>
      </c>
      <c r="AP123" s="19">
        <v>1632200000</v>
      </c>
    </row>
    <row r="124" spans="1:42" x14ac:dyDescent="0.2">
      <c r="A124" t="s">
        <v>1346</v>
      </c>
      <c r="B124" s="19">
        <v>1530500000</v>
      </c>
      <c r="C124" s="19">
        <v>-19100000</v>
      </c>
      <c r="D124" s="19">
        <v>-28200000</v>
      </c>
      <c r="E124" s="19">
        <v>-22600000</v>
      </c>
      <c r="F124" s="19">
        <v>-1200000</v>
      </c>
      <c r="G124" s="19">
        <v>3200000</v>
      </c>
      <c r="H124" s="19">
        <v>7700000</v>
      </c>
      <c r="I124" s="19">
        <v>7200000</v>
      </c>
      <c r="J124" s="19">
        <v>38300000</v>
      </c>
      <c r="K124" s="19">
        <v>32400000</v>
      </c>
      <c r="L124" s="19">
        <v>-4897000</v>
      </c>
      <c r="M124" s="19">
        <v>5660000</v>
      </c>
      <c r="N124" s="19">
        <v>40530000</v>
      </c>
      <c r="O124" s="19">
        <v>89167000</v>
      </c>
      <c r="P124" s="19">
        <v>138697000</v>
      </c>
      <c r="Q124" s="19">
        <v>220450000</v>
      </c>
      <c r="R124" s="19">
        <v>333577000</v>
      </c>
      <c r="S124" s="19">
        <v>272683000</v>
      </c>
      <c r="T124" s="19">
        <v>148090000</v>
      </c>
      <c r="U124" s="19">
        <v>-875097000</v>
      </c>
      <c r="V124" s="19">
        <v>25086000</v>
      </c>
      <c r="W124" s="19">
        <v>160711000</v>
      </c>
      <c r="X124" s="19">
        <v>217511000</v>
      </c>
      <c r="Y124" s="19">
        <v>638172000</v>
      </c>
      <c r="Z124" s="19">
        <v>790107000</v>
      </c>
      <c r="AA124" s="19">
        <v>977062000</v>
      </c>
      <c r="AB124" s="19">
        <v>898573000</v>
      </c>
      <c r="AC124" s="19">
        <v>1266686000</v>
      </c>
      <c r="AD124" s="19">
        <v>1380033000</v>
      </c>
      <c r="AE124" s="19">
        <v>1862300000</v>
      </c>
      <c r="AF124" s="19">
        <v>2941600000</v>
      </c>
      <c r="AG124" s="19">
        <v>3593200000</v>
      </c>
      <c r="AH124" s="19">
        <v>3695700000</v>
      </c>
      <c r="AI124" s="19">
        <v>2670100000</v>
      </c>
      <c r="AJ124" s="19">
        <v>4474000000</v>
      </c>
      <c r="AK124" s="19">
        <v>5888500000</v>
      </c>
      <c r="AL124" s="19">
        <v>4060500000</v>
      </c>
      <c r="AM124" s="19">
        <v>1727600000</v>
      </c>
      <c r="AN124" s="19">
        <v>2961600000</v>
      </c>
      <c r="AO124" s="19">
        <v>1161500000</v>
      </c>
      <c r="AP124" s="19">
        <v>1632200000</v>
      </c>
    </row>
    <row r="125" spans="1:42" x14ac:dyDescent="0.2">
      <c r="A125" t="s">
        <v>1347</v>
      </c>
      <c r="B125" s="19">
        <v>1530500000</v>
      </c>
      <c r="C125" s="19">
        <v>-19100000</v>
      </c>
      <c r="D125" s="19">
        <v>-28200000</v>
      </c>
      <c r="E125" s="19">
        <v>-22600000</v>
      </c>
      <c r="F125" s="19">
        <v>-1200000</v>
      </c>
      <c r="G125" s="19">
        <v>3200000</v>
      </c>
      <c r="H125" s="19">
        <v>7700000</v>
      </c>
      <c r="I125" s="19">
        <v>7200000</v>
      </c>
      <c r="J125" s="19">
        <v>38300000</v>
      </c>
      <c r="K125" s="19">
        <v>32400000</v>
      </c>
      <c r="L125" s="19">
        <v>-4897000</v>
      </c>
      <c r="M125" s="19">
        <v>5660000</v>
      </c>
      <c r="N125" s="19">
        <v>40530000</v>
      </c>
      <c r="O125" s="19">
        <v>89167000</v>
      </c>
      <c r="P125" s="19">
        <v>138697000</v>
      </c>
      <c r="Q125" s="19">
        <v>220450000</v>
      </c>
      <c r="R125" s="19">
        <v>333577000</v>
      </c>
      <c r="S125" s="19">
        <v>272683000</v>
      </c>
      <c r="T125" s="19">
        <v>148090000</v>
      </c>
      <c r="U125" s="19">
        <v>-875097000</v>
      </c>
      <c r="V125" s="19">
        <v>25086000</v>
      </c>
      <c r="W125" s="19">
        <v>160711000</v>
      </c>
      <c r="X125" s="19">
        <v>213732000</v>
      </c>
      <c r="Y125" s="19">
        <v>638172000</v>
      </c>
      <c r="Z125" s="19">
        <v>790107000</v>
      </c>
      <c r="AA125" s="19">
        <v>977062000</v>
      </c>
      <c r="AB125" s="19">
        <v>898573000</v>
      </c>
      <c r="AC125" s="19">
        <v>1266686000</v>
      </c>
      <c r="AD125" s="19">
        <v>1380033000</v>
      </c>
      <c r="AE125" s="19">
        <v>1862400000</v>
      </c>
      <c r="AF125" s="19">
        <v>2941600000</v>
      </c>
      <c r="AG125" s="19">
        <v>3593200000</v>
      </c>
      <c r="AH125" s="19">
        <v>3695700000</v>
      </c>
      <c r="AI125" s="19">
        <v>2670100000</v>
      </c>
      <c r="AJ125" s="19">
        <v>4474000000</v>
      </c>
      <c r="AK125" s="19">
        <v>5888500000</v>
      </c>
      <c r="AL125" s="19">
        <v>4060500000</v>
      </c>
      <c r="AM125" s="19">
        <v>1727600000</v>
      </c>
      <c r="AN125" s="19">
        <v>2961600000</v>
      </c>
      <c r="AO125" s="19">
        <v>1161500000</v>
      </c>
      <c r="AP125" s="19">
        <v>1632200000</v>
      </c>
    </row>
    <row r="126" spans="1:42" x14ac:dyDescent="0.2">
      <c r="A126" t="s">
        <v>1370</v>
      </c>
      <c r="W126">
        <v>0</v>
      </c>
      <c r="X126" s="19">
        <v>3779000</v>
      </c>
      <c r="Y126">
        <v>0</v>
      </c>
      <c r="Z126">
        <v>0</v>
      </c>
    </row>
    <row r="127" spans="1:42" x14ac:dyDescent="0.2">
      <c r="A127" t="s">
        <v>1371</v>
      </c>
      <c r="X127" s="19">
        <v>3779000</v>
      </c>
      <c r="Y127">
        <v>0</v>
      </c>
      <c r="Z127">
        <v>0</v>
      </c>
    </row>
    <row r="128" spans="1:42" x14ac:dyDescent="0.2">
      <c r="A128" t="s">
        <v>1362</v>
      </c>
      <c r="Z128" s="19">
        <v>-6940000</v>
      </c>
      <c r="AA128" s="19">
        <v>-6930000</v>
      </c>
      <c r="AB128" s="19">
        <v>106700000</v>
      </c>
      <c r="AC128" s="19">
        <v>-32258000</v>
      </c>
      <c r="AD128">
        <v>0</v>
      </c>
      <c r="AE128">
        <v>0</v>
      </c>
      <c r="AF128" s="19">
        <v>-6800000</v>
      </c>
      <c r="AG128" s="19">
        <v>-46200000</v>
      </c>
      <c r="AH128" s="19">
        <v>7100000</v>
      </c>
      <c r="AI128" s="19">
        <v>-131000000</v>
      </c>
      <c r="AJ128" s="19">
        <v>-43300000</v>
      </c>
      <c r="AK128">
        <v>0</v>
      </c>
      <c r="AL128" s="19">
        <v>-59900000</v>
      </c>
      <c r="AM128" s="19">
        <v>-171500000</v>
      </c>
      <c r="AN128" s="19">
        <v>85300000</v>
      </c>
      <c r="AO128" s="19">
        <v>-400000</v>
      </c>
      <c r="AP128">
        <v>0</v>
      </c>
    </row>
    <row r="129" spans="1:42" x14ac:dyDescent="0.2">
      <c r="A129" t="s">
        <v>1372</v>
      </c>
      <c r="G129" s="19">
        <v>3000000</v>
      </c>
      <c r="H129" s="19">
        <v>5900000</v>
      </c>
      <c r="I129" s="19">
        <v>2700000</v>
      </c>
    </row>
    <row r="130" spans="1:42" x14ac:dyDescent="0.2">
      <c r="A130" t="s">
        <v>1312</v>
      </c>
      <c r="B130" s="19">
        <v>1530500000</v>
      </c>
      <c r="C130" s="19">
        <v>-19100000</v>
      </c>
      <c r="D130" s="19">
        <v>-28200000</v>
      </c>
      <c r="E130" s="19">
        <v>-22600000</v>
      </c>
      <c r="F130" s="19">
        <v>-1200000</v>
      </c>
      <c r="G130" s="19">
        <v>200000</v>
      </c>
      <c r="H130" s="19">
        <v>1800000</v>
      </c>
      <c r="I130" s="19">
        <v>4500000</v>
      </c>
      <c r="J130" s="19">
        <v>38300000</v>
      </c>
      <c r="K130" s="19">
        <v>32400000</v>
      </c>
      <c r="L130" s="19">
        <v>-4897000</v>
      </c>
      <c r="M130" s="19">
        <v>5660000</v>
      </c>
      <c r="N130" s="19">
        <v>40530000</v>
      </c>
      <c r="O130" s="19">
        <v>89167000</v>
      </c>
      <c r="P130" s="19">
        <v>138697000</v>
      </c>
      <c r="Q130" s="19">
        <v>220450000</v>
      </c>
      <c r="R130" s="19">
        <v>333577000</v>
      </c>
      <c r="S130" s="19">
        <v>272683000</v>
      </c>
      <c r="T130" s="19">
        <v>148090000</v>
      </c>
      <c r="U130" s="19">
        <v>-875097000</v>
      </c>
      <c r="V130" s="19">
        <v>25086000</v>
      </c>
      <c r="W130" s="19">
        <v>160711000</v>
      </c>
      <c r="X130" s="19">
        <v>217511000</v>
      </c>
      <c r="Y130" s="19">
        <v>638172000</v>
      </c>
      <c r="Z130" s="19">
        <v>783167000</v>
      </c>
      <c r="AA130" s="19">
        <v>970132000</v>
      </c>
      <c r="AB130" s="19">
        <v>1005273000</v>
      </c>
      <c r="AC130" s="19">
        <v>1234428000</v>
      </c>
      <c r="AD130" s="19">
        <v>1380033000</v>
      </c>
      <c r="AE130" s="19">
        <v>1862300000</v>
      </c>
      <c r="AF130" s="19">
        <v>2934800000</v>
      </c>
      <c r="AG130" s="19">
        <v>3547000000</v>
      </c>
      <c r="AH130" s="19">
        <v>3702800000</v>
      </c>
      <c r="AI130" s="19">
        <v>2539100000</v>
      </c>
      <c r="AJ130" s="19">
        <v>4430700000</v>
      </c>
      <c r="AK130" s="19">
        <v>5888500000</v>
      </c>
      <c r="AL130" s="19">
        <v>4000600000</v>
      </c>
      <c r="AM130" s="19">
        <v>1556100000</v>
      </c>
      <c r="AN130" s="19">
        <v>3046900000</v>
      </c>
      <c r="AO130" s="19">
        <v>1161100000</v>
      </c>
      <c r="AP130" s="19">
        <v>1632200000</v>
      </c>
    </row>
    <row r="131" spans="1:42" x14ac:dyDescent="0.2">
      <c r="A131" t="s">
        <v>1313</v>
      </c>
      <c r="B131">
        <v>10.15</v>
      </c>
      <c r="C131">
        <v>-4.2999999999999997E-2</v>
      </c>
      <c r="D131">
        <v>-0.06</v>
      </c>
      <c r="E131">
        <v>-4.2999999999999997E-2</v>
      </c>
      <c r="F131">
        <v>-3.0000000000000001E-3</v>
      </c>
      <c r="G131">
        <v>2E-3</v>
      </c>
      <c r="H131">
        <v>3.0000000000000001E-3</v>
      </c>
      <c r="I131">
        <v>7.0000000000000001E-3</v>
      </c>
      <c r="J131">
        <v>4.7E-2</v>
      </c>
      <c r="K131">
        <v>4.2999999999999997E-2</v>
      </c>
      <c r="L131">
        <v>-2.5000000000000001E-2</v>
      </c>
      <c r="M131">
        <v>2.7E-2</v>
      </c>
      <c r="N131">
        <v>9.1999999999999998E-2</v>
      </c>
      <c r="O131">
        <v>0.20200000000000001</v>
      </c>
      <c r="P131">
        <v>0.313</v>
      </c>
      <c r="Q131">
        <v>0.49</v>
      </c>
      <c r="R131">
        <v>0.747</v>
      </c>
      <c r="S131">
        <v>1.84</v>
      </c>
      <c r="T131">
        <v>0.97</v>
      </c>
      <c r="U131">
        <v>-4.92</v>
      </c>
      <c r="V131">
        <v>7.0000000000000007E-2</v>
      </c>
      <c r="W131">
        <v>0.48</v>
      </c>
      <c r="X131">
        <v>0.64</v>
      </c>
      <c r="Y131">
        <v>2.02</v>
      </c>
      <c r="Z131">
        <v>2.67</v>
      </c>
      <c r="AA131">
        <v>3.37</v>
      </c>
      <c r="AB131">
        <v>3.98</v>
      </c>
      <c r="AC131">
        <v>5.09</v>
      </c>
      <c r="AD131">
        <v>5.8</v>
      </c>
      <c r="AE131">
        <v>7.86</v>
      </c>
      <c r="AF131">
        <v>12.42</v>
      </c>
      <c r="AG131">
        <v>15.38</v>
      </c>
      <c r="AH131">
        <v>16.96</v>
      </c>
      <c r="AI131">
        <v>11.94</v>
      </c>
      <c r="AJ131">
        <v>21.63</v>
      </c>
      <c r="AK131">
        <v>31.47</v>
      </c>
      <c r="AL131">
        <v>24.86</v>
      </c>
      <c r="AM131">
        <v>10.44</v>
      </c>
      <c r="AN131">
        <v>20.96</v>
      </c>
      <c r="AO131">
        <v>8.02</v>
      </c>
      <c r="AP131">
        <v>11.21</v>
      </c>
    </row>
    <row r="132" spans="1:42" x14ac:dyDescent="0.2">
      <c r="A132" t="s">
        <v>1314</v>
      </c>
      <c r="B132">
        <v>10.119999999999999</v>
      </c>
      <c r="C132">
        <v>-4.2999999999999997E-2</v>
      </c>
      <c r="D132">
        <v>-0.06</v>
      </c>
      <c r="E132">
        <v>-4.2999999999999997E-2</v>
      </c>
      <c r="F132">
        <v>-3.0000000000000001E-3</v>
      </c>
      <c r="G132">
        <v>2E-3</v>
      </c>
      <c r="H132">
        <v>3.0000000000000001E-3</v>
      </c>
      <c r="I132">
        <v>7.0000000000000001E-3</v>
      </c>
      <c r="J132">
        <v>4.4999999999999998E-2</v>
      </c>
      <c r="K132">
        <v>0.04</v>
      </c>
      <c r="L132">
        <v>-2.5000000000000001E-2</v>
      </c>
      <c r="M132">
        <v>2.7E-2</v>
      </c>
      <c r="N132">
        <v>9.1999999999999998E-2</v>
      </c>
      <c r="O132">
        <v>0.19500000000000001</v>
      </c>
      <c r="P132">
        <v>0.3</v>
      </c>
      <c r="Q132">
        <v>0.46700000000000003</v>
      </c>
      <c r="R132">
        <v>0.72</v>
      </c>
      <c r="S132">
        <v>1.78</v>
      </c>
      <c r="T132">
        <v>0.85</v>
      </c>
      <c r="U132">
        <v>-4.92</v>
      </c>
      <c r="V132">
        <v>7.0000000000000007E-2</v>
      </c>
      <c r="W132">
        <v>0.47</v>
      </c>
      <c r="X132">
        <v>0.63</v>
      </c>
      <c r="Y132">
        <v>1.99</v>
      </c>
      <c r="Z132">
        <v>2.65</v>
      </c>
      <c r="AA132">
        <v>3.35</v>
      </c>
      <c r="AB132">
        <v>3.94</v>
      </c>
      <c r="AC132">
        <v>5.04</v>
      </c>
      <c r="AD132">
        <v>5.76</v>
      </c>
      <c r="AE132">
        <v>7.81</v>
      </c>
      <c r="AF132">
        <v>12.37</v>
      </c>
      <c r="AG132">
        <v>15.34</v>
      </c>
      <c r="AH132">
        <v>16.93</v>
      </c>
      <c r="AI132">
        <v>11.92</v>
      </c>
      <c r="AJ132">
        <v>21.58</v>
      </c>
      <c r="AK132">
        <v>31.42</v>
      </c>
      <c r="AL132">
        <v>24.8</v>
      </c>
      <c r="AM132">
        <v>10.4</v>
      </c>
      <c r="AN132">
        <v>20.87</v>
      </c>
      <c r="AO132">
        <v>7.97</v>
      </c>
      <c r="AP132">
        <v>11.18</v>
      </c>
    </row>
    <row r="133" spans="1:42" x14ac:dyDescent="0.2">
      <c r="A133" t="s">
        <v>1315</v>
      </c>
      <c r="B133" s="19">
        <v>145825000</v>
      </c>
      <c r="C133" s="19">
        <v>440769231</v>
      </c>
      <c r="D133" s="19">
        <v>470000000</v>
      </c>
      <c r="E133" s="19">
        <v>521538462</v>
      </c>
      <c r="F133" s="19">
        <v>360000000</v>
      </c>
      <c r="G133" s="19">
        <v>120000000</v>
      </c>
      <c r="H133" s="19">
        <v>540000000</v>
      </c>
      <c r="I133" s="19">
        <v>675000000</v>
      </c>
      <c r="J133" s="19">
        <v>820714286</v>
      </c>
      <c r="K133" s="19">
        <v>747692308</v>
      </c>
      <c r="L133" s="19">
        <v>196644000</v>
      </c>
      <c r="M133" s="19">
        <v>218670000</v>
      </c>
      <c r="N133" s="19">
        <v>439326000</v>
      </c>
      <c r="O133" s="19">
        <v>442872000</v>
      </c>
      <c r="P133" s="19">
        <v>442611000</v>
      </c>
      <c r="Q133" s="19">
        <v>449763000</v>
      </c>
      <c r="R133" s="19">
        <v>446229000</v>
      </c>
      <c r="S133" s="19">
        <v>148355000</v>
      </c>
      <c r="T133" s="19">
        <v>153086000</v>
      </c>
      <c r="U133" s="19">
        <v>177982000</v>
      </c>
      <c r="V133" s="19">
        <v>334996000</v>
      </c>
      <c r="W133" s="19">
        <v>335586000</v>
      </c>
      <c r="X133" s="19">
        <v>338585000</v>
      </c>
      <c r="Y133" s="19">
        <v>315836000</v>
      </c>
      <c r="Z133" s="19">
        <v>292332000</v>
      </c>
      <c r="AA133" s="19">
        <v>287356000</v>
      </c>
      <c r="AB133" s="19">
        <v>252307000</v>
      </c>
      <c r="AC133" s="19">
        <v>242395000</v>
      </c>
      <c r="AD133" s="19">
        <v>237938000</v>
      </c>
      <c r="AE133" s="19">
        <v>236919000</v>
      </c>
      <c r="AF133" s="19">
        <v>236359000</v>
      </c>
      <c r="AG133" s="19">
        <v>230700000</v>
      </c>
      <c r="AH133" s="19">
        <v>218400000</v>
      </c>
      <c r="AI133" s="19">
        <v>212600000</v>
      </c>
      <c r="AJ133" s="19">
        <v>204900000</v>
      </c>
      <c r="AK133" s="19">
        <v>187100000</v>
      </c>
      <c r="AL133" s="19">
        <v>160900000</v>
      </c>
      <c r="AM133" s="19">
        <v>149100000</v>
      </c>
      <c r="AN133" s="19">
        <v>145300000</v>
      </c>
      <c r="AO133" s="19">
        <v>144700000</v>
      </c>
      <c r="AP133" s="19">
        <v>145600000</v>
      </c>
    </row>
    <row r="134" spans="1:42" x14ac:dyDescent="0.2">
      <c r="A134" t="s">
        <v>1316</v>
      </c>
      <c r="B134" s="19">
        <v>146075000</v>
      </c>
      <c r="C134" s="19">
        <v>440769231</v>
      </c>
      <c r="D134" s="19">
        <v>470000000</v>
      </c>
      <c r="E134" s="19">
        <v>521538462</v>
      </c>
      <c r="F134" s="19">
        <v>360000000</v>
      </c>
      <c r="G134" s="19">
        <v>120000000</v>
      </c>
      <c r="H134" s="19">
        <v>540000000</v>
      </c>
      <c r="I134" s="19">
        <v>675000000</v>
      </c>
      <c r="J134" s="19">
        <v>851111111</v>
      </c>
      <c r="K134" s="19">
        <v>810000000</v>
      </c>
      <c r="L134" s="19">
        <v>196644000</v>
      </c>
      <c r="M134" s="19">
        <v>705000000</v>
      </c>
      <c r="N134" s="19">
        <v>922857143</v>
      </c>
      <c r="O134" s="19">
        <v>459000000</v>
      </c>
      <c r="P134" s="19">
        <v>462810000</v>
      </c>
      <c r="Q134" s="19">
        <v>473364000</v>
      </c>
      <c r="R134" s="19">
        <v>463806000</v>
      </c>
      <c r="S134" s="19">
        <v>152916000</v>
      </c>
      <c r="T134" s="19">
        <v>179634000</v>
      </c>
      <c r="U134" s="19">
        <v>177982000</v>
      </c>
      <c r="V134" s="19">
        <v>343475000</v>
      </c>
      <c r="W134" s="19">
        <v>346163000</v>
      </c>
      <c r="X134" s="19">
        <v>345281000</v>
      </c>
      <c r="Y134" s="19">
        <v>320171000</v>
      </c>
      <c r="Z134" s="19">
        <v>294984000</v>
      </c>
      <c r="AA134" s="19">
        <v>289476000</v>
      </c>
      <c r="AB134" s="19">
        <v>254867000</v>
      </c>
      <c r="AC134" s="19">
        <v>245033000</v>
      </c>
      <c r="AD134" s="19">
        <v>239740000</v>
      </c>
      <c r="AE134" s="19">
        <v>238308000</v>
      </c>
      <c r="AF134" s="19">
        <v>237176000</v>
      </c>
      <c r="AG134" s="19">
        <v>231200000</v>
      </c>
      <c r="AH134" s="19">
        <v>218800000</v>
      </c>
      <c r="AI134" s="19">
        <v>213000000</v>
      </c>
      <c r="AJ134" s="19">
        <v>205300000</v>
      </c>
      <c r="AK134" s="19">
        <v>187400000</v>
      </c>
      <c r="AL134" s="19">
        <v>161300000</v>
      </c>
      <c r="AM134" s="19">
        <v>149600000</v>
      </c>
      <c r="AN134" s="19">
        <v>146000000</v>
      </c>
      <c r="AO134" s="19">
        <v>145600000</v>
      </c>
      <c r="AP134" s="19">
        <v>145900000</v>
      </c>
    </row>
    <row r="135" spans="1:42" x14ac:dyDescent="0.2">
      <c r="A135" t="s">
        <v>1317</v>
      </c>
      <c r="L135" s="19">
        <v>-1907000</v>
      </c>
      <c r="M135" s="19">
        <v>7445000</v>
      </c>
      <c r="N135" s="19">
        <v>40829000</v>
      </c>
      <c r="O135" s="19">
        <v>148968000</v>
      </c>
      <c r="P135" s="19">
        <v>190639000</v>
      </c>
      <c r="Q135" s="19">
        <v>316251000</v>
      </c>
      <c r="R135" s="19">
        <v>328356000</v>
      </c>
      <c r="S135" s="19">
        <v>360198000</v>
      </c>
      <c r="T135" s="19">
        <v>213876000</v>
      </c>
      <c r="U135" s="19">
        <v>-869669000</v>
      </c>
      <c r="V135" s="19">
        <v>43416000</v>
      </c>
      <c r="W135" s="19">
        <v>236040000</v>
      </c>
      <c r="X135" s="19">
        <v>440020000</v>
      </c>
      <c r="Y135" s="19">
        <v>779772000</v>
      </c>
      <c r="Z135" s="19">
        <v>1213611000</v>
      </c>
      <c r="AA135" s="19">
        <v>1295427000</v>
      </c>
      <c r="AB135" s="19">
        <v>1248889000</v>
      </c>
      <c r="AC135" s="19">
        <v>1724691000</v>
      </c>
      <c r="AD135" s="19">
        <v>1855849000</v>
      </c>
      <c r="AE135" s="19">
        <v>2515500000</v>
      </c>
      <c r="AF135" s="19">
        <v>3972400000</v>
      </c>
      <c r="AG135" s="19">
        <v>4891000000</v>
      </c>
      <c r="AH135" s="19">
        <v>5151700000</v>
      </c>
      <c r="AI135" s="19">
        <v>5345800000</v>
      </c>
      <c r="AJ135" s="19">
        <v>5888600000</v>
      </c>
      <c r="AK135" s="19">
        <v>7042600000</v>
      </c>
      <c r="AL135" s="19">
        <v>4550100000</v>
      </c>
      <c r="AM135" s="19">
        <v>2840700000</v>
      </c>
    </row>
    <row r="136" spans="1:42" x14ac:dyDescent="0.2">
      <c r="A136" t="s">
        <v>1318</v>
      </c>
      <c r="B136" s="19">
        <v>7589000000</v>
      </c>
      <c r="C136" s="19">
        <v>48000000</v>
      </c>
      <c r="D136" s="19">
        <v>35500000</v>
      </c>
      <c r="E136" s="19">
        <v>32800000</v>
      </c>
      <c r="F136" s="19">
        <v>32500000</v>
      </c>
      <c r="G136" s="19">
        <v>37500000</v>
      </c>
      <c r="H136" s="19">
        <v>49300000</v>
      </c>
      <c r="I136" s="19">
        <v>62700000</v>
      </c>
      <c r="J136" s="19">
        <v>95100000</v>
      </c>
      <c r="K136" s="19">
        <v>114700000</v>
      </c>
      <c r="L136" s="19">
        <v>158251000</v>
      </c>
      <c r="M136" s="19">
        <v>144246000</v>
      </c>
      <c r="N136" s="19">
        <v>236261000</v>
      </c>
      <c r="O136" s="19">
        <v>285076000</v>
      </c>
      <c r="P136" s="19">
        <v>366948000</v>
      </c>
      <c r="Q136" s="19">
        <v>478184000</v>
      </c>
      <c r="R136" s="19">
        <v>597309000</v>
      </c>
      <c r="S136" s="19">
        <v>682114000</v>
      </c>
      <c r="T136" s="19">
        <v>190346000</v>
      </c>
      <c r="U136" s="19">
        <v>1548852000</v>
      </c>
      <c r="V136" s="19">
        <v>2168146000</v>
      </c>
      <c r="W136" s="19">
        <v>2068348000</v>
      </c>
      <c r="X136" s="19">
        <v>1929016000</v>
      </c>
      <c r="Y136" s="19">
        <v>2307673000</v>
      </c>
      <c r="Z136" s="19">
        <v>2868138000</v>
      </c>
      <c r="AA136" s="19">
        <v>3081921000</v>
      </c>
      <c r="AB136" s="19">
        <v>3147405000</v>
      </c>
      <c r="AC136" s="19">
        <v>3268852000</v>
      </c>
      <c r="AD136" s="19">
        <v>3677977000</v>
      </c>
      <c r="AE136" s="19">
        <v>4442200000</v>
      </c>
      <c r="AF136" s="19">
        <v>5786500000</v>
      </c>
      <c r="AG136" s="19">
        <v>5748900000</v>
      </c>
      <c r="AH136" s="19">
        <v>5794400000</v>
      </c>
      <c r="AI136" s="19">
        <v>6744500000</v>
      </c>
      <c r="AJ136" s="19">
        <v>7452100000</v>
      </c>
      <c r="AK136" s="19">
        <v>7342200000</v>
      </c>
      <c r="AL136" s="19">
        <v>8998300000</v>
      </c>
      <c r="AM136" s="19">
        <v>8173700000</v>
      </c>
      <c r="AN136" s="19">
        <v>7271500000</v>
      </c>
      <c r="AO136" s="19">
        <v>8004500000</v>
      </c>
      <c r="AP136" s="19">
        <v>7457000000</v>
      </c>
    </row>
    <row r="137" spans="1:42" x14ac:dyDescent="0.2">
      <c r="A137" t="s">
        <v>1319</v>
      </c>
      <c r="B137" s="19">
        <v>1530500000</v>
      </c>
      <c r="C137" s="19">
        <v>-19100000</v>
      </c>
      <c r="D137" s="19">
        <v>-28200000</v>
      </c>
      <c r="E137" s="19">
        <v>-22600000</v>
      </c>
      <c r="F137" s="19">
        <v>-1200000</v>
      </c>
      <c r="G137" s="19">
        <v>3200000</v>
      </c>
      <c r="H137" s="19">
        <v>7700000</v>
      </c>
      <c r="I137" s="19">
        <v>7200000</v>
      </c>
      <c r="J137" s="19">
        <v>38300000</v>
      </c>
      <c r="K137" s="19">
        <v>32400000</v>
      </c>
      <c r="L137" s="19">
        <v>-4897000</v>
      </c>
      <c r="M137" s="19">
        <v>5660000</v>
      </c>
      <c r="N137" s="19">
        <v>40530000</v>
      </c>
      <c r="O137" s="19">
        <v>89167000</v>
      </c>
      <c r="P137" s="19">
        <v>138697000</v>
      </c>
      <c r="Q137" s="19">
        <v>220450000</v>
      </c>
      <c r="R137" s="19">
        <v>333577000</v>
      </c>
      <c r="S137" s="19">
        <v>272683000</v>
      </c>
      <c r="T137" s="19">
        <v>148090000</v>
      </c>
      <c r="U137" s="19">
        <v>-875097000</v>
      </c>
      <c r="V137" s="19">
        <v>25086000</v>
      </c>
      <c r="W137" s="19">
        <v>160711000</v>
      </c>
      <c r="X137" s="19">
        <v>213732000</v>
      </c>
      <c r="Y137" s="19">
        <v>638172000</v>
      </c>
      <c r="Z137" s="19">
        <v>783167000</v>
      </c>
      <c r="AA137" s="19">
        <v>970132000</v>
      </c>
      <c r="AB137" s="19">
        <v>1005273000</v>
      </c>
      <c r="AC137" s="19">
        <v>1234428000</v>
      </c>
      <c r="AD137" s="19">
        <v>1380033000</v>
      </c>
      <c r="AE137" s="19">
        <v>1862300000</v>
      </c>
      <c r="AF137" s="19">
        <v>2934800000</v>
      </c>
      <c r="AG137" s="19">
        <v>3547000000</v>
      </c>
      <c r="AH137" s="19">
        <v>3702800000</v>
      </c>
      <c r="AI137" s="19">
        <v>2539100000</v>
      </c>
      <c r="AJ137" s="19">
        <v>4430700000</v>
      </c>
      <c r="AK137" s="19">
        <v>5888500000</v>
      </c>
      <c r="AL137" s="19">
        <v>4000600000</v>
      </c>
      <c r="AM137" s="19">
        <v>1556100000</v>
      </c>
      <c r="AN137" s="19">
        <v>3046900000</v>
      </c>
      <c r="AO137" s="19">
        <v>1161100000</v>
      </c>
      <c r="AP137" s="19">
        <v>1632200000</v>
      </c>
    </row>
    <row r="138" spans="1:42" x14ac:dyDescent="0.2">
      <c r="A138" t="s">
        <v>1320</v>
      </c>
      <c r="B138" s="14">
        <v>1958992323.5250001</v>
      </c>
      <c r="C138" s="19">
        <v>-22280000</v>
      </c>
      <c r="D138" s="19">
        <v>-28980000</v>
      </c>
      <c r="E138" s="19">
        <v>-23680000</v>
      </c>
      <c r="F138" s="19">
        <v>-7800000</v>
      </c>
      <c r="G138" s="14">
        <v>-8470588.2349999994</v>
      </c>
      <c r="H138" s="19">
        <v>770000</v>
      </c>
      <c r="I138" s="19">
        <v>-1152000</v>
      </c>
      <c r="J138" s="14">
        <v>27357142.857000001</v>
      </c>
      <c r="K138" s="14">
        <v>20320231.214000002</v>
      </c>
      <c r="L138" s="19">
        <v>-4897000</v>
      </c>
      <c r="M138" s="19">
        <v>5660000</v>
      </c>
      <c r="N138" s="19">
        <v>40530000</v>
      </c>
      <c r="O138" s="19">
        <v>89167000</v>
      </c>
      <c r="P138" s="14">
        <v>125794186.215</v>
      </c>
      <c r="Q138" s="14">
        <v>211897089.95899999</v>
      </c>
      <c r="R138" s="14">
        <v>251334780.68799999</v>
      </c>
      <c r="S138" s="14">
        <v>280296480.014</v>
      </c>
      <c r="T138" s="14">
        <v>148607466.20199999</v>
      </c>
      <c r="U138" s="14">
        <v>-845898414.50699997</v>
      </c>
      <c r="V138" s="19">
        <v>35676000</v>
      </c>
      <c r="W138" s="14">
        <v>255471492.47999999</v>
      </c>
      <c r="X138" s="19">
        <v>431034000</v>
      </c>
      <c r="Y138" s="14">
        <v>562509727.20899999</v>
      </c>
      <c r="Z138" s="14">
        <v>847137967.39199996</v>
      </c>
      <c r="AA138" s="14">
        <v>952131546.60899997</v>
      </c>
      <c r="AB138" s="19">
        <v>1245500799</v>
      </c>
      <c r="AC138" s="19">
        <v>1273271340</v>
      </c>
      <c r="AD138" s="19">
        <v>1365139110</v>
      </c>
      <c r="AE138" s="19">
        <v>1840242200</v>
      </c>
      <c r="AF138" s="19">
        <v>2892930900</v>
      </c>
      <c r="AG138" s="19">
        <v>3668262400</v>
      </c>
      <c r="AH138" s="19">
        <v>4082168500</v>
      </c>
      <c r="AI138" s="19">
        <v>2667260000</v>
      </c>
      <c r="AJ138" s="19">
        <v>4432670800</v>
      </c>
      <c r="AK138" s="19">
        <v>5717249800</v>
      </c>
      <c r="AL138" s="19">
        <v>3375223600</v>
      </c>
      <c r="AM138" s="19">
        <v>2346262000</v>
      </c>
      <c r="AN138" s="19">
        <v>2340484800</v>
      </c>
      <c r="AO138" s="19">
        <v>1663218400</v>
      </c>
      <c r="AP138" s="19">
        <v>1794155200</v>
      </c>
    </row>
    <row r="139" spans="1:42" x14ac:dyDescent="0.2">
      <c r="A139" t="s">
        <v>1321</v>
      </c>
      <c r="B139" s="19">
        <v>86300000</v>
      </c>
      <c r="R139" s="19">
        <v>42965000</v>
      </c>
      <c r="S139" s="19">
        <v>44128000</v>
      </c>
      <c r="T139" s="19">
        <v>34528000</v>
      </c>
      <c r="U139" s="19">
        <v>33610000</v>
      </c>
      <c r="V139" s="19">
        <v>57225000</v>
      </c>
      <c r="W139" s="19">
        <v>62751000</v>
      </c>
      <c r="X139" s="19">
        <v>101200000</v>
      </c>
      <c r="Y139" s="19">
        <v>103600000</v>
      </c>
      <c r="Z139" s="19">
        <v>72100000</v>
      </c>
      <c r="AA139" s="19">
        <v>48500000</v>
      </c>
      <c r="AB139" s="19">
        <v>22300000</v>
      </c>
      <c r="AC139" s="19">
        <v>19200000</v>
      </c>
      <c r="AD139" s="19">
        <v>29500000</v>
      </c>
      <c r="AE139" s="19">
        <v>8200000</v>
      </c>
      <c r="AF139" s="19">
        <v>12200000</v>
      </c>
      <c r="AG139" s="19">
        <v>22100000</v>
      </c>
      <c r="AH139" s="19">
        <v>63400000</v>
      </c>
      <c r="AI139" s="19">
        <v>78500000</v>
      </c>
      <c r="AJ139" s="19">
        <v>112500000</v>
      </c>
      <c r="AK139" s="19">
        <v>120000000</v>
      </c>
      <c r="AL139" s="19">
        <v>42000000</v>
      </c>
      <c r="AM139" s="19">
        <v>11000000</v>
      </c>
      <c r="AN139" s="19">
        <v>89300000</v>
      </c>
      <c r="AO139" s="19">
        <v>276500000</v>
      </c>
      <c r="AP139" s="19">
        <v>67600000</v>
      </c>
    </row>
    <row r="140" spans="1:42" x14ac:dyDescent="0.2">
      <c r="A140" t="s">
        <v>1322</v>
      </c>
      <c r="B140" s="19">
        <v>252400000</v>
      </c>
      <c r="R140" s="19">
        <v>4310000</v>
      </c>
      <c r="S140" s="19">
        <v>3954000</v>
      </c>
      <c r="T140" s="19">
        <v>16073000</v>
      </c>
      <c r="U140" s="19">
        <v>15182000</v>
      </c>
      <c r="V140" s="19">
        <v>18898000</v>
      </c>
      <c r="W140" s="19">
        <v>9647000</v>
      </c>
      <c r="X140" s="19">
        <v>900000</v>
      </c>
      <c r="Y140" s="19">
        <v>40500000</v>
      </c>
      <c r="Z140" s="19">
        <v>52000000</v>
      </c>
      <c r="AA140" s="19">
        <v>35800000</v>
      </c>
      <c r="AB140" s="19">
        <v>36100000</v>
      </c>
      <c r="AC140" s="19">
        <v>33000000</v>
      </c>
      <c r="AD140" s="19">
        <v>36500000</v>
      </c>
      <c r="AE140" s="19">
        <v>31900000</v>
      </c>
      <c r="AF140" s="19">
        <v>29500000</v>
      </c>
      <c r="AG140" s="19">
        <v>95500000</v>
      </c>
      <c r="AH140" s="19">
        <v>260000000</v>
      </c>
      <c r="AI140" s="19">
        <v>250800000</v>
      </c>
      <c r="AJ140" s="19">
        <v>200600000</v>
      </c>
      <c r="AK140" s="19">
        <v>187400000</v>
      </c>
      <c r="AL140" s="19">
        <v>222500000</v>
      </c>
      <c r="AM140" s="19">
        <v>253600000</v>
      </c>
      <c r="AN140" s="19">
        <v>246600000</v>
      </c>
      <c r="AO140" s="19">
        <v>246900000</v>
      </c>
      <c r="AP140" s="19">
        <v>250300000</v>
      </c>
    </row>
    <row r="141" spans="1:42" x14ac:dyDescent="0.2">
      <c r="A141" t="s">
        <v>1323</v>
      </c>
      <c r="B141" s="19">
        <v>-166100000</v>
      </c>
      <c r="R141" s="19">
        <v>38655000</v>
      </c>
      <c r="S141" s="19">
        <v>40174000</v>
      </c>
      <c r="T141" s="19">
        <v>18455000</v>
      </c>
      <c r="U141" s="19">
        <v>18428000</v>
      </c>
      <c r="V141" s="19">
        <v>38327000</v>
      </c>
      <c r="W141" s="19">
        <v>53104000</v>
      </c>
      <c r="X141" s="19">
        <v>100300000</v>
      </c>
      <c r="Y141" s="19">
        <v>63100000</v>
      </c>
      <c r="Z141" s="19">
        <v>20100000</v>
      </c>
      <c r="AA141" s="19">
        <v>12700000</v>
      </c>
      <c r="AB141" s="19">
        <v>-13800000</v>
      </c>
      <c r="AC141" s="19">
        <v>-13800000</v>
      </c>
      <c r="AD141" s="19">
        <v>-7000000</v>
      </c>
      <c r="AE141" s="19">
        <v>-23700000</v>
      </c>
      <c r="AF141" s="19">
        <v>-17300000</v>
      </c>
      <c r="AG141" s="19">
        <v>-73400000</v>
      </c>
      <c r="AH141" s="19">
        <v>-196600000</v>
      </c>
      <c r="AI141" s="19">
        <v>-172300000</v>
      </c>
      <c r="AJ141" s="19">
        <v>-88100000</v>
      </c>
      <c r="AK141" s="19">
        <v>-67400000</v>
      </c>
      <c r="AL141" s="19">
        <v>-180500000</v>
      </c>
      <c r="AM141" s="19">
        <v>-242600000</v>
      </c>
      <c r="AN141" s="19">
        <v>-157300000</v>
      </c>
      <c r="AO141" s="19">
        <v>29600000</v>
      </c>
      <c r="AP141" s="19">
        <v>-182700000</v>
      </c>
    </row>
    <row r="142" spans="1:42" x14ac:dyDescent="0.2">
      <c r="A142" t="s">
        <v>1281</v>
      </c>
      <c r="B142" s="19">
        <v>2050100000</v>
      </c>
      <c r="C142" s="19">
        <v>-32900000</v>
      </c>
      <c r="D142" s="19">
        <v>-29100000</v>
      </c>
      <c r="E142" s="19">
        <v>-24200000</v>
      </c>
      <c r="F142" s="19">
        <v>-11900000</v>
      </c>
      <c r="G142" s="19">
        <v>-9000000</v>
      </c>
      <c r="H142" s="19">
        <v>800000</v>
      </c>
      <c r="I142" s="19">
        <v>-1300000</v>
      </c>
      <c r="J142" s="19">
        <v>28600000</v>
      </c>
      <c r="K142" s="19">
        <v>21700000</v>
      </c>
      <c r="L142" s="19">
        <v>-1907000</v>
      </c>
      <c r="M142" s="19">
        <v>7445000</v>
      </c>
      <c r="N142" s="19">
        <v>40829000</v>
      </c>
      <c r="O142" s="19">
        <v>148968000</v>
      </c>
      <c r="P142" s="19">
        <v>190639000</v>
      </c>
      <c r="Q142" s="19">
        <v>316251000</v>
      </c>
      <c r="R142" s="19">
        <v>491415000</v>
      </c>
      <c r="S142" s="19">
        <v>393451000</v>
      </c>
      <c r="T142" s="19">
        <v>247595000</v>
      </c>
      <c r="U142" s="19">
        <v>-865442000</v>
      </c>
      <c r="V142" s="19">
        <v>82991000</v>
      </c>
      <c r="W142" s="19">
        <v>265842000</v>
      </c>
      <c r="X142" s="19">
        <v>493063000</v>
      </c>
      <c r="Y142" s="19">
        <v>951095000</v>
      </c>
      <c r="Z142" s="19">
        <v>1207883000</v>
      </c>
      <c r="AA142" s="19">
        <v>1368479000</v>
      </c>
      <c r="AB142" s="19">
        <v>1266006000</v>
      </c>
      <c r="AC142" s="19">
        <v>1744214000</v>
      </c>
      <c r="AD142" s="19">
        <v>1891605000</v>
      </c>
      <c r="AE142" s="19">
        <v>2512500000</v>
      </c>
      <c r="AF142" s="19">
        <v>3976100000</v>
      </c>
      <c r="AG142" s="19">
        <v>4862800000</v>
      </c>
      <c r="AH142" s="19">
        <v>5193000000</v>
      </c>
      <c r="AI142" s="19">
        <v>5379600000</v>
      </c>
      <c r="AJ142" s="19">
        <v>6100200000</v>
      </c>
      <c r="AK142" s="19">
        <v>7313300000</v>
      </c>
      <c r="AL142" s="19">
        <v>5270000000</v>
      </c>
      <c r="AM142" s="19">
        <v>1998800000</v>
      </c>
      <c r="AN142" s="19">
        <v>3838400000</v>
      </c>
      <c r="AO142" s="19">
        <v>1543700000</v>
      </c>
      <c r="AP142" s="19">
        <v>2156300000</v>
      </c>
    </row>
    <row r="143" spans="1:42" x14ac:dyDescent="0.2">
      <c r="A143" t="s">
        <v>1278</v>
      </c>
      <c r="B143" s="19">
        <v>2794400000</v>
      </c>
      <c r="C143" s="19">
        <v>-28400000</v>
      </c>
      <c r="D143" s="19">
        <v>-25000000</v>
      </c>
      <c r="E143" s="19">
        <v>-20400000</v>
      </c>
      <c r="F143" s="19">
        <v>-8800000</v>
      </c>
      <c r="G143" s="19">
        <v>-5700000</v>
      </c>
      <c r="H143" s="19">
        <v>4600000</v>
      </c>
      <c r="I143" s="19">
        <v>3800000</v>
      </c>
      <c r="J143" s="19">
        <v>35700000</v>
      </c>
      <c r="K143" s="19">
        <v>28400000</v>
      </c>
      <c r="L143" s="19">
        <v>6149000</v>
      </c>
      <c r="M143" s="19">
        <v>18361000</v>
      </c>
      <c r="N143" s="19">
        <v>56093000</v>
      </c>
      <c r="O143" s="19">
        <v>168264000</v>
      </c>
      <c r="P143" s="19">
        <v>215229000</v>
      </c>
      <c r="Q143" s="19">
        <v>347350000</v>
      </c>
      <c r="R143" s="19">
        <v>530450000</v>
      </c>
      <c r="S143" s="19">
        <v>430474000</v>
      </c>
      <c r="T143" s="19">
        <v>257751000</v>
      </c>
      <c r="U143" s="19">
        <v>-804134000</v>
      </c>
      <c r="V143" s="19">
        <v>522426000</v>
      </c>
      <c r="W143" s="19">
        <v>668050000</v>
      </c>
      <c r="X143" s="19">
        <v>868933000</v>
      </c>
      <c r="Y143" s="19">
        <v>1331388000</v>
      </c>
      <c r="Z143" s="19">
        <v>1669942000</v>
      </c>
      <c r="AA143" s="19">
        <v>1796440000</v>
      </c>
      <c r="AB143" s="19">
        <v>1621750000</v>
      </c>
      <c r="AC143" s="19">
        <v>2103147000</v>
      </c>
      <c r="AD143" s="19">
        <v>2257253000</v>
      </c>
      <c r="AE143" s="19">
        <v>3044200000</v>
      </c>
      <c r="AF143" s="19">
        <v>4664200000</v>
      </c>
      <c r="AG143" s="19">
        <v>5463200000</v>
      </c>
      <c r="AH143" s="19">
        <v>5875700000</v>
      </c>
      <c r="AI143" s="19">
        <v>6460600000</v>
      </c>
      <c r="AJ143" s="19">
        <v>6847500000</v>
      </c>
      <c r="AK143" s="19">
        <v>7803200000</v>
      </c>
      <c r="AL143" s="19">
        <v>5734800000</v>
      </c>
      <c r="AM143" s="19">
        <v>2880100000</v>
      </c>
      <c r="AN143" s="19">
        <v>4356800000</v>
      </c>
      <c r="AO143" s="19">
        <v>2038500000</v>
      </c>
      <c r="AP143" s="19">
        <v>2829500000</v>
      </c>
    </row>
    <row r="144" spans="1:42" x14ac:dyDescent="0.2">
      <c r="A144" t="s">
        <v>1364</v>
      </c>
      <c r="B144" s="19">
        <v>2236400000</v>
      </c>
      <c r="C144" s="19">
        <v>4500000</v>
      </c>
      <c r="D144" s="19">
        <v>23300000</v>
      </c>
      <c r="E144" s="19">
        <v>21000000</v>
      </c>
      <c r="F144" s="19">
        <v>21100000</v>
      </c>
      <c r="G144" s="19">
        <v>31800000</v>
      </c>
      <c r="H144" s="19">
        <v>43000000</v>
      </c>
      <c r="I144" s="19">
        <v>53500000</v>
      </c>
      <c r="J144" s="19">
        <v>16400000</v>
      </c>
      <c r="K144" s="19">
        <v>18900000</v>
      </c>
      <c r="L144" s="19">
        <v>9948000</v>
      </c>
      <c r="M144" s="19">
        <v>10504000</v>
      </c>
      <c r="N144" s="19">
        <v>28525000</v>
      </c>
      <c r="O144" s="19">
        <v>50188000</v>
      </c>
      <c r="P144" s="19">
        <v>74509000</v>
      </c>
      <c r="Q144" s="19">
        <v>111005000</v>
      </c>
      <c r="R144" s="19">
        <v>125198000</v>
      </c>
      <c r="S144" s="19">
        <v>136510000</v>
      </c>
      <c r="T144" s="19">
        <v>1457000</v>
      </c>
      <c r="U144" s="19">
        <v>256611000</v>
      </c>
      <c r="V144" s="19">
        <v>462561000</v>
      </c>
      <c r="W144" s="19">
        <v>273711000</v>
      </c>
      <c r="X144" s="19">
        <v>165511000</v>
      </c>
      <c r="Y144" s="19">
        <v>212394000</v>
      </c>
      <c r="Z144" s="19">
        <v>272675000</v>
      </c>
      <c r="AA144" s="19">
        <v>243954000</v>
      </c>
      <c r="AB144" s="19">
        <v>253446000</v>
      </c>
      <c r="AC144" s="19">
        <v>316413000</v>
      </c>
      <c r="AD144" s="19">
        <v>382050000</v>
      </c>
      <c r="AE144" s="19">
        <v>668900000</v>
      </c>
      <c r="AF144" s="19">
        <v>972700000</v>
      </c>
      <c r="AG144" s="19">
        <v>1022600000</v>
      </c>
      <c r="AH144" s="19">
        <v>1181600000</v>
      </c>
      <c r="AI144" s="19">
        <v>1363700000</v>
      </c>
      <c r="AJ144" s="19">
        <v>1913100000</v>
      </c>
      <c r="AK144" s="19">
        <v>1980600000</v>
      </c>
      <c r="AL144" s="19">
        <v>1812800000</v>
      </c>
      <c r="AM144" s="19">
        <v>2503300000</v>
      </c>
      <c r="AN144" s="19">
        <v>2125800000</v>
      </c>
      <c r="AO144" s="19">
        <v>2279200000</v>
      </c>
      <c r="AP144" s="19">
        <v>2083900000</v>
      </c>
    </row>
    <row r="145" spans="1:42" x14ac:dyDescent="0.2">
      <c r="A145" t="s">
        <v>1324</v>
      </c>
      <c r="B145" s="19">
        <v>744300000</v>
      </c>
      <c r="C145" s="19">
        <v>4500000</v>
      </c>
      <c r="D145" s="19">
        <v>4100000</v>
      </c>
      <c r="E145" s="19">
        <v>3800000</v>
      </c>
      <c r="F145" s="19">
        <v>3100000</v>
      </c>
      <c r="G145" s="19">
        <v>-3300000</v>
      </c>
      <c r="H145" s="19">
        <v>-3800000</v>
      </c>
      <c r="I145" s="19">
        <v>-5100000</v>
      </c>
      <c r="J145" s="19">
        <v>-7100000</v>
      </c>
      <c r="K145" s="19">
        <v>-6700000</v>
      </c>
      <c r="L145" s="19">
        <v>8056000</v>
      </c>
      <c r="M145" s="19">
        <v>10916000</v>
      </c>
      <c r="N145" s="19">
        <v>15264000</v>
      </c>
      <c r="O145" s="19">
        <v>19296000</v>
      </c>
      <c r="P145" s="19">
        <v>24590000</v>
      </c>
      <c r="Q145" s="19">
        <v>31099000</v>
      </c>
      <c r="R145" s="19">
        <v>39035000</v>
      </c>
      <c r="S145" s="19">
        <v>37023000</v>
      </c>
      <c r="T145" s="19">
        <v>10156000</v>
      </c>
      <c r="U145" s="19">
        <v>61308000</v>
      </c>
      <c r="V145" s="19">
        <v>439435000</v>
      </c>
      <c r="W145" s="19">
        <v>402208000</v>
      </c>
      <c r="X145" s="19">
        <v>375870000</v>
      </c>
      <c r="Y145" s="19">
        <v>380293000</v>
      </c>
      <c r="Z145" s="19">
        <v>462059000</v>
      </c>
      <c r="AA145" s="19">
        <v>427961000</v>
      </c>
      <c r="AB145" s="19">
        <v>355744000</v>
      </c>
      <c r="AC145" s="19">
        <v>358933000</v>
      </c>
      <c r="AD145" s="19">
        <v>365648000</v>
      </c>
      <c r="AE145" s="19">
        <v>531700000</v>
      </c>
      <c r="AF145" s="19">
        <v>688100000</v>
      </c>
      <c r="AG145" s="19">
        <v>600400000</v>
      </c>
      <c r="AH145" s="19">
        <v>682700000</v>
      </c>
      <c r="AI145" s="19">
        <v>1081000000</v>
      </c>
      <c r="AJ145" s="19">
        <v>650500000</v>
      </c>
      <c r="AK145" s="19">
        <v>464700000</v>
      </c>
      <c r="AL145" s="19">
        <v>457200000</v>
      </c>
      <c r="AM145" s="19">
        <v>487700000</v>
      </c>
      <c r="AN145" s="19">
        <v>518400000</v>
      </c>
      <c r="AO145" s="19">
        <v>494800000</v>
      </c>
      <c r="AP145" s="19">
        <v>673200000</v>
      </c>
    </row>
    <row r="146" spans="1:42" x14ac:dyDescent="0.2">
      <c r="A146" t="s">
        <v>1325</v>
      </c>
      <c r="B146" s="19">
        <v>1530500000</v>
      </c>
      <c r="C146" s="19">
        <v>-19100000</v>
      </c>
      <c r="D146" s="19">
        <v>-28200000</v>
      </c>
      <c r="E146" s="19">
        <v>-22600000</v>
      </c>
      <c r="F146" s="19">
        <v>-1200000</v>
      </c>
      <c r="G146" s="19">
        <v>3200000</v>
      </c>
      <c r="H146" s="19">
        <v>7700000</v>
      </c>
      <c r="I146" s="19">
        <v>7200000</v>
      </c>
      <c r="J146" s="19">
        <v>38300000</v>
      </c>
      <c r="K146" s="19">
        <v>32400000</v>
      </c>
      <c r="L146" s="19">
        <v>-4897000</v>
      </c>
      <c r="M146" s="19">
        <v>5660000</v>
      </c>
      <c r="N146" s="19">
        <v>40530000</v>
      </c>
      <c r="O146" s="19">
        <v>89167000</v>
      </c>
      <c r="P146" s="19">
        <v>138697000</v>
      </c>
      <c r="Q146" s="19">
        <v>220450000</v>
      </c>
      <c r="R146" s="19">
        <v>333577000</v>
      </c>
      <c r="S146" s="19">
        <v>272683000</v>
      </c>
      <c r="T146" s="19">
        <v>148090000</v>
      </c>
      <c r="U146" s="19">
        <v>-875097000</v>
      </c>
      <c r="V146" s="19">
        <v>25086000</v>
      </c>
      <c r="W146" s="19">
        <v>160711000</v>
      </c>
      <c r="X146" s="19">
        <v>213732000</v>
      </c>
      <c r="Y146" s="19">
        <v>638172000</v>
      </c>
      <c r="Z146" s="19">
        <v>783167000</v>
      </c>
      <c r="AA146" s="19">
        <v>970132000</v>
      </c>
      <c r="AB146" s="19">
        <v>1005273000</v>
      </c>
      <c r="AC146" s="19">
        <v>1234428000</v>
      </c>
      <c r="AD146" s="19">
        <v>1380033000</v>
      </c>
      <c r="AE146" s="19">
        <v>1862300000</v>
      </c>
      <c r="AF146" s="19">
        <v>2934800000</v>
      </c>
      <c r="AG146" s="19">
        <v>3547000000</v>
      </c>
      <c r="AH146" s="19">
        <v>3702800000</v>
      </c>
      <c r="AI146" s="19">
        <v>2539100000</v>
      </c>
      <c r="AJ146" s="19">
        <v>4430700000</v>
      </c>
      <c r="AK146" s="19">
        <v>5888500000</v>
      </c>
      <c r="AL146" s="19">
        <v>4000600000</v>
      </c>
      <c r="AM146" s="19">
        <v>1556100000</v>
      </c>
      <c r="AN146" s="19">
        <v>3046900000</v>
      </c>
      <c r="AO146" s="19">
        <v>1161100000</v>
      </c>
      <c r="AP146" s="19">
        <v>1632200000</v>
      </c>
    </row>
    <row r="147" spans="1:42" x14ac:dyDescent="0.2">
      <c r="A147" t="s">
        <v>1326</v>
      </c>
      <c r="B147" s="19">
        <v>-503300000</v>
      </c>
      <c r="C147" s="19">
        <v>5300000</v>
      </c>
      <c r="D147" s="19">
        <v>1300000</v>
      </c>
      <c r="E147" s="19">
        <v>1800000</v>
      </c>
      <c r="F147" s="19">
        <v>11000000</v>
      </c>
      <c r="G147" s="19">
        <v>12400000</v>
      </c>
      <c r="H147" s="19">
        <v>7200000</v>
      </c>
      <c r="I147" s="19">
        <v>8700000</v>
      </c>
      <c r="J147" s="19">
        <v>11400000</v>
      </c>
      <c r="K147" s="19">
        <v>12900000</v>
      </c>
      <c r="P147" s="19">
        <v>19554000</v>
      </c>
      <c r="Q147" s="19">
        <v>12765000</v>
      </c>
      <c r="R147" s="19">
        <v>120094000</v>
      </c>
      <c r="S147" s="19">
        <v>-10875000</v>
      </c>
      <c r="T147" s="19">
        <v>-809000</v>
      </c>
      <c r="U147" s="19">
        <v>-29383000</v>
      </c>
      <c r="V147" s="19">
        <v>-17650000</v>
      </c>
      <c r="W147" s="19">
        <v>-151061000</v>
      </c>
      <c r="X147" s="19">
        <v>-362170000</v>
      </c>
      <c r="Y147" s="19">
        <v>107961000</v>
      </c>
      <c r="Z147" s="19">
        <v>-93586000</v>
      </c>
      <c r="AA147" s="19">
        <v>24552000</v>
      </c>
      <c r="AB147" s="19">
        <v>-328629000</v>
      </c>
      <c r="AC147" s="19">
        <v>-52491000</v>
      </c>
      <c r="AD147" s="19">
        <v>19965000</v>
      </c>
      <c r="AE147" s="19">
        <v>29100000</v>
      </c>
      <c r="AF147" s="19">
        <v>55900000</v>
      </c>
      <c r="AG147" s="19">
        <v>-160400000</v>
      </c>
      <c r="AH147" s="19">
        <v>-506500000</v>
      </c>
      <c r="AI147" s="19">
        <v>-213600000</v>
      </c>
      <c r="AJ147" s="19">
        <v>-2600000</v>
      </c>
      <c r="AK147" s="19">
        <v>204600000</v>
      </c>
      <c r="AL147" s="19">
        <v>778800000</v>
      </c>
      <c r="AM147" s="19">
        <v>-814600000</v>
      </c>
      <c r="AN147" s="19">
        <v>857300000</v>
      </c>
      <c r="AO147" s="19">
        <v>-560400000</v>
      </c>
      <c r="AP147" s="19">
        <v>-189200000</v>
      </c>
    </row>
    <row r="148" spans="1:42" x14ac:dyDescent="0.2">
      <c r="A148" t="s">
        <v>1327</v>
      </c>
      <c r="B148" s="19">
        <v>-503300000</v>
      </c>
      <c r="C148" s="19">
        <v>5300000</v>
      </c>
      <c r="D148" s="19">
        <v>1300000</v>
      </c>
      <c r="E148" s="19">
        <v>1800000</v>
      </c>
      <c r="F148" s="19">
        <v>11000000</v>
      </c>
      <c r="G148" s="19">
        <v>12400000</v>
      </c>
      <c r="H148" s="19">
        <v>7200000</v>
      </c>
      <c r="I148" s="19">
        <v>8700000</v>
      </c>
      <c r="J148" s="19">
        <v>11400000</v>
      </c>
      <c r="K148" s="19">
        <v>12900000</v>
      </c>
      <c r="P148" s="19">
        <v>19554000</v>
      </c>
      <c r="Q148" s="19">
        <v>12765000</v>
      </c>
      <c r="R148" s="19">
        <v>120094000</v>
      </c>
      <c r="S148" s="19">
        <v>-10875000</v>
      </c>
      <c r="T148" s="19">
        <v>-809000</v>
      </c>
      <c r="U148" s="19">
        <v>-29383000</v>
      </c>
      <c r="V148" s="19">
        <v>-17650000</v>
      </c>
      <c r="W148" s="19">
        <v>-151061000</v>
      </c>
      <c r="X148" s="19">
        <v>-362170000</v>
      </c>
      <c r="Y148" s="19">
        <v>107961000</v>
      </c>
      <c r="Z148" s="19">
        <v>-93586000</v>
      </c>
      <c r="AA148" s="19">
        <v>24552000</v>
      </c>
      <c r="AB148" s="19">
        <v>-328629000</v>
      </c>
      <c r="AC148" s="19">
        <v>-52491000</v>
      </c>
      <c r="AD148" s="19">
        <v>19965000</v>
      </c>
      <c r="AE148" s="19">
        <v>29100000</v>
      </c>
      <c r="AF148" s="19">
        <v>55900000</v>
      </c>
      <c r="AG148" s="19">
        <v>-160400000</v>
      </c>
      <c r="AH148" s="19">
        <v>-506500000</v>
      </c>
      <c r="AI148" s="19">
        <v>-213600000</v>
      </c>
      <c r="AJ148" s="19">
        <v>-2600000</v>
      </c>
      <c r="AK148" s="19">
        <v>204600000</v>
      </c>
      <c r="AL148" s="19">
        <v>778800000</v>
      </c>
      <c r="AM148" s="19">
        <v>-814600000</v>
      </c>
      <c r="AN148" s="19">
        <v>857300000</v>
      </c>
      <c r="AO148" s="19">
        <v>-560400000</v>
      </c>
      <c r="AP148" s="19">
        <v>-189200000</v>
      </c>
    </row>
    <row r="149" spans="1:42" x14ac:dyDescent="0.2">
      <c r="A149" t="s">
        <v>1328</v>
      </c>
      <c r="B149" s="19">
        <v>3297700000</v>
      </c>
      <c r="C149" s="19">
        <v>-33700000</v>
      </c>
      <c r="D149" s="19">
        <v>-26300000</v>
      </c>
      <c r="E149" s="19">
        <v>-22200000</v>
      </c>
      <c r="F149" s="19">
        <v>-19800000</v>
      </c>
      <c r="G149" s="19">
        <v>-18100000</v>
      </c>
      <c r="H149" s="19">
        <v>-2600000</v>
      </c>
      <c r="I149" s="19">
        <v>-4900000</v>
      </c>
      <c r="J149" s="19">
        <v>24300000</v>
      </c>
      <c r="K149" s="19">
        <v>15500000</v>
      </c>
      <c r="L149" s="19">
        <v>6149000</v>
      </c>
      <c r="M149" s="19">
        <v>18361000</v>
      </c>
      <c r="N149" s="19">
        <v>56093000</v>
      </c>
      <c r="O149" s="19">
        <v>168264000</v>
      </c>
      <c r="P149" s="19">
        <v>195675000</v>
      </c>
      <c r="Q149" s="19">
        <v>334585000</v>
      </c>
      <c r="R149" s="19">
        <v>410356000</v>
      </c>
      <c r="S149" s="19">
        <v>441349000</v>
      </c>
      <c r="T149" s="19">
        <v>258560000</v>
      </c>
      <c r="U149" s="19">
        <v>-774751000</v>
      </c>
      <c r="V149" s="19">
        <v>540076000</v>
      </c>
      <c r="W149" s="19">
        <v>819111000</v>
      </c>
      <c r="X149" s="19">
        <v>1231103000</v>
      </c>
      <c r="Y149" s="19">
        <v>1223427000</v>
      </c>
      <c r="Z149" s="19">
        <v>1763528000</v>
      </c>
      <c r="AA149" s="19">
        <v>1771888000</v>
      </c>
      <c r="AB149" s="19">
        <v>1950379000</v>
      </c>
      <c r="AC149" s="19">
        <v>2155638000</v>
      </c>
      <c r="AD149" s="19">
        <v>2237288000</v>
      </c>
      <c r="AE149" s="19">
        <v>3015100000</v>
      </c>
      <c r="AF149" s="19">
        <v>4608300000</v>
      </c>
      <c r="AG149" s="19">
        <v>5623600000</v>
      </c>
      <c r="AH149" s="19">
        <v>6382200000</v>
      </c>
      <c r="AI149" s="19">
        <v>6674200000</v>
      </c>
      <c r="AJ149" s="19">
        <v>6850100000</v>
      </c>
      <c r="AK149" s="19">
        <v>7598600000</v>
      </c>
      <c r="AL149" s="19">
        <v>4956000000</v>
      </c>
      <c r="AM149" s="19">
        <v>3694700000</v>
      </c>
      <c r="AN149" s="19">
        <v>3499500000</v>
      </c>
      <c r="AO149" s="19">
        <v>2598900000</v>
      </c>
      <c r="AP149" s="19">
        <v>3018700000</v>
      </c>
    </row>
    <row r="150" spans="1:42" x14ac:dyDescent="0.2">
      <c r="A150" t="s">
        <v>1329</v>
      </c>
      <c r="B150">
        <v>0.14899999999999999</v>
      </c>
      <c r="C150">
        <v>0.4</v>
      </c>
      <c r="D150">
        <v>0.4</v>
      </c>
      <c r="E150">
        <v>0.4</v>
      </c>
      <c r="F150">
        <v>0.4</v>
      </c>
      <c r="G150">
        <v>5.8999999999999997E-2</v>
      </c>
      <c r="H150">
        <v>3.7999999999999999E-2</v>
      </c>
      <c r="I150">
        <v>0.04</v>
      </c>
      <c r="J150">
        <v>0.04</v>
      </c>
      <c r="K150">
        <v>6.4000000000000001E-2</v>
      </c>
      <c r="L150">
        <v>0.4</v>
      </c>
      <c r="M150">
        <v>0.24</v>
      </c>
      <c r="N150">
        <v>7.0000000000000001E-3</v>
      </c>
      <c r="O150">
        <v>0.4</v>
      </c>
      <c r="P150">
        <v>0.34</v>
      </c>
      <c r="Q150">
        <v>0.33</v>
      </c>
      <c r="R150">
        <v>0.315</v>
      </c>
      <c r="S150">
        <v>0.3</v>
      </c>
      <c r="T150">
        <v>0.36</v>
      </c>
      <c r="U150">
        <v>6.0000000000000001E-3</v>
      </c>
      <c r="V150">
        <v>0.4</v>
      </c>
      <c r="W150">
        <v>0.373</v>
      </c>
      <c r="X150">
        <v>0.4</v>
      </c>
      <c r="Y150">
        <v>0.29899999999999999</v>
      </c>
      <c r="Z150">
        <v>0.316</v>
      </c>
      <c r="AA150">
        <v>0.26700000000000002</v>
      </c>
      <c r="AB150">
        <v>0.26900000000000002</v>
      </c>
      <c r="AC150">
        <v>0.26</v>
      </c>
      <c r="AD150">
        <v>0.254</v>
      </c>
      <c r="AE150">
        <v>0.24199999999999999</v>
      </c>
      <c r="AF150">
        <v>0.251</v>
      </c>
      <c r="AG150">
        <v>0.24399999999999999</v>
      </c>
      <c r="AH150">
        <v>0.251</v>
      </c>
      <c r="AI150">
        <v>0.4</v>
      </c>
      <c r="AJ150">
        <v>0.24199999999999999</v>
      </c>
      <c r="AK150">
        <v>0.16300000000000001</v>
      </c>
      <c r="AL150">
        <v>0.19700000000000001</v>
      </c>
      <c r="AM150">
        <v>0.03</v>
      </c>
      <c r="AN150">
        <v>0.17599999999999999</v>
      </c>
      <c r="AO150">
        <v>0.104</v>
      </c>
      <c r="AP150">
        <v>0.14399999999999999</v>
      </c>
    </row>
    <row r="151" spans="1:42" x14ac:dyDescent="0.2">
      <c r="A151" t="s">
        <v>1330</v>
      </c>
      <c r="B151" s="14">
        <v>-74807676.474999994</v>
      </c>
      <c r="C151" s="19">
        <v>2120000</v>
      </c>
      <c r="D151" s="19">
        <v>520000</v>
      </c>
      <c r="E151" s="19">
        <v>720000</v>
      </c>
      <c r="F151" s="19">
        <v>4400000</v>
      </c>
      <c r="G151" s="14">
        <v>729411.76500000001</v>
      </c>
      <c r="H151" s="19">
        <v>270000</v>
      </c>
      <c r="I151" s="19">
        <v>348000</v>
      </c>
      <c r="J151" s="14">
        <v>457142.85700000002</v>
      </c>
      <c r="K151" s="14">
        <v>820231.21400000004</v>
      </c>
      <c r="L151">
        <v>0</v>
      </c>
      <c r="M151">
        <v>0</v>
      </c>
      <c r="N151">
        <v>0</v>
      </c>
      <c r="O151">
        <v>0</v>
      </c>
      <c r="P151" s="14">
        <v>6651186.2149999999</v>
      </c>
      <c r="Q151" s="14">
        <v>4212089.9589999998</v>
      </c>
      <c r="R151" s="14">
        <v>37851780.688000001</v>
      </c>
      <c r="S151" s="14">
        <v>-3261519.986</v>
      </c>
      <c r="T151" s="14">
        <v>-291533.79800000001</v>
      </c>
      <c r="U151" s="14">
        <v>-184414.50700000001</v>
      </c>
      <c r="V151" s="19">
        <v>-7060000</v>
      </c>
      <c r="W151" s="14">
        <v>-56300507.520000003</v>
      </c>
      <c r="X151" s="19">
        <v>-144868000</v>
      </c>
      <c r="Y151" s="14">
        <v>32298727.208999999</v>
      </c>
      <c r="Z151" s="14">
        <v>-29615032.607999999</v>
      </c>
      <c r="AA151" s="14">
        <v>6551546.6090000002</v>
      </c>
      <c r="AB151" s="19">
        <v>-88401201</v>
      </c>
      <c r="AC151" s="19">
        <v>-13647660</v>
      </c>
      <c r="AD151" s="19">
        <v>5071110</v>
      </c>
      <c r="AE151" s="19">
        <v>7042200</v>
      </c>
      <c r="AF151" s="19">
        <v>14030900</v>
      </c>
      <c r="AG151" s="19">
        <v>-39137600</v>
      </c>
      <c r="AH151" s="19">
        <v>-127131500</v>
      </c>
      <c r="AI151" s="19">
        <v>-85440000</v>
      </c>
      <c r="AJ151" s="19">
        <v>-629200</v>
      </c>
      <c r="AK151" s="19">
        <v>33349800</v>
      </c>
      <c r="AL151" s="19">
        <v>153423600</v>
      </c>
      <c r="AM151" s="19">
        <v>-24438000</v>
      </c>
      <c r="AN151" s="19">
        <v>150884800</v>
      </c>
      <c r="AO151" s="19">
        <v>-58281600</v>
      </c>
      <c r="AP151" s="19">
        <v>-27244800</v>
      </c>
    </row>
    <row r="153" spans="1:42" x14ac:dyDescent="0.2">
      <c r="A153" t="s">
        <v>1331</v>
      </c>
      <c r="B153">
        <v>-33400</v>
      </c>
      <c r="G153">
        <v>64500</v>
      </c>
      <c r="H153">
        <v>-1800</v>
      </c>
      <c r="I153">
        <v>86500</v>
      </c>
      <c r="J153">
        <v>10000</v>
      </c>
      <c r="K153">
        <v>7800</v>
      </c>
      <c r="L153">
        <v>15545</v>
      </c>
      <c r="M153">
        <v>73952</v>
      </c>
      <c r="N153">
        <v>51774</v>
      </c>
      <c r="O153">
        <v>65897</v>
      </c>
      <c r="P153">
        <v>-54078</v>
      </c>
      <c r="Q153">
        <v>-122028</v>
      </c>
      <c r="R153">
        <v>-269138</v>
      </c>
      <c r="S153">
        <v>-58155</v>
      </c>
      <c r="T153">
        <v>584063</v>
      </c>
      <c r="U153">
        <v>51185</v>
      </c>
      <c r="V153">
        <v>-450961</v>
      </c>
      <c r="W153">
        <v>-948523</v>
      </c>
      <c r="X153">
        <v>-148410</v>
      </c>
      <c r="Y153">
        <v>-735220</v>
      </c>
      <c r="Z153">
        <v>-1234625</v>
      </c>
      <c r="AA153">
        <v>-724151</v>
      </c>
      <c r="AB153">
        <v>-1784919</v>
      </c>
      <c r="AC153">
        <v>-319862</v>
      </c>
      <c r="AD153">
        <v>-877478</v>
      </c>
      <c r="AE153">
        <v>-716500</v>
      </c>
      <c r="AF153">
        <v>-755900</v>
      </c>
      <c r="AG153">
        <v>783100</v>
      </c>
      <c r="AH153">
        <v>-1052600</v>
      </c>
      <c r="AI153">
        <v>-2380000</v>
      </c>
      <c r="AJ153">
        <v>-4472000</v>
      </c>
      <c r="AK153">
        <v>-5860400</v>
      </c>
      <c r="AL153">
        <v>-5272700</v>
      </c>
      <c r="AM153">
        <v>-2086200</v>
      </c>
      <c r="AN153">
        <v>-1747300</v>
      </c>
      <c r="AO153">
        <v>149300</v>
      </c>
      <c r="AP153">
        <v>-683500</v>
      </c>
    </row>
    <row r="154" spans="1:42" ht="18" x14ac:dyDescent="0.2">
      <c r="A154" s="22"/>
    </row>
    <row r="155" spans="1:42" ht="18" x14ac:dyDescent="0.2">
      <c r="A155" s="23"/>
    </row>
    <row r="156" spans="1:42" ht="18" x14ac:dyDescent="0.2">
      <c r="A156" s="23"/>
    </row>
    <row r="157" spans="1:42" ht="18" x14ac:dyDescent="0.2">
      <c r="A157" s="23"/>
    </row>
    <row r="158" spans="1:42" ht="18" x14ac:dyDescent="0.2">
      <c r="A158" s="23"/>
    </row>
    <row r="159" spans="1:42" ht="18" x14ac:dyDescent="0.2">
      <c r="A159" s="23"/>
    </row>
    <row r="160" spans="1:42"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row r="167" spans="1:1" ht="18" x14ac:dyDescent="0.2">
      <c r="A167" s="23"/>
    </row>
  </sheetData>
  <sortState xmlns:xlrd2="http://schemas.microsoft.com/office/spreadsheetml/2017/richdata2" columnSort="1" ref="C1:AP67">
    <sortCondition ref="C1:AP1"/>
  </sortState>
  <hyperlinks>
    <hyperlink ref="C97" r:id="rId1" display="https://www.referenceforbusiness.com/history2/40/Biogen-Inc.html?utm_source=chatgpt.com" xr:uid="{DFC3866B-5F58-1547-A3B4-455731938C4B}"/>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F6FA-0D91-E34E-821F-9E4D4A63268A}">
  <dimension ref="A1:AU160"/>
  <sheetViews>
    <sheetView workbookViewId="0"/>
  </sheetViews>
  <sheetFormatPr baseColWidth="10" defaultRowHeight="16" x14ac:dyDescent="0.2"/>
  <cols>
    <col min="3" max="4" width="11.1640625" bestFit="1" customWidth="1"/>
    <col min="5" max="7" width="12.1640625" bestFit="1" customWidth="1"/>
    <col min="8" max="10" width="11" bestFit="1" customWidth="1"/>
  </cols>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80580130.684202611</v>
      </c>
      <c r="D3">
        <f t="shared" ref="D3:J3" si="0">D$2*D90</f>
        <v>163504164.27735019</v>
      </c>
      <c r="E3">
        <f t="shared" si="0"/>
        <v>137060760.95279375</v>
      </c>
      <c r="F3">
        <f t="shared" si="0"/>
        <v>593907872.67690516</v>
      </c>
      <c r="G3">
        <f t="shared" si="0"/>
        <v>23045416271.366997</v>
      </c>
      <c r="H3">
        <f t="shared" si="0"/>
        <v>19559075750.283417</v>
      </c>
      <c r="I3">
        <f t="shared" si="0"/>
        <v>4055117312.9999995</v>
      </c>
      <c r="J3">
        <f t="shared" si="0"/>
        <v>2833633000</v>
      </c>
    </row>
    <row r="4" spans="1:47" x14ac:dyDescent="0.2">
      <c r="A4" t="s">
        <v>1332</v>
      </c>
      <c r="C4">
        <f t="shared" ref="C4:J4" si="1">C$2*C91</f>
        <v>80580130.684202611</v>
      </c>
      <c r="D4">
        <f t="shared" si="1"/>
        <v>163504164.27735019</v>
      </c>
      <c r="E4">
        <f t="shared" si="1"/>
        <v>137060760.95279375</v>
      </c>
      <c r="F4">
        <f t="shared" si="1"/>
        <v>593907872.67690516</v>
      </c>
      <c r="G4">
        <f t="shared" si="1"/>
        <v>23045416271.366997</v>
      </c>
      <c r="H4">
        <f t="shared" si="1"/>
        <v>19372191925.973637</v>
      </c>
      <c r="I4">
        <f t="shared" si="1"/>
        <v>4009671117.3999996</v>
      </c>
      <c r="J4">
        <f t="shared" si="1"/>
        <v>2505063000</v>
      </c>
    </row>
    <row r="5" spans="1:47" x14ac:dyDescent="0.2">
      <c r="A5" t="s">
        <v>1349</v>
      </c>
      <c r="C5">
        <f t="shared" ref="C5:J5" si="2">C$2*C92</f>
        <v>12189448.646309946</v>
      </c>
      <c r="D5">
        <f t="shared" si="2"/>
        <v>17545537.989080336</v>
      </c>
      <c r="E5">
        <f t="shared" si="2"/>
        <v>21960011.423375793</v>
      </c>
      <c r="F5">
        <f t="shared" si="2"/>
        <v>73022469.105827242</v>
      </c>
      <c r="G5">
        <f t="shared" si="2"/>
        <v>3535742751.5893178</v>
      </c>
      <c r="H5">
        <f t="shared" si="2"/>
        <v>3384020881.5464997</v>
      </c>
      <c r="I5">
        <f t="shared" si="2"/>
        <v>636883834.5999999</v>
      </c>
      <c r="J5">
        <f t="shared" si="2"/>
        <v>557539000</v>
      </c>
    </row>
    <row r="6" spans="1:47" x14ac:dyDescent="0.2">
      <c r="A6" t="s">
        <v>1350</v>
      </c>
      <c r="C6">
        <f t="shared" ref="C6:J6" si="3">C$2*C93</f>
        <v>68390682.037892669</v>
      </c>
      <c r="D6">
        <f t="shared" si="3"/>
        <v>145958626.28826985</v>
      </c>
      <c r="E6">
        <f t="shared" si="3"/>
        <v>115100749.52941795</v>
      </c>
      <c r="F6">
        <f t="shared" si="3"/>
        <v>520885403.57107794</v>
      </c>
      <c r="G6">
        <f t="shared" si="3"/>
        <v>19509673519.777679</v>
      </c>
      <c r="H6">
        <f t="shared" si="3"/>
        <v>16175054868.736919</v>
      </c>
      <c r="I6">
        <f t="shared" si="3"/>
        <v>3418233478.3999996</v>
      </c>
      <c r="J6">
        <f t="shared" si="3"/>
        <v>2276094000</v>
      </c>
    </row>
    <row r="7" spans="1:47" x14ac:dyDescent="0.2">
      <c r="A7" t="s">
        <v>1287</v>
      </c>
      <c r="C7">
        <f t="shared" ref="C7:J7" si="4">C$2*C94</f>
        <v>148550892.88785344</v>
      </c>
      <c r="D7">
        <f t="shared" si="4"/>
        <v>215043701.50838572</v>
      </c>
      <c r="E7">
        <f t="shared" si="4"/>
        <v>344166385.92842406</v>
      </c>
      <c r="F7">
        <f t="shared" si="4"/>
        <v>622353387.62369454</v>
      </c>
      <c r="G7">
        <f t="shared" si="4"/>
        <v>1382115344.5247476</v>
      </c>
      <c r="H7">
        <f t="shared" si="4"/>
        <v>2273112924.7062597</v>
      </c>
      <c r="I7">
        <f t="shared" si="4"/>
        <v>2458129504.9999995</v>
      </c>
      <c r="J7">
        <f t="shared" si="4"/>
        <v>2889665000</v>
      </c>
    </row>
    <row r="8" spans="1:47" x14ac:dyDescent="0.2">
      <c r="A8" t="s">
        <v>1333</v>
      </c>
      <c r="C8">
        <f t="shared" ref="C8:J8" si="5">C$2*C95</f>
        <v>38580298.29115399</v>
      </c>
      <c r="D8">
        <f t="shared" si="5"/>
        <v>34687361.992290676</v>
      </c>
      <c r="E8">
        <f t="shared" si="5"/>
        <v>54647614.634032868</v>
      </c>
      <c r="F8">
        <f t="shared" si="5"/>
        <v>133607721.71976823</v>
      </c>
      <c r="G8">
        <f t="shared" si="5"/>
        <v>397353607.52877378</v>
      </c>
      <c r="H8">
        <f t="shared" si="5"/>
        <v>611496527.91083992</v>
      </c>
      <c r="I8">
        <f t="shared" si="5"/>
        <v>592180917.89999998</v>
      </c>
      <c r="J8">
        <f t="shared" si="5"/>
        <v>616970000</v>
      </c>
    </row>
    <row r="9" spans="1:47" x14ac:dyDescent="0.2">
      <c r="A9" t="s">
        <v>1334</v>
      </c>
      <c r="C9">
        <f t="shared" ref="C9:J9" si="6">C$2*C96</f>
        <v>29942508.055954963</v>
      </c>
      <c r="D9">
        <f t="shared" si="6"/>
        <v>30789919.989018701</v>
      </c>
      <c r="E9">
        <f t="shared" si="6"/>
        <v>53637958.936406389</v>
      </c>
      <c r="F9">
        <f t="shared" si="6"/>
        <v>117722564.02221052</v>
      </c>
      <c r="G9">
        <f t="shared" si="6"/>
        <v>336147550.62336361</v>
      </c>
      <c r="H9">
        <f t="shared" si="6"/>
        <v>544268066.3241899</v>
      </c>
      <c r="I9">
        <f t="shared" si="6"/>
        <v>525604364.99999994</v>
      </c>
      <c r="J9">
        <f t="shared" si="6"/>
        <v>547033000</v>
      </c>
    </row>
    <row r="10" spans="1:47" x14ac:dyDescent="0.2">
      <c r="A10" t="s">
        <v>1351</v>
      </c>
      <c r="C10">
        <f t="shared" ref="C10:J10" si="7">C$2*C97</f>
        <v>12899780.328532128</v>
      </c>
      <c r="D10">
        <f t="shared" si="7"/>
        <v>10998963.259480456</v>
      </c>
      <c r="E10">
        <f t="shared" si="7"/>
        <v>26503462.062694922</v>
      </c>
      <c r="F10">
        <f t="shared" si="7"/>
        <v>42606702.041511342</v>
      </c>
      <c r="G10">
        <f t="shared" si="7"/>
        <v>109903733.13372257</v>
      </c>
      <c r="H10">
        <f t="shared" si="7"/>
        <v>173664110.01459</v>
      </c>
      <c r="I10">
        <f t="shared" si="7"/>
        <v>0</v>
      </c>
      <c r="J10">
        <f t="shared" si="7"/>
        <v>0</v>
      </c>
    </row>
    <row r="11" spans="1:47" x14ac:dyDescent="0.2">
      <c r="A11" t="s">
        <v>1352</v>
      </c>
      <c r="C11">
        <f t="shared" ref="C11:J11" si="8">C$2*C98</f>
        <v>2107448.1400735481</v>
      </c>
      <c r="D11">
        <f t="shared" si="8"/>
        <v>1297011.2815886999</v>
      </c>
      <c r="E11">
        <f t="shared" si="8"/>
        <v>2164449.401786752</v>
      </c>
      <c r="F11">
        <f t="shared" si="8"/>
        <v>2943064.100555263</v>
      </c>
      <c r="G11">
        <f t="shared" si="8"/>
        <v>0</v>
      </c>
      <c r="H11">
        <f t="shared" si="8"/>
        <v>0</v>
      </c>
      <c r="I11">
        <f t="shared" si="8"/>
        <v>0</v>
      </c>
      <c r="J11">
        <f t="shared" si="8"/>
        <v>0</v>
      </c>
    </row>
    <row r="12" spans="1:47" x14ac:dyDescent="0.2">
      <c r="A12" t="s">
        <v>1353</v>
      </c>
      <c r="C12">
        <f t="shared" ref="C12:J12" si="9">C$2*C99</f>
        <v>129507.98626150296</v>
      </c>
      <c r="D12">
        <f t="shared" si="9"/>
        <v>185836.59667031767</v>
      </c>
      <c r="E12">
        <f t="shared" si="9"/>
        <v>1388276.5842364007</v>
      </c>
      <c r="F12">
        <f t="shared" si="9"/>
        <v>5910756.3525796086</v>
      </c>
      <c r="G12">
        <f t="shared" si="9"/>
        <v>36917939.085802943</v>
      </c>
      <c r="H12">
        <f t="shared" si="9"/>
        <v>24066659.357909996</v>
      </c>
      <c r="I12">
        <f t="shared" si="9"/>
        <v>0</v>
      </c>
      <c r="J12">
        <f t="shared" si="9"/>
        <v>0</v>
      </c>
    </row>
    <row r="13" spans="1:47" x14ac:dyDescent="0.2">
      <c r="A13" t="s">
        <v>1335</v>
      </c>
      <c r="C13">
        <f t="shared" ref="C13:J13" si="10">C$2*C100</f>
        <v>14805771.601087783</v>
      </c>
      <c r="D13">
        <f t="shared" si="10"/>
        <v>18308108.851279225</v>
      </c>
      <c r="E13">
        <f t="shared" si="10"/>
        <v>25746220.289475068</v>
      </c>
      <c r="F13">
        <f t="shared" si="10"/>
        <v>69205105.628119573</v>
      </c>
      <c r="G13">
        <f t="shared" si="10"/>
        <v>336147550.62336361</v>
      </c>
      <c r="H13">
        <f t="shared" si="10"/>
        <v>544268066.3241899</v>
      </c>
      <c r="I13">
        <f t="shared" si="10"/>
        <v>525604364.99999994</v>
      </c>
      <c r="J13">
        <f t="shared" si="10"/>
        <v>547033000</v>
      </c>
    </row>
    <row r="14" spans="1:47" x14ac:dyDescent="0.2">
      <c r="A14" t="s">
        <v>1354</v>
      </c>
      <c r="C14">
        <f t="shared" ref="C14:J14" si="11">C$2*C101</f>
        <v>8637790.2351990305</v>
      </c>
      <c r="D14">
        <f t="shared" si="11"/>
        <v>3897442.0032719723</v>
      </c>
      <c r="E14">
        <f t="shared" si="11"/>
        <v>1009655.6976264733</v>
      </c>
      <c r="F14">
        <f t="shared" si="11"/>
        <v>15885157.697557697</v>
      </c>
      <c r="G14">
        <f t="shared" si="11"/>
        <v>61206056.905410141</v>
      </c>
      <c r="H14">
        <f t="shared" si="11"/>
        <v>67228461.586649999</v>
      </c>
      <c r="I14">
        <f t="shared" si="11"/>
        <v>66576552.899999991</v>
      </c>
      <c r="J14">
        <f t="shared" si="11"/>
        <v>69937000</v>
      </c>
    </row>
    <row r="15" spans="1:47" x14ac:dyDescent="0.2">
      <c r="A15" t="s">
        <v>1336</v>
      </c>
      <c r="C15">
        <f t="shared" ref="C15:J15" si="12">C$2*C102</f>
        <v>111842573.67084299</v>
      </c>
      <c r="D15">
        <f t="shared" si="12"/>
        <v>183357920.96024597</v>
      </c>
      <c r="E15">
        <f t="shared" si="12"/>
        <v>285858769.39049524</v>
      </c>
      <c r="F15">
        <f t="shared" si="12"/>
        <v>794257884.87788486</v>
      </c>
      <c r="G15">
        <f t="shared" si="12"/>
        <v>1152714071.7185576</v>
      </c>
      <c r="H15">
        <f t="shared" si="12"/>
        <v>1736641100.1458998</v>
      </c>
      <c r="I15">
        <f t="shared" si="12"/>
        <v>1893343723.6999998</v>
      </c>
      <c r="J15">
        <f t="shared" si="12"/>
        <v>2321826000</v>
      </c>
    </row>
    <row r="16" spans="1:47" x14ac:dyDescent="0.2">
      <c r="A16" t="s">
        <v>1355</v>
      </c>
      <c r="C16">
        <f t="shared" ref="C16:J16" si="13">C$2*C103</f>
        <v>824141.73075501877</v>
      </c>
      <c r="D16">
        <f t="shared" si="13"/>
        <v>2927246.8054827969</v>
      </c>
      <c r="E16">
        <f t="shared" si="13"/>
        <v>6184141.1479621492</v>
      </c>
      <c r="F16">
        <f t="shared" si="13"/>
        <v>6285104.2549096504</v>
      </c>
      <c r="G16">
        <f t="shared" si="13"/>
        <v>8865163.0041566268</v>
      </c>
      <c r="H16">
        <f t="shared" si="13"/>
        <v>0</v>
      </c>
      <c r="I16">
        <f t="shared" si="13"/>
        <v>0</v>
      </c>
      <c r="J16">
        <f t="shared" si="13"/>
        <v>0</v>
      </c>
    </row>
    <row r="17" spans="1:10" x14ac:dyDescent="0.2">
      <c r="A17" t="s">
        <v>1356</v>
      </c>
      <c r="C17">
        <f t="shared" ref="C17:J17" si="14">C$2*C104</f>
        <v>824141.73075501877</v>
      </c>
      <c r="D17">
        <f t="shared" si="14"/>
        <v>2927246.8054827969</v>
      </c>
      <c r="E17">
        <f t="shared" si="14"/>
        <v>6184141.1479621492</v>
      </c>
      <c r="F17">
        <f t="shared" si="14"/>
        <v>6285104.2549096504</v>
      </c>
      <c r="G17">
        <f t="shared" si="14"/>
        <v>8865163.0041566268</v>
      </c>
      <c r="H17">
        <f t="shared" si="14"/>
        <v>0</v>
      </c>
      <c r="I17">
        <f t="shared" si="14"/>
        <v>0</v>
      </c>
      <c r="J17">
        <f t="shared" si="14"/>
        <v>0</v>
      </c>
    </row>
    <row r="18" spans="1:10" x14ac:dyDescent="0.2">
      <c r="A18" t="s">
        <v>1357</v>
      </c>
      <c r="C18">
        <f t="shared" ref="C18:J18" si="15">C$2*C105</f>
        <v>824141.73075501877</v>
      </c>
      <c r="D18">
        <f t="shared" si="15"/>
        <v>2927246.8054827969</v>
      </c>
      <c r="E18">
        <f t="shared" si="15"/>
        <v>6127348.0149706593</v>
      </c>
      <c r="F18">
        <f t="shared" si="15"/>
        <v>0</v>
      </c>
      <c r="G18">
        <f t="shared" si="15"/>
        <v>0</v>
      </c>
      <c r="H18">
        <f t="shared" si="15"/>
        <v>0</v>
      </c>
      <c r="I18">
        <f t="shared" si="15"/>
        <v>0</v>
      </c>
      <c r="J18">
        <f t="shared" si="15"/>
        <v>0</v>
      </c>
    </row>
    <row r="19" spans="1:10" x14ac:dyDescent="0.2">
      <c r="A19" t="s">
        <v>1358</v>
      </c>
      <c r="C19">
        <f t="shared" ref="C19:J19" si="16">C$2*C106</f>
        <v>-2696120.8048985614</v>
      </c>
      <c r="D19">
        <f t="shared" si="16"/>
        <v>-5928828.2496337211</v>
      </c>
      <c r="E19">
        <f t="shared" si="16"/>
        <v>-2524139.244066183</v>
      </c>
      <c r="F19">
        <f t="shared" si="16"/>
        <v>-305512218.97395849</v>
      </c>
      <c r="G19">
        <f t="shared" si="16"/>
        <v>-167952334.72258377</v>
      </c>
      <c r="H19">
        <f t="shared" si="16"/>
        <v>-75024703.35047999</v>
      </c>
      <c r="I19">
        <f t="shared" si="16"/>
        <v>-27395136.599999998</v>
      </c>
      <c r="J19">
        <f t="shared" si="16"/>
        <v>-49131000</v>
      </c>
    </row>
    <row r="20" spans="1:10" x14ac:dyDescent="0.2">
      <c r="A20" t="s">
        <v>1293</v>
      </c>
      <c r="C20">
        <f t="shared" ref="C20:J20" si="17">C$2*C107</f>
        <v>-80160210.849960774</v>
      </c>
      <c r="D20">
        <f t="shared" si="17"/>
        <v>-69085075.220115885</v>
      </c>
      <c r="E20">
        <f t="shared" si="17"/>
        <v>-229065636.39900613</v>
      </c>
      <c r="F20">
        <f t="shared" si="17"/>
        <v>-101467984.05261661</v>
      </c>
      <c r="G20">
        <f t="shared" si="17"/>
        <v>18127558175.25293</v>
      </c>
      <c r="H20">
        <f t="shared" si="17"/>
        <v>13901941944.030659</v>
      </c>
      <c r="I20">
        <f t="shared" si="17"/>
        <v>960103973.39999986</v>
      </c>
      <c r="J20">
        <f t="shared" si="17"/>
        <v>-613571000</v>
      </c>
    </row>
    <row r="21" spans="1:10" x14ac:dyDescent="0.2">
      <c r="A21" t="s">
        <v>1295</v>
      </c>
      <c r="C21">
        <f t="shared" ref="C21:J21" si="18">C$2*C108</f>
        <v>1836658.7142540419</v>
      </c>
      <c r="D21">
        <f t="shared" si="18"/>
        <v>290930.39616663521</v>
      </c>
      <c r="E21">
        <f t="shared" si="18"/>
        <v>-252413.92440661832</v>
      </c>
      <c r="F21">
        <f t="shared" si="18"/>
        <v>-4309926.5070892973</v>
      </c>
      <c r="G21">
        <f t="shared" si="18"/>
        <v>-31331671.987293284</v>
      </c>
      <c r="H21">
        <f t="shared" si="18"/>
        <v>33444747.276719999</v>
      </c>
      <c r="I21">
        <f t="shared" si="18"/>
        <v>371320901.89999998</v>
      </c>
      <c r="J21">
        <f t="shared" si="18"/>
        <v>437750000</v>
      </c>
    </row>
    <row r="22" spans="1:10" x14ac:dyDescent="0.2">
      <c r="A22" t="s">
        <v>1337</v>
      </c>
      <c r="C22">
        <f t="shared" ref="C22:J22" si="19">C$2*C109</f>
        <v>2790308.4312705635</v>
      </c>
      <c r="D22">
        <f t="shared" si="19"/>
        <v>2558136.8755445108</v>
      </c>
      <c r="E22">
        <f t="shared" si="19"/>
        <v>2271725.3196595646</v>
      </c>
      <c r="F22">
        <f t="shared" si="19"/>
        <v>1970252.1175265361</v>
      </c>
      <c r="G22">
        <f t="shared" si="19"/>
        <v>1821608.8364705399</v>
      </c>
      <c r="H22">
        <f t="shared" si="19"/>
        <v>54799670.368949994</v>
      </c>
      <c r="I22">
        <f t="shared" si="19"/>
        <v>379709335.19999993</v>
      </c>
      <c r="J22">
        <f t="shared" si="19"/>
        <v>450728000</v>
      </c>
    </row>
    <row r="23" spans="1:10" x14ac:dyDescent="0.2">
      <c r="A23" t="s">
        <v>1338</v>
      </c>
      <c r="C23">
        <f t="shared" ref="C23:J23" si="20">C$2*C110</f>
        <v>884317.15871490911</v>
      </c>
      <c r="D23">
        <f t="shared" si="20"/>
        <v>2205688.1577214943</v>
      </c>
      <c r="E23">
        <f t="shared" si="20"/>
        <v>2145518.3574562557</v>
      </c>
      <c r="F23">
        <f t="shared" si="20"/>
        <v>2462815.1469081701</v>
      </c>
      <c r="G23">
        <f t="shared" si="20"/>
        <v>6557791.8112939438</v>
      </c>
      <c r="H23">
        <f t="shared" si="20"/>
        <v>21354923.09223</v>
      </c>
      <c r="I23">
        <f t="shared" si="20"/>
        <v>8388433.2999999989</v>
      </c>
      <c r="J23">
        <f t="shared" si="20"/>
        <v>12978000</v>
      </c>
    </row>
    <row r="24" spans="1:10" x14ac:dyDescent="0.2">
      <c r="A24" t="s">
        <v>1359</v>
      </c>
      <c r="C24">
        <f t="shared" ref="C24:J24" si="21">C$2*C111</f>
        <v>69332.558301612691</v>
      </c>
      <c r="D24">
        <f t="shared" si="21"/>
        <v>61518.32165638102</v>
      </c>
      <c r="E24">
        <f t="shared" si="21"/>
        <v>378620.88660992746</v>
      </c>
      <c r="F24">
        <f t="shared" si="21"/>
        <v>3817363.4777076636</v>
      </c>
      <c r="G24">
        <f t="shared" si="21"/>
        <v>33153280.823763825</v>
      </c>
      <c r="H24">
        <f t="shared" si="21"/>
        <v>3050703.2988899997</v>
      </c>
      <c r="I24">
        <f t="shared" si="21"/>
        <v>8388433.2999999989</v>
      </c>
      <c r="J24">
        <f t="shared" si="21"/>
        <v>0</v>
      </c>
    </row>
    <row r="25" spans="1:10" x14ac:dyDescent="0.2">
      <c r="A25" t="s">
        <v>1298</v>
      </c>
      <c r="C25">
        <f t="shared" ref="C25:J25" si="22">C$2*C112</f>
        <v>-34055367.740865722</v>
      </c>
      <c r="D25">
        <f t="shared" si="22"/>
        <v>7710296.3142664209</v>
      </c>
      <c r="E25">
        <f t="shared" si="22"/>
        <v>2902760.1306761107</v>
      </c>
      <c r="F25">
        <f t="shared" si="22"/>
        <v>-73761313.649899691</v>
      </c>
      <c r="G25">
        <f t="shared" si="22"/>
        <v>176210294.78125021</v>
      </c>
      <c r="H25">
        <f t="shared" si="22"/>
        <v>701322791.71148992</v>
      </c>
      <c r="I25">
        <f t="shared" si="22"/>
        <v>-71991870.599999994</v>
      </c>
      <c r="J25">
        <f t="shared" si="22"/>
        <v>-522210000</v>
      </c>
    </row>
    <row r="26" spans="1:10" x14ac:dyDescent="0.2">
      <c r="A26" t="s">
        <v>1339</v>
      </c>
      <c r="C26">
        <f t="shared" ref="C26:J26" si="23">C$2*C113</f>
        <v>-33953331.145629384</v>
      </c>
      <c r="D26">
        <f t="shared" si="23"/>
        <v>7753871.7921063574</v>
      </c>
      <c r="E26">
        <f t="shared" si="23"/>
        <v>2902760.1306761107</v>
      </c>
      <c r="F26">
        <f t="shared" si="23"/>
        <v>-73761313.649899691</v>
      </c>
      <c r="G26">
        <f t="shared" si="23"/>
        <v>187139947.80007344</v>
      </c>
      <c r="H26">
        <f t="shared" si="23"/>
        <v>704712462.04358995</v>
      </c>
      <c r="I26">
        <f t="shared" si="23"/>
        <v>-40774156.799999997</v>
      </c>
      <c r="J26">
        <f t="shared" si="23"/>
        <v>272023000</v>
      </c>
    </row>
    <row r="27" spans="1:10" x14ac:dyDescent="0.2">
      <c r="A27" t="s">
        <v>1340</v>
      </c>
      <c r="C27">
        <f t="shared" ref="C27:J27" si="24">C$2*C114</f>
        <v>-102036.59523633566</v>
      </c>
      <c r="D27">
        <f t="shared" si="24"/>
        <v>-107657.06289866679</v>
      </c>
      <c r="E27">
        <f t="shared" si="24"/>
        <v>0</v>
      </c>
      <c r="F27">
        <f t="shared" si="24"/>
        <v>0</v>
      </c>
      <c r="G27">
        <f t="shared" si="24"/>
        <v>0</v>
      </c>
      <c r="H27">
        <f t="shared" si="24"/>
        <v>0</v>
      </c>
      <c r="I27">
        <f t="shared" si="24"/>
        <v>0</v>
      </c>
      <c r="J27">
        <f t="shared" si="24"/>
        <v>0</v>
      </c>
    </row>
    <row r="28" spans="1:10" x14ac:dyDescent="0.2">
      <c r="A28" t="s">
        <v>1341</v>
      </c>
      <c r="C28">
        <f t="shared" ref="C28:J28" si="25">C$2*C115</f>
        <v>-367593.37514628615</v>
      </c>
      <c r="D28">
        <f t="shared" si="25"/>
        <v>64081.585058730227</v>
      </c>
      <c r="E28">
        <f t="shared" si="25"/>
        <v>0</v>
      </c>
      <c r="F28">
        <f t="shared" si="25"/>
        <v>8622315.8293255027</v>
      </c>
      <c r="G28">
        <f t="shared" si="25"/>
        <v>-10929653.01882324</v>
      </c>
      <c r="H28">
        <f t="shared" si="25"/>
        <v>-3389670.3320999998</v>
      </c>
      <c r="I28">
        <f t="shared" si="25"/>
        <v>-31217713.799999997</v>
      </c>
      <c r="J28">
        <f t="shared" si="25"/>
        <v>-794233000</v>
      </c>
    </row>
    <row r="29" spans="1:10" x14ac:dyDescent="0.2">
      <c r="A29" t="s">
        <v>1360</v>
      </c>
      <c r="C29">
        <f t="shared" ref="C29:J29" si="26">C$2*C116</f>
        <v>0</v>
      </c>
      <c r="D29">
        <f t="shared" si="26"/>
        <v>-64081.585058730227</v>
      </c>
      <c r="E29">
        <f t="shared" si="26"/>
        <v>0</v>
      </c>
      <c r="F29">
        <f t="shared" si="26"/>
        <v>-8622315.8293255027</v>
      </c>
      <c r="G29">
        <f t="shared" si="26"/>
        <v>-2671692.9601567918</v>
      </c>
      <c r="H29">
        <f t="shared" si="26"/>
        <v>0</v>
      </c>
      <c r="I29">
        <f t="shared" si="26"/>
        <v>0</v>
      </c>
      <c r="J29">
        <f t="shared" si="26"/>
        <v>0</v>
      </c>
    </row>
    <row r="30" spans="1:10" x14ac:dyDescent="0.2">
      <c r="A30" t="s">
        <v>1361</v>
      </c>
      <c r="C30">
        <f t="shared" ref="C30:J30" si="27">C$2*C117</f>
        <v>367593.37514628615</v>
      </c>
      <c r="D30">
        <f t="shared" si="27"/>
        <v>0</v>
      </c>
      <c r="E30">
        <f t="shared" si="27"/>
        <v>0</v>
      </c>
      <c r="F30">
        <f t="shared" si="27"/>
        <v>0</v>
      </c>
      <c r="G30">
        <f t="shared" si="27"/>
        <v>0</v>
      </c>
      <c r="H30">
        <f t="shared" si="27"/>
        <v>0</v>
      </c>
      <c r="I30">
        <f t="shared" si="27"/>
        <v>0</v>
      </c>
      <c r="J30">
        <f t="shared" si="27"/>
        <v>0</v>
      </c>
    </row>
    <row r="31" spans="1:10" x14ac:dyDescent="0.2">
      <c r="A31" t="s">
        <v>1342</v>
      </c>
      <c r="C31">
        <f t="shared" ref="C31:J31" si="28">C$2*C118</f>
        <v>0</v>
      </c>
      <c r="D31">
        <f t="shared" si="28"/>
        <v>0</v>
      </c>
      <c r="E31">
        <f t="shared" si="28"/>
        <v>0</v>
      </c>
      <c r="F31">
        <f t="shared" si="28"/>
        <v>0</v>
      </c>
      <c r="G31">
        <f t="shared" si="28"/>
        <v>10929653.01882324</v>
      </c>
      <c r="H31">
        <f t="shared" si="28"/>
        <v>3389670.3320999998</v>
      </c>
      <c r="I31">
        <f t="shared" si="28"/>
        <v>31217713.799999997</v>
      </c>
      <c r="J31">
        <f t="shared" si="28"/>
        <v>794233000</v>
      </c>
    </row>
    <row r="32" spans="1:10" x14ac:dyDescent="0.2">
      <c r="A32" t="s">
        <v>1304</v>
      </c>
      <c r="C32">
        <f t="shared" ref="C32:J32" si="29">C$2*C119</f>
        <v>-112377611.71509506</v>
      </c>
      <c r="D32">
        <f t="shared" si="29"/>
        <v>-61085130.141384006</v>
      </c>
      <c r="E32">
        <f t="shared" si="29"/>
        <v>-226415290.19273663</v>
      </c>
      <c r="F32">
        <f t="shared" si="29"/>
        <v>-179539224.2096056</v>
      </c>
      <c r="G32">
        <f t="shared" si="29"/>
        <v>18272436798.046886</v>
      </c>
      <c r="H32">
        <f t="shared" si="29"/>
        <v>14636709483.018869</v>
      </c>
      <c r="I32">
        <f t="shared" si="29"/>
        <v>1259433004.6999998</v>
      </c>
      <c r="J32">
        <f t="shared" si="29"/>
        <v>-698031000</v>
      </c>
    </row>
    <row r="33" spans="1:10" x14ac:dyDescent="0.2">
      <c r="A33" t="s">
        <v>1305</v>
      </c>
      <c r="C33">
        <f t="shared" ref="C33:J33" si="30">C$2*C120</f>
        <v>58867.266482501342</v>
      </c>
      <c r="D33">
        <f t="shared" si="30"/>
        <v>768979.02070476278</v>
      </c>
      <c r="E33">
        <f t="shared" si="30"/>
        <v>-252413.92440661832</v>
      </c>
      <c r="F33">
        <f t="shared" si="30"/>
        <v>-198256619.32610768</v>
      </c>
      <c r="G33">
        <f t="shared" si="30"/>
        <v>5773164165.1315327</v>
      </c>
      <c r="H33">
        <f t="shared" si="30"/>
        <v>3976874222.6307898</v>
      </c>
      <c r="I33">
        <f t="shared" si="30"/>
        <v>271615346.59999996</v>
      </c>
      <c r="J33">
        <f t="shared" si="30"/>
        <v>-12772000</v>
      </c>
    </row>
    <row r="34" spans="1:10" x14ac:dyDescent="0.2">
      <c r="A34" t="s">
        <v>1306</v>
      </c>
      <c r="C34">
        <f t="shared" ref="C34:J34" si="31">C$2*C121</f>
        <v>-112047955.02279305</v>
      </c>
      <c r="D34">
        <f t="shared" si="31"/>
        <v>-61542672.658703335</v>
      </c>
      <c r="E34">
        <f t="shared" si="31"/>
        <v>-226036669.30612671</v>
      </c>
      <c r="F34">
        <f t="shared" si="31"/>
        <v>18717395.116502091</v>
      </c>
      <c r="G34">
        <f t="shared" si="31"/>
        <v>12499272632.915354</v>
      </c>
      <c r="H34">
        <f t="shared" si="31"/>
        <v>10659835260.388079</v>
      </c>
      <c r="I34">
        <f t="shared" si="31"/>
        <v>987817658.0999999</v>
      </c>
      <c r="J34">
        <f t="shared" si="31"/>
        <v>-685259000</v>
      </c>
    </row>
    <row r="35" spans="1:10" x14ac:dyDescent="0.2">
      <c r="A35" t="s">
        <v>1345</v>
      </c>
      <c r="C35">
        <f t="shared" ref="C35:J35" si="32">C$2*C122</f>
        <v>-112047955.02279305</v>
      </c>
      <c r="D35">
        <f t="shared" si="32"/>
        <v>-61542672.658703335</v>
      </c>
      <c r="E35">
        <f t="shared" si="32"/>
        <v>-226036669.30612671</v>
      </c>
      <c r="F35">
        <f t="shared" si="32"/>
        <v>18717395.116502091</v>
      </c>
      <c r="G35">
        <f t="shared" si="32"/>
        <v>12499272632.915354</v>
      </c>
      <c r="H35">
        <f t="shared" si="32"/>
        <v>10659835260.388079</v>
      </c>
      <c r="I35">
        <f t="shared" si="32"/>
        <v>987817658.0999999</v>
      </c>
      <c r="J35">
        <f t="shared" si="32"/>
        <v>-685259000</v>
      </c>
    </row>
    <row r="36" spans="1:10" x14ac:dyDescent="0.2">
      <c r="A36" t="s">
        <v>1346</v>
      </c>
      <c r="C36">
        <f t="shared" ref="C36:J36" si="33">C$2*C123</f>
        <v>-112436478.98157756</v>
      </c>
      <c r="D36">
        <f t="shared" si="33"/>
        <v>-61854109.162088767</v>
      </c>
      <c r="E36">
        <f t="shared" si="33"/>
        <v>-226162876.26833001</v>
      </c>
      <c r="F36">
        <f t="shared" si="33"/>
        <v>18717395.116502091</v>
      </c>
      <c r="G36">
        <f t="shared" si="33"/>
        <v>12499272632.915354</v>
      </c>
      <c r="H36">
        <f t="shared" si="33"/>
        <v>10659835260.388079</v>
      </c>
      <c r="I36">
        <f t="shared" si="33"/>
        <v>987817658.0999999</v>
      </c>
      <c r="J36">
        <f t="shared" si="33"/>
        <v>-685259000</v>
      </c>
    </row>
    <row r="37" spans="1:10" x14ac:dyDescent="0.2">
      <c r="A37" t="s">
        <v>1347</v>
      </c>
      <c r="C37">
        <f t="shared" ref="C37:J37" si="34">C$2*C124</f>
        <v>-112436478.98157756</v>
      </c>
      <c r="D37">
        <f t="shared" si="34"/>
        <v>-61854109.162088767</v>
      </c>
      <c r="E37">
        <f t="shared" si="34"/>
        <v>-226162876.26833001</v>
      </c>
      <c r="F37">
        <f t="shared" si="34"/>
        <v>18717395.116502091</v>
      </c>
      <c r="G37">
        <f t="shared" si="34"/>
        <v>12499272632.915354</v>
      </c>
      <c r="H37">
        <f t="shared" si="34"/>
        <v>10659835260.388079</v>
      </c>
      <c r="I37">
        <f t="shared" si="34"/>
        <v>987817658.0999999</v>
      </c>
      <c r="J37">
        <f t="shared" si="34"/>
        <v>-685259000</v>
      </c>
    </row>
    <row r="38" spans="1:10" x14ac:dyDescent="0.2">
      <c r="A38" t="s">
        <v>1362</v>
      </c>
      <c r="C38">
        <f t="shared" ref="C38:J38" si="35">C$2*C125</f>
        <v>388523.95878450887</v>
      </c>
      <c r="D38">
        <f t="shared" si="35"/>
        <v>311436.50338542892</v>
      </c>
      <c r="E38">
        <f t="shared" si="35"/>
        <v>126206.96220330916</v>
      </c>
      <c r="F38">
        <f t="shared" si="35"/>
        <v>0</v>
      </c>
      <c r="G38">
        <f t="shared" si="35"/>
        <v>0</v>
      </c>
      <c r="H38">
        <f t="shared" si="35"/>
        <v>0</v>
      </c>
      <c r="I38">
        <f t="shared" si="35"/>
        <v>0</v>
      </c>
      <c r="J38">
        <f t="shared" si="35"/>
        <v>0</v>
      </c>
    </row>
    <row r="39" spans="1:10" x14ac:dyDescent="0.2">
      <c r="A39" t="s">
        <v>1312</v>
      </c>
      <c r="C39">
        <f t="shared" ref="C39:J39" si="36">C$2*C126</f>
        <v>-112047955.02279305</v>
      </c>
      <c r="D39">
        <f t="shared" si="36"/>
        <v>-61542672.658703335</v>
      </c>
      <c r="E39">
        <f t="shared" si="36"/>
        <v>-226036669.30612671</v>
      </c>
      <c r="F39">
        <f t="shared" si="36"/>
        <v>18717395.116502091</v>
      </c>
      <c r="G39">
        <f t="shared" si="36"/>
        <v>12499272632.915354</v>
      </c>
      <c r="H39">
        <f t="shared" si="36"/>
        <v>10659835260.388079</v>
      </c>
      <c r="I39">
        <f t="shared" si="36"/>
        <v>987817658.0999999</v>
      </c>
      <c r="J39">
        <f t="shared" si="36"/>
        <v>-685259000</v>
      </c>
    </row>
    <row r="40" spans="1:10" x14ac:dyDescent="0.2">
      <c r="A40" t="s">
        <v>1313</v>
      </c>
      <c r="C40">
        <f t="shared" ref="C40:J40" si="37">C$2*C127</f>
        <v>-0.49448503845301128</v>
      </c>
      <c r="D40">
        <f t="shared" si="37"/>
        <v>-0.27170592064901616</v>
      </c>
      <c r="E40">
        <f t="shared" si="37"/>
        <v>-1.0727591787281279</v>
      </c>
      <c r="F40">
        <f t="shared" si="37"/>
        <v>7.3884454407245101E-2</v>
      </c>
      <c r="G40">
        <f t="shared" si="37"/>
        <v>51.223640481551577</v>
      </c>
      <c r="H40">
        <f t="shared" si="37"/>
        <v>43.817138492946</v>
      </c>
      <c r="I40">
        <f t="shared" si="37"/>
        <v>4.1092704899999992</v>
      </c>
      <c r="J40">
        <f t="shared" si="37"/>
        <v>-2.8531</v>
      </c>
    </row>
    <row r="41" spans="1:10" x14ac:dyDescent="0.2">
      <c r="A41" t="s">
        <v>1314</v>
      </c>
      <c r="C41">
        <f t="shared" ref="C41:J41" si="38">C$2*C128</f>
        <v>-0.49448503845301128</v>
      </c>
      <c r="D41">
        <f t="shared" si="38"/>
        <v>-0.27170592064901616</v>
      </c>
      <c r="E41">
        <f t="shared" si="38"/>
        <v>-1.0727591787281279</v>
      </c>
      <c r="F41">
        <f t="shared" si="38"/>
        <v>7.3884454407245101E-2</v>
      </c>
      <c r="G41">
        <f t="shared" si="38"/>
        <v>48.126905459551665</v>
      </c>
      <c r="H41">
        <f t="shared" si="38"/>
        <v>42.675949481139</v>
      </c>
      <c r="I41">
        <f t="shared" si="38"/>
        <v>4.0667974099999995</v>
      </c>
      <c r="J41">
        <f t="shared" si="38"/>
        <v>-2.8531</v>
      </c>
    </row>
    <row r="90" spans="1:10" x14ac:dyDescent="0.2">
      <c r="A90" t="s">
        <v>1285</v>
      </c>
      <c r="B90" s="19">
        <v>2878400000</v>
      </c>
      <c r="C90" s="19">
        <v>61598000</v>
      </c>
      <c r="D90" s="19">
        <v>127575000</v>
      </c>
      <c r="E90" s="19">
        <v>108600000</v>
      </c>
      <c r="F90" s="19">
        <v>482300000</v>
      </c>
      <c r="G90" s="19">
        <v>18976700000</v>
      </c>
      <c r="H90" s="19">
        <v>17310600000</v>
      </c>
      <c r="I90" s="19">
        <v>3819000000</v>
      </c>
      <c r="J90" s="19">
        <v>2751100000</v>
      </c>
    </row>
    <row r="91" spans="1:10" x14ac:dyDescent="0.2">
      <c r="A91" t="s">
        <v>1332</v>
      </c>
      <c r="B91" s="19">
        <v>2559400000</v>
      </c>
      <c r="C91" s="19">
        <v>61598000</v>
      </c>
      <c r="D91" s="19">
        <v>127575000</v>
      </c>
      <c r="E91" s="19">
        <v>108600000</v>
      </c>
      <c r="F91" s="19">
        <v>482300000</v>
      </c>
      <c r="G91" s="19">
        <v>18976700000</v>
      </c>
      <c r="H91" s="19">
        <v>17145200000</v>
      </c>
      <c r="I91" s="19">
        <v>3776200000</v>
      </c>
      <c r="J91" s="19">
        <v>2432100000</v>
      </c>
    </row>
    <row r="92" spans="1:10" x14ac:dyDescent="0.2">
      <c r="A92" t="s">
        <v>1349</v>
      </c>
      <c r="B92" s="19">
        <v>582600000</v>
      </c>
      <c r="C92" s="19">
        <v>9318000</v>
      </c>
      <c r="D92" s="19">
        <v>13690000</v>
      </c>
      <c r="E92" s="19">
        <v>17400000</v>
      </c>
      <c r="F92" s="19">
        <v>59300000</v>
      </c>
      <c r="G92" s="19">
        <v>2911500000</v>
      </c>
      <c r="H92" s="19">
        <v>2995000000</v>
      </c>
      <c r="I92" s="19">
        <v>599800000</v>
      </c>
      <c r="J92" s="19">
        <v>541300000</v>
      </c>
    </row>
    <row r="93" spans="1:10" x14ac:dyDescent="0.2">
      <c r="A93" t="s">
        <v>1350</v>
      </c>
      <c r="B93" s="19">
        <v>2295800000</v>
      </c>
      <c r="C93" s="19">
        <v>52280000</v>
      </c>
      <c r="D93" s="19">
        <v>113885000</v>
      </c>
      <c r="E93" s="19">
        <v>91200000</v>
      </c>
      <c r="F93" s="19">
        <v>423000000</v>
      </c>
      <c r="G93" s="19">
        <v>16065200000</v>
      </c>
      <c r="H93" s="19">
        <v>14315600000</v>
      </c>
      <c r="I93" s="19">
        <v>3219200000</v>
      </c>
      <c r="J93" s="19">
        <v>2209800000</v>
      </c>
    </row>
    <row r="94" spans="1:10" x14ac:dyDescent="0.2">
      <c r="A94" t="s">
        <v>1287</v>
      </c>
      <c r="B94" s="19">
        <v>2711700000</v>
      </c>
      <c r="C94" s="19">
        <v>113557000</v>
      </c>
      <c r="D94" s="19">
        <v>167789000</v>
      </c>
      <c r="E94" s="19">
        <v>272700000</v>
      </c>
      <c r="F94" s="19">
        <v>505400000</v>
      </c>
      <c r="G94" s="19">
        <v>1138100000</v>
      </c>
      <c r="H94" s="19">
        <v>2011800000</v>
      </c>
      <c r="I94" s="19">
        <v>2315000000</v>
      </c>
      <c r="J94" s="19">
        <v>2805500000</v>
      </c>
    </row>
    <row r="95" spans="1:10" x14ac:dyDescent="0.2">
      <c r="A95" t="s">
        <v>1333</v>
      </c>
      <c r="B95" s="19">
        <v>540600000</v>
      </c>
      <c r="C95" s="19">
        <v>29492000</v>
      </c>
      <c r="D95" s="19">
        <v>27065000</v>
      </c>
      <c r="E95" s="19">
        <v>43300000</v>
      </c>
      <c r="F95" s="19">
        <v>108500000</v>
      </c>
      <c r="G95" s="19">
        <v>327200000</v>
      </c>
      <c r="H95" s="19">
        <v>541200000</v>
      </c>
      <c r="I95" s="19">
        <v>557700000</v>
      </c>
      <c r="J95" s="19">
        <v>599000000</v>
      </c>
    </row>
    <row r="96" spans="1:10" x14ac:dyDescent="0.2">
      <c r="A96" t="s">
        <v>1334</v>
      </c>
      <c r="B96" s="19">
        <v>467800000</v>
      </c>
      <c r="C96" s="19">
        <v>22889000</v>
      </c>
      <c r="D96" s="19">
        <v>24024000</v>
      </c>
      <c r="E96" s="19">
        <v>42500000</v>
      </c>
      <c r="F96" s="19">
        <v>95600000</v>
      </c>
      <c r="G96" s="19">
        <v>276800000</v>
      </c>
      <c r="H96" s="19">
        <v>481700000</v>
      </c>
      <c r="I96" s="19">
        <v>495000000</v>
      </c>
      <c r="J96" s="19">
        <v>531100000</v>
      </c>
    </row>
    <row r="97" spans="1:10" x14ac:dyDescent="0.2">
      <c r="A97" t="s">
        <v>1351</v>
      </c>
      <c r="C97" s="19">
        <v>9861000</v>
      </c>
      <c r="D97" s="19">
        <v>8582000</v>
      </c>
      <c r="E97" s="19">
        <v>21000000</v>
      </c>
      <c r="F97" s="19">
        <v>34600000</v>
      </c>
      <c r="G97" s="19">
        <v>90500000</v>
      </c>
      <c r="H97" s="19">
        <v>153700000</v>
      </c>
    </row>
    <row r="98" spans="1:10" x14ac:dyDescent="0.2">
      <c r="A98" t="s">
        <v>1352</v>
      </c>
      <c r="C98" s="19">
        <v>1611000</v>
      </c>
      <c r="D98" s="19">
        <v>1012000</v>
      </c>
      <c r="E98" s="19">
        <v>1715000</v>
      </c>
      <c r="F98" s="19">
        <v>2390000</v>
      </c>
    </row>
    <row r="99" spans="1:10" x14ac:dyDescent="0.2">
      <c r="A99" t="s">
        <v>1353</v>
      </c>
      <c r="C99" s="19">
        <v>99000</v>
      </c>
      <c r="D99" s="19">
        <v>145000</v>
      </c>
      <c r="E99" s="19">
        <v>1100000</v>
      </c>
      <c r="F99" s="19">
        <v>4800000</v>
      </c>
      <c r="G99" s="19">
        <v>30400000</v>
      </c>
      <c r="H99" s="19">
        <v>21300000</v>
      </c>
    </row>
    <row r="100" spans="1:10" x14ac:dyDescent="0.2">
      <c r="A100" t="s">
        <v>1335</v>
      </c>
      <c r="B100" s="19">
        <v>467800000</v>
      </c>
      <c r="C100" s="19">
        <v>11318000</v>
      </c>
      <c r="D100" s="19">
        <v>14285000</v>
      </c>
      <c r="E100" s="19">
        <v>20400000</v>
      </c>
      <c r="F100" s="19">
        <v>56200000</v>
      </c>
      <c r="G100" s="19">
        <v>276800000</v>
      </c>
      <c r="H100" s="19">
        <v>481700000</v>
      </c>
      <c r="I100" s="19">
        <v>495000000</v>
      </c>
      <c r="J100" s="19">
        <v>531100000</v>
      </c>
    </row>
    <row r="101" spans="1:10" x14ac:dyDescent="0.2">
      <c r="A101" t="s">
        <v>1354</v>
      </c>
      <c r="B101" s="19">
        <v>72800000</v>
      </c>
      <c r="C101" s="19">
        <v>6603000</v>
      </c>
      <c r="D101" s="19">
        <v>3041000</v>
      </c>
      <c r="E101" s="19">
        <v>800000</v>
      </c>
      <c r="F101" s="19">
        <v>12900000</v>
      </c>
      <c r="G101" s="19">
        <v>50400000</v>
      </c>
      <c r="H101" s="19">
        <v>59500000</v>
      </c>
      <c r="I101" s="19">
        <v>62700000</v>
      </c>
      <c r="J101" s="19">
        <v>67900000</v>
      </c>
    </row>
    <row r="102" spans="1:10" x14ac:dyDescent="0.2">
      <c r="A102" t="s">
        <v>1336</v>
      </c>
      <c r="B102" s="19">
        <v>2196800000</v>
      </c>
      <c r="C102" s="19">
        <v>85496000</v>
      </c>
      <c r="D102" s="19">
        <v>143066000</v>
      </c>
      <c r="E102" s="19">
        <v>226500000</v>
      </c>
      <c r="F102" s="19">
        <v>645000000</v>
      </c>
      <c r="G102" s="19">
        <v>949200000</v>
      </c>
      <c r="H102" s="19">
        <v>1537000000</v>
      </c>
      <c r="I102" s="19">
        <v>1783100000</v>
      </c>
      <c r="J102" s="19">
        <v>2254200000</v>
      </c>
    </row>
    <row r="103" spans="1:10" x14ac:dyDescent="0.2">
      <c r="A103" t="s">
        <v>1355</v>
      </c>
      <c r="C103" s="19">
        <v>630000</v>
      </c>
      <c r="D103" s="19">
        <v>2284000</v>
      </c>
      <c r="E103" s="19">
        <v>4900000</v>
      </c>
      <c r="F103" s="19">
        <v>5104000</v>
      </c>
      <c r="G103" s="19">
        <v>7300000</v>
      </c>
    </row>
    <row r="104" spans="1:10" x14ac:dyDescent="0.2">
      <c r="A104" t="s">
        <v>1356</v>
      </c>
      <c r="C104" s="19">
        <v>630000</v>
      </c>
      <c r="D104" s="19">
        <v>2284000</v>
      </c>
      <c r="E104" s="19">
        <v>4900000</v>
      </c>
      <c r="F104" s="19">
        <v>5104000</v>
      </c>
      <c r="G104" s="19">
        <v>7300000</v>
      </c>
    </row>
    <row r="105" spans="1:10" x14ac:dyDescent="0.2">
      <c r="A105" t="s">
        <v>1357</v>
      </c>
      <c r="C105" s="19">
        <v>630000</v>
      </c>
      <c r="D105" s="19">
        <v>2284000</v>
      </c>
      <c r="E105" s="19">
        <v>4855000</v>
      </c>
    </row>
    <row r="106" spans="1:10" x14ac:dyDescent="0.2">
      <c r="A106" t="s">
        <v>1358</v>
      </c>
      <c r="B106" s="19">
        <v>-25700000</v>
      </c>
      <c r="C106" s="19">
        <v>-2061000</v>
      </c>
      <c r="D106" s="19">
        <v>-4626000</v>
      </c>
      <c r="E106" s="19">
        <v>-2000000</v>
      </c>
      <c r="F106" s="19">
        <v>-248100000</v>
      </c>
      <c r="G106" s="19">
        <v>-138300000</v>
      </c>
      <c r="H106" s="19">
        <v>-66400000</v>
      </c>
      <c r="I106" s="19">
        <v>-25800000</v>
      </c>
      <c r="J106" s="19">
        <v>-47700000</v>
      </c>
    </row>
    <row r="107" spans="1:10" x14ac:dyDescent="0.2">
      <c r="A107" t="s">
        <v>1293</v>
      </c>
      <c r="B107" s="19">
        <v>-415900000</v>
      </c>
      <c r="C107" s="19">
        <v>-61277000</v>
      </c>
      <c r="D107" s="19">
        <v>-53904000</v>
      </c>
      <c r="E107" s="19">
        <v>-181500000</v>
      </c>
      <c r="F107" s="19">
        <v>-82400000</v>
      </c>
      <c r="G107" s="19">
        <v>14927100000</v>
      </c>
      <c r="H107" s="19">
        <v>12303800000</v>
      </c>
      <c r="I107" s="19">
        <v>904200000</v>
      </c>
      <c r="J107" s="19">
        <v>-595700000</v>
      </c>
    </row>
    <row r="108" spans="1:10" x14ac:dyDescent="0.2">
      <c r="A108" t="s">
        <v>1295</v>
      </c>
      <c r="B108" s="19">
        <v>425200000</v>
      </c>
      <c r="C108" s="19">
        <v>1404000</v>
      </c>
      <c r="D108" s="19">
        <v>227000</v>
      </c>
      <c r="E108" s="19">
        <v>-200000</v>
      </c>
      <c r="F108" s="19">
        <v>-3500000</v>
      </c>
      <c r="G108" s="19">
        <v>-25800000</v>
      </c>
      <c r="H108" s="19">
        <v>29600000</v>
      </c>
      <c r="I108" s="19">
        <v>349700000</v>
      </c>
      <c r="J108" s="19">
        <v>425000000</v>
      </c>
    </row>
    <row r="109" spans="1:10" x14ac:dyDescent="0.2">
      <c r="A109" t="s">
        <v>1337</v>
      </c>
      <c r="B109" s="19">
        <v>437700000</v>
      </c>
      <c r="C109" s="19">
        <v>2133000</v>
      </c>
      <c r="D109" s="19">
        <v>1996000</v>
      </c>
      <c r="E109" s="19">
        <v>1800000</v>
      </c>
      <c r="F109" s="19">
        <v>1600000</v>
      </c>
      <c r="G109" s="19">
        <v>1500000</v>
      </c>
      <c r="H109" s="19">
        <v>48500000</v>
      </c>
      <c r="I109" s="19">
        <v>357600000</v>
      </c>
      <c r="J109" s="19">
        <v>437600000</v>
      </c>
    </row>
    <row r="110" spans="1:10" x14ac:dyDescent="0.2">
      <c r="A110" t="s">
        <v>1338</v>
      </c>
      <c r="B110" s="19">
        <v>12500000</v>
      </c>
      <c r="C110" s="19">
        <v>676000</v>
      </c>
      <c r="D110" s="19">
        <v>1721000</v>
      </c>
      <c r="E110" s="19">
        <v>1700000</v>
      </c>
      <c r="F110" s="19">
        <v>2000000</v>
      </c>
      <c r="G110" s="19">
        <v>5400000</v>
      </c>
      <c r="H110" s="19">
        <v>18900000</v>
      </c>
      <c r="I110" s="19">
        <v>7900000</v>
      </c>
      <c r="J110" s="19">
        <v>12600000</v>
      </c>
    </row>
    <row r="111" spans="1:10" x14ac:dyDescent="0.2">
      <c r="A111" t="s">
        <v>1359</v>
      </c>
      <c r="C111" s="19">
        <v>53000</v>
      </c>
      <c r="D111" s="19">
        <v>48000</v>
      </c>
      <c r="E111" s="19">
        <v>300000</v>
      </c>
      <c r="F111" s="19">
        <v>3100000</v>
      </c>
      <c r="G111" s="19">
        <v>27300000</v>
      </c>
      <c r="H111" s="19">
        <v>2700000</v>
      </c>
      <c r="I111" s="19">
        <v>7900000</v>
      </c>
    </row>
    <row r="112" spans="1:10" x14ac:dyDescent="0.2">
      <c r="A112" t="s">
        <v>1298</v>
      </c>
      <c r="B112" s="19">
        <v>-397500000</v>
      </c>
      <c r="C112" s="19">
        <v>-26033000</v>
      </c>
      <c r="D112" s="19">
        <v>6016000</v>
      </c>
      <c r="E112" s="19">
        <v>2300000</v>
      </c>
      <c r="F112" s="19">
        <v>-59900000</v>
      </c>
      <c r="G112" s="19">
        <v>145100000</v>
      </c>
      <c r="H112" s="19">
        <v>620700000</v>
      </c>
      <c r="I112" s="19">
        <v>-67800000</v>
      </c>
      <c r="J112" s="19">
        <v>-507000000</v>
      </c>
    </row>
    <row r="113" spans="1:10" x14ac:dyDescent="0.2">
      <c r="A113" t="s">
        <v>1339</v>
      </c>
      <c r="B113" s="19">
        <v>125900000</v>
      </c>
      <c r="C113" s="19">
        <v>-25955000</v>
      </c>
      <c r="D113" s="19">
        <v>6050000</v>
      </c>
      <c r="E113" s="19">
        <v>2300000</v>
      </c>
      <c r="F113" s="19">
        <v>-59900000</v>
      </c>
      <c r="G113" s="19">
        <v>154100000</v>
      </c>
      <c r="H113" s="19">
        <v>623700000</v>
      </c>
      <c r="I113" s="19">
        <v>-38400000</v>
      </c>
      <c r="J113" s="19">
        <v>264100000</v>
      </c>
    </row>
    <row r="114" spans="1:10" x14ac:dyDescent="0.2">
      <c r="A114" t="s">
        <v>1340</v>
      </c>
      <c r="C114" s="19">
        <v>-78000</v>
      </c>
      <c r="D114" s="19">
        <v>-84000</v>
      </c>
      <c r="E114">
        <v>0</v>
      </c>
      <c r="F114">
        <v>0</v>
      </c>
    </row>
    <row r="115" spans="1:10" x14ac:dyDescent="0.2">
      <c r="A115" t="s">
        <v>1341</v>
      </c>
      <c r="B115" s="19">
        <v>-523400000</v>
      </c>
      <c r="C115" s="19">
        <v>-281000</v>
      </c>
      <c r="D115" s="19">
        <v>50000</v>
      </c>
      <c r="E115">
        <v>0</v>
      </c>
      <c r="F115" s="19">
        <v>7002000</v>
      </c>
      <c r="G115" s="19">
        <v>-9000000</v>
      </c>
      <c r="H115" s="19">
        <v>-3000000</v>
      </c>
      <c r="I115" s="19">
        <v>-29400000</v>
      </c>
      <c r="J115" s="19">
        <v>-771100000</v>
      </c>
    </row>
    <row r="116" spans="1:10" x14ac:dyDescent="0.2">
      <c r="A116" t="s">
        <v>1360</v>
      </c>
      <c r="D116" s="19">
        <v>-50000</v>
      </c>
      <c r="E116">
        <v>0</v>
      </c>
      <c r="F116" s="19">
        <v>-7002000</v>
      </c>
      <c r="G116" s="19">
        <v>-2200000</v>
      </c>
    </row>
    <row r="117" spans="1:10" x14ac:dyDescent="0.2">
      <c r="A117" t="s">
        <v>1361</v>
      </c>
      <c r="C117" s="19">
        <v>281000</v>
      </c>
      <c r="D117">
        <v>0</v>
      </c>
    </row>
    <row r="118" spans="1:10" x14ac:dyDescent="0.2">
      <c r="A118" t="s">
        <v>1342</v>
      </c>
      <c r="B118" s="19">
        <v>538400000</v>
      </c>
      <c r="G118" s="19">
        <v>9000000</v>
      </c>
      <c r="H118" s="19">
        <v>3000000</v>
      </c>
      <c r="I118" s="19">
        <v>29400000</v>
      </c>
      <c r="J118" s="19">
        <v>771100000</v>
      </c>
    </row>
    <row r="119" spans="1:10" x14ac:dyDescent="0.2">
      <c r="A119" t="s">
        <v>1304</v>
      </c>
      <c r="B119" s="19">
        <v>-388200000</v>
      </c>
      <c r="C119" s="19">
        <v>-85905000</v>
      </c>
      <c r="D119" s="19">
        <v>-47662000</v>
      </c>
      <c r="E119" s="19">
        <v>-179400000</v>
      </c>
      <c r="F119" s="19">
        <v>-145800000</v>
      </c>
      <c r="G119" s="19">
        <v>15046400000</v>
      </c>
      <c r="H119" s="19">
        <v>12954100000</v>
      </c>
      <c r="I119" s="19">
        <v>1186100000</v>
      </c>
      <c r="J119" s="19">
        <v>-677700000</v>
      </c>
    </row>
    <row r="120" spans="1:10" x14ac:dyDescent="0.2">
      <c r="A120" t="s">
        <v>1305</v>
      </c>
      <c r="B120" s="19">
        <v>-43400000</v>
      </c>
      <c r="C120" s="19">
        <v>45000</v>
      </c>
      <c r="D120" s="19">
        <v>600000</v>
      </c>
      <c r="E120" s="19">
        <v>-200000</v>
      </c>
      <c r="F120" s="19">
        <v>-161000000</v>
      </c>
      <c r="G120" s="19">
        <v>4753900000</v>
      </c>
      <c r="H120" s="19">
        <v>3519700000</v>
      </c>
      <c r="I120" s="19">
        <v>255800000</v>
      </c>
      <c r="J120" s="19">
        <v>-12400000</v>
      </c>
    </row>
    <row r="121" spans="1:10" x14ac:dyDescent="0.2">
      <c r="A121" t="s">
        <v>1306</v>
      </c>
      <c r="B121" s="19">
        <v>-344800000</v>
      </c>
      <c r="C121" s="19">
        <v>-85653000</v>
      </c>
      <c r="D121" s="19">
        <v>-48019000</v>
      </c>
      <c r="E121" s="19">
        <v>-179100000</v>
      </c>
      <c r="F121" s="19">
        <v>15200000</v>
      </c>
      <c r="G121" s="19">
        <v>10292500000</v>
      </c>
      <c r="H121" s="19">
        <v>9434400000</v>
      </c>
      <c r="I121" s="19">
        <v>930300000</v>
      </c>
      <c r="J121" s="19">
        <v>-665300000</v>
      </c>
    </row>
    <row r="122" spans="1:10" x14ac:dyDescent="0.2">
      <c r="A122" t="s">
        <v>1345</v>
      </c>
      <c r="B122" s="19">
        <v>-344800000</v>
      </c>
      <c r="C122" s="19">
        <v>-85653000</v>
      </c>
      <c r="D122" s="19">
        <v>-48019000</v>
      </c>
      <c r="E122" s="19">
        <v>-179100000</v>
      </c>
      <c r="F122" s="19">
        <v>15200000</v>
      </c>
      <c r="G122" s="19">
        <v>10292500000</v>
      </c>
      <c r="H122" s="19">
        <v>9434400000</v>
      </c>
      <c r="I122" s="19">
        <v>930300000</v>
      </c>
      <c r="J122" s="19">
        <v>-665300000</v>
      </c>
    </row>
    <row r="123" spans="1:10" x14ac:dyDescent="0.2">
      <c r="A123" t="s">
        <v>1346</v>
      </c>
      <c r="B123" s="19">
        <v>-344800000</v>
      </c>
      <c r="C123" s="19">
        <v>-85950000</v>
      </c>
      <c r="D123" s="19">
        <v>-48262000</v>
      </c>
      <c r="E123" s="19">
        <v>-179200000</v>
      </c>
      <c r="F123" s="19">
        <v>15200000</v>
      </c>
      <c r="G123" s="19">
        <v>10292500000</v>
      </c>
      <c r="H123" s="19">
        <v>9434400000</v>
      </c>
      <c r="I123" s="19">
        <v>930300000</v>
      </c>
      <c r="J123" s="19">
        <v>-665300000</v>
      </c>
    </row>
    <row r="124" spans="1:10" x14ac:dyDescent="0.2">
      <c r="A124" t="s">
        <v>1347</v>
      </c>
      <c r="B124" s="19">
        <v>-344800000</v>
      </c>
      <c r="C124" s="19">
        <v>-85950000</v>
      </c>
      <c r="D124" s="19">
        <v>-48262000</v>
      </c>
      <c r="E124" s="19">
        <v>-179200000</v>
      </c>
      <c r="F124" s="19">
        <v>15200000</v>
      </c>
      <c r="G124" s="19">
        <v>10292500000</v>
      </c>
      <c r="H124" s="19">
        <v>9434400000</v>
      </c>
      <c r="I124" s="19">
        <v>930300000</v>
      </c>
      <c r="J124" s="19">
        <v>-665300000</v>
      </c>
    </row>
    <row r="125" spans="1:10" x14ac:dyDescent="0.2">
      <c r="A125" t="s">
        <v>1362</v>
      </c>
      <c r="C125" s="19">
        <v>297000</v>
      </c>
      <c r="D125" s="19">
        <v>243000</v>
      </c>
      <c r="E125" s="19">
        <v>100000</v>
      </c>
      <c r="F125">
        <v>0</v>
      </c>
      <c r="G125">
        <v>0</v>
      </c>
    </row>
    <row r="126" spans="1:10" x14ac:dyDescent="0.2">
      <c r="A126" t="s">
        <v>1312</v>
      </c>
      <c r="B126" s="19">
        <v>-344800000</v>
      </c>
      <c r="C126" s="19">
        <v>-85653000</v>
      </c>
      <c r="D126" s="19">
        <v>-48019000</v>
      </c>
      <c r="E126" s="19">
        <v>-179100000</v>
      </c>
      <c r="F126" s="19">
        <v>15200000</v>
      </c>
      <c r="G126" s="19">
        <v>10292500000</v>
      </c>
      <c r="H126" s="19">
        <v>9434400000</v>
      </c>
      <c r="I126" s="19">
        <v>930300000</v>
      </c>
      <c r="J126" s="19">
        <v>-665300000</v>
      </c>
    </row>
    <row r="127" spans="1:10" x14ac:dyDescent="0.2">
      <c r="A127" t="s">
        <v>1313</v>
      </c>
      <c r="B127">
        <v>-1.43</v>
      </c>
      <c r="C127">
        <v>-0.378</v>
      </c>
      <c r="D127">
        <v>-0.21199999999999999</v>
      </c>
      <c r="E127">
        <v>-0.85</v>
      </c>
      <c r="F127">
        <v>0.06</v>
      </c>
      <c r="G127">
        <v>42.18</v>
      </c>
      <c r="H127">
        <v>38.78</v>
      </c>
      <c r="I127">
        <v>3.87</v>
      </c>
      <c r="J127">
        <v>-2.77</v>
      </c>
    </row>
    <row r="128" spans="1:10" x14ac:dyDescent="0.2">
      <c r="A128" t="s">
        <v>1314</v>
      </c>
      <c r="B128">
        <v>-1.43</v>
      </c>
      <c r="C128">
        <v>-0.378</v>
      </c>
      <c r="D128">
        <v>-0.21199999999999999</v>
      </c>
      <c r="E128">
        <v>-0.85</v>
      </c>
      <c r="F128">
        <v>0.06</v>
      </c>
      <c r="G128">
        <v>39.630000000000003</v>
      </c>
      <c r="H128">
        <v>37.770000000000003</v>
      </c>
      <c r="I128">
        <v>3.83</v>
      </c>
      <c r="J128">
        <v>-2.77</v>
      </c>
    </row>
    <row r="129" spans="1:10" x14ac:dyDescent="0.2">
      <c r="A129" t="s">
        <v>1315</v>
      </c>
      <c r="B129" s="19">
        <v>240655641</v>
      </c>
      <c r="C129" s="19">
        <v>226859216</v>
      </c>
      <c r="D129" s="19">
        <v>226859216</v>
      </c>
      <c r="E129" s="19">
        <v>211500000</v>
      </c>
      <c r="F129" s="19">
        <v>253300000</v>
      </c>
      <c r="G129" s="19">
        <v>244000000</v>
      </c>
      <c r="H129" s="19">
        <v>243300000</v>
      </c>
      <c r="I129" s="19">
        <v>240600000</v>
      </c>
      <c r="J129" s="19">
        <v>240400000</v>
      </c>
    </row>
    <row r="130" spans="1:10" x14ac:dyDescent="0.2">
      <c r="A130" t="s">
        <v>1316</v>
      </c>
      <c r="B130" s="19">
        <v>240655641</v>
      </c>
      <c r="C130" s="19">
        <v>226859216</v>
      </c>
      <c r="D130" s="19">
        <v>226859216</v>
      </c>
      <c r="E130" s="19">
        <v>211500000</v>
      </c>
      <c r="F130" s="19">
        <v>253300000</v>
      </c>
      <c r="G130" s="19">
        <v>259700000</v>
      </c>
      <c r="H130" s="19">
        <v>249800000</v>
      </c>
      <c r="I130" s="19">
        <v>242700000</v>
      </c>
      <c r="J130" s="19">
        <v>240400000</v>
      </c>
    </row>
    <row r="131" spans="1:10" x14ac:dyDescent="0.2">
      <c r="A131" t="s">
        <v>1317</v>
      </c>
      <c r="B131" s="19">
        <v>-876100000</v>
      </c>
      <c r="C131" s="19">
        <v>-61277000</v>
      </c>
      <c r="D131" s="19">
        <v>-53854000</v>
      </c>
      <c r="E131" s="19">
        <v>-181500000</v>
      </c>
      <c r="F131" s="19">
        <v>-82400000</v>
      </c>
      <c r="G131" s="19">
        <v>15283800000</v>
      </c>
      <c r="H131" s="19">
        <v>12642700000</v>
      </c>
      <c r="I131" s="19">
        <v>690400000</v>
      </c>
      <c r="J131" s="19">
        <v>-1314300000</v>
      </c>
    </row>
    <row r="132" spans="1:10" x14ac:dyDescent="0.2">
      <c r="A132" t="s">
        <v>1363</v>
      </c>
      <c r="C132" s="19">
        <v>1611000</v>
      </c>
      <c r="D132" s="19">
        <v>1012000</v>
      </c>
      <c r="E132" s="19">
        <v>1715000</v>
      </c>
      <c r="F132" s="19">
        <v>2390000</v>
      </c>
    </row>
    <row r="133" spans="1:10" x14ac:dyDescent="0.2">
      <c r="A133" t="s">
        <v>1318</v>
      </c>
      <c r="B133" s="19">
        <v>3294300000</v>
      </c>
      <c r="C133" s="19">
        <v>122875000</v>
      </c>
      <c r="D133" s="19">
        <v>181479000</v>
      </c>
      <c r="E133" s="19">
        <v>290100000</v>
      </c>
      <c r="F133" s="19">
        <v>564700000</v>
      </c>
      <c r="G133" s="19">
        <v>4049600000</v>
      </c>
      <c r="H133" s="19">
        <v>5006800000</v>
      </c>
      <c r="I133" s="19">
        <v>2914800000</v>
      </c>
      <c r="J133" s="19">
        <v>3346800000</v>
      </c>
    </row>
    <row r="134" spans="1:10" x14ac:dyDescent="0.2">
      <c r="A134" t="s">
        <v>1319</v>
      </c>
      <c r="B134" s="19">
        <v>-344800000</v>
      </c>
      <c r="C134" s="19">
        <v>-85653000</v>
      </c>
      <c r="D134" s="19">
        <v>-48019000</v>
      </c>
      <c r="E134" s="19">
        <v>-179100000</v>
      </c>
      <c r="F134" s="19">
        <v>15200000</v>
      </c>
      <c r="G134" s="19">
        <v>10292500000</v>
      </c>
      <c r="H134" s="19">
        <v>9434400000</v>
      </c>
      <c r="I134" s="19">
        <v>930300000</v>
      </c>
      <c r="J134" s="19">
        <v>-665300000</v>
      </c>
    </row>
    <row r="135" spans="1:10" x14ac:dyDescent="0.2">
      <c r="A135" t="s">
        <v>1320</v>
      </c>
      <c r="B135" s="14">
        <v>8260278.2070000004</v>
      </c>
      <c r="C135" s="19">
        <v>-70080000</v>
      </c>
      <c r="D135" s="19">
        <v>-52472000</v>
      </c>
      <c r="E135" s="14">
        <v>-181397435.89700001</v>
      </c>
      <c r="F135" s="19">
        <v>58927000</v>
      </c>
      <c r="G135" s="19">
        <v>10193251600</v>
      </c>
      <c r="H135" s="19">
        <v>8982530400</v>
      </c>
      <c r="I135" s="19">
        <v>983455200</v>
      </c>
      <c r="J135" s="19">
        <v>-167426000</v>
      </c>
    </row>
    <row r="136" spans="1:10" x14ac:dyDescent="0.2">
      <c r="A136" t="s">
        <v>1321</v>
      </c>
      <c r="B136" s="19">
        <v>437700000</v>
      </c>
      <c r="C136" s="19">
        <v>2133000</v>
      </c>
      <c r="D136" s="19">
        <v>1996000</v>
      </c>
      <c r="E136" s="19">
        <v>1800000</v>
      </c>
      <c r="F136" s="19">
        <v>1600000</v>
      </c>
      <c r="G136" s="19">
        <v>1500000</v>
      </c>
      <c r="H136" s="19">
        <v>48500000</v>
      </c>
      <c r="I136" s="19">
        <v>357600000</v>
      </c>
      <c r="J136" s="19">
        <v>437600000</v>
      </c>
    </row>
    <row r="137" spans="1:10" x14ac:dyDescent="0.2">
      <c r="A137" t="s">
        <v>1322</v>
      </c>
      <c r="B137" s="19">
        <v>12500000</v>
      </c>
      <c r="C137" s="19">
        <v>676000</v>
      </c>
      <c r="D137" s="19">
        <v>1721000</v>
      </c>
      <c r="E137" s="19">
        <v>1700000</v>
      </c>
      <c r="F137" s="19">
        <v>2000000</v>
      </c>
      <c r="G137" s="19">
        <v>5400000</v>
      </c>
      <c r="H137" s="19">
        <v>18900000</v>
      </c>
      <c r="I137" s="19">
        <v>7900000</v>
      </c>
      <c r="J137" s="19">
        <v>12600000</v>
      </c>
    </row>
    <row r="138" spans="1:10" x14ac:dyDescent="0.2">
      <c r="A138" t="s">
        <v>1323</v>
      </c>
      <c r="B138" s="19">
        <v>425200000</v>
      </c>
      <c r="C138" s="19">
        <v>1404000</v>
      </c>
      <c r="D138" s="19">
        <v>227000</v>
      </c>
      <c r="E138" s="19">
        <v>-200000</v>
      </c>
      <c r="F138" s="19">
        <v>-3500000</v>
      </c>
      <c r="G138" s="19">
        <v>-25800000</v>
      </c>
      <c r="H138" s="19">
        <v>29600000</v>
      </c>
      <c r="I138" s="19">
        <v>349700000</v>
      </c>
      <c r="J138" s="19">
        <v>425000000</v>
      </c>
    </row>
    <row r="139" spans="1:10" x14ac:dyDescent="0.2">
      <c r="A139" t="s">
        <v>1281</v>
      </c>
      <c r="B139" s="19">
        <v>-375700000</v>
      </c>
      <c r="C139" s="19">
        <v>-85229000</v>
      </c>
      <c r="D139" s="19">
        <v>-45941000</v>
      </c>
      <c r="E139" s="19">
        <v>-177700000</v>
      </c>
      <c r="F139" s="19">
        <v>-143800000</v>
      </c>
      <c r="G139" s="19">
        <v>14927100000</v>
      </c>
      <c r="H139" s="19">
        <v>12973000000</v>
      </c>
      <c r="I139" s="19">
        <v>1194000000</v>
      </c>
      <c r="J139" s="19">
        <v>-665100000</v>
      </c>
    </row>
    <row r="140" spans="1:10" x14ac:dyDescent="0.2">
      <c r="A140" t="s">
        <v>1278</v>
      </c>
      <c r="B140" s="19">
        <v>-72100000</v>
      </c>
      <c r="C140" s="19">
        <v>-74700000</v>
      </c>
      <c r="D140" s="19">
        <v>-23957000</v>
      </c>
      <c r="E140" s="19">
        <v>-143800000</v>
      </c>
      <c r="F140" s="19">
        <v>-105100000</v>
      </c>
      <c r="G140" s="19">
        <v>15002300000</v>
      </c>
      <c r="H140" s="19">
        <v>13096300000</v>
      </c>
      <c r="I140" s="19">
        <v>1377400000</v>
      </c>
      <c r="J140" s="19">
        <v>-367100000</v>
      </c>
    </row>
    <row r="141" spans="1:10" x14ac:dyDescent="0.2">
      <c r="A141" t="s">
        <v>1364</v>
      </c>
      <c r="B141" s="19">
        <v>582600000</v>
      </c>
      <c r="C141" s="19">
        <v>9318000</v>
      </c>
      <c r="D141" s="19">
        <v>13690000</v>
      </c>
      <c r="E141" s="19">
        <v>17400000</v>
      </c>
      <c r="F141" s="19">
        <v>59300000</v>
      </c>
      <c r="G141" s="19">
        <v>2911500000</v>
      </c>
      <c r="H141" s="19">
        <v>2995000000</v>
      </c>
      <c r="I141" s="19">
        <v>599800000</v>
      </c>
      <c r="J141" s="19">
        <v>541300000</v>
      </c>
    </row>
    <row r="142" spans="1:10" x14ac:dyDescent="0.2">
      <c r="A142" t="s">
        <v>1324</v>
      </c>
      <c r="B142" s="19">
        <v>303600000</v>
      </c>
      <c r="C142" s="19">
        <v>10529000</v>
      </c>
      <c r="D142" s="19">
        <v>21984000</v>
      </c>
      <c r="E142" s="19">
        <v>33900000</v>
      </c>
      <c r="F142" s="19">
        <v>38700000</v>
      </c>
      <c r="G142" s="19">
        <v>75200000</v>
      </c>
      <c r="H142" s="19">
        <v>123300000</v>
      </c>
      <c r="I142" s="19">
        <v>183400000</v>
      </c>
      <c r="J142" s="19">
        <v>298000000</v>
      </c>
    </row>
    <row r="143" spans="1:10" x14ac:dyDescent="0.2">
      <c r="A143" t="s">
        <v>1325</v>
      </c>
      <c r="B143" s="19">
        <v>-344800000</v>
      </c>
      <c r="C143" s="19">
        <v>-85653000</v>
      </c>
      <c r="D143" s="19">
        <v>-48019000</v>
      </c>
      <c r="E143" s="19">
        <v>-179100000</v>
      </c>
      <c r="F143" s="19">
        <v>15200000</v>
      </c>
      <c r="G143" s="19">
        <v>10292500000</v>
      </c>
      <c r="H143" s="19">
        <v>9434400000</v>
      </c>
      <c r="I143" s="19">
        <v>930300000</v>
      </c>
      <c r="J143" s="19">
        <v>-665300000</v>
      </c>
    </row>
    <row r="144" spans="1:10" x14ac:dyDescent="0.2">
      <c r="A144" t="s">
        <v>1326</v>
      </c>
      <c r="B144" s="19">
        <v>-397500000</v>
      </c>
      <c r="C144" s="19">
        <v>-25955000</v>
      </c>
      <c r="D144" s="19">
        <v>6100000</v>
      </c>
      <c r="E144" s="19">
        <v>2300000</v>
      </c>
      <c r="F144" s="19">
        <v>-59900000</v>
      </c>
      <c r="G144" s="19">
        <v>145100000</v>
      </c>
      <c r="H144" s="19">
        <v>620700000</v>
      </c>
      <c r="I144" s="19">
        <v>-67800000</v>
      </c>
      <c r="J144" s="19">
        <v>-507000000</v>
      </c>
    </row>
    <row r="145" spans="1:10" x14ac:dyDescent="0.2">
      <c r="A145" t="s">
        <v>1327</v>
      </c>
      <c r="B145" s="19">
        <v>-397500000</v>
      </c>
      <c r="C145" s="19">
        <v>-25955000</v>
      </c>
      <c r="D145" s="19">
        <v>6100000</v>
      </c>
      <c r="E145" s="19">
        <v>2300000</v>
      </c>
      <c r="F145" s="19">
        <v>-59900000</v>
      </c>
      <c r="G145" s="19">
        <v>145100000</v>
      </c>
      <c r="H145" s="19">
        <v>620700000</v>
      </c>
      <c r="I145" s="19">
        <v>-67800000</v>
      </c>
      <c r="J145" s="19">
        <v>-507000000</v>
      </c>
    </row>
    <row r="146" spans="1:10" x14ac:dyDescent="0.2">
      <c r="A146" t="s">
        <v>1328</v>
      </c>
      <c r="B146" s="19">
        <v>325400000</v>
      </c>
      <c r="C146" s="19">
        <v>-48745000</v>
      </c>
      <c r="D146" s="19">
        <v>-30057000</v>
      </c>
      <c r="E146" s="19">
        <v>-146100000</v>
      </c>
      <c r="F146" s="19">
        <v>-45200000</v>
      </c>
      <c r="G146" s="19">
        <v>14857200000</v>
      </c>
      <c r="H146" s="19">
        <v>12475600000</v>
      </c>
      <c r="I146" s="19">
        <v>1445200000</v>
      </c>
      <c r="J146" s="19">
        <v>139900000</v>
      </c>
    </row>
    <row r="147" spans="1:10" x14ac:dyDescent="0.2">
      <c r="A147" t="s">
        <v>1329</v>
      </c>
      <c r="B147">
        <v>0.112</v>
      </c>
      <c r="C147">
        <v>0.4</v>
      </c>
      <c r="D147">
        <v>0.27</v>
      </c>
      <c r="E147">
        <v>1E-3</v>
      </c>
      <c r="F147">
        <v>0.27</v>
      </c>
      <c r="G147">
        <v>0.316</v>
      </c>
      <c r="H147">
        <v>0.27200000000000002</v>
      </c>
      <c r="I147">
        <v>0.216</v>
      </c>
      <c r="J147">
        <v>1.7999999999999999E-2</v>
      </c>
    </row>
    <row r="148" spans="1:10" x14ac:dyDescent="0.2">
      <c r="A148" t="s">
        <v>1330</v>
      </c>
      <c r="B148" s="14">
        <v>-44439721.792999998</v>
      </c>
      <c r="C148" s="19">
        <v>-10382000</v>
      </c>
      <c r="D148" s="19">
        <v>1647000</v>
      </c>
      <c r="E148" s="14">
        <v>2564.1030000000001</v>
      </c>
      <c r="F148" s="19">
        <v>-16173000</v>
      </c>
      <c r="G148" s="19">
        <v>45851600</v>
      </c>
      <c r="H148" s="19">
        <v>168830400</v>
      </c>
      <c r="I148" s="19">
        <v>-14644800</v>
      </c>
      <c r="J148" s="19">
        <v>-9126000</v>
      </c>
    </row>
    <row r="149" spans="1:10" x14ac:dyDescent="0.2">
      <c r="B149" s="14"/>
      <c r="C149" s="19"/>
      <c r="D149" s="19"/>
      <c r="E149" s="14"/>
      <c r="F149" s="19"/>
      <c r="G149" s="19"/>
      <c r="H149" s="19"/>
      <c r="I149" s="19"/>
      <c r="J149" s="19"/>
    </row>
    <row r="150" spans="1:10" x14ac:dyDescent="0.2">
      <c r="A150" t="s">
        <v>1331</v>
      </c>
      <c r="B150">
        <v>-42300</v>
      </c>
      <c r="C150">
        <v>-1643</v>
      </c>
      <c r="D150">
        <v>365177</v>
      </c>
      <c r="E150">
        <v>383300</v>
      </c>
      <c r="F150">
        <v>894700</v>
      </c>
      <c r="G150">
        <v>94200</v>
      </c>
      <c r="H150">
        <v>-1419300</v>
      </c>
      <c r="I150">
        <v>-778600</v>
      </c>
      <c r="J150">
        <v>-45900</v>
      </c>
    </row>
    <row r="151" spans="1:10" ht="18" x14ac:dyDescent="0.2">
      <c r="A151" s="22"/>
    </row>
    <row r="152" spans="1:10" ht="18" x14ac:dyDescent="0.2">
      <c r="A152" s="23"/>
    </row>
    <row r="153" spans="1:10" ht="18" x14ac:dyDescent="0.2">
      <c r="A153" s="23"/>
    </row>
    <row r="154" spans="1:10" ht="18" x14ac:dyDescent="0.2">
      <c r="A154" s="23"/>
    </row>
    <row r="155" spans="1:10" ht="18" x14ac:dyDescent="0.2">
      <c r="A155" s="23"/>
    </row>
    <row r="156" spans="1:10" ht="18" x14ac:dyDescent="0.2">
      <c r="A156" s="23"/>
    </row>
    <row r="157" spans="1:10" ht="18" x14ac:dyDescent="0.2">
      <c r="A157" s="23"/>
    </row>
    <row r="158" spans="1:10" ht="18" x14ac:dyDescent="0.2">
      <c r="A158" s="23"/>
    </row>
    <row r="159" spans="1:10" ht="18" x14ac:dyDescent="0.2">
      <c r="A159" s="23"/>
    </row>
    <row r="160" spans="1:10" ht="18" x14ac:dyDescent="0.2">
      <c r="A160" s="23"/>
    </row>
  </sheetData>
  <sortState xmlns:xlrd2="http://schemas.microsoft.com/office/spreadsheetml/2017/richdata2" columnSort="1" ref="C1:J64">
    <sortCondition ref="C1:J1"/>
  </sortState>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AB27-2AD6-DB47-9F1C-94DDFA4B2E46}">
  <dimension ref="A1:AU146"/>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J3" si="0">D$2*D90</f>
        <v>0</v>
      </c>
      <c r="E3">
        <f t="shared" si="0"/>
        <v>0</v>
      </c>
      <c r="F3">
        <f t="shared" si="0"/>
        <v>0</v>
      </c>
      <c r="G3">
        <f t="shared" si="0"/>
        <v>0</v>
      </c>
      <c r="H3">
        <f t="shared" si="0"/>
        <v>0</v>
      </c>
      <c r="I3">
        <f t="shared" si="0"/>
        <v>0</v>
      </c>
      <c r="J3">
        <f t="shared" si="0"/>
        <v>0</v>
      </c>
    </row>
    <row r="4" spans="1:47" x14ac:dyDescent="0.2">
      <c r="A4" t="s">
        <v>1332</v>
      </c>
      <c r="C4">
        <f t="shared" ref="C4:J4" si="1">C$2*C91</f>
        <v>0</v>
      </c>
      <c r="D4">
        <f t="shared" si="1"/>
        <v>0</v>
      </c>
      <c r="E4">
        <f t="shared" si="1"/>
        <v>0</v>
      </c>
      <c r="F4">
        <f t="shared" si="1"/>
        <v>0</v>
      </c>
      <c r="G4">
        <f t="shared" si="1"/>
        <v>0</v>
      </c>
      <c r="H4">
        <f t="shared" si="1"/>
        <v>0</v>
      </c>
      <c r="I4">
        <f t="shared" si="1"/>
        <v>0</v>
      </c>
      <c r="J4">
        <f t="shared" si="1"/>
        <v>0</v>
      </c>
    </row>
    <row r="5" spans="1:47" x14ac:dyDescent="0.2">
      <c r="A5" t="s">
        <v>1287</v>
      </c>
      <c r="C5">
        <f t="shared" ref="C5:J5" si="2">C$2*C92</f>
        <v>5388317.1253649564</v>
      </c>
      <c r="D5">
        <f t="shared" si="2"/>
        <v>11411648.66725868</v>
      </c>
      <c r="E5">
        <f t="shared" si="2"/>
        <v>37019026.153474644</v>
      </c>
      <c r="F5">
        <f t="shared" si="2"/>
        <v>85669024.885200694</v>
      </c>
      <c r="G5">
        <f t="shared" si="2"/>
        <v>154074104.20046023</v>
      </c>
      <c r="H5">
        <f t="shared" si="2"/>
        <v>104885439.19605958</v>
      </c>
      <c r="I5">
        <f t="shared" si="2"/>
        <v>91805562.419999987</v>
      </c>
      <c r="J5">
        <f t="shared" si="2"/>
        <v>81144430</v>
      </c>
    </row>
    <row r="6" spans="1:47" x14ac:dyDescent="0.2">
      <c r="A6" t="s">
        <v>1333</v>
      </c>
      <c r="C6">
        <f t="shared" ref="C6:J6" si="3">C$2*C93</f>
        <v>871235.54394101992</v>
      </c>
      <c r="D6">
        <f t="shared" si="3"/>
        <v>2504308.3440951775</v>
      </c>
      <c r="E6">
        <f t="shared" si="3"/>
        <v>9565225.6653888021</v>
      </c>
      <c r="F6">
        <f t="shared" si="3"/>
        <v>26304097.176552709</v>
      </c>
      <c r="G6">
        <f t="shared" si="3"/>
        <v>36484396.182722956</v>
      </c>
      <c r="H6">
        <f t="shared" si="3"/>
        <v>32078710.132883698</v>
      </c>
      <c r="I6">
        <f t="shared" si="3"/>
        <v>28786129.969999995</v>
      </c>
      <c r="J6">
        <f t="shared" si="3"/>
        <v>28293070</v>
      </c>
    </row>
    <row r="7" spans="1:47" x14ac:dyDescent="0.2">
      <c r="A7" t="s">
        <v>1334</v>
      </c>
      <c r="C7">
        <f t="shared" ref="C7:J7" si="4">C$2*C94</f>
        <v>871235.54394101992</v>
      </c>
      <c r="D7">
        <f t="shared" si="4"/>
        <v>2504308.3440951775</v>
      </c>
      <c r="E7">
        <f t="shared" si="4"/>
        <v>9565225.6653888021</v>
      </c>
      <c r="F7">
        <f t="shared" si="4"/>
        <v>26304097.176552709</v>
      </c>
      <c r="G7">
        <f t="shared" si="4"/>
        <v>36484396.182722956</v>
      </c>
      <c r="H7">
        <f t="shared" si="4"/>
        <v>32078710.132883698</v>
      </c>
      <c r="I7">
        <f t="shared" si="4"/>
        <v>28786129.969999995</v>
      </c>
      <c r="J7">
        <f t="shared" si="4"/>
        <v>28293070</v>
      </c>
    </row>
    <row r="8" spans="1:47" x14ac:dyDescent="0.2">
      <c r="A8" t="s">
        <v>1335</v>
      </c>
      <c r="C8">
        <f t="shared" ref="C8:J8" si="5">C$2*C95</f>
        <v>871235.54394101992</v>
      </c>
      <c r="D8">
        <f t="shared" si="5"/>
        <v>2504308.3440951775</v>
      </c>
      <c r="E8">
        <f t="shared" si="5"/>
        <v>9565225.6653888021</v>
      </c>
      <c r="F8">
        <f t="shared" si="5"/>
        <v>26304097.176552709</v>
      </c>
      <c r="G8">
        <f t="shared" si="5"/>
        <v>36484396.182722956</v>
      </c>
      <c r="H8">
        <f t="shared" si="5"/>
        <v>32078710.132883698</v>
      </c>
      <c r="I8">
        <f t="shared" si="5"/>
        <v>28786129.969999995</v>
      </c>
      <c r="J8">
        <f t="shared" si="5"/>
        <v>28293070</v>
      </c>
    </row>
    <row r="9" spans="1:47" x14ac:dyDescent="0.2">
      <c r="A9" t="s">
        <v>1336</v>
      </c>
      <c r="C9">
        <f t="shared" ref="C9:J9" si="6">C$2*C96</f>
        <v>4517081.5814239364</v>
      </c>
      <c r="D9">
        <f t="shared" si="6"/>
        <v>8907340.3231635019</v>
      </c>
      <c r="E9">
        <f t="shared" si="6"/>
        <v>27453800.48808584</v>
      </c>
      <c r="F9">
        <f t="shared" si="6"/>
        <v>59364927.708647981</v>
      </c>
      <c r="G9">
        <f t="shared" si="6"/>
        <v>117589708.01773727</v>
      </c>
      <c r="H9">
        <f t="shared" si="6"/>
        <v>72806729.063175887</v>
      </c>
      <c r="I9">
        <f t="shared" si="6"/>
        <v>63019432.449999988</v>
      </c>
      <c r="J9">
        <f t="shared" si="6"/>
        <v>52851360</v>
      </c>
    </row>
    <row r="10" spans="1:47" x14ac:dyDescent="0.2">
      <c r="A10" t="s">
        <v>1293</v>
      </c>
      <c r="C10">
        <f t="shared" ref="C10:J10" si="7">C$2*C97</f>
        <v>-5388317.1253649564</v>
      </c>
      <c r="D10">
        <f t="shared" si="7"/>
        <v>-11411648.66725868</v>
      </c>
      <c r="E10">
        <f t="shared" si="7"/>
        <v>-37019026.153474644</v>
      </c>
      <c r="F10">
        <f t="shared" si="7"/>
        <v>-85669024.885200694</v>
      </c>
      <c r="G10">
        <f t="shared" si="7"/>
        <v>-154074104.20046023</v>
      </c>
      <c r="H10">
        <f t="shared" si="7"/>
        <v>-104885439.19605958</v>
      </c>
      <c r="I10">
        <f t="shared" si="7"/>
        <v>-91805562.419999987</v>
      </c>
      <c r="J10">
        <f t="shared" si="7"/>
        <v>-81144430</v>
      </c>
    </row>
    <row r="11" spans="1:47" x14ac:dyDescent="0.2">
      <c r="A11" t="s">
        <v>1295</v>
      </c>
      <c r="C11">
        <f t="shared" ref="C11:J11" si="8">C$2*C98</f>
        <v>-85030.496030279712</v>
      </c>
      <c r="D11">
        <f t="shared" si="8"/>
        <v>5126.5268046984183</v>
      </c>
      <c r="E11">
        <f t="shared" si="8"/>
        <v>581814.09575725521</v>
      </c>
      <c r="F11">
        <f t="shared" si="8"/>
        <v>4974886.5967545034</v>
      </c>
      <c r="G11">
        <f t="shared" si="8"/>
        <v>4206702.0063559664</v>
      </c>
      <c r="H11">
        <f t="shared" si="8"/>
        <v>2294806.8148316997</v>
      </c>
      <c r="I11">
        <f t="shared" si="8"/>
        <v>2042955.1479999998</v>
      </c>
      <c r="J11">
        <f t="shared" si="8"/>
        <v>2247460</v>
      </c>
    </row>
    <row r="12" spans="1:47" x14ac:dyDescent="0.2">
      <c r="A12" t="s">
        <v>1337</v>
      </c>
      <c r="C12">
        <f t="shared" ref="C12:J12" si="9">C$2*C99</f>
        <v>0</v>
      </c>
      <c r="D12">
        <f t="shared" si="9"/>
        <v>5126.5268046984183</v>
      </c>
      <c r="E12">
        <f t="shared" si="9"/>
        <v>581814.09575725521</v>
      </c>
      <c r="F12">
        <f t="shared" si="9"/>
        <v>4976118.0043279575</v>
      </c>
      <c r="G12">
        <f t="shared" si="9"/>
        <v>4206702.0063559664</v>
      </c>
      <c r="H12">
        <f t="shared" si="9"/>
        <v>2294806.8148316997</v>
      </c>
      <c r="I12">
        <f t="shared" si="9"/>
        <v>2042955.1479999998</v>
      </c>
      <c r="J12">
        <f t="shared" si="9"/>
        <v>2247460</v>
      </c>
    </row>
    <row r="13" spans="1:47" x14ac:dyDescent="0.2">
      <c r="A13" t="s">
        <v>1338</v>
      </c>
      <c r="C13">
        <f t="shared" ref="C13:J13" si="10">C$2*C100</f>
        <v>85030.496030279712</v>
      </c>
      <c r="D13">
        <f t="shared" si="10"/>
        <v>0</v>
      </c>
      <c r="E13">
        <f t="shared" si="10"/>
        <v>0</v>
      </c>
      <c r="F13">
        <f t="shared" si="10"/>
        <v>1231.407573454085</v>
      </c>
      <c r="G13">
        <f t="shared" si="10"/>
        <v>0</v>
      </c>
      <c r="H13">
        <f t="shared" si="10"/>
        <v>0</v>
      </c>
      <c r="I13">
        <f t="shared" si="10"/>
        <v>0</v>
      </c>
      <c r="J13">
        <f t="shared" si="10"/>
        <v>0</v>
      </c>
    </row>
    <row r="14" spans="1:47" x14ac:dyDescent="0.2">
      <c r="A14" t="s">
        <v>1298</v>
      </c>
      <c r="C14">
        <f t="shared" ref="C14:J14" si="11">C$2*C101</f>
        <v>-546811.49754856806</v>
      </c>
      <c r="D14">
        <f t="shared" si="11"/>
        <v>-39730.58273641274</v>
      </c>
      <c r="E14">
        <f t="shared" si="11"/>
        <v>-8060838.6759253563</v>
      </c>
      <c r="F14">
        <f t="shared" si="11"/>
        <v>-2122946.6566348425</v>
      </c>
      <c r="G14">
        <f t="shared" si="11"/>
        <v>-2657120.0894650277</v>
      </c>
      <c r="H14">
        <f t="shared" si="11"/>
        <v>-420319.12118039996</v>
      </c>
      <c r="I14">
        <f t="shared" si="11"/>
        <v>2223465.7379999999</v>
      </c>
      <c r="J14">
        <f t="shared" si="11"/>
        <v>7130690</v>
      </c>
    </row>
    <row r="15" spans="1:47" x14ac:dyDescent="0.2">
      <c r="A15" t="s">
        <v>1339</v>
      </c>
      <c r="C15">
        <f t="shared" ref="C15:J15" si="12">C$2*C102</f>
        <v>-170060.99206055942</v>
      </c>
      <c r="D15">
        <f t="shared" si="12"/>
        <v>-19224.47551761907</v>
      </c>
      <c r="E15">
        <f t="shared" si="12"/>
        <v>-8068411.0936575541</v>
      </c>
      <c r="F15">
        <f t="shared" si="12"/>
        <v>0</v>
      </c>
      <c r="G15">
        <f t="shared" si="12"/>
        <v>0</v>
      </c>
      <c r="H15">
        <f t="shared" si="12"/>
        <v>0</v>
      </c>
      <c r="I15">
        <f t="shared" si="12"/>
        <v>0</v>
      </c>
      <c r="J15">
        <f t="shared" si="12"/>
        <v>0</v>
      </c>
    </row>
    <row r="16" spans="1:47" x14ac:dyDescent="0.2">
      <c r="A16" t="s">
        <v>1340</v>
      </c>
      <c r="C16">
        <f t="shared" ref="C16:J16" si="13">C$2*C103</f>
        <v>0</v>
      </c>
      <c r="D16">
        <f t="shared" si="13"/>
        <v>0</v>
      </c>
      <c r="E16">
        <f t="shared" si="13"/>
        <v>0</v>
      </c>
      <c r="F16">
        <f t="shared" si="13"/>
        <v>0</v>
      </c>
      <c r="G16">
        <f t="shared" si="13"/>
        <v>0</v>
      </c>
      <c r="H16">
        <f t="shared" si="13"/>
        <v>-2542252.7490749997</v>
      </c>
      <c r="I16">
        <f t="shared" si="13"/>
        <v>0</v>
      </c>
      <c r="J16">
        <f t="shared" si="13"/>
        <v>0</v>
      </c>
    </row>
    <row r="17" spans="1:10" x14ac:dyDescent="0.2">
      <c r="A17" t="s">
        <v>1341</v>
      </c>
      <c r="C17">
        <f t="shared" ref="C17:J17" si="14">C$2*C104</f>
        <v>-368901.53662367509</v>
      </c>
      <c r="D17">
        <f t="shared" si="14"/>
        <v>0</v>
      </c>
      <c r="E17">
        <f t="shared" si="14"/>
        <v>0</v>
      </c>
      <c r="F17">
        <f t="shared" si="14"/>
        <v>0</v>
      </c>
      <c r="G17">
        <f t="shared" si="14"/>
        <v>0</v>
      </c>
      <c r="H17">
        <f t="shared" si="14"/>
        <v>2521914.7270823997</v>
      </c>
      <c r="I17">
        <f t="shared" si="14"/>
        <v>0</v>
      </c>
      <c r="J17">
        <f t="shared" si="14"/>
        <v>0</v>
      </c>
    </row>
    <row r="18" spans="1:10" x14ac:dyDescent="0.2">
      <c r="A18" t="s">
        <v>1342</v>
      </c>
      <c r="C18">
        <f t="shared" ref="C18:J18" si="15">C$2*C105</f>
        <v>368901.53662367509</v>
      </c>
      <c r="D18">
        <f t="shared" si="15"/>
        <v>0</v>
      </c>
      <c r="E18">
        <f t="shared" si="15"/>
        <v>0</v>
      </c>
      <c r="F18">
        <f t="shared" si="15"/>
        <v>0</v>
      </c>
      <c r="G18">
        <f t="shared" si="15"/>
        <v>0</v>
      </c>
      <c r="H18">
        <f t="shared" si="15"/>
        <v>0</v>
      </c>
      <c r="I18">
        <f t="shared" si="15"/>
        <v>0</v>
      </c>
      <c r="J18">
        <f t="shared" si="15"/>
        <v>0</v>
      </c>
    </row>
    <row r="19" spans="1:10" x14ac:dyDescent="0.2">
      <c r="A19" t="s">
        <v>1343</v>
      </c>
      <c r="C19">
        <f t="shared" ref="C19:J19" si="16">C$2*C106</f>
        <v>0</v>
      </c>
      <c r="D19">
        <f t="shared" si="16"/>
        <v>0</v>
      </c>
      <c r="E19">
        <f t="shared" si="16"/>
        <v>0</v>
      </c>
      <c r="F19">
        <f t="shared" si="16"/>
        <v>0</v>
      </c>
      <c r="G19">
        <f t="shared" si="16"/>
        <v>0</v>
      </c>
      <c r="H19">
        <f t="shared" si="16"/>
        <v>2521914.7270823997</v>
      </c>
      <c r="I19">
        <f t="shared" si="16"/>
        <v>0</v>
      </c>
      <c r="J19">
        <f t="shared" si="16"/>
        <v>0</v>
      </c>
    </row>
    <row r="20" spans="1:10" x14ac:dyDescent="0.2">
      <c r="A20" t="s">
        <v>1344</v>
      </c>
      <c r="C20">
        <f t="shared" ref="C20:J20" si="17">C$2*C107</f>
        <v>-7848.9688643335121</v>
      </c>
      <c r="D20">
        <f t="shared" si="17"/>
        <v>-20506.107218793673</v>
      </c>
      <c r="E20">
        <f t="shared" si="17"/>
        <v>7572.4177321985499</v>
      </c>
      <c r="F20">
        <f t="shared" si="17"/>
        <v>-2122946.6566348425</v>
      </c>
      <c r="G20">
        <f t="shared" si="17"/>
        <v>-2657120.0894650277</v>
      </c>
      <c r="H20">
        <f t="shared" si="17"/>
        <v>-399981.09918779996</v>
      </c>
      <c r="I20">
        <f t="shared" si="17"/>
        <v>2223465.7379999999</v>
      </c>
      <c r="J20">
        <f t="shared" si="17"/>
        <v>7130690</v>
      </c>
    </row>
    <row r="21" spans="1:10" x14ac:dyDescent="0.2">
      <c r="A21" t="s">
        <v>1304</v>
      </c>
      <c r="C21">
        <f t="shared" ref="C21:J21" si="18">C$2*C108</f>
        <v>-6020159.1189438039</v>
      </c>
      <c r="D21">
        <f t="shared" si="18"/>
        <v>-11446252.723190393</v>
      </c>
      <c r="E21">
        <f t="shared" si="18"/>
        <v>-44498050.733642742</v>
      </c>
      <c r="F21">
        <f t="shared" si="18"/>
        <v>-82817084.94508104</v>
      </c>
      <c r="G21">
        <f t="shared" si="18"/>
        <v>-152524522.28356928</v>
      </c>
      <c r="H21">
        <f t="shared" si="18"/>
        <v>-103010951.5024083</v>
      </c>
      <c r="I21">
        <f t="shared" si="18"/>
        <v>-87539141.533999994</v>
      </c>
      <c r="J21">
        <f t="shared" si="18"/>
        <v>-71766280</v>
      </c>
    </row>
    <row r="22" spans="1:10" x14ac:dyDescent="0.2">
      <c r="A22" t="s">
        <v>1306</v>
      </c>
      <c r="C22">
        <f t="shared" ref="C22:J22" si="19">C$2*C109</f>
        <v>-6020159.1189438039</v>
      </c>
      <c r="D22">
        <f t="shared" si="19"/>
        <v>-11446252.723190393</v>
      </c>
      <c r="E22">
        <f t="shared" si="19"/>
        <v>-44498050.733642742</v>
      </c>
      <c r="F22">
        <f t="shared" si="19"/>
        <v>-82817084.94508104</v>
      </c>
      <c r="G22">
        <f t="shared" si="19"/>
        <v>-152524522.28356928</v>
      </c>
      <c r="H22">
        <f t="shared" si="19"/>
        <v>-103010951.5024083</v>
      </c>
      <c r="I22">
        <f t="shared" si="19"/>
        <v>-87539141.533999994</v>
      </c>
      <c r="J22">
        <f t="shared" si="19"/>
        <v>-71766280</v>
      </c>
    </row>
    <row r="23" spans="1:10" x14ac:dyDescent="0.2">
      <c r="A23" t="s">
        <v>1345</v>
      </c>
      <c r="C23">
        <f t="shared" ref="C23:J23" si="20">C$2*C110</f>
        <v>-6020159.1189438039</v>
      </c>
      <c r="D23">
        <f t="shared" si="20"/>
        <v>-11446252.723190393</v>
      </c>
      <c r="E23">
        <f t="shared" si="20"/>
        <v>-44498050.733642742</v>
      </c>
      <c r="F23">
        <f t="shared" si="20"/>
        <v>-82817084.94508104</v>
      </c>
      <c r="G23">
        <f t="shared" si="20"/>
        <v>-152524522.28356928</v>
      </c>
      <c r="H23">
        <f t="shared" si="20"/>
        <v>-103010951.5024083</v>
      </c>
      <c r="I23">
        <f t="shared" si="20"/>
        <v>-87539141.533999994</v>
      </c>
      <c r="J23">
        <f t="shared" si="20"/>
        <v>-71766280</v>
      </c>
    </row>
    <row r="24" spans="1:10" x14ac:dyDescent="0.2">
      <c r="A24" t="s">
        <v>1346</v>
      </c>
      <c r="C24">
        <f t="shared" ref="C24:J24" si="21">C$2*C111</f>
        <v>-6020159.1189438039</v>
      </c>
      <c r="D24">
        <f t="shared" si="21"/>
        <v>-11446252.723190393</v>
      </c>
      <c r="E24">
        <f t="shared" si="21"/>
        <v>-44498050.733642742</v>
      </c>
      <c r="F24">
        <f t="shared" si="21"/>
        <v>-82817084.94508104</v>
      </c>
      <c r="G24">
        <f t="shared" si="21"/>
        <v>-152524522.28356928</v>
      </c>
      <c r="H24">
        <f t="shared" si="21"/>
        <v>-103010951.5024083</v>
      </c>
      <c r="I24">
        <f t="shared" si="21"/>
        <v>-87539141.533999994</v>
      </c>
      <c r="J24">
        <f t="shared" si="21"/>
        <v>-71766280</v>
      </c>
    </row>
    <row r="25" spans="1:10" x14ac:dyDescent="0.2">
      <c r="A25" t="s">
        <v>1347</v>
      </c>
      <c r="C25">
        <f t="shared" ref="C25:J25" si="22">C$2*C112</f>
        <v>-6020159.1189438039</v>
      </c>
      <c r="D25">
        <f t="shared" si="22"/>
        <v>-11446252.723190393</v>
      </c>
      <c r="E25">
        <f t="shared" si="22"/>
        <v>-44498050.733642742</v>
      </c>
      <c r="F25">
        <f t="shared" si="22"/>
        <v>-82817084.94508104</v>
      </c>
      <c r="G25">
        <f t="shared" si="22"/>
        <v>-152524522.28356928</v>
      </c>
      <c r="H25">
        <f t="shared" si="22"/>
        <v>-103010951.5024083</v>
      </c>
      <c r="I25">
        <f t="shared" si="22"/>
        <v>-87539141.533999994</v>
      </c>
      <c r="J25">
        <f t="shared" si="22"/>
        <v>-71766280</v>
      </c>
    </row>
    <row r="26" spans="1:10" x14ac:dyDescent="0.2">
      <c r="A26" t="s">
        <v>1348</v>
      </c>
      <c r="C26">
        <f t="shared" ref="C26:J26" si="23">C$2*C113</f>
        <v>0</v>
      </c>
      <c r="D26">
        <f t="shared" si="23"/>
        <v>-19224.47551761907</v>
      </c>
      <c r="E26">
        <f t="shared" si="23"/>
        <v>0</v>
      </c>
      <c r="F26">
        <f t="shared" si="23"/>
        <v>0</v>
      </c>
      <c r="G26">
        <f t="shared" si="23"/>
        <v>0</v>
      </c>
      <c r="H26">
        <f t="shared" si="23"/>
        <v>0</v>
      </c>
      <c r="I26">
        <f t="shared" si="23"/>
        <v>0</v>
      </c>
      <c r="J26">
        <f t="shared" si="23"/>
        <v>0</v>
      </c>
    </row>
    <row r="27" spans="1:10" x14ac:dyDescent="0.2">
      <c r="A27" t="s">
        <v>1312</v>
      </c>
      <c r="C27">
        <f t="shared" ref="C27:J27" si="24">C$2*C114</f>
        <v>-6020159.1189438039</v>
      </c>
      <c r="D27">
        <f t="shared" si="24"/>
        <v>-11446252.723190393</v>
      </c>
      <c r="E27">
        <f t="shared" si="24"/>
        <v>-44498050.733642742</v>
      </c>
      <c r="F27">
        <f t="shared" si="24"/>
        <v>-82817084.94508104</v>
      </c>
      <c r="G27">
        <f t="shared" si="24"/>
        <v>-152524522.28356928</v>
      </c>
      <c r="H27">
        <f t="shared" si="24"/>
        <v>-103010951.5024083</v>
      </c>
      <c r="I27">
        <f t="shared" si="24"/>
        <v>-87539141.533999994</v>
      </c>
      <c r="J27">
        <f t="shared" si="24"/>
        <v>-71766280</v>
      </c>
    </row>
    <row r="28" spans="1:10" x14ac:dyDescent="0.2">
      <c r="A28" t="s">
        <v>1313</v>
      </c>
      <c r="C28">
        <f t="shared" ref="C28:J28" si="25">C$2*C115</f>
        <v>-0.83722334552890798</v>
      </c>
      <c r="D28">
        <f t="shared" si="25"/>
        <v>-0.82024428875174693</v>
      </c>
      <c r="E28">
        <f t="shared" si="25"/>
        <v>-1.3630351917957391</v>
      </c>
      <c r="F28">
        <f t="shared" si="25"/>
        <v>-2.524385525580874</v>
      </c>
      <c r="G28">
        <f t="shared" si="25"/>
        <v>-4.2139884417018489</v>
      </c>
      <c r="H28">
        <f t="shared" si="25"/>
        <v>-2.8473230789639996</v>
      </c>
      <c r="I28">
        <f t="shared" si="25"/>
        <v>-1.9962347599999997</v>
      </c>
      <c r="J28">
        <f t="shared" si="25"/>
        <v>-1.3081</v>
      </c>
    </row>
    <row r="29" spans="1:10" x14ac:dyDescent="0.2">
      <c r="A29" t="s">
        <v>1314</v>
      </c>
      <c r="C29">
        <f t="shared" ref="C29:J29" si="26">C$2*C116</f>
        <v>-0.83722334552890798</v>
      </c>
      <c r="D29">
        <f t="shared" si="26"/>
        <v>-0.82024428875174693</v>
      </c>
      <c r="E29">
        <f t="shared" si="26"/>
        <v>-1.3630351917957391</v>
      </c>
      <c r="F29">
        <f t="shared" si="26"/>
        <v>-2.524385525580874</v>
      </c>
      <c r="G29">
        <f t="shared" si="26"/>
        <v>-4.2139884417018489</v>
      </c>
      <c r="H29">
        <f t="shared" si="26"/>
        <v>-2.8473230789639996</v>
      </c>
      <c r="I29">
        <f t="shared" si="26"/>
        <v>-1.9962347599999997</v>
      </c>
      <c r="J29">
        <f t="shared" si="26"/>
        <v>-1.3081</v>
      </c>
    </row>
    <row r="30" spans="1:10" x14ac:dyDescent="0.2">
      <c r="A30" t="s">
        <v>1315</v>
      </c>
      <c r="C30">
        <f t="shared" ref="C30:J30" si="27">C$2*C117</f>
        <v>9413349.4650067799</v>
      </c>
      <c r="D30">
        <f t="shared" si="27"/>
        <v>17880037.454928402</v>
      </c>
      <c r="E30">
        <f t="shared" si="27"/>
        <v>41189462.019444913</v>
      </c>
      <c r="F30">
        <f t="shared" si="27"/>
        <v>40522052.160410918</v>
      </c>
      <c r="G30">
        <f t="shared" si="27"/>
        <v>43948137.217500024</v>
      </c>
      <c r="H30">
        <f t="shared" si="27"/>
        <v>40935702.901649855</v>
      </c>
      <c r="I30">
        <f t="shared" si="27"/>
        <v>46672233.083722994</v>
      </c>
      <c r="J30">
        <f t="shared" si="27"/>
        <v>56679222.130000003</v>
      </c>
    </row>
    <row r="31" spans="1:10" x14ac:dyDescent="0.2">
      <c r="A31" t="s">
        <v>1316</v>
      </c>
      <c r="C31">
        <f t="shared" ref="C31:J31" si="28">C$2*C118</f>
        <v>9413349.4650067799</v>
      </c>
      <c r="D31">
        <f t="shared" si="28"/>
        <v>17880037.454928402</v>
      </c>
      <c r="E31">
        <f t="shared" si="28"/>
        <v>41189462.019444913</v>
      </c>
      <c r="F31">
        <f t="shared" si="28"/>
        <v>40522052.160410918</v>
      </c>
      <c r="G31">
        <f t="shared" si="28"/>
        <v>43948137.217500024</v>
      </c>
      <c r="H31">
        <f t="shared" si="28"/>
        <v>40935702.901649855</v>
      </c>
      <c r="I31">
        <f t="shared" si="28"/>
        <v>46672233.083722994</v>
      </c>
      <c r="J31">
        <f t="shared" si="28"/>
        <v>56679222.130000003</v>
      </c>
    </row>
    <row r="32" spans="1:10" x14ac:dyDescent="0.2">
      <c r="A32" t="s">
        <v>1317</v>
      </c>
      <c r="C32">
        <f t="shared" ref="C32:J32" si="29">C$2*C119</f>
        <v>-5388317.1253649564</v>
      </c>
      <c r="D32">
        <f t="shared" si="29"/>
        <v>-11411648.66725868</v>
      </c>
      <c r="E32">
        <f t="shared" si="29"/>
        <v>-37019026.153474644</v>
      </c>
      <c r="F32">
        <f t="shared" si="29"/>
        <v>-85669024.885200694</v>
      </c>
      <c r="G32">
        <f t="shared" si="29"/>
        <v>-154074104.20046023</v>
      </c>
      <c r="H32">
        <f t="shared" si="29"/>
        <v>-104885439.19605958</v>
      </c>
      <c r="I32">
        <f t="shared" si="29"/>
        <v>-91805562.419999987</v>
      </c>
      <c r="J32">
        <f t="shared" si="29"/>
        <v>-81144430</v>
      </c>
    </row>
    <row r="33" spans="1:10" x14ac:dyDescent="0.2">
      <c r="A33" t="s">
        <v>1318</v>
      </c>
      <c r="C33">
        <f t="shared" ref="C33:J33" si="30">C$2*C120</f>
        <v>5388317.1253649564</v>
      </c>
      <c r="D33">
        <f t="shared" si="30"/>
        <v>11411648.66725868</v>
      </c>
      <c r="E33">
        <f t="shared" si="30"/>
        <v>37019026.153474644</v>
      </c>
      <c r="F33">
        <f t="shared" si="30"/>
        <v>85669024.885200694</v>
      </c>
      <c r="G33">
        <f t="shared" si="30"/>
        <v>154074104.20046023</v>
      </c>
      <c r="H33">
        <f t="shared" si="30"/>
        <v>104885439.19605958</v>
      </c>
      <c r="I33">
        <f t="shared" si="30"/>
        <v>91805562.419999987</v>
      </c>
      <c r="J33">
        <f t="shared" si="30"/>
        <v>81144430</v>
      </c>
    </row>
    <row r="34" spans="1:10" x14ac:dyDescent="0.2">
      <c r="A34" t="s">
        <v>1319</v>
      </c>
      <c r="C34">
        <f t="shared" ref="C34:J34" si="31">C$2*C121</f>
        <v>-6020159.1189438039</v>
      </c>
      <c r="D34">
        <f t="shared" si="31"/>
        <v>-11446252.723190393</v>
      </c>
      <c r="E34">
        <f t="shared" si="31"/>
        <v>-44498050.733642742</v>
      </c>
      <c r="F34">
        <f t="shared" si="31"/>
        <v>-82817084.94508104</v>
      </c>
      <c r="G34">
        <f t="shared" si="31"/>
        <v>-152524522.28356928</v>
      </c>
      <c r="H34">
        <f t="shared" si="31"/>
        <v>-103010951.5024083</v>
      </c>
      <c r="I34">
        <f t="shared" si="31"/>
        <v>-87539141.533999994</v>
      </c>
      <c r="J34">
        <f t="shared" si="31"/>
        <v>-71766280</v>
      </c>
    </row>
    <row r="35" spans="1:10" x14ac:dyDescent="0.2">
      <c r="A35" t="s">
        <v>1320</v>
      </c>
      <c r="C35">
        <f t="shared" ref="C35:J35" si="32">C$2*C122</f>
        <v>-5481196.5902595697</v>
      </c>
      <c r="D35">
        <f t="shared" si="32"/>
        <v>-11427028.247672774</v>
      </c>
      <c r="E35">
        <f t="shared" si="32"/>
        <v>-36429639.639985189</v>
      </c>
      <c r="F35">
        <f t="shared" si="32"/>
        <v>-82817084.94508104</v>
      </c>
      <c r="G35">
        <f t="shared" si="32"/>
        <v>-152524522.28356928</v>
      </c>
      <c r="H35">
        <f t="shared" si="32"/>
        <v>-105532866.2294907</v>
      </c>
      <c r="I35">
        <f t="shared" si="32"/>
        <v>-87539141.533999994</v>
      </c>
      <c r="J35">
        <f t="shared" si="32"/>
        <v>-71766280</v>
      </c>
    </row>
    <row r="36" spans="1:10" x14ac:dyDescent="0.2">
      <c r="A36" t="s">
        <v>1321</v>
      </c>
      <c r="C36">
        <f t="shared" ref="C36:J36" si="33">C$2*C123</f>
        <v>0</v>
      </c>
      <c r="D36">
        <f t="shared" si="33"/>
        <v>5126.5268046984183</v>
      </c>
      <c r="E36">
        <f t="shared" si="33"/>
        <v>581814.09575725521</v>
      </c>
      <c r="F36">
        <f t="shared" si="33"/>
        <v>4976118.0043279575</v>
      </c>
      <c r="G36">
        <f t="shared" si="33"/>
        <v>4206702.0063559664</v>
      </c>
      <c r="H36">
        <f t="shared" si="33"/>
        <v>2294806.8148316997</v>
      </c>
      <c r="I36">
        <f t="shared" si="33"/>
        <v>2042955.1479999998</v>
      </c>
      <c r="J36">
        <f t="shared" si="33"/>
        <v>2247460</v>
      </c>
    </row>
    <row r="37" spans="1:10" x14ac:dyDescent="0.2">
      <c r="A37" t="s">
        <v>1322</v>
      </c>
      <c r="C37">
        <f t="shared" ref="C37:J37" si="34">C$2*C124</f>
        <v>85030.496030279712</v>
      </c>
      <c r="D37">
        <f t="shared" si="34"/>
        <v>0</v>
      </c>
      <c r="E37">
        <f t="shared" si="34"/>
        <v>0</v>
      </c>
      <c r="F37">
        <f t="shared" si="34"/>
        <v>1231.407573454085</v>
      </c>
      <c r="G37">
        <f t="shared" si="34"/>
        <v>0</v>
      </c>
      <c r="H37">
        <f t="shared" si="34"/>
        <v>0</v>
      </c>
      <c r="I37">
        <f t="shared" si="34"/>
        <v>0</v>
      </c>
      <c r="J37">
        <f t="shared" si="34"/>
        <v>0</v>
      </c>
    </row>
    <row r="38" spans="1:10" x14ac:dyDescent="0.2">
      <c r="A38" t="s">
        <v>1323</v>
      </c>
      <c r="C38">
        <f t="shared" ref="C38:J38" si="35">C$2*C125</f>
        <v>-85030.496030279712</v>
      </c>
      <c r="D38">
        <f t="shared" si="35"/>
        <v>5126.5268046984183</v>
      </c>
      <c r="E38">
        <f t="shared" si="35"/>
        <v>581814.09575725521</v>
      </c>
      <c r="F38">
        <f t="shared" si="35"/>
        <v>4974886.5967545034</v>
      </c>
      <c r="G38">
        <f t="shared" si="35"/>
        <v>4206702.0063559664</v>
      </c>
      <c r="H38">
        <f t="shared" si="35"/>
        <v>2294806.8148316997</v>
      </c>
      <c r="I38">
        <f t="shared" si="35"/>
        <v>2042955.1479999998</v>
      </c>
      <c r="J38">
        <f t="shared" si="35"/>
        <v>2247460</v>
      </c>
    </row>
    <row r="39" spans="1:10" x14ac:dyDescent="0.2">
      <c r="A39" t="s">
        <v>1281</v>
      </c>
      <c r="C39">
        <f t="shared" ref="C39:J39" si="36">C$2*C126</f>
        <v>-5935128.6229135245</v>
      </c>
      <c r="D39">
        <f t="shared" si="36"/>
        <v>-11411648.66725868</v>
      </c>
      <c r="E39">
        <f t="shared" si="36"/>
        <v>-44498050.733642742</v>
      </c>
      <c r="F39">
        <f t="shared" si="36"/>
        <v>-82815853.537507579</v>
      </c>
      <c r="G39">
        <f t="shared" si="36"/>
        <v>-154074104.20046023</v>
      </c>
      <c r="H39">
        <f t="shared" si="36"/>
        <v>-104885439.19605958</v>
      </c>
      <c r="I39">
        <f t="shared" si="36"/>
        <v>-91805562.419999987</v>
      </c>
      <c r="J39">
        <f t="shared" si="36"/>
        <v>-81144430</v>
      </c>
    </row>
    <row r="40" spans="1:10" x14ac:dyDescent="0.2">
      <c r="A40" t="s">
        <v>1278</v>
      </c>
      <c r="C40">
        <f t="shared" ref="C40:J40" si="37">C$2*C127</f>
        <v>-5903732.7474561902</v>
      </c>
      <c r="D40">
        <f t="shared" si="37"/>
        <v>-11355256.872406997</v>
      </c>
      <c r="E40">
        <f t="shared" si="37"/>
        <v>-44438733.461407185</v>
      </c>
      <c r="F40">
        <f t="shared" si="37"/>
        <v>-82751820.343687966</v>
      </c>
      <c r="G40">
        <f t="shared" si="37"/>
        <v>-153825150.99280924</v>
      </c>
      <c r="H40">
        <f t="shared" si="37"/>
        <v>-104311455.01982398</v>
      </c>
      <c r="I40">
        <f t="shared" si="37"/>
        <v>-91341544.020999983</v>
      </c>
      <c r="J40">
        <f t="shared" si="37"/>
        <v>-80791140</v>
      </c>
    </row>
    <row r="41" spans="1:10" x14ac:dyDescent="0.2">
      <c r="A41" t="s">
        <v>1324</v>
      </c>
      <c r="C41">
        <f t="shared" ref="C41:J41" si="38">C$2*C128</f>
        <v>31395.875457334048</v>
      </c>
      <c r="D41">
        <f t="shared" si="38"/>
        <v>56391.7948516826</v>
      </c>
      <c r="E41">
        <f t="shared" si="38"/>
        <v>59317.272235555305</v>
      </c>
      <c r="F41">
        <f t="shared" si="38"/>
        <v>64033.193819612425</v>
      </c>
      <c r="G41">
        <f t="shared" si="38"/>
        <v>248953.20765097378</v>
      </c>
      <c r="H41">
        <f t="shared" si="38"/>
        <v>573984.17623559991</v>
      </c>
      <c r="I41">
        <f t="shared" si="38"/>
        <v>464018.39899999992</v>
      </c>
      <c r="J41">
        <f t="shared" si="38"/>
        <v>353290</v>
      </c>
    </row>
    <row r="90" spans="1:10" x14ac:dyDescent="0.2">
      <c r="A90" t="s">
        <v>1285</v>
      </c>
      <c r="B90" s="19">
        <v>70000000</v>
      </c>
      <c r="C90">
        <v>0</v>
      </c>
      <c r="D90">
        <v>0</v>
      </c>
      <c r="E90">
        <v>0</v>
      </c>
      <c r="F90">
        <v>0</v>
      </c>
      <c r="G90">
        <v>0</v>
      </c>
      <c r="H90">
        <v>0</v>
      </c>
      <c r="I90">
        <v>0</v>
      </c>
      <c r="J90">
        <v>0</v>
      </c>
    </row>
    <row r="91" spans="1:10" x14ac:dyDescent="0.2">
      <c r="A91" t="s">
        <v>1332</v>
      </c>
      <c r="B91" s="19">
        <v>70000000</v>
      </c>
      <c r="C91">
        <v>0</v>
      </c>
      <c r="D91">
        <v>0</v>
      </c>
      <c r="E91">
        <v>0</v>
      </c>
      <c r="F91">
        <v>0</v>
      </c>
      <c r="G91">
        <v>0</v>
      </c>
      <c r="H91">
        <v>0</v>
      </c>
      <c r="I91">
        <v>0</v>
      </c>
      <c r="J91">
        <v>0</v>
      </c>
    </row>
    <row r="92" spans="1:10" x14ac:dyDescent="0.2">
      <c r="A92" t="s">
        <v>1287</v>
      </c>
      <c r="B92" s="19">
        <v>65295000</v>
      </c>
      <c r="C92" s="19">
        <v>4119000</v>
      </c>
      <c r="D92" s="19">
        <v>8904000</v>
      </c>
      <c r="E92" s="19">
        <v>29332000</v>
      </c>
      <c r="F92" s="19">
        <v>69570000</v>
      </c>
      <c r="G92" s="19">
        <v>126872000</v>
      </c>
      <c r="H92" s="19">
        <v>92828000</v>
      </c>
      <c r="I92" s="19">
        <v>86460000</v>
      </c>
      <c r="J92" s="19">
        <v>78781000</v>
      </c>
    </row>
    <row r="93" spans="1:10" x14ac:dyDescent="0.2">
      <c r="A93" t="s">
        <v>1333</v>
      </c>
      <c r="B93" s="19">
        <v>20259000</v>
      </c>
      <c r="C93" s="19">
        <v>666000</v>
      </c>
      <c r="D93" s="19">
        <v>1954000</v>
      </c>
      <c r="E93" s="19">
        <v>7579000</v>
      </c>
      <c r="F93" s="19">
        <v>21361000</v>
      </c>
      <c r="G93" s="19">
        <v>30043000</v>
      </c>
      <c r="H93" s="19">
        <v>28391000</v>
      </c>
      <c r="I93" s="19">
        <v>27110000</v>
      </c>
      <c r="J93" s="19">
        <v>27469000</v>
      </c>
    </row>
    <row r="94" spans="1:10" x14ac:dyDescent="0.2">
      <c r="A94" t="s">
        <v>1334</v>
      </c>
      <c r="B94" s="19">
        <v>20259000</v>
      </c>
      <c r="C94" s="19">
        <v>666000</v>
      </c>
      <c r="D94" s="19">
        <v>1954000</v>
      </c>
      <c r="E94" s="19">
        <v>7579000</v>
      </c>
      <c r="F94" s="19">
        <v>21361000</v>
      </c>
      <c r="G94" s="19">
        <v>30043000</v>
      </c>
      <c r="H94" s="19">
        <v>28391000</v>
      </c>
      <c r="I94" s="19">
        <v>27110000</v>
      </c>
      <c r="J94" s="19">
        <v>27469000</v>
      </c>
    </row>
    <row r="95" spans="1:10" x14ac:dyDescent="0.2">
      <c r="A95" t="s">
        <v>1335</v>
      </c>
      <c r="B95" s="19">
        <v>20259000</v>
      </c>
      <c r="C95" s="19">
        <v>666000</v>
      </c>
      <c r="D95" s="19">
        <v>1954000</v>
      </c>
      <c r="E95" s="19">
        <v>7579000</v>
      </c>
      <c r="F95" s="19">
        <v>21361000</v>
      </c>
      <c r="G95" s="19">
        <v>30043000</v>
      </c>
      <c r="H95" s="19">
        <v>28391000</v>
      </c>
      <c r="I95" s="19">
        <v>27110000</v>
      </c>
      <c r="J95" s="19">
        <v>27469000</v>
      </c>
    </row>
    <row r="96" spans="1:10" x14ac:dyDescent="0.2">
      <c r="A96" t="s">
        <v>1336</v>
      </c>
      <c r="B96" s="19">
        <v>45036000</v>
      </c>
      <c r="C96" s="19">
        <v>3453000</v>
      </c>
      <c r="D96" s="19">
        <v>6950000</v>
      </c>
      <c r="E96" s="19">
        <v>21753000</v>
      </c>
      <c r="F96" s="19">
        <v>48209000</v>
      </c>
      <c r="G96" s="19">
        <v>96829000</v>
      </c>
      <c r="H96" s="19">
        <v>64437000</v>
      </c>
      <c r="I96" s="19">
        <v>59350000</v>
      </c>
      <c r="J96" s="19">
        <v>51312000</v>
      </c>
    </row>
    <row r="97" spans="1:10" x14ac:dyDescent="0.2">
      <c r="A97" t="s">
        <v>1293</v>
      </c>
      <c r="B97" s="19">
        <v>4705000</v>
      </c>
      <c r="C97" s="19">
        <v>-4119000</v>
      </c>
      <c r="D97" s="19">
        <v>-8904000</v>
      </c>
      <c r="E97" s="19">
        <v>-29332000</v>
      </c>
      <c r="F97" s="19">
        <v>-69570000</v>
      </c>
      <c r="G97" s="19">
        <v>-126872000</v>
      </c>
      <c r="H97" s="19">
        <v>-92828000</v>
      </c>
      <c r="I97" s="19">
        <v>-86460000</v>
      </c>
      <c r="J97" s="19">
        <v>-78781000</v>
      </c>
    </row>
    <row r="98" spans="1:10" x14ac:dyDescent="0.2">
      <c r="A98" t="s">
        <v>1295</v>
      </c>
      <c r="B98" s="19">
        <v>2794000</v>
      </c>
      <c r="C98" s="19">
        <v>-65000</v>
      </c>
      <c r="D98" s="19">
        <v>4000</v>
      </c>
      <c r="E98" s="19">
        <v>461000</v>
      </c>
      <c r="F98" s="19">
        <v>4040000</v>
      </c>
      <c r="G98" s="19">
        <v>3464000</v>
      </c>
      <c r="H98" s="19">
        <v>2031000</v>
      </c>
      <c r="I98" s="19">
        <v>1924000</v>
      </c>
      <c r="J98" s="19">
        <v>2182000</v>
      </c>
    </row>
    <row r="99" spans="1:10" x14ac:dyDescent="0.2">
      <c r="A99" t="s">
        <v>1337</v>
      </c>
      <c r="B99" s="19">
        <v>2794000</v>
      </c>
      <c r="C99">
        <v>0</v>
      </c>
      <c r="D99" s="19">
        <v>4000</v>
      </c>
      <c r="E99" s="19">
        <v>461000</v>
      </c>
      <c r="F99" s="19">
        <v>4041000</v>
      </c>
      <c r="G99" s="19">
        <v>3464000</v>
      </c>
      <c r="H99" s="19">
        <v>2031000</v>
      </c>
      <c r="I99" s="19">
        <v>1924000</v>
      </c>
      <c r="J99" s="19">
        <v>2182000</v>
      </c>
    </row>
    <row r="100" spans="1:10" x14ac:dyDescent="0.2">
      <c r="A100" t="s">
        <v>1338</v>
      </c>
      <c r="C100" s="19">
        <v>65000</v>
      </c>
      <c r="D100">
        <v>0</v>
      </c>
      <c r="E100">
        <v>0</v>
      </c>
      <c r="F100" s="19">
        <v>1000</v>
      </c>
      <c r="G100">
        <v>0</v>
      </c>
    </row>
    <row r="101" spans="1:10" x14ac:dyDescent="0.2">
      <c r="A101" t="s">
        <v>1298</v>
      </c>
      <c r="B101" s="19">
        <v>6940000</v>
      </c>
      <c r="C101" s="19">
        <v>-418000</v>
      </c>
      <c r="D101" s="19">
        <v>-31000</v>
      </c>
      <c r="E101" s="19">
        <v>-6387000</v>
      </c>
      <c r="F101" s="19">
        <v>-1724000</v>
      </c>
      <c r="G101" s="19">
        <v>-2188000</v>
      </c>
      <c r="H101" s="19">
        <v>-372000</v>
      </c>
      <c r="I101" s="19">
        <v>2094000</v>
      </c>
      <c r="J101" s="19">
        <v>6923000</v>
      </c>
    </row>
    <row r="102" spans="1:10" x14ac:dyDescent="0.2">
      <c r="A102" t="s">
        <v>1339</v>
      </c>
      <c r="C102" s="19">
        <v>-130000</v>
      </c>
      <c r="D102" s="19">
        <v>-15000</v>
      </c>
      <c r="E102" s="19">
        <v>-6393000</v>
      </c>
    </row>
    <row r="103" spans="1:10" x14ac:dyDescent="0.2">
      <c r="A103" t="s">
        <v>1340</v>
      </c>
      <c r="G103">
        <v>0</v>
      </c>
      <c r="H103" s="19">
        <v>-2250000</v>
      </c>
      <c r="I103">
        <v>0</v>
      </c>
    </row>
    <row r="104" spans="1:10" x14ac:dyDescent="0.2">
      <c r="A104" t="s">
        <v>1341</v>
      </c>
      <c r="C104" s="19">
        <v>-282000</v>
      </c>
      <c r="D104">
        <v>0</v>
      </c>
      <c r="G104">
        <v>0</v>
      </c>
      <c r="H104" s="19">
        <v>2232000</v>
      </c>
      <c r="I104">
        <v>0</v>
      </c>
    </row>
    <row r="105" spans="1:10" x14ac:dyDescent="0.2">
      <c r="A105" t="s">
        <v>1342</v>
      </c>
      <c r="C105" s="19">
        <v>282000</v>
      </c>
    </row>
    <row r="106" spans="1:10" x14ac:dyDescent="0.2">
      <c r="A106" t="s">
        <v>1343</v>
      </c>
      <c r="G106">
        <v>0</v>
      </c>
      <c r="H106" s="19">
        <v>2232000</v>
      </c>
      <c r="I106">
        <v>0</v>
      </c>
    </row>
    <row r="107" spans="1:10" x14ac:dyDescent="0.2">
      <c r="A107" t="s">
        <v>1344</v>
      </c>
      <c r="B107" s="19">
        <v>6940000</v>
      </c>
      <c r="C107" s="19">
        <v>-6000</v>
      </c>
      <c r="D107" s="19">
        <v>-16000</v>
      </c>
      <c r="E107" s="19">
        <v>6000</v>
      </c>
      <c r="F107" s="19">
        <v>-1724000</v>
      </c>
      <c r="G107" s="19">
        <v>-2188000</v>
      </c>
      <c r="H107" s="19">
        <v>-354000</v>
      </c>
      <c r="I107" s="19">
        <v>2094000</v>
      </c>
      <c r="J107" s="19">
        <v>6923000</v>
      </c>
    </row>
    <row r="108" spans="1:10" x14ac:dyDescent="0.2">
      <c r="A108" t="s">
        <v>1304</v>
      </c>
      <c r="B108" s="19">
        <v>14439000</v>
      </c>
      <c r="C108" s="19">
        <v>-4602000</v>
      </c>
      <c r="D108" s="19">
        <v>-8931000</v>
      </c>
      <c r="E108" s="19">
        <v>-35258000</v>
      </c>
      <c r="F108" s="19">
        <v>-67254000</v>
      </c>
      <c r="G108" s="19">
        <v>-125596000</v>
      </c>
      <c r="H108" s="19">
        <v>-91169000</v>
      </c>
      <c r="I108" s="19">
        <v>-82442000</v>
      </c>
      <c r="J108" s="19">
        <v>-69676000</v>
      </c>
    </row>
    <row r="109" spans="1:10" x14ac:dyDescent="0.2">
      <c r="A109" t="s">
        <v>1306</v>
      </c>
      <c r="B109" s="19">
        <v>14439000</v>
      </c>
      <c r="C109" s="19">
        <v>-4602000</v>
      </c>
      <c r="D109" s="19">
        <v>-8931000</v>
      </c>
      <c r="E109" s="19">
        <v>-35258000</v>
      </c>
      <c r="F109" s="19">
        <v>-67254000</v>
      </c>
      <c r="G109" s="19">
        <v>-125596000</v>
      </c>
      <c r="H109" s="19">
        <v>-91169000</v>
      </c>
      <c r="I109" s="19">
        <v>-82442000</v>
      </c>
      <c r="J109" s="19">
        <v>-69676000</v>
      </c>
    </row>
    <row r="110" spans="1:10" x14ac:dyDescent="0.2">
      <c r="A110" t="s">
        <v>1345</v>
      </c>
      <c r="B110" s="19">
        <v>14439000</v>
      </c>
      <c r="C110" s="19">
        <v>-4602000</v>
      </c>
      <c r="D110" s="19">
        <v>-8931000</v>
      </c>
      <c r="E110" s="19">
        <v>-35258000</v>
      </c>
      <c r="F110" s="19">
        <v>-67254000</v>
      </c>
      <c r="G110" s="19">
        <v>-125596000</v>
      </c>
      <c r="H110" s="19">
        <v>-91169000</v>
      </c>
      <c r="I110" s="19">
        <v>-82442000</v>
      </c>
      <c r="J110" s="19">
        <v>-69676000</v>
      </c>
    </row>
    <row r="111" spans="1:10" x14ac:dyDescent="0.2">
      <c r="A111" t="s">
        <v>1346</v>
      </c>
      <c r="B111" s="19">
        <v>14439000</v>
      </c>
      <c r="C111" s="19">
        <v>-4602000</v>
      </c>
      <c r="D111" s="19">
        <v>-8931000</v>
      </c>
      <c r="E111" s="19">
        <v>-35258000</v>
      </c>
      <c r="F111" s="19">
        <v>-67254000</v>
      </c>
      <c r="G111" s="19">
        <v>-125596000</v>
      </c>
      <c r="H111" s="19">
        <v>-91169000</v>
      </c>
      <c r="I111" s="19">
        <v>-82442000</v>
      </c>
      <c r="J111" s="19">
        <v>-69676000</v>
      </c>
    </row>
    <row r="112" spans="1:10" x14ac:dyDescent="0.2">
      <c r="A112" t="s">
        <v>1347</v>
      </c>
      <c r="B112" s="19">
        <v>14439000</v>
      </c>
      <c r="C112" s="19">
        <v>-4602000</v>
      </c>
      <c r="D112" s="19">
        <v>-8931000</v>
      </c>
      <c r="E112" s="19">
        <v>-35258000</v>
      </c>
      <c r="F112" s="19">
        <v>-67254000</v>
      </c>
      <c r="G112" s="19">
        <v>-125596000</v>
      </c>
      <c r="H112" s="19">
        <v>-91169000</v>
      </c>
      <c r="I112" s="19">
        <v>-82442000</v>
      </c>
      <c r="J112" s="19">
        <v>-69676000</v>
      </c>
    </row>
    <row r="113" spans="1:10" x14ac:dyDescent="0.2">
      <c r="A113" t="s">
        <v>1348</v>
      </c>
      <c r="D113" s="19">
        <v>-15000</v>
      </c>
    </row>
    <row r="114" spans="1:10" x14ac:dyDescent="0.2">
      <c r="A114" t="s">
        <v>1312</v>
      </c>
      <c r="B114" s="19">
        <v>14439000</v>
      </c>
      <c r="C114" s="19">
        <v>-4602000</v>
      </c>
      <c r="D114" s="19">
        <v>-8931000</v>
      </c>
      <c r="E114" s="19">
        <v>-35258000</v>
      </c>
      <c r="F114" s="19">
        <v>-67254000</v>
      </c>
      <c r="G114" s="19">
        <v>-125596000</v>
      </c>
      <c r="H114" s="19">
        <v>-91169000</v>
      </c>
      <c r="I114" s="19">
        <v>-82442000</v>
      </c>
      <c r="J114" s="19">
        <v>-69676000</v>
      </c>
    </row>
    <row r="115" spans="1:10" x14ac:dyDescent="0.2">
      <c r="A115" t="s">
        <v>1313</v>
      </c>
      <c r="B115">
        <v>0.25</v>
      </c>
      <c r="C115">
        <v>-0.64</v>
      </c>
      <c r="D115">
        <v>-0.64</v>
      </c>
      <c r="E115">
        <v>-1.08</v>
      </c>
      <c r="F115">
        <v>-2.0499999999999998</v>
      </c>
      <c r="G115">
        <v>-3.47</v>
      </c>
      <c r="H115">
        <v>-2.52</v>
      </c>
      <c r="I115">
        <v>-1.88</v>
      </c>
      <c r="J115">
        <v>-1.27</v>
      </c>
    </row>
    <row r="116" spans="1:10" x14ac:dyDescent="0.2">
      <c r="A116" t="s">
        <v>1314</v>
      </c>
      <c r="B116">
        <v>0.24</v>
      </c>
      <c r="C116">
        <v>-0.64</v>
      </c>
      <c r="D116">
        <v>-0.64</v>
      </c>
      <c r="E116">
        <v>-1.08</v>
      </c>
      <c r="F116">
        <v>-2.0499999999999998</v>
      </c>
      <c r="G116">
        <v>-3.47</v>
      </c>
      <c r="H116">
        <v>-2.52</v>
      </c>
      <c r="I116">
        <v>-1.88</v>
      </c>
      <c r="J116">
        <v>-1.27</v>
      </c>
    </row>
    <row r="117" spans="1:10" x14ac:dyDescent="0.2">
      <c r="A117" t="s">
        <v>1315</v>
      </c>
      <c r="B117" s="19">
        <v>56654359</v>
      </c>
      <c r="C117" s="19">
        <v>7195862</v>
      </c>
      <c r="D117" s="19">
        <v>13950995</v>
      </c>
      <c r="E117" s="19">
        <v>32636442</v>
      </c>
      <c r="F117" s="19">
        <v>32907100</v>
      </c>
      <c r="G117" s="19">
        <v>36189002</v>
      </c>
      <c r="H117" s="19">
        <v>36229809</v>
      </c>
      <c r="I117" s="19">
        <v>43954649</v>
      </c>
      <c r="J117" s="19">
        <v>55028371</v>
      </c>
    </row>
    <row r="118" spans="1:10" x14ac:dyDescent="0.2">
      <c r="A118" t="s">
        <v>1316</v>
      </c>
      <c r="B118" s="19">
        <v>57024413</v>
      </c>
      <c r="C118" s="19">
        <v>7195862</v>
      </c>
      <c r="D118" s="19">
        <v>13950995</v>
      </c>
      <c r="E118" s="19">
        <v>32636442</v>
      </c>
      <c r="F118" s="19">
        <v>32907100</v>
      </c>
      <c r="G118" s="19">
        <v>36189002</v>
      </c>
      <c r="H118" s="19">
        <v>36229809</v>
      </c>
      <c r="I118" s="19">
        <v>43954649</v>
      </c>
      <c r="J118" s="19">
        <v>55028371</v>
      </c>
    </row>
    <row r="119" spans="1:10" x14ac:dyDescent="0.2">
      <c r="A119" t="s">
        <v>1317</v>
      </c>
      <c r="B119" s="19">
        <v>4705000</v>
      </c>
      <c r="C119" s="19">
        <v>-4119000</v>
      </c>
      <c r="D119" s="19">
        <v>-8904000</v>
      </c>
      <c r="E119" s="19">
        <v>-29332000</v>
      </c>
      <c r="F119" s="19">
        <v>-69570000</v>
      </c>
      <c r="G119" s="19">
        <v>-126872000</v>
      </c>
      <c r="H119" s="19">
        <v>-92828000</v>
      </c>
      <c r="I119" s="19">
        <v>-86460000</v>
      </c>
      <c r="J119" s="19">
        <v>-78781000</v>
      </c>
    </row>
    <row r="120" spans="1:10" x14ac:dyDescent="0.2">
      <c r="A120" t="s">
        <v>1318</v>
      </c>
      <c r="B120" s="19">
        <v>65295000</v>
      </c>
      <c r="C120" s="19">
        <v>4119000</v>
      </c>
      <c r="D120" s="19">
        <v>8904000</v>
      </c>
      <c r="E120" s="19">
        <v>29332000</v>
      </c>
      <c r="F120" s="19">
        <v>69570000</v>
      </c>
      <c r="G120" s="19">
        <v>126872000</v>
      </c>
      <c r="H120" s="19">
        <v>92828000</v>
      </c>
      <c r="I120" s="19">
        <v>86460000</v>
      </c>
      <c r="J120" s="19">
        <v>78781000</v>
      </c>
    </row>
    <row r="121" spans="1:10" x14ac:dyDescent="0.2">
      <c r="A121" t="s">
        <v>1319</v>
      </c>
      <c r="B121" s="19">
        <v>14439000</v>
      </c>
      <c r="C121" s="19">
        <v>-4602000</v>
      </c>
      <c r="D121" s="19">
        <v>-8931000</v>
      </c>
      <c r="E121" s="19">
        <v>-35258000</v>
      </c>
      <c r="F121" s="19">
        <v>-67254000</v>
      </c>
      <c r="G121" s="19">
        <v>-125596000</v>
      </c>
      <c r="H121" s="19">
        <v>-91169000</v>
      </c>
      <c r="I121" s="19">
        <v>-82442000</v>
      </c>
      <c r="J121" s="19">
        <v>-69676000</v>
      </c>
    </row>
    <row r="122" spans="1:10" x14ac:dyDescent="0.2">
      <c r="A122" t="s">
        <v>1320</v>
      </c>
      <c r="B122" s="19">
        <v>14439000</v>
      </c>
      <c r="C122" s="19">
        <v>-4190000</v>
      </c>
      <c r="D122" s="19">
        <v>-8916000</v>
      </c>
      <c r="E122" s="19">
        <v>-28865000</v>
      </c>
      <c r="F122" s="19">
        <v>-67254000</v>
      </c>
      <c r="G122" s="19">
        <v>-125596000</v>
      </c>
      <c r="H122" s="19">
        <v>-93401000</v>
      </c>
      <c r="I122" s="19">
        <v>-82442000</v>
      </c>
      <c r="J122" s="19">
        <v>-69676000</v>
      </c>
    </row>
    <row r="123" spans="1:10" x14ac:dyDescent="0.2">
      <c r="A123" t="s">
        <v>1321</v>
      </c>
      <c r="B123" s="19">
        <v>2794000</v>
      </c>
      <c r="C123">
        <v>0</v>
      </c>
      <c r="D123" s="19">
        <v>4000</v>
      </c>
      <c r="E123" s="19">
        <v>461000</v>
      </c>
      <c r="F123" s="19">
        <v>4041000</v>
      </c>
      <c r="G123" s="19">
        <v>3464000</v>
      </c>
      <c r="H123" s="19">
        <v>2031000</v>
      </c>
      <c r="I123" s="19">
        <v>1924000</v>
      </c>
      <c r="J123" s="19">
        <v>2182000</v>
      </c>
    </row>
    <row r="124" spans="1:10" x14ac:dyDescent="0.2">
      <c r="A124" t="s">
        <v>1322</v>
      </c>
      <c r="C124" s="19">
        <v>65000</v>
      </c>
      <c r="D124">
        <v>0</v>
      </c>
      <c r="E124">
        <v>0</v>
      </c>
      <c r="F124" s="19">
        <v>1000</v>
      </c>
      <c r="G124">
        <v>0</v>
      </c>
    </row>
    <row r="125" spans="1:10" x14ac:dyDescent="0.2">
      <c r="A125" t="s">
        <v>1323</v>
      </c>
      <c r="B125" s="19">
        <v>2794000</v>
      </c>
      <c r="C125" s="19">
        <v>-65000</v>
      </c>
      <c r="D125" s="19">
        <v>4000</v>
      </c>
      <c r="E125" s="19">
        <v>461000</v>
      </c>
      <c r="F125" s="19">
        <v>4040000</v>
      </c>
      <c r="G125" s="19">
        <v>3464000</v>
      </c>
      <c r="H125" s="19">
        <v>2031000</v>
      </c>
      <c r="I125" s="19">
        <v>1924000</v>
      </c>
      <c r="J125" s="19">
        <v>2182000</v>
      </c>
    </row>
    <row r="126" spans="1:10" x14ac:dyDescent="0.2">
      <c r="A126" t="s">
        <v>1281</v>
      </c>
      <c r="B126" s="19">
        <v>4705000</v>
      </c>
      <c r="C126" s="19">
        <v>-4537000</v>
      </c>
      <c r="D126" s="19">
        <v>-8904000</v>
      </c>
      <c r="E126" s="19">
        <v>-35258000</v>
      </c>
      <c r="F126" s="19">
        <v>-67253000</v>
      </c>
      <c r="G126" s="19">
        <v>-126872000</v>
      </c>
      <c r="H126" s="19">
        <v>-92828000</v>
      </c>
      <c r="I126" s="19">
        <v>-86460000</v>
      </c>
      <c r="J126" s="19">
        <v>-78781000</v>
      </c>
    </row>
    <row r="127" spans="1:10" x14ac:dyDescent="0.2">
      <c r="A127" t="s">
        <v>1278</v>
      </c>
      <c r="B127" s="19">
        <v>5049000</v>
      </c>
      <c r="C127" s="19">
        <v>-4513000</v>
      </c>
      <c r="D127" s="19">
        <v>-8860000</v>
      </c>
      <c r="E127" s="19">
        <v>-35211000</v>
      </c>
      <c r="F127" s="19">
        <v>-67201000</v>
      </c>
      <c r="G127" s="19">
        <v>-126667000</v>
      </c>
      <c r="H127" s="19">
        <v>-92320000</v>
      </c>
      <c r="I127" s="19">
        <v>-86023000</v>
      </c>
      <c r="J127" s="19">
        <v>-78438000</v>
      </c>
    </row>
    <row r="128" spans="1:10" x14ac:dyDescent="0.2">
      <c r="A128" t="s">
        <v>1324</v>
      </c>
      <c r="B128" s="19">
        <v>344000</v>
      </c>
      <c r="C128" s="19">
        <v>24000</v>
      </c>
      <c r="D128" s="19">
        <v>44000</v>
      </c>
      <c r="E128" s="19">
        <v>47000</v>
      </c>
      <c r="F128" s="19">
        <v>52000</v>
      </c>
      <c r="G128" s="19">
        <v>205000</v>
      </c>
      <c r="H128" s="19">
        <v>508000</v>
      </c>
      <c r="I128" s="19">
        <v>437000</v>
      </c>
      <c r="J128" s="19">
        <v>343000</v>
      </c>
    </row>
    <row r="129" spans="1:10" x14ac:dyDescent="0.2">
      <c r="A129" t="s">
        <v>1325</v>
      </c>
      <c r="B129" s="19">
        <v>14439000</v>
      </c>
      <c r="C129" s="19">
        <v>-4602000</v>
      </c>
      <c r="D129" s="19">
        <v>-8931000</v>
      </c>
      <c r="E129" s="19">
        <v>-35258000</v>
      </c>
      <c r="F129" s="19">
        <v>-67254000</v>
      </c>
      <c r="G129" s="19">
        <v>-125596000</v>
      </c>
      <c r="H129" s="19">
        <v>-91169000</v>
      </c>
      <c r="I129" s="19">
        <v>-82442000</v>
      </c>
      <c r="J129" s="19">
        <v>-69676000</v>
      </c>
    </row>
    <row r="130" spans="1:10" x14ac:dyDescent="0.2">
      <c r="A130" t="s">
        <v>1326</v>
      </c>
      <c r="C130" s="19">
        <v>-412000</v>
      </c>
      <c r="D130" s="19">
        <v>-15000</v>
      </c>
      <c r="E130" s="19">
        <v>-6393000</v>
      </c>
      <c r="G130">
        <v>0</v>
      </c>
      <c r="H130" s="19">
        <v>2232000</v>
      </c>
      <c r="I130">
        <v>0</v>
      </c>
    </row>
    <row r="131" spans="1:10" x14ac:dyDescent="0.2">
      <c r="A131" t="s">
        <v>1327</v>
      </c>
      <c r="C131" s="19">
        <v>-412000</v>
      </c>
      <c r="D131" s="19">
        <v>-15000</v>
      </c>
      <c r="E131" s="19">
        <v>-6393000</v>
      </c>
      <c r="G131">
        <v>0</v>
      </c>
      <c r="H131" s="19">
        <v>2232000</v>
      </c>
      <c r="I131">
        <v>0</v>
      </c>
    </row>
    <row r="132" spans="1:10" x14ac:dyDescent="0.2">
      <c r="A132" t="s">
        <v>1328</v>
      </c>
      <c r="B132" s="19">
        <v>5049000</v>
      </c>
      <c r="C132" s="19">
        <v>-4101000</v>
      </c>
      <c r="D132" s="19">
        <v>-8845000</v>
      </c>
      <c r="E132" s="19">
        <v>-28818000</v>
      </c>
      <c r="F132" s="19">
        <v>-67201000</v>
      </c>
      <c r="G132" s="19">
        <v>-126667000</v>
      </c>
      <c r="H132" s="19">
        <v>-94552000</v>
      </c>
      <c r="I132" s="19">
        <v>-86023000</v>
      </c>
      <c r="J132" s="19">
        <v>-78438000</v>
      </c>
    </row>
    <row r="133" spans="1:10" x14ac:dyDescent="0.2">
      <c r="A133" t="s">
        <v>1329</v>
      </c>
      <c r="B133">
        <v>0.21</v>
      </c>
      <c r="C133">
        <v>0</v>
      </c>
      <c r="D133">
        <v>0</v>
      </c>
      <c r="E133">
        <v>0</v>
      </c>
      <c r="F133">
        <v>0</v>
      </c>
      <c r="G133">
        <v>0</v>
      </c>
      <c r="H133">
        <v>0</v>
      </c>
      <c r="I133">
        <v>0</v>
      </c>
      <c r="J133">
        <v>0</v>
      </c>
    </row>
    <row r="134" spans="1:10" x14ac:dyDescent="0.2">
      <c r="A134" t="s">
        <v>1330</v>
      </c>
      <c r="B134">
        <v>0</v>
      </c>
      <c r="C134">
        <v>0</v>
      </c>
      <c r="D134">
        <v>0</v>
      </c>
      <c r="E134">
        <v>0</v>
      </c>
      <c r="F134">
        <v>0</v>
      </c>
      <c r="G134">
        <v>0</v>
      </c>
      <c r="H134">
        <v>0</v>
      </c>
      <c r="I134">
        <v>0</v>
      </c>
      <c r="J134">
        <v>0</v>
      </c>
    </row>
    <row r="136" spans="1:10" x14ac:dyDescent="0.2">
      <c r="A136" t="s">
        <v>1331</v>
      </c>
      <c r="B136">
        <v>-45</v>
      </c>
      <c r="C136">
        <v>9974</v>
      </c>
      <c r="D136">
        <v>52312</v>
      </c>
      <c r="E136">
        <v>127756</v>
      </c>
      <c r="F136">
        <v>214944</v>
      </c>
      <c r="G136">
        <v>729</v>
      </c>
      <c r="H136">
        <v>177</v>
      </c>
      <c r="I136">
        <v>71932</v>
      </c>
      <c r="J136">
        <v>25547</v>
      </c>
    </row>
    <row r="139" spans="1:10" x14ac:dyDescent="0.2">
      <c r="A139" s="19"/>
    </row>
    <row r="140" spans="1:10" x14ac:dyDescent="0.2">
      <c r="A140" s="19"/>
    </row>
    <row r="143" spans="1:10" x14ac:dyDescent="0.2">
      <c r="A143" s="19"/>
    </row>
    <row r="144" spans="1:10" x14ac:dyDescent="0.2">
      <c r="A144" s="19"/>
    </row>
    <row r="145" spans="1:1" x14ac:dyDescent="0.2">
      <c r="A145" s="19"/>
    </row>
    <row r="146" spans="1:1" x14ac:dyDescent="0.2">
      <c r="A146" s="19"/>
    </row>
  </sheetData>
  <sortState xmlns:xlrd2="http://schemas.microsoft.com/office/spreadsheetml/2017/richdata2" columnSort="1" ref="C1:J50">
    <sortCondition ref="C1:J1"/>
  </sortState>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FA9D-59EF-BA4A-87E3-EC504D5ED5D4}">
  <dimension ref="A1:AU153"/>
  <sheetViews>
    <sheetView workbookViewId="0"/>
  </sheetViews>
  <sheetFormatPr baseColWidth="10" defaultRowHeight="16" x14ac:dyDescent="0.2"/>
  <sheetData>
    <row r="1" spans="1:47" x14ac:dyDescent="0.2">
      <c r="A1" s="16" t="s">
        <v>1283</v>
      </c>
      <c r="B1" s="16" t="s">
        <v>1284</v>
      </c>
      <c r="C1" s="18">
        <v>43465</v>
      </c>
      <c r="D1" s="18">
        <v>43830</v>
      </c>
      <c r="E1" s="18">
        <v>44196</v>
      </c>
      <c r="F1" s="18">
        <v>44561</v>
      </c>
      <c r="G1" s="18">
        <v>44926</v>
      </c>
      <c r="H1" s="18">
        <v>45291</v>
      </c>
      <c r="I1" s="18">
        <v>45657</v>
      </c>
    </row>
    <row r="2" spans="1:47" x14ac:dyDescent="0.2">
      <c r="A2" s="16"/>
      <c r="B2" s="16"/>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s="16" t="s">
        <v>1285</v>
      </c>
      <c r="B3" s="16"/>
      <c r="C3" s="16">
        <f>C$2*C90</f>
        <v>24817516.261545043</v>
      </c>
      <c r="D3" s="16">
        <f t="shared" ref="D3:I3" si="0">D$2*D90</f>
        <v>26984310.588689532</v>
      </c>
      <c r="E3" s="16">
        <f t="shared" si="0"/>
        <v>40876574.400808349</v>
      </c>
      <c r="F3" s="16">
        <f t="shared" si="0"/>
        <v>55601573.718535781</v>
      </c>
      <c r="G3" s="16">
        <f t="shared" si="0"/>
        <v>35135062.882327199</v>
      </c>
      <c r="H3" s="16">
        <f t="shared" si="0"/>
        <v>22039281.211999997</v>
      </c>
      <c r="I3" s="16">
        <f t="shared" si="0"/>
        <v>36651520</v>
      </c>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row>
    <row r="4" spans="1:47" x14ac:dyDescent="0.2">
      <c r="A4" s="16" t="s">
        <v>1286</v>
      </c>
      <c r="C4" s="16">
        <f t="shared" ref="C4:I4" si="1">C$2*C91</f>
        <v>24817516.261545043</v>
      </c>
      <c r="D4" s="16">
        <f t="shared" si="1"/>
        <v>26984310.588689532</v>
      </c>
      <c r="E4" s="16">
        <f t="shared" si="1"/>
        <v>40876574.400808349</v>
      </c>
      <c r="F4" s="16">
        <f t="shared" si="1"/>
        <v>55601573.718535781</v>
      </c>
      <c r="G4" s="16">
        <f t="shared" si="1"/>
        <v>35135062.882327199</v>
      </c>
      <c r="H4" s="16">
        <f t="shared" si="1"/>
        <v>22039281.211999997</v>
      </c>
      <c r="I4" s="16">
        <f t="shared" si="1"/>
        <v>36651520</v>
      </c>
      <c r="J4" s="16"/>
    </row>
    <row r="5" spans="1:47" x14ac:dyDescent="0.2">
      <c r="A5" s="16" t="s">
        <v>1287</v>
      </c>
      <c r="C5" s="16">
        <f t="shared" ref="C5:I5" si="2">C$2*C92</f>
        <v>45822178.212095641</v>
      </c>
      <c r="D5" s="16">
        <f t="shared" si="2"/>
        <v>71727202.829006687</v>
      </c>
      <c r="E5" s="16">
        <f t="shared" si="2"/>
        <v>115313930.80853434</v>
      </c>
      <c r="F5" s="16">
        <f t="shared" si="2"/>
        <v>155345587.16831666</v>
      </c>
      <c r="G5" s="16">
        <f t="shared" si="2"/>
        <v>181494248.48174098</v>
      </c>
      <c r="H5" s="16">
        <f t="shared" si="2"/>
        <v>169666150.84899998</v>
      </c>
      <c r="I5" s="16">
        <f t="shared" si="2"/>
        <v>157343830</v>
      </c>
      <c r="J5" s="16"/>
    </row>
    <row r="6" spans="1:47" x14ac:dyDescent="0.2">
      <c r="A6" s="16" t="s">
        <v>1288</v>
      </c>
      <c r="C6" s="16">
        <f t="shared" ref="C6:I6" si="3">C$2*C93</f>
        <v>9177764.6121113431</v>
      </c>
      <c r="D6" s="16">
        <f t="shared" si="3"/>
        <v>11073398.863718346</v>
      </c>
      <c r="E6" s="16">
        <f t="shared" si="3"/>
        <v>18722320.746795908</v>
      </c>
      <c r="F6" s="16">
        <f t="shared" si="3"/>
        <v>40383853.498660885</v>
      </c>
      <c r="G6" s="16">
        <f t="shared" si="3"/>
        <v>48346867.946742296</v>
      </c>
      <c r="H6" s="16">
        <f t="shared" si="3"/>
        <v>44682741.986999996</v>
      </c>
      <c r="I6" s="16">
        <f t="shared" si="3"/>
        <v>43387720</v>
      </c>
      <c r="J6" s="16"/>
    </row>
    <row r="7" spans="1:47" x14ac:dyDescent="0.2">
      <c r="A7" s="16" t="s">
        <v>1289</v>
      </c>
      <c r="C7" s="16">
        <f t="shared" ref="C7:I7" si="4">C$2*C94</f>
        <v>9177764.6121113431</v>
      </c>
      <c r="D7" s="16">
        <f t="shared" si="4"/>
        <v>11073398.863718346</v>
      </c>
      <c r="E7" s="16">
        <f t="shared" si="4"/>
        <v>18722320.746795908</v>
      </c>
      <c r="F7" s="16">
        <f t="shared" si="4"/>
        <v>40383853.498660885</v>
      </c>
      <c r="G7" s="16">
        <f t="shared" si="4"/>
        <v>48346867.946742296</v>
      </c>
      <c r="H7" s="16">
        <f t="shared" si="4"/>
        <v>44682741.986999996</v>
      </c>
      <c r="I7" s="16">
        <f t="shared" si="4"/>
        <v>43387720</v>
      </c>
      <c r="J7" s="16"/>
    </row>
    <row r="8" spans="1:47" x14ac:dyDescent="0.2">
      <c r="A8" s="47" t="s">
        <v>1408</v>
      </c>
      <c r="C8" s="16">
        <f t="shared" ref="C8:I8" si="5">C$2*C95</f>
        <v>0.36980995662053295</v>
      </c>
      <c r="D8" s="16">
        <f t="shared" si="5"/>
        <v>0.41036434217295731</v>
      </c>
      <c r="E8" s="16">
        <f t="shared" si="5"/>
        <v>0.45802078626299142</v>
      </c>
      <c r="F8" s="16">
        <f t="shared" si="5"/>
        <v>0.72630774271049459</v>
      </c>
      <c r="G8" s="16">
        <f t="shared" si="5"/>
        <v>1.3760290712631849</v>
      </c>
      <c r="H8" s="16">
        <f t="shared" si="5"/>
        <v>2.0274137598766622</v>
      </c>
      <c r="I8" s="16">
        <f t="shared" si="5"/>
        <v>1.1837904676258995</v>
      </c>
      <c r="J8" s="16"/>
    </row>
    <row r="9" spans="1:47" x14ac:dyDescent="0.2">
      <c r="A9" s="16" t="s">
        <v>1290</v>
      </c>
      <c r="C9" s="16">
        <f t="shared" ref="C9:I9" si="6">C$2*C96</f>
        <v>5061163.5879385136</v>
      </c>
      <c r="D9" s="16">
        <f t="shared" si="6"/>
        <v>7051182.978298883</v>
      </c>
      <c r="E9" s="16">
        <f t="shared" si="6"/>
        <v>9763830.6499174405</v>
      </c>
      <c r="F9" s="16">
        <f t="shared" si="6"/>
        <v>27947122.769131023</v>
      </c>
      <c r="G9" s="16">
        <f t="shared" si="6"/>
        <v>34513623.321442194</v>
      </c>
      <c r="H9" s="16">
        <f t="shared" si="6"/>
        <v>32113895.787999995</v>
      </c>
      <c r="I9" s="16">
        <f t="shared" si="6"/>
        <v>32216340</v>
      </c>
      <c r="J9" s="16"/>
    </row>
    <row r="10" spans="1:47" x14ac:dyDescent="0.2">
      <c r="A10" s="47" t="s">
        <v>1409</v>
      </c>
      <c r="C10" s="16">
        <f t="shared" ref="C10:I10" si="7">C$2*C97</f>
        <v>0.20393513736831234</v>
      </c>
      <c r="D10" s="16">
        <f t="shared" si="7"/>
        <v>0.26130676769094052</v>
      </c>
      <c r="E10" s="16">
        <f t="shared" si="7"/>
        <v>0.23886127428829643</v>
      </c>
      <c r="F10" s="16">
        <f t="shared" si="7"/>
        <v>0.50263186633176804</v>
      </c>
      <c r="G10" s="16">
        <f t="shared" si="7"/>
        <v>0.98231283766400812</v>
      </c>
      <c r="H10" s="16">
        <f t="shared" si="7"/>
        <v>1.4571208325303526</v>
      </c>
      <c r="I10" s="16">
        <f t="shared" si="7"/>
        <v>0.87899055755395683</v>
      </c>
      <c r="J10" s="16"/>
    </row>
    <row r="11" spans="1:47" x14ac:dyDescent="0.2">
      <c r="A11" s="16" t="s">
        <v>1291</v>
      </c>
      <c r="C11" s="16">
        <f t="shared" ref="C11:I11" si="8">C$2*C98</f>
        <v>4116601.0241728299</v>
      </c>
      <c r="D11" s="16">
        <f t="shared" si="8"/>
        <v>4022215.8854194628</v>
      </c>
      <c r="E11" s="16">
        <f t="shared" si="8"/>
        <v>8958490.096878469</v>
      </c>
      <c r="F11" s="16">
        <f t="shared" si="8"/>
        <v>12436730.729529865</v>
      </c>
      <c r="G11" s="16">
        <f t="shared" si="8"/>
        <v>13833244.625300098</v>
      </c>
      <c r="H11" s="16">
        <f t="shared" si="8"/>
        <v>12568846.198999999</v>
      </c>
      <c r="I11" s="16">
        <f t="shared" si="8"/>
        <v>11171380</v>
      </c>
      <c r="J11" s="16"/>
    </row>
    <row r="12" spans="1:47" x14ac:dyDescent="0.2">
      <c r="A12" s="16" t="s">
        <v>1292</v>
      </c>
      <c r="C12" s="16">
        <f t="shared" ref="C12:I12" si="9">C$2*C99</f>
        <v>36644413.599984296</v>
      </c>
      <c r="D12" s="16">
        <f t="shared" si="9"/>
        <v>60653803.965288348</v>
      </c>
      <c r="E12" s="16">
        <f t="shared" si="9"/>
        <v>96591610.061738431</v>
      </c>
      <c r="F12" s="16">
        <f t="shared" si="9"/>
        <v>114961733.66965577</v>
      </c>
      <c r="G12" s="16">
        <f t="shared" si="9"/>
        <v>133147380.53499869</v>
      </c>
      <c r="H12" s="16">
        <f t="shared" si="9"/>
        <v>124983408.86199999</v>
      </c>
      <c r="I12" s="16">
        <f t="shared" si="9"/>
        <v>113956110</v>
      </c>
      <c r="J12" s="16"/>
    </row>
    <row r="13" spans="1:47" x14ac:dyDescent="0.2">
      <c r="A13" s="47" t="s">
        <v>1410</v>
      </c>
      <c r="C13" s="16">
        <f t="shared" ref="C13:I13" si="10">C$2*C100</f>
        <v>1.4765544309027061</v>
      </c>
      <c r="D13" s="16">
        <f t="shared" si="10"/>
        <v>2.2477433235115289</v>
      </c>
      <c r="E13" s="16">
        <f t="shared" si="10"/>
        <v>2.3630064768790482</v>
      </c>
      <c r="F13" s="16">
        <f t="shared" si="10"/>
        <v>2.0675985584798515</v>
      </c>
      <c r="G13" s="16">
        <f t="shared" si="10"/>
        <v>3.789587085155647</v>
      </c>
      <c r="H13" s="16">
        <f t="shared" si="10"/>
        <v>5.6709385238003467</v>
      </c>
      <c r="I13" s="16">
        <f t="shared" si="10"/>
        <v>3.109178282374101</v>
      </c>
      <c r="J13" s="16"/>
    </row>
    <row r="14" spans="1:47" x14ac:dyDescent="0.2">
      <c r="A14" s="16" t="s">
        <v>1293</v>
      </c>
      <c r="C14" s="16">
        <f t="shared" ref="C14:I14" si="11">C$2*C101</f>
        <v>-21004661.950550593</v>
      </c>
      <c r="D14" s="16">
        <f t="shared" si="11"/>
        <v>-44742892.240317166</v>
      </c>
      <c r="E14" s="16">
        <f t="shared" si="11"/>
        <v>-74437356.40772599</v>
      </c>
      <c r="F14" s="16">
        <f t="shared" si="11"/>
        <v>-99744013.449780881</v>
      </c>
      <c r="G14" s="16" t="e">
        <f t="shared" si="11"/>
        <v>#VALUE!</v>
      </c>
      <c r="H14" s="16" t="e">
        <f t="shared" si="11"/>
        <v>#VALUE!</v>
      </c>
      <c r="I14" s="16" t="e">
        <f t="shared" si="11"/>
        <v>#VALUE!</v>
      </c>
      <c r="J14" s="16"/>
    </row>
    <row r="15" spans="1:47" x14ac:dyDescent="0.2">
      <c r="A15" s="16"/>
      <c r="C15" s="16">
        <f t="shared" ref="C15:I15" si="12">C$2*C102</f>
        <v>-0.84636438752323895</v>
      </c>
      <c r="D15" s="16">
        <f t="shared" si="12"/>
        <v>-1.6581076656844862</v>
      </c>
      <c r="E15" s="16">
        <f t="shared" si="12"/>
        <v>-1.8210272631420397</v>
      </c>
      <c r="F15" s="16">
        <f t="shared" si="12"/>
        <v>-1.793906301190346</v>
      </c>
      <c r="G15" s="16">
        <f t="shared" si="12"/>
        <v>0</v>
      </c>
      <c r="H15" s="16">
        <f t="shared" si="12"/>
        <v>0</v>
      </c>
      <c r="I15" s="16">
        <f t="shared" si="12"/>
        <v>0</v>
      </c>
      <c r="J15" s="16"/>
    </row>
    <row r="16" spans="1:47" x14ac:dyDescent="0.2">
      <c r="A16" s="16" t="s">
        <v>1295</v>
      </c>
      <c r="C16" s="16">
        <f t="shared" ref="C16:I16" si="13">C$2*C103</f>
        <v>877917.71530460415</v>
      </c>
      <c r="D16" s="16">
        <f t="shared" si="13"/>
        <v>2722284.1747253784</v>
      </c>
      <c r="E16" s="16">
        <f t="shared" si="13"/>
        <v>-1029456.7314076151</v>
      </c>
      <c r="F16" s="16">
        <f t="shared" si="13"/>
        <v>-2134925.5563434726</v>
      </c>
      <c r="G16" s="16">
        <f t="shared" si="13"/>
        <v>1535520.6604412999</v>
      </c>
      <c r="H16" s="16">
        <f t="shared" si="13"/>
        <v>8960758.0529999994</v>
      </c>
      <c r="I16" s="16">
        <f t="shared" si="13"/>
        <v>14861870</v>
      </c>
      <c r="J16" s="16"/>
    </row>
    <row r="17" spans="1:10" x14ac:dyDescent="0.2">
      <c r="A17" s="16" t="s">
        <v>1296</v>
      </c>
      <c r="C17" s="16">
        <f t="shared" ref="C17:I17" si="14">C$2*C104</f>
        <v>877917.71530460415</v>
      </c>
      <c r="D17" s="16">
        <f t="shared" si="14"/>
        <v>2722284.1747253784</v>
      </c>
      <c r="E17" s="16">
        <f t="shared" si="14"/>
        <v>483943.17636745539</v>
      </c>
      <c r="F17" s="16">
        <f t="shared" si="14"/>
        <v>469975.07980939926</v>
      </c>
      <c r="G17" s="16">
        <f t="shared" si="14"/>
        <v>4039357.1457524998</v>
      </c>
      <c r="H17" s="16">
        <f t="shared" si="14"/>
        <v>10418646.523999998</v>
      </c>
      <c r="I17" s="16">
        <f t="shared" si="14"/>
        <v>14861870</v>
      </c>
      <c r="J17" s="16"/>
    </row>
    <row r="18" spans="1:10" x14ac:dyDescent="0.2">
      <c r="A18" s="16" t="s">
        <v>1297</v>
      </c>
      <c r="C18" s="16">
        <f t="shared" ref="C18:I18" si="15">C$2*C105</f>
        <v>0</v>
      </c>
      <c r="D18" s="16">
        <f t="shared" si="15"/>
        <v>0</v>
      </c>
      <c r="E18" s="16">
        <f t="shared" si="15"/>
        <v>1513399.9077750705</v>
      </c>
      <c r="F18" s="16">
        <f t="shared" si="15"/>
        <v>2604900.6361528719</v>
      </c>
      <c r="G18" s="16">
        <f t="shared" si="15"/>
        <v>2503836.4853111999</v>
      </c>
      <c r="H18" s="16">
        <f t="shared" si="15"/>
        <v>1457888.4709999999</v>
      </c>
      <c r="I18" s="16">
        <f t="shared" si="15"/>
        <v>0</v>
      </c>
      <c r="J18" s="16"/>
    </row>
    <row r="19" spans="1:10" x14ac:dyDescent="0.2">
      <c r="A19" s="16" t="s">
        <v>1298</v>
      </c>
      <c r="C19" s="16">
        <f t="shared" ref="C19:I19" si="16">C$2*C106</f>
        <v>-8971.4219082222317</v>
      </c>
      <c r="D19" s="16">
        <f t="shared" si="16"/>
        <v>410172.62716075475</v>
      </c>
      <c r="E19" s="16">
        <f t="shared" si="16"/>
        <v>-6989469.3869253863</v>
      </c>
      <c r="F19" s="16">
        <f t="shared" si="16"/>
        <v>0</v>
      </c>
      <c r="G19" s="16">
        <f t="shared" si="16"/>
        <v>0</v>
      </c>
      <c r="H19" s="16">
        <f t="shared" si="16"/>
        <v>-659394.56699999992</v>
      </c>
      <c r="I19" s="16">
        <f t="shared" si="16"/>
        <v>-2510110</v>
      </c>
      <c r="J19" s="16"/>
    </row>
    <row r="20" spans="1:10" x14ac:dyDescent="0.2">
      <c r="A20" s="16" t="s">
        <v>1299</v>
      </c>
      <c r="C20" s="16">
        <f t="shared" ref="C20:I20" si="17">C$2*C107</f>
        <v>0</v>
      </c>
      <c r="D20" s="16">
        <f t="shared" si="17"/>
        <v>0</v>
      </c>
      <c r="E20" s="16">
        <f t="shared" si="17"/>
        <v>-6989469.3869253863</v>
      </c>
      <c r="F20" s="16">
        <f t="shared" si="17"/>
        <v>0</v>
      </c>
      <c r="G20" s="16">
        <f t="shared" si="17"/>
        <v>0</v>
      </c>
      <c r="H20" s="16">
        <f t="shared" si="17"/>
        <v>0</v>
      </c>
      <c r="I20" s="16">
        <f t="shared" si="17"/>
        <v>0</v>
      </c>
      <c r="J20" s="16"/>
    </row>
    <row r="21" spans="1:10" x14ac:dyDescent="0.2">
      <c r="A21" s="16" t="s">
        <v>1300</v>
      </c>
      <c r="C21" s="16">
        <f t="shared" ref="C21:I21" si="18">C$2*C108</f>
        <v>0</v>
      </c>
      <c r="D21" s="16">
        <f t="shared" si="18"/>
        <v>0</v>
      </c>
      <c r="E21" s="16">
        <f t="shared" si="18"/>
        <v>0</v>
      </c>
      <c r="F21" s="16">
        <f t="shared" si="18"/>
        <v>0</v>
      </c>
      <c r="G21" s="16">
        <f t="shared" si="18"/>
        <v>0</v>
      </c>
      <c r="H21" s="16">
        <f t="shared" si="18"/>
        <v>-659394.56699999992</v>
      </c>
      <c r="I21" s="16">
        <f t="shared" si="18"/>
        <v>-2510110</v>
      </c>
      <c r="J21" s="16"/>
    </row>
    <row r="22" spans="1:10" x14ac:dyDescent="0.2">
      <c r="A22" s="16" t="s">
        <v>1301</v>
      </c>
      <c r="C22" s="16">
        <f t="shared" ref="C22:I22" si="19">C$2*C109</f>
        <v>0</v>
      </c>
      <c r="D22" s="16">
        <f t="shared" si="19"/>
        <v>0</v>
      </c>
      <c r="E22" s="16">
        <f t="shared" si="19"/>
        <v>0</v>
      </c>
      <c r="F22" s="16">
        <f t="shared" si="19"/>
        <v>0</v>
      </c>
      <c r="G22" s="16">
        <f t="shared" si="19"/>
        <v>0</v>
      </c>
      <c r="H22" s="16">
        <f t="shared" si="19"/>
        <v>0</v>
      </c>
      <c r="I22" s="16">
        <f t="shared" si="19"/>
        <v>2510110</v>
      </c>
      <c r="J22" s="16"/>
    </row>
    <row r="23" spans="1:10" x14ac:dyDescent="0.2">
      <c r="A23" s="16" t="s">
        <v>1302</v>
      </c>
      <c r="C23" s="16">
        <f t="shared" ref="C23:I23" si="20">C$2*C110</f>
        <v>0</v>
      </c>
      <c r="D23" s="16">
        <f t="shared" si="20"/>
        <v>0</v>
      </c>
      <c r="E23" s="16">
        <f t="shared" si="20"/>
        <v>0</v>
      </c>
      <c r="F23" s="16">
        <f t="shared" si="20"/>
        <v>0</v>
      </c>
      <c r="G23" s="16">
        <f t="shared" si="20"/>
        <v>0</v>
      </c>
      <c r="H23" s="16">
        <f t="shared" si="20"/>
        <v>659394.56699999992</v>
      </c>
      <c r="I23" s="16">
        <f t="shared" si="20"/>
        <v>0</v>
      </c>
      <c r="J23" s="16"/>
    </row>
    <row r="24" spans="1:10" x14ac:dyDescent="0.2">
      <c r="A24" s="16" t="s">
        <v>1303</v>
      </c>
      <c r="C24" s="16">
        <f t="shared" ref="C24:I24" si="21">C$2*C111</f>
        <v>-8971.4219082222317</v>
      </c>
      <c r="D24" s="16">
        <f t="shared" si="21"/>
        <v>410172.62716075475</v>
      </c>
      <c r="E24" s="16">
        <f t="shared" si="21"/>
        <v>0</v>
      </c>
      <c r="F24" s="16">
        <f t="shared" si="21"/>
        <v>0</v>
      </c>
      <c r="G24" s="16">
        <f t="shared" si="21"/>
        <v>0</v>
      </c>
      <c r="H24" s="16">
        <f t="shared" si="21"/>
        <v>0</v>
      </c>
      <c r="I24" s="16">
        <f t="shared" si="21"/>
        <v>0</v>
      </c>
      <c r="J24" s="16"/>
    </row>
    <row r="25" spans="1:10" x14ac:dyDescent="0.2">
      <c r="A25" s="16" t="s">
        <v>1304</v>
      </c>
      <c r="C25" s="16">
        <f t="shared" ref="C25:I25" si="22">C$2*C112</f>
        <v>-20135715.657154214</v>
      </c>
      <c r="D25" s="16">
        <f t="shared" si="22"/>
        <v>-42020608.065591782</v>
      </c>
      <c r="E25" s="16">
        <f t="shared" si="22"/>
        <v>-82456282.526058987</v>
      </c>
      <c r="F25" s="16">
        <f t="shared" si="22"/>
        <v>-101878939.00612435</v>
      </c>
      <c r="G25" s="16" t="e">
        <f t="shared" si="22"/>
        <v>#VALUE!</v>
      </c>
      <c r="H25" s="16" t="e">
        <f t="shared" si="22"/>
        <v>#VALUE!</v>
      </c>
      <c r="I25" s="16" t="e">
        <f t="shared" si="22"/>
        <v>#VALUE!</v>
      </c>
      <c r="J25" s="16"/>
    </row>
    <row r="26" spans="1:10" x14ac:dyDescent="0.2">
      <c r="A26" s="16" t="s">
        <v>1305</v>
      </c>
      <c r="C26" s="16">
        <f t="shared" ref="C26:I26" si="23">C$2*C113</f>
        <v>0</v>
      </c>
      <c r="D26" s="16">
        <f t="shared" si="23"/>
        <v>1014703.9761146057</v>
      </c>
      <c r="E26" s="16">
        <f t="shared" si="23"/>
        <v>-770861.1409822572</v>
      </c>
      <c r="F26" s="16">
        <f t="shared" si="23"/>
        <v>0</v>
      </c>
      <c r="G26" s="16">
        <f t="shared" si="23"/>
        <v>0</v>
      </c>
      <c r="H26" s="16">
        <f t="shared" si="23"/>
        <v>1359138.5599999998</v>
      </c>
      <c r="I26" s="16">
        <f t="shared" si="23"/>
        <v>134930</v>
      </c>
      <c r="J26" s="16"/>
    </row>
    <row r="27" spans="1:10" x14ac:dyDescent="0.2">
      <c r="A27" s="16" t="s">
        <v>1306</v>
      </c>
      <c r="C27" s="16">
        <f t="shared" ref="C27:I27" si="24">C$2*C114</f>
        <v>-30896295.420216192</v>
      </c>
      <c r="D27" s="16">
        <f t="shared" si="24"/>
        <v>-53722517.601082608</v>
      </c>
      <c r="E27" s="16">
        <f t="shared" si="24"/>
        <v>-81685421.385076731</v>
      </c>
      <c r="F27" s="16">
        <f t="shared" si="24"/>
        <v>-101878939.00612435</v>
      </c>
      <c r="G27" s="16" t="e">
        <f t="shared" si="24"/>
        <v>#VALUE!</v>
      </c>
      <c r="H27" s="16" t="e">
        <f t="shared" si="24"/>
        <v>#VALUE!</v>
      </c>
      <c r="I27" s="16" t="e">
        <f t="shared" si="24"/>
        <v>#VALUE!</v>
      </c>
      <c r="J27" s="16"/>
    </row>
    <row r="28" spans="1:10" x14ac:dyDescent="0.2">
      <c r="A28" s="16" t="s">
        <v>1307</v>
      </c>
      <c r="C28" s="16">
        <f t="shared" ref="C28:I28" si="25">C$2*C115</f>
        <v>-20135715.657154214</v>
      </c>
      <c r="D28" s="16">
        <f t="shared" si="25"/>
        <v>-43035312.041706391</v>
      </c>
      <c r="E28" s="16">
        <f t="shared" si="25"/>
        <v>-81685421.385076731</v>
      </c>
      <c r="F28" s="16">
        <f t="shared" si="25"/>
        <v>-101878939.00612435</v>
      </c>
      <c r="G28" s="16" t="e">
        <f t="shared" si="25"/>
        <v>#VALUE!</v>
      </c>
      <c r="H28" s="16" t="e">
        <f t="shared" si="25"/>
        <v>#VALUE!</v>
      </c>
      <c r="I28" s="16" t="e">
        <f t="shared" si="25"/>
        <v>#VALUE!</v>
      </c>
      <c r="J28" s="16"/>
    </row>
    <row r="29" spans="1:10" x14ac:dyDescent="0.2">
      <c r="A29" s="47" t="s">
        <v>1411</v>
      </c>
      <c r="C29" s="16">
        <f t="shared" ref="C29:I29" si="26">C$2*C116</f>
        <v>-0.81135096054534195</v>
      </c>
      <c r="D29" s="16">
        <f t="shared" si="26"/>
        <v>-1.5948271830129555</v>
      </c>
      <c r="E29" s="16">
        <f t="shared" si="26"/>
        <v>-1.9983431239644527</v>
      </c>
      <c r="F29" s="16">
        <f t="shared" si="26"/>
        <v>-1.8323031560554766</v>
      </c>
      <c r="G29" s="16">
        <f t="shared" si="26"/>
        <v>0</v>
      </c>
      <c r="H29" s="16">
        <f t="shared" si="26"/>
        <v>0</v>
      </c>
      <c r="I29" s="16">
        <f t="shared" si="26"/>
        <v>0</v>
      </c>
      <c r="J29" s="16"/>
    </row>
    <row r="30" spans="1:10" x14ac:dyDescent="0.2">
      <c r="A30" s="16" t="s">
        <v>1308</v>
      </c>
      <c r="C30" s="16">
        <f t="shared" ref="C30:I30" si="27">C$2*C117</f>
        <v>-20135715.657154214</v>
      </c>
      <c r="D30" s="16">
        <f t="shared" si="27"/>
        <v>-43035312.041706391</v>
      </c>
      <c r="E30" s="16">
        <f t="shared" si="27"/>
        <v>-81685421.385076731</v>
      </c>
      <c r="F30" s="16">
        <f t="shared" si="27"/>
        <v>-101878939.00612435</v>
      </c>
      <c r="G30" s="16" t="e">
        <f t="shared" si="27"/>
        <v>#VALUE!</v>
      </c>
      <c r="H30" s="16" t="e">
        <f t="shared" si="27"/>
        <v>#VALUE!</v>
      </c>
      <c r="I30" s="16" t="e">
        <f t="shared" si="27"/>
        <v>#VALUE!</v>
      </c>
      <c r="J30" s="16"/>
    </row>
    <row r="31" spans="1:10" x14ac:dyDescent="0.2">
      <c r="A31" s="16" t="s">
        <v>1309</v>
      </c>
      <c r="C31" s="16">
        <f t="shared" ref="C31:I31" si="28">C$2*C118</f>
        <v>-20135715.657154214</v>
      </c>
      <c r="D31" s="16">
        <f t="shared" si="28"/>
        <v>-43035312.041706391</v>
      </c>
      <c r="E31" s="16">
        <f t="shared" si="28"/>
        <v>-81685421.385076731</v>
      </c>
      <c r="F31" s="16">
        <f t="shared" si="28"/>
        <v>-101878939.00612435</v>
      </c>
      <c r="G31" s="16" t="e">
        <f t="shared" si="28"/>
        <v>#VALUE!</v>
      </c>
      <c r="H31" s="16" t="e">
        <f t="shared" si="28"/>
        <v>#VALUE!</v>
      </c>
      <c r="I31" s="16" t="e">
        <f t="shared" si="28"/>
        <v>#VALUE!</v>
      </c>
      <c r="J31" s="16"/>
    </row>
    <row r="32" spans="1:10" x14ac:dyDescent="0.2">
      <c r="A32" s="16" t="s">
        <v>1310</v>
      </c>
      <c r="C32" s="16">
        <f t="shared" ref="C32:I32" si="29">C$2*C119</f>
        <v>10760579.76306198</v>
      </c>
      <c r="D32" s="16">
        <f t="shared" si="29"/>
        <v>10687205.559376219</v>
      </c>
      <c r="E32" s="16">
        <f t="shared" si="29"/>
        <v>0</v>
      </c>
      <c r="F32" s="16">
        <f t="shared" si="29"/>
        <v>0</v>
      </c>
      <c r="G32" s="16">
        <f t="shared" si="29"/>
        <v>0</v>
      </c>
      <c r="H32" s="16">
        <f t="shared" si="29"/>
        <v>0</v>
      </c>
      <c r="I32" s="16">
        <f t="shared" si="29"/>
        <v>0</v>
      </c>
      <c r="J32" s="16"/>
    </row>
    <row r="33" spans="1:10" x14ac:dyDescent="0.2">
      <c r="A33" s="16" t="s">
        <v>1311</v>
      </c>
      <c r="C33" s="16">
        <f t="shared" ref="C33:I33" si="30">C$2*C120</f>
        <v>10760579.76306198</v>
      </c>
      <c r="D33" s="16">
        <f t="shared" si="30"/>
        <v>10687205.559376219</v>
      </c>
      <c r="E33" s="16">
        <f t="shared" si="30"/>
        <v>0</v>
      </c>
      <c r="F33" s="16">
        <f t="shared" si="30"/>
        <v>0</v>
      </c>
      <c r="G33" s="16">
        <f t="shared" si="30"/>
        <v>0</v>
      </c>
      <c r="H33" s="16">
        <f t="shared" si="30"/>
        <v>0</v>
      </c>
      <c r="I33" s="16">
        <f t="shared" si="30"/>
        <v>0</v>
      </c>
      <c r="J33" s="16"/>
    </row>
    <row r="34" spans="1:10" x14ac:dyDescent="0.2">
      <c r="A34" s="16" t="s">
        <v>1312</v>
      </c>
      <c r="C34" s="16">
        <f t="shared" ref="C34:I34" si="31">C$2*C121</f>
        <v>-30896295.420216192</v>
      </c>
      <c r="D34" s="16">
        <f t="shared" si="31"/>
        <v>-53722517.601082608</v>
      </c>
      <c r="E34" s="16">
        <f t="shared" si="31"/>
        <v>-81685421.385076731</v>
      </c>
      <c r="F34" s="16">
        <f t="shared" si="31"/>
        <v>-101878939.00612435</v>
      </c>
      <c r="G34" s="16" t="e">
        <f t="shared" si="31"/>
        <v>#VALUE!</v>
      </c>
      <c r="H34" s="16" t="e">
        <f t="shared" si="31"/>
        <v>#VALUE!</v>
      </c>
      <c r="I34" s="16" t="e">
        <f t="shared" si="31"/>
        <v>#VALUE!</v>
      </c>
      <c r="J34" s="16"/>
    </row>
    <row r="35" spans="1:10" x14ac:dyDescent="0.2">
      <c r="A35" s="16" t="s">
        <v>1313</v>
      </c>
      <c r="C35" s="16">
        <f t="shared" ref="C35:I35" si="32">C$2*C122</f>
        <v>-2.0890596729146051</v>
      </c>
      <c r="D35" s="16">
        <f t="shared" si="32"/>
        <v>-3.1173119664217364</v>
      </c>
      <c r="E35" s="16">
        <f t="shared" si="32"/>
        <v>-7.1791061532373162</v>
      </c>
      <c r="F35" s="16">
        <f t="shared" si="32"/>
        <v>-2.2102187215842553</v>
      </c>
      <c r="G35" s="16">
        <f t="shared" si="32"/>
        <v>-2.9603120900339999</v>
      </c>
      <c r="H35" s="16">
        <f t="shared" si="32"/>
        <v>-2.8350780899999997</v>
      </c>
      <c r="I35" s="16">
        <f t="shared" si="32"/>
        <v>-1.5656000000000001</v>
      </c>
      <c r="J35" s="16"/>
    </row>
    <row r="36" spans="1:10" x14ac:dyDescent="0.2">
      <c r="A36" s="16" t="s">
        <v>1314</v>
      </c>
      <c r="C36" s="16">
        <f t="shared" ref="C36:I36" si="33">C$2*C123</f>
        <v>-2.0890596729146051</v>
      </c>
      <c r="D36" s="16">
        <f t="shared" si="33"/>
        <v>-3.1173119664217364</v>
      </c>
      <c r="E36" s="16">
        <f t="shared" si="33"/>
        <v>-7.1791061532373162</v>
      </c>
      <c r="F36" s="16">
        <f t="shared" si="33"/>
        <v>-2.2102187215842553</v>
      </c>
      <c r="G36" s="16">
        <f t="shared" si="33"/>
        <v>-2.9603120900339999</v>
      </c>
      <c r="H36" s="16">
        <f t="shared" si="33"/>
        <v>-2.8350780899999997</v>
      </c>
      <c r="I36" s="16">
        <f t="shared" si="33"/>
        <v>-1.5656000000000001</v>
      </c>
      <c r="J36" s="16"/>
    </row>
    <row r="37" spans="1:10" x14ac:dyDescent="0.2">
      <c r="A37" s="16" t="s">
        <v>1315</v>
      </c>
      <c r="C37" s="16">
        <f t="shared" ref="C37:I37" si="34">C$2*C124</f>
        <v>18952846.494872123</v>
      </c>
      <c r="D37" s="16">
        <f t="shared" si="34"/>
        <v>21749268.513749465</v>
      </c>
      <c r="E37" s="16">
        <f t="shared" si="34"/>
        <v>14001508.01185704</v>
      </c>
      <c r="F37" s="16">
        <f t="shared" si="34"/>
        <v>55913351.786144838</v>
      </c>
      <c r="G37" s="16">
        <f t="shared" si="34"/>
        <v>55208312.075836308</v>
      </c>
      <c r="H37" s="16">
        <f t="shared" si="34"/>
        <v>52709628.502634995</v>
      </c>
      <c r="I37" s="16">
        <f t="shared" si="34"/>
        <v>71454182.790000007</v>
      </c>
      <c r="J37" s="16"/>
    </row>
    <row r="38" spans="1:10" x14ac:dyDescent="0.2">
      <c r="A38" s="16" t="s">
        <v>1316</v>
      </c>
      <c r="C38" s="16">
        <f t="shared" ref="C38:I38" si="35">C$2*C125</f>
        <v>18952846.494872123</v>
      </c>
      <c r="D38" s="16">
        <f t="shared" si="35"/>
        <v>21749268.513749465</v>
      </c>
      <c r="E38" s="16">
        <f t="shared" si="35"/>
        <v>14001508.01185704</v>
      </c>
      <c r="F38" s="16">
        <f t="shared" si="35"/>
        <v>55913351.786144838</v>
      </c>
      <c r="G38" s="16">
        <f t="shared" si="35"/>
        <v>55208312.075836308</v>
      </c>
      <c r="H38" s="16">
        <f t="shared" si="35"/>
        <v>52709628.502634995</v>
      </c>
      <c r="I38" s="16">
        <f t="shared" si="35"/>
        <v>71454182.790000007</v>
      </c>
      <c r="J38" s="16"/>
    </row>
    <row r="39" spans="1:10" x14ac:dyDescent="0.2">
      <c r="A39" s="16" t="s">
        <v>1317</v>
      </c>
      <c r="C39" s="16">
        <f t="shared" ref="C39:I39" si="36">C$2*C126</f>
        <v>-21004661.950550593</v>
      </c>
      <c r="D39" s="16">
        <f t="shared" si="36"/>
        <v>-44742892.240317166</v>
      </c>
      <c r="E39" s="16">
        <f t="shared" si="36"/>
        <v>-74437356.40772599</v>
      </c>
      <c r="F39" s="16">
        <f t="shared" si="36"/>
        <v>-99744013.449780881</v>
      </c>
      <c r="G39" s="16" t="e">
        <f t="shared" si="36"/>
        <v>#VALUE!</v>
      </c>
      <c r="H39" s="16" t="e">
        <f t="shared" si="36"/>
        <v>#VALUE!</v>
      </c>
      <c r="I39" s="16" t="e">
        <f t="shared" si="36"/>
        <v>#VALUE!</v>
      </c>
      <c r="J39" s="16"/>
    </row>
    <row r="40" spans="1:10" x14ac:dyDescent="0.2">
      <c r="A40" s="16" t="s">
        <v>1318</v>
      </c>
      <c r="C40" s="16">
        <f t="shared" ref="C40:I40" si="37">C$2*C127</f>
        <v>45822178.212095641</v>
      </c>
      <c r="D40" s="16">
        <f t="shared" si="37"/>
        <v>71727202.829006687</v>
      </c>
      <c r="E40" s="16">
        <f t="shared" si="37"/>
        <v>115313930.80853434</v>
      </c>
      <c r="F40" s="16">
        <f t="shared" si="37"/>
        <v>155345587.16831666</v>
      </c>
      <c r="G40" s="16">
        <f t="shared" si="37"/>
        <v>181494248.48174098</v>
      </c>
      <c r="H40" s="16">
        <f t="shared" si="37"/>
        <v>169666150.84899998</v>
      </c>
      <c r="I40" s="16">
        <f t="shared" si="37"/>
        <v>157343830</v>
      </c>
      <c r="J40" s="16"/>
    </row>
    <row r="41" spans="1:10" x14ac:dyDescent="0.2">
      <c r="A41" s="16" t="s">
        <v>1319</v>
      </c>
      <c r="C41" s="16">
        <f t="shared" ref="C41:I41" si="38">C$2*C128</f>
        <v>-20135715.657154214</v>
      </c>
      <c r="D41" s="16">
        <f t="shared" si="38"/>
        <v>-43035312.041706391</v>
      </c>
      <c r="E41" s="16">
        <f t="shared" si="38"/>
        <v>-81685421.385076731</v>
      </c>
      <c r="F41" s="16">
        <f t="shared" si="38"/>
        <v>-101878939.00612435</v>
      </c>
      <c r="G41" s="16" t="e">
        <f t="shared" si="38"/>
        <v>#VALUE!</v>
      </c>
      <c r="H41" s="16" t="e">
        <f t="shared" si="38"/>
        <v>#VALUE!</v>
      </c>
      <c r="I41" s="16" t="e">
        <f t="shared" si="38"/>
        <v>#VALUE!</v>
      </c>
      <c r="J41" s="16"/>
    </row>
    <row r="90" spans="1:47" x14ac:dyDescent="0.2">
      <c r="A90" s="16" t="s">
        <v>1285</v>
      </c>
      <c r="B90" s="20">
        <v>34240000</v>
      </c>
      <c r="C90" s="20">
        <v>19364000</v>
      </c>
      <c r="D90" s="20">
        <v>21381000</v>
      </c>
      <c r="E90" s="20">
        <v>33195000</v>
      </c>
      <c r="F90" s="20">
        <v>45785000</v>
      </c>
      <c r="G90" s="20">
        <v>31096000</v>
      </c>
      <c r="H90" s="20">
        <v>20756000</v>
      </c>
      <c r="I90" s="20">
        <v>35584000</v>
      </c>
    </row>
    <row r="91" spans="1:47" x14ac:dyDescent="0.2">
      <c r="A91" s="16" t="s">
        <v>1286</v>
      </c>
      <c r="B91" s="20">
        <v>34240000</v>
      </c>
      <c r="C91" s="20">
        <v>19364000</v>
      </c>
      <c r="D91" s="20">
        <v>21381000</v>
      </c>
      <c r="E91" s="20">
        <v>33195000</v>
      </c>
      <c r="F91" s="20">
        <v>45785000</v>
      </c>
      <c r="G91" s="20">
        <v>31096000</v>
      </c>
      <c r="H91" s="20">
        <v>20756000</v>
      </c>
      <c r="I91" s="20">
        <v>35584000</v>
      </c>
    </row>
    <row r="92" spans="1:47" x14ac:dyDescent="0.2">
      <c r="A92" s="16" t="s">
        <v>1287</v>
      </c>
      <c r="B92" s="20">
        <v>157858000</v>
      </c>
      <c r="C92" s="20">
        <v>35753000</v>
      </c>
      <c r="D92" s="20">
        <v>56833000</v>
      </c>
      <c r="E92" s="20">
        <v>93644000</v>
      </c>
      <c r="F92" s="20">
        <v>127919000</v>
      </c>
      <c r="G92" s="20">
        <v>160630000</v>
      </c>
      <c r="H92" s="20">
        <v>159787000</v>
      </c>
      <c r="I92" s="20">
        <v>152761000</v>
      </c>
    </row>
    <row r="93" spans="1:47" x14ac:dyDescent="0.2">
      <c r="A93" s="16" t="s">
        <v>1288</v>
      </c>
      <c r="B93" s="20">
        <v>40238000</v>
      </c>
      <c r="C93" s="20">
        <v>7161000</v>
      </c>
      <c r="D93" s="20">
        <v>8774000</v>
      </c>
      <c r="E93" s="20">
        <v>15204000</v>
      </c>
      <c r="F93" s="20">
        <v>33254000</v>
      </c>
      <c r="G93" s="20">
        <v>42789000</v>
      </c>
      <c r="H93" s="20">
        <v>42081000</v>
      </c>
      <c r="I93" s="20">
        <v>42124000</v>
      </c>
    </row>
    <row r="94" spans="1:47" x14ac:dyDescent="0.2">
      <c r="A94" s="16" t="s">
        <v>1289</v>
      </c>
      <c r="B94" s="20">
        <v>40238000</v>
      </c>
      <c r="C94" s="20">
        <v>7161000</v>
      </c>
      <c r="D94" s="20">
        <v>8774000</v>
      </c>
      <c r="E94" s="20">
        <v>15204000</v>
      </c>
      <c r="F94" s="20">
        <v>33254000</v>
      </c>
      <c r="G94" s="20">
        <v>42789000</v>
      </c>
      <c r="H94" s="20">
        <v>42081000</v>
      </c>
      <c r="I94" s="20">
        <v>42124000</v>
      </c>
    </row>
    <row r="95" spans="1:47" x14ac:dyDescent="0.2">
      <c r="A95" s="47" t="s">
        <v>1408</v>
      </c>
      <c r="B95" s="20"/>
      <c r="C95" s="49">
        <f t="shared" ref="C95:I95" si="39">IFERROR(C94/C$3,0)</f>
        <v>0.28854619956856969</v>
      </c>
      <c r="D95" s="49">
        <f t="shared" si="39"/>
        <v>0.32515190525851789</v>
      </c>
      <c r="E95" s="49">
        <f t="shared" si="39"/>
        <v>0.37194897622583889</v>
      </c>
      <c r="F95" s="49">
        <f t="shared" si="39"/>
        <v>0.59807659704628435</v>
      </c>
      <c r="G95" s="49">
        <f t="shared" si="39"/>
        <v>1.2178432736354288</v>
      </c>
      <c r="H95" s="49">
        <f t="shared" si="39"/>
        <v>1.90936354027225</v>
      </c>
      <c r="I95" s="49">
        <f t="shared" si="39"/>
        <v>1.149311133617378</v>
      </c>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row>
    <row r="96" spans="1:47" x14ac:dyDescent="0.2">
      <c r="A96" s="16" t="s">
        <v>1290</v>
      </c>
      <c r="B96" s="20">
        <v>29379000</v>
      </c>
      <c r="C96" s="20">
        <v>3949000</v>
      </c>
      <c r="D96" s="20">
        <v>5587000</v>
      </c>
      <c r="E96" s="20">
        <v>7929000</v>
      </c>
      <c r="F96" s="20">
        <v>23013000</v>
      </c>
      <c r="G96" s="20">
        <v>30546000</v>
      </c>
      <c r="H96" s="20">
        <v>30244000</v>
      </c>
      <c r="I96" s="20">
        <v>31278000</v>
      </c>
    </row>
    <row r="97" spans="1:47" x14ac:dyDescent="0.2">
      <c r="A97" s="47" t="s">
        <v>1409</v>
      </c>
      <c r="B97" s="20"/>
      <c r="C97" s="49">
        <f t="shared" ref="C97:I97" si="40">IFERROR(C96/C$3,0)</f>
        <v>0.15912148332583184</v>
      </c>
      <c r="D97" s="49">
        <f t="shared" si="40"/>
        <v>0.20704623828121033</v>
      </c>
      <c r="E97" s="49">
        <f t="shared" si="40"/>
        <v>0.19397417998517999</v>
      </c>
      <c r="F97" s="49">
        <f t="shared" si="40"/>
        <v>0.41389116280225363</v>
      </c>
      <c r="G97" s="49">
        <f t="shared" si="40"/>
        <v>0.86938794167818378</v>
      </c>
      <c r="H97" s="49">
        <f t="shared" si="40"/>
        <v>1.372277058814998</v>
      </c>
      <c r="I97" s="49">
        <f t="shared" si="40"/>
        <v>0.85338889082908431</v>
      </c>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row>
    <row r="98" spans="1:47" x14ac:dyDescent="0.2">
      <c r="A98" s="16" t="s">
        <v>1291</v>
      </c>
      <c r="B98" s="20">
        <v>10859000</v>
      </c>
      <c r="C98" s="20">
        <v>3212000</v>
      </c>
      <c r="D98" s="20">
        <v>3187000</v>
      </c>
      <c r="E98" s="20">
        <v>7275000</v>
      </c>
      <c r="F98" s="20">
        <v>10241000</v>
      </c>
      <c r="G98" s="20">
        <v>12243000</v>
      </c>
      <c r="H98" s="20">
        <v>11837000</v>
      </c>
      <c r="I98" s="20">
        <v>10846000</v>
      </c>
    </row>
    <row r="99" spans="1:47" x14ac:dyDescent="0.2">
      <c r="A99" s="16" t="s">
        <v>1292</v>
      </c>
      <c r="B99" s="20">
        <v>117620000</v>
      </c>
      <c r="C99" s="20">
        <v>28592000</v>
      </c>
      <c r="D99" s="20">
        <v>48059000</v>
      </c>
      <c r="E99" s="20">
        <v>78440000</v>
      </c>
      <c r="F99" s="20">
        <v>94665000</v>
      </c>
      <c r="G99" s="20">
        <v>117841000</v>
      </c>
      <c r="H99" s="20">
        <v>117706000</v>
      </c>
      <c r="I99" s="20">
        <v>110637000</v>
      </c>
    </row>
    <row r="100" spans="1:47" x14ac:dyDescent="0.2">
      <c r="A100" s="47" t="s">
        <v>1410</v>
      </c>
      <c r="B100" s="20"/>
      <c r="C100" s="49">
        <f t="shared" ref="C100:I100" si="41">IFERROR(C99/C$3,0)</f>
        <v>1.1520895039889045</v>
      </c>
      <c r="D100" s="49">
        <f t="shared" si="41"/>
        <v>1.7809978817892764</v>
      </c>
      <c r="E100" s="49">
        <f t="shared" si="41"/>
        <v>1.9189474937618261</v>
      </c>
      <c r="F100" s="49">
        <f t="shared" si="41"/>
        <v>1.7025597239245358</v>
      </c>
      <c r="G100" s="49">
        <f t="shared" si="41"/>
        <v>3.353943050982088</v>
      </c>
      <c r="H100" s="49">
        <f t="shared" si="41"/>
        <v>5.340736790268422</v>
      </c>
      <c r="I100" s="49">
        <f t="shared" si="41"/>
        <v>3.0186196916253407</v>
      </c>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row>
    <row r="101" spans="1:47" x14ac:dyDescent="0.2">
      <c r="A101" s="16" t="s">
        <v>1293</v>
      </c>
      <c r="B101" s="20" t="s">
        <v>1294</v>
      </c>
      <c r="C101" s="20">
        <v>-16389000</v>
      </c>
      <c r="D101" s="20">
        <v>-35452000</v>
      </c>
      <c r="E101" s="20">
        <v>-60449000</v>
      </c>
      <c r="F101" s="20">
        <v>-82134000</v>
      </c>
      <c r="G101" s="20" t="s">
        <v>1294</v>
      </c>
      <c r="H101" s="20" t="s">
        <v>1294</v>
      </c>
      <c r="I101" s="20" t="s">
        <v>1294</v>
      </c>
    </row>
    <row r="102" spans="1:47" x14ac:dyDescent="0.2">
      <c r="A102" s="16"/>
      <c r="B102" s="20"/>
      <c r="C102" s="49">
        <f t="shared" ref="C102:I102" si="42">IFERROR(C101/C$3,0)</f>
        <v>-0.66038034698076931</v>
      </c>
      <c r="D102" s="49">
        <f t="shared" si="42"/>
        <v>-1.3138004724441505</v>
      </c>
      <c r="E102" s="49">
        <f t="shared" si="42"/>
        <v>-1.4788176574503904</v>
      </c>
      <c r="F102" s="49">
        <f t="shared" si="42"/>
        <v>-1.4771884050580237</v>
      </c>
      <c r="G102" s="49">
        <f t="shared" si="42"/>
        <v>0</v>
      </c>
      <c r="H102" s="49">
        <f t="shared" si="42"/>
        <v>0</v>
      </c>
      <c r="I102" s="49">
        <f t="shared" si="42"/>
        <v>0</v>
      </c>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row>
    <row r="103" spans="1:47" x14ac:dyDescent="0.2">
      <c r="A103" s="16" t="s">
        <v>1295</v>
      </c>
      <c r="B103" s="20">
        <v>12168000</v>
      </c>
      <c r="C103" s="20">
        <v>685000</v>
      </c>
      <c r="D103" s="20">
        <v>2157000</v>
      </c>
      <c r="E103" s="20">
        <v>-836000</v>
      </c>
      <c r="F103" s="20">
        <v>-1758000</v>
      </c>
      <c r="G103" s="20">
        <v>1359000</v>
      </c>
      <c r="H103" s="20">
        <v>8439000</v>
      </c>
      <c r="I103" s="20">
        <v>14429000</v>
      </c>
    </row>
    <row r="104" spans="1:47" x14ac:dyDescent="0.2">
      <c r="A104" s="16" t="s">
        <v>1296</v>
      </c>
      <c r="B104" s="20">
        <v>12168000</v>
      </c>
      <c r="C104" s="20">
        <v>685000</v>
      </c>
      <c r="D104" s="20">
        <v>2157000</v>
      </c>
      <c r="E104" s="20">
        <v>393000</v>
      </c>
      <c r="F104" s="20">
        <v>387000</v>
      </c>
      <c r="G104" s="20">
        <v>3575000</v>
      </c>
      <c r="H104" s="20">
        <v>9812000</v>
      </c>
      <c r="I104" s="20">
        <v>14429000</v>
      </c>
    </row>
    <row r="105" spans="1:47" x14ac:dyDescent="0.2">
      <c r="A105" s="16" t="s">
        <v>1297</v>
      </c>
      <c r="B105" s="16"/>
      <c r="C105" s="16"/>
      <c r="D105" s="16">
        <v>0</v>
      </c>
      <c r="E105" s="20">
        <v>1229000</v>
      </c>
      <c r="F105" s="20">
        <v>2145000</v>
      </c>
      <c r="G105" s="20">
        <v>2216000</v>
      </c>
      <c r="H105" s="20">
        <v>1373000</v>
      </c>
      <c r="I105" s="16">
        <v>0</v>
      </c>
    </row>
    <row r="106" spans="1:47" x14ac:dyDescent="0.2">
      <c r="A106" s="16" t="s">
        <v>1298</v>
      </c>
      <c r="B106" s="16"/>
      <c r="C106" s="20">
        <v>-7000</v>
      </c>
      <c r="D106" s="20">
        <v>325000</v>
      </c>
      <c r="E106" s="20">
        <v>-5676000</v>
      </c>
      <c r="F106" s="16"/>
      <c r="G106" s="16"/>
      <c r="H106" s="20">
        <v>-621000</v>
      </c>
      <c r="I106" s="20">
        <v>-2437000</v>
      </c>
    </row>
    <row r="107" spans="1:47" x14ac:dyDescent="0.2">
      <c r="A107" s="16" t="s">
        <v>1299</v>
      </c>
      <c r="B107" s="16"/>
      <c r="C107" s="16"/>
      <c r="D107" s="16"/>
      <c r="E107" s="20">
        <v>-5676000</v>
      </c>
      <c r="F107" s="16"/>
      <c r="G107" s="16"/>
      <c r="H107" s="16"/>
      <c r="I107" s="16"/>
    </row>
    <row r="108" spans="1:47" x14ac:dyDescent="0.2">
      <c r="A108" s="16" t="s">
        <v>1300</v>
      </c>
      <c r="B108" s="16">
        <v>0</v>
      </c>
      <c r="C108" s="16"/>
      <c r="D108" s="16"/>
      <c r="E108" s="16"/>
      <c r="F108" s="16"/>
      <c r="G108" s="16">
        <v>0</v>
      </c>
      <c r="H108" s="20">
        <v>-621000</v>
      </c>
      <c r="I108" s="20">
        <v>-2437000</v>
      </c>
    </row>
    <row r="109" spans="1:47" x14ac:dyDescent="0.2">
      <c r="A109" s="16" t="s">
        <v>1301</v>
      </c>
      <c r="B109" s="16">
        <v>0</v>
      </c>
      <c r="C109" s="16"/>
      <c r="D109" s="16"/>
      <c r="E109" s="16"/>
      <c r="F109" s="16"/>
      <c r="G109" s="16"/>
      <c r="H109" s="16">
        <v>0</v>
      </c>
      <c r="I109" s="20">
        <v>2437000</v>
      </c>
    </row>
    <row r="110" spans="1:47" x14ac:dyDescent="0.2">
      <c r="A110" s="16" t="s">
        <v>1302</v>
      </c>
      <c r="B110" s="16"/>
      <c r="C110" s="16"/>
      <c r="D110" s="16"/>
      <c r="E110" s="16"/>
      <c r="F110" s="16"/>
      <c r="G110" s="16"/>
      <c r="H110" s="20">
        <v>621000</v>
      </c>
      <c r="I110" s="16"/>
    </row>
    <row r="111" spans="1:47" x14ac:dyDescent="0.2">
      <c r="A111" s="16" t="s">
        <v>1303</v>
      </c>
      <c r="B111" s="16"/>
      <c r="C111" s="20">
        <v>-7000</v>
      </c>
      <c r="D111" s="20">
        <v>325000</v>
      </c>
      <c r="E111" s="16"/>
      <c r="F111" s="16"/>
      <c r="G111" s="16"/>
      <c r="H111" s="16"/>
      <c r="I111" s="16"/>
    </row>
    <row r="112" spans="1:47" x14ac:dyDescent="0.2">
      <c r="A112" s="16" t="s">
        <v>1304</v>
      </c>
      <c r="B112" s="20" t="s">
        <v>1294</v>
      </c>
      <c r="C112" s="20">
        <v>-15711000</v>
      </c>
      <c r="D112" s="20">
        <v>-33295000</v>
      </c>
      <c r="E112" s="20">
        <v>-66961000</v>
      </c>
      <c r="F112" s="20">
        <v>-83892000</v>
      </c>
      <c r="G112" s="20" t="s">
        <v>1294</v>
      </c>
      <c r="H112" s="20" t="s">
        <v>1294</v>
      </c>
      <c r="I112" s="20" t="s">
        <v>1294</v>
      </c>
    </row>
    <row r="113" spans="1:47" x14ac:dyDescent="0.2">
      <c r="A113" s="16" t="s">
        <v>1305</v>
      </c>
      <c r="B113" s="16"/>
      <c r="C113" s="16">
        <v>0</v>
      </c>
      <c r="D113" s="20">
        <v>804000</v>
      </c>
      <c r="E113" s="20">
        <v>-626000</v>
      </c>
      <c r="F113" s="16">
        <v>0</v>
      </c>
      <c r="G113" s="16">
        <v>0</v>
      </c>
      <c r="H113" s="20">
        <v>1280000</v>
      </c>
      <c r="I113" s="20">
        <v>131000</v>
      </c>
    </row>
    <row r="114" spans="1:47" x14ac:dyDescent="0.2">
      <c r="A114" s="16" t="s">
        <v>1306</v>
      </c>
      <c r="B114" s="20" t="s">
        <v>1294</v>
      </c>
      <c r="C114" s="20">
        <v>-24107000</v>
      </c>
      <c r="D114" s="20">
        <v>-42567000</v>
      </c>
      <c r="E114" s="20">
        <v>-66335000</v>
      </c>
      <c r="F114" s="20">
        <v>-83892000</v>
      </c>
      <c r="G114" s="20" t="s">
        <v>1294</v>
      </c>
      <c r="H114" s="20" t="s">
        <v>1294</v>
      </c>
      <c r="I114" s="20" t="s">
        <v>1294</v>
      </c>
    </row>
    <row r="115" spans="1:47" x14ac:dyDescent="0.2">
      <c r="A115" s="16" t="s">
        <v>1307</v>
      </c>
      <c r="B115" s="20" t="s">
        <v>1294</v>
      </c>
      <c r="C115" s="20">
        <v>-15711000</v>
      </c>
      <c r="D115" s="20">
        <v>-34099000</v>
      </c>
      <c r="E115" s="20">
        <v>-66335000</v>
      </c>
      <c r="F115" s="20">
        <v>-83892000</v>
      </c>
      <c r="G115" s="20" t="s">
        <v>1294</v>
      </c>
      <c r="H115" s="20" t="s">
        <v>1294</v>
      </c>
      <c r="I115" s="20" t="s">
        <v>1294</v>
      </c>
    </row>
    <row r="116" spans="1:47" x14ac:dyDescent="0.2">
      <c r="A116" s="47" t="s">
        <v>1411</v>
      </c>
      <c r="B116" s="16"/>
      <c r="C116" s="49">
        <f t="shared" ref="C116:I116" si="43">IFERROR(C115/C$3,0)</f>
        <v>-0.63306093302915778</v>
      </c>
      <c r="D116" s="49">
        <f t="shared" si="43"/>
        <v>-1.2636602253715754</v>
      </c>
      <c r="E116" s="49">
        <f t="shared" si="43"/>
        <v>-1.6228121111510803</v>
      </c>
      <c r="F116" s="49">
        <f t="shared" si="43"/>
        <v>-1.5088062151743216</v>
      </c>
      <c r="G116" s="49">
        <f t="shared" si="43"/>
        <v>0</v>
      </c>
      <c r="H116" s="49">
        <f t="shared" si="43"/>
        <v>0</v>
      </c>
      <c r="I116" s="49">
        <f t="shared" si="43"/>
        <v>0</v>
      </c>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row>
    <row r="117" spans="1:47" x14ac:dyDescent="0.2">
      <c r="A117" s="16" t="s">
        <v>1308</v>
      </c>
      <c r="B117" s="20" t="s">
        <v>1294</v>
      </c>
      <c r="C117" s="20">
        <v>-15711000</v>
      </c>
      <c r="D117" s="20">
        <v>-34099000</v>
      </c>
      <c r="E117" s="20">
        <v>-66335000</v>
      </c>
      <c r="F117" s="20">
        <v>-83892000</v>
      </c>
      <c r="G117" s="20" t="s">
        <v>1294</v>
      </c>
      <c r="H117" s="20" t="s">
        <v>1294</v>
      </c>
      <c r="I117" s="20" t="s">
        <v>1294</v>
      </c>
    </row>
    <row r="118" spans="1:47" x14ac:dyDescent="0.2">
      <c r="A118" s="16" t="s">
        <v>1309</v>
      </c>
      <c r="B118" s="20" t="s">
        <v>1294</v>
      </c>
      <c r="C118" s="20">
        <v>-15711000</v>
      </c>
      <c r="D118" s="20">
        <v>-34099000</v>
      </c>
      <c r="E118" s="20">
        <v>-66335000</v>
      </c>
      <c r="F118" s="20">
        <v>-83892000</v>
      </c>
      <c r="G118" s="20" t="s">
        <v>1294</v>
      </c>
      <c r="H118" s="20" t="s">
        <v>1294</v>
      </c>
      <c r="I118" s="20" t="s">
        <v>1294</v>
      </c>
    </row>
    <row r="119" spans="1:47" x14ac:dyDescent="0.2">
      <c r="A119" s="16" t="s">
        <v>1310</v>
      </c>
      <c r="B119" s="16"/>
      <c r="C119" s="20">
        <v>8396000</v>
      </c>
      <c r="D119" s="20">
        <v>8468000</v>
      </c>
      <c r="E119" s="16"/>
      <c r="F119" s="16"/>
      <c r="G119" s="16"/>
      <c r="H119" s="16"/>
      <c r="I119" s="16"/>
    </row>
    <row r="120" spans="1:47" x14ac:dyDescent="0.2">
      <c r="A120" s="16" t="s">
        <v>1311</v>
      </c>
      <c r="B120" s="16"/>
      <c r="C120" s="20">
        <v>8396000</v>
      </c>
      <c r="D120" s="20">
        <v>8468000</v>
      </c>
      <c r="E120" s="16">
        <v>0</v>
      </c>
      <c r="F120" s="16"/>
      <c r="G120" s="16"/>
      <c r="H120" s="16"/>
      <c r="I120" s="16"/>
    </row>
    <row r="121" spans="1:47" x14ac:dyDescent="0.2">
      <c r="A121" s="16" t="s">
        <v>1312</v>
      </c>
      <c r="B121" s="20" t="s">
        <v>1294</v>
      </c>
      <c r="C121" s="20">
        <v>-24107000</v>
      </c>
      <c r="D121" s="20">
        <v>-42567000</v>
      </c>
      <c r="E121" s="20">
        <v>-66335000</v>
      </c>
      <c r="F121" s="20">
        <v>-83892000</v>
      </c>
      <c r="G121" s="20" t="s">
        <v>1294</v>
      </c>
      <c r="H121" s="20" t="s">
        <v>1294</v>
      </c>
      <c r="I121" s="20" t="s">
        <v>1294</v>
      </c>
    </row>
    <row r="122" spans="1:47" x14ac:dyDescent="0.2">
      <c r="A122" s="16" t="s">
        <v>1313</v>
      </c>
      <c r="B122" s="16">
        <v>-1.59</v>
      </c>
      <c r="C122" s="16">
        <v>-1.63</v>
      </c>
      <c r="D122" s="16">
        <v>-2.4700000000000002</v>
      </c>
      <c r="E122" s="16">
        <v>-5.83</v>
      </c>
      <c r="F122" s="16">
        <v>-1.82</v>
      </c>
      <c r="G122" s="16">
        <v>-2.62</v>
      </c>
      <c r="H122" s="16">
        <v>-2.67</v>
      </c>
      <c r="I122" s="16">
        <v>-1.52</v>
      </c>
    </row>
    <row r="123" spans="1:47" x14ac:dyDescent="0.2">
      <c r="A123" s="16" t="s">
        <v>1314</v>
      </c>
      <c r="B123" s="16">
        <v>-1.59</v>
      </c>
      <c r="C123" s="16">
        <v>-1.63</v>
      </c>
      <c r="D123" s="16">
        <v>-2.4700000000000002</v>
      </c>
      <c r="E123" s="16">
        <v>-5.83</v>
      </c>
      <c r="F123" s="16">
        <v>-1.82</v>
      </c>
      <c r="G123" s="16">
        <v>-2.62</v>
      </c>
      <c r="H123" s="16">
        <v>-2.67</v>
      </c>
      <c r="I123" s="16">
        <v>-1.52</v>
      </c>
    </row>
    <row r="124" spans="1:47" x14ac:dyDescent="0.2">
      <c r="A124" s="16" t="s">
        <v>1315</v>
      </c>
      <c r="B124" s="20">
        <v>70522322</v>
      </c>
      <c r="C124" s="20">
        <v>14788060</v>
      </c>
      <c r="D124" s="20">
        <v>17233018</v>
      </c>
      <c r="E124" s="20">
        <v>11370328</v>
      </c>
      <c r="F124" s="20">
        <v>46041733</v>
      </c>
      <c r="G124" s="20">
        <v>48861665</v>
      </c>
      <c r="H124" s="20">
        <v>49640505</v>
      </c>
      <c r="I124" s="20">
        <v>69372993</v>
      </c>
    </row>
    <row r="125" spans="1:47" x14ac:dyDescent="0.2">
      <c r="A125" s="16" t="s">
        <v>1316</v>
      </c>
      <c r="B125" s="20">
        <v>70522322</v>
      </c>
      <c r="C125" s="20">
        <v>14788060</v>
      </c>
      <c r="D125" s="20">
        <v>17233018</v>
      </c>
      <c r="E125" s="20">
        <v>11370328</v>
      </c>
      <c r="F125" s="20">
        <v>46041733</v>
      </c>
      <c r="G125" s="20">
        <v>48861665</v>
      </c>
      <c r="H125" s="20">
        <v>49640505</v>
      </c>
      <c r="I125" s="20">
        <v>69372993</v>
      </c>
    </row>
    <row r="126" spans="1:47" x14ac:dyDescent="0.2">
      <c r="A126" s="16" t="s">
        <v>1317</v>
      </c>
      <c r="B126" s="20" t="s">
        <v>1294</v>
      </c>
      <c r="C126" s="20">
        <v>-16389000</v>
      </c>
      <c r="D126" s="20">
        <v>-35452000</v>
      </c>
      <c r="E126" s="20">
        <v>-60449000</v>
      </c>
      <c r="F126" s="20">
        <v>-82134000</v>
      </c>
      <c r="G126" s="20" t="s">
        <v>1294</v>
      </c>
      <c r="H126" s="20" t="s">
        <v>1294</v>
      </c>
      <c r="I126" s="20" t="s">
        <v>1294</v>
      </c>
    </row>
    <row r="127" spans="1:47" x14ac:dyDescent="0.2">
      <c r="A127" s="16" t="s">
        <v>1318</v>
      </c>
      <c r="B127" s="20">
        <v>157858000</v>
      </c>
      <c r="C127" s="20">
        <v>35753000</v>
      </c>
      <c r="D127" s="20">
        <v>56833000</v>
      </c>
      <c r="E127" s="20">
        <v>93644000</v>
      </c>
      <c r="F127" s="20">
        <v>127919000</v>
      </c>
      <c r="G127" s="20">
        <v>160630000</v>
      </c>
      <c r="H127" s="20">
        <v>159787000</v>
      </c>
      <c r="I127" s="20">
        <v>152761000</v>
      </c>
    </row>
    <row r="128" spans="1:47" x14ac:dyDescent="0.2">
      <c r="A128" s="16" t="s">
        <v>1319</v>
      </c>
      <c r="B128" s="20" t="s">
        <v>1294</v>
      </c>
      <c r="C128" s="20">
        <v>-15711000</v>
      </c>
      <c r="D128" s="20">
        <v>-34099000</v>
      </c>
      <c r="E128" s="20">
        <v>-66335000</v>
      </c>
      <c r="F128" s="20">
        <v>-83892000</v>
      </c>
      <c r="G128" s="20" t="s">
        <v>1294</v>
      </c>
      <c r="H128" s="20" t="s">
        <v>1294</v>
      </c>
      <c r="I128" s="20" t="s">
        <v>1294</v>
      </c>
    </row>
    <row r="129" spans="1:47" x14ac:dyDescent="0.2">
      <c r="A129" s="16" t="s">
        <v>1320</v>
      </c>
      <c r="B129" s="20" t="s">
        <v>1294</v>
      </c>
      <c r="C129" s="20">
        <v>-15711000</v>
      </c>
      <c r="D129" s="20">
        <v>-34099000</v>
      </c>
      <c r="E129" s="21" t="s">
        <v>1294</v>
      </c>
      <c r="F129" s="20">
        <v>-83892000</v>
      </c>
      <c r="G129" s="20" t="s">
        <v>1294</v>
      </c>
      <c r="H129" s="20" t="s">
        <v>1294</v>
      </c>
      <c r="I129" s="20" t="s">
        <v>1294</v>
      </c>
    </row>
    <row r="130" spans="1:47" x14ac:dyDescent="0.2">
      <c r="A130" s="16" t="s">
        <v>1321</v>
      </c>
      <c r="B130" s="20">
        <v>12168000</v>
      </c>
      <c r="C130" s="20">
        <v>685000</v>
      </c>
      <c r="D130" s="20">
        <v>2157000</v>
      </c>
      <c r="E130" s="20">
        <v>393000</v>
      </c>
      <c r="F130" s="20">
        <v>387000</v>
      </c>
      <c r="G130" s="20">
        <v>3575000</v>
      </c>
      <c r="H130" s="20">
        <v>9812000</v>
      </c>
      <c r="I130" s="20">
        <v>14429000</v>
      </c>
    </row>
    <row r="131" spans="1:47" x14ac:dyDescent="0.2">
      <c r="A131" s="16" t="s">
        <v>1322</v>
      </c>
      <c r="B131" s="16"/>
      <c r="C131" s="16"/>
      <c r="D131" s="16">
        <v>0</v>
      </c>
      <c r="E131" s="20">
        <v>1229000</v>
      </c>
      <c r="F131" s="20">
        <v>2145000</v>
      </c>
      <c r="G131" s="20">
        <v>2216000</v>
      </c>
      <c r="H131" s="20">
        <v>1373000</v>
      </c>
      <c r="I131" s="16">
        <v>0</v>
      </c>
    </row>
    <row r="132" spans="1:47" x14ac:dyDescent="0.2">
      <c r="A132" s="16" t="s">
        <v>1323</v>
      </c>
      <c r="B132" s="20">
        <v>12168000</v>
      </c>
      <c r="C132" s="20">
        <v>685000</v>
      </c>
      <c r="D132" s="20">
        <v>2157000</v>
      </c>
      <c r="E132" s="20">
        <v>-836000</v>
      </c>
      <c r="F132" s="20">
        <v>-1758000</v>
      </c>
      <c r="G132" s="20">
        <v>1359000</v>
      </c>
      <c r="H132" s="20">
        <v>8439000</v>
      </c>
      <c r="I132" s="20">
        <v>14429000</v>
      </c>
    </row>
    <row r="133" spans="1:47" x14ac:dyDescent="0.2">
      <c r="A133" s="16" t="s">
        <v>1281</v>
      </c>
      <c r="B133" s="20" t="s">
        <v>1294</v>
      </c>
      <c r="C133" s="20">
        <v>-16389000</v>
      </c>
      <c r="D133" s="20">
        <v>-33295000</v>
      </c>
      <c r="E133" s="20">
        <v>-65732000</v>
      </c>
      <c r="F133" s="20">
        <v>-81747000</v>
      </c>
      <c r="G133" s="20" t="s">
        <v>1294</v>
      </c>
      <c r="H133" s="20" t="s">
        <v>1294</v>
      </c>
      <c r="I133" s="20" t="s">
        <v>1294</v>
      </c>
    </row>
    <row r="134" spans="1:47" x14ac:dyDescent="0.2">
      <c r="A134" s="16" t="s">
        <v>1278</v>
      </c>
      <c r="B134" s="20" t="s">
        <v>1294</v>
      </c>
      <c r="C134" s="20">
        <v>-15116000</v>
      </c>
      <c r="D134" s="20">
        <v>-31700000</v>
      </c>
      <c r="E134" s="20">
        <v>-64115000</v>
      </c>
      <c r="F134" s="20">
        <v>-80255000</v>
      </c>
      <c r="G134" s="20" t="s">
        <v>1294</v>
      </c>
      <c r="H134" s="20" t="s">
        <v>1294</v>
      </c>
      <c r="I134" s="20" t="s">
        <v>1294</v>
      </c>
    </row>
    <row r="135" spans="1:47" x14ac:dyDescent="0.2">
      <c r="A135" s="16" t="s">
        <v>1324</v>
      </c>
      <c r="B135" s="20">
        <v>1993000</v>
      </c>
      <c r="C135" s="20">
        <v>1273000</v>
      </c>
      <c r="D135" s="20">
        <v>1595000</v>
      </c>
      <c r="E135" s="20">
        <v>1617000</v>
      </c>
      <c r="F135" s="20">
        <v>1492000</v>
      </c>
      <c r="G135" s="20">
        <v>1676000</v>
      </c>
      <c r="H135" s="20">
        <v>1880000</v>
      </c>
      <c r="I135" s="20">
        <v>1818000</v>
      </c>
    </row>
    <row r="136" spans="1:47" x14ac:dyDescent="0.2">
      <c r="A136" s="16" t="s">
        <v>1325</v>
      </c>
      <c r="B136" s="20" t="s">
        <v>1294</v>
      </c>
      <c r="C136" s="20">
        <v>-15711000</v>
      </c>
      <c r="D136" s="20">
        <v>-34099000</v>
      </c>
      <c r="E136" s="20">
        <v>-66335000</v>
      </c>
      <c r="F136" s="20">
        <v>-83892000</v>
      </c>
      <c r="G136" s="20" t="s">
        <v>1294</v>
      </c>
      <c r="H136" s="20" t="s">
        <v>1294</v>
      </c>
      <c r="I136" s="20" t="s">
        <v>1294</v>
      </c>
    </row>
    <row r="137" spans="1:47" x14ac:dyDescent="0.2">
      <c r="A137" s="16" t="s">
        <v>1326</v>
      </c>
      <c r="B137" s="16">
        <v>0</v>
      </c>
      <c r="C137" s="16"/>
      <c r="D137" s="16"/>
      <c r="E137" s="20">
        <v>-5676000</v>
      </c>
      <c r="F137" s="16"/>
      <c r="G137" s="16">
        <v>0</v>
      </c>
      <c r="H137" s="20">
        <v>-621000</v>
      </c>
      <c r="I137" s="20">
        <v>-2437000</v>
      </c>
    </row>
    <row r="138" spans="1:47" x14ac:dyDescent="0.2">
      <c r="A138" s="16" t="s">
        <v>1327</v>
      </c>
      <c r="B138" s="16">
        <v>0</v>
      </c>
      <c r="C138" s="16"/>
      <c r="D138" s="16"/>
      <c r="E138" s="20">
        <v>-5676000</v>
      </c>
      <c r="F138" s="16"/>
      <c r="G138" s="16">
        <v>0</v>
      </c>
      <c r="H138" s="20">
        <v>-621000</v>
      </c>
      <c r="I138" s="20">
        <v>-2437000</v>
      </c>
    </row>
    <row r="139" spans="1:47" x14ac:dyDescent="0.2">
      <c r="A139" s="16" t="s">
        <v>1328</v>
      </c>
      <c r="B139" s="20" t="s">
        <v>1294</v>
      </c>
      <c r="C139" s="20">
        <v>-15116000</v>
      </c>
      <c r="D139" s="20">
        <v>-31700000</v>
      </c>
      <c r="E139" s="20">
        <v>-58439000</v>
      </c>
      <c r="F139" s="20">
        <v>-80255000</v>
      </c>
      <c r="G139" s="20" t="s">
        <v>1294</v>
      </c>
      <c r="H139" s="20" t="s">
        <v>1294</v>
      </c>
      <c r="I139" s="20" t="s">
        <v>1294</v>
      </c>
    </row>
    <row r="140" spans="1:47" x14ac:dyDescent="0.2">
      <c r="A140" s="16" t="s">
        <v>1329</v>
      </c>
      <c r="B140" s="16">
        <v>0</v>
      </c>
      <c r="C140" s="16">
        <v>0</v>
      </c>
      <c r="D140" s="16">
        <v>0.27</v>
      </c>
      <c r="E140" s="16">
        <v>8.9999999999999993E-3</v>
      </c>
      <c r="F140" s="16">
        <v>0</v>
      </c>
      <c r="G140" s="16">
        <v>0</v>
      </c>
      <c r="H140" s="16">
        <v>0.21</v>
      </c>
      <c r="I140" s="16">
        <v>0.21</v>
      </c>
    </row>
    <row r="141" spans="1:47" x14ac:dyDescent="0.2">
      <c r="A141" s="16" t="s">
        <v>1330</v>
      </c>
      <c r="B141" s="16">
        <v>0</v>
      </c>
      <c r="C141" s="16">
        <v>0</v>
      </c>
      <c r="D141" s="16">
        <v>0</v>
      </c>
      <c r="E141" s="21">
        <v>-53063.37</v>
      </c>
      <c r="F141" s="16">
        <v>0</v>
      </c>
      <c r="G141" s="16">
        <v>0</v>
      </c>
      <c r="H141" s="20">
        <v>-130410</v>
      </c>
      <c r="I141" s="20">
        <v>-511770</v>
      </c>
    </row>
    <row r="142" spans="1:47" x14ac:dyDescent="0.2">
      <c r="A142" s="16"/>
      <c r="B142" s="16"/>
      <c r="C142" s="16"/>
      <c r="D142" s="16"/>
      <c r="E142" s="16"/>
      <c r="F142" s="16"/>
      <c r="G142" s="16"/>
      <c r="H142" s="16"/>
      <c r="I142" s="16"/>
    </row>
    <row r="143" spans="1:47" x14ac:dyDescent="0.2">
      <c r="A143" t="s">
        <v>1331</v>
      </c>
      <c r="B143">
        <v>10572000</v>
      </c>
      <c r="C143">
        <v>1961000</v>
      </c>
      <c r="D143">
        <v>244000</v>
      </c>
      <c r="E143">
        <v>348932000</v>
      </c>
      <c r="F143">
        <v>171400000</v>
      </c>
      <c r="G143">
        <v>1147000</v>
      </c>
      <c r="H143">
        <v>45489000</v>
      </c>
      <c r="I143">
        <v>45336000</v>
      </c>
    </row>
    <row r="144" spans="1:47" x14ac:dyDescent="0.2">
      <c r="A144" s="47" t="s">
        <v>1412</v>
      </c>
      <c r="B144" s="20"/>
      <c r="C144" s="49">
        <f t="shared" ref="C144:I144" si="44">IFERROR(C143/C$3,0)</f>
        <v>7.9016771031136038E-2</v>
      </c>
      <c r="D144" s="49">
        <f t="shared" si="44"/>
        <v>9.0422914158967815E-3</v>
      </c>
      <c r="E144" s="49">
        <f t="shared" si="44"/>
        <v>8.5362338971609066</v>
      </c>
      <c r="F144" s="49">
        <f t="shared" si="44"/>
        <v>3.0826465608267619</v>
      </c>
      <c r="G144" s="49">
        <f t="shared" si="44"/>
        <v>3.2645451748342727E-2</v>
      </c>
      <c r="H144" s="49">
        <f t="shared" si="44"/>
        <v>2.0639965324836478</v>
      </c>
      <c r="I144" s="49">
        <f t="shared" si="44"/>
        <v>1.2369473353356151</v>
      </c>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row>
    <row r="145" spans="1:47" x14ac:dyDescent="0.2">
      <c r="A145" s="19"/>
    </row>
    <row r="146" spans="1:47" x14ac:dyDescent="0.2">
      <c r="A146" s="19"/>
    </row>
    <row r="147" spans="1:47" x14ac:dyDescent="0.2">
      <c r="A147" s="19"/>
    </row>
    <row r="148" spans="1:47" x14ac:dyDescent="0.2">
      <c r="A148" s="19"/>
    </row>
    <row r="150" spans="1:47" x14ac:dyDescent="0.2">
      <c r="A150" s="19"/>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row r="153" spans="1:47" x14ac:dyDescent="0.2">
      <c r="A153" s="19"/>
    </row>
  </sheetData>
  <sortState xmlns:xlrd2="http://schemas.microsoft.com/office/spreadsheetml/2017/richdata2" columnSort="1" ref="C1:I65">
    <sortCondition ref="C1:I1"/>
  </sortState>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8401-C410-1341-B3C2-9B579699025A}">
  <dimension ref="A1:AU151"/>
  <sheetViews>
    <sheetView workbookViewId="0"/>
  </sheetViews>
  <sheetFormatPr baseColWidth="10" defaultRowHeight="16" x14ac:dyDescent="0.2"/>
  <cols>
    <col min="6" max="8" width="11.83203125" bestFit="1" customWidth="1"/>
  </cols>
  <sheetData>
    <row r="1" spans="1:47" x14ac:dyDescent="0.2">
      <c r="A1" s="16" t="s">
        <v>1283</v>
      </c>
      <c r="B1" s="16" t="s">
        <v>1284</v>
      </c>
      <c r="C1" s="18">
        <v>43830</v>
      </c>
      <c r="D1" s="18">
        <v>44196</v>
      </c>
      <c r="E1" s="18">
        <v>44561</v>
      </c>
      <c r="F1" s="18">
        <v>44926</v>
      </c>
      <c r="G1" s="18">
        <v>45291</v>
      </c>
      <c r="H1" s="18">
        <v>45657</v>
      </c>
    </row>
    <row r="2" spans="1:47" x14ac:dyDescent="0.2">
      <c r="A2" s="16"/>
      <c r="B2" s="16"/>
      <c r="C2" s="41">
        <v>1.2620696220330916</v>
      </c>
      <c r="D2" s="41">
        <v>1.231407573454085</v>
      </c>
      <c r="E2" s="41">
        <v>1.2144058909803599</v>
      </c>
      <c r="F2" s="41">
        <v>1.1298901106999999</v>
      </c>
      <c r="G2" s="41">
        <v>1.0618269999999999</v>
      </c>
      <c r="H2" s="41">
        <v>1.03</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s="16" t="s">
        <v>1285</v>
      </c>
      <c r="B3" s="16"/>
      <c r="C3" s="16">
        <f>C$2*C90</f>
        <v>7304858.9723275341</v>
      </c>
      <c r="D3" s="16">
        <f t="shared" ref="D3:H3" si="0">D$2*D90</f>
        <v>15221429.015465945</v>
      </c>
      <c r="E3" s="16">
        <f t="shared" si="0"/>
        <v>11655867.741629494</v>
      </c>
      <c r="F3" s="16">
        <f t="shared" si="0"/>
        <v>15650107.923305698</v>
      </c>
      <c r="G3" s="16">
        <f t="shared" si="0"/>
        <v>36608609.478999995</v>
      </c>
      <c r="H3" s="16">
        <f t="shared" si="0"/>
        <v>10293820</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row>
    <row r="4" spans="1:47" x14ac:dyDescent="0.2">
      <c r="A4" s="16" t="s">
        <v>1286</v>
      </c>
      <c r="C4" s="16">
        <f t="shared" ref="C4:H4" si="1">C$2*C91</f>
        <v>7304858.9723275341</v>
      </c>
      <c r="D4" s="16">
        <f t="shared" si="1"/>
        <v>15221429.015465945</v>
      </c>
      <c r="E4" s="16">
        <f t="shared" si="1"/>
        <v>11655867.741629494</v>
      </c>
      <c r="F4" s="16">
        <f t="shared" si="1"/>
        <v>15650107.923305698</v>
      </c>
      <c r="G4" s="16">
        <f t="shared" si="1"/>
        <v>36608609.478999995</v>
      </c>
      <c r="H4" s="16">
        <f t="shared" si="1"/>
        <v>10293820</v>
      </c>
      <c r="I4" s="16"/>
      <c r="J4" s="16"/>
    </row>
    <row r="5" spans="1:47" x14ac:dyDescent="0.2">
      <c r="A5" s="16" t="s">
        <v>1287</v>
      </c>
      <c r="C5" s="16">
        <f t="shared" ref="C5:H5" si="2">C$2*C92</f>
        <v>50600157.35617274</v>
      </c>
      <c r="D5" s="16">
        <f t="shared" si="2"/>
        <v>59704796.198921315</v>
      </c>
      <c r="E5" s="16">
        <f t="shared" si="2"/>
        <v>92995559.913603023</v>
      </c>
      <c r="F5" s="16">
        <f t="shared" si="2"/>
        <v>135869285.81167498</v>
      </c>
      <c r="G5" s="16">
        <f t="shared" si="2"/>
        <v>159843189.27199998</v>
      </c>
      <c r="H5" s="16">
        <f t="shared" si="2"/>
        <v>181908300</v>
      </c>
      <c r="I5" s="16"/>
      <c r="J5" s="16"/>
    </row>
    <row r="6" spans="1:47" x14ac:dyDescent="0.2">
      <c r="A6" s="16" t="s">
        <v>1288</v>
      </c>
      <c r="C6" s="16">
        <f t="shared" ref="C6:H6" si="3">C$2*C93</f>
        <v>20771141.83942062</v>
      </c>
      <c r="D6" s="16">
        <f t="shared" si="3"/>
        <v>17313590.482764434</v>
      </c>
      <c r="E6" s="16">
        <f t="shared" si="3"/>
        <v>29536780.080424313</v>
      </c>
      <c r="F6" s="16">
        <f t="shared" si="3"/>
        <v>42958422.008814</v>
      </c>
      <c r="G6" s="16">
        <f t="shared" si="3"/>
        <v>40838928.246999994</v>
      </c>
      <c r="H6" s="16">
        <f t="shared" si="3"/>
        <v>47850710</v>
      </c>
      <c r="I6" s="16"/>
      <c r="J6" s="16"/>
    </row>
    <row r="7" spans="1:47" x14ac:dyDescent="0.2">
      <c r="A7" s="16" t="s">
        <v>1289</v>
      </c>
      <c r="C7" s="16">
        <f t="shared" ref="C7:H7" si="4">C$2*C94</f>
        <v>20771141.83942062</v>
      </c>
      <c r="D7" s="16">
        <f t="shared" si="4"/>
        <v>17313590.482764434</v>
      </c>
      <c r="E7" s="16">
        <f t="shared" si="4"/>
        <v>29536780.080424313</v>
      </c>
      <c r="F7" s="16">
        <f t="shared" si="4"/>
        <v>42958422.008814</v>
      </c>
      <c r="G7" s="16">
        <f t="shared" si="4"/>
        <v>40838928.246999994</v>
      </c>
      <c r="H7" s="16">
        <f t="shared" si="4"/>
        <v>47850710</v>
      </c>
      <c r="I7" s="16"/>
      <c r="J7" s="16"/>
    </row>
    <row r="8" spans="1:47" x14ac:dyDescent="0.2">
      <c r="A8" s="47" t="s">
        <v>1408</v>
      </c>
      <c r="C8" s="16">
        <f t="shared" ref="C8:H8" si="5">C$2*C95</f>
        <v>2.8434692467173459</v>
      </c>
      <c r="D8" s="16">
        <f t="shared" si="5"/>
        <v>1.1374484265027101</v>
      </c>
      <c r="E8" s="16">
        <f t="shared" si="5"/>
        <v>2.534069597832882</v>
      </c>
      <c r="F8" s="16">
        <f t="shared" si="5"/>
        <v>2.744928164031478</v>
      </c>
      <c r="G8" s="16">
        <f t="shared" si="5"/>
        <v>1.1155552977347218</v>
      </c>
      <c r="H8" s="16">
        <f t="shared" si="5"/>
        <v>4.6484890934560736</v>
      </c>
      <c r="I8" s="16"/>
      <c r="J8" s="16"/>
    </row>
    <row r="9" spans="1:47" x14ac:dyDescent="0.2">
      <c r="A9" s="16" t="s">
        <v>1291</v>
      </c>
      <c r="C9" s="16">
        <f t="shared" ref="C9:H9" si="6">C$2*C96</f>
        <v>20771141.83942062</v>
      </c>
      <c r="D9" s="16">
        <f t="shared" si="6"/>
        <v>17313590.482764434</v>
      </c>
      <c r="E9" s="16">
        <f t="shared" si="6"/>
        <v>29536780.080424313</v>
      </c>
      <c r="F9" s="16">
        <f t="shared" si="6"/>
        <v>42958422.008814</v>
      </c>
      <c r="G9" s="16">
        <f t="shared" si="6"/>
        <v>40838928.246999994</v>
      </c>
      <c r="H9" s="16">
        <f t="shared" si="6"/>
        <v>47850710</v>
      </c>
      <c r="I9" s="16"/>
      <c r="J9" s="16"/>
    </row>
    <row r="10" spans="1:47" x14ac:dyDescent="0.2">
      <c r="A10" s="47" t="s">
        <v>1409</v>
      </c>
      <c r="C10" s="16">
        <f t="shared" ref="C10:H10" si="7">C$2*C97</f>
        <v>2.8434692467173459</v>
      </c>
      <c r="D10" s="16">
        <f t="shared" si="7"/>
        <v>1.1374484265027101</v>
      </c>
      <c r="E10" s="16">
        <f t="shared" si="7"/>
        <v>2.534069597832882</v>
      </c>
      <c r="F10" s="16">
        <f t="shared" si="7"/>
        <v>2.744928164031478</v>
      </c>
      <c r="G10" s="16">
        <f t="shared" si="7"/>
        <v>1.1155552977347218</v>
      </c>
      <c r="H10" s="16">
        <f t="shared" si="7"/>
        <v>4.6484890934560736</v>
      </c>
      <c r="I10" s="16"/>
      <c r="J10" s="16"/>
    </row>
    <row r="11" spans="1:47" x14ac:dyDescent="0.2">
      <c r="A11" s="16" t="s">
        <v>1292</v>
      </c>
      <c r="C11" s="16">
        <f t="shared" ref="C11:H11" si="8">C$2*C98</f>
        <v>29829015.51675212</v>
      </c>
      <c r="D11" s="16">
        <f t="shared" si="8"/>
        <v>42391205.716156878</v>
      </c>
      <c r="E11" s="16">
        <f t="shared" si="8"/>
        <v>63458779.833178706</v>
      </c>
      <c r="F11" s="16">
        <f t="shared" si="8"/>
        <v>92910863.80286099</v>
      </c>
      <c r="G11" s="16">
        <f t="shared" si="8"/>
        <v>119004261.02499999</v>
      </c>
      <c r="H11" s="16">
        <f t="shared" si="8"/>
        <v>134057590</v>
      </c>
      <c r="I11" s="16"/>
      <c r="J11" s="16"/>
    </row>
    <row r="12" spans="1:47" x14ac:dyDescent="0.2">
      <c r="A12" s="47" t="s">
        <v>1410</v>
      </c>
      <c r="C12" s="16">
        <f t="shared" ref="C12:H12" si="9">C$2*C99</f>
        <v>4.0834485141672427</v>
      </c>
      <c r="D12" s="16">
        <f t="shared" si="9"/>
        <v>2.7849688536526171</v>
      </c>
      <c r="E12" s="16">
        <f t="shared" si="9"/>
        <v>5.4443634090435511</v>
      </c>
      <c r="F12" s="16">
        <f t="shared" si="9"/>
        <v>5.9367554689192126</v>
      </c>
      <c r="G12" s="16">
        <f t="shared" si="9"/>
        <v>3.2507178698842707</v>
      </c>
      <c r="H12" s="16">
        <f t="shared" si="9"/>
        <v>13.023113868320994</v>
      </c>
      <c r="I12" s="16"/>
      <c r="J12" s="16"/>
    </row>
    <row r="13" spans="1:47" x14ac:dyDescent="0.2">
      <c r="A13" s="16" t="s">
        <v>1293</v>
      </c>
      <c r="C13" s="16">
        <f t="shared" ref="C13:H13" si="10">C$2*C100</f>
        <v>-43295298.38384521</v>
      </c>
      <c r="D13" s="16">
        <f t="shared" si="10"/>
        <v>-44483367.18345537</v>
      </c>
      <c r="E13" s="16">
        <f t="shared" si="10"/>
        <v>-81339692.171973526</v>
      </c>
      <c r="F13" s="16">
        <f t="shared" si="10"/>
        <v>-120219177.88836929</v>
      </c>
      <c r="G13" s="16">
        <f t="shared" si="10"/>
        <v>-123234579.79299998</v>
      </c>
      <c r="H13" s="16">
        <f t="shared" si="10"/>
        <v>-171614480</v>
      </c>
      <c r="I13" s="16"/>
      <c r="J13" s="16"/>
    </row>
    <row r="14" spans="1:47" x14ac:dyDescent="0.2">
      <c r="A14" s="47" t="s">
        <v>1413</v>
      </c>
      <c r="C14" s="16">
        <f t="shared" ref="C14:H14" si="11">C$2*C101</f>
        <v>-5.9269177608845895</v>
      </c>
      <c r="D14" s="16">
        <f t="shared" si="11"/>
        <v>-2.9224172801553276</v>
      </c>
      <c r="E14" s="16">
        <f t="shared" si="11"/>
        <v>-6.9784330068764326</v>
      </c>
      <c r="F14" s="16">
        <f t="shared" si="11"/>
        <v>-7.6816836329506897</v>
      </c>
      <c r="G14" s="16">
        <f t="shared" si="11"/>
        <v>-3.3662731676189925</v>
      </c>
      <c r="H14" s="16">
        <f t="shared" si="11"/>
        <v>-16.671602961777065</v>
      </c>
      <c r="I14" s="16"/>
      <c r="J14" s="16"/>
    </row>
    <row r="15" spans="1:47" x14ac:dyDescent="0.2">
      <c r="A15" s="16" t="s">
        <v>1295</v>
      </c>
      <c r="C15" s="16">
        <f t="shared" ref="C15:H15" si="12">C$2*C102</f>
        <v>1316338.6157805144</v>
      </c>
      <c r="D15" s="16">
        <f t="shared" si="12"/>
        <v>265984.03586608235</v>
      </c>
      <c r="E15" s="16">
        <f t="shared" si="12"/>
        <v>170016.8247372504</v>
      </c>
      <c r="F15" s="16">
        <f t="shared" si="12"/>
        <v>0</v>
      </c>
      <c r="G15" s="16">
        <f t="shared" si="12"/>
        <v>0</v>
      </c>
      <c r="H15" s="16">
        <f t="shared" si="12"/>
        <v>0</v>
      </c>
      <c r="I15" s="16"/>
      <c r="J15" s="16"/>
    </row>
    <row r="16" spans="1:47" x14ac:dyDescent="0.2">
      <c r="A16" s="16" t="s">
        <v>1296</v>
      </c>
      <c r="C16" s="16">
        <f t="shared" ref="C16:H16" si="13">C$2*C103</f>
        <v>1321386.8942686468</v>
      </c>
      <c r="D16" s="16">
        <f t="shared" si="13"/>
        <v>290612.18733516405</v>
      </c>
      <c r="E16" s="16">
        <f t="shared" si="13"/>
        <v>179732.07186509325</v>
      </c>
      <c r="F16" s="16">
        <f t="shared" si="13"/>
        <v>0</v>
      </c>
      <c r="G16" s="16">
        <f t="shared" si="13"/>
        <v>0</v>
      </c>
      <c r="H16" s="16">
        <f t="shared" si="13"/>
        <v>0</v>
      </c>
      <c r="I16" s="16"/>
      <c r="J16" s="16"/>
    </row>
    <row r="17" spans="1:10" x14ac:dyDescent="0.2">
      <c r="A17" s="16" t="s">
        <v>1297</v>
      </c>
      <c r="C17" s="16">
        <f t="shared" ref="C17:H17" si="14">C$2*C104</f>
        <v>5048.278488132366</v>
      </c>
      <c r="D17" s="16">
        <f t="shared" si="14"/>
        <v>24628.151469081702</v>
      </c>
      <c r="E17" s="16">
        <f t="shared" si="14"/>
        <v>9715.2471278428784</v>
      </c>
      <c r="F17" s="16">
        <f t="shared" si="14"/>
        <v>0</v>
      </c>
      <c r="G17" s="16">
        <f t="shared" si="14"/>
        <v>0</v>
      </c>
      <c r="H17" s="16">
        <f t="shared" si="14"/>
        <v>0</v>
      </c>
      <c r="I17" s="16"/>
      <c r="J17" s="16"/>
    </row>
    <row r="18" spans="1:10" x14ac:dyDescent="0.2">
      <c r="A18" s="16" t="s">
        <v>1298</v>
      </c>
      <c r="C18" s="16">
        <f t="shared" ref="C18:H18" si="15">C$2*C105</f>
        <v>2895187.712943912</v>
      </c>
      <c r="D18" s="16">
        <f t="shared" si="15"/>
        <v>-269678.2585864446</v>
      </c>
      <c r="E18" s="16">
        <f t="shared" si="15"/>
        <v>457831.02089959569</v>
      </c>
      <c r="F18" s="16">
        <f t="shared" si="15"/>
        <v>7963465.5002135988</v>
      </c>
      <c r="G18" s="16">
        <f t="shared" si="15"/>
        <v>15058830.513999999</v>
      </c>
      <c r="H18" s="16">
        <f t="shared" si="15"/>
        <v>18027060</v>
      </c>
      <c r="I18" s="16"/>
      <c r="J18" s="16"/>
    </row>
    <row r="19" spans="1:10" x14ac:dyDescent="0.2">
      <c r="A19" s="16" t="s">
        <v>1299</v>
      </c>
      <c r="C19" s="16">
        <f t="shared" ref="C19:H19" si="16">C$2*C106</f>
        <v>2895187.712943912</v>
      </c>
      <c r="D19" s="16">
        <f t="shared" si="16"/>
        <v>-902621.75134184433</v>
      </c>
      <c r="E19" s="16">
        <f t="shared" si="16"/>
        <v>0</v>
      </c>
      <c r="F19" s="16">
        <f t="shared" si="16"/>
        <v>-150275.3847231</v>
      </c>
      <c r="G19" s="16">
        <f t="shared" si="16"/>
        <v>-6370.9619999999995</v>
      </c>
      <c r="H19" s="16">
        <f t="shared" si="16"/>
        <v>0</v>
      </c>
      <c r="I19" s="16"/>
      <c r="J19" s="16"/>
    </row>
    <row r="20" spans="1:10" x14ac:dyDescent="0.2">
      <c r="A20" s="16" t="s">
        <v>1300</v>
      </c>
      <c r="C20" s="16">
        <f t="shared" ref="C20:H20" si="17">C$2*C107</f>
        <v>0</v>
      </c>
      <c r="D20" s="16">
        <f t="shared" si="17"/>
        <v>0</v>
      </c>
      <c r="E20" s="16">
        <f t="shared" si="17"/>
        <v>1923618.93131289</v>
      </c>
      <c r="F20" s="16">
        <f t="shared" si="17"/>
        <v>0</v>
      </c>
      <c r="G20" s="16">
        <f t="shared" si="17"/>
        <v>0</v>
      </c>
      <c r="H20" s="16">
        <f t="shared" si="17"/>
        <v>0</v>
      </c>
      <c r="I20" s="16"/>
      <c r="J20" s="16"/>
    </row>
    <row r="21" spans="1:10" x14ac:dyDescent="0.2">
      <c r="A21" s="16" t="s">
        <v>1302</v>
      </c>
      <c r="C21" s="16">
        <f t="shared" ref="C21:H21" si="18">C$2*C108</f>
        <v>0</v>
      </c>
      <c r="D21" s="16">
        <f t="shared" si="18"/>
        <v>0</v>
      </c>
      <c r="E21" s="16">
        <f t="shared" si="18"/>
        <v>-1923618.93131289</v>
      </c>
      <c r="F21" s="16">
        <f t="shared" si="18"/>
        <v>0</v>
      </c>
      <c r="G21" s="16">
        <f t="shared" si="18"/>
        <v>0</v>
      </c>
      <c r="H21" s="16">
        <f t="shared" si="18"/>
        <v>0</v>
      </c>
      <c r="I21" s="16"/>
      <c r="J21" s="16"/>
    </row>
    <row r="22" spans="1:10" x14ac:dyDescent="0.2">
      <c r="A22" s="16" t="s">
        <v>1303</v>
      </c>
      <c r="C22" s="16">
        <f t="shared" ref="C22:H22" si="19">C$2*C109</f>
        <v>0</v>
      </c>
      <c r="D22" s="16">
        <f t="shared" si="19"/>
        <v>632943.49275539967</v>
      </c>
      <c r="E22" s="16">
        <f t="shared" si="19"/>
        <v>-1465787.9104132943</v>
      </c>
      <c r="F22" s="16">
        <f t="shared" si="19"/>
        <v>8113740.8849366996</v>
      </c>
      <c r="G22" s="16">
        <f t="shared" si="19"/>
        <v>15058830.513999999</v>
      </c>
      <c r="H22" s="16">
        <f t="shared" si="19"/>
        <v>18027060</v>
      </c>
      <c r="I22" s="16"/>
      <c r="J22" s="16"/>
    </row>
    <row r="23" spans="1:10" x14ac:dyDescent="0.2">
      <c r="A23" s="16" t="s">
        <v>1304</v>
      </c>
      <c r="C23" s="16">
        <f t="shared" ref="C23:H23" si="20">C$2*C110</f>
        <v>-39083772.055120781</v>
      </c>
      <c r="D23" s="16">
        <f t="shared" si="20"/>
        <v>-44487061.406175733</v>
      </c>
      <c r="E23" s="16">
        <f t="shared" si="20"/>
        <v>-80881861.151073933</v>
      </c>
      <c r="F23" s="16">
        <f t="shared" si="20"/>
        <v>-112255712.38815568</v>
      </c>
      <c r="G23" s="16" t="e">
        <f t="shared" si="20"/>
        <v>#VALUE!</v>
      </c>
      <c r="H23" s="16" t="e">
        <f t="shared" si="20"/>
        <v>#VALUE!</v>
      </c>
      <c r="I23" s="16"/>
      <c r="J23" s="16"/>
    </row>
    <row r="24" spans="1:10" x14ac:dyDescent="0.2">
      <c r="A24" s="16" t="s">
        <v>1305</v>
      </c>
      <c r="C24" s="16">
        <f t="shared" ref="C24:H24" si="21">C$2*C111</f>
        <v>-9512218.7412634119</v>
      </c>
      <c r="D24" s="16">
        <f t="shared" si="21"/>
        <v>-2239930.3761129808</v>
      </c>
      <c r="E24" s="16">
        <f t="shared" si="21"/>
        <v>389824.29100469552</v>
      </c>
      <c r="F24" s="16">
        <f t="shared" si="21"/>
        <v>79092.307749</v>
      </c>
      <c r="G24" s="16">
        <f t="shared" si="21"/>
        <v>204932.61099999998</v>
      </c>
      <c r="H24" s="16">
        <f t="shared" si="21"/>
        <v>-9270</v>
      </c>
      <c r="I24" s="16"/>
      <c r="J24" s="16"/>
    </row>
    <row r="25" spans="1:10" x14ac:dyDescent="0.2">
      <c r="A25" s="16" t="s">
        <v>1306</v>
      </c>
      <c r="C25" s="16">
        <f t="shared" ref="C25:H25" si="22">C$2*C112</f>
        <v>-29571553.313857369</v>
      </c>
      <c r="D25" s="16">
        <f t="shared" si="22"/>
        <v>-42247131.03006275</v>
      </c>
      <c r="E25" s="16">
        <f t="shared" si="22"/>
        <v>-81271685.44207862</v>
      </c>
      <c r="F25" s="16">
        <f t="shared" si="22"/>
        <v>-112334804.69590469</v>
      </c>
      <c r="G25" s="16" t="e">
        <f t="shared" si="22"/>
        <v>#VALUE!</v>
      </c>
      <c r="H25" s="16" t="e">
        <f t="shared" si="22"/>
        <v>#VALUE!</v>
      </c>
      <c r="I25" s="16"/>
      <c r="J25" s="16"/>
    </row>
    <row r="26" spans="1:10" x14ac:dyDescent="0.2">
      <c r="A26" s="16" t="s">
        <v>1307</v>
      </c>
      <c r="C26" s="16">
        <f t="shared" ref="C26:H26" si="23">C$2*C113</f>
        <v>-29571553.313857369</v>
      </c>
      <c r="D26" s="16">
        <f t="shared" si="23"/>
        <v>-42247131.03006275</v>
      </c>
      <c r="E26" s="16">
        <f t="shared" si="23"/>
        <v>-81271685.44207862</v>
      </c>
      <c r="F26" s="16">
        <f t="shared" si="23"/>
        <v>-112334804.69590469</v>
      </c>
      <c r="G26" s="16" t="e">
        <f t="shared" si="23"/>
        <v>#VALUE!</v>
      </c>
      <c r="H26" s="16" t="e">
        <f t="shared" si="23"/>
        <v>#VALUE!</v>
      </c>
      <c r="I26" s="16"/>
      <c r="J26" s="16"/>
    </row>
    <row r="27" spans="1:10" x14ac:dyDescent="0.2">
      <c r="A27" s="16" t="s">
        <v>1308</v>
      </c>
      <c r="C27" s="16">
        <f t="shared" ref="C27:H27" si="24">C$2*C114</f>
        <v>-29571553.313857369</v>
      </c>
      <c r="D27" s="16">
        <f t="shared" si="24"/>
        <v>-42247131.03006275</v>
      </c>
      <c r="E27" s="16">
        <f t="shared" si="24"/>
        <v>-81271685.44207862</v>
      </c>
      <c r="F27" s="16">
        <f t="shared" si="24"/>
        <v>-112334804.69590469</v>
      </c>
      <c r="G27" s="16" t="e">
        <f t="shared" si="24"/>
        <v>#VALUE!</v>
      </c>
      <c r="H27" s="16" t="e">
        <f t="shared" si="24"/>
        <v>#VALUE!</v>
      </c>
      <c r="I27" s="16"/>
      <c r="J27" s="16"/>
    </row>
    <row r="28" spans="1:10" x14ac:dyDescent="0.2">
      <c r="A28" s="16" t="s">
        <v>1309</v>
      </c>
      <c r="C28" s="16">
        <f t="shared" ref="C28:H28" si="25">C$2*C115</f>
        <v>-29571553.313857369</v>
      </c>
      <c r="D28" s="16">
        <f t="shared" si="25"/>
        <v>-42247131.03006275</v>
      </c>
      <c r="E28" s="16">
        <f t="shared" si="25"/>
        <v>-81271685.44207862</v>
      </c>
      <c r="F28" s="16">
        <f t="shared" si="25"/>
        <v>-112334804.69590469</v>
      </c>
      <c r="G28" s="16" t="e">
        <f t="shared" si="25"/>
        <v>#VALUE!</v>
      </c>
      <c r="H28" s="16" t="e">
        <f t="shared" si="25"/>
        <v>#VALUE!</v>
      </c>
      <c r="I28" s="16"/>
      <c r="J28" s="16"/>
    </row>
    <row r="29" spans="1:10" x14ac:dyDescent="0.2">
      <c r="A29" s="16" t="s">
        <v>1312</v>
      </c>
      <c r="C29" s="16">
        <f t="shared" ref="C29:H29" si="26">C$2*C116</f>
        <v>-29571553.313857369</v>
      </c>
      <c r="D29" s="16">
        <f t="shared" si="26"/>
        <v>-42247131.03006275</v>
      </c>
      <c r="E29" s="16">
        <f t="shared" si="26"/>
        <v>-81271685.44207862</v>
      </c>
      <c r="F29" s="16">
        <f t="shared" si="26"/>
        <v>-112334804.69590469</v>
      </c>
      <c r="G29" s="16" t="e">
        <f t="shared" si="26"/>
        <v>#VALUE!</v>
      </c>
      <c r="H29" s="16" t="e">
        <f t="shared" si="26"/>
        <v>#VALUE!</v>
      </c>
      <c r="I29" s="16"/>
      <c r="J29" s="16"/>
    </row>
    <row r="30" spans="1:10" x14ac:dyDescent="0.2">
      <c r="A30" s="16" t="s">
        <v>1313</v>
      </c>
      <c r="C30" s="16">
        <f t="shared" ref="C30:H30" si="27">C$2*C117</f>
        <v>-1.0689729698620285</v>
      </c>
      <c r="D30" s="16">
        <f t="shared" si="27"/>
        <v>-1.5269453910830655</v>
      </c>
      <c r="E30" s="16">
        <f t="shared" si="27"/>
        <v>-2.5623964299685591</v>
      </c>
      <c r="F30" s="16">
        <f t="shared" si="27"/>
        <v>-1.8530197815479996</v>
      </c>
      <c r="G30" s="16">
        <f t="shared" si="27"/>
        <v>-1.4653212599999996</v>
      </c>
      <c r="H30" s="16">
        <f t="shared" si="27"/>
        <v>-1.6995</v>
      </c>
      <c r="I30" s="16"/>
      <c r="J30" s="16"/>
    </row>
    <row r="31" spans="1:10" x14ac:dyDescent="0.2">
      <c r="A31" s="16" t="s">
        <v>1314</v>
      </c>
      <c r="C31" s="16">
        <f t="shared" ref="C31:H31" si="28">C$2*C118</f>
        <v>-1.0689729698620285</v>
      </c>
      <c r="D31" s="16">
        <f t="shared" si="28"/>
        <v>-1.5269453910830655</v>
      </c>
      <c r="E31" s="16">
        <f t="shared" si="28"/>
        <v>-2.5623964299685591</v>
      </c>
      <c r="F31" s="16">
        <f t="shared" si="28"/>
        <v>-1.8530197815479996</v>
      </c>
      <c r="G31" s="16">
        <f t="shared" si="28"/>
        <v>-1.4653212599999996</v>
      </c>
      <c r="H31" s="16">
        <f t="shared" si="28"/>
        <v>-1.6995</v>
      </c>
      <c r="I31" s="16"/>
      <c r="J31" s="16"/>
    </row>
    <row r="32" spans="1:10" x14ac:dyDescent="0.2">
      <c r="A32" s="16" t="s">
        <v>1315</v>
      </c>
      <c r="C32" s="16">
        <f t="shared" ref="C32:H32" si="29">C$2*C119</f>
        <v>34905589.605810471</v>
      </c>
      <c r="D32" s="16">
        <f t="shared" si="29"/>
        <v>34057556.450200483</v>
      </c>
      <c r="E32" s="16">
        <f t="shared" si="29"/>
        <v>38452028.826742642</v>
      </c>
      <c r="F32" s="16">
        <f t="shared" si="29"/>
        <v>68698598.896055415</v>
      </c>
      <c r="G32" s="16">
        <f t="shared" si="29"/>
        <v>78370899.299718991</v>
      </c>
      <c r="H32" s="16">
        <f t="shared" si="29"/>
        <v>93027462.75</v>
      </c>
      <c r="I32" s="16"/>
      <c r="J32" s="16"/>
    </row>
    <row r="33" spans="1:10" x14ac:dyDescent="0.2">
      <c r="A33" s="47" t="s">
        <v>1411</v>
      </c>
      <c r="C33" s="16">
        <f t="shared" ref="C33:H33" si="30">C$2*C120</f>
        <v>4.7784070490670354</v>
      </c>
      <c r="D33" s="16">
        <f t="shared" si="30"/>
        <v>2.2374743143758593</v>
      </c>
      <c r="E33" s="16">
        <f t="shared" si="30"/>
        <v>3.2989417586997289</v>
      </c>
      <c r="F33" s="16">
        <f t="shared" si="30"/>
        <v>4.3896565590932068</v>
      </c>
      <c r="G33" s="16">
        <f t="shared" si="30"/>
        <v>2.1407778228964234</v>
      </c>
      <c r="H33" s="16">
        <f t="shared" si="30"/>
        <v>9.0372148288973388</v>
      </c>
      <c r="I33" s="16"/>
      <c r="J33" s="16"/>
    </row>
    <row r="34" spans="1:10" x14ac:dyDescent="0.2">
      <c r="A34" s="16" t="s">
        <v>1316</v>
      </c>
      <c r="C34" s="16">
        <f t="shared" ref="C34:H34" si="31">C$2*C121</f>
        <v>34905589.605810471</v>
      </c>
      <c r="D34" s="16">
        <f t="shared" si="31"/>
        <v>34057556.450200483</v>
      </c>
      <c r="E34" s="16">
        <f t="shared" si="31"/>
        <v>38452028.826742642</v>
      </c>
      <c r="F34" s="16">
        <f t="shared" si="31"/>
        <v>68698598.896055415</v>
      </c>
      <c r="G34" s="16">
        <f t="shared" si="31"/>
        <v>78370899.299718991</v>
      </c>
      <c r="H34" s="16">
        <f t="shared" si="31"/>
        <v>93027462.75</v>
      </c>
      <c r="I34" s="16"/>
      <c r="J34" s="16"/>
    </row>
    <row r="35" spans="1:10" x14ac:dyDescent="0.2">
      <c r="A35" s="16" t="s">
        <v>1317</v>
      </c>
      <c r="C35" s="16">
        <f t="shared" ref="C35:H35" si="32">C$2*C122</f>
        <v>-43295298.38384521</v>
      </c>
      <c r="D35" s="16">
        <f t="shared" si="32"/>
        <v>-44483367.18345537</v>
      </c>
      <c r="E35" s="16">
        <f t="shared" si="32"/>
        <v>-81339692.171973526</v>
      </c>
      <c r="F35" s="16" t="e">
        <f t="shared" si="32"/>
        <v>#VALUE!</v>
      </c>
      <c r="G35" s="16" t="e">
        <f t="shared" si="32"/>
        <v>#VALUE!</v>
      </c>
      <c r="H35" s="16" t="e">
        <f t="shared" si="32"/>
        <v>#VALUE!</v>
      </c>
      <c r="I35" s="16"/>
      <c r="J35" s="16"/>
    </row>
    <row r="36" spans="1:10" x14ac:dyDescent="0.2">
      <c r="A36" s="16" t="s">
        <v>1318</v>
      </c>
      <c r="C36" s="16">
        <f t="shared" ref="C36:H36" si="33">C$2*C123</f>
        <v>50600157.35617274</v>
      </c>
      <c r="D36" s="16">
        <f t="shared" si="33"/>
        <v>59704796.198921315</v>
      </c>
      <c r="E36" s="16">
        <f t="shared" si="33"/>
        <v>92995559.913603023</v>
      </c>
      <c r="F36" s="16">
        <f t="shared" si="33"/>
        <v>135869285.81167498</v>
      </c>
      <c r="G36" s="16">
        <f t="shared" si="33"/>
        <v>159843189.27199998</v>
      </c>
      <c r="H36" s="16">
        <f t="shared" si="33"/>
        <v>181908300</v>
      </c>
      <c r="I36" s="16"/>
      <c r="J36" s="16"/>
    </row>
    <row r="37" spans="1:10" x14ac:dyDescent="0.2">
      <c r="A37" s="16" t="s">
        <v>1319</v>
      </c>
      <c r="C37" s="16">
        <f t="shared" ref="C37:H37" si="34">C$2*C124</f>
        <v>-29571553.313857369</v>
      </c>
      <c r="D37" s="16">
        <f t="shared" si="34"/>
        <v>-42247131.03006275</v>
      </c>
      <c r="E37" s="16">
        <f t="shared" si="34"/>
        <v>-81271685.44207862</v>
      </c>
      <c r="F37" s="16">
        <f t="shared" si="34"/>
        <v>-112334804.69590469</v>
      </c>
      <c r="G37" s="16" t="e">
        <f t="shared" si="34"/>
        <v>#VALUE!</v>
      </c>
      <c r="H37" s="16" t="e">
        <f t="shared" si="34"/>
        <v>#VALUE!</v>
      </c>
      <c r="I37" s="16"/>
      <c r="J37" s="16"/>
    </row>
    <row r="38" spans="1:10" x14ac:dyDescent="0.2">
      <c r="A38" s="16" t="s">
        <v>1320</v>
      </c>
      <c r="C38" s="16">
        <f t="shared" ref="C38:H38" si="35">C$2*C125</f>
        <v>-31771895.975694742</v>
      </c>
      <c r="D38" s="16">
        <f t="shared" si="35"/>
        <v>-41389640.366287999</v>
      </c>
      <c r="E38" s="16">
        <f t="shared" si="35"/>
        <v>-82675927.261937037</v>
      </c>
      <c r="F38" s="16">
        <f t="shared" si="35"/>
        <v>-112216087.14197344</v>
      </c>
      <c r="G38" s="16" t="e">
        <f t="shared" si="35"/>
        <v>#VALUE!</v>
      </c>
      <c r="H38" s="16" t="e">
        <f t="shared" si="35"/>
        <v>#VALUE!</v>
      </c>
      <c r="I38" s="16"/>
      <c r="J38" s="16"/>
    </row>
    <row r="39" spans="1:10" x14ac:dyDescent="0.2">
      <c r="A39" s="16" t="s">
        <v>1321</v>
      </c>
      <c r="C39" s="16">
        <f t="shared" ref="C39:H39" si="36">C$2*C126</f>
        <v>1321386.8942686468</v>
      </c>
      <c r="D39" s="16">
        <f t="shared" si="36"/>
        <v>290612.18733516405</v>
      </c>
      <c r="E39" s="16">
        <f t="shared" si="36"/>
        <v>179732.07186509325</v>
      </c>
      <c r="F39" s="16">
        <f t="shared" si="36"/>
        <v>0</v>
      </c>
      <c r="G39" s="16">
        <f t="shared" si="36"/>
        <v>0</v>
      </c>
      <c r="H39" s="16">
        <f t="shared" si="36"/>
        <v>0</v>
      </c>
      <c r="I39" s="16"/>
      <c r="J39" s="16"/>
    </row>
    <row r="40" spans="1:10" x14ac:dyDescent="0.2">
      <c r="A40" s="16" t="s">
        <v>1322</v>
      </c>
      <c r="C40" s="16">
        <f t="shared" ref="C40:H40" si="37">C$2*C127</f>
        <v>5048.278488132366</v>
      </c>
      <c r="D40" s="16">
        <f t="shared" si="37"/>
        <v>24628.151469081702</v>
      </c>
      <c r="E40" s="16">
        <f t="shared" si="37"/>
        <v>9715.2471278428784</v>
      </c>
      <c r="F40" s="16">
        <f t="shared" si="37"/>
        <v>0</v>
      </c>
      <c r="G40" s="16">
        <f t="shared" si="37"/>
        <v>0</v>
      </c>
      <c r="H40" s="16">
        <f t="shared" si="37"/>
        <v>0</v>
      </c>
      <c r="I40" s="16"/>
      <c r="J40" s="16"/>
    </row>
    <row r="41" spans="1:10" x14ac:dyDescent="0.2">
      <c r="A41" s="16" t="s">
        <v>1323</v>
      </c>
      <c r="C41" s="16">
        <f t="shared" ref="C41:H41" si="38">C$2*C128</f>
        <v>1316338.6157805144</v>
      </c>
      <c r="D41" s="16">
        <f t="shared" si="38"/>
        <v>265984.03586608235</v>
      </c>
      <c r="E41" s="16">
        <f t="shared" si="38"/>
        <v>170016.8247372504</v>
      </c>
      <c r="F41" s="16">
        <f t="shared" si="38"/>
        <v>0</v>
      </c>
      <c r="G41" s="16">
        <f t="shared" si="38"/>
        <v>0</v>
      </c>
      <c r="H41" s="16">
        <f t="shared" si="38"/>
        <v>0</v>
      </c>
      <c r="I41" s="16"/>
      <c r="J41" s="16"/>
    </row>
    <row r="90" spans="1:47" x14ac:dyDescent="0.2">
      <c r="A90" s="16" t="s">
        <v>1285</v>
      </c>
      <c r="B90" s="20">
        <v>9121000</v>
      </c>
      <c r="C90" s="20">
        <v>5788000</v>
      </c>
      <c r="D90" s="20">
        <v>12361000</v>
      </c>
      <c r="E90" s="20">
        <v>9598000</v>
      </c>
      <c r="F90" s="20">
        <v>13851000</v>
      </c>
      <c r="G90" s="20">
        <v>34477000</v>
      </c>
      <c r="H90" s="20">
        <v>9994000</v>
      </c>
    </row>
    <row r="91" spans="1:47" x14ac:dyDescent="0.2">
      <c r="A91" s="16" t="s">
        <v>1286</v>
      </c>
      <c r="B91" s="20">
        <v>9121000</v>
      </c>
      <c r="C91" s="20">
        <v>5788000</v>
      </c>
      <c r="D91" s="20">
        <v>12361000</v>
      </c>
      <c r="E91" s="20">
        <v>9598000</v>
      </c>
      <c r="F91" s="20">
        <v>13851000</v>
      </c>
      <c r="G91" s="20">
        <v>34477000</v>
      </c>
      <c r="H91" s="20">
        <v>9994000</v>
      </c>
    </row>
    <row r="92" spans="1:47" x14ac:dyDescent="0.2">
      <c r="A92" s="16" t="s">
        <v>1287</v>
      </c>
      <c r="B92" s="20">
        <v>164575000</v>
      </c>
      <c r="C92" s="20">
        <v>40093000</v>
      </c>
      <c r="D92" s="20">
        <v>48485000</v>
      </c>
      <c r="E92" s="20">
        <v>76577000</v>
      </c>
      <c r="F92" s="20">
        <v>120250000</v>
      </c>
      <c r="G92" s="20">
        <v>150536000</v>
      </c>
      <c r="H92" s="20">
        <v>176610000</v>
      </c>
    </row>
    <row r="93" spans="1:47" x14ac:dyDescent="0.2">
      <c r="A93" s="16" t="s">
        <v>1288</v>
      </c>
      <c r="B93" s="20">
        <v>40467000</v>
      </c>
      <c r="C93" s="20">
        <v>16458000</v>
      </c>
      <c r="D93" s="20">
        <v>14060000</v>
      </c>
      <c r="E93" s="20">
        <v>24322000</v>
      </c>
      <c r="F93" s="20">
        <v>38020000</v>
      </c>
      <c r="G93" s="20">
        <v>38461000</v>
      </c>
      <c r="H93" s="20">
        <v>46457000</v>
      </c>
    </row>
    <row r="94" spans="1:47" x14ac:dyDescent="0.2">
      <c r="A94" s="16" t="s">
        <v>1289</v>
      </c>
      <c r="B94" s="20">
        <v>40467000</v>
      </c>
      <c r="C94" s="20">
        <v>16458000</v>
      </c>
      <c r="D94" s="20">
        <v>14060000</v>
      </c>
      <c r="E94" s="20">
        <v>24322000</v>
      </c>
      <c r="F94" s="20">
        <v>38020000</v>
      </c>
      <c r="G94" s="20">
        <v>38461000</v>
      </c>
      <c r="H94" s="20">
        <v>46457000</v>
      </c>
    </row>
    <row r="95" spans="1:47" x14ac:dyDescent="0.2">
      <c r="A95" s="47" t="s">
        <v>1408</v>
      </c>
      <c r="B95" s="20"/>
      <c r="C95" s="49">
        <f t="shared" ref="C95:AU95" si="39">C94/C$3</f>
        <v>2.2530209087330286</v>
      </c>
      <c r="D95" s="49">
        <f t="shared" si="39"/>
        <v>0.92369776751671218</v>
      </c>
      <c r="E95" s="49">
        <f t="shared" si="39"/>
        <v>2.0866743291134648</v>
      </c>
      <c r="F95" s="49">
        <f t="shared" si="39"/>
        <v>2.4293762181270133</v>
      </c>
      <c r="G95" s="49">
        <f t="shared" si="39"/>
        <v>1.0505998601794095</v>
      </c>
      <c r="H95" s="49">
        <f t="shared" si="39"/>
        <v>4.513096207238906</v>
      </c>
      <c r="I95" s="49" t="e">
        <f t="shared" si="39"/>
        <v>#DIV/0!</v>
      </c>
      <c r="J95" s="49" t="e">
        <f t="shared" si="39"/>
        <v>#DIV/0!</v>
      </c>
      <c r="K95" s="49" t="e">
        <f t="shared" si="39"/>
        <v>#DIV/0!</v>
      </c>
      <c r="L95" s="49" t="e">
        <f t="shared" si="39"/>
        <v>#DIV/0!</v>
      </c>
      <c r="M95" s="49" t="e">
        <f t="shared" si="39"/>
        <v>#DIV/0!</v>
      </c>
      <c r="N95" s="49" t="e">
        <f t="shared" si="39"/>
        <v>#DIV/0!</v>
      </c>
      <c r="O95" s="49" t="e">
        <f t="shared" si="39"/>
        <v>#DIV/0!</v>
      </c>
      <c r="P95" s="49" t="e">
        <f t="shared" si="39"/>
        <v>#DIV/0!</v>
      </c>
      <c r="Q95" s="49" t="e">
        <f t="shared" si="39"/>
        <v>#DIV/0!</v>
      </c>
      <c r="R95" s="49" t="e">
        <f t="shared" si="39"/>
        <v>#DIV/0!</v>
      </c>
      <c r="S95" s="49" t="e">
        <f t="shared" si="39"/>
        <v>#DIV/0!</v>
      </c>
      <c r="T95" s="49" t="e">
        <f t="shared" si="39"/>
        <v>#DIV/0!</v>
      </c>
      <c r="U95" s="49" t="e">
        <f t="shared" si="39"/>
        <v>#DIV/0!</v>
      </c>
      <c r="V95" s="49" t="e">
        <f t="shared" si="39"/>
        <v>#DIV/0!</v>
      </c>
      <c r="W95" s="49" t="e">
        <f t="shared" si="39"/>
        <v>#DIV/0!</v>
      </c>
      <c r="X95" s="49" t="e">
        <f t="shared" si="39"/>
        <v>#DIV/0!</v>
      </c>
      <c r="Y95" s="49" t="e">
        <f t="shared" si="39"/>
        <v>#DIV/0!</v>
      </c>
      <c r="Z95" s="49" t="e">
        <f t="shared" si="39"/>
        <v>#DIV/0!</v>
      </c>
      <c r="AA95" s="49" t="e">
        <f t="shared" si="39"/>
        <v>#DIV/0!</v>
      </c>
      <c r="AB95" s="49" t="e">
        <f t="shared" si="39"/>
        <v>#DIV/0!</v>
      </c>
      <c r="AC95" s="49" t="e">
        <f t="shared" si="39"/>
        <v>#DIV/0!</v>
      </c>
      <c r="AD95" s="49" t="e">
        <f t="shared" si="39"/>
        <v>#DIV/0!</v>
      </c>
      <c r="AE95" s="49" t="e">
        <f t="shared" si="39"/>
        <v>#DIV/0!</v>
      </c>
      <c r="AF95" s="49" t="e">
        <f t="shared" si="39"/>
        <v>#DIV/0!</v>
      </c>
      <c r="AG95" s="49" t="e">
        <f t="shared" si="39"/>
        <v>#DIV/0!</v>
      </c>
      <c r="AH95" s="49" t="e">
        <f t="shared" si="39"/>
        <v>#DIV/0!</v>
      </c>
      <c r="AI95" s="49" t="e">
        <f t="shared" si="39"/>
        <v>#DIV/0!</v>
      </c>
      <c r="AJ95" s="49" t="e">
        <f t="shared" si="39"/>
        <v>#DIV/0!</v>
      </c>
      <c r="AK95" s="49" t="e">
        <f t="shared" si="39"/>
        <v>#DIV/0!</v>
      </c>
      <c r="AL95" s="49" t="e">
        <f t="shared" si="39"/>
        <v>#DIV/0!</v>
      </c>
      <c r="AM95" s="49" t="e">
        <f t="shared" si="39"/>
        <v>#DIV/0!</v>
      </c>
      <c r="AN95" s="49" t="e">
        <f t="shared" si="39"/>
        <v>#DIV/0!</v>
      </c>
      <c r="AO95" s="49" t="e">
        <f t="shared" si="39"/>
        <v>#DIV/0!</v>
      </c>
      <c r="AP95" s="49" t="e">
        <f t="shared" si="39"/>
        <v>#DIV/0!</v>
      </c>
      <c r="AQ95" s="49" t="e">
        <f t="shared" si="39"/>
        <v>#DIV/0!</v>
      </c>
      <c r="AR95" s="49" t="e">
        <f t="shared" si="39"/>
        <v>#DIV/0!</v>
      </c>
      <c r="AS95" s="49" t="e">
        <f t="shared" si="39"/>
        <v>#DIV/0!</v>
      </c>
      <c r="AT95" s="49" t="e">
        <f t="shared" si="39"/>
        <v>#DIV/0!</v>
      </c>
      <c r="AU95" s="49" t="e">
        <f t="shared" si="39"/>
        <v>#DIV/0!</v>
      </c>
    </row>
    <row r="96" spans="1:47" x14ac:dyDescent="0.2">
      <c r="A96" s="16" t="s">
        <v>1291</v>
      </c>
      <c r="B96" s="20">
        <v>40467000</v>
      </c>
      <c r="C96" s="20">
        <v>16458000</v>
      </c>
      <c r="D96" s="20">
        <v>14060000</v>
      </c>
      <c r="E96" s="20">
        <v>24322000</v>
      </c>
      <c r="F96" s="20">
        <v>38020000</v>
      </c>
      <c r="G96" s="20">
        <v>38461000</v>
      </c>
      <c r="H96" s="20">
        <v>46457000</v>
      </c>
    </row>
    <row r="97" spans="1:47" x14ac:dyDescent="0.2">
      <c r="A97" s="47" t="s">
        <v>1409</v>
      </c>
      <c r="B97" s="20"/>
      <c r="C97" s="49">
        <f t="shared" ref="C97:AU97" si="40">C96/C$3</f>
        <v>2.2530209087330286</v>
      </c>
      <c r="D97" s="49">
        <f t="shared" si="40"/>
        <v>0.92369776751671218</v>
      </c>
      <c r="E97" s="49">
        <f t="shared" si="40"/>
        <v>2.0866743291134648</v>
      </c>
      <c r="F97" s="49">
        <f t="shared" si="40"/>
        <v>2.4293762181270133</v>
      </c>
      <c r="G97" s="49">
        <f t="shared" si="40"/>
        <v>1.0505998601794095</v>
      </c>
      <c r="H97" s="49">
        <f t="shared" si="40"/>
        <v>4.513096207238906</v>
      </c>
      <c r="I97" s="49" t="e">
        <f t="shared" si="40"/>
        <v>#DIV/0!</v>
      </c>
      <c r="J97" s="49" t="e">
        <f t="shared" si="40"/>
        <v>#DIV/0!</v>
      </c>
      <c r="K97" s="49" t="e">
        <f t="shared" si="40"/>
        <v>#DIV/0!</v>
      </c>
      <c r="L97" s="49" t="e">
        <f t="shared" si="40"/>
        <v>#DIV/0!</v>
      </c>
      <c r="M97" s="49" t="e">
        <f t="shared" si="40"/>
        <v>#DIV/0!</v>
      </c>
      <c r="N97" s="49" t="e">
        <f t="shared" si="40"/>
        <v>#DIV/0!</v>
      </c>
      <c r="O97" s="49" t="e">
        <f t="shared" si="40"/>
        <v>#DIV/0!</v>
      </c>
      <c r="P97" s="49" t="e">
        <f t="shared" si="40"/>
        <v>#DIV/0!</v>
      </c>
      <c r="Q97" s="49" t="e">
        <f t="shared" si="40"/>
        <v>#DIV/0!</v>
      </c>
      <c r="R97" s="49" t="e">
        <f t="shared" si="40"/>
        <v>#DIV/0!</v>
      </c>
      <c r="S97" s="49" t="e">
        <f t="shared" si="40"/>
        <v>#DIV/0!</v>
      </c>
      <c r="T97" s="49" t="e">
        <f t="shared" si="40"/>
        <v>#DIV/0!</v>
      </c>
      <c r="U97" s="49" t="e">
        <f t="shared" si="40"/>
        <v>#DIV/0!</v>
      </c>
      <c r="V97" s="49" t="e">
        <f t="shared" si="40"/>
        <v>#DIV/0!</v>
      </c>
      <c r="W97" s="49" t="e">
        <f t="shared" si="40"/>
        <v>#DIV/0!</v>
      </c>
      <c r="X97" s="49" t="e">
        <f t="shared" si="40"/>
        <v>#DIV/0!</v>
      </c>
      <c r="Y97" s="49" t="e">
        <f t="shared" si="40"/>
        <v>#DIV/0!</v>
      </c>
      <c r="Z97" s="49" t="e">
        <f t="shared" si="40"/>
        <v>#DIV/0!</v>
      </c>
      <c r="AA97" s="49" t="e">
        <f t="shared" si="40"/>
        <v>#DIV/0!</v>
      </c>
      <c r="AB97" s="49" t="e">
        <f t="shared" si="40"/>
        <v>#DIV/0!</v>
      </c>
      <c r="AC97" s="49" t="e">
        <f t="shared" si="40"/>
        <v>#DIV/0!</v>
      </c>
      <c r="AD97" s="49" t="e">
        <f t="shared" si="40"/>
        <v>#DIV/0!</v>
      </c>
      <c r="AE97" s="49" t="e">
        <f t="shared" si="40"/>
        <v>#DIV/0!</v>
      </c>
      <c r="AF97" s="49" t="e">
        <f t="shared" si="40"/>
        <v>#DIV/0!</v>
      </c>
      <c r="AG97" s="49" t="e">
        <f t="shared" si="40"/>
        <v>#DIV/0!</v>
      </c>
      <c r="AH97" s="49" t="e">
        <f t="shared" si="40"/>
        <v>#DIV/0!</v>
      </c>
      <c r="AI97" s="49" t="e">
        <f t="shared" si="40"/>
        <v>#DIV/0!</v>
      </c>
      <c r="AJ97" s="49" t="e">
        <f t="shared" si="40"/>
        <v>#DIV/0!</v>
      </c>
      <c r="AK97" s="49" t="e">
        <f t="shared" si="40"/>
        <v>#DIV/0!</v>
      </c>
      <c r="AL97" s="49" t="e">
        <f t="shared" si="40"/>
        <v>#DIV/0!</v>
      </c>
      <c r="AM97" s="49" t="e">
        <f t="shared" si="40"/>
        <v>#DIV/0!</v>
      </c>
      <c r="AN97" s="49" t="e">
        <f t="shared" si="40"/>
        <v>#DIV/0!</v>
      </c>
      <c r="AO97" s="49" t="e">
        <f t="shared" si="40"/>
        <v>#DIV/0!</v>
      </c>
      <c r="AP97" s="49" t="e">
        <f t="shared" si="40"/>
        <v>#DIV/0!</v>
      </c>
      <c r="AQ97" s="49" t="e">
        <f t="shared" si="40"/>
        <v>#DIV/0!</v>
      </c>
      <c r="AR97" s="49" t="e">
        <f t="shared" si="40"/>
        <v>#DIV/0!</v>
      </c>
      <c r="AS97" s="49" t="e">
        <f t="shared" si="40"/>
        <v>#DIV/0!</v>
      </c>
      <c r="AT97" s="49" t="e">
        <f t="shared" si="40"/>
        <v>#DIV/0!</v>
      </c>
      <c r="AU97" s="49" t="e">
        <f t="shared" si="40"/>
        <v>#DIV/0!</v>
      </c>
    </row>
    <row r="98" spans="1:47" x14ac:dyDescent="0.2">
      <c r="A98" s="16" t="s">
        <v>1292</v>
      </c>
      <c r="B98" s="20">
        <v>124108000</v>
      </c>
      <c r="C98" s="20">
        <v>23635000</v>
      </c>
      <c r="D98" s="20">
        <v>34425000</v>
      </c>
      <c r="E98" s="20">
        <v>52255000</v>
      </c>
      <c r="F98" s="20">
        <v>82230000</v>
      </c>
      <c r="G98" s="20">
        <v>112075000</v>
      </c>
      <c r="H98" s="20">
        <v>130153000</v>
      </c>
    </row>
    <row r="99" spans="1:47" x14ac:dyDescent="0.2">
      <c r="A99" s="47" t="s">
        <v>1410</v>
      </c>
      <c r="B99" s="20"/>
      <c r="C99" s="49">
        <f t="shared" ref="C99:AU99" si="41">C98/C$3</f>
        <v>3.2355176314196825</v>
      </c>
      <c r="D99" s="49">
        <f t="shared" si="41"/>
        <v>2.2616141996275121</v>
      </c>
      <c r="E99" s="49">
        <f t="shared" si="41"/>
        <v>4.4831497026487996</v>
      </c>
      <c r="F99" s="49">
        <f t="shared" si="41"/>
        <v>5.2542768652441953</v>
      </c>
      <c r="G99" s="49">
        <f t="shared" si="41"/>
        <v>3.0614383227063082</v>
      </c>
      <c r="H99" s="49">
        <f t="shared" si="41"/>
        <v>12.643799872156304</v>
      </c>
      <c r="I99" s="49" t="e">
        <f t="shared" si="41"/>
        <v>#DIV/0!</v>
      </c>
      <c r="J99" s="49" t="e">
        <f t="shared" si="41"/>
        <v>#DIV/0!</v>
      </c>
      <c r="K99" s="49" t="e">
        <f t="shared" si="41"/>
        <v>#DIV/0!</v>
      </c>
      <c r="L99" s="49" t="e">
        <f t="shared" si="41"/>
        <v>#DIV/0!</v>
      </c>
      <c r="M99" s="49" t="e">
        <f t="shared" si="41"/>
        <v>#DIV/0!</v>
      </c>
      <c r="N99" s="49" t="e">
        <f t="shared" si="41"/>
        <v>#DIV/0!</v>
      </c>
      <c r="O99" s="49" t="e">
        <f t="shared" si="41"/>
        <v>#DIV/0!</v>
      </c>
      <c r="P99" s="49" t="e">
        <f t="shared" si="41"/>
        <v>#DIV/0!</v>
      </c>
      <c r="Q99" s="49" t="e">
        <f t="shared" si="41"/>
        <v>#DIV/0!</v>
      </c>
      <c r="R99" s="49" t="e">
        <f t="shared" si="41"/>
        <v>#DIV/0!</v>
      </c>
      <c r="S99" s="49" t="e">
        <f t="shared" si="41"/>
        <v>#DIV/0!</v>
      </c>
      <c r="T99" s="49" t="e">
        <f t="shared" si="41"/>
        <v>#DIV/0!</v>
      </c>
      <c r="U99" s="49" t="e">
        <f t="shared" si="41"/>
        <v>#DIV/0!</v>
      </c>
      <c r="V99" s="49" t="e">
        <f t="shared" si="41"/>
        <v>#DIV/0!</v>
      </c>
      <c r="W99" s="49" t="e">
        <f t="shared" si="41"/>
        <v>#DIV/0!</v>
      </c>
      <c r="X99" s="49" t="e">
        <f t="shared" si="41"/>
        <v>#DIV/0!</v>
      </c>
      <c r="Y99" s="49" t="e">
        <f t="shared" si="41"/>
        <v>#DIV/0!</v>
      </c>
      <c r="Z99" s="49" t="e">
        <f t="shared" si="41"/>
        <v>#DIV/0!</v>
      </c>
      <c r="AA99" s="49" t="e">
        <f t="shared" si="41"/>
        <v>#DIV/0!</v>
      </c>
      <c r="AB99" s="49" t="e">
        <f t="shared" si="41"/>
        <v>#DIV/0!</v>
      </c>
      <c r="AC99" s="49" t="e">
        <f t="shared" si="41"/>
        <v>#DIV/0!</v>
      </c>
      <c r="AD99" s="49" t="e">
        <f t="shared" si="41"/>
        <v>#DIV/0!</v>
      </c>
      <c r="AE99" s="49" t="e">
        <f t="shared" si="41"/>
        <v>#DIV/0!</v>
      </c>
      <c r="AF99" s="49" t="e">
        <f t="shared" si="41"/>
        <v>#DIV/0!</v>
      </c>
      <c r="AG99" s="49" t="e">
        <f t="shared" si="41"/>
        <v>#DIV/0!</v>
      </c>
      <c r="AH99" s="49" t="e">
        <f t="shared" si="41"/>
        <v>#DIV/0!</v>
      </c>
      <c r="AI99" s="49" t="e">
        <f t="shared" si="41"/>
        <v>#DIV/0!</v>
      </c>
      <c r="AJ99" s="49" t="e">
        <f t="shared" si="41"/>
        <v>#DIV/0!</v>
      </c>
      <c r="AK99" s="49" t="e">
        <f t="shared" si="41"/>
        <v>#DIV/0!</v>
      </c>
      <c r="AL99" s="49" t="e">
        <f t="shared" si="41"/>
        <v>#DIV/0!</v>
      </c>
      <c r="AM99" s="49" t="e">
        <f t="shared" si="41"/>
        <v>#DIV/0!</v>
      </c>
      <c r="AN99" s="49" t="e">
        <f t="shared" si="41"/>
        <v>#DIV/0!</v>
      </c>
      <c r="AO99" s="49" t="e">
        <f t="shared" si="41"/>
        <v>#DIV/0!</v>
      </c>
      <c r="AP99" s="49" t="e">
        <f t="shared" si="41"/>
        <v>#DIV/0!</v>
      </c>
      <c r="AQ99" s="49" t="e">
        <f t="shared" si="41"/>
        <v>#DIV/0!</v>
      </c>
      <c r="AR99" s="49" t="e">
        <f t="shared" si="41"/>
        <v>#DIV/0!</v>
      </c>
      <c r="AS99" s="49" t="e">
        <f t="shared" si="41"/>
        <v>#DIV/0!</v>
      </c>
      <c r="AT99" s="49" t="e">
        <f t="shared" si="41"/>
        <v>#DIV/0!</v>
      </c>
      <c r="AU99" s="49" t="e">
        <f t="shared" si="41"/>
        <v>#DIV/0!</v>
      </c>
    </row>
    <row r="100" spans="1:47" x14ac:dyDescent="0.2">
      <c r="A100" s="16" t="s">
        <v>1293</v>
      </c>
      <c r="B100" s="20" t="s">
        <v>1294</v>
      </c>
      <c r="C100" s="20">
        <v>-34305000</v>
      </c>
      <c r="D100" s="20">
        <v>-36124000</v>
      </c>
      <c r="E100" s="20">
        <v>-66979000</v>
      </c>
      <c r="F100" s="20">
        <v>-106399000</v>
      </c>
      <c r="G100" s="20">
        <v>-116059000</v>
      </c>
      <c r="H100" s="20">
        <v>-166616000</v>
      </c>
    </row>
    <row r="101" spans="1:47" x14ac:dyDescent="0.2">
      <c r="A101" s="47" t="s">
        <v>1413</v>
      </c>
      <c r="B101" s="20"/>
      <c r="C101" s="49">
        <f t="shared" ref="C101:AU101" si="42">C100/C$3</f>
        <v>-4.6961892255490678</v>
      </c>
      <c r="D101" s="49">
        <f t="shared" si="42"/>
        <v>-2.3732331546069498</v>
      </c>
      <c r="E101" s="49">
        <f t="shared" si="42"/>
        <v>-5.7463761158494675</v>
      </c>
      <c r="F101" s="49">
        <f t="shared" si="42"/>
        <v>-6.7986112633481346</v>
      </c>
      <c r="G101" s="49">
        <f t="shared" si="42"/>
        <v>-3.1702651821991652</v>
      </c>
      <c r="H101" s="49">
        <f t="shared" si="42"/>
        <v>-16.186022292987442</v>
      </c>
      <c r="I101" s="49" t="e">
        <f t="shared" si="42"/>
        <v>#DIV/0!</v>
      </c>
      <c r="J101" s="49" t="e">
        <f t="shared" si="42"/>
        <v>#DIV/0!</v>
      </c>
      <c r="K101" s="49" t="e">
        <f t="shared" si="42"/>
        <v>#DIV/0!</v>
      </c>
      <c r="L101" s="49" t="e">
        <f t="shared" si="42"/>
        <v>#DIV/0!</v>
      </c>
      <c r="M101" s="49" t="e">
        <f t="shared" si="42"/>
        <v>#DIV/0!</v>
      </c>
      <c r="N101" s="49" t="e">
        <f t="shared" si="42"/>
        <v>#DIV/0!</v>
      </c>
      <c r="O101" s="49" t="e">
        <f t="shared" si="42"/>
        <v>#DIV/0!</v>
      </c>
      <c r="P101" s="49" t="e">
        <f t="shared" si="42"/>
        <v>#DIV/0!</v>
      </c>
      <c r="Q101" s="49" t="e">
        <f t="shared" si="42"/>
        <v>#DIV/0!</v>
      </c>
      <c r="R101" s="49" t="e">
        <f t="shared" si="42"/>
        <v>#DIV/0!</v>
      </c>
      <c r="S101" s="49" t="e">
        <f t="shared" si="42"/>
        <v>#DIV/0!</v>
      </c>
      <c r="T101" s="49" t="e">
        <f t="shared" si="42"/>
        <v>#DIV/0!</v>
      </c>
      <c r="U101" s="49" t="e">
        <f t="shared" si="42"/>
        <v>#DIV/0!</v>
      </c>
      <c r="V101" s="49" t="e">
        <f t="shared" si="42"/>
        <v>#DIV/0!</v>
      </c>
      <c r="W101" s="49" t="e">
        <f t="shared" si="42"/>
        <v>#DIV/0!</v>
      </c>
      <c r="X101" s="49" t="e">
        <f t="shared" si="42"/>
        <v>#DIV/0!</v>
      </c>
      <c r="Y101" s="49" t="e">
        <f t="shared" si="42"/>
        <v>#DIV/0!</v>
      </c>
      <c r="Z101" s="49" t="e">
        <f t="shared" si="42"/>
        <v>#DIV/0!</v>
      </c>
      <c r="AA101" s="49" t="e">
        <f t="shared" si="42"/>
        <v>#DIV/0!</v>
      </c>
      <c r="AB101" s="49" t="e">
        <f t="shared" si="42"/>
        <v>#DIV/0!</v>
      </c>
      <c r="AC101" s="49" t="e">
        <f t="shared" si="42"/>
        <v>#DIV/0!</v>
      </c>
      <c r="AD101" s="49" t="e">
        <f t="shared" si="42"/>
        <v>#DIV/0!</v>
      </c>
      <c r="AE101" s="49" t="e">
        <f t="shared" si="42"/>
        <v>#DIV/0!</v>
      </c>
      <c r="AF101" s="49" t="e">
        <f t="shared" si="42"/>
        <v>#DIV/0!</v>
      </c>
      <c r="AG101" s="49" t="e">
        <f t="shared" si="42"/>
        <v>#DIV/0!</v>
      </c>
      <c r="AH101" s="49" t="e">
        <f t="shared" si="42"/>
        <v>#DIV/0!</v>
      </c>
      <c r="AI101" s="49" t="e">
        <f t="shared" si="42"/>
        <v>#DIV/0!</v>
      </c>
      <c r="AJ101" s="49" t="e">
        <f t="shared" si="42"/>
        <v>#DIV/0!</v>
      </c>
      <c r="AK101" s="49" t="e">
        <f t="shared" si="42"/>
        <v>#DIV/0!</v>
      </c>
      <c r="AL101" s="49" t="e">
        <f t="shared" si="42"/>
        <v>#DIV/0!</v>
      </c>
      <c r="AM101" s="49" t="e">
        <f t="shared" si="42"/>
        <v>#DIV/0!</v>
      </c>
      <c r="AN101" s="49" t="e">
        <f t="shared" si="42"/>
        <v>#DIV/0!</v>
      </c>
      <c r="AO101" s="49" t="e">
        <f t="shared" si="42"/>
        <v>#DIV/0!</v>
      </c>
      <c r="AP101" s="49" t="e">
        <f t="shared" si="42"/>
        <v>#DIV/0!</v>
      </c>
      <c r="AQ101" s="49" t="e">
        <f t="shared" si="42"/>
        <v>#DIV/0!</v>
      </c>
      <c r="AR101" s="49" t="e">
        <f t="shared" si="42"/>
        <v>#DIV/0!</v>
      </c>
      <c r="AS101" s="49" t="e">
        <f t="shared" si="42"/>
        <v>#DIV/0!</v>
      </c>
      <c r="AT101" s="49" t="e">
        <f t="shared" si="42"/>
        <v>#DIV/0!</v>
      </c>
      <c r="AU101" s="49" t="e">
        <f t="shared" si="42"/>
        <v>#DIV/0!</v>
      </c>
    </row>
    <row r="102" spans="1:47" x14ac:dyDescent="0.2">
      <c r="A102" s="16" t="s">
        <v>1295</v>
      </c>
      <c r="B102" s="16"/>
      <c r="C102" s="20">
        <v>1043000</v>
      </c>
      <c r="D102" s="20">
        <v>216000</v>
      </c>
      <c r="E102" s="20">
        <v>140000</v>
      </c>
      <c r="F102" s="16"/>
      <c r="G102" s="16"/>
      <c r="H102" s="16"/>
    </row>
    <row r="103" spans="1:47" x14ac:dyDescent="0.2">
      <c r="A103" s="16" t="s">
        <v>1296</v>
      </c>
      <c r="B103" s="16"/>
      <c r="C103" s="20">
        <v>1047000</v>
      </c>
      <c r="D103" s="20">
        <v>236000</v>
      </c>
      <c r="E103" s="20">
        <v>148000</v>
      </c>
      <c r="F103" s="16"/>
      <c r="G103" s="16"/>
      <c r="H103" s="16"/>
    </row>
    <row r="104" spans="1:47" x14ac:dyDescent="0.2">
      <c r="A104" s="16" t="s">
        <v>1297</v>
      </c>
      <c r="B104" s="16"/>
      <c r="C104" s="20">
        <v>4000</v>
      </c>
      <c r="D104" s="20">
        <v>20000</v>
      </c>
      <c r="E104" s="20">
        <v>8000</v>
      </c>
      <c r="F104" s="16"/>
      <c r="G104" s="16"/>
      <c r="H104" s="16"/>
    </row>
    <row r="105" spans="1:47" x14ac:dyDescent="0.2">
      <c r="A105" s="16" t="s">
        <v>1298</v>
      </c>
      <c r="B105" s="20">
        <v>-8818000</v>
      </c>
      <c r="C105" s="20">
        <v>2294000</v>
      </c>
      <c r="D105" s="20">
        <v>-219000</v>
      </c>
      <c r="E105" s="20">
        <v>377000</v>
      </c>
      <c r="F105" s="20">
        <v>7048000</v>
      </c>
      <c r="G105" s="20">
        <v>14182000</v>
      </c>
      <c r="H105" s="20">
        <v>17502000</v>
      </c>
    </row>
    <row r="106" spans="1:47" x14ac:dyDescent="0.2">
      <c r="A106" s="16" t="s">
        <v>1299</v>
      </c>
      <c r="B106" s="16"/>
      <c r="C106" s="20">
        <v>2294000</v>
      </c>
      <c r="D106" s="20">
        <v>-733000</v>
      </c>
      <c r="E106" s="16"/>
      <c r="F106" s="20">
        <v>-133000</v>
      </c>
      <c r="G106" s="20">
        <v>-6000</v>
      </c>
      <c r="H106" s="16"/>
    </row>
    <row r="107" spans="1:47" x14ac:dyDescent="0.2">
      <c r="A107" s="16" t="s">
        <v>1300</v>
      </c>
      <c r="B107" s="16"/>
      <c r="C107" s="16">
        <v>0</v>
      </c>
      <c r="D107" s="16">
        <v>0</v>
      </c>
      <c r="E107" s="20">
        <v>1584000</v>
      </c>
      <c r="F107" s="16">
        <v>0</v>
      </c>
      <c r="G107" s="16"/>
      <c r="H107" s="16"/>
    </row>
    <row r="108" spans="1:47" x14ac:dyDescent="0.2">
      <c r="A108" s="16" t="s">
        <v>1302</v>
      </c>
      <c r="B108" s="16"/>
      <c r="C108" s="16"/>
      <c r="D108" s="16"/>
      <c r="E108" s="20">
        <v>-1584000</v>
      </c>
      <c r="F108" s="16"/>
      <c r="G108" s="16"/>
      <c r="H108" s="16"/>
    </row>
    <row r="109" spans="1:47" x14ac:dyDescent="0.2">
      <c r="A109" s="16" t="s">
        <v>1303</v>
      </c>
      <c r="B109" s="20">
        <v>12490000</v>
      </c>
      <c r="C109" s="16"/>
      <c r="D109" s="20">
        <v>514000</v>
      </c>
      <c r="E109" s="20">
        <v>-1207000</v>
      </c>
      <c r="F109" s="20">
        <v>7181000</v>
      </c>
      <c r="G109" s="20">
        <v>14182000</v>
      </c>
      <c r="H109" s="20">
        <v>17502000</v>
      </c>
    </row>
    <row r="110" spans="1:47" x14ac:dyDescent="0.2">
      <c r="A110" s="16" t="s">
        <v>1304</v>
      </c>
      <c r="B110" s="20" t="s">
        <v>1294</v>
      </c>
      <c r="C110" s="20">
        <v>-30968000</v>
      </c>
      <c r="D110" s="20">
        <v>-36127000</v>
      </c>
      <c r="E110" s="20">
        <v>-66602000</v>
      </c>
      <c r="F110" s="20">
        <v>-99351000</v>
      </c>
      <c r="G110" s="20" t="s">
        <v>1294</v>
      </c>
      <c r="H110" s="20" t="s">
        <v>1294</v>
      </c>
    </row>
    <row r="111" spans="1:47" x14ac:dyDescent="0.2">
      <c r="A111" s="16" t="s">
        <v>1305</v>
      </c>
      <c r="B111" s="16"/>
      <c r="C111" s="20">
        <v>-7537000</v>
      </c>
      <c r="D111" s="20">
        <v>-1819000</v>
      </c>
      <c r="E111" s="20">
        <v>321000</v>
      </c>
      <c r="F111" s="20">
        <v>70000</v>
      </c>
      <c r="G111" s="20">
        <v>193000</v>
      </c>
      <c r="H111" s="20">
        <v>-9000</v>
      </c>
    </row>
    <row r="112" spans="1:47" x14ac:dyDescent="0.2">
      <c r="A112" s="16" t="s">
        <v>1306</v>
      </c>
      <c r="B112" s="20" t="s">
        <v>1294</v>
      </c>
      <c r="C112" s="20">
        <v>-23431000</v>
      </c>
      <c r="D112" s="20">
        <v>-34308000</v>
      </c>
      <c r="E112" s="20">
        <v>-66923000</v>
      </c>
      <c r="F112" s="20">
        <v>-99421000</v>
      </c>
      <c r="G112" s="20" t="s">
        <v>1294</v>
      </c>
      <c r="H112" s="20" t="s">
        <v>1294</v>
      </c>
    </row>
    <row r="113" spans="1:47" x14ac:dyDescent="0.2">
      <c r="A113" s="16" t="s">
        <v>1307</v>
      </c>
      <c r="B113" s="20" t="s">
        <v>1294</v>
      </c>
      <c r="C113" s="20">
        <v>-23431000</v>
      </c>
      <c r="D113" s="20">
        <v>-34308000</v>
      </c>
      <c r="E113" s="20">
        <v>-66923000</v>
      </c>
      <c r="F113" s="20">
        <v>-99421000</v>
      </c>
      <c r="G113" s="20" t="s">
        <v>1294</v>
      </c>
      <c r="H113" s="20" t="s">
        <v>1294</v>
      </c>
    </row>
    <row r="114" spans="1:47" x14ac:dyDescent="0.2">
      <c r="A114" s="16" t="s">
        <v>1308</v>
      </c>
      <c r="B114" s="20" t="s">
        <v>1294</v>
      </c>
      <c r="C114" s="20">
        <v>-23431000</v>
      </c>
      <c r="D114" s="20">
        <v>-34308000</v>
      </c>
      <c r="E114" s="20">
        <v>-66923000</v>
      </c>
      <c r="F114" s="20">
        <v>-99421000</v>
      </c>
      <c r="G114" s="20" t="s">
        <v>1294</v>
      </c>
      <c r="H114" s="20" t="s">
        <v>1294</v>
      </c>
    </row>
    <row r="115" spans="1:47" x14ac:dyDescent="0.2">
      <c r="A115" s="16" t="s">
        <v>1309</v>
      </c>
      <c r="B115" s="20" t="s">
        <v>1294</v>
      </c>
      <c r="C115" s="20">
        <v>-23431000</v>
      </c>
      <c r="D115" s="20">
        <v>-34308000</v>
      </c>
      <c r="E115" s="20">
        <v>-66923000</v>
      </c>
      <c r="F115" s="20">
        <v>-99421000</v>
      </c>
      <c r="G115" s="20" t="s">
        <v>1294</v>
      </c>
      <c r="H115" s="20" t="s">
        <v>1294</v>
      </c>
    </row>
    <row r="116" spans="1:47" x14ac:dyDescent="0.2">
      <c r="A116" s="16" t="s">
        <v>1312</v>
      </c>
      <c r="B116" s="20" t="s">
        <v>1294</v>
      </c>
      <c r="C116" s="20">
        <v>-23431000</v>
      </c>
      <c r="D116" s="20">
        <v>-34308000</v>
      </c>
      <c r="E116" s="20">
        <v>-66923000</v>
      </c>
      <c r="F116" s="20">
        <v>-99421000</v>
      </c>
      <c r="G116" s="20" t="s">
        <v>1294</v>
      </c>
      <c r="H116" s="20" t="s">
        <v>1294</v>
      </c>
    </row>
    <row r="117" spans="1:47" x14ac:dyDescent="0.2">
      <c r="A117" s="16" t="s">
        <v>1313</v>
      </c>
      <c r="B117" s="16">
        <v>-1.78</v>
      </c>
      <c r="C117" s="16">
        <v>-0.84699999999999998</v>
      </c>
      <c r="D117" s="16">
        <v>-1.24</v>
      </c>
      <c r="E117" s="16">
        <v>-2.11</v>
      </c>
      <c r="F117" s="16">
        <v>-1.64</v>
      </c>
      <c r="G117" s="16">
        <v>-1.38</v>
      </c>
      <c r="H117" s="16">
        <v>-1.65</v>
      </c>
    </row>
    <row r="118" spans="1:47" x14ac:dyDescent="0.2">
      <c r="A118" s="16" t="s">
        <v>1314</v>
      </c>
      <c r="B118" s="16">
        <v>-1.78</v>
      </c>
      <c r="C118" s="16">
        <v>-0.84699999999999998</v>
      </c>
      <c r="D118" s="16">
        <v>-1.24</v>
      </c>
      <c r="E118" s="16">
        <v>-2.11</v>
      </c>
      <c r="F118" s="16">
        <v>-1.64</v>
      </c>
      <c r="G118" s="16">
        <v>-1.38</v>
      </c>
      <c r="H118" s="16">
        <v>-1.65</v>
      </c>
    </row>
    <row r="119" spans="1:47" x14ac:dyDescent="0.2">
      <c r="A119" s="16" t="s">
        <v>1315</v>
      </c>
      <c r="B119" s="20">
        <v>91834488</v>
      </c>
      <c r="C119" s="20">
        <v>27657420</v>
      </c>
      <c r="D119" s="20">
        <v>27657420</v>
      </c>
      <c r="E119" s="20">
        <v>31663243</v>
      </c>
      <c r="F119" s="20">
        <v>60801133</v>
      </c>
      <c r="G119" s="20">
        <v>73807597</v>
      </c>
      <c r="H119" s="20">
        <v>90317925</v>
      </c>
    </row>
    <row r="120" spans="1:47" x14ac:dyDescent="0.2">
      <c r="A120" s="47" t="s">
        <v>1411</v>
      </c>
      <c r="B120" s="20"/>
      <c r="C120" s="49">
        <f t="shared" ref="C120:AU120" si="43">C119/C$3</f>
        <v>3.7861675502254859</v>
      </c>
      <c r="D120" s="49">
        <f t="shared" si="43"/>
        <v>1.8170054843010004</v>
      </c>
      <c r="E120" s="49">
        <f t="shared" si="43"/>
        <v>2.7165067159189871</v>
      </c>
      <c r="F120" s="49">
        <f t="shared" si="43"/>
        <v>3.8850296303360743</v>
      </c>
      <c r="G120" s="49">
        <f t="shared" si="43"/>
        <v>2.0161267540723902</v>
      </c>
      <c r="H120" s="49">
        <f t="shared" si="43"/>
        <v>8.7739949795119792</v>
      </c>
      <c r="I120" s="49" t="e">
        <f t="shared" si="43"/>
        <v>#DIV/0!</v>
      </c>
      <c r="J120" s="49" t="e">
        <f t="shared" si="43"/>
        <v>#DIV/0!</v>
      </c>
      <c r="K120" s="49" t="e">
        <f t="shared" si="43"/>
        <v>#DIV/0!</v>
      </c>
      <c r="L120" s="49" t="e">
        <f t="shared" si="43"/>
        <v>#DIV/0!</v>
      </c>
      <c r="M120" s="49" t="e">
        <f t="shared" si="43"/>
        <v>#DIV/0!</v>
      </c>
      <c r="N120" s="49" t="e">
        <f t="shared" si="43"/>
        <v>#DIV/0!</v>
      </c>
      <c r="O120" s="49" t="e">
        <f t="shared" si="43"/>
        <v>#DIV/0!</v>
      </c>
      <c r="P120" s="49" t="e">
        <f t="shared" si="43"/>
        <v>#DIV/0!</v>
      </c>
      <c r="Q120" s="49" t="e">
        <f t="shared" si="43"/>
        <v>#DIV/0!</v>
      </c>
      <c r="R120" s="49" t="e">
        <f t="shared" si="43"/>
        <v>#DIV/0!</v>
      </c>
      <c r="S120" s="49" t="e">
        <f t="shared" si="43"/>
        <v>#DIV/0!</v>
      </c>
      <c r="T120" s="49" t="e">
        <f t="shared" si="43"/>
        <v>#DIV/0!</v>
      </c>
      <c r="U120" s="49" t="e">
        <f t="shared" si="43"/>
        <v>#DIV/0!</v>
      </c>
      <c r="V120" s="49" t="e">
        <f t="shared" si="43"/>
        <v>#DIV/0!</v>
      </c>
      <c r="W120" s="49" t="e">
        <f t="shared" si="43"/>
        <v>#DIV/0!</v>
      </c>
      <c r="X120" s="49" t="e">
        <f t="shared" si="43"/>
        <v>#DIV/0!</v>
      </c>
      <c r="Y120" s="49" t="e">
        <f t="shared" si="43"/>
        <v>#DIV/0!</v>
      </c>
      <c r="Z120" s="49" t="e">
        <f t="shared" si="43"/>
        <v>#DIV/0!</v>
      </c>
      <c r="AA120" s="49" t="e">
        <f t="shared" si="43"/>
        <v>#DIV/0!</v>
      </c>
      <c r="AB120" s="49" t="e">
        <f t="shared" si="43"/>
        <v>#DIV/0!</v>
      </c>
      <c r="AC120" s="49" t="e">
        <f t="shared" si="43"/>
        <v>#DIV/0!</v>
      </c>
      <c r="AD120" s="49" t="e">
        <f t="shared" si="43"/>
        <v>#DIV/0!</v>
      </c>
      <c r="AE120" s="49" t="e">
        <f t="shared" si="43"/>
        <v>#DIV/0!</v>
      </c>
      <c r="AF120" s="49" t="e">
        <f t="shared" si="43"/>
        <v>#DIV/0!</v>
      </c>
      <c r="AG120" s="49" t="e">
        <f t="shared" si="43"/>
        <v>#DIV/0!</v>
      </c>
      <c r="AH120" s="49" t="e">
        <f t="shared" si="43"/>
        <v>#DIV/0!</v>
      </c>
      <c r="AI120" s="49" t="e">
        <f t="shared" si="43"/>
        <v>#DIV/0!</v>
      </c>
      <c r="AJ120" s="49" t="e">
        <f t="shared" si="43"/>
        <v>#DIV/0!</v>
      </c>
      <c r="AK120" s="49" t="e">
        <f t="shared" si="43"/>
        <v>#DIV/0!</v>
      </c>
      <c r="AL120" s="49" t="e">
        <f t="shared" si="43"/>
        <v>#DIV/0!</v>
      </c>
      <c r="AM120" s="49" t="e">
        <f t="shared" si="43"/>
        <v>#DIV/0!</v>
      </c>
      <c r="AN120" s="49" t="e">
        <f t="shared" si="43"/>
        <v>#DIV/0!</v>
      </c>
      <c r="AO120" s="49" t="e">
        <f t="shared" si="43"/>
        <v>#DIV/0!</v>
      </c>
      <c r="AP120" s="49" t="e">
        <f t="shared" si="43"/>
        <v>#DIV/0!</v>
      </c>
      <c r="AQ120" s="49" t="e">
        <f t="shared" si="43"/>
        <v>#DIV/0!</v>
      </c>
      <c r="AR120" s="49" t="e">
        <f t="shared" si="43"/>
        <v>#DIV/0!</v>
      </c>
      <c r="AS120" s="49" t="e">
        <f t="shared" si="43"/>
        <v>#DIV/0!</v>
      </c>
      <c r="AT120" s="49" t="e">
        <f t="shared" si="43"/>
        <v>#DIV/0!</v>
      </c>
      <c r="AU120" s="49" t="e">
        <f t="shared" si="43"/>
        <v>#DIV/0!</v>
      </c>
    </row>
    <row r="121" spans="1:47" x14ac:dyDescent="0.2">
      <c r="A121" s="16" t="s">
        <v>1316</v>
      </c>
      <c r="B121" s="20">
        <v>91834488</v>
      </c>
      <c r="C121" s="20">
        <v>27657420</v>
      </c>
      <c r="D121" s="20">
        <v>27657420</v>
      </c>
      <c r="E121" s="20">
        <v>31663243</v>
      </c>
      <c r="F121" s="20">
        <v>60801133</v>
      </c>
      <c r="G121" s="20">
        <v>73807597</v>
      </c>
      <c r="H121" s="20">
        <v>90317925</v>
      </c>
    </row>
    <row r="122" spans="1:47" x14ac:dyDescent="0.2">
      <c r="A122" s="16" t="s">
        <v>1317</v>
      </c>
      <c r="B122" s="20" t="s">
        <v>1294</v>
      </c>
      <c r="C122" s="20">
        <v>-34305000</v>
      </c>
      <c r="D122" s="20">
        <v>-36124000</v>
      </c>
      <c r="E122" s="20">
        <v>-66979000</v>
      </c>
      <c r="F122" s="20" t="s">
        <v>1294</v>
      </c>
      <c r="G122" s="20" t="s">
        <v>1294</v>
      </c>
      <c r="H122" s="20" t="s">
        <v>1294</v>
      </c>
    </row>
    <row r="123" spans="1:47" x14ac:dyDescent="0.2">
      <c r="A123" s="16" t="s">
        <v>1318</v>
      </c>
      <c r="B123" s="20">
        <v>164575000</v>
      </c>
      <c r="C123" s="20">
        <v>40093000</v>
      </c>
      <c r="D123" s="20">
        <v>48485000</v>
      </c>
      <c r="E123" s="20">
        <v>76577000</v>
      </c>
      <c r="F123" s="20">
        <v>120250000</v>
      </c>
      <c r="G123" s="20">
        <v>150536000</v>
      </c>
      <c r="H123" s="20">
        <v>176610000</v>
      </c>
    </row>
    <row r="124" spans="1:47" x14ac:dyDescent="0.2">
      <c r="A124" s="16" t="s">
        <v>1319</v>
      </c>
      <c r="B124" s="20" t="s">
        <v>1294</v>
      </c>
      <c r="C124" s="20">
        <v>-23431000</v>
      </c>
      <c r="D124" s="20">
        <v>-34308000</v>
      </c>
      <c r="E124" s="20">
        <v>-66923000</v>
      </c>
      <c r="F124" s="20">
        <v>-99421000</v>
      </c>
      <c r="G124" s="20" t="s">
        <v>1294</v>
      </c>
      <c r="H124" s="20" t="s">
        <v>1294</v>
      </c>
    </row>
    <row r="125" spans="1:47" x14ac:dyDescent="0.2">
      <c r="A125" s="16" t="s">
        <v>1320</v>
      </c>
      <c r="B125" s="20" t="s">
        <v>1294</v>
      </c>
      <c r="C125" s="20">
        <v>-25174440</v>
      </c>
      <c r="D125" s="20">
        <v>-33611650</v>
      </c>
      <c r="E125" s="20">
        <v>-68079320</v>
      </c>
      <c r="F125" s="20">
        <v>-99315930</v>
      </c>
      <c r="G125" s="20" t="s">
        <v>1294</v>
      </c>
      <c r="H125" s="20" t="s">
        <v>1294</v>
      </c>
    </row>
    <row r="126" spans="1:47" x14ac:dyDescent="0.2">
      <c r="A126" s="16" t="s">
        <v>1321</v>
      </c>
      <c r="B126" s="16"/>
      <c r="C126" s="20">
        <v>1047000</v>
      </c>
      <c r="D126" s="20">
        <v>236000</v>
      </c>
      <c r="E126" s="20">
        <v>148000</v>
      </c>
      <c r="F126" s="16"/>
      <c r="G126" s="16"/>
      <c r="H126" s="16"/>
    </row>
    <row r="127" spans="1:47" x14ac:dyDescent="0.2">
      <c r="A127" s="16" t="s">
        <v>1322</v>
      </c>
      <c r="B127" s="16"/>
      <c r="C127" s="20">
        <v>4000</v>
      </c>
      <c r="D127" s="20">
        <v>20000</v>
      </c>
      <c r="E127" s="20">
        <v>8000</v>
      </c>
      <c r="F127" s="16"/>
      <c r="G127" s="16"/>
      <c r="H127" s="16"/>
    </row>
    <row r="128" spans="1:47" x14ac:dyDescent="0.2">
      <c r="A128" s="16" t="s">
        <v>1323</v>
      </c>
      <c r="B128" s="20">
        <v>137000</v>
      </c>
      <c r="C128" s="20">
        <v>1043000</v>
      </c>
      <c r="D128" s="20">
        <v>216000</v>
      </c>
      <c r="E128" s="20">
        <v>140000</v>
      </c>
      <c r="F128" s="16"/>
      <c r="G128" s="16"/>
      <c r="H128" s="16"/>
    </row>
    <row r="129" spans="1:47" x14ac:dyDescent="0.2">
      <c r="A129" s="16" t="s">
        <v>1281</v>
      </c>
      <c r="B129" s="20" t="s">
        <v>1294</v>
      </c>
      <c r="C129" s="20">
        <v>-30964000</v>
      </c>
      <c r="D129" s="20">
        <v>-36107000</v>
      </c>
      <c r="E129" s="20">
        <v>-66979000</v>
      </c>
      <c r="F129" s="20" t="s">
        <v>1294</v>
      </c>
      <c r="G129" s="20" t="s">
        <v>1294</v>
      </c>
      <c r="H129" s="20" t="s">
        <v>1294</v>
      </c>
    </row>
    <row r="130" spans="1:47" x14ac:dyDescent="0.2">
      <c r="A130" s="16" t="s">
        <v>1278</v>
      </c>
      <c r="B130" s="20" t="s">
        <v>1294</v>
      </c>
      <c r="C130" s="20">
        <v>-30213000</v>
      </c>
      <c r="D130" s="20">
        <v>-35207000</v>
      </c>
      <c r="E130" s="20">
        <v>-65995000</v>
      </c>
      <c r="F130" s="20" t="s">
        <v>1294</v>
      </c>
      <c r="G130" s="20" t="s">
        <v>1294</v>
      </c>
      <c r="H130" s="20" t="s">
        <v>1294</v>
      </c>
    </row>
    <row r="131" spans="1:47" x14ac:dyDescent="0.2">
      <c r="A131" s="16" t="s">
        <v>1324</v>
      </c>
      <c r="B131" s="20">
        <v>4693000</v>
      </c>
      <c r="C131" s="20">
        <v>751000</v>
      </c>
      <c r="D131" s="20">
        <v>900000</v>
      </c>
      <c r="E131" s="20">
        <v>984000</v>
      </c>
      <c r="F131" s="20">
        <v>1622000</v>
      </c>
      <c r="G131" s="20">
        <v>3525000</v>
      </c>
      <c r="H131" s="20">
        <v>3927000</v>
      </c>
    </row>
    <row r="132" spans="1:47" x14ac:dyDescent="0.2">
      <c r="A132" s="16" t="s">
        <v>1325</v>
      </c>
      <c r="B132" s="20" t="s">
        <v>1294</v>
      </c>
      <c r="C132" s="20">
        <v>-23431000</v>
      </c>
      <c r="D132" s="20">
        <v>-34308000</v>
      </c>
      <c r="E132" s="20">
        <v>-66923000</v>
      </c>
      <c r="F132" s="20">
        <v>-99421000</v>
      </c>
      <c r="G132" s="20" t="s">
        <v>1294</v>
      </c>
      <c r="H132" s="20" t="s">
        <v>1294</v>
      </c>
    </row>
    <row r="133" spans="1:47" x14ac:dyDescent="0.2">
      <c r="A133" s="16" t="s">
        <v>1326</v>
      </c>
      <c r="B133" s="20">
        <v>-21308000</v>
      </c>
      <c r="C133" s="20">
        <v>2294000</v>
      </c>
      <c r="D133" s="20">
        <v>-733000</v>
      </c>
      <c r="E133" s="20">
        <v>1584000</v>
      </c>
      <c r="F133" s="20">
        <v>-133000</v>
      </c>
      <c r="G133" s="20">
        <v>-6000</v>
      </c>
      <c r="H133" s="16"/>
    </row>
    <row r="134" spans="1:47" x14ac:dyDescent="0.2">
      <c r="A134" s="16" t="s">
        <v>1327</v>
      </c>
      <c r="B134" s="20">
        <v>-21308000</v>
      </c>
      <c r="C134" s="20">
        <v>2294000</v>
      </c>
      <c r="D134" s="20">
        <v>-733000</v>
      </c>
      <c r="E134" s="20">
        <v>1584000</v>
      </c>
      <c r="F134" s="20">
        <v>-133000</v>
      </c>
      <c r="G134" s="20">
        <v>-6000</v>
      </c>
      <c r="H134" s="16"/>
    </row>
    <row r="135" spans="1:47" x14ac:dyDescent="0.2">
      <c r="A135" s="16" t="s">
        <v>1328</v>
      </c>
      <c r="B135" s="20" t="s">
        <v>1294</v>
      </c>
      <c r="C135" s="20">
        <v>-32507000</v>
      </c>
      <c r="D135" s="20">
        <v>-34474000</v>
      </c>
      <c r="E135" s="20">
        <v>-67579000</v>
      </c>
      <c r="F135" s="20" t="s">
        <v>1294</v>
      </c>
      <c r="G135" s="20" t="s">
        <v>1294</v>
      </c>
      <c r="H135" s="20" t="s">
        <v>1294</v>
      </c>
    </row>
    <row r="136" spans="1:47" x14ac:dyDescent="0.2">
      <c r="A136" s="16" t="s">
        <v>1329</v>
      </c>
      <c r="B136" s="16">
        <v>0</v>
      </c>
      <c r="C136" s="16">
        <v>0.24</v>
      </c>
      <c r="D136" s="16">
        <v>0.05</v>
      </c>
      <c r="E136" s="16">
        <v>0.27</v>
      </c>
      <c r="F136" s="16">
        <v>0.21</v>
      </c>
      <c r="G136" s="16">
        <v>0</v>
      </c>
      <c r="H136" s="16">
        <v>0</v>
      </c>
    </row>
    <row r="137" spans="1:47" x14ac:dyDescent="0.2">
      <c r="A137" s="16" t="s">
        <v>1330</v>
      </c>
      <c r="B137" s="16">
        <v>0</v>
      </c>
      <c r="C137" s="20">
        <v>550560</v>
      </c>
      <c r="D137" s="20">
        <v>-36650</v>
      </c>
      <c r="E137" s="20">
        <v>427680</v>
      </c>
      <c r="F137" s="20">
        <v>-27930</v>
      </c>
      <c r="G137" s="16">
        <v>0</v>
      </c>
      <c r="H137" s="16">
        <v>0</v>
      </c>
    </row>
    <row r="139" spans="1:47" x14ac:dyDescent="0.2">
      <c r="A139" t="s">
        <v>1331</v>
      </c>
      <c r="B139">
        <v>4581000</v>
      </c>
      <c r="C139">
        <v>172000</v>
      </c>
      <c r="D139">
        <v>1735000</v>
      </c>
      <c r="E139">
        <v>433429000</v>
      </c>
      <c r="F139">
        <v>2133000</v>
      </c>
      <c r="G139">
        <v>154298000</v>
      </c>
      <c r="H139">
        <v>16724000</v>
      </c>
    </row>
    <row r="140" spans="1:47" x14ac:dyDescent="0.2">
      <c r="A140" s="47" t="s">
        <v>1412</v>
      </c>
      <c r="B140" s="20"/>
      <c r="C140" s="49">
        <f t="shared" ref="C140:AU140" si="44">IFERROR(C139/C$3,0)</f>
        <v>2.3545971339292805E-2</v>
      </c>
      <c r="D140" s="49">
        <f t="shared" si="44"/>
        <v>0.11398404172414621</v>
      </c>
      <c r="E140" s="49">
        <f t="shared" si="44"/>
        <v>37.185476843734882</v>
      </c>
      <c r="F140" s="49">
        <f t="shared" si="44"/>
        <v>0.13629298982811466</v>
      </c>
      <c r="G140" s="49">
        <f t="shared" si="44"/>
        <v>4.2148008950875573</v>
      </c>
      <c r="H140" s="49">
        <f t="shared" si="44"/>
        <v>1.6246641188596653</v>
      </c>
      <c r="I140" s="49">
        <f t="shared" si="44"/>
        <v>0</v>
      </c>
      <c r="J140" s="49">
        <f t="shared" si="44"/>
        <v>0</v>
      </c>
      <c r="K140" s="49">
        <f t="shared" si="44"/>
        <v>0</v>
      </c>
      <c r="L140" s="49">
        <f t="shared" si="44"/>
        <v>0</v>
      </c>
      <c r="M140" s="49">
        <f t="shared" si="44"/>
        <v>0</v>
      </c>
      <c r="N140" s="49">
        <f t="shared" si="44"/>
        <v>0</v>
      </c>
      <c r="O140" s="49">
        <f t="shared" si="44"/>
        <v>0</v>
      </c>
      <c r="P140" s="49">
        <f t="shared" si="44"/>
        <v>0</v>
      </c>
      <c r="Q140" s="49">
        <f t="shared" si="44"/>
        <v>0</v>
      </c>
      <c r="R140" s="49">
        <f t="shared" si="44"/>
        <v>0</v>
      </c>
      <c r="S140" s="49">
        <f t="shared" si="44"/>
        <v>0</v>
      </c>
      <c r="T140" s="49">
        <f t="shared" si="44"/>
        <v>0</v>
      </c>
      <c r="U140" s="49">
        <f t="shared" si="44"/>
        <v>0</v>
      </c>
      <c r="V140" s="49">
        <f t="shared" si="44"/>
        <v>0</v>
      </c>
      <c r="W140" s="49">
        <f t="shared" si="44"/>
        <v>0</v>
      </c>
      <c r="X140" s="49">
        <f t="shared" si="44"/>
        <v>0</v>
      </c>
      <c r="Y140" s="49">
        <f t="shared" si="44"/>
        <v>0</v>
      </c>
      <c r="Z140" s="49">
        <f t="shared" si="44"/>
        <v>0</v>
      </c>
      <c r="AA140" s="49">
        <f t="shared" si="44"/>
        <v>0</v>
      </c>
      <c r="AB140" s="49">
        <f t="shared" si="44"/>
        <v>0</v>
      </c>
      <c r="AC140" s="49">
        <f t="shared" si="44"/>
        <v>0</v>
      </c>
      <c r="AD140" s="49">
        <f t="shared" si="44"/>
        <v>0</v>
      </c>
      <c r="AE140" s="49">
        <f t="shared" si="44"/>
        <v>0</v>
      </c>
      <c r="AF140" s="49">
        <f t="shared" si="44"/>
        <v>0</v>
      </c>
      <c r="AG140" s="49">
        <f t="shared" si="44"/>
        <v>0</v>
      </c>
      <c r="AH140" s="49">
        <f t="shared" si="44"/>
        <v>0</v>
      </c>
      <c r="AI140" s="49">
        <f t="shared" si="44"/>
        <v>0</v>
      </c>
      <c r="AJ140" s="49">
        <f t="shared" si="44"/>
        <v>0</v>
      </c>
      <c r="AK140" s="49">
        <f t="shared" si="44"/>
        <v>0</v>
      </c>
      <c r="AL140" s="49">
        <f t="shared" si="44"/>
        <v>0</v>
      </c>
      <c r="AM140" s="49">
        <f t="shared" si="44"/>
        <v>0</v>
      </c>
      <c r="AN140" s="49">
        <f t="shared" si="44"/>
        <v>0</v>
      </c>
      <c r="AO140" s="49">
        <f t="shared" si="44"/>
        <v>0</v>
      </c>
      <c r="AP140" s="49">
        <f t="shared" si="44"/>
        <v>0</v>
      </c>
      <c r="AQ140" s="49">
        <f t="shared" si="44"/>
        <v>0</v>
      </c>
      <c r="AR140" s="49">
        <f t="shared" si="44"/>
        <v>0</v>
      </c>
      <c r="AS140" s="49">
        <f t="shared" si="44"/>
        <v>0</v>
      </c>
      <c r="AT140" s="49">
        <f t="shared" si="44"/>
        <v>0</v>
      </c>
      <c r="AU140" s="49">
        <f t="shared" si="44"/>
        <v>0</v>
      </c>
    </row>
    <row r="141" spans="1:47" ht="18" x14ac:dyDescent="0.2">
      <c r="A141" s="23"/>
    </row>
    <row r="142" spans="1:47" ht="18" x14ac:dyDescent="0.2">
      <c r="A142" s="23"/>
    </row>
    <row r="143" spans="1:47" ht="18" x14ac:dyDescent="0.2">
      <c r="A143" s="23"/>
    </row>
    <row r="144" spans="1:47" x14ac:dyDescent="0.2">
      <c r="A144" s="47"/>
      <c r="B144" s="20"/>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row>
    <row r="145" spans="1:47" ht="18" x14ac:dyDescent="0.2">
      <c r="A145" s="23"/>
    </row>
    <row r="146" spans="1:47" ht="18" x14ac:dyDescent="0.2">
      <c r="A146" s="23"/>
    </row>
    <row r="147" spans="1:47" ht="18" x14ac:dyDescent="0.2">
      <c r="A147" s="22"/>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sheetData>
  <sortState xmlns:xlrd2="http://schemas.microsoft.com/office/spreadsheetml/2017/richdata2" columnSort="1" ref="C1:H65">
    <sortCondition ref="C1:H1"/>
  </sortState>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4DD5B-6DF1-AC4D-9B9A-CECB675475B1}">
  <dimension ref="A1:AU166"/>
  <sheetViews>
    <sheetView workbookViewId="0"/>
  </sheetViews>
  <sheetFormatPr baseColWidth="10" defaultRowHeight="16" x14ac:dyDescent="0.2"/>
  <sheetData>
    <row r="1" spans="1:47" x14ac:dyDescent="0.2">
      <c r="A1" t="s">
        <v>1391</v>
      </c>
      <c r="B1" t="s">
        <v>1284</v>
      </c>
      <c r="C1" s="17">
        <v>39447</v>
      </c>
      <c r="D1" s="17">
        <v>39813</v>
      </c>
      <c r="E1" s="17">
        <v>40178</v>
      </c>
      <c r="F1" s="17">
        <v>40543</v>
      </c>
      <c r="G1" s="17">
        <v>40908</v>
      </c>
      <c r="H1" s="17">
        <v>41274</v>
      </c>
      <c r="I1" s="17">
        <v>41639</v>
      </c>
      <c r="J1" s="17">
        <v>42004</v>
      </c>
      <c r="K1" s="17">
        <v>42369</v>
      </c>
      <c r="L1" s="17">
        <v>42735</v>
      </c>
      <c r="M1" s="17">
        <v>43100</v>
      </c>
      <c r="N1" s="17">
        <v>43465</v>
      </c>
      <c r="O1" s="17">
        <v>43830</v>
      </c>
      <c r="P1" s="17">
        <v>44196</v>
      </c>
      <c r="Q1" s="17">
        <v>44561</v>
      </c>
      <c r="R1" s="17">
        <v>44926</v>
      </c>
      <c r="S1" s="17">
        <v>45291</v>
      </c>
      <c r="T1" s="17">
        <v>45657</v>
      </c>
    </row>
    <row r="2" spans="1:47" x14ac:dyDescent="0.2">
      <c r="C2" s="41">
        <v>1.5722226349792703</v>
      </c>
      <c r="D2" s="41">
        <v>1.5076933592052841</v>
      </c>
      <c r="E2" s="41">
        <v>1.5072411868492295</v>
      </c>
      <c r="F2" s="41">
        <v>1.4686165710311112</v>
      </c>
      <c r="G2" s="41">
        <v>1.4450620594618826</v>
      </c>
      <c r="H2" s="41">
        <v>1.403926998408513</v>
      </c>
      <c r="I2" s="41">
        <v>1.3819539309070903</v>
      </c>
      <c r="J2" s="41">
        <v>1.3604586837045582</v>
      </c>
      <c r="K2" s="41">
        <v>1.3592353718698755</v>
      </c>
      <c r="L2" s="41">
        <v>1.3408655143236416</v>
      </c>
      <c r="M2" s="41">
        <v>1.3081614773889187</v>
      </c>
      <c r="N2" s="41">
        <v>1.2816317011746046</v>
      </c>
      <c r="O2" s="41">
        <v>1.2620696220330916</v>
      </c>
      <c r="P2" s="41">
        <v>1.231407573454085</v>
      </c>
      <c r="Q2" s="41">
        <v>1.2144058909803599</v>
      </c>
      <c r="R2" s="41">
        <v>1.1298901106999999</v>
      </c>
      <c r="S2" s="41">
        <v>1.0618269999999999</v>
      </c>
      <c r="T2" s="41">
        <v>1.03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6448251.5230209325</v>
      </c>
      <c r="D3">
        <f t="shared" ref="D3:J3" si="0">D$2*D90</f>
        <v>22268879.000373531</v>
      </c>
      <c r="E3">
        <f t="shared" si="0"/>
        <v>21897280.123660889</v>
      </c>
      <c r="F3">
        <f t="shared" si="0"/>
        <v>30608711.643952947</v>
      </c>
      <c r="G3">
        <f t="shared" si="0"/>
        <v>29953829.974179361</v>
      </c>
      <c r="H3">
        <f t="shared" si="0"/>
        <v>20982594.504474223</v>
      </c>
      <c r="I3">
        <f t="shared" si="0"/>
        <v>10232313.758652018</v>
      </c>
      <c r="J3">
        <f t="shared" si="0"/>
        <v>35778296.552376896</v>
      </c>
      <c r="K3">
        <f t="shared" ref="K3:AU3" si="1">K2*K90</f>
        <v>75932324.814138725</v>
      </c>
      <c r="L3">
        <f t="shared" si="1"/>
        <v>60081501.965813734</v>
      </c>
      <c r="M3">
        <f t="shared" si="1"/>
        <v>32949971.292472087</v>
      </c>
      <c r="N3">
        <f t="shared" si="1"/>
        <v>16316453.18765389</v>
      </c>
      <c r="O3">
        <f t="shared" si="1"/>
        <v>19170837.558682662</v>
      </c>
      <c r="P3">
        <f t="shared" si="1"/>
        <v>62871976.477845222</v>
      </c>
      <c r="Q3">
        <f t="shared" si="1"/>
        <v>36852361.167690001</v>
      </c>
      <c r="R3">
        <f t="shared" si="1"/>
        <v>21661123.312229697</v>
      </c>
      <c r="S3">
        <f t="shared" si="1"/>
        <v>801679.38499999989</v>
      </c>
      <c r="T3">
        <f t="shared" si="1"/>
        <v>42751180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T4" si="2">C$2*C91</f>
        <v>6448251.5230209325</v>
      </c>
      <c r="D4">
        <f t="shared" si="2"/>
        <v>22268879.000373531</v>
      </c>
      <c r="E4">
        <f t="shared" si="2"/>
        <v>21897280.123660889</v>
      </c>
      <c r="F4">
        <f t="shared" si="2"/>
        <v>30608711.643952947</v>
      </c>
      <c r="G4">
        <f t="shared" si="2"/>
        <v>18594486.586575694</v>
      </c>
      <c r="H4">
        <f t="shared" si="2"/>
        <v>20982594.504474223</v>
      </c>
      <c r="I4">
        <f t="shared" si="2"/>
        <v>10232313.758652018</v>
      </c>
      <c r="J4">
        <f t="shared" si="2"/>
        <v>24045754.860713944</v>
      </c>
      <c r="K4">
        <f t="shared" si="2"/>
        <v>35541286.503653504</v>
      </c>
      <c r="L4">
        <f t="shared" si="2"/>
        <v>56170197.260531671</v>
      </c>
      <c r="M4">
        <f t="shared" si="2"/>
        <v>29853553.075492516</v>
      </c>
      <c r="N4">
        <f t="shared" si="2"/>
        <v>13453287.967229825</v>
      </c>
      <c r="O4">
        <f t="shared" si="2"/>
        <v>7641831.5614103694</v>
      </c>
      <c r="P4">
        <f t="shared" si="2"/>
        <v>27737455.592053264</v>
      </c>
      <c r="Q4">
        <f t="shared" si="2"/>
        <v>455402.20911763498</v>
      </c>
      <c r="R4">
        <f t="shared" si="2"/>
        <v>21661123.312229697</v>
      </c>
      <c r="S4">
        <f t="shared" si="2"/>
        <v>801679.38499999989</v>
      </c>
      <c r="T4">
        <f t="shared" si="2"/>
        <v>42751180</v>
      </c>
    </row>
    <row r="5" spans="1:47" x14ac:dyDescent="0.2">
      <c r="A5" t="s">
        <v>1349</v>
      </c>
      <c r="C5">
        <f t="shared" ref="C5:T5" si="3">C$2*C92</f>
        <v>2322104.0864296677</v>
      </c>
      <c r="D5">
        <f t="shared" si="3"/>
        <v>2331830.7793078325</v>
      </c>
      <c r="E5">
        <f t="shared" si="3"/>
        <v>3129108.371928304</v>
      </c>
      <c r="F5">
        <f t="shared" si="3"/>
        <v>2822384.5519908867</v>
      </c>
      <c r="G5">
        <f t="shared" si="3"/>
        <v>4710428.4621007573</v>
      </c>
      <c r="H5">
        <f t="shared" si="3"/>
        <v>2850038.2770969477</v>
      </c>
      <c r="I5">
        <f t="shared" si="3"/>
        <v>22197365.467844822</v>
      </c>
      <c r="J5">
        <f t="shared" si="3"/>
        <v>13955967.52755212</v>
      </c>
      <c r="K5">
        <f t="shared" si="3"/>
        <v>12927687.621854385</v>
      </c>
      <c r="L5">
        <f t="shared" si="3"/>
        <v>14254741.282774635</v>
      </c>
      <c r="M5">
        <f t="shared" si="3"/>
        <v>3427383.0707589672</v>
      </c>
      <c r="N5">
        <f t="shared" si="3"/>
        <v>24894414.163615517</v>
      </c>
      <c r="O5">
        <f t="shared" si="3"/>
        <v>14377497.134200979</v>
      </c>
      <c r="P5">
        <f t="shared" si="3"/>
        <v>14406237.201839341</v>
      </c>
      <c r="Q5">
        <f t="shared" si="3"/>
        <v>2239364.4629677837</v>
      </c>
      <c r="R5">
        <f t="shared" si="3"/>
        <v>9585987.6991788</v>
      </c>
      <c r="S5">
        <f t="shared" si="3"/>
        <v>7877694.5129999993</v>
      </c>
      <c r="T5">
        <f t="shared" si="3"/>
        <v>9457460</v>
      </c>
    </row>
    <row r="6" spans="1:47" x14ac:dyDescent="0.2">
      <c r="A6" t="s">
        <v>1350</v>
      </c>
      <c r="C6">
        <f t="shared" ref="C6:T6" si="4">C$2*C93</f>
        <v>4126147.4381634872</v>
      </c>
      <c r="D6">
        <f t="shared" si="4"/>
        <v>19937048.221065696</v>
      </c>
      <c r="E6">
        <f t="shared" si="4"/>
        <v>18768171.750225343</v>
      </c>
      <c r="F6">
        <f t="shared" si="4"/>
        <v>27784373.883324165</v>
      </c>
      <c r="G6">
        <f t="shared" si="4"/>
        <v>25243401.513523664</v>
      </c>
      <c r="H6">
        <f t="shared" si="4"/>
        <v>18132556.228781201</v>
      </c>
      <c r="I6">
        <f t="shared" si="4"/>
        <v>-11965051.709192805</v>
      </c>
      <c r="J6">
        <f t="shared" si="4"/>
        <v>21822329.024824776</v>
      </c>
      <c r="K6">
        <f t="shared" si="4"/>
        <v>63004637.192284338</v>
      </c>
      <c r="L6">
        <f t="shared" si="4"/>
        <v>45826760.683039099</v>
      </c>
      <c r="M6">
        <f t="shared" si="4"/>
        <v>29522588.221713118</v>
      </c>
      <c r="N6">
        <f t="shared" si="4"/>
        <v>-8577960.9759616274</v>
      </c>
      <c r="O6">
        <f t="shared" si="4"/>
        <v>4793340.4244816815</v>
      </c>
      <c r="P6">
        <f t="shared" si="4"/>
        <v>48465739.276005879</v>
      </c>
      <c r="Q6">
        <f t="shared" si="4"/>
        <v>34612996.704722218</v>
      </c>
      <c r="R6">
        <f t="shared" si="4"/>
        <v>12075135.613050899</v>
      </c>
      <c r="S6">
        <f t="shared" si="4"/>
        <v>-7076015.1279999986</v>
      </c>
      <c r="T6">
        <f t="shared" si="4"/>
        <v>33293720</v>
      </c>
    </row>
    <row r="7" spans="1:47" x14ac:dyDescent="0.2">
      <c r="A7" t="s">
        <v>1287</v>
      </c>
      <c r="C7">
        <f t="shared" ref="C7:T7" si="5">C$2*C94</f>
        <v>16360174.589912727</v>
      </c>
      <c r="D7">
        <f t="shared" si="5"/>
        <v>27320829.212470893</v>
      </c>
      <c r="E7">
        <f t="shared" si="5"/>
        <v>39937702.030915737</v>
      </c>
      <c r="F7">
        <f t="shared" si="5"/>
        <v>50382982.378287092</v>
      </c>
      <c r="G7">
        <f t="shared" si="5"/>
        <v>61816179.47342933</v>
      </c>
      <c r="H7">
        <f t="shared" si="5"/>
        <v>54880411.325092681</v>
      </c>
      <c r="I7">
        <f t="shared" si="5"/>
        <v>38658376.000746176</v>
      </c>
      <c r="J7">
        <f t="shared" si="5"/>
        <v>30499314.524354383</v>
      </c>
      <c r="K7">
        <f t="shared" si="5"/>
        <v>105117826.71892869</v>
      </c>
      <c r="L7">
        <f t="shared" si="5"/>
        <v>136068350.66253451</v>
      </c>
      <c r="M7">
        <f t="shared" si="5"/>
        <v>150722440.94031906</v>
      </c>
      <c r="N7">
        <f t="shared" si="5"/>
        <v>126109996.13217874</v>
      </c>
      <c r="O7">
        <f t="shared" si="5"/>
        <v>160724566.36591423</v>
      </c>
      <c r="P7">
        <f t="shared" si="5"/>
        <v>100569056.52399513</v>
      </c>
      <c r="Q7">
        <f t="shared" si="5"/>
        <v>160282147.11515182</v>
      </c>
      <c r="R7">
        <f t="shared" si="5"/>
        <v>113387862.27907708</v>
      </c>
      <c r="S7">
        <f t="shared" si="5"/>
        <v>96242937.452999994</v>
      </c>
      <c r="T7">
        <f t="shared" si="5"/>
        <v>94634340</v>
      </c>
    </row>
    <row r="8" spans="1:47" x14ac:dyDescent="0.2">
      <c r="A8" t="s">
        <v>1333</v>
      </c>
      <c r="C8">
        <f t="shared" ref="C8:T8" si="6">C$2*C95</f>
        <v>6725620.3234832631</v>
      </c>
      <c r="D8">
        <f t="shared" si="6"/>
        <v>9020889.910376668</v>
      </c>
      <c r="E8">
        <f t="shared" si="6"/>
        <v>22892807.355304137</v>
      </c>
      <c r="F8">
        <f t="shared" si="6"/>
        <v>26284310.674517944</v>
      </c>
      <c r="G8">
        <f t="shared" si="6"/>
        <v>38561833.635987163</v>
      </c>
      <c r="H8">
        <f t="shared" si="6"/>
        <v>36257685.647238724</v>
      </c>
      <c r="I8">
        <f t="shared" si="6"/>
        <v>15159548.768507291</v>
      </c>
      <c r="J8">
        <f t="shared" si="6"/>
        <v>12759883.539307421</v>
      </c>
      <c r="K8">
        <f t="shared" si="6"/>
        <v>31884943.353323542</v>
      </c>
      <c r="L8">
        <f t="shared" si="6"/>
        <v>46337630.443996407</v>
      </c>
      <c r="M8">
        <f t="shared" si="6"/>
        <v>58540226.113154113</v>
      </c>
      <c r="N8">
        <f t="shared" si="6"/>
        <v>39170509.68299944</v>
      </c>
      <c r="O8">
        <f t="shared" si="6"/>
        <v>54290448.930997498</v>
      </c>
      <c r="P8">
        <f t="shared" si="6"/>
        <v>15720149.08271485</v>
      </c>
      <c r="Q8">
        <f t="shared" si="6"/>
        <v>27788035.597412594</v>
      </c>
      <c r="R8">
        <f t="shared" si="6"/>
        <v>10050372.5346765</v>
      </c>
      <c r="S8">
        <f t="shared" si="6"/>
        <v>8620973.4129999988</v>
      </c>
      <c r="T8">
        <f t="shared" si="6"/>
        <v>8672600</v>
      </c>
    </row>
    <row r="9" spans="1:47" x14ac:dyDescent="0.2">
      <c r="A9" s="46" t="s">
        <v>1408</v>
      </c>
      <c r="C9">
        <f t="shared" ref="C9:T9" si="7">C$2*C96</f>
        <v>1.0430145752646427</v>
      </c>
      <c r="D9">
        <f t="shared" si="7"/>
        <v>0.40508953819477644</v>
      </c>
      <c r="E9">
        <f t="shared" si="7"/>
        <v>1.0454635108114427</v>
      </c>
      <c r="F9">
        <f t="shared" si="7"/>
        <v>0.85871992850475531</v>
      </c>
      <c r="G9">
        <f t="shared" si="7"/>
        <v>1.2873757268846096</v>
      </c>
      <c r="H9">
        <f t="shared" si="7"/>
        <v>1.7279886736364902</v>
      </c>
      <c r="I9">
        <f t="shared" si="7"/>
        <v>1.4815367399860084</v>
      </c>
      <c r="J9">
        <f t="shared" si="7"/>
        <v>0.3566375364078011</v>
      </c>
      <c r="K9">
        <f t="shared" si="7"/>
        <v>0.41991264499498787</v>
      </c>
      <c r="L9">
        <f t="shared" si="7"/>
        <v>0.77124620603463667</v>
      </c>
      <c r="M9">
        <f t="shared" si="7"/>
        <v>1.7766396696839764</v>
      </c>
      <c r="N9">
        <f t="shared" si="7"/>
        <v>2.4006755164558951</v>
      </c>
      <c r="O9">
        <f t="shared" si="7"/>
        <v>2.8319289005924952</v>
      </c>
      <c r="P9">
        <f t="shared" si="7"/>
        <v>0.25003427541767043</v>
      </c>
      <c r="Q9">
        <f t="shared" si="7"/>
        <v>0.75403677585184214</v>
      </c>
      <c r="R9">
        <f t="shared" si="7"/>
        <v>0.46398205623076527</v>
      </c>
      <c r="S9">
        <f t="shared" si="7"/>
        <v>10.753642384105961</v>
      </c>
      <c r="T9">
        <f t="shared" si="7"/>
        <v>0.20286223678504314</v>
      </c>
    </row>
    <row r="10" spans="1:47" x14ac:dyDescent="0.2">
      <c r="A10" t="s">
        <v>1334</v>
      </c>
      <c r="C10">
        <f t="shared" ref="C10:T10" si="8">C$2*C97</f>
        <v>6725620.3234832631</v>
      </c>
      <c r="D10">
        <f t="shared" si="8"/>
        <v>9020889.910376668</v>
      </c>
      <c r="E10">
        <f t="shared" si="8"/>
        <v>12015430.631972972</v>
      </c>
      <c r="F10">
        <f t="shared" si="8"/>
        <v>0</v>
      </c>
      <c r="G10">
        <f t="shared" si="8"/>
        <v>0</v>
      </c>
      <c r="H10">
        <f t="shared" si="8"/>
        <v>36257685.647238724</v>
      </c>
      <c r="I10">
        <f t="shared" si="8"/>
        <v>15159548.768507291</v>
      </c>
      <c r="J10">
        <f t="shared" si="8"/>
        <v>12759883.539307421</v>
      </c>
      <c r="K10">
        <f t="shared" si="8"/>
        <v>31884943.353323542</v>
      </c>
      <c r="L10">
        <f t="shared" si="8"/>
        <v>46337630.443996407</v>
      </c>
      <c r="M10">
        <f t="shared" si="8"/>
        <v>58540226.113154113</v>
      </c>
      <c r="N10">
        <f t="shared" si="8"/>
        <v>39170509.68299944</v>
      </c>
      <c r="O10">
        <f t="shared" si="8"/>
        <v>54290448.930997498</v>
      </c>
      <c r="P10">
        <f t="shared" si="8"/>
        <v>15720149.08271485</v>
      </c>
      <c r="Q10">
        <f t="shared" si="8"/>
        <v>45988336.685535252</v>
      </c>
      <c r="R10">
        <f t="shared" si="8"/>
        <v>10050372.5346765</v>
      </c>
      <c r="S10">
        <f t="shared" si="8"/>
        <v>8620973.4129999988</v>
      </c>
      <c r="T10">
        <f t="shared" si="8"/>
        <v>8672600</v>
      </c>
    </row>
    <row r="11" spans="1:47" x14ac:dyDescent="0.2">
      <c r="A11" t="s">
        <v>1351</v>
      </c>
      <c r="C11">
        <f t="shared" ref="C11:T11" si="9">C$2*C98</f>
        <v>6725620.3234832631</v>
      </c>
      <c r="D11">
        <f t="shared" si="9"/>
        <v>9020889.910376668</v>
      </c>
      <c r="E11">
        <f t="shared" si="9"/>
        <v>12015430.631972972</v>
      </c>
      <c r="F11">
        <f t="shared" si="9"/>
        <v>0</v>
      </c>
      <c r="G11">
        <f t="shared" si="9"/>
        <v>0</v>
      </c>
      <c r="H11">
        <f t="shared" si="9"/>
        <v>12302510.502346415</v>
      </c>
      <c r="I11">
        <f t="shared" si="9"/>
        <v>15054592.174203331</v>
      </c>
      <c r="J11">
        <f t="shared" si="9"/>
        <v>9070717.1586627159</v>
      </c>
      <c r="K11">
        <f t="shared" si="9"/>
        <v>29542980.807591744</v>
      </c>
      <c r="L11">
        <f t="shared" si="9"/>
        <v>44949834.636671439</v>
      </c>
      <c r="M11">
        <f t="shared" si="9"/>
        <v>45113256.709234253</v>
      </c>
      <c r="N11">
        <f t="shared" si="9"/>
        <v>39170509.68299944</v>
      </c>
      <c r="O11">
        <f t="shared" si="9"/>
        <v>35254652.821872383</v>
      </c>
      <c r="P11">
        <f t="shared" si="9"/>
        <v>13677243.918354522</v>
      </c>
      <c r="Q11">
        <f t="shared" si="9"/>
        <v>21530202.041190799</v>
      </c>
      <c r="R11">
        <f t="shared" si="9"/>
        <v>8670776.7095117997</v>
      </c>
      <c r="S11">
        <f t="shared" si="9"/>
        <v>7837345.0869999994</v>
      </c>
      <c r="T11">
        <f t="shared" si="9"/>
        <v>7717790</v>
      </c>
    </row>
    <row r="12" spans="1:47" x14ac:dyDescent="0.2">
      <c r="A12" t="s">
        <v>1414</v>
      </c>
      <c r="C12">
        <f t="shared" ref="C12:T12" si="10">C$2*C99</f>
        <v>1.0430145752646427</v>
      </c>
      <c r="D12">
        <f t="shared" si="10"/>
        <v>0.40508953819477644</v>
      </c>
      <c r="E12">
        <f t="shared" si="10"/>
        <v>0.54871794871865465</v>
      </c>
      <c r="F12">
        <f t="shared" si="10"/>
        <v>0</v>
      </c>
      <c r="G12">
        <f t="shared" si="10"/>
        <v>0</v>
      </c>
      <c r="H12">
        <f t="shared" si="10"/>
        <v>0.58631979470999596</v>
      </c>
      <c r="I12">
        <f t="shared" si="10"/>
        <v>1.4712793732965619</v>
      </c>
      <c r="J12">
        <f t="shared" si="10"/>
        <v>0.25352568547761428</v>
      </c>
      <c r="K12">
        <f t="shared" si="10"/>
        <v>0.38906988400400971</v>
      </c>
      <c r="L12">
        <f t="shared" si="10"/>
        <v>0.74814765220496349</v>
      </c>
      <c r="M12">
        <f t="shared" si="10"/>
        <v>1.3691440368429411</v>
      </c>
      <c r="N12">
        <f t="shared" si="10"/>
        <v>2.4006755164558951</v>
      </c>
      <c r="O12">
        <f t="shared" si="10"/>
        <v>1.8389730085582621</v>
      </c>
      <c r="P12">
        <f t="shared" si="10"/>
        <v>0.21754117946608692</v>
      </c>
      <c r="Q12">
        <f t="shared" si="10"/>
        <v>0.58422856389639488</v>
      </c>
      <c r="R12">
        <f t="shared" si="10"/>
        <v>0.4002921078712639</v>
      </c>
      <c r="S12">
        <f t="shared" si="10"/>
        <v>9.7761589403973499</v>
      </c>
      <c r="T12">
        <f t="shared" si="10"/>
        <v>0.18052811641690358</v>
      </c>
    </row>
    <row r="13" spans="1:47" x14ac:dyDescent="0.2">
      <c r="A13" t="s">
        <v>1335</v>
      </c>
      <c r="C13">
        <f t="shared" ref="C13:T13" si="11">C$2*C100</f>
        <v>0</v>
      </c>
      <c r="D13">
        <f t="shared" si="11"/>
        <v>0</v>
      </c>
      <c r="E13">
        <f t="shared" si="11"/>
        <v>0</v>
      </c>
      <c r="F13">
        <f t="shared" si="11"/>
        <v>0</v>
      </c>
      <c r="G13">
        <f t="shared" si="11"/>
        <v>0</v>
      </c>
      <c r="H13">
        <f t="shared" si="11"/>
        <v>23955175.143488377</v>
      </c>
      <c r="I13">
        <f t="shared" si="11"/>
        <v>104956.59430395984</v>
      </c>
      <c r="J13">
        <f t="shared" si="11"/>
        <v>3689166.3806447056</v>
      </c>
      <c r="K13">
        <f t="shared" si="11"/>
        <v>2341962.5457317955</v>
      </c>
      <c r="L13">
        <f t="shared" si="11"/>
        <v>1387795.8073249692</v>
      </c>
      <c r="M13">
        <f t="shared" si="11"/>
        <v>13426969.403919863</v>
      </c>
      <c r="N13">
        <f t="shared" si="11"/>
        <v>3118209.928957813</v>
      </c>
      <c r="O13">
        <f t="shared" si="11"/>
        <v>19035796.109125119</v>
      </c>
      <c r="P13">
        <f t="shared" si="11"/>
        <v>2042905.1643603269</v>
      </c>
      <c r="Q13">
        <f t="shared" si="11"/>
        <v>24458134.644344449</v>
      </c>
      <c r="R13">
        <f t="shared" si="11"/>
        <v>1379595.8251646999</v>
      </c>
      <c r="S13">
        <f t="shared" si="11"/>
        <v>783628.32599999988</v>
      </c>
      <c r="T13">
        <f t="shared" si="11"/>
        <v>954810</v>
      </c>
    </row>
    <row r="14" spans="1:47" x14ac:dyDescent="0.2">
      <c r="A14" t="s">
        <v>1354</v>
      </c>
      <c r="C14">
        <f t="shared" ref="C14:T14" si="12">C$2*C101</f>
        <v>0</v>
      </c>
      <c r="D14">
        <f t="shared" si="12"/>
        <v>0</v>
      </c>
      <c r="E14">
        <f t="shared" si="12"/>
        <v>22892807.355304137</v>
      </c>
      <c r="F14">
        <f t="shared" si="12"/>
        <v>26284310.674517944</v>
      </c>
      <c r="G14">
        <f t="shared" si="12"/>
        <v>0</v>
      </c>
      <c r="H14">
        <f t="shared" si="12"/>
        <v>22772455.677359808</v>
      </c>
      <c r="I14">
        <f t="shared" si="12"/>
        <v>104956.59430395984</v>
      </c>
      <c r="J14">
        <f t="shared" si="12"/>
        <v>3689166.3806447056</v>
      </c>
      <c r="K14">
        <f t="shared" si="12"/>
        <v>2341962.5457317955</v>
      </c>
      <c r="L14">
        <f t="shared" si="12"/>
        <v>1387795.8073249692</v>
      </c>
      <c r="M14">
        <f t="shared" si="12"/>
        <v>1472989.8235399225</v>
      </c>
      <c r="N14">
        <f t="shared" si="12"/>
        <v>3118209.928957813</v>
      </c>
      <c r="O14">
        <f t="shared" si="12"/>
        <v>14426717.84946027</v>
      </c>
      <c r="P14">
        <f t="shared" si="12"/>
        <v>2042905.1643603269</v>
      </c>
      <c r="Q14">
        <f t="shared" si="12"/>
        <v>3289825.5586657948</v>
      </c>
      <c r="R14">
        <f t="shared" si="12"/>
        <v>3511698.4640555996</v>
      </c>
      <c r="S14">
        <f t="shared" si="12"/>
        <v>0</v>
      </c>
      <c r="T14">
        <f t="shared" si="12"/>
        <v>0</v>
      </c>
    </row>
    <row r="15" spans="1:47" x14ac:dyDescent="0.2">
      <c r="A15" t="s">
        <v>1336</v>
      </c>
      <c r="C15">
        <f t="shared" ref="C15:T15" si="13">C$2*C102</f>
        <v>17955451.061844341</v>
      </c>
      <c r="D15">
        <f t="shared" si="13"/>
        <v>17218499.292140719</v>
      </c>
      <c r="E15">
        <f t="shared" si="13"/>
        <v>17213335.291553255</v>
      </c>
      <c r="F15">
        <f t="shared" si="13"/>
        <v>24045935.10579288</v>
      </c>
      <c r="G15">
        <f t="shared" si="13"/>
        <v>23048323.119975258</v>
      </c>
      <c r="H15">
        <f t="shared" si="13"/>
        <v>35292200.36693272</v>
      </c>
      <c r="I15">
        <f t="shared" si="13"/>
        <v>34051735.678268224</v>
      </c>
      <c r="J15">
        <f t="shared" si="13"/>
        <v>23834000.018941551</v>
      </c>
      <c r="K15">
        <f t="shared" si="13"/>
        <v>79044973.815720737</v>
      </c>
      <c r="L15">
        <f t="shared" si="13"/>
        <v>105201626.52280428</v>
      </c>
      <c r="M15">
        <f t="shared" si="13"/>
        <v>103641709.36909187</v>
      </c>
      <c r="N15">
        <f t="shared" si="13"/>
        <v>98130694.463835955</v>
      </c>
      <c r="O15">
        <f t="shared" si="13"/>
        <v>116163412.15116982</v>
      </c>
      <c r="P15">
        <f t="shared" si="13"/>
        <v>94877490.719490349</v>
      </c>
      <c r="Q15">
        <f t="shared" si="13"/>
        <v>143105590.19312561</v>
      </c>
      <c r="R15">
        <f t="shared" si="13"/>
        <v>110165415.6833607</v>
      </c>
      <c r="S15">
        <f t="shared" si="13"/>
        <v>93064889.241999984</v>
      </c>
      <c r="T15">
        <f t="shared" si="13"/>
        <v>93252080</v>
      </c>
    </row>
    <row r="16" spans="1:47" x14ac:dyDescent="0.2">
      <c r="A16" s="46" t="s">
        <v>1410</v>
      </c>
      <c r="C16">
        <f t="shared" ref="C16:T16" si="14">C$2*C103</f>
        <v>2.7845457016900634</v>
      </c>
      <c r="D16">
        <f t="shared" si="14"/>
        <v>0.7732090731577419</v>
      </c>
      <c r="E16">
        <f t="shared" si="14"/>
        <v>0.78609467451409898</v>
      </c>
      <c r="F16">
        <f t="shared" si="14"/>
        <v>0.78559121943779653</v>
      </c>
      <c r="G16">
        <f t="shared" si="14"/>
        <v>0.76946163945790069</v>
      </c>
      <c r="H16">
        <f t="shared" si="14"/>
        <v>1.6819750464799379</v>
      </c>
      <c r="I16">
        <f t="shared" si="14"/>
        <v>3.3278627377386174</v>
      </c>
      <c r="J16">
        <f t="shared" si="14"/>
        <v>0.66615804316033489</v>
      </c>
      <c r="K16">
        <f t="shared" si="14"/>
        <v>1.0409924101389088</v>
      </c>
      <c r="L16">
        <f t="shared" si="14"/>
        <v>1.7509819675058025</v>
      </c>
      <c r="M16">
        <f t="shared" si="14"/>
        <v>3.1454263935207241</v>
      </c>
      <c r="N16">
        <f t="shared" si="14"/>
        <v>6.0142172649438388</v>
      </c>
      <c r="O16">
        <f t="shared" si="14"/>
        <v>6.0593811718235688</v>
      </c>
      <c r="P16">
        <f t="shared" si="14"/>
        <v>1.5090585032414752</v>
      </c>
      <c r="Q16">
        <f t="shared" si="14"/>
        <v>3.8832136031107889</v>
      </c>
      <c r="R16">
        <f t="shared" si="14"/>
        <v>5.0858588493036363</v>
      </c>
      <c r="S16">
        <f t="shared" si="14"/>
        <v>116.08741721854305</v>
      </c>
      <c r="T16">
        <f t="shared" si="14"/>
        <v>2.1812749963860649</v>
      </c>
    </row>
    <row r="17" spans="1:20" x14ac:dyDescent="0.2">
      <c r="A17" t="s">
        <v>1355</v>
      </c>
      <c r="C17">
        <f t="shared" ref="C17:T17" si="15">C$2*C104</f>
        <v>877952.48260078032</v>
      </c>
      <c r="D17">
        <f t="shared" si="15"/>
        <v>730402.43986727332</v>
      </c>
      <c r="E17">
        <f t="shared" si="15"/>
        <v>738547.31790692243</v>
      </c>
      <c r="F17">
        <f t="shared" si="15"/>
        <v>0</v>
      </c>
      <c r="G17">
        <f t="shared" si="15"/>
        <v>0</v>
      </c>
      <c r="H17">
        <f t="shared" si="15"/>
        <v>0</v>
      </c>
      <c r="I17">
        <f t="shared" si="15"/>
        <v>0</v>
      </c>
      <c r="J17">
        <f t="shared" si="15"/>
        <v>0</v>
      </c>
      <c r="K17">
        <f t="shared" si="15"/>
        <v>0</v>
      </c>
      <c r="L17">
        <f t="shared" si="15"/>
        <v>0</v>
      </c>
      <c r="M17">
        <f t="shared" si="15"/>
        <v>0</v>
      </c>
      <c r="N17">
        <f t="shared" si="15"/>
        <v>0</v>
      </c>
      <c r="O17">
        <f t="shared" si="15"/>
        <v>0</v>
      </c>
      <c r="P17">
        <f t="shared" si="15"/>
        <v>0</v>
      </c>
      <c r="Q17">
        <f t="shared" si="15"/>
        <v>0</v>
      </c>
      <c r="R17">
        <f t="shared" si="15"/>
        <v>2132102.6388908997</v>
      </c>
      <c r="S17">
        <f t="shared" si="15"/>
        <v>2136395.9239999996</v>
      </c>
      <c r="T17">
        <f t="shared" si="15"/>
        <v>1527490</v>
      </c>
    </row>
    <row r="18" spans="1:20" x14ac:dyDescent="0.2">
      <c r="A18" t="s">
        <v>1356</v>
      </c>
      <c r="C18">
        <f t="shared" ref="C18:T18" si="16">C$2*C105</f>
        <v>877952.48260078032</v>
      </c>
      <c r="D18">
        <f t="shared" si="16"/>
        <v>730402.43986727332</v>
      </c>
      <c r="E18">
        <f t="shared" si="16"/>
        <v>738547.31790692243</v>
      </c>
      <c r="F18">
        <f t="shared" si="16"/>
        <v>0</v>
      </c>
      <c r="G18">
        <f t="shared" si="16"/>
        <v>0</v>
      </c>
      <c r="H18">
        <f t="shared" si="16"/>
        <v>0</v>
      </c>
      <c r="I18">
        <f t="shared" si="16"/>
        <v>0</v>
      </c>
      <c r="J18">
        <f t="shared" si="16"/>
        <v>0</v>
      </c>
      <c r="K18">
        <f t="shared" si="16"/>
        <v>0</v>
      </c>
      <c r="L18">
        <f t="shared" si="16"/>
        <v>0</v>
      </c>
      <c r="M18">
        <f t="shared" si="16"/>
        <v>0</v>
      </c>
      <c r="N18">
        <f t="shared" si="16"/>
        <v>0</v>
      </c>
      <c r="O18">
        <f t="shared" si="16"/>
        <v>0</v>
      </c>
      <c r="P18">
        <f t="shared" si="16"/>
        <v>0</v>
      </c>
      <c r="Q18">
        <f t="shared" si="16"/>
        <v>0</v>
      </c>
      <c r="R18">
        <f t="shared" si="16"/>
        <v>2132102.6388908997</v>
      </c>
      <c r="S18">
        <f t="shared" si="16"/>
        <v>2136395.9239999996</v>
      </c>
      <c r="T18">
        <f t="shared" si="16"/>
        <v>1527490</v>
      </c>
    </row>
    <row r="19" spans="1:20" x14ac:dyDescent="0.2">
      <c r="A19" t="s">
        <v>1357</v>
      </c>
      <c r="C19">
        <f t="shared" ref="C19:T19" si="17">C$2*C106</f>
        <v>877952.48260078032</v>
      </c>
      <c r="D19">
        <f t="shared" si="17"/>
        <v>730402.43986727332</v>
      </c>
      <c r="E19">
        <f t="shared" si="17"/>
        <v>0</v>
      </c>
      <c r="F19">
        <f t="shared" si="17"/>
        <v>0</v>
      </c>
      <c r="G19">
        <f t="shared" si="17"/>
        <v>0</v>
      </c>
      <c r="H19">
        <f t="shared" si="17"/>
        <v>0</v>
      </c>
      <c r="I19">
        <f t="shared" si="17"/>
        <v>0</v>
      </c>
      <c r="J19">
        <f t="shared" si="17"/>
        <v>0</v>
      </c>
      <c r="K19">
        <f t="shared" si="17"/>
        <v>0</v>
      </c>
      <c r="L19">
        <f t="shared" si="17"/>
        <v>0</v>
      </c>
      <c r="M19">
        <f t="shared" si="17"/>
        <v>0</v>
      </c>
      <c r="N19">
        <f t="shared" si="17"/>
        <v>0</v>
      </c>
      <c r="O19">
        <f t="shared" si="17"/>
        <v>0</v>
      </c>
      <c r="P19">
        <f t="shared" si="17"/>
        <v>0</v>
      </c>
      <c r="Q19">
        <f t="shared" si="17"/>
        <v>0</v>
      </c>
      <c r="R19">
        <f t="shared" si="17"/>
        <v>0</v>
      </c>
      <c r="S19">
        <f t="shared" si="17"/>
        <v>0</v>
      </c>
      <c r="T19">
        <f t="shared" si="17"/>
        <v>0</v>
      </c>
    </row>
    <row r="20" spans="1:20" x14ac:dyDescent="0.2">
      <c r="A20" t="s">
        <v>1365</v>
      </c>
      <c r="C20">
        <f t="shared" ref="C20:T20" si="18">C$2*C107</f>
        <v>0</v>
      </c>
      <c r="D20">
        <f t="shared" si="18"/>
        <v>730402.43986727332</v>
      </c>
      <c r="E20">
        <f t="shared" si="18"/>
        <v>738547.31790692243</v>
      </c>
      <c r="F20">
        <f t="shared" si="18"/>
        <v>0</v>
      </c>
      <c r="G20">
        <f t="shared" si="18"/>
        <v>0</v>
      </c>
      <c r="H20">
        <f t="shared" si="18"/>
        <v>0</v>
      </c>
      <c r="I20">
        <f t="shared" si="18"/>
        <v>0</v>
      </c>
      <c r="J20">
        <f t="shared" si="18"/>
        <v>0</v>
      </c>
      <c r="K20">
        <f t="shared" si="18"/>
        <v>0</v>
      </c>
      <c r="L20">
        <f t="shared" si="18"/>
        <v>0</v>
      </c>
      <c r="M20">
        <f t="shared" si="18"/>
        <v>0</v>
      </c>
      <c r="N20">
        <f t="shared" si="18"/>
        <v>0</v>
      </c>
      <c r="O20">
        <f t="shared" si="18"/>
        <v>0</v>
      </c>
      <c r="P20">
        <f t="shared" si="18"/>
        <v>0</v>
      </c>
      <c r="Q20">
        <f t="shared" si="18"/>
        <v>0</v>
      </c>
      <c r="R20">
        <f t="shared" si="18"/>
        <v>0</v>
      </c>
      <c r="S20">
        <f t="shared" si="18"/>
        <v>0</v>
      </c>
      <c r="T20">
        <f t="shared" si="18"/>
        <v>0</v>
      </c>
    </row>
    <row r="21" spans="1:20" x14ac:dyDescent="0.2">
      <c r="A21" t="s">
        <v>1366</v>
      </c>
      <c r="C21">
        <f t="shared" ref="C21:T21" si="19">C$2*C108</f>
        <v>0</v>
      </c>
      <c r="D21">
        <f t="shared" si="19"/>
        <v>730402.43986727332</v>
      </c>
      <c r="E21">
        <f t="shared" si="19"/>
        <v>738547.31790692243</v>
      </c>
      <c r="F21">
        <f t="shared" si="19"/>
        <v>0</v>
      </c>
      <c r="G21">
        <f t="shared" si="19"/>
        <v>0</v>
      </c>
      <c r="H21">
        <f t="shared" si="19"/>
        <v>0</v>
      </c>
      <c r="I21">
        <f t="shared" si="19"/>
        <v>0</v>
      </c>
      <c r="J21">
        <f t="shared" si="19"/>
        <v>0</v>
      </c>
      <c r="K21">
        <f t="shared" si="19"/>
        <v>0</v>
      </c>
      <c r="L21">
        <f t="shared" si="19"/>
        <v>0</v>
      </c>
      <c r="M21">
        <f t="shared" si="19"/>
        <v>0</v>
      </c>
      <c r="N21">
        <f t="shared" si="19"/>
        <v>0</v>
      </c>
      <c r="O21">
        <f t="shared" si="19"/>
        <v>0</v>
      </c>
      <c r="P21">
        <f t="shared" si="19"/>
        <v>0</v>
      </c>
      <c r="Q21">
        <f t="shared" si="19"/>
        <v>0</v>
      </c>
      <c r="R21">
        <f t="shared" si="19"/>
        <v>0</v>
      </c>
      <c r="S21">
        <f t="shared" si="19"/>
        <v>0</v>
      </c>
      <c r="T21">
        <f t="shared" si="19"/>
        <v>0</v>
      </c>
    </row>
    <row r="22" spans="1:20" x14ac:dyDescent="0.2">
      <c r="A22" t="s">
        <v>1390</v>
      </c>
      <c r="C22">
        <f t="shared" ref="C22:T22" si="20">C$2*C109</f>
        <v>463045.43535263109</v>
      </c>
      <c r="D22">
        <f t="shared" si="20"/>
        <v>-125931.45530549817</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row>
    <row r="23" spans="1:20" x14ac:dyDescent="0.2">
      <c r="A23" t="s">
        <v>1389</v>
      </c>
      <c r="C23">
        <f t="shared" ref="C23:T23" si="21">C$2*C110</f>
        <v>424076.26380535203</v>
      </c>
      <c r="D23">
        <f t="shared" si="21"/>
        <v>461748.6694534932</v>
      </c>
      <c r="E23">
        <f t="shared" si="21"/>
        <v>0</v>
      </c>
      <c r="F23">
        <f t="shared" si="21"/>
        <v>0</v>
      </c>
      <c r="G23">
        <f t="shared" si="21"/>
        <v>0</v>
      </c>
      <c r="H23">
        <f t="shared" si="21"/>
        <v>-7931832.9104522271</v>
      </c>
      <c r="I23">
        <f t="shared" si="21"/>
        <v>-7165672.9142671535</v>
      </c>
      <c r="J23">
        <f t="shared" si="21"/>
        <v>-5508934.5501705129</v>
      </c>
      <c r="K23">
        <f t="shared" si="21"/>
        <v>-7599484.9641244737</v>
      </c>
      <c r="L23">
        <f t="shared" si="21"/>
        <v>-13459608.032780714</v>
      </c>
      <c r="M23">
        <f t="shared" si="21"/>
        <v>-10893060.622217527</v>
      </c>
      <c r="N23">
        <f t="shared" si="21"/>
        <v>-10972048.993755789</v>
      </c>
      <c r="O23">
        <f t="shared" si="21"/>
        <v>-9844143.0518581141</v>
      </c>
      <c r="P23">
        <f t="shared" si="21"/>
        <v>-10384460.0669383</v>
      </c>
      <c r="Q23">
        <f t="shared" si="21"/>
        <v>-10005490.135787185</v>
      </c>
      <c r="R23">
        <f t="shared" si="21"/>
        <v>-7396260.6646421989</v>
      </c>
      <c r="S23">
        <f t="shared" si="21"/>
        <v>-6988945.3139999993</v>
      </c>
      <c r="T23">
        <f t="shared" si="21"/>
        <v>0</v>
      </c>
    </row>
    <row r="24" spans="1:20" x14ac:dyDescent="0.2">
      <c r="A24" t="s">
        <v>1358</v>
      </c>
      <c r="C24">
        <f t="shared" ref="C24:T24" si="22">C$2*C111</f>
        <v>7869480.0846707011</v>
      </c>
      <c r="D24">
        <f t="shared" si="22"/>
        <v>17569536.862226952</v>
      </c>
      <c r="E24">
        <f t="shared" si="22"/>
        <v>-168440.61594165146</v>
      </c>
      <c r="F24">
        <f t="shared" si="22"/>
        <v>52736.596507653303</v>
      </c>
      <c r="G24">
        <f t="shared" si="22"/>
        <v>206022.71602185161</v>
      </c>
      <c r="H24">
        <f t="shared" si="22"/>
        <v>-16669474.689078759</v>
      </c>
      <c r="I24">
        <f t="shared" si="22"/>
        <v>-10552908.444647383</v>
      </c>
      <c r="J24">
        <f t="shared" si="22"/>
        <v>-6094569.0338945901</v>
      </c>
      <c r="K24">
        <f t="shared" si="22"/>
        <v>-5812090.4501155876</v>
      </c>
      <c r="L24">
        <f t="shared" si="22"/>
        <v>-15470906.304266177</v>
      </c>
      <c r="M24">
        <f t="shared" si="22"/>
        <v>-11459494.541926928</v>
      </c>
      <c r="N24">
        <f t="shared" si="22"/>
        <v>-11191208.014656646</v>
      </c>
      <c r="O24">
        <f t="shared" si="22"/>
        <v>-9729294.7162531037</v>
      </c>
      <c r="P24">
        <f t="shared" si="22"/>
        <v>-10028583.278210068</v>
      </c>
      <c r="Q24">
        <f t="shared" si="22"/>
        <v>-10611478.675386384</v>
      </c>
      <c r="R24">
        <f t="shared" si="22"/>
        <v>-8960028.5778509993</v>
      </c>
      <c r="S24">
        <f t="shared" si="22"/>
        <v>-7579321.1259999992</v>
      </c>
      <c r="T24">
        <f t="shared" si="22"/>
        <v>-8817830</v>
      </c>
    </row>
    <row r="25" spans="1:20" x14ac:dyDescent="0.2">
      <c r="A25" t="s">
        <v>1293</v>
      </c>
      <c r="C25">
        <f t="shared" ref="C25:T25" si="23">C$2*C112</f>
        <v>-12234027.15174924</v>
      </c>
      <c r="D25">
        <f t="shared" si="23"/>
        <v>-7383780.9914051918</v>
      </c>
      <c r="E25">
        <f t="shared" si="23"/>
        <v>-21169530.280690398</v>
      </c>
      <c r="F25">
        <f t="shared" si="23"/>
        <v>-22596655.286325034</v>
      </c>
      <c r="G25">
        <f t="shared" si="23"/>
        <v>-36572777.959905669</v>
      </c>
      <c r="H25">
        <f t="shared" si="23"/>
        <v>-36747855.09631148</v>
      </c>
      <c r="I25">
        <f t="shared" si="23"/>
        <v>-50623427.709938988</v>
      </c>
      <c r="J25">
        <f t="shared" si="23"/>
        <v>-8676985.5008900668</v>
      </c>
      <c r="K25">
        <f t="shared" si="23"/>
        <v>-42113189.526644357</v>
      </c>
      <c r="L25">
        <f t="shared" si="23"/>
        <v>-90241589.979495406</v>
      </c>
      <c r="M25">
        <f t="shared" si="23"/>
        <v>-121199852.71860594</v>
      </c>
      <c r="N25">
        <f t="shared" si="23"/>
        <v>-134687957.10814038</v>
      </c>
      <c r="O25">
        <f t="shared" si="23"/>
        <v>-155931225.94143254</v>
      </c>
      <c r="P25">
        <f t="shared" si="23"/>
        <v>-52103317.247989245</v>
      </c>
      <c r="Q25">
        <f t="shared" si="23"/>
        <v>-125669150.4104296</v>
      </c>
      <c r="R25">
        <f t="shared" si="23"/>
        <v>-101312726.66602619</v>
      </c>
      <c r="S25">
        <f t="shared" si="23"/>
        <v>-103318952.58099999</v>
      </c>
      <c r="T25">
        <f t="shared" si="23"/>
        <v>-61340620</v>
      </c>
    </row>
    <row r="26" spans="1:20" x14ac:dyDescent="0.2">
      <c r="A26" t="s">
        <v>1295</v>
      </c>
      <c r="C26">
        <f t="shared" ref="C26:T26" si="24">C$2*C113</f>
        <v>1267644.1854957887</v>
      </c>
      <c r="D26">
        <f t="shared" si="24"/>
        <v>1683283.7845599013</v>
      </c>
      <c r="E26">
        <f t="shared" si="24"/>
        <v>617615.59379571024</v>
      </c>
      <c r="F26">
        <f t="shared" si="24"/>
        <v>714873.87241893122</v>
      </c>
      <c r="G26">
        <f t="shared" si="24"/>
        <v>249100.19231198155</v>
      </c>
      <c r="H26">
        <f t="shared" si="24"/>
        <v>-2599383.4448178075</v>
      </c>
      <c r="I26">
        <f t="shared" si="24"/>
        <v>-19083.017648703219</v>
      </c>
      <c r="J26">
        <f t="shared" si="24"/>
        <v>107531.7549710834</v>
      </c>
      <c r="K26">
        <f t="shared" si="24"/>
        <v>1534576.7348410895</v>
      </c>
      <c r="L26">
        <f t="shared" si="24"/>
        <v>-781724.59485068312</v>
      </c>
      <c r="M26">
        <f t="shared" si="24"/>
        <v>7215818.7092772759</v>
      </c>
      <c r="N26">
        <f t="shared" si="24"/>
        <v>8012761.395743628</v>
      </c>
      <c r="O26">
        <f t="shared" si="24"/>
        <v>5717175.3878099052</v>
      </c>
      <c r="P26">
        <f t="shared" si="24"/>
        <v>-837357.14994877786</v>
      </c>
      <c r="Q26">
        <f t="shared" si="24"/>
        <v>-3656576.1377418637</v>
      </c>
      <c r="R26">
        <f t="shared" si="24"/>
        <v>-16941572.319835797</v>
      </c>
      <c r="S26">
        <f t="shared" si="24"/>
        <v>-2985857.5239999997</v>
      </c>
      <c r="T26">
        <f t="shared" si="24"/>
        <v>3939750</v>
      </c>
    </row>
    <row r="27" spans="1:20" x14ac:dyDescent="0.2">
      <c r="A27" t="s">
        <v>1337</v>
      </c>
      <c r="C27">
        <f t="shared" ref="C27:T27" si="25">C$2*C114</f>
        <v>1313490.268281803</v>
      </c>
      <c r="D27">
        <f t="shared" si="25"/>
        <v>1704272.3611979978</v>
      </c>
      <c r="E27">
        <f t="shared" si="25"/>
        <v>999846.2222207177</v>
      </c>
      <c r="F27">
        <f t="shared" si="25"/>
        <v>947305.54171741731</v>
      </c>
      <c r="G27">
        <f t="shared" si="25"/>
        <v>249100.19231198155</v>
      </c>
      <c r="H27">
        <f t="shared" si="25"/>
        <v>690693.31517685438</v>
      </c>
      <c r="I27">
        <f t="shared" si="25"/>
        <v>603023.33945722983</v>
      </c>
      <c r="J27">
        <f t="shared" si="25"/>
        <v>522769.76537049911</v>
      </c>
      <c r="K27">
        <f t="shared" si="25"/>
        <v>1487003.4968256438</v>
      </c>
      <c r="L27">
        <f t="shared" si="25"/>
        <v>2185610.7883475358</v>
      </c>
      <c r="M27">
        <f t="shared" si="25"/>
        <v>2582310.7563657258</v>
      </c>
      <c r="N27">
        <f t="shared" si="25"/>
        <v>8698434.3558720406</v>
      </c>
      <c r="O27">
        <f t="shared" si="25"/>
        <v>8815556.3099011444</v>
      </c>
      <c r="P27">
        <f t="shared" si="25"/>
        <v>1714119.3422480864</v>
      </c>
      <c r="Q27">
        <f t="shared" si="25"/>
        <v>873157.8356148788</v>
      </c>
      <c r="R27">
        <f t="shared" si="25"/>
        <v>1265476.923984</v>
      </c>
      <c r="S27">
        <f t="shared" si="25"/>
        <v>3837442.7779999995</v>
      </c>
      <c r="T27">
        <f t="shared" si="25"/>
        <v>11616340</v>
      </c>
    </row>
    <row r="28" spans="1:20" x14ac:dyDescent="0.2">
      <c r="A28" t="s">
        <v>1338</v>
      </c>
      <c r="C28">
        <f t="shared" ref="C28:T28" si="26">C$2*C115</f>
        <v>45846.082786014093</v>
      </c>
      <c r="D28">
        <f t="shared" si="26"/>
        <v>20988.575130403013</v>
      </c>
      <c r="E28">
        <f t="shared" si="26"/>
        <v>373592.64877730992</v>
      </c>
      <c r="F28">
        <f t="shared" si="26"/>
        <v>298840.71745967958</v>
      </c>
      <c r="G28">
        <f t="shared" si="26"/>
        <v>913991.68630733446</v>
      </c>
      <c r="H28">
        <f t="shared" si="26"/>
        <v>3260369.5201038565</v>
      </c>
      <c r="I28">
        <f t="shared" si="26"/>
        <v>561040.7025648182</v>
      </c>
      <c r="J28">
        <f t="shared" si="26"/>
        <v>266347.88698060444</v>
      </c>
      <c r="K28">
        <f t="shared" si="26"/>
        <v>32621.648924877012</v>
      </c>
      <c r="L28">
        <f t="shared" si="26"/>
        <v>9386.0586002654909</v>
      </c>
      <c r="M28">
        <f t="shared" si="26"/>
        <v>5232.6459095556747</v>
      </c>
      <c r="N28">
        <f t="shared" si="26"/>
        <v>58955.058254031806</v>
      </c>
      <c r="O28">
        <f t="shared" si="26"/>
        <v>3288953.4350182367</v>
      </c>
      <c r="P28">
        <f t="shared" si="26"/>
        <v>2963998.0293039829</v>
      </c>
      <c r="Q28">
        <f t="shared" si="26"/>
        <v>5065286.971279081</v>
      </c>
      <c r="R28">
        <f t="shared" si="26"/>
        <v>4278893.8492208999</v>
      </c>
      <c r="S28">
        <f t="shared" si="26"/>
        <v>5635115.8889999995</v>
      </c>
      <c r="T28">
        <f t="shared" si="26"/>
        <v>7676590</v>
      </c>
    </row>
    <row r="29" spans="1:20" x14ac:dyDescent="0.2">
      <c r="A29" t="s">
        <v>1359</v>
      </c>
      <c r="C29">
        <f t="shared" ref="C29:T29" si="27">C$2*C116</f>
        <v>0</v>
      </c>
      <c r="D29">
        <f t="shared" si="27"/>
        <v>0</v>
      </c>
      <c r="E29">
        <f t="shared" si="27"/>
        <v>8637.9796476975043</v>
      </c>
      <c r="F29">
        <f t="shared" si="27"/>
        <v>-66409.048161193627</v>
      </c>
      <c r="G29">
        <f t="shared" si="27"/>
        <v>-14983.46988830068</v>
      </c>
      <c r="H29">
        <f t="shared" si="27"/>
        <v>29707.239890804969</v>
      </c>
      <c r="I29">
        <f t="shared" si="27"/>
        <v>61065.654541114789</v>
      </c>
      <c r="J29">
        <f t="shared" si="27"/>
        <v>148890.12341881127</v>
      </c>
      <c r="K29">
        <f t="shared" si="27"/>
        <v>-80194.886940322656</v>
      </c>
      <c r="L29">
        <f t="shared" si="27"/>
        <v>2957949.3245979534</v>
      </c>
      <c r="M29">
        <f t="shared" si="27"/>
        <v>-4638740.5988211054</v>
      </c>
      <c r="N29">
        <f t="shared" si="27"/>
        <v>626717.90187438158</v>
      </c>
      <c r="O29">
        <f t="shared" si="27"/>
        <v>-190572.51292699683</v>
      </c>
      <c r="P29">
        <f t="shared" si="27"/>
        <v>-412521.53710711846</v>
      </c>
      <c r="Q29">
        <f t="shared" si="27"/>
        <v>-535552.99792233866</v>
      </c>
      <c r="R29">
        <f t="shared" si="27"/>
        <v>13928155.394598899</v>
      </c>
      <c r="S29">
        <f t="shared" si="27"/>
        <v>1188184.4129999999</v>
      </c>
      <c r="T29">
        <f t="shared" si="27"/>
        <v>0</v>
      </c>
    </row>
    <row r="30" spans="1:20" x14ac:dyDescent="0.2">
      <c r="A30" t="s">
        <v>1298</v>
      </c>
      <c r="C30">
        <f t="shared" ref="C30:T30" si="28">C$2*C117</f>
        <v>6876.9128109577723</v>
      </c>
      <c r="D30">
        <f t="shared" si="28"/>
        <v>125931.45530549817</v>
      </c>
      <c r="E30">
        <f t="shared" si="28"/>
        <v>-1474935.1405251101</v>
      </c>
      <c r="F30">
        <f t="shared" si="28"/>
        <v>0</v>
      </c>
      <c r="G30">
        <f t="shared" si="28"/>
        <v>0</v>
      </c>
      <c r="H30">
        <f t="shared" si="28"/>
        <v>135539.27928168912</v>
      </c>
      <c r="I30">
        <f t="shared" si="28"/>
        <v>-576307.11585460836</v>
      </c>
      <c r="J30">
        <f t="shared" si="28"/>
        <v>11629972.938946538</v>
      </c>
      <c r="K30">
        <f t="shared" si="28"/>
        <v>9851737.975312857</v>
      </c>
      <c r="L30">
        <f t="shared" si="28"/>
        <v>846086.13953821792</v>
      </c>
      <c r="M30">
        <f t="shared" si="28"/>
        <v>-21648764.289309215</v>
      </c>
      <c r="N30">
        <f t="shared" si="28"/>
        <v>13466104.28424157</v>
      </c>
      <c r="O30">
        <f t="shared" si="28"/>
        <v>4808485.259946079</v>
      </c>
      <c r="P30">
        <f t="shared" si="28"/>
        <v>-13040606.20287876</v>
      </c>
      <c r="Q30">
        <f t="shared" si="28"/>
        <v>11829527.784039686</v>
      </c>
      <c r="R30">
        <f t="shared" si="28"/>
        <v>6847134.0708419997</v>
      </c>
      <c r="S30">
        <f t="shared" si="28"/>
        <v>-17362995.103999998</v>
      </c>
      <c r="T30">
        <f t="shared" si="28"/>
        <v>19537040</v>
      </c>
    </row>
    <row r="31" spans="1:20" x14ac:dyDescent="0.2">
      <c r="A31" t="s">
        <v>1339</v>
      </c>
      <c r="C31">
        <f t="shared" ref="C31:T31" si="29">C$2*C118</f>
        <v>0</v>
      </c>
      <c r="D31">
        <f t="shared" si="29"/>
        <v>0</v>
      </c>
      <c r="E31">
        <f t="shared" si="29"/>
        <v>0</v>
      </c>
      <c r="F31">
        <f t="shared" si="29"/>
        <v>0</v>
      </c>
      <c r="G31">
        <f t="shared" si="29"/>
        <v>0</v>
      </c>
      <c r="H31">
        <f t="shared" si="29"/>
        <v>135539.27928168912</v>
      </c>
      <c r="I31">
        <f t="shared" si="29"/>
        <v>-576307.11585460836</v>
      </c>
      <c r="J31">
        <f t="shared" si="29"/>
        <v>11629972.938946538</v>
      </c>
      <c r="K31">
        <f t="shared" si="29"/>
        <v>9851737.975312857</v>
      </c>
      <c r="L31">
        <f t="shared" si="29"/>
        <v>846086.13953821792</v>
      </c>
      <c r="M31">
        <f t="shared" si="29"/>
        <v>-21648764.289309215</v>
      </c>
      <c r="N31">
        <f t="shared" si="29"/>
        <v>13466104.28424157</v>
      </c>
      <c r="O31">
        <f t="shared" si="29"/>
        <v>4808485.259946079</v>
      </c>
      <c r="P31">
        <f t="shared" si="29"/>
        <v>-13040606.20287876</v>
      </c>
      <c r="Q31">
        <f t="shared" si="29"/>
        <v>11829527.784039686</v>
      </c>
      <c r="R31">
        <f t="shared" si="29"/>
        <v>6847134.0708419997</v>
      </c>
      <c r="S31">
        <f t="shared" si="29"/>
        <v>-17362995.103999998</v>
      </c>
      <c r="T31">
        <f t="shared" si="29"/>
        <v>19537040</v>
      </c>
    </row>
    <row r="32" spans="1:20" x14ac:dyDescent="0.2">
      <c r="A32" t="s">
        <v>1341</v>
      </c>
      <c r="C32">
        <f t="shared" ref="C32:T32" si="30">C$2*C119</f>
        <v>0</v>
      </c>
      <c r="D32">
        <f t="shared" si="30"/>
        <v>125931.45530549817</v>
      </c>
      <c r="E32">
        <f t="shared" si="30"/>
        <v>-1474935.1405251101</v>
      </c>
      <c r="F32">
        <f t="shared" si="30"/>
        <v>0</v>
      </c>
      <c r="G32">
        <f t="shared" si="30"/>
        <v>0</v>
      </c>
      <c r="H32">
        <f t="shared" si="30"/>
        <v>0</v>
      </c>
      <c r="I32">
        <f t="shared" si="30"/>
        <v>-49010912.766991958</v>
      </c>
      <c r="J32">
        <f t="shared" si="30"/>
        <v>0</v>
      </c>
      <c r="K32">
        <f t="shared" si="30"/>
        <v>0</v>
      </c>
      <c r="L32">
        <f t="shared" si="30"/>
        <v>0</v>
      </c>
      <c r="M32">
        <f t="shared" si="30"/>
        <v>0</v>
      </c>
      <c r="N32">
        <f t="shared" si="30"/>
        <v>0</v>
      </c>
      <c r="O32">
        <f t="shared" si="30"/>
        <v>0</v>
      </c>
      <c r="P32">
        <f t="shared" si="30"/>
        <v>0</v>
      </c>
      <c r="Q32">
        <f t="shared" si="30"/>
        <v>0</v>
      </c>
      <c r="R32">
        <f t="shared" si="30"/>
        <v>0</v>
      </c>
      <c r="S32">
        <f t="shared" si="30"/>
        <v>0</v>
      </c>
      <c r="T32">
        <f t="shared" si="30"/>
        <v>0</v>
      </c>
    </row>
    <row r="33" spans="1:20" x14ac:dyDescent="0.2">
      <c r="A33" t="s">
        <v>1361</v>
      </c>
      <c r="C33">
        <f t="shared" ref="C33:T33" si="31">C$2*C120</f>
        <v>0</v>
      </c>
      <c r="D33">
        <f t="shared" si="31"/>
        <v>0</v>
      </c>
      <c r="E33">
        <f t="shared" si="31"/>
        <v>0</v>
      </c>
      <c r="F33">
        <f t="shared" si="31"/>
        <v>0</v>
      </c>
      <c r="G33">
        <f t="shared" si="31"/>
        <v>0</v>
      </c>
      <c r="H33">
        <f t="shared" si="31"/>
        <v>0</v>
      </c>
      <c r="I33">
        <f t="shared" si="31"/>
        <v>49010912.766991958</v>
      </c>
      <c r="J33">
        <f t="shared" si="31"/>
        <v>0</v>
      </c>
      <c r="K33">
        <f t="shared" si="31"/>
        <v>0</v>
      </c>
      <c r="L33">
        <f t="shared" si="31"/>
        <v>0</v>
      </c>
      <c r="M33">
        <f t="shared" si="31"/>
        <v>0</v>
      </c>
      <c r="N33">
        <f t="shared" si="31"/>
        <v>0</v>
      </c>
      <c r="O33">
        <f t="shared" si="31"/>
        <v>0</v>
      </c>
      <c r="P33">
        <f t="shared" si="31"/>
        <v>0</v>
      </c>
      <c r="Q33">
        <f t="shared" si="31"/>
        <v>0</v>
      </c>
      <c r="R33">
        <f t="shared" si="31"/>
        <v>0</v>
      </c>
      <c r="S33">
        <f t="shared" si="31"/>
        <v>0</v>
      </c>
      <c r="T33">
        <f t="shared" si="31"/>
        <v>0</v>
      </c>
    </row>
    <row r="34" spans="1:20" x14ac:dyDescent="0.2">
      <c r="A34" t="s">
        <v>1344</v>
      </c>
      <c r="C34">
        <f t="shared" ref="C34:T34" si="32">C$2*C121</f>
        <v>6876.9128109577723</v>
      </c>
      <c r="D34">
        <f t="shared" si="32"/>
        <v>0</v>
      </c>
      <c r="E34">
        <f t="shared" si="32"/>
        <v>0</v>
      </c>
      <c r="F34">
        <f t="shared" si="32"/>
        <v>0</v>
      </c>
      <c r="G34">
        <f t="shared" si="32"/>
        <v>0</v>
      </c>
      <c r="H34">
        <f t="shared" si="32"/>
        <v>0</v>
      </c>
      <c r="I34">
        <f t="shared" si="32"/>
        <v>0</v>
      </c>
      <c r="J34">
        <f t="shared" si="32"/>
        <v>0</v>
      </c>
      <c r="K34">
        <f t="shared" si="32"/>
        <v>0</v>
      </c>
      <c r="L34">
        <f t="shared" si="32"/>
        <v>0</v>
      </c>
      <c r="M34">
        <f t="shared" si="32"/>
        <v>0</v>
      </c>
      <c r="N34">
        <f t="shared" si="32"/>
        <v>0</v>
      </c>
      <c r="O34">
        <f t="shared" si="32"/>
        <v>0</v>
      </c>
      <c r="P34">
        <f t="shared" si="32"/>
        <v>0</v>
      </c>
      <c r="Q34">
        <f t="shared" si="32"/>
        <v>0</v>
      </c>
      <c r="R34">
        <f t="shared" si="32"/>
        <v>0</v>
      </c>
      <c r="S34">
        <f t="shared" si="32"/>
        <v>0</v>
      </c>
      <c r="T34">
        <f t="shared" si="32"/>
        <v>0</v>
      </c>
    </row>
    <row r="35" spans="1:20" x14ac:dyDescent="0.2">
      <c r="A35" t="s">
        <v>1304</v>
      </c>
      <c r="C35">
        <f t="shared" ref="C35:T35" si="33">C$2*C122</f>
        <v>-10959506.055014716</v>
      </c>
      <c r="D35">
        <f t="shared" si="33"/>
        <v>-5574565.7515397929</v>
      </c>
      <c r="E35">
        <f t="shared" si="33"/>
        <v>-20551914.686894689</v>
      </c>
      <c r="F35">
        <f t="shared" si="33"/>
        <v>-21881781.413906101</v>
      </c>
      <c r="G35">
        <f t="shared" si="33"/>
        <v>-36323677.767593689</v>
      </c>
      <c r="H35">
        <f t="shared" si="33"/>
        <v>-39211699.261847593</v>
      </c>
      <c r="I35">
        <f t="shared" si="33"/>
        <v>-51218817.843442298</v>
      </c>
      <c r="J35">
        <f t="shared" si="33"/>
        <v>3060519.1943880119</v>
      </c>
      <c r="K35">
        <f t="shared" si="33"/>
        <v>-30726874.816490408</v>
      </c>
      <c r="L35">
        <f t="shared" si="33"/>
        <v>-90177228.434807867</v>
      </c>
      <c r="M35">
        <f t="shared" si="33"/>
        <v>-135632798.29863787</v>
      </c>
      <c r="N35">
        <f t="shared" si="33"/>
        <v>-113209091.42815517</v>
      </c>
      <c r="O35">
        <f t="shared" si="33"/>
        <v>-145405565.29367656</v>
      </c>
      <c r="P35">
        <f t="shared" si="33"/>
        <v>-65981280.600816786</v>
      </c>
      <c r="Q35">
        <f t="shared" si="33"/>
        <v>-117496198.76413178</v>
      </c>
      <c r="R35">
        <f t="shared" si="33"/>
        <v>-111407164.91501999</v>
      </c>
      <c r="S35">
        <f t="shared" si="33"/>
        <v>-123667805.20899998</v>
      </c>
      <c r="T35">
        <f t="shared" si="33"/>
        <v>-37863830</v>
      </c>
    </row>
    <row r="36" spans="1:20" x14ac:dyDescent="0.2">
      <c r="A36" t="s">
        <v>1305</v>
      </c>
      <c r="C36">
        <f t="shared" ref="C36:T36" si="34">C$2*C123</f>
        <v>-4110101.3087953269</v>
      </c>
      <c r="D36">
        <f t="shared" si="34"/>
        <v>-5832725.234388371</v>
      </c>
      <c r="E36">
        <f t="shared" si="34"/>
        <v>-3776956.8967518173</v>
      </c>
      <c r="F36">
        <f t="shared" si="34"/>
        <v>-5668207.592950305</v>
      </c>
      <c r="G36">
        <f t="shared" si="34"/>
        <v>8325190.6600795509</v>
      </c>
      <c r="H36">
        <f t="shared" si="34"/>
        <v>2215046.0351359351</v>
      </c>
      <c r="I36">
        <f t="shared" si="34"/>
        <v>0</v>
      </c>
      <c r="J36">
        <f t="shared" si="34"/>
        <v>0</v>
      </c>
      <c r="K36">
        <f t="shared" si="34"/>
        <v>0</v>
      </c>
      <c r="L36">
        <f t="shared" si="34"/>
        <v>0</v>
      </c>
      <c r="M36">
        <f t="shared" si="34"/>
        <v>0</v>
      </c>
      <c r="N36">
        <f t="shared" si="34"/>
        <v>0</v>
      </c>
      <c r="O36">
        <f t="shared" si="34"/>
        <v>0</v>
      </c>
      <c r="P36">
        <f t="shared" si="34"/>
        <v>0</v>
      </c>
      <c r="Q36">
        <f t="shared" si="34"/>
        <v>0</v>
      </c>
      <c r="R36">
        <f t="shared" si="34"/>
        <v>98300.439630899986</v>
      </c>
      <c r="S36">
        <f t="shared" si="34"/>
        <v>393937.81699999992</v>
      </c>
      <c r="T36">
        <f t="shared" si="34"/>
        <v>0</v>
      </c>
    </row>
    <row r="37" spans="1:20" x14ac:dyDescent="0.2">
      <c r="A37" t="s">
        <v>1306</v>
      </c>
      <c r="C37">
        <f t="shared" ref="C37:T37" si="35">C$2*C124</f>
        <v>-6849404.7462193882</v>
      </c>
      <c r="D37">
        <f t="shared" si="35"/>
        <v>258159.48284857854</v>
      </c>
      <c r="E37">
        <f t="shared" si="35"/>
        <v>-16774957.79014287</v>
      </c>
      <c r="F37">
        <f t="shared" si="35"/>
        <v>-16215527.028125072</v>
      </c>
      <c r="G37">
        <f t="shared" si="35"/>
        <v>-44648868.427673243</v>
      </c>
      <c r="H37">
        <f t="shared" si="35"/>
        <v>-40654357.072457939</v>
      </c>
      <c r="I37">
        <f t="shared" si="35"/>
        <v>-105723731.22731978</v>
      </c>
      <c r="J37">
        <f t="shared" si="35"/>
        <v>33086.693941907099</v>
      </c>
      <c r="K37">
        <f t="shared" si="35"/>
        <v>-30985129.537145682</v>
      </c>
      <c r="L37">
        <f t="shared" si="35"/>
        <v>-90179910.165836513</v>
      </c>
      <c r="M37">
        <f t="shared" si="35"/>
        <v>-129989389.68518208</v>
      </c>
      <c r="N37">
        <f t="shared" si="35"/>
        <v>-100855443.46053316</v>
      </c>
      <c r="O37">
        <f t="shared" si="35"/>
        <v>-128845949.78298035</v>
      </c>
      <c r="P37">
        <f t="shared" si="35"/>
        <v>-99835137.610216483</v>
      </c>
      <c r="Q37">
        <f t="shared" si="35"/>
        <v>-138681509.53228417</v>
      </c>
      <c r="R37">
        <f t="shared" si="35"/>
        <v>-119925406.45958729</v>
      </c>
      <c r="S37">
        <f t="shared" si="35"/>
        <v>-107307174.79299998</v>
      </c>
      <c r="T37">
        <f t="shared" si="35"/>
        <v>-37863830</v>
      </c>
    </row>
    <row r="38" spans="1:20" x14ac:dyDescent="0.2">
      <c r="A38" t="s">
        <v>1345</v>
      </c>
      <c r="C38">
        <f t="shared" ref="C38:T38" si="36">C$2*C125</f>
        <v>-6849404.7462193882</v>
      </c>
      <c r="D38">
        <f t="shared" si="36"/>
        <v>258159.48284857854</v>
      </c>
      <c r="E38">
        <f t="shared" si="36"/>
        <v>-16774957.79014287</v>
      </c>
      <c r="F38">
        <f t="shared" si="36"/>
        <v>-16215527.028125072</v>
      </c>
      <c r="G38">
        <f t="shared" si="36"/>
        <v>-44648868.427673243</v>
      </c>
      <c r="H38">
        <f t="shared" si="36"/>
        <v>-40654357.072457939</v>
      </c>
      <c r="I38">
        <f t="shared" si="36"/>
        <v>-105723731.22731978</v>
      </c>
      <c r="J38">
        <f t="shared" si="36"/>
        <v>33086.693941907099</v>
      </c>
      <c r="K38">
        <f t="shared" si="36"/>
        <v>-30985129.537145682</v>
      </c>
      <c r="L38">
        <f t="shared" si="36"/>
        <v>-90179910.165836513</v>
      </c>
      <c r="M38">
        <f t="shared" si="36"/>
        <v>-129989389.68518208</v>
      </c>
      <c r="N38">
        <f t="shared" si="36"/>
        <v>-100855443.46053316</v>
      </c>
      <c r="O38">
        <f t="shared" si="36"/>
        <v>-128845949.78298035</v>
      </c>
      <c r="P38">
        <f t="shared" si="36"/>
        <v>-99835137.610216483</v>
      </c>
      <c r="Q38">
        <f t="shared" si="36"/>
        <v>-138681509.53228417</v>
      </c>
      <c r="R38">
        <f t="shared" si="36"/>
        <v>-119925406.45958729</v>
      </c>
      <c r="S38">
        <f t="shared" si="36"/>
        <v>-107307174.79299998</v>
      </c>
      <c r="T38">
        <f t="shared" si="36"/>
        <v>-37863830</v>
      </c>
    </row>
    <row r="39" spans="1:20" x14ac:dyDescent="0.2">
      <c r="A39" s="46" t="s">
        <v>1411</v>
      </c>
      <c r="C39">
        <f t="shared" ref="C39:T39" si="37">C$2*C126</f>
        <v>-1.0622111624781225</v>
      </c>
      <c r="D39">
        <f t="shared" si="37"/>
        <v>1.1592836929252176E-2</v>
      </c>
      <c r="E39">
        <f t="shared" si="37"/>
        <v>-0.76607495065183262</v>
      </c>
      <c r="F39">
        <f t="shared" si="37"/>
        <v>-0.5297683619208654</v>
      </c>
      <c r="G39">
        <f t="shared" si="37"/>
        <v>-1.4905896329838695</v>
      </c>
      <c r="H39">
        <f t="shared" si="37"/>
        <v>-1.9375276524449352</v>
      </c>
      <c r="I39">
        <f t="shared" si="37"/>
        <v>-10.332338679306446</v>
      </c>
      <c r="J39">
        <f t="shared" si="37"/>
        <v>9.247699619648051E-4</v>
      </c>
      <c r="K39">
        <f t="shared" si="37"/>
        <v>-0.40806243734784475</v>
      </c>
      <c r="L39">
        <f t="shared" si="37"/>
        <v>-1.5009596500624889</v>
      </c>
      <c r="M39">
        <f t="shared" si="37"/>
        <v>-3.9450531999364777</v>
      </c>
      <c r="N39">
        <f t="shared" si="37"/>
        <v>-6.1812112167151048</v>
      </c>
      <c r="O39">
        <f t="shared" si="37"/>
        <v>-6.7209348255431207</v>
      </c>
      <c r="P39">
        <f t="shared" si="37"/>
        <v>-1.5879115498364571</v>
      </c>
      <c r="Q39">
        <f t="shared" si="37"/>
        <v>-3.7631648322678437</v>
      </c>
      <c r="R39">
        <f t="shared" si="37"/>
        <v>-5.5364352407281832</v>
      </c>
      <c r="S39">
        <f t="shared" si="37"/>
        <v>-133.85298013245034</v>
      </c>
      <c r="T39">
        <f t="shared" si="37"/>
        <v>-0.88567917891389203</v>
      </c>
    </row>
    <row r="40" spans="1:20" x14ac:dyDescent="0.2">
      <c r="A40" t="s">
        <v>1346</v>
      </c>
      <c r="C40">
        <f t="shared" ref="C40:T40" si="38">C$2*C127</f>
        <v>-6849404.7462193882</v>
      </c>
      <c r="D40">
        <f t="shared" si="38"/>
        <v>258159.48284857854</v>
      </c>
      <c r="E40">
        <f t="shared" si="38"/>
        <v>-16774957.79014287</v>
      </c>
      <c r="F40">
        <f t="shared" si="38"/>
        <v>-16213573.820955798</v>
      </c>
      <c r="G40">
        <f t="shared" si="38"/>
        <v>-44648868.427673243</v>
      </c>
      <c r="H40">
        <f t="shared" si="38"/>
        <v>-41423031.89182169</v>
      </c>
      <c r="I40">
        <f t="shared" si="38"/>
        <v>-107664474.06359805</v>
      </c>
      <c r="J40">
        <f t="shared" si="38"/>
        <v>-1608013.3277534188</v>
      </c>
      <c r="K40">
        <f t="shared" si="38"/>
        <v>-30726874.816490408</v>
      </c>
      <c r="L40">
        <f t="shared" si="38"/>
        <v>-90179910.165836513</v>
      </c>
      <c r="M40">
        <f t="shared" si="38"/>
        <v>-135634106.46011525</v>
      </c>
      <c r="N40">
        <f t="shared" si="38"/>
        <v>-113210373.05985634</v>
      </c>
      <c r="O40">
        <f t="shared" si="38"/>
        <v>-145405565.29367656</v>
      </c>
      <c r="P40">
        <f t="shared" si="38"/>
        <v>-120041304.48302457</v>
      </c>
      <c r="Q40">
        <f t="shared" si="38"/>
        <v>-151930677.8028799</v>
      </c>
      <c r="R40">
        <f t="shared" si="38"/>
        <v>-128845888.88356379</v>
      </c>
      <c r="S40">
        <f t="shared" si="38"/>
        <v>-115147705.36099999</v>
      </c>
      <c r="T40">
        <f t="shared" si="38"/>
        <v>-37863830</v>
      </c>
    </row>
    <row r="41" spans="1:20" x14ac:dyDescent="0.2">
      <c r="A41" t="s">
        <v>1347</v>
      </c>
      <c r="C41">
        <f t="shared" ref="C41:T41" si="39">C$2*C128</f>
        <v>-6849404.7462193882</v>
      </c>
      <c r="D41">
        <f t="shared" si="39"/>
        <v>258159.48284857854</v>
      </c>
      <c r="E41">
        <f t="shared" si="39"/>
        <v>-16774957.79014287</v>
      </c>
      <c r="F41">
        <f t="shared" si="39"/>
        <v>-16213573.820955798</v>
      </c>
      <c r="G41">
        <f t="shared" si="39"/>
        <v>-44648868.427673243</v>
      </c>
      <c r="H41">
        <f t="shared" si="39"/>
        <v>-41423031.89182169</v>
      </c>
      <c r="I41">
        <f t="shared" si="39"/>
        <v>-51216909.541953817</v>
      </c>
      <c r="J41">
        <f t="shared" si="39"/>
        <v>3060519.1943880119</v>
      </c>
      <c r="K41">
        <f t="shared" si="39"/>
        <v>-30726874.816490408</v>
      </c>
      <c r="L41">
        <f t="shared" si="39"/>
        <v>-90179910.165836513</v>
      </c>
      <c r="M41">
        <f t="shared" si="39"/>
        <v>-135634106.46011525</v>
      </c>
      <c r="N41">
        <f t="shared" si="39"/>
        <v>-113210373.05985634</v>
      </c>
      <c r="O41">
        <f t="shared" si="39"/>
        <v>-145405565.29367656</v>
      </c>
      <c r="P41">
        <f t="shared" si="39"/>
        <v>-65980049.193243332</v>
      </c>
      <c r="Q41">
        <f t="shared" si="39"/>
        <v>-117492555.54645884</v>
      </c>
      <c r="R41">
        <f t="shared" si="39"/>
        <v>-111506595.24476159</v>
      </c>
      <c r="S41">
        <f t="shared" si="39"/>
        <v>-124058557.54499999</v>
      </c>
      <c r="T41">
        <f t="shared" si="39"/>
        <v>-37863830</v>
      </c>
    </row>
    <row r="81" spans="1:47" ht="18" x14ac:dyDescent="0.2">
      <c r="A81" s="24"/>
    </row>
    <row r="82" spans="1:47" ht="18" x14ac:dyDescent="0.2">
      <c r="A82" s="24"/>
    </row>
    <row r="83" spans="1:47" ht="18" x14ac:dyDescent="0.2">
      <c r="A83" s="24"/>
    </row>
    <row r="84" spans="1:47" ht="18" x14ac:dyDescent="0.2">
      <c r="A84" s="22"/>
    </row>
    <row r="85" spans="1:47" ht="18" x14ac:dyDescent="0.2">
      <c r="A85" s="24"/>
    </row>
    <row r="86" spans="1:47" ht="18" x14ac:dyDescent="0.2">
      <c r="A86" s="24"/>
    </row>
    <row r="87" spans="1:47" ht="18" x14ac:dyDescent="0.2">
      <c r="A87" s="24"/>
    </row>
    <row r="90" spans="1:47" x14ac:dyDescent="0.2">
      <c r="A90" t="s">
        <v>1285</v>
      </c>
      <c r="B90" s="19">
        <v>56297000</v>
      </c>
      <c r="C90" s="14">
        <v>4101360.3160000001</v>
      </c>
      <c r="D90" s="14">
        <v>14770164.546</v>
      </c>
      <c r="E90" s="14">
        <v>14528053.184</v>
      </c>
      <c r="F90" s="14">
        <v>20841867.27</v>
      </c>
      <c r="G90" s="14">
        <v>20728403.862</v>
      </c>
      <c r="H90" s="14">
        <v>14945644.986</v>
      </c>
      <c r="I90" s="14">
        <v>7404236.5159999998</v>
      </c>
      <c r="J90" s="14">
        <v>26298701.298999999</v>
      </c>
      <c r="K90" s="19">
        <v>55864000</v>
      </c>
      <c r="L90" s="19">
        <v>44808000</v>
      </c>
      <c r="M90" s="19">
        <v>25188000</v>
      </c>
      <c r="N90" s="19">
        <v>12731000</v>
      </c>
      <c r="O90" s="19">
        <v>15190000</v>
      </c>
      <c r="P90" s="19">
        <v>51057000</v>
      </c>
      <c r="Q90" s="19">
        <v>30346000</v>
      </c>
      <c r="R90" s="19">
        <v>19171000</v>
      </c>
      <c r="S90" s="19">
        <v>755000</v>
      </c>
      <c r="T90" s="19">
        <v>41506000</v>
      </c>
    </row>
    <row r="91" spans="1:47" x14ac:dyDescent="0.2">
      <c r="A91" t="s">
        <v>1332</v>
      </c>
      <c r="B91" s="19">
        <v>56126000</v>
      </c>
      <c r="C91" s="14">
        <v>4101360.3160000001</v>
      </c>
      <c r="D91" s="14">
        <v>14770164.546</v>
      </c>
      <c r="E91" s="14">
        <v>14528053.184</v>
      </c>
      <c r="F91" s="14">
        <v>20841867.27</v>
      </c>
      <c r="G91" s="14">
        <v>12867604.173</v>
      </c>
      <c r="H91" s="14">
        <v>14945644.986</v>
      </c>
      <c r="I91" s="14">
        <v>7404236.5159999998</v>
      </c>
      <c r="J91" s="14">
        <v>17674740.989</v>
      </c>
      <c r="K91" s="19">
        <v>26148000</v>
      </c>
      <c r="L91" s="19">
        <v>41891000</v>
      </c>
      <c r="M91" s="19">
        <v>22821000</v>
      </c>
      <c r="N91" s="19">
        <v>10497000</v>
      </c>
      <c r="O91" s="19">
        <v>6055000</v>
      </c>
      <c r="P91" s="19">
        <v>22525000</v>
      </c>
      <c r="Q91" s="19">
        <v>375000</v>
      </c>
      <c r="R91" s="19">
        <v>19171000</v>
      </c>
      <c r="S91" s="19">
        <v>755000</v>
      </c>
      <c r="T91" s="19">
        <v>41506000</v>
      </c>
    </row>
    <row r="92" spans="1:47" x14ac:dyDescent="0.2">
      <c r="A92" t="s">
        <v>1349</v>
      </c>
      <c r="B92" s="19">
        <v>9747000</v>
      </c>
      <c r="C92" s="14">
        <v>1476956.2749999999</v>
      </c>
      <c r="D92" s="14">
        <v>1546621.3770000001</v>
      </c>
      <c r="E92" s="14">
        <v>2076050.203</v>
      </c>
      <c r="F92" s="14">
        <v>1921798.111</v>
      </c>
      <c r="G92" s="14">
        <v>3259672.0890000002</v>
      </c>
      <c r="H92" s="14">
        <v>2030047.3459999999</v>
      </c>
      <c r="I92" s="14">
        <v>16062304.952</v>
      </c>
      <c r="J92" s="14">
        <v>10258281.045</v>
      </c>
      <c r="K92" s="19">
        <v>9511000</v>
      </c>
      <c r="L92" s="19">
        <v>10631000</v>
      </c>
      <c r="M92" s="19">
        <v>2620000</v>
      </c>
      <c r="N92" s="19">
        <v>19424000</v>
      </c>
      <c r="O92" s="19">
        <v>11392000</v>
      </c>
      <c r="P92" s="19">
        <v>11699000</v>
      </c>
      <c r="Q92" s="19">
        <v>1844000</v>
      </c>
      <c r="R92" s="19">
        <v>8484000</v>
      </c>
      <c r="S92" s="19">
        <v>7419000</v>
      </c>
      <c r="T92" s="19">
        <v>9182000</v>
      </c>
    </row>
    <row r="93" spans="1:47" x14ac:dyDescent="0.2">
      <c r="A93" t="s">
        <v>1350</v>
      </c>
      <c r="B93" s="19">
        <v>46550000</v>
      </c>
      <c r="C93" s="14">
        <v>2624404.0419999999</v>
      </c>
      <c r="D93" s="14">
        <v>13223543.169</v>
      </c>
      <c r="E93" s="14">
        <v>12452002.98</v>
      </c>
      <c r="F93" s="14">
        <v>18918739.193999998</v>
      </c>
      <c r="G93" s="14">
        <v>17468731.774</v>
      </c>
      <c r="H93" s="14">
        <v>12915597.641000001</v>
      </c>
      <c r="I93" s="14">
        <v>-8658068.4360000007</v>
      </c>
      <c r="J93" s="14">
        <v>16040420.254000001</v>
      </c>
      <c r="K93" s="19">
        <v>46353000</v>
      </c>
      <c r="L93" s="19">
        <v>34177000</v>
      </c>
      <c r="M93" s="19">
        <v>22568000</v>
      </c>
      <c r="N93" s="19">
        <v>-6693000</v>
      </c>
      <c r="O93" s="19">
        <v>3798000</v>
      </c>
      <c r="P93" s="19">
        <v>39358000</v>
      </c>
      <c r="Q93" s="19">
        <v>28502000</v>
      </c>
      <c r="R93" s="19">
        <v>10687000</v>
      </c>
      <c r="S93" s="19">
        <v>-6664000</v>
      </c>
      <c r="T93" s="19">
        <v>32324000</v>
      </c>
    </row>
    <row r="94" spans="1:47" x14ac:dyDescent="0.2">
      <c r="A94" t="s">
        <v>1287</v>
      </c>
      <c r="B94" s="19">
        <v>91766000</v>
      </c>
      <c r="C94" s="14">
        <v>10405762.025</v>
      </c>
      <c r="D94" s="14">
        <v>18120945.513</v>
      </c>
      <c r="E94" s="14">
        <v>26497220.471000001</v>
      </c>
      <c r="F94" s="14">
        <v>34306423.726999998</v>
      </c>
      <c r="G94" s="14">
        <v>42777525.759999998</v>
      </c>
      <c r="H94" s="14">
        <v>39090644.590000004</v>
      </c>
      <c r="I94" s="14">
        <v>27973708.193999998</v>
      </c>
      <c r="J94" s="14">
        <v>22418405.563999999</v>
      </c>
      <c r="K94" s="19">
        <v>77336000</v>
      </c>
      <c r="L94" s="19">
        <v>101478000</v>
      </c>
      <c r="M94" s="19">
        <v>115217000</v>
      </c>
      <c r="N94" s="19">
        <v>98398000</v>
      </c>
      <c r="O94" s="19">
        <v>127350000</v>
      </c>
      <c r="P94" s="19">
        <v>81670000</v>
      </c>
      <c r="Q94" s="19">
        <v>131984000</v>
      </c>
      <c r="R94" s="19">
        <v>100353000</v>
      </c>
      <c r="S94" s="19">
        <v>90639000</v>
      </c>
      <c r="T94" s="19">
        <v>91878000</v>
      </c>
    </row>
    <row r="95" spans="1:47" x14ac:dyDescent="0.2">
      <c r="A95" t="s">
        <v>1333</v>
      </c>
      <c r="B95" s="19">
        <v>8702000</v>
      </c>
      <c r="C95" s="14">
        <v>4277778.5880000005</v>
      </c>
      <c r="D95" s="14">
        <v>5983239.1349999998</v>
      </c>
      <c r="E95" s="14">
        <v>15188549.487</v>
      </c>
      <c r="F95" s="14">
        <v>17897326.772</v>
      </c>
      <c r="G95" s="14">
        <v>26685243.989</v>
      </c>
      <c r="H95" s="14">
        <v>25825905.256000001</v>
      </c>
      <c r="I95" s="14">
        <v>10969648.43</v>
      </c>
      <c r="J95" s="14">
        <v>9379104.0419999994</v>
      </c>
      <c r="K95" s="19">
        <v>23458000</v>
      </c>
      <c r="L95" s="19">
        <v>34558000</v>
      </c>
      <c r="M95" s="19">
        <v>44750000</v>
      </c>
      <c r="N95" s="19">
        <v>30563000</v>
      </c>
      <c r="O95" s="19">
        <v>43017000</v>
      </c>
      <c r="P95" s="19">
        <v>12766000</v>
      </c>
      <c r="Q95" s="19">
        <v>22882000</v>
      </c>
      <c r="R95" s="19">
        <v>8895000</v>
      </c>
      <c r="S95" s="19">
        <v>8119000</v>
      </c>
      <c r="T95" s="19">
        <v>8420000</v>
      </c>
    </row>
    <row r="96" spans="1:47" x14ac:dyDescent="0.2">
      <c r="A96" s="46" t="s">
        <v>1408</v>
      </c>
      <c r="B96" s="19"/>
      <c r="C96" s="48">
        <f t="shared" ref="C96:AU96" si="40">C95/C$3</f>
        <v>0.66340132247135264</v>
      </c>
      <c r="D96" s="48">
        <f t="shared" si="40"/>
        <v>0.26868164917055948</v>
      </c>
      <c r="E96" s="48">
        <f t="shared" si="40"/>
        <v>0.69362721768299263</v>
      </c>
      <c r="F96" s="48">
        <f t="shared" si="40"/>
        <v>0.58471349530112593</v>
      </c>
      <c r="G96" s="48">
        <f t="shared" si="40"/>
        <v>0.89087919681733752</v>
      </c>
      <c r="H96" s="48">
        <f t="shared" si="40"/>
        <v>1.2308251608490559</v>
      </c>
      <c r="I96" s="48">
        <f t="shared" si="40"/>
        <v>1.0720594274901434</v>
      </c>
      <c r="J96" s="48">
        <f t="shared" si="40"/>
        <v>0.26214506965891049</v>
      </c>
      <c r="K96" s="48">
        <f t="shared" si="40"/>
        <v>0.30893298812355185</v>
      </c>
      <c r="L96" s="48">
        <f t="shared" si="40"/>
        <v>0.57518535438184348</v>
      </c>
      <c r="M96" s="48">
        <f t="shared" si="40"/>
        <v>1.3581195444083378</v>
      </c>
      <c r="N96" s="48">
        <f t="shared" si="40"/>
        <v>1.8731399311172596</v>
      </c>
      <c r="O96" s="48">
        <f t="shared" si="40"/>
        <v>2.2438769233907143</v>
      </c>
      <c r="P96" s="48">
        <f t="shared" si="40"/>
        <v>0.20304753747479964</v>
      </c>
      <c r="Q96" s="48">
        <f t="shared" si="40"/>
        <v>0.62091001159680381</v>
      </c>
      <c r="R96" s="48">
        <f t="shared" si="40"/>
        <v>0.41064352350452454</v>
      </c>
      <c r="S96" s="48">
        <f t="shared" si="40"/>
        <v>10.127490056389565</v>
      </c>
      <c r="T96" s="48">
        <f t="shared" si="40"/>
        <v>0.19695362794664381</v>
      </c>
      <c r="U96" s="48" t="e">
        <f t="shared" si="40"/>
        <v>#DIV/0!</v>
      </c>
      <c r="V96" s="48" t="e">
        <f t="shared" si="40"/>
        <v>#DIV/0!</v>
      </c>
      <c r="W96" s="48" t="e">
        <f t="shared" si="40"/>
        <v>#DIV/0!</v>
      </c>
      <c r="X96" s="48" t="e">
        <f t="shared" si="40"/>
        <v>#DIV/0!</v>
      </c>
      <c r="Y96" s="48" t="e">
        <f t="shared" si="40"/>
        <v>#DIV/0!</v>
      </c>
      <c r="Z96" s="48" t="e">
        <f t="shared" si="40"/>
        <v>#DIV/0!</v>
      </c>
      <c r="AA96" s="48" t="e">
        <f t="shared" si="40"/>
        <v>#DIV/0!</v>
      </c>
      <c r="AB96" s="48" t="e">
        <f t="shared" si="40"/>
        <v>#DIV/0!</v>
      </c>
      <c r="AC96" s="48" t="e">
        <f t="shared" si="40"/>
        <v>#DIV/0!</v>
      </c>
      <c r="AD96" s="48" t="e">
        <f t="shared" si="40"/>
        <v>#DIV/0!</v>
      </c>
      <c r="AE96" s="48" t="e">
        <f t="shared" si="40"/>
        <v>#DIV/0!</v>
      </c>
      <c r="AF96" s="48" t="e">
        <f t="shared" si="40"/>
        <v>#DIV/0!</v>
      </c>
      <c r="AG96" s="48" t="e">
        <f t="shared" si="40"/>
        <v>#DIV/0!</v>
      </c>
      <c r="AH96" s="48" t="e">
        <f t="shared" si="40"/>
        <v>#DIV/0!</v>
      </c>
      <c r="AI96" s="48" t="e">
        <f t="shared" si="40"/>
        <v>#DIV/0!</v>
      </c>
      <c r="AJ96" s="48" t="e">
        <f t="shared" si="40"/>
        <v>#DIV/0!</v>
      </c>
      <c r="AK96" s="48" t="e">
        <f t="shared" si="40"/>
        <v>#DIV/0!</v>
      </c>
      <c r="AL96" s="48" t="e">
        <f t="shared" si="40"/>
        <v>#DIV/0!</v>
      </c>
      <c r="AM96" s="48" t="e">
        <f t="shared" si="40"/>
        <v>#DIV/0!</v>
      </c>
      <c r="AN96" s="48" t="e">
        <f t="shared" si="40"/>
        <v>#DIV/0!</v>
      </c>
      <c r="AO96" s="48" t="e">
        <f t="shared" si="40"/>
        <v>#DIV/0!</v>
      </c>
      <c r="AP96" s="48" t="e">
        <f t="shared" si="40"/>
        <v>#DIV/0!</v>
      </c>
      <c r="AQ96" s="48" t="e">
        <f t="shared" si="40"/>
        <v>#DIV/0!</v>
      </c>
      <c r="AR96" s="48" t="e">
        <f t="shared" si="40"/>
        <v>#DIV/0!</v>
      </c>
      <c r="AS96" s="48" t="e">
        <f t="shared" si="40"/>
        <v>#DIV/0!</v>
      </c>
      <c r="AT96" s="48" t="e">
        <f t="shared" si="40"/>
        <v>#DIV/0!</v>
      </c>
      <c r="AU96" s="48" t="e">
        <f t="shared" si="40"/>
        <v>#DIV/0!</v>
      </c>
    </row>
    <row r="97" spans="1:47" x14ac:dyDescent="0.2">
      <c r="A97" t="s">
        <v>1334</v>
      </c>
      <c r="B97" s="19">
        <v>8702000</v>
      </c>
      <c r="C97" s="14">
        <v>4277778.5880000005</v>
      </c>
      <c r="D97" s="14">
        <v>5983239.1349999998</v>
      </c>
      <c r="E97" s="14">
        <v>7971803.5420000004</v>
      </c>
      <c r="H97" s="14">
        <v>25825905.256000001</v>
      </c>
      <c r="I97" s="14">
        <v>10969648.43</v>
      </c>
      <c r="J97" s="14">
        <v>9379104.0419999994</v>
      </c>
      <c r="K97" s="19">
        <v>23458000</v>
      </c>
      <c r="L97" s="19">
        <v>34558000</v>
      </c>
      <c r="M97" s="19">
        <v>44750000</v>
      </c>
      <c r="N97" s="19">
        <v>30563000</v>
      </c>
      <c r="O97" s="19">
        <v>43017000</v>
      </c>
      <c r="P97" s="19">
        <v>12766000</v>
      </c>
      <c r="Q97" s="19">
        <v>37869000</v>
      </c>
      <c r="R97" s="19">
        <v>8895000</v>
      </c>
      <c r="S97" s="19">
        <v>8119000</v>
      </c>
      <c r="T97" s="19">
        <v>8420000</v>
      </c>
    </row>
    <row r="98" spans="1:47" x14ac:dyDescent="0.2">
      <c r="A98" t="s">
        <v>1351</v>
      </c>
      <c r="B98" s="19">
        <v>7818000</v>
      </c>
      <c r="C98" s="14">
        <v>4277778.5880000005</v>
      </c>
      <c r="D98" s="14">
        <v>5983239.1349999998</v>
      </c>
      <c r="E98" s="14">
        <v>7971803.5420000004</v>
      </c>
      <c r="H98" s="14">
        <v>8762927.5</v>
      </c>
      <c r="I98" s="14">
        <v>10893700.460999999</v>
      </c>
      <c r="J98" s="14">
        <v>6667396.2740000002</v>
      </c>
      <c r="K98" s="19">
        <v>21735000</v>
      </c>
      <c r="L98" s="19">
        <v>33523000</v>
      </c>
      <c r="M98" s="19">
        <v>34486000</v>
      </c>
      <c r="N98" s="19">
        <v>30563000</v>
      </c>
      <c r="O98" s="19">
        <v>27934000</v>
      </c>
      <c r="P98" s="19">
        <v>11107000</v>
      </c>
      <c r="Q98" s="19">
        <v>17729000</v>
      </c>
      <c r="R98" s="19">
        <v>7674000</v>
      </c>
      <c r="S98" s="19">
        <v>7381000</v>
      </c>
      <c r="T98" s="19">
        <v>7493000</v>
      </c>
    </row>
    <row r="99" spans="1:47" x14ac:dyDescent="0.2">
      <c r="A99" t="s">
        <v>1414</v>
      </c>
      <c r="B99" s="19"/>
      <c r="C99" s="48">
        <f t="shared" ref="C99:AU99" si="41">C98/C$3</f>
        <v>0.66340132247135264</v>
      </c>
      <c r="D99" s="48">
        <f t="shared" si="41"/>
        <v>0.26868164917055948</v>
      </c>
      <c r="E99" s="48">
        <f t="shared" si="41"/>
        <v>0.36405450800193889</v>
      </c>
      <c r="F99" s="48">
        <f t="shared" si="41"/>
        <v>0</v>
      </c>
      <c r="G99" s="48">
        <f t="shared" si="41"/>
        <v>0</v>
      </c>
      <c r="H99" s="48">
        <f t="shared" si="41"/>
        <v>0.41762840615975483</v>
      </c>
      <c r="I99" s="48">
        <f t="shared" si="41"/>
        <v>1.0646370623446471</v>
      </c>
      <c r="J99" s="48">
        <f t="shared" si="41"/>
        <v>0.1863530943749489</v>
      </c>
      <c r="K99" s="48">
        <f t="shared" si="41"/>
        <v>0.28624172976662116</v>
      </c>
      <c r="L99" s="48">
        <f t="shared" si="41"/>
        <v>0.55795875441120846</v>
      </c>
      <c r="M99" s="48">
        <f t="shared" si="41"/>
        <v>1.0466169968372276</v>
      </c>
      <c r="N99" s="48">
        <f t="shared" si="41"/>
        <v>1.8731399311172596</v>
      </c>
      <c r="O99" s="48">
        <f t="shared" si="41"/>
        <v>1.4571090029057399</v>
      </c>
      <c r="P99" s="48">
        <f t="shared" si="41"/>
        <v>0.17666058269877799</v>
      </c>
      <c r="Q99" s="48">
        <f t="shared" si="41"/>
        <v>0.48108179335721241</v>
      </c>
      <c r="R99" s="48">
        <f t="shared" si="41"/>
        <v>0.3542752556912559</v>
      </c>
      <c r="S99" s="48">
        <f t="shared" si="41"/>
        <v>9.2069225404866817</v>
      </c>
      <c r="T99" s="48">
        <f t="shared" si="41"/>
        <v>0.17527001593874134</v>
      </c>
      <c r="U99" s="48" t="e">
        <f t="shared" si="41"/>
        <v>#DIV/0!</v>
      </c>
      <c r="V99" s="48" t="e">
        <f t="shared" si="41"/>
        <v>#DIV/0!</v>
      </c>
      <c r="W99" s="48" t="e">
        <f t="shared" si="41"/>
        <v>#DIV/0!</v>
      </c>
      <c r="X99" s="48" t="e">
        <f t="shared" si="41"/>
        <v>#DIV/0!</v>
      </c>
      <c r="Y99" s="48" t="e">
        <f t="shared" si="41"/>
        <v>#DIV/0!</v>
      </c>
      <c r="Z99" s="48" t="e">
        <f t="shared" si="41"/>
        <v>#DIV/0!</v>
      </c>
      <c r="AA99" s="48" t="e">
        <f t="shared" si="41"/>
        <v>#DIV/0!</v>
      </c>
      <c r="AB99" s="48" t="e">
        <f t="shared" si="41"/>
        <v>#DIV/0!</v>
      </c>
      <c r="AC99" s="48" t="e">
        <f t="shared" si="41"/>
        <v>#DIV/0!</v>
      </c>
      <c r="AD99" s="48" t="e">
        <f t="shared" si="41"/>
        <v>#DIV/0!</v>
      </c>
      <c r="AE99" s="48" t="e">
        <f t="shared" si="41"/>
        <v>#DIV/0!</v>
      </c>
      <c r="AF99" s="48" t="e">
        <f t="shared" si="41"/>
        <v>#DIV/0!</v>
      </c>
      <c r="AG99" s="48" t="e">
        <f t="shared" si="41"/>
        <v>#DIV/0!</v>
      </c>
      <c r="AH99" s="48" t="e">
        <f t="shared" si="41"/>
        <v>#DIV/0!</v>
      </c>
      <c r="AI99" s="48" t="e">
        <f t="shared" si="41"/>
        <v>#DIV/0!</v>
      </c>
      <c r="AJ99" s="48" t="e">
        <f t="shared" si="41"/>
        <v>#DIV/0!</v>
      </c>
      <c r="AK99" s="48" t="e">
        <f t="shared" si="41"/>
        <v>#DIV/0!</v>
      </c>
      <c r="AL99" s="48" t="e">
        <f t="shared" si="41"/>
        <v>#DIV/0!</v>
      </c>
      <c r="AM99" s="48" t="e">
        <f t="shared" si="41"/>
        <v>#DIV/0!</v>
      </c>
      <c r="AN99" s="48" t="e">
        <f t="shared" si="41"/>
        <v>#DIV/0!</v>
      </c>
      <c r="AO99" s="48" t="e">
        <f t="shared" si="41"/>
        <v>#DIV/0!</v>
      </c>
      <c r="AP99" s="48" t="e">
        <f t="shared" si="41"/>
        <v>#DIV/0!</v>
      </c>
      <c r="AQ99" s="48" t="e">
        <f t="shared" si="41"/>
        <v>#DIV/0!</v>
      </c>
      <c r="AR99" s="48" t="e">
        <f t="shared" si="41"/>
        <v>#DIV/0!</v>
      </c>
      <c r="AS99" s="48" t="e">
        <f t="shared" si="41"/>
        <v>#DIV/0!</v>
      </c>
      <c r="AT99" s="48" t="e">
        <f t="shared" si="41"/>
        <v>#DIV/0!</v>
      </c>
      <c r="AU99" s="48" t="e">
        <f t="shared" si="41"/>
        <v>#DIV/0!</v>
      </c>
    </row>
    <row r="100" spans="1:47" x14ac:dyDescent="0.2">
      <c r="A100" t="s">
        <v>1335</v>
      </c>
      <c r="B100" s="19">
        <v>884000</v>
      </c>
      <c r="H100" s="14">
        <v>17062977.754999999</v>
      </c>
      <c r="I100" s="14">
        <v>75947.968999999997</v>
      </c>
      <c r="J100" s="14">
        <v>2711707.7680000002</v>
      </c>
      <c r="K100" s="19">
        <v>1723000</v>
      </c>
      <c r="L100" s="19">
        <v>1035000</v>
      </c>
      <c r="M100" s="19">
        <v>10264000</v>
      </c>
      <c r="N100" s="19">
        <v>2433000</v>
      </c>
      <c r="O100" s="19">
        <v>15083000</v>
      </c>
      <c r="P100" s="19">
        <v>1659000</v>
      </c>
      <c r="Q100" s="19">
        <v>20140000</v>
      </c>
      <c r="R100" s="19">
        <v>1221000</v>
      </c>
      <c r="S100" s="19">
        <v>738000</v>
      </c>
      <c r="T100" s="19">
        <v>927000</v>
      </c>
    </row>
    <row r="101" spans="1:47" x14ac:dyDescent="0.2">
      <c r="A101" t="s">
        <v>1354</v>
      </c>
      <c r="B101" s="19">
        <v>11431000</v>
      </c>
      <c r="E101" s="14">
        <v>15188549.487</v>
      </c>
      <c r="F101" s="14">
        <v>17897326.772</v>
      </c>
      <c r="H101" s="14">
        <v>16220541.17</v>
      </c>
      <c r="I101" s="14">
        <v>75947.968999999997</v>
      </c>
      <c r="J101" s="14">
        <v>2711707.7680000002</v>
      </c>
      <c r="K101" s="19">
        <v>1723000</v>
      </c>
      <c r="L101" s="19">
        <v>1035000</v>
      </c>
      <c r="M101" s="19">
        <v>1126000</v>
      </c>
      <c r="N101" s="19">
        <v>2433000</v>
      </c>
      <c r="O101" s="19">
        <v>11431000</v>
      </c>
      <c r="P101" s="19">
        <v>1659000</v>
      </c>
      <c r="Q101" s="19">
        <v>2709000</v>
      </c>
      <c r="R101" s="19">
        <v>3108000</v>
      </c>
    </row>
    <row r="102" spans="1:47" x14ac:dyDescent="0.2">
      <c r="A102" t="s">
        <v>1336</v>
      </c>
      <c r="B102" s="19">
        <v>89707000</v>
      </c>
      <c r="C102" s="14">
        <v>11420425.239</v>
      </c>
      <c r="D102" s="14">
        <v>11420425.239</v>
      </c>
      <c r="E102" s="14">
        <v>11420425.239</v>
      </c>
      <c r="F102" s="14">
        <v>16373187.924000001</v>
      </c>
      <c r="G102" s="14">
        <v>15949711.619000001</v>
      </c>
      <c r="H102" s="14">
        <v>25138201.920000002</v>
      </c>
      <c r="I102" s="14">
        <v>24640282.802999999</v>
      </c>
      <c r="J102" s="14">
        <v>17519091.395</v>
      </c>
      <c r="K102" s="19">
        <v>58154000</v>
      </c>
      <c r="L102" s="19">
        <v>78458000</v>
      </c>
      <c r="M102" s="19">
        <v>79227000</v>
      </c>
      <c r="N102" s="19">
        <v>76567000</v>
      </c>
      <c r="O102" s="19">
        <v>92042000</v>
      </c>
      <c r="P102" s="19">
        <v>77048000</v>
      </c>
      <c r="Q102" s="19">
        <v>117840000</v>
      </c>
      <c r="R102" s="19">
        <v>97501000</v>
      </c>
      <c r="S102" s="19">
        <v>87646000</v>
      </c>
      <c r="T102" s="19">
        <v>90536000</v>
      </c>
    </row>
    <row r="103" spans="1:47" x14ac:dyDescent="0.2">
      <c r="A103" s="46" t="s">
        <v>1410</v>
      </c>
      <c r="B103" s="19"/>
      <c r="C103" s="48">
        <f t="shared" ref="C103:AU103" si="42">C102/C$3</f>
        <v>1.7710886739184859</v>
      </c>
      <c r="D103" s="48">
        <f t="shared" si="42"/>
        <v>0.51284239493188843</v>
      </c>
      <c r="E103" s="48">
        <f t="shared" si="42"/>
        <v>0.52154537798782474</v>
      </c>
      <c r="F103" s="48">
        <f t="shared" si="42"/>
        <v>0.53491921236203632</v>
      </c>
      <c r="G103" s="48">
        <f t="shared" si="42"/>
        <v>0.5324765358135799</v>
      </c>
      <c r="H103" s="48">
        <f t="shared" si="42"/>
        <v>1.1980502179861341</v>
      </c>
      <c r="I103" s="48">
        <f t="shared" si="42"/>
        <v>2.4080851490861686</v>
      </c>
      <c r="J103" s="48">
        <f t="shared" si="42"/>
        <v>0.48965694521966097</v>
      </c>
      <c r="K103" s="48">
        <f t="shared" si="42"/>
        <v>0.76586618600635326</v>
      </c>
      <c r="L103" s="48">
        <f t="shared" si="42"/>
        <v>1.3058594980638543</v>
      </c>
      <c r="M103" s="48">
        <f t="shared" si="42"/>
        <v>2.4044633998846789</v>
      </c>
      <c r="N103" s="48">
        <f t="shared" si="42"/>
        <v>4.6926252365885297</v>
      </c>
      <c r="O103" s="48">
        <f t="shared" si="42"/>
        <v>4.8011465184166289</v>
      </c>
      <c r="P103" s="48">
        <f t="shared" si="42"/>
        <v>1.225474437361614</v>
      </c>
      <c r="Q103" s="48">
        <f t="shared" si="42"/>
        <v>3.1976241485257999</v>
      </c>
      <c r="R103" s="48">
        <f t="shared" si="42"/>
        <v>4.5011977723681449</v>
      </c>
      <c r="S103" s="48">
        <f t="shared" si="42"/>
        <v>109.32799525585907</v>
      </c>
      <c r="T103" s="48">
        <f t="shared" si="42"/>
        <v>2.1177427149379269</v>
      </c>
      <c r="U103" s="48" t="e">
        <f t="shared" si="42"/>
        <v>#DIV/0!</v>
      </c>
      <c r="V103" s="48" t="e">
        <f t="shared" si="42"/>
        <v>#DIV/0!</v>
      </c>
      <c r="W103" s="48" t="e">
        <f t="shared" si="42"/>
        <v>#DIV/0!</v>
      </c>
      <c r="X103" s="48" t="e">
        <f t="shared" si="42"/>
        <v>#DIV/0!</v>
      </c>
      <c r="Y103" s="48" t="e">
        <f t="shared" si="42"/>
        <v>#DIV/0!</v>
      </c>
      <c r="Z103" s="48" t="e">
        <f t="shared" si="42"/>
        <v>#DIV/0!</v>
      </c>
      <c r="AA103" s="48" t="e">
        <f t="shared" si="42"/>
        <v>#DIV/0!</v>
      </c>
      <c r="AB103" s="48" t="e">
        <f t="shared" si="42"/>
        <v>#DIV/0!</v>
      </c>
      <c r="AC103" s="48" t="e">
        <f t="shared" si="42"/>
        <v>#DIV/0!</v>
      </c>
      <c r="AD103" s="48" t="e">
        <f t="shared" si="42"/>
        <v>#DIV/0!</v>
      </c>
      <c r="AE103" s="48" t="e">
        <f t="shared" si="42"/>
        <v>#DIV/0!</v>
      </c>
      <c r="AF103" s="48" t="e">
        <f t="shared" si="42"/>
        <v>#DIV/0!</v>
      </c>
      <c r="AG103" s="48" t="e">
        <f t="shared" si="42"/>
        <v>#DIV/0!</v>
      </c>
      <c r="AH103" s="48" t="e">
        <f t="shared" si="42"/>
        <v>#DIV/0!</v>
      </c>
      <c r="AI103" s="48" t="e">
        <f t="shared" si="42"/>
        <v>#DIV/0!</v>
      </c>
      <c r="AJ103" s="48" t="e">
        <f t="shared" si="42"/>
        <v>#DIV/0!</v>
      </c>
      <c r="AK103" s="48" t="e">
        <f t="shared" si="42"/>
        <v>#DIV/0!</v>
      </c>
      <c r="AL103" s="48" t="e">
        <f t="shared" si="42"/>
        <v>#DIV/0!</v>
      </c>
      <c r="AM103" s="48" t="e">
        <f t="shared" si="42"/>
        <v>#DIV/0!</v>
      </c>
      <c r="AN103" s="48" t="e">
        <f t="shared" si="42"/>
        <v>#DIV/0!</v>
      </c>
      <c r="AO103" s="48" t="e">
        <f t="shared" si="42"/>
        <v>#DIV/0!</v>
      </c>
      <c r="AP103" s="48" t="e">
        <f t="shared" si="42"/>
        <v>#DIV/0!</v>
      </c>
      <c r="AQ103" s="48" t="e">
        <f t="shared" si="42"/>
        <v>#DIV/0!</v>
      </c>
      <c r="AR103" s="48" t="e">
        <f t="shared" si="42"/>
        <v>#DIV/0!</v>
      </c>
      <c r="AS103" s="48" t="e">
        <f t="shared" si="42"/>
        <v>#DIV/0!</v>
      </c>
      <c r="AT103" s="48" t="e">
        <f t="shared" si="42"/>
        <v>#DIV/0!</v>
      </c>
      <c r="AU103" s="48" t="e">
        <f t="shared" si="42"/>
        <v>#DIV/0!</v>
      </c>
    </row>
    <row r="104" spans="1:47" x14ac:dyDescent="0.2">
      <c r="A104" t="s">
        <v>1355</v>
      </c>
      <c r="B104" s="19">
        <v>1431000</v>
      </c>
      <c r="C104" s="14">
        <v>558414.86</v>
      </c>
      <c r="D104" s="14">
        <v>484450.26</v>
      </c>
      <c r="E104" s="14">
        <v>489999.42700000003</v>
      </c>
      <c r="R104" s="19">
        <v>1887000</v>
      </c>
      <c r="S104" s="19">
        <v>2012000</v>
      </c>
      <c r="T104" s="19">
        <v>1483000</v>
      </c>
    </row>
    <row r="105" spans="1:47" x14ac:dyDescent="0.2">
      <c r="A105" t="s">
        <v>1356</v>
      </c>
      <c r="B105" s="19">
        <v>1431000</v>
      </c>
      <c r="C105" s="14">
        <v>558414.86</v>
      </c>
      <c r="D105" s="14">
        <v>484450.26</v>
      </c>
      <c r="E105" s="14">
        <v>489999.42700000003</v>
      </c>
      <c r="R105" s="19">
        <v>1887000</v>
      </c>
      <c r="S105" s="19">
        <v>2012000</v>
      </c>
      <c r="T105" s="19">
        <v>1483000</v>
      </c>
    </row>
    <row r="106" spans="1:47" x14ac:dyDescent="0.2">
      <c r="A106" t="s">
        <v>1357</v>
      </c>
      <c r="C106" s="14">
        <v>558414.86</v>
      </c>
      <c r="D106" s="14">
        <v>484450.26</v>
      </c>
    </row>
    <row r="107" spans="1:47" x14ac:dyDescent="0.2">
      <c r="A107" t="s">
        <v>1365</v>
      </c>
      <c r="D107" s="14">
        <v>484450.26</v>
      </c>
      <c r="E107" s="14">
        <v>489999.42700000003</v>
      </c>
    </row>
    <row r="108" spans="1:47" x14ac:dyDescent="0.2">
      <c r="A108" t="s">
        <v>1366</v>
      </c>
      <c r="D108" s="14">
        <v>484450.26</v>
      </c>
      <c r="E108" s="14">
        <v>489999.42700000003</v>
      </c>
    </row>
    <row r="109" spans="1:47" x14ac:dyDescent="0.2">
      <c r="A109" t="s">
        <v>1390</v>
      </c>
      <c r="C109" s="14">
        <v>294516.45400000003</v>
      </c>
      <c r="D109" s="14">
        <v>-83525.907000000007</v>
      </c>
    </row>
    <row r="110" spans="1:47" x14ac:dyDescent="0.2">
      <c r="A110" t="s">
        <v>1389</v>
      </c>
      <c r="B110" s="19">
        <v>-7800000</v>
      </c>
      <c r="C110" s="14">
        <v>269730.41499999998</v>
      </c>
      <c r="D110" s="14">
        <v>306261.65899999999</v>
      </c>
      <c r="H110" s="14">
        <v>-5649747.4009999996</v>
      </c>
      <c r="I110" s="14">
        <v>-5185174.9570000004</v>
      </c>
      <c r="J110" s="14">
        <v>-4049321.4649999999</v>
      </c>
      <c r="K110" s="19">
        <v>-5591000</v>
      </c>
      <c r="L110" s="19">
        <v>-10038000</v>
      </c>
      <c r="M110" s="19">
        <v>-8327000</v>
      </c>
      <c r="N110" s="19">
        <v>-8561000</v>
      </c>
      <c r="O110" s="19">
        <v>-7800000</v>
      </c>
      <c r="P110" s="19">
        <v>-8433000</v>
      </c>
      <c r="Q110" s="19">
        <v>-8239000</v>
      </c>
      <c r="R110" s="19">
        <v>-6546000</v>
      </c>
      <c r="S110" s="19">
        <v>-6582000</v>
      </c>
    </row>
    <row r="111" spans="1:47" x14ac:dyDescent="0.2">
      <c r="A111" t="s">
        <v>1358</v>
      </c>
      <c r="B111" s="19">
        <v>-8074000</v>
      </c>
      <c r="C111" s="14">
        <v>5005321.7079999996</v>
      </c>
      <c r="D111" s="14">
        <v>11653256.118000001</v>
      </c>
      <c r="E111" s="14">
        <v>-111754.255</v>
      </c>
      <c r="F111" s="14">
        <v>35909.03</v>
      </c>
      <c r="G111" s="14">
        <v>142570.15100000001</v>
      </c>
      <c r="H111" s="14">
        <v>-11873462.585999999</v>
      </c>
      <c r="I111" s="14">
        <v>-7636223.0379999997</v>
      </c>
      <c r="J111" s="14">
        <v>-4479789.8729999997</v>
      </c>
      <c r="K111" s="19">
        <v>-4276000</v>
      </c>
      <c r="L111" s="19">
        <v>-11538000</v>
      </c>
      <c r="M111" s="19">
        <v>-8760000</v>
      </c>
      <c r="N111" s="19">
        <v>-8732000</v>
      </c>
      <c r="O111" s="19">
        <v>-7709000</v>
      </c>
      <c r="P111" s="19">
        <v>-8144000</v>
      </c>
      <c r="Q111" s="19">
        <v>-8738000</v>
      </c>
      <c r="R111" s="19">
        <v>-7930000</v>
      </c>
      <c r="S111" s="19">
        <v>-7138000</v>
      </c>
      <c r="T111" s="19">
        <v>-8561000</v>
      </c>
    </row>
    <row r="112" spans="1:47" x14ac:dyDescent="0.2">
      <c r="A112" t="s">
        <v>1293</v>
      </c>
      <c r="B112" s="19">
        <v>-45216000</v>
      </c>
      <c r="C112" s="14">
        <v>-7781357.983</v>
      </c>
      <c r="D112" s="14">
        <v>-4897402.3439999996</v>
      </c>
      <c r="E112" s="14">
        <v>-14045217.491</v>
      </c>
      <c r="F112" s="14">
        <v>-15386354.568</v>
      </c>
      <c r="G112" s="14">
        <v>-25308793.986000001</v>
      </c>
      <c r="H112" s="14">
        <v>-26175046.949000001</v>
      </c>
      <c r="I112" s="14">
        <v>-36631776.630000003</v>
      </c>
      <c r="J112" s="14">
        <v>-6377985.3109999998</v>
      </c>
      <c r="K112" s="19">
        <v>-30983000</v>
      </c>
      <c r="L112" s="19">
        <v>-67301000</v>
      </c>
      <c r="M112" s="19">
        <v>-92649000</v>
      </c>
      <c r="N112" s="19">
        <v>-105091000</v>
      </c>
      <c r="O112" s="19">
        <v>-123552000</v>
      </c>
      <c r="P112" s="19">
        <v>-42312000</v>
      </c>
      <c r="Q112" s="19">
        <v>-103482000</v>
      </c>
      <c r="R112" s="19">
        <v>-89666000</v>
      </c>
      <c r="S112" s="19">
        <v>-97303000</v>
      </c>
      <c r="T112" s="19">
        <v>-59554000</v>
      </c>
    </row>
    <row r="113" spans="1:47" x14ac:dyDescent="0.2">
      <c r="A113" t="s">
        <v>1295</v>
      </c>
      <c r="B113" s="19">
        <v>3901000</v>
      </c>
      <c r="C113" s="14">
        <v>806275.24199999997</v>
      </c>
      <c r="D113" s="14">
        <v>1116462.956</v>
      </c>
      <c r="E113" s="14">
        <v>409765.603</v>
      </c>
      <c r="F113" s="14">
        <v>486766.85700000002</v>
      </c>
      <c r="G113" s="14">
        <v>172380.27299999999</v>
      </c>
      <c r="H113" s="14">
        <v>-1851508.98</v>
      </c>
      <c r="I113" s="14">
        <v>-13808.722</v>
      </c>
      <c r="J113" s="14">
        <v>79040.808999999994</v>
      </c>
      <c r="K113" s="19">
        <v>1129000</v>
      </c>
      <c r="L113" s="19">
        <v>-583000</v>
      </c>
      <c r="M113" s="19">
        <v>5516000</v>
      </c>
      <c r="N113" s="19">
        <v>6252000</v>
      </c>
      <c r="O113" s="19">
        <v>4530000</v>
      </c>
      <c r="P113" s="19">
        <v>-680000</v>
      </c>
      <c r="Q113" s="19">
        <v>-3011000</v>
      </c>
      <c r="R113" s="19">
        <v>-14994000</v>
      </c>
      <c r="S113" s="19">
        <v>-2812000</v>
      </c>
      <c r="T113" s="19">
        <v>3825000</v>
      </c>
    </row>
    <row r="114" spans="1:47" x14ac:dyDescent="0.2">
      <c r="A114" t="s">
        <v>1337</v>
      </c>
      <c r="B114" s="19">
        <v>11698000</v>
      </c>
      <c r="C114" s="14">
        <v>835435.28700000001</v>
      </c>
      <c r="D114" s="14">
        <v>1130383.9410000001</v>
      </c>
      <c r="E114" s="14">
        <v>663361.79700000002</v>
      </c>
      <c r="F114" s="14">
        <v>645032.58400000003</v>
      </c>
      <c r="G114" s="14">
        <v>172380.27299999999</v>
      </c>
      <c r="H114" s="14">
        <v>491972.386</v>
      </c>
      <c r="I114" s="14">
        <v>436355.60200000001</v>
      </c>
      <c r="J114" s="14">
        <v>384259.935</v>
      </c>
      <c r="K114" s="19">
        <v>1094000</v>
      </c>
      <c r="L114" s="19">
        <v>1630000</v>
      </c>
      <c r="M114" s="19">
        <v>1974000</v>
      </c>
      <c r="N114" s="19">
        <v>6787000</v>
      </c>
      <c r="O114" s="19">
        <v>6985000</v>
      </c>
      <c r="P114" s="19">
        <v>1392000</v>
      </c>
      <c r="Q114" s="19">
        <v>719000</v>
      </c>
      <c r="R114" s="19">
        <v>1120000</v>
      </c>
      <c r="S114" s="19">
        <v>3614000</v>
      </c>
      <c r="T114" s="19">
        <v>11278000</v>
      </c>
    </row>
    <row r="115" spans="1:47" x14ac:dyDescent="0.2">
      <c r="A115" t="s">
        <v>1338</v>
      </c>
      <c r="B115" s="19">
        <v>7797000</v>
      </c>
      <c r="C115" s="14">
        <v>29160.044999999998</v>
      </c>
      <c r="D115" s="14">
        <v>13920.984</v>
      </c>
      <c r="E115" s="14">
        <v>247865.20699999999</v>
      </c>
      <c r="F115" s="14">
        <v>203484.50599999999</v>
      </c>
      <c r="G115" s="14">
        <v>632493.03399999999</v>
      </c>
      <c r="H115" s="14">
        <v>2322321.2629999998</v>
      </c>
      <c r="I115" s="14">
        <v>405976.41499999998</v>
      </c>
      <c r="J115" s="14">
        <v>195778.005</v>
      </c>
      <c r="K115" s="19">
        <v>24000</v>
      </c>
      <c r="L115" s="19">
        <v>7000</v>
      </c>
      <c r="M115" s="19">
        <v>4000</v>
      </c>
      <c r="N115" s="19">
        <v>46000</v>
      </c>
      <c r="O115" s="19">
        <v>2606000</v>
      </c>
      <c r="P115" s="19">
        <v>2407000</v>
      </c>
      <c r="Q115" s="19">
        <v>4171000</v>
      </c>
      <c r="R115" s="19">
        <v>3787000</v>
      </c>
      <c r="S115" s="19">
        <v>5307000</v>
      </c>
      <c r="T115" s="19">
        <v>7453000</v>
      </c>
    </row>
    <row r="116" spans="1:47" x14ac:dyDescent="0.2">
      <c r="A116" t="s">
        <v>1359</v>
      </c>
      <c r="E116" s="14">
        <v>5730.9870000000001</v>
      </c>
      <c r="F116" s="14">
        <v>-45218.779000000002</v>
      </c>
      <c r="G116" s="14">
        <v>-10368.737999999999</v>
      </c>
      <c r="H116" s="14">
        <v>21160.102999999999</v>
      </c>
      <c r="I116" s="14">
        <v>44187.909</v>
      </c>
      <c r="J116" s="14">
        <v>109441.121</v>
      </c>
      <c r="K116" s="19">
        <v>-59000</v>
      </c>
      <c r="L116" s="19">
        <v>2206000</v>
      </c>
      <c r="M116" s="19">
        <v>-3546000</v>
      </c>
      <c r="N116" s="19">
        <v>489000</v>
      </c>
      <c r="O116" s="19">
        <v>-151000</v>
      </c>
      <c r="P116" s="19">
        <v>-335000</v>
      </c>
      <c r="Q116" s="19">
        <v>-441000</v>
      </c>
      <c r="R116" s="19">
        <v>12327000</v>
      </c>
      <c r="S116" s="19">
        <v>1119000</v>
      </c>
    </row>
    <row r="117" spans="1:47" x14ac:dyDescent="0.2">
      <c r="A117" t="s">
        <v>1298</v>
      </c>
      <c r="B117" s="19">
        <v>-17229000</v>
      </c>
      <c r="C117" s="14">
        <v>4374.0069999999996</v>
      </c>
      <c r="D117" s="14">
        <v>83525.907000000007</v>
      </c>
      <c r="E117" s="14">
        <v>-978566.10699999996</v>
      </c>
      <c r="H117" s="14">
        <v>96542.967999999993</v>
      </c>
      <c r="I117" s="14">
        <v>-417023.39199999999</v>
      </c>
      <c r="J117" s="14">
        <v>8548567.5370000005</v>
      </c>
      <c r="K117" s="19">
        <v>7248000</v>
      </c>
      <c r="L117" s="19">
        <v>631000</v>
      </c>
      <c r="M117" s="19">
        <v>-16549000</v>
      </c>
      <c r="N117" s="19">
        <v>10507000</v>
      </c>
      <c r="O117" s="19">
        <v>3810000</v>
      </c>
      <c r="P117" s="19">
        <v>-10590000</v>
      </c>
      <c r="Q117" s="19">
        <v>9741000</v>
      </c>
      <c r="R117" s="19">
        <v>6060000</v>
      </c>
      <c r="S117" s="19">
        <v>-16352000</v>
      </c>
      <c r="T117" s="19">
        <v>18968000</v>
      </c>
    </row>
    <row r="118" spans="1:47" x14ac:dyDescent="0.2">
      <c r="A118" t="s">
        <v>1339</v>
      </c>
      <c r="B118" s="19">
        <v>-17229000</v>
      </c>
      <c r="H118" s="14">
        <v>96542.967999999993</v>
      </c>
      <c r="I118" s="14">
        <v>-417023.39199999999</v>
      </c>
      <c r="J118" s="14">
        <v>8548567.5370000005</v>
      </c>
      <c r="K118" s="19">
        <v>7248000</v>
      </c>
      <c r="L118" s="19">
        <v>631000</v>
      </c>
      <c r="M118" s="19">
        <v>-16549000</v>
      </c>
      <c r="N118" s="19">
        <v>10507000</v>
      </c>
      <c r="O118" s="19">
        <v>3810000</v>
      </c>
      <c r="P118" s="19">
        <v>-10590000</v>
      </c>
      <c r="Q118" s="19">
        <v>9741000</v>
      </c>
      <c r="R118" s="19">
        <v>6060000</v>
      </c>
      <c r="S118" s="19">
        <v>-16352000</v>
      </c>
      <c r="T118" s="19">
        <v>18968000</v>
      </c>
    </row>
    <row r="119" spans="1:47" x14ac:dyDescent="0.2">
      <c r="A119" t="s">
        <v>1341</v>
      </c>
      <c r="D119" s="14">
        <v>83525.907000000007</v>
      </c>
      <c r="E119" s="14">
        <v>-978566.10699999996</v>
      </c>
      <c r="H119">
        <v>0</v>
      </c>
      <c r="I119" s="14">
        <v>-35464939.656000003</v>
      </c>
    </row>
    <row r="120" spans="1:47" x14ac:dyDescent="0.2">
      <c r="A120" t="s">
        <v>1361</v>
      </c>
      <c r="H120">
        <v>0</v>
      </c>
      <c r="I120" s="14">
        <v>35464939.656000003</v>
      </c>
    </row>
    <row r="121" spans="1:47" x14ac:dyDescent="0.2">
      <c r="A121" t="s">
        <v>1344</v>
      </c>
      <c r="C121" s="14">
        <v>4374.0069999999996</v>
      </c>
    </row>
    <row r="122" spans="1:47" x14ac:dyDescent="0.2">
      <c r="A122" t="s">
        <v>1304</v>
      </c>
      <c r="B122" s="19">
        <v>-58544000</v>
      </c>
      <c r="C122" s="14">
        <v>-6970708.7350000003</v>
      </c>
      <c r="D122" s="14">
        <v>-3697413.4810000001</v>
      </c>
      <c r="E122" s="14">
        <v>-13635451.888</v>
      </c>
      <c r="F122" s="14">
        <v>-14899587.710999999</v>
      </c>
      <c r="G122" s="14">
        <v>-25136413.713</v>
      </c>
      <c r="H122" s="14">
        <v>-27930012.960999999</v>
      </c>
      <c r="I122" s="14">
        <v>-37062608.744000003</v>
      </c>
      <c r="J122" s="14">
        <v>2249623.0359999998</v>
      </c>
      <c r="K122" s="19">
        <v>-22606000</v>
      </c>
      <c r="L122" s="19">
        <v>-67253000</v>
      </c>
      <c r="M122" s="19">
        <v>-103682000</v>
      </c>
      <c r="N122" s="19">
        <v>-88332000</v>
      </c>
      <c r="O122" s="19">
        <v>-115212000</v>
      </c>
      <c r="P122" s="19">
        <v>-53582000</v>
      </c>
      <c r="Q122" s="19">
        <v>-96752000</v>
      </c>
      <c r="R122" s="19">
        <v>-98600000</v>
      </c>
      <c r="S122" s="19">
        <v>-116467000</v>
      </c>
      <c r="T122" s="19">
        <v>-36761000</v>
      </c>
    </row>
    <row r="123" spans="1:47" x14ac:dyDescent="0.2">
      <c r="A123" t="s">
        <v>1305</v>
      </c>
      <c r="B123" s="19">
        <v>455000</v>
      </c>
      <c r="C123" s="14">
        <v>-2614198.0260000001</v>
      </c>
      <c r="D123" s="14">
        <v>-3868641.59</v>
      </c>
      <c r="E123" s="14">
        <v>-2505874.2620000001</v>
      </c>
      <c r="F123" s="14">
        <v>-3859555.7919999999</v>
      </c>
      <c r="G123" s="14">
        <v>5761130.1919999998</v>
      </c>
      <c r="H123" s="14">
        <v>1577750.152</v>
      </c>
      <c r="I123">
        <v>0</v>
      </c>
      <c r="J123">
        <v>0</v>
      </c>
      <c r="K123">
        <v>0</v>
      </c>
      <c r="L123">
        <v>0</v>
      </c>
      <c r="M123">
        <v>0</v>
      </c>
      <c r="N123">
        <v>0</v>
      </c>
      <c r="O123">
        <v>0</v>
      </c>
      <c r="P123">
        <v>0</v>
      </c>
      <c r="Q123">
        <v>0</v>
      </c>
      <c r="R123" s="19">
        <v>87000</v>
      </c>
      <c r="S123" s="19">
        <v>371000</v>
      </c>
      <c r="T123">
        <v>0</v>
      </c>
    </row>
    <row r="124" spans="1:47" x14ac:dyDescent="0.2">
      <c r="A124" t="s">
        <v>1306</v>
      </c>
      <c r="B124" s="19">
        <v>-58997000</v>
      </c>
      <c r="C124" s="14">
        <v>-4356510.7089999998</v>
      </c>
      <c r="D124" s="14">
        <v>171228.109</v>
      </c>
      <c r="E124" s="14">
        <v>-11129577.626</v>
      </c>
      <c r="F124" s="14">
        <v>-11041361.882999999</v>
      </c>
      <c r="G124" s="14">
        <v>-30897543.905000001</v>
      </c>
      <c r="H124" s="14">
        <v>-28957600.443999998</v>
      </c>
      <c r="I124" s="14">
        <v>-76503079.344999999</v>
      </c>
      <c r="J124" s="14">
        <v>24320.249</v>
      </c>
      <c r="K124" s="19">
        <v>-22796000</v>
      </c>
      <c r="L124" s="19">
        <v>-67255000</v>
      </c>
      <c r="M124" s="19">
        <v>-99368000</v>
      </c>
      <c r="N124" s="19">
        <v>-78693000</v>
      </c>
      <c r="O124" s="19">
        <v>-102091000</v>
      </c>
      <c r="P124" s="19">
        <v>-81074000</v>
      </c>
      <c r="Q124" s="19">
        <v>-114197000</v>
      </c>
      <c r="R124" s="19">
        <v>-106139000</v>
      </c>
      <c r="S124" s="19">
        <v>-101059000</v>
      </c>
      <c r="T124" s="19">
        <v>-36761000</v>
      </c>
    </row>
    <row r="125" spans="1:47" x14ac:dyDescent="0.2">
      <c r="A125" t="s">
        <v>1345</v>
      </c>
      <c r="B125" s="19">
        <v>-58997000</v>
      </c>
      <c r="C125" s="14">
        <v>-4356510.7089999998</v>
      </c>
      <c r="D125" s="14">
        <v>171228.109</v>
      </c>
      <c r="E125" s="14">
        <v>-11129577.626</v>
      </c>
      <c r="F125" s="14">
        <v>-11041361.882999999</v>
      </c>
      <c r="G125" s="14">
        <v>-30897543.905000001</v>
      </c>
      <c r="H125" s="14">
        <v>-28957600.443999998</v>
      </c>
      <c r="I125" s="14">
        <v>-76503079.344999999</v>
      </c>
      <c r="J125" s="14">
        <v>24320.249</v>
      </c>
      <c r="K125" s="19">
        <v>-22796000</v>
      </c>
      <c r="L125" s="19">
        <v>-67255000</v>
      </c>
      <c r="M125" s="19">
        <v>-99368000</v>
      </c>
      <c r="N125" s="19">
        <v>-78693000</v>
      </c>
      <c r="O125" s="19">
        <v>-102091000</v>
      </c>
      <c r="P125" s="19">
        <v>-81074000</v>
      </c>
      <c r="Q125" s="19">
        <v>-114197000</v>
      </c>
      <c r="R125" s="19">
        <v>-106139000</v>
      </c>
      <c r="S125" s="19">
        <v>-101059000</v>
      </c>
      <c r="T125" s="19">
        <v>-36761000</v>
      </c>
    </row>
    <row r="126" spans="1:47" x14ac:dyDescent="0.2">
      <c r="A126" s="46" t="s">
        <v>1411</v>
      </c>
      <c r="B126" s="19"/>
      <c r="C126" s="48">
        <f t="shared" ref="C126:AU126" si="43">C125/C$3</f>
        <v>-0.6756111627232283</v>
      </c>
      <c r="D126" s="48">
        <f t="shared" si="43"/>
        <v>7.689121172068332E-3</v>
      </c>
      <c r="E126" s="48">
        <f t="shared" si="43"/>
        <v>-0.50826301545889463</v>
      </c>
      <c r="F126" s="48">
        <f t="shared" si="43"/>
        <v>-0.36072612305396817</v>
      </c>
      <c r="G126" s="48">
        <f t="shared" si="43"/>
        <v>-1.0315056182008824</v>
      </c>
      <c r="H126" s="48">
        <f t="shared" si="43"/>
        <v>-1.3800772081748625</v>
      </c>
      <c r="I126" s="48">
        <f t="shared" si="43"/>
        <v>-7.4766158612280806</v>
      </c>
      <c r="J126" s="48">
        <f t="shared" si="43"/>
        <v>6.7974865612723835E-4</v>
      </c>
      <c r="K126" s="48">
        <f t="shared" si="43"/>
        <v>-0.300214698493669</v>
      </c>
      <c r="L126" s="48">
        <f t="shared" si="43"/>
        <v>-1.1193961169324291</v>
      </c>
      <c r="M126" s="48">
        <f t="shared" si="43"/>
        <v>-3.0157234165087758</v>
      </c>
      <c r="N126" s="48">
        <f t="shared" si="43"/>
        <v>-4.8229231619739723</v>
      </c>
      <c r="O126" s="48">
        <f t="shared" si="43"/>
        <v>-5.3253281025148524</v>
      </c>
      <c r="P126" s="48">
        <f t="shared" si="43"/>
        <v>-1.2895093258054133</v>
      </c>
      <c r="Q126" s="48">
        <f t="shared" si="43"/>
        <v>-3.0987702383672842</v>
      </c>
      <c r="R126" s="48">
        <f t="shared" si="43"/>
        <v>-4.8999767218939549</v>
      </c>
      <c r="S126" s="48">
        <f t="shared" si="43"/>
        <v>-126.05912275017526</v>
      </c>
      <c r="T126" s="48">
        <f t="shared" si="43"/>
        <v>-0.85988269797465244</v>
      </c>
      <c r="U126" s="48" t="e">
        <f t="shared" si="43"/>
        <v>#DIV/0!</v>
      </c>
      <c r="V126" s="48" t="e">
        <f t="shared" si="43"/>
        <v>#DIV/0!</v>
      </c>
      <c r="W126" s="48" t="e">
        <f t="shared" si="43"/>
        <v>#DIV/0!</v>
      </c>
      <c r="X126" s="48" t="e">
        <f t="shared" si="43"/>
        <v>#DIV/0!</v>
      </c>
      <c r="Y126" s="48" t="e">
        <f t="shared" si="43"/>
        <v>#DIV/0!</v>
      </c>
      <c r="Z126" s="48" t="e">
        <f t="shared" si="43"/>
        <v>#DIV/0!</v>
      </c>
      <c r="AA126" s="48" t="e">
        <f t="shared" si="43"/>
        <v>#DIV/0!</v>
      </c>
      <c r="AB126" s="48" t="e">
        <f t="shared" si="43"/>
        <v>#DIV/0!</v>
      </c>
      <c r="AC126" s="48" t="e">
        <f t="shared" si="43"/>
        <v>#DIV/0!</v>
      </c>
      <c r="AD126" s="48" t="e">
        <f t="shared" si="43"/>
        <v>#DIV/0!</v>
      </c>
      <c r="AE126" s="48" t="e">
        <f t="shared" si="43"/>
        <v>#DIV/0!</v>
      </c>
      <c r="AF126" s="48" t="e">
        <f t="shared" si="43"/>
        <v>#DIV/0!</v>
      </c>
      <c r="AG126" s="48" t="e">
        <f t="shared" si="43"/>
        <v>#DIV/0!</v>
      </c>
      <c r="AH126" s="48" t="e">
        <f t="shared" si="43"/>
        <v>#DIV/0!</v>
      </c>
      <c r="AI126" s="48" t="e">
        <f t="shared" si="43"/>
        <v>#DIV/0!</v>
      </c>
      <c r="AJ126" s="48" t="e">
        <f t="shared" si="43"/>
        <v>#DIV/0!</v>
      </c>
      <c r="AK126" s="48" t="e">
        <f t="shared" si="43"/>
        <v>#DIV/0!</v>
      </c>
      <c r="AL126" s="48" t="e">
        <f t="shared" si="43"/>
        <v>#DIV/0!</v>
      </c>
      <c r="AM126" s="48" t="e">
        <f t="shared" si="43"/>
        <v>#DIV/0!</v>
      </c>
      <c r="AN126" s="48" t="e">
        <f t="shared" si="43"/>
        <v>#DIV/0!</v>
      </c>
      <c r="AO126" s="48" t="e">
        <f t="shared" si="43"/>
        <v>#DIV/0!</v>
      </c>
      <c r="AP126" s="48" t="e">
        <f t="shared" si="43"/>
        <v>#DIV/0!</v>
      </c>
      <c r="AQ126" s="48" t="e">
        <f t="shared" si="43"/>
        <v>#DIV/0!</v>
      </c>
      <c r="AR126" s="48" t="e">
        <f t="shared" si="43"/>
        <v>#DIV/0!</v>
      </c>
      <c r="AS126" s="48" t="e">
        <f t="shared" si="43"/>
        <v>#DIV/0!</v>
      </c>
      <c r="AT126" s="48" t="e">
        <f t="shared" si="43"/>
        <v>#DIV/0!</v>
      </c>
      <c r="AU126" s="48" t="e">
        <f t="shared" si="43"/>
        <v>#DIV/0!</v>
      </c>
    </row>
    <row r="127" spans="1:47" x14ac:dyDescent="0.2">
      <c r="A127" t="s">
        <v>1346</v>
      </c>
      <c r="B127" s="19">
        <v>-58997000</v>
      </c>
      <c r="C127" s="14">
        <v>-4356510.7089999998</v>
      </c>
      <c r="D127" s="14">
        <v>171228.109</v>
      </c>
      <c r="E127" s="14">
        <v>-11129577.626</v>
      </c>
      <c r="F127" s="14">
        <v>-11040031.919</v>
      </c>
      <c r="G127" s="14">
        <v>-30897543.905000001</v>
      </c>
      <c r="H127" s="14">
        <v>-29505118.100000001</v>
      </c>
      <c r="I127" s="14">
        <v>-77907426.329999998</v>
      </c>
      <c r="J127" s="14">
        <v>-1181964.1029999999</v>
      </c>
      <c r="K127" s="19">
        <v>-22606000</v>
      </c>
      <c r="L127" s="19">
        <v>-67255000</v>
      </c>
      <c r="M127" s="19">
        <v>-103683000</v>
      </c>
      <c r="N127" s="19">
        <v>-88333000</v>
      </c>
      <c r="O127" s="19">
        <v>-115212000</v>
      </c>
      <c r="P127" s="19">
        <v>-97483000</v>
      </c>
      <c r="Q127" s="19">
        <v>-125107000</v>
      </c>
      <c r="R127" s="19">
        <v>-114034000</v>
      </c>
      <c r="S127" s="19">
        <v>-108443000</v>
      </c>
      <c r="T127" s="19">
        <v>-36761000</v>
      </c>
    </row>
    <row r="128" spans="1:47" x14ac:dyDescent="0.2">
      <c r="A128" t="s">
        <v>1347</v>
      </c>
      <c r="B128" s="19">
        <v>-58997000</v>
      </c>
      <c r="C128" s="14">
        <v>-4356510.7089999998</v>
      </c>
      <c r="D128" s="14">
        <v>171228.109</v>
      </c>
      <c r="E128" s="14">
        <v>-11129577.626</v>
      </c>
      <c r="F128" s="14">
        <v>-11040031.919</v>
      </c>
      <c r="G128" s="14">
        <v>-30897543.905000001</v>
      </c>
      <c r="H128" s="14">
        <v>-29505118.100000001</v>
      </c>
      <c r="I128" s="14">
        <v>-37061227.872000001</v>
      </c>
      <c r="J128" s="14">
        <v>2249623.0359999998</v>
      </c>
      <c r="K128" s="19">
        <v>-22606000</v>
      </c>
      <c r="L128" s="19">
        <v>-67255000</v>
      </c>
      <c r="M128" s="19">
        <v>-103683000</v>
      </c>
      <c r="N128" s="19">
        <v>-88333000</v>
      </c>
      <c r="O128" s="19">
        <v>-115212000</v>
      </c>
      <c r="P128" s="19">
        <v>-53581000</v>
      </c>
      <c r="Q128" s="19">
        <v>-96749000</v>
      </c>
      <c r="R128" s="19">
        <v>-98688000</v>
      </c>
      <c r="S128" s="19">
        <v>-116835000</v>
      </c>
      <c r="T128" s="19">
        <v>-36761000</v>
      </c>
    </row>
    <row r="129" spans="1:47" x14ac:dyDescent="0.2">
      <c r="A129" t="s">
        <v>1370</v>
      </c>
      <c r="I129" s="14">
        <v>-40846198.458999999</v>
      </c>
      <c r="J129" s="14">
        <v>-3431587.139</v>
      </c>
      <c r="K129">
        <v>0</v>
      </c>
      <c r="L129">
        <v>0</v>
      </c>
      <c r="P129" s="19">
        <v>-43902000</v>
      </c>
      <c r="Q129" s="19">
        <v>-28358000</v>
      </c>
      <c r="R129" s="19">
        <v>-15345000</v>
      </c>
      <c r="S129" s="19">
        <v>8392000</v>
      </c>
      <c r="T129">
        <v>0</v>
      </c>
    </row>
    <row r="130" spans="1:47" x14ac:dyDescent="0.2">
      <c r="A130" t="s">
        <v>1362</v>
      </c>
      <c r="H130" s="14">
        <v>547517.65500000003</v>
      </c>
      <c r="I130" s="14">
        <v>1404346.986</v>
      </c>
      <c r="J130" s="14">
        <v>1206284.352</v>
      </c>
      <c r="K130" s="19">
        <v>-190000</v>
      </c>
      <c r="L130">
        <v>0</v>
      </c>
      <c r="M130" s="19">
        <v>4315000</v>
      </c>
      <c r="N130" s="19">
        <v>9640000</v>
      </c>
      <c r="O130" s="19">
        <v>13121000</v>
      </c>
      <c r="P130" s="19">
        <v>16409000</v>
      </c>
      <c r="Q130" s="19">
        <v>10910000</v>
      </c>
      <c r="R130" s="19">
        <v>7894000</v>
      </c>
      <c r="S130" s="19">
        <v>7384000</v>
      </c>
      <c r="T130">
        <v>0</v>
      </c>
    </row>
    <row r="131" spans="1:47" x14ac:dyDescent="0.2">
      <c r="A131" t="s">
        <v>1312</v>
      </c>
      <c r="B131" s="19">
        <v>-58997000</v>
      </c>
      <c r="C131" s="14">
        <v>-4356510.7089999998</v>
      </c>
      <c r="D131" s="14">
        <v>171228.109</v>
      </c>
      <c r="E131" s="14">
        <v>-11129577.626</v>
      </c>
      <c r="F131" s="14">
        <v>-11041361.882999999</v>
      </c>
      <c r="G131" s="14">
        <v>-30897543.905000001</v>
      </c>
      <c r="H131" s="14">
        <v>-28957600.443999998</v>
      </c>
      <c r="I131" s="14">
        <v>-76503079.344999999</v>
      </c>
      <c r="J131" s="14">
        <v>24320.249</v>
      </c>
      <c r="K131" s="19">
        <v>-22796000</v>
      </c>
      <c r="L131" s="19">
        <v>-67255000</v>
      </c>
      <c r="M131" s="19">
        <v>-99368000</v>
      </c>
      <c r="N131" s="19">
        <v>-78693000</v>
      </c>
      <c r="O131" s="19">
        <v>-102091000</v>
      </c>
      <c r="P131" s="19">
        <v>-81074000</v>
      </c>
      <c r="Q131" s="19">
        <v>-114197000</v>
      </c>
      <c r="R131" s="19">
        <v>-106139000</v>
      </c>
      <c r="S131" s="19">
        <v>-101059000</v>
      </c>
      <c r="T131" s="19">
        <v>-36761000</v>
      </c>
    </row>
    <row r="132" spans="1:47" x14ac:dyDescent="0.2">
      <c r="A132" t="s">
        <v>1313</v>
      </c>
      <c r="B132">
        <v>-0.59</v>
      </c>
      <c r="G132">
        <v>-2.1869999999999998</v>
      </c>
      <c r="H132">
        <v>-1.4550000000000001</v>
      </c>
      <c r="I132">
        <v>-3.7010000000000001</v>
      </c>
      <c r="J132">
        <v>0</v>
      </c>
      <c r="K132">
        <v>-0.65600000000000003</v>
      </c>
      <c r="L132">
        <v>-1.8089999999999999</v>
      </c>
      <c r="M132">
        <v>-2.78</v>
      </c>
      <c r="N132">
        <v>-1.93</v>
      </c>
      <c r="O132">
        <v>-2.41</v>
      </c>
      <c r="P132">
        <v>-1.91</v>
      </c>
      <c r="Q132">
        <v>-1.91</v>
      </c>
      <c r="R132">
        <v>-2.33</v>
      </c>
      <c r="S132">
        <v>-1.77</v>
      </c>
      <c r="T132">
        <v>-0.41</v>
      </c>
    </row>
    <row r="133" spans="1:47" x14ac:dyDescent="0.2">
      <c r="A133" t="s">
        <v>1314</v>
      </c>
      <c r="B133">
        <v>-0.59</v>
      </c>
      <c r="G133">
        <v>-2.1869999999999998</v>
      </c>
      <c r="H133">
        <v>-1.4550000000000001</v>
      </c>
      <c r="I133">
        <v>-3.7010000000000001</v>
      </c>
      <c r="J133">
        <v>0</v>
      </c>
      <c r="K133">
        <v>-0.65600000000000003</v>
      </c>
      <c r="L133">
        <v>-1.8089999999999999</v>
      </c>
      <c r="M133">
        <v>-2.78</v>
      </c>
      <c r="N133">
        <v>-1.93</v>
      </c>
      <c r="O133">
        <v>-2.41</v>
      </c>
      <c r="P133">
        <v>-1.91</v>
      </c>
      <c r="Q133">
        <v>-1.91</v>
      </c>
      <c r="R133">
        <v>-2.33</v>
      </c>
      <c r="S133">
        <v>-1.77</v>
      </c>
      <c r="T133">
        <v>-0.41</v>
      </c>
    </row>
    <row r="134" spans="1:47" x14ac:dyDescent="0.2">
      <c r="A134" t="s">
        <v>1315</v>
      </c>
      <c r="B134" s="19">
        <v>100241479</v>
      </c>
      <c r="G134" s="19">
        <v>14128446</v>
      </c>
      <c r="H134" s="19">
        <v>19940970</v>
      </c>
      <c r="I134" s="19">
        <v>20653912</v>
      </c>
      <c r="J134" s="19">
        <v>26071709</v>
      </c>
      <c r="K134" s="19">
        <v>34149908</v>
      </c>
      <c r="L134" s="19">
        <v>35289932</v>
      </c>
      <c r="M134" s="19">
        <v>35690636</v>
      </c>
      <c r="N134" s="19">
        <v>40774197</v>
      </c>
      <c r="O134" s="19">
        <v>42442136</v>
      </c>
      <c r="P134" s="19">
        <v>42503447</v>
      </c>
      <c r="Q134" s="19">
        <v>42447120</v>
      </c>
      <c r="R134" s="19">
        <v>45553219</v>
      </c>
      <c r="S134" s="19">
        <v>57012815</v>
      </c>
      <c r="T134" s="19">
        <v>90566346</v>
      </c>
    </row>
    <row r="135" spans="1:47" x14ac:dyDescent="0.2">
      <c r="A135" t="s">
        <v>1316</v>
      </c>
      <c r="B135" s="19">
        <v>100241479</v>
      </c>
      <c r="G135" s="19">
        <v>14128446</v>
      </c>
      <c r="H135" s="19">
        <v>19940970</v>
      </c>
      <c r="I135" s="19">
        <v>20653912</v>
      </c>
      <c r="J135" s="19">
        <v>26192652</v>
      </c>
      <c r="K135" s="19">
        <v>34522910</v>
      </c>
      <c r="L135" s="19">
        <v>35811772</v>
      </c>
      <c r="M135" s="19">
        <v>35715321</v>
      </c>
      <c r="N135" s="19">
        <v>41285578</v>
      </c>
      <c r="O135" s="19">
        <v>42460501</v>
      </c>
      <c r="P135" s="19">
        <v>42590407</v>
      </c>
      <c r="Q135" s="19">
        <v>42447120</v>
      </c>
      <c r="R135" s="19">
        <v>45553219</v>
      </c>
      <c r="S135" s="19">
        <v>57012815</v>
      </c>
      <c r="T135" s="19">
        <v>90566346</v>
      </c>
    </row>
    <row r="136" spans="1:47" x14ac:dyDescent="0.2">
      <c r="A136" t="s">
        <v>1317</v>
      </c>
      <c r="B136" s="19">
        <v>-45215000</v>
      </c>
      <c r="C136" s="14">
        <v>-7781357.983</v>
      </c>
      <c r="D136" s="14">
        <v>-4813876.4369999999</v>
      </c>
      <c r="E136" s="14">
        <v>-14045217.491</v>
      </c>
      <c r="F136" s="14">
        <v>-15386354.568</v>
      </c>
      <c r="G136" s="14">
        <v>-25308793.986000001</v>
      </c>
      <c r="H136" s="14">
        <v>-26175046.949000001</v>
      </c>
      <c r="I136" s="14">
        <v>-36631776.630000003</v>
      </c>
      <c r="J136" s="14">
        <v>-6377985.3109999998</v>
      </c>
      <c r="K136" s="19">
        <v>-30984000</v>
      </c>
      <c r="L136" s="19">
        <v>-67302000</v>
      </c>
      <c r="M136" s="19">
        <v>-92650000</v>
      </c>
      <c r="N136" s="19">
        <v>-105091000</v>
      </c>
      <c r="O136" s="19">
        <v>-123552000</v>
      </c>
      <c r="P136" s="19">
        <v>-42311000</v>
      </c>
      <c r="Q136" s="19">
        <v>-103481000</v>
      </c>
      <c r="R136" s="19">
        <v>-89666000</v>
      </c>
      <c r="S136" s="19">
        <v>-97302000</v>
      </c>
      <c r="T136" s="19">
        <v>-59554000</v>
      </c>
    </row>
    <row r="137" spans="1:47" x14ac:dyDescent="0.2">
      <c r="A137" t="s">
        <v>1318</v>
      </c>
      <c r="B137" s="19">
        <v>101513000</v>
      </c>
      <c r="C137" s="14">
        <v>11882718.299000001</v>
      </c>
      <c r="D137" s="14">
        <v>19667566.890000001</v>
      </c>
      <c r="E137" s="14">
        <v>28573270.675000001</v>
      </c>
      <c r="F137" s="14">
        <v>36228221.838</v>
      </c>
      <c r="G137" s="14">
        <v>46037197.847999997</v>
      </c>
      <c r="H137" s="14">
        <v>41120691.935000002</v>
      </c>
      <c r="I137" s="14">
        <v>44036013.145999998</v>
      </c>
      <c r="J137" s="14">
        <v>32676686.609000001</v>
      </c>
      <c r="K137" s="19">
        <v>86847000</v>
      </c>
      <c r="L137" s="19">
        <v>112109000</v>
      </c>
      <c r="M137" s="19">
        <v>117837000</v>
      </c>
      <c r="N137" s="19">
        <v>117822000</v>
      </c>
      <c r="O137" s="19">
        <v>138742000</v>
      </c>
      <c r="P137" s="19">
        <v>93369000</v>
      </c>
      <c r="Q137" s="19">
        <v>133828000</v>
      </c>
      <c r="R137" s="19">
        <v>108837000</v>
      </c>
      <c r="S137" s="19">
        <v>98058000</v>
      </c>
      <c r="T137" s="19">
        <v>101060000</v>
      </c>
    </row>
    <row r="138" spans="1:47" x14ac:dyDescent="0.2">
      <c r="A138" t="s">
        <v>1319</v>
      </c>
      <c r="B138" s="19">
        <v>-58997000</v>
      </c>
      <c r="C138" s="14">
        <v>-4356510.7089999998</v>
      </c>
      <c r="D138" s="14">
        <v>171228.109</v>
      </c>
      <c r="E138" s="14">
        <v>-11129577.626</v>
      </c>
      <c r="F138" s="14">
        <v>-11041361.882999999</v>
      </c>
      <c r="G138" s="14">
        <v>-30897543.905000001</v>
      </c>
      <c r="H138" s="14">
        <v>-28957600.443999998</v>
      </c>
      <c r="I138" s="14">
        <v>-76503079.344999999</v>
      </c>
      <c r="J138" s="14">
        <v>24320.249</v>
      </c>
      <c r="K138" s="19">
        <v>-22796000</v>
      </c>
      <c r="L138" s="19">
        <v>-67255000</v>
      </c>
      <c r="M138" s="19">
        <v>-99368000</v>
      </c>
      <c r="N138" s="19">
        <v>-78693000</v>
      </c>
      <c r="O138" s="19">
        <v>-102091000</v>
      </c>
      <c r="P138" s="19">
        <v>-81074000</v>
      </c>
      <c r="Q138" s="19">
        <v>-114197000</v>
      </c>
      <c r="R138" s="19">
        <v>-106139000</v>
      </c>
      <c r="S138" s="19">
        <v>-101059000</v>
      </c>
      <c r="T138" s="19">
        <v>-36761000</v>
      </c>
    </row>
    <row r="139" spans="1:47" x14ac:dyDescent="0.2">
      <c r="A139" t="s">
        <v>1320</v>
      </c>
      <c r="B139" s="19">
        <v>-46075250</v>
      </c>
      <c r="C139" s="14">
        <v>-4356510.7089999998</v>
      </c>
      <c r="D139" s="14">
        <v>121112.565</v>
      </c>
      <c r="E139" s="14">
        <v>-11129577.626</v>
      </c>
      <c r="F139" s="14">
        <v>-11041361.882999999</v>
      </c>
      <c r="G139" s="14">
        <v>-30897543.905000001</v>
      </c>
      <c r="H139" s="14">
        <v>-29021965.640999999</v>
      </c>
      <c r="I139" s="14">
        <v>-35239857.494000003</v>
      </c>
      <c r="J139" s="14">
        <v>-5092660.1490000002</v>
      </c>
      <c r="K139" s="19">
        <v>-30044000</v>
      </c>
      <c r="L139" s="19">
        <v>-67886000</v>
      </c>
      <c r="M139" s="19">
        <v>-82819000</v>
      </c>
      <c r="N139" s="19">
        <v>-89200000</v>
      </c>
      <c r="O139" s="19">
        <v>-105901000</v>
      </c>
      <c r="P139" s="19">
        <v>-26582000</v>
      </c>
      <c r="Q139" s="19">
        <v>-95580000</v>
      </c>
      <c r="R139" s="19">
        <v>-95339000</v>
      </c>
      <c r="S139" s="19">
        <v>-97187000</v>
      </c>
      <c r="T139" s="19">
        <v>-55729000</v>
      </c>
    </row>
    <row r="140" spans="1:47" x14ac:dyDescent="0.2">
      <c r="A140" t="s">
        <v>1321</v>
      </c>
      <c r="B140" s="19">
        <v>11698000</v>
      </c>
      <c r="C140" s="14">
        <v>835435.28700000001</v>
      </c>
      <c r="D140" s="14">
        <v>1130383.9410000001</v>
      </c>
      <c r="E140" s="14">
        <v>663361.79700000002</v>
      </c>
      <c r="F140" s="14">
        <v>645032.58400000003</v>
      </c>
      <c r="G140" s="14">
        <v>172380.27299999999</v>
      </c>
      <c r="H140" s="14">
        <v>491972.386</v>
      </c>
      <c r="I140" s="14">
        <v>436355.60200000001</v>
      </c>
      <c r="J140" s="14">
        <v>384259.935</v>
      </c>
      <c r="K140" s="19">
        <v>1094000</v>
      </c>
      <c r="L140" s="19">
        <v>1630000</v>
      </c>
      <c r="M140" s="19">
        <v>1974000</v>
      </c>
      <c r="N140" s="19">
        <v>6787000</v>
      </c>
      <c r="O140" s="19">
        <v>6985000</v>
      </c>
      <c r="P140" s="19">
        <v>1392000</v>
      </c>
      <c r="Q140" s="19">
        <v>719000</v>
      </c>
      <c r="R140" s="19">
        <v>1120000</v>
      </c>
      <c r="S140" s="19">
        <v>3614000</v>
      </c>
      <c r="T140" s="19">
        <v>11278000</v>
      </c>
    </row>
    <row r="141" spans="1:47" x14ac:dyDescent="0.2">
      <c r="A141" t="s">
        <v>1322</v>
      </c>
      <c r="B141" s="19"/>
      <c r="C141" s="19"/>
      <c r="D141" s="19"/>
      <c r="E141" s="19"/>
      <c r="F141" s="19"/>
      <c r="G141" s="19"/>
      <c r="H141" s="19"/>
      <c r="I141" s="19"/>
      <c r="J141" s="14">
        <v>195778.005</v>
      </c>
      <c r="K141" s="19">
        <v>24000</v>
      </c>
      <c r="L141" s="19">
        <v>7000</v>
      </c>
      <c r="M141" s="19">
        <v>4000</v>
      </c>
      <c r="N141" s="19">
        <v>46000</v>
      </c>
      <c r="O141" s="19">
        <v>2606000</v>
      </c>
      <c r="P141" s="19">
        <v>2407000</v>
      </c>
      <c r="Q141" s="19">
        <v>4171000</v>
      </c>
      <c r="R141" s="19">
        <v>3787000</v>
      </c>
      <c r="S141" s="19">
        <v>5307000</v>
      </c>
      <c r="T141" s="19">
        <v>7453000</v>
      </c>
    </row>
    <row r="142" spans="1:47" x14ac:dyDescent="0.2">
      <c r="A142" t="s">
        <v>1323</v>
      </c>
      <c r="B142" s="19">
        <v>3901000000</v>
      </c>
      <c r="C142" s="14">
        <v>806275242</v>
      </c>
      <c r="D142" s="14">
        <v>1116462956</v>
      </c>
      <c r="E142" s="14">
        <v>409765603</v>
      </c>
      <c r="F142" s="14">
        <v>486766857</v>
      </c>
      <c r="G142" s="14">
        <v>172380273</v>
      </c>
      <c r="H142" s="14">
        <v>-1851508980</v>
      </c>
      <c r="I142" s="14">
        <v>-13808722</v>
      </c>
      <c r="J142" s="14">
        <v>79040.808999999994</v>
      </c>
      <c r="K142" s="19">
        <v>1129000</v>
      </c>
      <c r="L142" s="19">
        <v>-583000</v>
      </c>
      <c r="M142" s="19">
        <v>5516000</v>
      </c>
      <c r="N142" s="19">
        <v>6252000</v>
      </c>
      <c r="O142" s="19">
        <v>4530000</v>
      </c>
      <c r="P142" s="19">
        <v>-680000</v>
      </c>
      <c r="Q142" s="19">
        <v>-3011000</v>
      </c>
      <c r="R142" s="19">
        <v>-14994000</v>
      </c>
      <c r="S142" s="19">
        <v>-2812000</v>
      </c>
      <c r="T142" s="19">
        <v>3825000</v>
      </c>
    </row>
    <row r="143" spans="1:47" x14ac:dyDescent="0.2">
      <c r="A143" t="s">
        <v>1326</v>
      </c>
      <c r="B143" s="19">
        <v>-17229000</v>
      </c>
      <c r="C143" s="48">
        <f t="shared" ref="C143:AU143" si="44">IFERROR(C142/C$3,0)</f>
        <v>125.03780895045936</v>
      </c>
      <c r="D143" s="48">
        <f t="shared" si="44"/>
        <v>50.135570631160768</v>
      </c>
      <c r="E143" s="48">
        <f t="shared" si="44"/>
        <v>18.713082204087613</v>
      </c>
      <c r="F143" s="48">
        <f t="shared" si="44"/>
        <v>15.902886167251198</v>
      </c>
      <c r="G143" s="48">
        <f t="shared" si="44"/>
        <v>5.754865843486269</v>
      </c>
      <c r="H143" s="48">
        <f t="shared" si="44"/>
        <v>-88.240230711468669</v>
      </c>
      <c r="I143" s="48">
        <f t="shared" si="44"/>
        <v>-1.3495209710828031</v>
      </c>
      <c r="J143" s="48">
        <f t="shared" si="44"/>
        <v>2.209183125426048E-3</v>
      </c>
      <c r="K143" s="48">
        <f t="shared" si="44"/>
        <v>1.4868503009271465E-2</v>
      </c>
      <c r="L143" s="48">
        <f t="shared" si="44"/>
        <v>-9.7034857805606452E-3</v>
      </c>
      <c r="M143" s="48">
        <f t="shared" si="44"/>
        <v>0.16740530518338304</v>
      </c>
      <c r="N143" s="48">
        <f t="shared" si="44"/>
        <v>0.38317150964712587</v>
      </c>
      <c r="O143" s="48">
        <f t="shared" si="44"/>
        <v>0.2362964052109616</v>
      </c>
      <c r="P143" s="48">
        <f t="shared" si="44"/>
        <v>-1.0815629444059515E-2</v>
      </c>
      <c r="Q143" s="48">
        <f t="shared" si="44"/>
        <v>-8.1704398431866804E-2</v>
      </c>
      <c r="R143" s="48">
        <f t="shared" si="44"/>
        <v>-0.69220786862583938</v>
      </c>
      <c r="S143" s="48">
        <f t="shared" si="44"/>
        <v>-3.5076366595107098</v>
      </c>
      <c r="T143" s="48">
        <f t="shared" si="44"/>
        <v>8.9471214595714083E-2</v>
      </c>
      <c r="U143" s="48">
        <f t="shared" si="44"/>
        <v>0</v>
      </c>
      <c r="V143" s="48">
        <f t="shared" si="44"/>
        <v>0</v>
      </c>
      <c r="W143" s="48">
        <f t="shared" si="44"/>
        <v>0</v>
      </c>
      <c r="X143" s="48">
        <f t="shared" si="44"/>
        <v>0</v>
      </c>
      <c r="Y143" s="48">
        <f t="shared" si="44"/>
        <v>0</v>
      </c>
      <c r="Z143" s="48">
        <f t="shared" si="44"/>
        <v>0</v>
      </c>
      <c r="AA143" s="48">
        <f t="shared" si="44"/>
        <v>0</v>
      </c>
      <c r="AB143" s="48">
        <f t="shared" si="44"/>
        <v>0</v>
      </c>
      <c r="AC143" s="48">
        <f t="shared" si="44"/>
        <v>0</v>
      </c>
      <c r="AD143" s="48">
        <f t="shared" si="44"/>
        <v>0</v>
      </c>
      <c r="AE143" s="48">
        <f t="shared" si="44"/>
        <v>0</v>
      </c>
      <c r="AF143" s="48">
        <f t="shared" si="44"/>
        <v>0</v>
      </c>
      <c r="AG143" s="48">
        <f t="shared" si="44"/>
        <v>0</v>
      </c>
      <c r="AH143" s="48">
        <f t="shared" si="44"/>
        <v>0</v>
      </c>
      <c r="AI143" s="48">
        <f t="shared" si="44"/>
        <v>0</v>
      </c>
      <c r="AJ143" s="48">
        <f t="shared" si="44"/>
        <v>0</v>
      </c>
      <c r="AK143" s="48">
        <f t="shared" si="44"/>
        <v>0</v>
      </c>
      <c r="AL143" s="48">
        <f t="shared" si="44"/>
        <v>0</v>
      </c>
      <c r="AM143" s="48">
        <f t="shared" si="44"/>
        <v>0</v>
      </c>
      <c r="AN143" s="48">
        <f t="shared" si="44"/>
        <v>0</v>
      </c>
      <c r="AO143" s="48">
        <f t="shared" si="44"/>
        <v>0</v>
      </c>
      <c r="AP143" s="48">
        <f t="shared" si="44"/>
        <v>0</v>
      </c>
      <c r="AQ143" s="48">
        <f t="shared" si="44"/>
        <v>0</v>
      </c>
      <c r="AR143" s="48">
        <f t="shared" si="44"/>
        <v>0</v>
      </c>
      <c r="AS143" s="48">
        <f t="shared" si="44"/>
        <v>0</v>
      </c>
      <c r="AT143" s="48">
        <f t="shared" si="44"/>
        <v>0</v>
      </c>
      <c r="AU143" s="48">
        <f t="shared" si="44"/>
        <v>0</v>
      </c>
    </row>
    <row r="144" spans="1:47" x14ac:dyDescent="0.2">
      <c r="A144" t="s">
        <v>1278</v>
      </c>
      <c r="B144" s="19">
        <v>-30250000</v>
      </c>
      <c r="C144" s="14">
        <v>-6088617.3760000002</v>
      </c>
      <c r="D144" s="14">
        <v>-3199042.236</v>
      </c>
      <c r="E144" s="14">
        <v>-12251418.419</v>
      </c>
      <c r="F144" s="14">
        <v>-14696103.205</v>
      </c>
      <c r="G144" s="14">
        <v>-25308793.986000001</v>
      </c>
      <c r="H144" s="14">
        <v>-20756738.170000002</v>
      </c>
      <c r="I144" s="14">
        <v>-33542765.611000001</v>
      </c>
      <c r="J144" s="14">
        <v>4113770.125</v>
      </c>
      <c r="K144" s="19">
        <v>-20645000</v>
      </c>
      <c r="L144" s="19">
        <v>-65035000</v>
      </c>
      <c r="M144" s="19">
        <v>-100307000</v>
      </c>
      <c r="N144" s="19">
        <v>-85909000</v>
      </c>
      <c r="O144" s="19">
        <v>-105731000</v>
      </c>
      <c r="P144" s="19">
        <v>-43341000</v>
      </c>
      <c r="Q144" s="19">
        <v>-78425000</v>
      </c>
      <c r="R144" s="19">
        <v>-76378000</v>
      </c>
      <c r="S144" s="19">
        <v>-92637000</v>
      </c>
      <c r="T144" s="19">
        <v>-9462000</v>
      </c>
    </row>
    <row r="145" spans="1:47" x14ac:dyDescent="0.2">
      <c r="A145" t="s">
        <v>1364</v>
      </c>
      <c r="B145" s="19">
        <v>9747000</v>
      </c>
      <c r="C145" s="14">
        <v>1182439.821</v>
      </c>
      <c r="D145" s="14">
        <v>1630147.284</v>
      </c>
      <c r="E145" s="14">
        <v>2076050.203</v>
      </c>
      <c r="F145" s="14">
        <v>1921798.111</v>
      </c>
      <c r="G145" s="14">
        <v>3259672.0890000002</v>
      </c>
      <c r="H145" s="14">
        <v>2030047.3459999999</v>
      </c>
      <c r="I145" s="14">
        <v>16062304.952</v>
      </c>
      <c r="J145" s="14">
        <v>10258281.045</v>
      </c>
      <c r="K145" s="19">
        <v>9511000</v>
      </c>
      <c r="L145" s="19">
        <v>10631000</v>
      </c>
      <c r="M145" s="19">
        <v>2620000</v>
      </c>
      <c r="N145" s="19">
        <v>19424000</v>
      </c>
      <c r="O145" s="19">
        <v>11392000</v>
      </c>
      <c r="P145" s="19">
        <v>11699000</v>
      </c>
      <c r="Q145" s="19">
        <v>1844000</v>
      </c>
      <c r="R145" s="19">
        <v>8484000</v>
      </c>
      <c r="S145" s="19">
        <v>7419000</v>
      </c>
      <c r="T145" s="19">
        <v>9182000</v>
      </c>
    </row>
    <row r="146" spans="1:47" x14ac:dyDescent="0.2">
      <c r="A146" t="s">
        <v>1324</v>
      </c>
      <c r="B146" s="19">
        <v>20497000</v>
      </c>
      <c r="C146" s="14">
        <v>852931.31400000001</v>
      </c>
      <c r="D146" s="14">
        <v>400924.353</v>
      </c>
      <c r="E146" s="14">
        <v>1136168.2620000001</v>
      </c>
      <c r="F146" s="14">
        <v>1577337.412</v>
      </c>
      <c r="H146" s="14">
        <v>4850953.5269999998</v>
      </c>
      <c r="I146" s="14">
        <v>3113866.7179999999</v>
      </c>
      <c r="J146" s="14">
        <v>1668369.084</v>
      </c>
      <c r="K146" s="19">
        <v>1937000</v>
      </c>
      <c r="L146" s="19">
        <v>2211000</v>
      </c>
      <c r="M146" s="19">
        <v>3371000</v>
      </c>
      <c r="N146" s="19">
        <v>2377000</v>
      </c>
      <c r="O146" s="19">
        <v>6875000</v>
      </c>
      <c r="P146" s="19">
        <v>7834000</v>
      </c>
      <c r="Q146" s="19">
        <v>14156000</v>
      </c>
      <c r="R146" s="19">
        <v>18435000</v>
      </c>
      <c r="S146" s="19">
        <v>18523000</v>
      </c>
      <c r="T146" s="19">
        <v>19846000</v>
      </c>
    </row>
    <row r="147" spans="1:47" x14ac:dyDescent="0.2">
      <c r="A147" t="s">
        <v>1325</v>
      </c>
      <c r="B147" s="19">
        <v>-58997000</v>
      </c>
      <c r="C147" s="14">
        <v>-4356510.7089999998</v>
      </c>
      <c r="D147" s="14">
        <v>171228.109</v>
      </c>
      <c r="E147" s="14">
        <v>-11129577.626</v>
      </c>
      <c r="F147" s="14">
        <v>-11041361.882999999</v>
      </c>
      <c r="G147" s="14">
        <v>-30897543.905000001</v>
      </c>
      <c r="H147" s="14">
        <v>-28957600.443999998</v>
      </c>
      <c r="I147" s="14">
        <v>-35656880.886</v>
      </c>
      <c r="J147" s="14">
        <v>3455907.3879999998</v>
      </c>
      <c r="K147" s="19">
        <v>-22796000</v>
      </c>
      <c r="L147" s="19">
        <v>-67255000</v>
      </c>
      <c r="M147" s="19">
        <v>-99368000</v>
      </c>
      <c r="N147" s="19">
        <v>-78693000</v>
      </c>
      <c r="O147" s="19">
        <v>-102091000</v>
      </c>
      <c r="P147" s="19">
        <v>-37172000</v>
      </c>
      <c r="Q147" s="19">
        <v>-85839000</v>
      </c>
      <c r="R147" s="19">
        <v>-90794000</v>
      </c>
      <c r="S147" s="19">
        <v>-109451000</v>
      </c>
      <c r="T147" s="19">
        <v>-36761000</v>
      </c>
    </row>
    <row r="149" spans="1:47" x14ac:dyDescent="0.2">
      <c r="A149" t="s">
        <v>1328</v>
      </c>
      <c r="B149" s="19">
        <v>-13021000</v>
      </c>
      <c r="C149" s="14">
        <v>-6088617.3760000002</v>
      </c>
      <c r="D149" s="14">
        <v>-3282568.1430000002</v>
      </c>
      <c r="E149" s="14">
        <v>-12251418.419</v>
      </c>
      <c r="F149" s="14">
        <v>-14696103.205</v>
      </c>
      <c r="G149" s="14">
        <v>-25308793.986000001</v>
      </c>
      <c r="H149" s="14">
        <v>-20853281.138</v>
      </c>
      <c r="I149" s="14">
        <v>-33125742.219000001</v>
      </c>
      <c r="J149" s="14">
        <v>-4434797.4119999995</v>
      </c>
      <c r="K149" s="19">
        <v>-27893000</v>
      </c>
      <c r="L149" s="19">
        <v>-65666000</v>
      </c>
      <c r="M149" s="19">
        <v>-83758000</v>
      </c>
      <c r="N149" s="19">
        <v>-96416000</v>
      </c>
      <c r="O149" s="19">
        <v>-109541000</v>
      </c>
      <c r="P149" s="19">
        <v>-32751000</v>
      </c>
      <c r="Q149" s="19">
        <v>-88166000</v>
      </c>
      <c r="R149" s="19">
        <v>-82438000</v>
      </c>
      <c r="S149" s="19">
        <v>-76285000</v>
      </c>
      <c r="T149" s="19">
        <v>-28430000</v>
      </c>
    </row>
    <row r="150" spans="1:47" x14ac:dyDescent="0.2">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row>
    <row r="151" spans="1:47" x14ac:dyDescent="0.2">
      <c r="A151" t="s">
        <v>1330</v>
      </c>
      <c r="B151" s="19">
        <v>-4307250</v>
      </c>
      <c r="C151">
        <v>0</v>
      </c>
      <c r="D151" s="14">
        <v>33410.362999999998</v>
      </c>
      <c r="E151">
        <v>0</v>
      </c>
      <c r="F151">
        <v>0</v>
      </c>
      <c r="G151">
        <v>0</v>
      </c>
      <c r="H151" s="14">
        <v>32177.771000000001</v>
      </c>
      <c r="I151">
        <v>0</v>
      </c>
      <c r="J151">
        <v>0</v>
      </c>
      <c r="K151">
        <v>0</v>
      </c>
      <c r="L151">
        <v>0</v>
      </c>
      <c r="M151">
        <v>0</v>
      </c>
      <c r="N151">
        <v>0</v>
      </c>
      <c r="O151">
        <v>0</v>
      </c>
      <c r="P151">
        <v>0</v>
      </c>
      <c r="Q151">
        <v>0</v>
      </c>
      <c r="R151" s="19">
        <v>1515000</v>
      </c>
      <c r="S151" s="19">
        <v>-4088000</v>
      </c>
      <c r="T151">
        <v>0</v>
      </c>
    </row>
    <row r="153" spans="1:47" x14ac:dyDescent="0.2">
      <c r="A153" t="s">
        <v>1331</v>
      </c>
      <c r="B153">
        <v>-9654000</v>
      </c>
      <c r="C153">
        <v>34793765.600000001</v>
      </c>
      <c r="D153">
        <v>4045438.0999999996</v>
      </c>
      <c r="E153">
        <v>30398590.199999999</v>
      </c>
      <c r="F153">
        <v>-214124.2</v>
      </c>
      <c r="G153">
        <v>66387142.800000004</v>
      </c>
      <c r="H153">
        <v>4926336.4000000004</v>
      </c>
      <c r="I153">
        <v>7172250</v>
      </c>
      <c r="J153">
        <v>70411985</v>
      </c>
      <c r="K153">
        <v>220591000</v>
      </c>
      <c r="L153">
        <v>485000</v>
      </c>
      <c r="M153">
        <v>41266000</v>
      </c>
      <c r="N153">
        <v>236494000</v>
      </c>
      <c r="O153">
        <v>-3862000</v>
      </c>
      <c r="P153">
        <v>27321000</v>
      </c>
      <c r="Q153">
        <v>47525000</v>
      </c>
      <c r="R153">
        <v>1145000</v>
      </c>
      <c r="S153">
        <v>82865000</v>
      </c>
      <c r="T153">
        <v>89113000</v>
      </c>
    </row>
    <row r="154" spans="1:47" x14ac:dyDescent="0.2">
      <c r="A154" s="46" t="s">
        <v>1412</v>
      </c>
      <c r="B154" s="19"/>
      <c r="C154" s="48">
        <f t="shared" ref="C154:AU154" si="45">C153/C$3</f>
        <v>5.395844978407343</v>
      </c>
      <c r="D154" s="48">
        <f t="shared" si="45"/>
        <v>0.18166330240207165</v>
      </c>
      <c r="E154" s="48">
        <f t="shared" si="45"/>
        <v>1.388235891778774</v>
      </c>
      <c r="F154" s="48">
        <f t="shared" si="45"/>
        <v>-6.9955312883057058E-3</v>
      </c>
      <c r="G154" s="48">
        <f t="shared" si="45"/>
        <v>2.2163156717263433</v>
      </c>
      <c r="H154" s="48">
        <f t="shared" si="45"/>
        <v>0.23478204275212644</v>
      </c>
      <c r="I154" s="48">
        <f t="shared" si="45"/>
        <v>0.70094117216992535</v>
      </c>
      <c r="J154" s="48">
        <f t="shared" si="45"/>
        <v>1.9680083118804115</v>
      </c>
      <c r="K154" s="48">
        <f t="shared" si="45"/>
        <v>2.9051000419116049</v>
      </c>
      <c r="L154" s="48">
        <f t="shared" si="45"/>
        <v>8.0723681021816693E-3</v>
      </c>
      <c r="M154" s="48">
        <f t="shared" si="45"/>
        <v>1.2523834887051277</v>
      </c>
      <c r="N154" s="48">
        <f t="shared" si="45"/>
        <v>14.494203935138737</v>
      </c>
      <c r="O154" s="48">
        <f t="shared" si="45"/>
        <v>-0.20145181389066968</v>
      </c>
      <c r="P154" s="48">
        <f t="shared" si="45"/>
        <v>0.4345497235899265</v>
      </c>
      <c r="Q154" s="48">
        <f t="shared" si="45"/>
        <v>1.2896052924192858</v>
      </c>
      <c r="R154" s="48">
        <f t="shared" si="45"/>
        <v>5.2859677842909569E-2</v>
      </c>
      <c r="S154" s="48">
        <f t="shared" si="45"/>
        <v>103.36426450581614</v>
      </c>
      <c r="T154" s="48">
        <f t="shared" si="45"/>
        <v>2.0844570839915999</v>
      </c>
      <c r="U154" s="48" t="e">
        <f t="shared" si="45"/>
        <v>#DIV/0!</v>
      </c>
      <c r="V154" s="48" t="e">
        <f t="shared" si="45"/>
        <v>#DIV/0!</v>
      </c>
      <c r="W154" s="48" t="e">
        <f t="shared" si="45"/>
        <v>#DIV/0!</v>
      </c>
      <c r="X154" s="48" t="e">
        <f t="shared" si="45"/>
        <v>#DIV/0!</v>
      </c>
      <c r="Y154" s="48" t="e">
        <f t="shared" si="45"/>
        <v>#DIV/0!</v>
      </c>
      <c r="Z154" s="48" t="e">
        <f t="shared" si="45"/>
        <v>#DIV/0!</v>
      </c>
      <c r="AA154" s="48" t="e">
        <f t="shared" si="45"/>
        <v>#DIV/0!</v>
      </c>
      <c r="AB154" s="48" t="e">
        <f t="shared" si="45"/>
        <v>#DIV/0!</v>
      </c>
      <c r="AC154" s="48" t="e">
        <f t="shared" si="45"/>
        <v>#DIV/0!</v>
      </c>
      <c r="AD154" s="48" t="e">
        <f t="shared" si="45"/>
        <v>#DIV/0!</v>
      </c>
      <c r="AE154" s="48" t="e">
        <f t="shared" si="45"/>
        <v>#DIV/0!</v>
      </c>
      <c r="AF154" s="48" t="e">
        <f t="shared" si="45"/>
        <v>#DIV/0!</v>
      </c>
      <c r="AG154" s="48" t="e">
        <f t="shared" si="45"/>
        <v>#DIV/0!</v>
      </c>
      <c r="AH154" s="48" t="e">
        <f t="shared" si="45"/>
        <v>#DIV/0!</v>
      </c>
      <c r="AI154" s="48" t="e">
        <f t="shared" si="45"/>
        <v>#DIV/0!</v>
      </c>
      <c r="AJ154" s="48" t="e">
        <f t="shared" si="45"/>
        <v>#DIV/0!</v>
      </c>
      <c r="AK154" s="48" t="e">
        <f t="shared" si="45"/>
        <v>#DIV/0!</v>
      </c>
      <c r="AL154" s="48" t="e">
        <f t="shared" si="45"/>
        <v>#DIV/0!</v>
      </c>
      <c r="AM154" s="48" t="e">
        <f t="shared" si="45"/>
        <v>#DIV/0!</v>
      </c>
      <c r="AN154" s="48" t="e">
        <f t="shared" si="45"/>
        <v>#DIV/0!</v>
      </c>
      <c r="AO154" s="48" t="e">
        <f t="shared" si="45"/>
        <v>#DIV/0!</v>
      </c>
      <c r="AP154" s="48" t="e">
        <f t="shared" si="45"/>
        <v>#DIV/0!</v>
      </c>
      <c r="AQ154" s="48" t="e">
        <f t="shared" si="45"/>
        <v>#DIV/0!</v>
      </c>
      <c r="AR154" s="48" t="e">
        <f t="shared" si="45"/>
        <v>#DIV/0!</v>
      </c>
      <c r="AS154" s="48" t="e">
        <f t="shared" si="45"/>
        <v>#DIV/0!</v>
      </c>
      <c r="AT154" s="48" t="e">
        <f t="shared" si="45"/>
        <v>#DIV/0!</v>
      </c>
      <c r="AU154" s="48" t="e">
        <f t="shared" si="45"/>
        <v>#DIV/0!</v>
      </c>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2"/>
    </row>
    <row r="165" spans="1:1" ht="18" x14ac:dyDescent="0.2">
      <c r="A165" s="23"/>
    </row>
    <row r="166" spans="1:1" ht="18" x14ac:dyDescent="0.2">
      <c r="A166" s="24"/>
    </row>
  </sheetData>
  <sortState xmlns:xlrd2="http://schemas.microsoft.com/office/spreadsheetml/2017/richdata2" columnSort="1" ref="C1:T67">
    <sortCondition ref="C1:T1"/>
  </sortState>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CA2F-74B3-344B-8D92-58080CB6EE7A}">
  <dimension ref="A1:AU152"/>
  <sheetViews>
    <sheetView workbookViewId="0"/>
  </sheetViews>
  <sheetFormatPr baseColWidth="10" defaultRowHeight="16" x14ac:dyDescent="0.2"/>
  <cols>
    <col min="3" max="5" width="11" bestFit="1" customWidth="1"/>
    <col min="6" max="6" width="11.1640625" bestFit="1" customWidth="1"/>
    <col min="7" max="47" width="11" bestFit="1" customWidth="1"/>
  </cols>
  <sheetData>
    <row r="1" spans="1:47" x14ac:dyDescent="0.2">
      <c r="A1" s="16" t="s">
        <v>1283</v>
      </c>
      <c r="B1" s="16" t="s">
        <v>1284</v>
      </c>
      <c r="C1" s="18">
        <v>42004</v>
      </c>
      <c r="D1" s="18">
        <v>42369</v>
      </c>
      <c r="E1" s="18">
        <v>42735</v>
      </c>
      <c r="F1" s="18">
        <v>43100</v>
      </c>
      <c r="G1" s="18">
        <v>43465</v>
      </c>
      <c r="H1" s="18">
        <v>43830</v>
      </c>
      <c r="I1" s="18">
        <v>44196</v>
      </c>
      <c r="J1" s="18">
        <v>44561</v>
      </c>
      <c r="K1" s="18">
        <v>44926</v>
      </c>
      <c r="L1" s="18">
        <v>45291</v>
      </c>
      <c r="M1" s="18">
        <v>45657</v>
      </c>
    </row>
    <row r="2" spans="1:47" x14ac:dyDescent="0.2">
      <c r="A2" s="16"/>
      <c r="B2" s="16"/>
      <c r="C2" s="41">
        <v>1.3604586837045582</v>
      </c>
      <c r="D2" s="41">
        <v>1.3592353718698755</v>
      </c>
      <c r="E2" s="41">
        <v>1.3408655143236416</v>
      </c>
      <c r="F2" s="41">
        <v>1.3081614773889187</v>
      </c>
      <c r="G2" s="41">
        <v>1.2816317011746046</v>
      </c>
      <c r="H2" s="41">
        <v>1.2620696220330916</v>
      </c>
      <c r="I2" s="41">
        <v>1.231407573454085</v>
      </c>
      <c r="J2" s="41">
        <v>1.2144058909803599</v>
      </c>
      <c r="K2" s="41">
        <v>1.1298901106999999</v>
      </c>
      <c r="L2" s="41">
        <v>1.0618269999999999</v>
      </c>
      <c r="M2" s="41">
        <v>1.03</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16" t="s">
        <v>1285</v>
      </c>
      <c r="B3" s="16"/>
      <c r="C3" s="16">
        <f>C$2*C90</f>
        <v>0</v>
      </c>
      <c r="D3" s="16">
        <f t="shared" ref="D3:J3" si="0">D$2*D90</f>
        <v>335731.13685185928</v>
      </c>
      <c r="E3" s="16">
        <f t="shared" si="0"/>
        <v>6924229.5159672853</v>
      </c>
      <c r="F3" s="16">
        <f t="shared" si="0"/>
        <v>53630696.088513501</v>
      </c>
      <c r="G3" s="16">
        <f t="shared" si="0"/>
        <v>4003817.4344694647</v>
      </c>
      <c r="H3" s="16">
        <f t="shared" si="0"/>
        <v>365482741.84456301</v>
      </c>
      <c r="I3" s="16">
        <f t="shared" si="0"/>
        <v>668654.31238556816</v>
      </c>
      <c r="J3" s="16">
        <f t="shared" si="0"/>
        <v>1108850945.3422379</v>
      </c>
      <c r="K3" s="16">
        <f t="shared" ref="K3:AU3" si="1">K2*K90</f>
        <v>492632.08826519997</v>
      </c>
      <c r="L3" s="16">
        <f t="shared" si="1"/>
        <v>392875989.99999994</v>
      </c>
      <c r="M3" s="16">
        <f t="shared" si="1"/>
        <v>36050000</v>
      </c>
      <c r="N3" s="16">
        <f t="shared" si="1"/>
        <v>0</v>
      </c>
      <c r="O3" s="16">
        <f t="shared" si="1"/>
        <v>0</v>
      </c>
      <c r="P3" s="16">
        <f t="shared" si="1"/>
        <v>0</v>
      </c>
      <c r="Q3" s="16">
        <f t="shared" si="1"/>
        <v>0</v>
      </c>
      <c r="R3" s="16">
        <f t="shared" si="1"/>
        <v>0</v>
      </c>
      <c r="S3" s="16">
        <f t="shared" si="1"/>
        <v>0</v>
      </c>
      <c r="T3" s="16">
        <f t="shared" si="1"/>
        <v>0</v>
      </c>
      <c r="U3" s="16">
        <f t="shared" si="1"/>
        <v>0</v>
      </c>
      <c r="V3" s="16">
        <f t="shared" si="1"/>
        <v>0</v>
      </c>
      <c r="W3" s="16">
        <f t="shared" si="1"/>
        <v>0</v>
      </c>
      <c r="X3" s="16">
        <f t="shared" si="1"/>
        <v>0</v>
      </c>
      <c r="Y3" s="16">
        <f t="shared" si="1"/>
        <v>0</v>
      </c>
      <c r="Z3" s="16">
        <f t="shared" si="1"/>
        <v>0</v>
      </c>
      <c r="AA3" s="16">
        <f t="shared" si="1"/>
        <v>0</v>
      </c>
      <c r="AB3" s="16">
        <f t="shared" si="1"/>
        <v>0</v>
      </c>
      <c r="AC3" s="16">
        <f t="shared" si="1"/>
        <v>0</v>
      </c>
      <c r="AD3" s="16">
        <f t="shared" si="1"/>
        <v>0</v>
      </c>
      <c r="AE3" s="16">
        <f t="shared" si="1"/>
        <v>0</v>
      </c>
      <c r="AF3" s="16">
        <f t="shared" si="1"/>
        <v>0</v>
      </c>
      <c r="AG3" s="16">
        <f t="shared" si="1"/>
        <v>0</v>
      </c>
      <c r="AH3" s="16">
        <f t="shared" si="1"/>
        <v>0</v>
      </c>
      <c r="AI3" s="16">
        <f t="shared" si="1"/>
        <v>0</v>
      </c>
      <c r="AJ3" s="16">
        <f t="shared" si="1"/>
        <v>0</v>
      </c>
      <c r="AK3" s="16">
        <f t="shared" si="1"/>
        <v>0</v>
      </c>
      <c r="AL3" s="16">
        <f t="shared" si="1"/>
        <v>0</v>
      </c>
      <c r="AM3" s="16">
        <f t="shared" si="1"/>
        <v>0</v>
      </c>
      <c r="AN3" s="16">
        <f t="shared" si="1"/>
        <v>0</v>
      </c>
      <c r="AO3" s="16">
        <f t="shared" si="1"/>
        <v>0</v>
      </c>
      <c r="AP3" s="16">
        <f t="shared" si="1"/>
        <v>0</v>
      </c>
      <c r="AQ3" s="16">
        <f t="shared" si="1"/>
        <v>0</v>
      </c>
      <c r="AR3" s="16">
        <f t="shared" si="1"/>
        <v>0</v>
      </c>
      <c r="AS3" s="16">
        <f t="shared" si="1"/>
        <v>0</v>
      </c>
      <c r="AT3" s="16">
        <f t="shared" si="1"/>
        <v>0</v>
      </c>
      <c r="AU3" s="16">
        <f t="shared" si="1"/>
        <v>0</v>
      </c>
    </row>
    <row r="4" spans="1:47" x14ac:dyDescent="0.2">
      <c r="A4" s="16" t="s">
        <v>1286</v>
      </c>
      <c r="C4" s="16">
        <f t="shared" ref="C4:M4" si="2">C$2*C91</f>
        <v>0</v>
      </c>
      <c r="D4" s="16">
        <f t="shared" si="2"/>
        <v>335731.13685185928</v>
      </c>
      <c r="E4" s="16">
        <f t="shared" si="2"/>
        <v>6924229.5159672853</v>
      </c>
      <c r="F4" s="16">
        <f t="shared" si="2"/>
        <v>53630696.088513501</v>
      </c>
      <c r="G4" s="16">
        <f t="shared" si="2"/>
        <v>4003817.4344694647</v>
      </c>
      <c r="H4" s="16">
        <f t="shared" si="2"/>
        <v>365482741.84456301</v>
      </c>
      <c r="I4" s="16">
        <f t="shared" si="2"/>
        <v>668654.31238556816</v>
      </c>
      <c r="J4" s="16">
        <f t="shared" si="2"/>
        <v>1108850945.3422379</v>
      </c>
      <c r="K4" s="16">
        <f t="shared" si="2"/>
        <v>492632.08826519997</v>
      </c>
      <c r="L4" s="16">
        <f t="shared" si="2"/>
        <v>392875989.99999994</v>
      </c>
      <c r="M4" s="16">
        <f t="shared" si="2"/>
        <v>36050000</v>
      </c>
    </row>
    <row r="5" spans="1:47" x14ac:dyDescent="0.2">
      <c r="A5" s="16" t="s">
        <v>1349</v>
      </c>
      <c r="C5" s="16">
        <f t="shared" ref="C5:M5" si="3">C$2*C92</f>
        <v>0</v>
      </c>
      <c r="D5" s="16">
        <f t="shared" si="3"/>
        <v>0</v>
      </c>
      <c r="E5" s="16">
        <f t="shared" si="3"/>
        <v>0</v>
      </c>
      <c r="F5" s="16">
        <f t="shared" si="3"/>
        <v>0</v>
      </c>
      <c r="G5" s="16">
        <f t="shared" si="3"/>
        <v>0</v>
      </c>
      <c r="H5" s="16">
        <f t="shared" si="3"/>
        <v>0</v>
      </c>
      <c r="I5" s="16">
        <f t="shared" si="3"/>
        <v>0</v>
      </c>
      <c r="J5" s="16">
        <f t="shared" si="3"/>
        <v>122871159.23761085</v>
      </c>
      <c r="K5" s="16">
        <f t="shared" si="3"/>
        <v>124570384.70467499</v>
      </c>
      <c r="L5" s="16">
        <f t="shared" si="3"/>
        <v>138302966.74999997</v>
      </c>
      <c r="M5" s="16">
        <f t="shared" si="3"/>
        <v>113557500</v>
      </c>
    </row>
    <row r="6" spans="1:47" x14ac:dyDescent="0.2">
      <c r="A6" s="16" t="s">
        <v>1350</v>
      </c>
      <c r="C6" s="16">
        <f t="shared" ref="C6:M6" si="4">C$2*C93</f>
        <v>0</v>
      </c>
      <c r="D6" s="16">
        <f t="shared" si="4"/>
        <v>0</v>
      </c>
      <c r="E6" s="16">
        <f t="shared" si="4"/>
        <v>0</v>
      </c>
      <c r="F6" s="16">
        <f t="shared" si="4"/>
        <v>0</v>
      </c>
      <c r="G6" s="16">
        <f t="shared" si="4"/>
        <v>0</v>
      </c>
      <c r="H6" s="16">
        <f t="shared" si="4"/>
        <v>0</v>
      </c>
      <c r="I6" s="16">
        <f t="shared" si="4"/>
        <v>0</v>
      </c>
      <c r="J6" s="16">
        <f t="shared" si="4"/>
        <v>985979786.10462713</v>
      </c>
      <c r="K6" s="16" t="e">
        <f t="shared" si="4"/>
        <v>#VALUE!</v>
      </c>
      <c r="L6" s="16">
        <f t="shared" si="4"/>
        <v>254573023.24999997</v>
      </c>
      <c r="M6" s="16">
        <f t="shared" si="4"/>
        <v>-77507500</v>
      </c>
    </row>
    <row r="7" spans="1:47" x14ac:dyDescent="0.2">
      <c r="A7" s="16" t="s">
        <v>1287</v>
      </c>
      <c r="C7" s="16">
        <f t="shared" ref="C7:M7" si="5">C$2*C94</f>
        <v>9015759.6969101075</v>
      </c>
      <c r="D7" s="16">
        <f t="shared" si="5"/>
        <v>35307498.019691885</v>
      </c>
      <c r="E7" s="16">
        <f t="shared" si="5"/>
        <v>98277397.006836995</v>
      </c>
      <c r="F7" s="16">
        <f t="shared" si="5"/>
        <v>138200719.27875233</v>
      </c>
      <c r="G7" s="16">
        <f t="shared" si="5"/>
        <v>207710204.91426465</v>
      </c>
      <c r="H7" s="16">
        <f t="shared" si="5"/>
        <v>306493607.71073627</v>
      </c>
      <c r="I7" s="16">
        <f t="shared" si="5"/>
        <v>437122597.60958421</v>
      </c>
      <c r="J7" s="16">
        <f t="shared" si="5"/>
        <v>532365182.45851529</v>
      </c>
      <c r="K7" s="16">
        <f t="shared" si="5"/>
        <v>636520204.19251287</v>
      </c>
      <c r="L7" s="16">
        <f t="shared" si="5"/>
        <v>490869880.17599994</v>
      </c>
      <c r="M7" s="16">
        <f t="shared" si="5"/>
        <v>403055480</v>
      </c>
    </row>
    <row r="8" spans="1:47" x14ac:dyDescent="0.2">
      <c r="A8" s="16" t="s">
        <v>1288</v>
      </c>
      <c r="C8" s="16">
        <f t="shared" ref="C8:M8" si="6">C$2*C95</f>
        <v>6957385.7084651105</v>
      </c>
      <c r="D8" s="16">
        <f t="shared" si="6"/>
        <v>18217831.68917194</v>
      </c>
      <c r="E8" s="16">
        <f t="shared" si="6"/>
        <v>41641919.412835017</v>
      </c>
      <c r="F8" s="16">
        <f t="shared" si="6"/>
        <v>46891048.157005794</v>
      </c>
      <c r="G8" s="16">
        <f t="shared" si="6"/>
        <v>61895121.376526356</v>
      </c>
      <c r="H8" s="16">
        <f t="shared" si="6"/>
        <v>80126276.163636923</v>
      </c>
      <c r="I8" s="16">
        <f t="shared" si="6"/>
        <v>108619999.23923793</v>
      </c>
      <c r="J8" s="16">
        <f t="shared" si="6"/>
        <v>121064123.27183208</v>
      </c>
      <c r="K8" s="16">
        <f t="shared" si="6"/>
        <v>115773060.30276479</v>
      </c>
      <c r="L8" s="16">
        <f t="shared" si="6"/>
        <v>80870867.973999992</v>
      </c>
      <c r="M8" s="16">
        <f t="shared" si="6"/>
        <v>75166310</v>
      </c>
    </row>
    <row r="9" spans="1:47" x14ac:dyDescent="0.2">
      <c r="A9" s="47" t="s">
        <v>1408</v>
      </c>
      <c r="C9" s="16">
        <f t="shared" ref="C9:M9" si="7">C$2*C96</f>
        <v>0</v>
      </c>
      <c r="D9" s="16">
        <f t="shared" si="7"/>
        <v>54.263157894736842</v>
      </c>
      <c r="E9" s="16">
        <f t="shared" si="7"/>
        <v>6.013942680092951</v>
      </c>
      <c r="F9" s="16">
        <f t="shared" si="7"/>
        <v>0.87433226821474741</v>
      </c>
      <c r="G9" s="16">
        <f t="shared" si="7"/>
        <v>15.459026888604354</v>
      </c>
      <c r="H9" s="16">
        <f t="shared" si="7"/>
        <v>0.21923408957491625</v>
      </c>
      <c r="I9" s="16">
        <f t="shared" si="7"/>
        <v>162.44567219152853</v>
      </c>
      <c r="J9" s="16">
        <f t="shared" si="7"/>
        <v>0.1091797989444529</v>
      </c>
      <c r="K9" s="16">
        <f t="shared" si="7"/>
        <v>235.00917431192659</v>
      </c>
      <c r="L9" s="16">
        <f t="shared" si="7"/>
        <v>0.20584324324324324</v>
      </c>
      <c r="M9" s="16">
        <f t="shared" si="7"/>
        <v>2.0850571428571429</v>
      </c>
    </row>
    <row r="10" spans="1:47" x14ac:dyDescent="0.2">
      <c r="A10" s="16" t="s">
        <v>1289</v>
      </c>
      <c r="C10" s="16">
        <f t="shared" ref="C10:M10" si="8">C$2*C97</f>
        <v>6957385.7084651105</v>
      </c>
      <c r="D10" s="16">
        <f t="shared" si="8"/>
        <v>18217831.68917194</v>
      </c>
      <c r="E10" s="16">
        <f t="shared" si="8"/>
        <v>41641919.412835017</v>
      </c>
      <c r="F10" s="16">
        <f t="shared" si="8"/>
        <v>46891048.157005794</v>
      </c>
      <c r="G10" s="16">
        <f t="shared" si="8"/>
        <v>61895121.376526356</v>
      </c>
      <c r="H10" s="16">
        <f t="shared" si="8"/>
        <v>80126276.163636923</v>
      </c>
      <c r="I10" s="16">
        <f t="shared" si="8"/>
        <v>108619999.23923793</v>
      </c>
      <c r="J10" s="16">
        <f t="shared" si="8"/>
        <v>121064123.27183208</v>
      </c>
      <c r="K10" s="16">
        <f t="shared" si="8"/>
        <v>115773060.30276479</v>
      </c>
      <c r="L10" s="16">
        <f t="shared" si="8"/>
        <v>80870867.973999992</v>
      </c>
      <c r="M10" s="16">
        <f t="shared" si="8"/>
        <v>75166310</v>
      </c>
    </row>
    <row r="11" spans="1:47" x14ac:dyDescent="0.2">
      <c r="A11" s="16" t="s">
        <v>1291</v>
      </c>
      <c r="C11" s="16">
        <f t="shared" ref="C11:M11" si="9">C$2*C98</f>
        <v>6957385.7084651105</v>
      </c>
      <c r="D11" s="16">
        <f t="shared" si="9"/>
        <v>18217831.68917194</v>
      </c>
      <c r="E11" s="16">
        <f t="shared" si="9"/>
        <v>41641919.412835017</v>
      </c>
      <c r="F11" s="16">
        <f t="shared" si="9"/>
        <v>46891048.157005794</v>
      </c>
      <c r="G11" s="16">
        <f t="shared" si="9"/>
        <v>61895121.376526356</v>
      </c>
      <c r="H11" s="16">
        <f t="shared" si="9"/>
        <v>80126276.163636923</v>
      </c>
      <c r="I11" s="16">
        <f t="shared" si="9"/>
        <v>108619999.23923793</v>
      </c>
      <c r="J11" s="16">
        <f t="shared" si="9"/>
        <v>121064123.27183208</v>
      </c>
      <c r="K11" s="16">
        <f t="shared" si="9"/>
        <v>115773060.30276479</v>
      </c>
      <c r="L11" s="16">
        <f t="shared" si="9"/>
        <v>80870867.973999992</v>
      </c>
      <c r="M11" s="16">
        <f t="shared" si="9"/>
        <v>75166310</v>
      </c>
    </row>
    <row r="12" spans="1:47" x14ac:dyDescent="0.2">
      <c r="A12" s="16" t="s">
        <v>1292</v>
      </c>
      <c r="C12" s="16">
        <f t="shared" ref="C12:M12" si="10">C$2*C99</f>
        <v>2058373.9884449965</v>
      </c>
      <c r="D12" s="16">
        <f t="shared" si="10"/>
        <v>17089666.330519944</v>
      </c>
      <c r="E12" s="16">
        <f t="shared" si="10"/>
        <v>56635477.594001979</v>
      </c>
      <c r="F12" s="16">
        <f t="shared" si="10"/>
        <v>91309671.121746525</v>
      </c>
      <c r="G12" s="16">
        <f t="shared" si="10"/>
        <v>145815083.53773829</v>
      </c>
      <c r="H12" s="16">
        <f t="shared" si="10"/>
        <v>226367331.54709938</v>
      </c>
      <c r="I12" s="16">
        <f t="shared" si="10"/>
        <v>328719326.10327417</v>
      </c>
      <c r="J12" s="16">
        <f t="shared" si="10"/>
        <v>413586571.0735082</v>
      </c>
      <c r="K12" s="16">
        <f t="shared" si="10"/>
        <v>521608120.15410143</v>
      </c>
      <c r="L12" s="16">
        <f t="shared" si="10"/>
        <v>411279575.56399995</v>
      </c>
      <c r="M12" s="16">
        <f t="shared" si="10"/>
        <v>330272590</v>
      </c>
    </row>
    <row r="13" spans="1:47" x14ac:dyDescent="0.2">
      <c r="A13" s="47" t="s">
        <v>1410</v>
      </c>
      <c r="C13" s="16">
        <f t="shared" ref="C13:M13" si="11">C$2*C100</f>
        <v>0</v>
      </c>
      <c r="D13" s="16">
        <f t="shared" si="11"/>
        <v>50.902834008097159</v>
      </c>
      <c r="E13" s="16">
        <f t="shared" si="11"/>
        <v>8.1793183578621225</v>
      </c>
      <c r="F13" s="16">
        <f t="shared" si="11"/>
        <v>1.7025636022147961</v>
      </c>
      <c r="G13" s="16">
        <f t="shared" si="11"/>
        <v>36.41901408450704</v>
      </c>
      <c r="H13" s="16">
        <f t="shared" si="11"/>
        <v>0.61936530957560687</v>
      </c>
      <c r="I13" s="16">
        <f t="shared" si="11"/>
        <v>491.61325966850825</v>
      </c>
      <c r="J13" s="16">
        <f t="shared" si="11"/>
        <v>0.37298662440681607</v>
      </c>
      <c r="K13" s="16">
        <f t="shared" si="11"/>
        <v>1058.8188073394494</v>
      </c>
      <c r="L13" s="16">
        <f t="shared" si="11"/>
        <v>1.0468432432432433</v>
      </c>
      <c r="M13" s="16">
        <f t="shared" si="11"/>
        <v>9.1615142857142864</v>
      </c>
    </row>
    <row r="14" spans="1:47" x14ac:dyDescent="0.2">
      <c r="A14" s="16" t="s">
        <v>1386</v>
      </c>
      <c r="C14" s="16">
        <f t="shared" ref="C14:M14" si="12">C$2*C101</f>
        <v>0</v>
      </c>
      <c r="D14" s="16">
        <f t="shared" si="12"/>
        <v>0</v>
      </c>
      <c r="E14" s="16">
        <f t="shared" si="12"/>
        <v>0</v>
      </c>
      <c r="F14" s="16">
        <f t="shared" si="12"/>
        <v>0</v>
      </c>
      <c r="G14" s="16">
        <f t="shared" si="12"/>
        <v>0</v>
      </c>
      <c r="H14" s="16">
        <f t="shared" si="12"/>
        <v>0</v>
      </c>
      <c r="I14" s="16">
        <f t="shared" si="12"/>
        <v>-216727.73292791896</v>
      </c>
      <c r="J14" s="16">
        <f t="shared" si="12"/>
        <v>-2285511.8868250372</v>
      </c>
      <c r="K14" s="16">
        <f t="shared" si="12"/>
        <v>-860976.26435339986</v>
      </c>
      <c r="L14" s="16">
        <f t="shared" si="12"/>
        <v>-1280563.3619999997</v>
      </c>
      <c r="M14" s="16">
        <f t="shared" si="12"/>
        <v>-2383420</v>
      </c>
    </row>
    <row r="15" spans="1:47" x14ac:dyDescent="0.2">
      <c r="A15" s="16" t="s">
        <v>1293</v>
      </c>
      <c r="C15" s="16">
        <f t="shared" ref="C15:M15" si="13">C$2*C102</f>
        <v>-9015759.6969101075</v>
      </c>
      <c r="D15" s="16">
        <f t="shared" si="13"/>
        <v>-34971766.88284003</v>
      </c>
      <c r="E15" s="16">
        <f t="shared" si="13"/>
        <v>-91353167.490869701</v>
      </c>
      <c r="F15" s="16">
        <f t="shared" si="13"/>
        <v>-84570023.190238819</v>
      </c>
      <c r="G15" s="16">
        <f t="shared" si="13"/>
        <v>-203706387.47979519</v>
      </c>
      <c r="H15" s="16">
        <f t="shared" si="13"/>
        <v>58989134.133826703</v>
      </c>
      <c r="I15" s="16">
        <f t="shared" si="13"/>
        <v>-436453943.29719865</v>
      </c>
      <c r="J15" s="16">
        <f t="shared" si="13"/>
        <v>453614603.64611185</v>
      </c>
      <c r="K15" s="16">
        <f t="shared" si="13"/>
        <v>-760597956.80892265</v>
      </c>
      <c r="L15" s="16">
        <f t="shared" si="13"/>
        <v>-236296856.92599997</v>
      </c>
      <c r="M15" s="16">
        <f t="shared" si="13"/>
        <v>-480562980</v>
      </c>
    </row>
    <row r="16" spans="1:47" x14ac:dyDescent="0.2">
      <c r="A16" s="47" t="s">
        <v>1413</v>
      </c>
      <c r="C16" s="16">
        <f t="shared" ref="C16:M16" si="14">C$2*C103</f>
        <v>0</v>
      </c>
      <c r="D16" s="16">
        <f t="shared" si="14"/>
        <v>-104.16599190283399</v>
      </c>
      <c r="E16" s="16">
        <f t="shared" si="14"/>
        <v>-13.193261037955073</v>
      </c>
      <c r="F16" s="16">
        <f t="shared" si="14"/>
        <v>-1.5768958704295437</v>
      </c>
      <c r="G16" s="16">
        <f t="shared" si="14"/>
        <v>-50.878040973111389</v>
      </c>
      <c r="H16" s="16">
        <f t="shared" si="14"/>
        <v>0.16140060084947683</v>
      </c>
      <c r="I16" s="16">
        <f t="shared" si="14"/>
        <v>-652.73480662983422</v>
      </c>
      <c r="J16" s="16">
        <f t="shared" si="14"/>
        <v>0.40908528378095699</v>
      </c>
      <c r="K16" s="16">
        <f t="shared" si="14"/>
        <v>-1543.9472477064219</v>
      </c>
      <c r="L16" s="16">
        <f t="shared" si="14"/>
        <v>-0.60145405405405405</v>
      </c>
      <c r="M16" s="16">
        <f t="shared" si="14"/>
        <v>-13.330457142857144</v>
      </c>
    </row>
    <row r="17" spans="1:13" x14ac:dyDescent="0.2">
      <c r="A17" s="16" t="s">
        <v>1295</v>
      </c>
      <c r="C17" s="16">
        <f t="shared" ref="C17:M17" si="15">C$2*C104</f>
        <v>0</v>
      </c>
      <c r="D17" s="16">
        <f t="shared" si="15"/>
        <v>-146797.42016194656</v>
      </c>
      <c r="E17" s="16">
        <f t="shared" si="15"/>
        <v>-10793967.390305316</v>
      </c>
      <c r="F17" s="16">
        <f t="shared" si="15"/>
        <v>0</v>
      </c>
      <c r="G17" s="16">
        <f t="shared" si="15"/>
        <v>0</v>
      </c>
      <c r="H17" s="16">
        <f t="shared" si="15"/>
        <v>0</v>
      </c>
      <c r="I17" s="16">
        <f t="shared" si="15"/>
        <v>0</v>
      </c>
      <c r="J17" s="16">
        <f t="shared" si="15"/>
        <v>0</v>
      </c>
      <c r="K17" s="16">
        <f t="shared" si="15"/>
        <v>0</v>
      </c>
      <c r="L17" s="16">
        <f t="shared" si="15"/>
        <v>0</v>
      </c>
      <c r="M17" s="16">
        <f t="shared" si="15"/>
        <v>0</v>
      </c>
    </row>
    <row r="18" spans="1:13" x14ac:dyDescent="0.2">
      <c r="A18" s="16" t="s">
        <v>1297</v>
      </c>
      <c r="C18" s="16">
        <f t="shared" ref="C18:M18" si="16">C$2*C105</f>
        <v>0</v>
      </c>
      <c r="D18" s="16">
        <f t="shared" si="16"/>
        <v>146797.42016194656</v>
      </c>
      <c r="E18" s="16">
        <f t="shared" si="16"/>
        <v>10793967.390305316</v>
      </c>
      <c r="F18" s="16">
        <f t="shared" si="16"/>
        <v>0</v>
      </c>
      <c r="G18" s="16">
        <f t="shared" si="16"/>
        <v>0</v>
      </c>
      <c r="H18" s="16">
        <f t="shared" si="16"/>
        <v>0</v>
      </c>
      <c r="I18" s="16">
        <f t="shared" si="16"/>
        <v>0</v>
      </c>
      <c r="J18" s="16">
        <f t="shared" si="16"/>
        <v>0</v>
      </c>
      <c r="K18" s="16">
        <f t="shared" si="16"/>
        <v>0</v>
      </c>
      <c r="L18" s="16">
        <f t="shared" si="16"/>
        <v>0</v>
      </c>
      <c r="M18" s="16">
        <f t="shared" si="16"/>
        <v>0</v>
      </c>
    </row>
    <row r="19" spans="1:13" x14ac:dyDescent="0.2">
      <c r="A19" s="16" t="s">
        <v>1298</v>
      </c>
      <c r="C19" s="16">
        <f t="shared" ref="C19:M19" si="17">C$2*C106</f>
        <v>-321068.24935427576</v>
      </c>
      <c r="D19" s="16">
        <f t="shared" si="17"/>
        <v>21747.765949918008</v>
      </c>
      <c r="E19" s="16">
        <f t="shared" si="17"/>
        <v>71685352.126770526</v>
      </c>
      <c r="F19" s="16">
        <f t="shared" si="17"/>
        <v>-2563996.495682281</v>
      </c>
      <c r="G19" s="16">
        <f t="shared" si="17"/>
        <v>-7029749.880942706</v>
      </c>
      <c r="H19" s="16">
        <f t="shared" si="17"/>
        <v>25955723.846732561</v>
      </c>
      <c r="I19" s="16">
        <f t="shared" si="17"/>
        <v>7855148.9110636087</v>
      </c>
      <c r="J19" s="16">
        <f t="shared" si="17"/>
        <v>7290078.5635551</v>
      </c>
      <c r="K19" s="16">
        <f t="shared" si="17"/>
        <v>25604439.798572697</v>
      </c>
      <c r="L19" s="16">
        <f t="shared" si="17"/>
        <v>76256167.831999987</v>
      </c>
      <c r="M19" s="16">
        <f t="shared" si="17"/>
        <v>107018030</v>
      </c>
    </row>
    <row r="20" spans="1:13" x14ac:dyDescent="0.2">
      <c r="A20" s="16" t="s">
        <v>1383</v>
      </c>
      <c r="C20" s="16">
        <f t="shared" ref="C20:M20" si="18">C$2*C107</f>
        <v>0</v>
      </c>
      <c r="D20" s="16">
        <f t="shared" si="18"/>
        <v>0</v>
      </c>
      <c r="E20" s="16">
        <f t="shared" si="18"/>
        <v>-48984498.96927128</v>
      </c>
      <c r="F20" s="16">
        <f t="shared" si="18"/>
        <v>-2306288.6846366636</v>
      </c>
      <c r="G20" s="16">
        <f t="shared" si="18"/>
        <v>-5478975.5225214344</v>
      </c>
      <c r="H20" s="16">
        <f t="shared" si="18"/>
        <v>-6899734.6236549113</v>
      </c>
      <c r="I20" s="16">
        <f t="shared" si="18"/>
        <v>0</v>
      </c>
      <c r="J20" s="16">
        <f t="shared" si="18"/>
        <v>0</v>
      </c>
      <c r="K20" s="16">
        <f t="shared" si="18"/>
        <v>0</v>
      </c>
      <c r="L20" s="16">
        <f t="shared" si="18"/>
        <v>0</v>
      </c>
      <c r="M20" s="16">
        <f t="shared" si="18"/>
        <v>0</v>
      </c>
    </row>
    <row r="21" spans="1:13" x14ac:dyDescent="0.2">
      <c r="A21" s="16" t="s">
        <v>1300</v>
      </c>
      <c r="C21" s="16">
        <f t="shared" ref="C21:M21" si="19">C$2*C108</f>
        <v>0</v>
      </c>
      <c r="D21" s="16">
        <f t="shared" si="19"/>
        <v>0</v>
      </c>
      <c r="E21" s="16">
        <f t="shared" si="19"/>
        <v>15395817.835464053</v>
      </c>
      <c r="F21" s="16">
        <f t="shared" si="19"/>
        <v>0</v>
      </c>
      <c r="G21" s="16">
        <f t="shared" si="19"/>
        <v>0</v>
      </c>
      <c r="H21" s="16">
        <f t="shared" si="19"/>
        <v>0</v>
      </c>
      <c r="I21" s="16">
        <f t="shared" si="19"/>
        <v>0</v>
      </c>
      <c r="J21" s="16">
        <f t="shared" si="19"/>
        <v>0</v>
      </c>
      <c r="K21" s="16">
        <f t="shared" si="19"/>
        <v>0</v>
      </c>
      <c r="L21" s="16">
        <f t="shared" si="19"/>
        <v>0</v>
      </c>
      <c r="M21" s="16">
        <f t="shared" si="19"/>
        <v>0</v>
      </c>
    </row>
    <row r="22" spans="1:13" x14ac:dyDescent="0.2">
      <c r="A22" s="16" t="s">
        <v>1302</v>
      </c>
      <c r="C22" s="16">
        <f t="shared" ref="C22:M22" si="20">C$2*C109</f>
        <v>0</v>
      </c>
      <c r="D22" s="16">
        <f t="shared" si="20"/>
        <v>0</v>
      </c>
      <c r="E22" s="16">
        <f t="shared" si="20"/>
        <v>-15395817.835464053</v>
      </c>
      <c r="F22" s="16">
        <f t="shared" si="20"/>
        <v>0</v>
      </c>
      <c r="G22" s="16">
        <f t="shared" si="20"/>
        <v>0</v>
      </c>
      <c r="H22" s="16">
        <f t="shared" si="20"/>
        <v>0</v>
      </c>
      <c r="I22" s="16">
        <f t="shared" si="20"/>
        <v>0</v>
      </c>
      <c r="J22" s="16">
        <f t="shared" si="20"/>
        <v>0</v>
      </c>
      <c r="K22" s="16">
        <f t="shared" si="20"/>
        <v>0</v>
      </c>
      <c r="L22" s="16">
        <f t="shared" si="20"/>
        <v>0</v>
      </c>
      <c r="M22" s="16">
        <f t="shared" si="20"/>
        <v>0</v>
      </c>
    </row>
    <row r="23" spans="1:13" x14ac:dyDescent="0.2">
      <c r="A23" s="16" t="s">
        <v>1303</v>
      </c>
      <c r="C23" s="16">
        <f t="shared" ref="C23:M23" si="21">C$2*C110</f>
        <v>-321068.24935427576</v>
      </c>
      <c r="D23" s="16">
        <f t="shared" si="21"/>
        <v>21747.765949918008</v>
      </c>
      <c r="E23" s="16">
        <f t="shared" si="21"/>
        <v>105274033.26057775</v>
      </c>
      <c r="F23" s="16">
        <f t="shared" si="21"/>
        <v>-257707.81104561698</v>
      </c>
      <c r="G23" s="16">
        <f t="shared" si="21"/>
        <v>-1550774.3584212714</v>
      </c>
      <c r="H23" s="16">
        <f t="shared" si="21"/>
        <v>32855458.470387474</v>
      </c>
      <c r="I23" s="16">
        <f t="shared" si="21"/>
        <v>7855148.9110636087</v>
      </c>
      <c r="J23" s="16">
        <f t="shared" si="21"/>
        <v>7290078.5635551</v>
      </c>
      <c r="K23" s="16">
        <f t="shared" si="21"/>
        <v>25604439.798572697</v>
      </c>
      <c r="L23" s="16">
        <f t="shared" si="21"/>
        <v>76256167.831999987</v>
      </c>
      <c r="M23" s="16">
        <f t="shared" si="21"/>
        <v>107018030</v>
      </c>
    </row>
    <row r="24" spans="1:13" x14ac:dyDescent="0.2">
      <c r="A24" s="16" t="s">
        <v>1304</v>
      </c>
      <c r="C24" s="16">
        <f t="shared" ref="C24:M24" si="22">C$2*C111</f>
        <v>-9336827.9462643825</v>
      </c>
      <c r="D24" s="16">
        <f t="shared" si="22"/>
        <v>-35096816.537052058</v>
      </c>
      <c r="E24" s="16">
        <f t="shared" si="22"/>
        <v>-30461782.754404493</v>
      </c>
      <c r="F24" s="16">
        <f t="shared" si="22"/>
        <v>-87134019.685921103</v>
      </c>
      <c r="G24" s="16" t="e">
        <f t="shared" si="22"/>
        <v>#VALUE!</v>
      </c>
      <c r="H24" s="16">
        <f t="shared" si="22"/>
        <v>84944857.98055926</v>
      </c>
      <c r="I24" s="16" t="e">
        <f t="shared" si="22"/>
        <v>#VALUE!</v>
      </c>
      <c r="J24" s="16">
        <f t="shared" si="22"/>
        <v>460904682.20966697</v>
      </c>
      <c r="K24" s="16" t="e">
        <f t="shared" si="22"/>
        <v>#VALUE!</v>
      </c>
      <c r="L24" s="16" t="e">
        <f t="shared" si="22"/>
        <v>#VALUE!</v>
      </c>
      <c r="M24" s="16" t="e">
        <f t="shared" si="22"/>
        <v>#VALUE!</v>
      </c>
    </row>
    <row r="25" spans="1:13" x14ac:dyDescent="0.2">
      <c r="A25" s="16" t="s">
        <v>1305</v>
      </c>
      <c r="C25" s="16">
        <f t="shared" ref="C25:M25" si="23">C$2*C112</f>
        <v>-85708.897073387168</v>
      </c>
      <c r="D25" s="16">
        <f t="shared" si="23"/>
        <v>9514.6476030891281</v>
      </c>
      <c r="E25" s="16">
        <f t="shared" si="23"/>
        <v>648978.90893264255</v>
      </c>
      <c r="F25" s="16">
        <f t="shared" si="23"/>
        <v>2287974.4239532189</v>
      </c>
      <c r="G25" s="16">
        <f t="shared" si="23"/>
        <v>708742.33074955631</v>
      </c>
      <c r="H25" s="16">
        <f t="shared" si="23"/>
        <v>565407.19067082508</v>
      </c>
      <c r="I25" s="16">
        <f t="shared" si="23"/>
        <v>996208.72692435479</v>
      </c>
      <c r="J25" s="16">
        <f t="shared" si="23"/>
        <v>2270939.016133273</v>
      </c>
      <c r="K25" s="16">
        <f t="shared" si="23"/>
        <v>-367214.28597749997</v>
      </c>
      <c r="L25" s="16">
        <f t="shared" si="23"/>
        <v>3066556.3759999997</v>
      </c>
      <c r="M25" s="16">
        <f t="shared" si="23"/>
        <v>3694610</v>
      </c>
    </row>
    <row r="26" spans="1:13" x14ac:dyDescent="0.2">
      <c r="A26" s="16" t="s">
        <v>1306</v>
      </c>
      <c r="C26" s="16">
        <f t="shared" ref="C26:M26" si="24">C$2*C113</f>
        <v>-9251119.0491909962</v>
      </c>
      <c r="D26" s="16">
        <f t="shared" si="24"/>
        <v>-35106331.184655145</v>
      </c>
      <c r="E26" s="16">
        <f t="shared" si="24"/>
        <v>-31110761.663337134</v>
      </c>
      <c r="F26" s="16">
        <f t="shared" si="24"/>
        <v>-89421994.109874323</v>
      </c>
      <c r="G26" s="16" t="e">
        <f t="shared" si="24"/>
        <v>#VALUE!</v>
      </c>
      <c r="H26" s="16">
        <f t="shared" si="24"/>
        <v>84379450.789888442</v>
      </c>
      <c r="I26" s="16" t="e">
        <f t="shared" si="24"/>
        <v>#VALUE!</v>
      </c>
      <c r="J26" s="16">
        <f t="shared" si="24"/>
        <v>458633743.19353372</v>
      </c>
      <c r="K26" s="16" t="e">
        <f t="shared" si="24"/>
        <v>#VALUE!</v>
      </c>
      <c r="L26" s="16" t="e">
        <f t="shared" si="24"/>
        <v>#VALUE!</v>
      </c>
      <c r="M26" s="16" t="e">
        <f t="shared" si="24"/>
        <v>#VALUE!</v>
      </c>
    </row>
    <row r="27" spans="1:13" x14ac:dyDescent="0.2">
      <c r="A27" s="16" t="s">
        <v>1307</v>
      </c>
      <c r="C27" s="16">
        <f t="shared" ref="C27:M27" si="25">C$2*C114</f>
        <v>-9251119.0491909962</v>
      </c>
      <c r="D27" s="16">
        <f t="shared" si="25"/>
        <v>-35106331.184655145</v>
      </c>
      <c r="E27" s="16">
        <f t="shared" si="25"/>
        <v>-31110761.663337134</v>
      </c>
      <c r="F27" s="16">
        <f t="shared" si="25"/>
        <v>-89421994.109874323</v>
      </c>
      <c r="G27" s="16">
        <f t="shared" si="25"/>
        <v>-211444879.69148743</v>
      </c>
      <c r="H27" s="16">
        <f t="shared" si="25"/>
        <v>84379450.789888442</v>
      </c>
      <c r="I27" s="16">
        <f t="shared" si="25"/>
        <v>-429595003.1130594</v>
      </c>
      <c r="J27" s="16">
        <f t="shared" si="25"/>
        <v>458633743.19353372</v>
      </c>
      <c r="K27" s="16">
        <f t="shared" si="25"/>
        <v>-734626302.72437239</v>
      </c>
      <c r="L27" s="16">
        <f t="shared" si="25"/>
        <v>-163107245.46999997</v>
      </c>
      <c r="M27" s="16">
        <f t="shared" si="25"/>
        <v>-377239560</v>
      </c>
    </row>
    <row r="28" spans="1:13" x14ac:dyDescent="0.2">
      <c r="A28" s="47" t="s">
        <v>1411</v>
      </c>
      <c r="C28" s="16" t="e">
        <f t="shared" ref="C28:M28" si="26">C$2*C115</f>
        <v>#DIV/0!</v>
      </c>
      <c r="D28" s="16">
        <f t="shared" si="26"/>
        <v>-104.56680161943319</v>
      </c>
      <c r="E28" s="16">
        <f t="shared" si="26"/>
        <v>-4.4930286599535245</v>
      </c>
      <c r="F28" s="16">
        <f t="shared" si="26"/>
        <v>-1.6673659048223042</v>
      </c>
      <c r="G28" s="16">
        <f t="shared" si="26"/>
        <v>-52.810819462227911</v>
      </c>
      <c r="H28" s="16">
        <f t="shared" si="26"/>
        <v>0.23087123174142751</v>
      </c>
      <c r="I28" s="16">
        <f t="shared" si="26"/>
        <v>-642.47697974217306</v>
      </c>
      <c r="J28" s="16">
        <f t="shared" si="26"/>
        <v>0.41361171681373282</v>
      </c>
      <c r="K28" s="16">
        <f t="shared" si="26"/>
        <v>-1491.2270642201834</v>
      </c>
      <c r="L28" s="16">
        <f t="shared" si="26"/>
        <v>-0.41516216216216212</v>
      </c>
      <c r="M28" s="16">
        <f t="shared" si="26"/>
        <v>-10.464342857142857</v>
      </c>
    </row>
    <row r="29" spans="1:13" x14ac:dyDescent="0.2">
      <c r="A29" s="16" t="s">
        <v>1308</v>
      </c>
      <c r="C29" s="16">
        <f t="shared" ref="C29:M29" si="27">C$2*C116</f>
        <v>-9251119.0491909962</v>
      </c>
      <c r="D29" s="16">
        <f t="shared" si="27"/>
        <v>-35106331.184655145</v>
      </c>
      <c r="E29" s="16">
        <f t="shared" si="27"/>
        <v>-31110761.663337134</v>
      </c>
      <c r="F29" s="16">
        <f t="shared" si="27"/>
        <v>-89421994.109874323</v>
      </c>
      <c r="G29" s="16" t="e">
        <f t="shared" si="27"/>
        <v>#VALUE!</v>
      </c>
      <c r="H29" s="16">
        <f t="shared" si="27"/>
        <v>84379450.789888442</v>
      </c>
      <c r="I29" s="16" t="e">
        <f t="shared" si="27"/>
        <v>#VALUE!</v>
      </c>
      <c r="J29" s="16">
        <f t="shared" si="27"/>
        <v>458633743.19353372</v>
      </c>
      <c r="K29" s="16" t="e">
        <f t="shared" si="27"/>
        <v>#VALUE!</v>
      </c>
      <c r="L29" s="16" t="e">
        <f t="shared" si="27"/>
        <v>#VALUE!</v>
      </c>
      <c r="M29" s="16" t="e">
        <f t="shared" si="27"/>
        <v>#VALUE!</v>
      </c>
    </row>
    <row r="30" spans="1:13" x14ac:dyDescent="0.2">
      <c r="A30" s="16" t="s">
        <v>1309</v>
      </c>
      <c r="C30" s="16">
        <f t="shared" ref="C30:M30" si="28">C$2*C117</f>
        <v>-9251119.0491909962</v>
      </c>
      <c r="D30" s="16">
        <f t="shared" si="28"/>
        <v>-35106331.184655145</v>
      </c>
      <c r="E30" s="16">
        <f t="shared" si="28"/>
        <v>-31110761.663337134</v>
      </c>
      <c r="F30" s="16">
        <f t="shared" si="28"/>
        <v>-89421994.109874323</v>
      </c>
      <c r="G30" s="16" t="e">
        <f t="shared" si="28"/>
        <v>#VALUE!</v>
      </c>
      <c r="H30" s="16">
        <f t="shared" si="28"/>
        <v>84379450.789888442</v>
      </c>
      <c r="I30" s="16" t="e">
        <f t="shared" si="28"/>
        <v>#VALUE!</v>
      </c>
      <c r="J30" s="16">
        <f t="shared" si="28"/>
        <v>458633743.19353372</v>
      </c>
      <c r="K30" s="16" t="e">
        <f t="shared" si="28"/>
        <v>#VALUE!</v>
      </c>
      <c r="L30" s="16" t="e">
        <f t="shared" si="28"/>
        <v>#VALUE!</v>
      </c>
      <c r="M30" s="16" t="e">
        <f t="shared" si="28"/>
        <v>#VALUE!</v>
      </c>
    </row>
    <row r="31" spans="1:13" x14ac:dyDescent="0.2">
      <c r="A31" s="16" t="s">
        <v>1312</v>
      </c>
      <c r="C31" s="16">
        <f t="shared" ref="C31:M31" si="29">C$2*C118</f>
        <v>-9251119.0491909962</v>
      </c>
      <c r="D31" s="16">
        <f t="shared" si="29"/>
        <v>-35106331.184655145</v>
      </c>
      <c r="E31" s="16">
        <f t="shared" si="29"/>
        <v>-31110761.663337134</v>
      </c>
      <c r="F31" s="16">
        <f t="shared" si="29"/>
        <v>-89421994.109874323</v>
      </c>
      <c r="G31" s="16" t="e">
        <f t="shared" si="29"/>
        <v>#VALUE!</v>
      </c>
      <c r="H31" s="16">
        <f t="shared" si="29"/>
        <v>84379450.789888442</v>
      </c>
      <c r="I31" s="16" t="e">
        <f t="shared" si="29"/>
        <v>#VALUE!</v>
      </c>
      <c r="J31" s="16">
        <f t="shared" si="29"/>
        <v>458633743.19353372</v>
      </c>
      <c r="K31" s="16" t="e">
        <f t="shared" si="29"/>
        <v>#VALUE!</v>
      </c>
      <c r="L31" s="16" t="e">
        <f t="shared" si="29"/>
        <v>#VALUE!</v>
      </c>
      <c r="M31" s="16" t="e">
        <f t="shared" si="29"/>
        <v>#VALUE!</v>
      </c>
    </row>
    <row r="32" spans="1:13" x14ac:dyDescent="0.2">
      <c r="A32" s="16" t="s">
        <v>1313</v>
      </c>
      <c r="C32" s="16">
        <f t="shared" ref="C32:M32" si="30">C$2*C119</f>
        <v>-0.31562641461945751</v>
      </c>
      <c r="D32" s="16">
        <f t="shared" si="30"/>
        <v>-1.1988455979892303</v>
      </c>
      <c r="E32" s="16">
        <f t="shared" si="30"/>
        <v>-2.5342358220716825</v>
      </c>
      <c r="F32" s="16">
        <f t="shared" si="30"/>
        <v>-2.236956126335051</v>
      </c>
      <c r="G32" s="16">
        <f t="shared" si="30"/>
        <v>-4.4088130520406397</v>
      </c>
      <c r="H32" s="16">
        <f t="shared" si="30"/>
        <v>1.5523456351007026</v>
      </c>
      <c r="I32" s="16">
        <f t="shared" si="30"/>
        <v>-6.5141460635721096</v>
      </c>
      <c r="J32" s="16">
        <f t="shared" si="30"/>
        <v>6.0355972781723883</v>
      </c>
      <c r="K32" s="16">
        <f t="shared" si="30"/>
        <v>-9.4458813254519978</v>
      </c>
      <c r="L32" s="16">
        <f t="shared" si="30"/>
        <v>-2.0599443799999997</v>
      </c>
      <c r="M32" s="16">
        <f t="shared" si="30"/>
        <v>-4.4702000000000002</v>
      </c>
    </row>
    <row r="33" spans="1:13" x14ac:dyDescent="0.2">
      <c r="A33" s="16" t="s">
        <v>1314</v>
      </c>
      <c r="C33" s="16">
        <f t="shared" ref="C33:M33" si="31">C$2*C120</f>
        <v>-0.31562641461945751</v>
      </c>
      <c r="D33" s="16">
        <f t="shared" si="31"/>
        <v>-1.1988455979892303</v>
      </c>
      <c r="E33" s="16">
        <f t="shared" si="31"/>
        <v>-2.5342358220716825</v>
      </c>
      <c r="F33" s="16">
        <f t="shared" si="31"/>
        <v>-2.236956126335051</v>
      </c>
      <c r="G33" s="16">
        <f t="shared" si="31"/>
        <v>-4.4088130520406397</v>
      </c>
      <c r="H33" s="16">
        <f t="shared" si="31"/>
        <v>1.4766214577787171</v>
      </c>
      <c r="I33" s="16">
        <f t="shared" si="31"/>
        <v>-6.5141460635721096</v>
      </c>
      <c r="J33" s="16">
        <f t="shared" si="31"/>
        <v>5.7077076876076918</v>
      </c>
      <c r="K33" s="16">
        <f t="shared" si="31"/>
        <v>-9.4458813254519978</v>
      </c>
      <c r="L33" s="16">
        <f t="shared" si="31"/>
        <v>-2.0599443799999997</v>
      </c>
      <c r="M33" s="16">
        <f t="shared" si="31"/>
        <v>-4.4702000000000002</v>
      </c>
    </row>
    <row r="34" spans="1:13" x14ac:dyDescent="0.2">
      <c r="A34" s="16" t="s">
        <v>1315</v>
      </c>
      <c r="C34" s="16">
        <f t="shared" ref="C34:M34" si="32">C$2*C121</f>
        <v>39858457.307108879</v>
      </c>
      <c r="D34" s="16">
        <f t="shared" si="32"/>
        <v>39822616.951852217</v>
      </c>
      <c r="E34" s="16">
        <f t="shared" si="32"/>
        <v>16435636.247108294</v>
      </c>
      <c r="F34" s="16">
        <f t="shared" si="32"/>
        <v>52401501.778707162</v>
      </c>
      <c r="G34" s="16">
        <f t="shared" si="32"/>
        <v>61472654.555604763</v>
      </c>
      <c r="H34" s="16">
        <f t="shared" si="32"/>
        <v>68646874.550789014</v>
      </c>
      <c r="I34" s="16">
        <f t="shared" si="32"/>
        <v>81210925.567612812</v>
      </c>
      <c r="J34" s="16">
        <f t="shared" si="32"/>
        <v>92232531.690617591</v>
      </c>
      <c r="K34" s="16">
        <f t="shared" si="32"/>
        <v>87845086.233295843</v>
      </c>
      <c r="L34" s="16">
        <f t="shared" si="32"/>
        <v>84118922.439109981</v>
      </c>
      <c r="M34" s="16">
        <f t="shared" si="32"/>
        <v>86889899.780000001</v>
      </c>
    </row>
    <row r="35" spans="1:13" x14ac:dyDescent="0.2">
      <c r="A35" s="16" t="s">
        <v>1316</v>
      </c>
      <c r="C35" s="16">
        <f t="shared" ref="C35:M35" si="33">C$2*C122</f>
        <v>39858457.307108879</v>
      </c>
      <c r="D35" s="16">
        <f t="shared" si="33"/>
        <v>39822616.951852217</v>
      </c>
      <c r="E35" s="16">
        <f t="shared" si="33"/>
        <v>16435636.247108294</v>
      </c>
      <c r="F35" s="16">
        <f t="shared" si="33"/>
        <v>52401501.778707162</v>
      </c>
      <c r="G35" s="16">
        <f t="shared" si="33"/>
        <v>61472654.555604763</v>
      </c>
      <c r="H35" s="16">
        <f t="shared" si="33"/>
        <v>71853154.853146359</v>
      </c>
      <c r="I35" s="16">
        <f t="shared" si="33"/>
        <v>81210925.567612812</v>
      </c>
      <c r="J35" s="16">
        <f t="shared" si="33"/>
        <v>97630335.138906002</v>
      </c>
      <c r="K35" s="16">
        <f t="shared" si="33"/>
        <v>87845086.233295843</v>
      </c>
      <c r="L35" s="16">
        <f t="shared" si="33"/>
        <v>84118922.439109981</v>
      </c>
      <c r="M35" s="16">
        <f t="shared" si="33"/>
        <v>86889899.780000001</v>
      </c>
    </row>
    <row r="36" spans="1:13" x14ac:dyDescent="0.2">
      <c r="A36" s="16" t="s">
        <v>1317</v>
      </c>
      <c r="C36" s="16">
        <f t="shared" ref="C36:M36" si="34">C$2*C123</f>
        <v>-9015759.6969101075</v>
      </c>
      <c r="D36" s="16">
        <f t="shared" si="34"/>
        <v>-34971766.88284003</v>
      </c>
      <c r="E36" s="16">
        <f t="shared" si="34"/>
        <v>-91353167.490869701</v>
      </c>
      <c r="F36" s="16">
        <f t="shared" si="34"/>
        <v>-84570023.190238819</v>
      </c>
      <c r="G36" s="16" t="e">
        <f t="shared" si="34"/>
        <v>#VALUE!</v>
      </c>
      <c r="H36" s="16">
        <f t="shared" si="34"/>
        <v>58989134.133826703</v>
      </c>
      <c r="I36" s="16" t="e">
        <f t="shared" si="34"/>
        <v>#VALUE!</v>
      </c>
      <c r="J36" s="16">
        <f t="shared" si="34"/>
        <v>453614603.64611185</v>
      </c>
      <c r="K36" s="16" t="e">
        <f t="shared" si="34"/>
        <v>#VALUE!</v>
      </c>
      <c r="L36" s="16" t="e">
        <f t="shared" si="34"/>
        <v>#VALUE!</v>
      </c>
      <c r="M36" s="16" t="e">
        <f t="shared" si="34"/>
        <v>#VALUE!</v>
      </c>
    </row>
    <row r="37" spans="1:13" x14ac:dyDescent="0.2">
      <c r="A37" s="16" t="s">
        <v>1318</v>
      </c>
      <c r="C37" s="16">
        <f t="shared" ref="C37:M37" si="35">C$2*C124</f>
        <v>9015759.6969101075</v>
      </c>
      <c r="D37" s="16">
        <f t="shared" si="35"/>
        <v>35307498.019691885</v>
      </c>
      <c r="E37" s="16">
        <f t="shared" si="35"/>
        <v>98277397.006836995</v>
      </c>
      <c r="F37" s="16">
        <f t="shared" si="35"/>
        <v>138200719.27875233</v>
      </c>
      <c r="G37" s="16">
        <f t="shared" si="35"/>
        <v>207710204.91426465</v>
      </c>
      <c r="H37" s="16">
        <f t="shared" si="35"/>
        <v>306493607.71073627</v>
      </c>
      <c r="I37" s="16">
        <f t="shared" si="35"/>
        <v>437122597.60958421</v>
      </c>
      <c r="J37" s="16">
        <f t="shared" si="35"/>
        <v>655236341.6961261</v>
      </c>
      <c r="K37" s="16">
        <f t="shared" si="35"/>
        <v>761090588.89718783</v>
      </c>
      <c r="L37" s="16">
        <f t="shared" si="35"/>
        <v>629172846.92599988</v>
      </c>
      <c r="M37" s="16">
        <f t="shared" si="35"/>
        <v>516612980</v>
      </c>
    </row>
    <row r="38" spans="1:13" x14ac:dyDescent="0.2">
      <c r="A38" s="16" t="s">
        <v>1319</v>
      </c>
      <c r="C38" s="16">
        <f t="shared" ref="C38:M38" si="36">C$2*C125</f>
        <v>-9251119.0491909962</v>
      </c>
      <c r="D38" s="16">
        <f t="shared" si="36"/>
        <v>-35106331.184655145</v>
      </c>
      <c r="E38" s="16">
        <f t="shared" si="36"/>
        <v>-31110761.663337134</v>
      </c>
      <c r="F38" s="16">
        <f t="shared" si="36"/>
        <v>-89421994.109874323</v>
      </c>
      <c r="G38" s="16" t="e">
        <f t="shared" si="36"/>
        <v>#VALUE!</v>
      </c>
      <c r="H38" s="16">
        <f t="shared" si="36"/>
        <v>84379450.789888442</v>
      </c>
      <c r="I38" s="16" t="e">
        <f t="shared" si="36"/>
        <v>#VALUE!</v>
      </c>
      <c r="J38" s="16">
        <f t="shared" si="36"/>
        <v>458633743.19353372</v>
      </c>
      <c r="K38" s="16" t="e">
        <f t="shared" si="36"/>
        <v>#VALUE!</v>
      </c>
      <c r="L38" s="16" t="e">
        <f t="shared" si="36"/>
        <v>#VALUE!</v>
      </c>
      <c r="M38" s="16" t="e">
        <f t="shared" si="36"/>
        <v>#VALUE!</v>
      </c>
    </row>
    <row r="39" spans="1:13" x14ac:dyDescent="0.2">
      <c r="A39" s="16" t="s">
        <v>1320</v>
      </c>
      <c r="C39" s="16">
        <f t="shared" ref="C39:M39" si="37">C$2*C126</f>
        <v>-9251119.0491909962</v>
      </c>
      <c r="D39" s="16">
        <f t="shared" si="37"/>
        <v>-35106331.184655145</v>
      </c>
      <c r="E39" s="16">
        <f t="shared" si="37"/>
        <v>-40348252.364615567</v>
      </c>
      <c r="F39" s="16">
        <f t="shared" si="37"/>
        <v>-89421994.109874323</v>
      </c>
      <c r="G39" s="16" t="e">
        <f t="shared" si="37"/>
        <v>#VALUE!</v>
      </c>
      <c r="H39" s="16">
        <f t="shared" si="37"/>
        <v>84379450.789888442</v>
      </c>
      <c r="I39" s="16" t="e">
        <f t="shared" si="37"/>
        <v>#VALUE!</v>
      </c>
      <c r="J39" s="16">
        <f t="shared" si="37"/>
        <v>458633743.19353372</v>
      </c>
      <c r="K39" s="16" t="e">
        <f t="shared" si="37"/>
        <v>#VALUE!</v>
      </c>
      <c r="L39" s="16" t="e">
        <f t="shared" si="37"/>
        <v>#VALUE!</v>
      </c>
      <c r="M39" s="16" t="e">
        <f t="shared" si="37"/>
        <v>#VALUE!</v>
      </c>
    </row>
    <row r="40" spans="1:13" x14ac:dyDescent="0.2">
      <c r="A40" s="16" t="s">
        <v>1322</v>
      </c>
      <c r="C40" s="16">
        <f t="shared" ref="C40:M40" si="38">C$2*C127</f>
        <v>0</v>
      </c>
      <c r="D40" s="16">
        <f t="shared" si="38"/>
        <v>146797.42016194656</v>
      </c>
      <c r="E40" s="16">
        <f t="shared" si="38"/>
        <v>10793967.390305316</v>
      </c>
      <c r="F40" s="16">
        <f t="shared" si="38"/>
        <v>0</v>
      </c>
      <c r="G40" s="16">
        <f t="shared" si="38"/>
        <v>0</v>
      </c>
      <c r="H40" s="16">
        <f t="shared" si="38"/>
        <v>0</v>
      </c>
      <c r="I40" s="16">
        <f t="shared" si="38"/>
        <v>0</v>
      </c>
      <c r="J40" s="16">
        <f t="shared" si="38"/>
        <v>0</v>
      </c>
      <c r="K40" s="16">
        <f t="shared" si="38"/>
        <v>0</v>
      </c>
      <c r="L40" s="16">
        <f t="shared" si="38"/>
        <v>0</v>
      </c>
      <c r="M40" s="16">
        <f t="shared" si="38"/>
        <v>0</v>
      </c>
    </row>
    <row r="41" spans="1:13" x14ac:dyDescent="0.2">
      <c r="A41" s="16" t="s">
        <v>1323</v>
      </c>
      <c r="C41" s="16">
        <f t="shared" ref="C41:M41" si="39">C$2*C128</f>
        <v>0</v>
      </c>
      <c r="D41" s="16">
        <f t="shared" si="39"/>
        <v>-146797.42016194656</v>
      </c>
      <c r="E41" s="16">
        <f t="shared" si="39"/>
        <v>-10793967.390305316</v>
      </c>
      <c r="F41" s="16">
        <f t="shared" si="39"/>
        <v>0</v>
      </c>
      <c r="G41" s="16">
        <f t="shared" si="39"/>
        <v>0</v>
      </c>
      <c r="H41" s="16">
        <f t="shared" si="39"/>
        <v>0</v>
      </c>
      <c r="I41" s="16">
        <f t="shared" si="39"/>
        <v>0</v>
      </c>
      <c r="J41" s="16">
        <f t="shared" si="39"/>
        <v>0</v>
      </c>
      <c r="K41" s="16">
        <f t="shared" si="39"/>
        <v>0</v>
      </c>
      <c r="L41" s="16">
        <f t="shared" si="39"/>
        <v>0</v>
      </c>
      <c r="M41" s="16">
        <f t="shared" si="39"/>
        <v>0</v>
      </c>
    </row>
    <row r="90" spans="1:47" x14ac:dyDescent="0.2">
      <c r="A90" s="16" t="s">
        <v>1285</v>
      </c>
      <c r="B90" s="20">
        <v>35000000</v>
      </c>
      <c r="C90" s="16">
        <v>0</v>
      </c>
      <c r="D90" s="20">
        <v>247000</v>
      </c>
      <c r="E90" s="20">
        <v>5164000</v>
      </c>
      <c r="F90" s="20">
        <v>40997000</v>
      </c>
      <c r="G90" s="20">
        <v>3124000</v>
      </c>
      <c r="H90" s="20">
        <v>289590000</v>
      </c>
      <c r="I90" s="20">
        <v>543000</v>
      </c>
      <c r="J90" s="20">
        <v>913081000</v>
      </c>
      <c r="K90" s="20">
        <v>436000</v>
      </c>
      <c r="L90" s="20">
        <v>370000000</v>
      </c>
      <c r="M90" s="20">
        <v>35000000</v>
      </c>
    </row>
    <row r="91" spans="1:47" x14ac:dyDescent="0.2">
      <c r="A91" s="16" t="s">
        <v>1286</v>
      </c>
      <c r="B91" s="20">
        <v>35000000</v>
      </c>
      <c r="C91" s="16">
        <v>0</v>
      </c>
      <c r="D91" s="20">
        <v>247000</v>
      </c>
      <c r="E91" s="20">
        <v>5164000</v>
      </c>
      <c r="F91" s="20">
        <v>40997000</v>
      </c>
      <c r="G91" s="20">
        <v>3124000</v>
      </c>
      <c r="H91" s="20">
        <v>289590000</v>
      </c>
      <c r="I91" s="20">
        <v>543000</v>
      </c>
      <c r="J91" s="20">
        <v>913081000</v>
      </c>
      <c r="K91" s="20">
        <v>436000</v>
      </c>
      <c r="L91" s="20">
        <v>370000000</v>
      </c>
      <c r="M91" s="20">
        <v>35000000</v>
      </c>
    </row>
    <row r="92" spans="1:47" x14ac:dyDescent="0.2">
      <c r="A92" s="16" t="s">
        <v>1349</v>
      </c>
      <c r="B92" s="20">
        <v>113815000</v>
      </c>
      <c r="C92" s="16"/>
      <c r="D92" s="16"/>
      <c r="E92" s="16"/>
      <c r="F92" s="16"/>
      <c r="G92" s="16"/>
      <c r="H92" s="16"/>
      <c r="I92" s="16"/>
      <c r="J92" s="20">
        <v>101178000</v>
      </c>
      <c r="K92" s="20">
        <v>110250000</v>
      </c>
      <c r="L92" s="20">
        <v>130250000</v>
      </c>
      <c r="M92" s="20">
        <v>110250000</v>
      </c>
    </row>
    <row r="93" spans="1:47" x14ac:dyDescent="0.2">
      <c r="A93" s="16" t="s">
        <v>1350</v>
      </c>
      <c r="B93" s="20">
        <v>-78815000</v>
      </c>
      <c r="C93" s="16"/>
      <c r="D93" s="16"/>
      <c r="E93" s="16"/>
      <c r="F93" s="16"/>
      <c r="G93" s="16"/>
      <c r="H93" s="16"/>
      <c r="I93" s="16"/>
      <c r="J93" s="20">
        <v>811903000</v>
      </c>
      <c r="K93" s="20" t="s">
        <v>1294</v>
      </c>
      <c r="L93" s="20">
        <v>239750000</v>
      </c>
      <c r="M93" s="20">
        <v>-75250000</v>
      </c>
    </row>
    <row r="94" spans="1:47" x14ac:dyDescent="0.2">
      <c r="A94" s="16" t="s">
        <v>1287</v>
      </c>
      <c r="B94" s="20">
        <v>473651000</v>
      </c>
      <c r="C94" s="20">
        <v>6627000</v>
      </c>
      <c r="D94" s="20">
        <v>25976000</v>
      </c>
      <c r="E94" s="20">
        <v>73294000</v>
      </c>
      <c r="F94" s="20">
        <v>105645000</v>
      </c>
      <c r="G94" s="20">
        <v>162067000</v>
      </c>
      <c r="H94" s="20">
        <v>242850000</v>
      </c>
      <c r="I94" s="20">
        <v>354978000</v>
      </c>
      <c r="J94" s="20">
        <v>438375000</v>
      </c>
      <c r="K94" s="20">
        <v>563347000</v>
      </c>
      <c r="L94" s="20">
        <v>462288000</v>
      </c>
      <c r="M94" s="20">
        <v>391316000</v>
      </c>
    </row>
    <row r="95" spans="1:47" x14ac:dyDescent="0.2">
      <c r="A95" s="16" t="s">
        <v>1288</v>
      </c>
      <c r="B95" s="20">
        <v>73755000</v>
      </c>
      <c r="C95" s="20">
        <v>5114000</v>
      </c>
      <c r="D95" s="20">
        <v>13403000</v>
      </c>
      <c r="E95" s="20">
        <v>31056000</v>
      </c>
      <c r="F95" s="20">
        <v>35845000</v>
      </c>
      <c r="G95" s="20">
        <v>48294000</v>
      </c>
      <c r="H95" s="20">
        <v>63488000</v>
      </c>
      <c r="I95" s="20">
        <v>88208000</v>
      </c>
      <c r="J95" s="20">
        <v>99690000</v>
      </c>
      <c r="K95" s="20">
        <v>102464000</v>
      </c>
      <c r="L95" s="20">
        <v>76162000</v>
      </c>
      <c r="M95" s="20">
        <v>72977000</v>
      </c>
    </row>
    <row r="96" spans="1:47" x14ac:dyDescent="0.2">
      <c r="A96" s="47" t="s">
        <v>1408</v>
      </c>
      <c r="B96" s="20"/>
      <c r="C96" s="49">
        <v>0</v>
      </c>
      <c r="D96" s="49">
        <f t="shared" ref="D96:AU96" si="40">D95/D$3</f>
        <v>39.921825916057493</v>
      </c>
      <c r="E96" s="49">
        <f t="shared" si="40"/>
        <v>4.4851199586011425</v>
      </c>
      <c r="F96" s="49">
        <f t="shared" si="40"/>
        <v>0.6683672339594563</v>
      </c>
      <c r="G96" s="49">
        <f t="shared" si="40"/>
        <v>12.061988537296859</v>
      </c>
      <c r="H96" s="49">
        <f t="shared" si="40"/>
        <v>0.17370998061243875</v>
      </c>
      <c r="I96" s="49">
        <f t="shared" si="40"/>
        <v>131.91868857511585</v>
      </c>
      <c r="J96" s="49">
        <f t="shared" si="40"/>
        <v>8.9903877900587875E-2</v>
      </c>
      <c r="K96" s="49">
        <f t="shared" si="40"/>
        <v>207.99294735514727</v>
      </c>
      <c r="L96" s="49">
        <f t="shared" si="40"/>
        <v>0.19385760886024114</v>
      </c>
      <c r="M96" s="49">
        <f t="shared" si="40"/>
        <v>2.0243273231622747</v>
      </c>
      <c r="N96" s="49" t="e">
        <f t="shared" si="40"/>
        <v>#DIV/0!</v>
      </c>
      <c r="O96" s="49" t="e">
        <f t="shared" si="40"/>
        <v>#DIV/0!</v>
      </c>
      <c r="P96" s="49" t="e">
        <f t="shared" si="40"/>
        <v>#DIV/0!</v>
      </c>
      <c r="Q96" s="49" t="e">
        <f t="shared" si="40"/>
        <v>#DIV/0!</v>
      </c>
      <c r="R96" s="49" t="e">
        <f t="shared" si="40"/>
        <v>#DIV/0!</v>
      </c>
      <c r="S96" s="49" t="e">
        <f t="shared" si="40"/>
        <v>#DIV/0!</v>
      </c>
      <c r="T96" s="49" t="e">
        <f t="shared" si="40"/>
        <v>#DIV/0!</v>
      </c>
      <c r="U96" s="49" t="e">
        <f t="shared" si="40"/>
        <v>#DIV/0!</v>
      </c>
      <c r="V96" s="49" t="e">
        <f t="shared" si="40"/>
        <v>#DIV/0!</v>
      </c>
      <c r="W96" s="49" t="e">
        <f t="shared" si="40"/>
        <v>#DIV/0!</v>
      </c>
      <c r="X96" s="49" t="e">
        <f t="shared" si="40"/>
        <v>#DIV/0!</v>
      </c>
      <c r="Y96" s="49" t="e">
        <f t="shared" si="40"/>
        <v>#DIV/0!</v>
      </c>
      <c r="Z96" s="49" t="e">
        <f t="shared" si="40"/>
        <v>#DIV/0!</v>
      </c>
      <c r="AA96" s="49" t="e">
        <f t="shared" si="40"/>
        <v>#DIV/0!</v>
      </c>
      <c r="AB96" s="49" t="e">
        <f t="shared" si="40"/>
        <v>#DIV/0!</v>
      </c>
      <c r="AC96" s="49" t="e">
        <f t="shared" si="40"/>
        <v>#DIV/0!</v>
      </c>
      <c r="AD96" s="49" t="e">
        <f t="shared" si="40"/>
        <v>#DIV/0!</v>
      </c>
      <c r="AE96" s="49" t="e">
        <f t="shared" si="40"/>
        <v>#DIV/0!</v>
      </c>
      <c r="AF96" s="49" t="e">
        <f t="shared" si="40"/>
        <v>#DIV/0!</v>
      </c>
      <c r="AG96" s="49" t="e">
        <f t="shared" si="40"/>
        <v>#DIV/0!</v>
      </c>
      <c r="AH96" s="49" t="e">
        <f t="shared" si="40"/>
        <v>#DIV/0!</v>
      </c>
      <c r="AI96" s="49" t="e">
        <f t="shared" si="40"/>
        <v>#DIV/0!</v>
      </c>
      <c r="AJ96" s="49" t="e">
        <f t="shared" si="40"/>
        <v>#DIV/0!</v>
      </c>
      <c r="AK96" s="49" t="e">
        <f t="shared" si="40"/>
        <v>#DIV/0!</v>
      </c>
      <c r="AL96" s="49" t="e">
        <f t="shared" si="40"/>
        <v>#DIV/0!</v>
      </c>
      <c r="AM96" s="49" t="e">
        <f t="shared" si="40"/>
        <v>#DIV/0!</v>
      </c>
      <c r="AN96" s="49" t="e">
        <f t="shared" si="40"/>
        <v>#DIV/0!</v>
      </c>
      <c r="AO96" s="49" t="e">
        <f t="shared" si="40"/>
        <v>#DIV/0!</v>
      </c>
      <c r="AP96" s="49" t="e">
        <f t="shared" si="40"/>
        <v>#DIV/0!</v>
      </c>
      <c r="AQ96" s="49" t="e">
        <f t="shared" si="40"/>
        <v>#DIV/0!</v>
      </c>
      <c r="AR96" s="49" t="e">
        <f t="shared" si="40"/>
        <v>#DIV/0!</v>
      </c>
      <c r="AS96" s="49" t="e">
        <f t="shared" si="40"/>
        <v>#DIV/0!</v>
      </c>
      <c r="AT96" s="49" t="e">
        <f t="shared" si="40"/>
        <v>#DIV/0!</v>
      </c>
      <c r="AU96" s="49" t="e">
        <f t="shared" si="40"/>
        <v>#DIV/0!</v>
      </c>
    </row>
    <row r="97" spans="1:47" x14ac:dyDescent="0.2">
      <c r="A97" s="16" t="s">
        <v>1289</v>
      </c>
      <c r="B97" s="20">
        <v>73755000</v>
      </c>
      <c r="C97" s="20">
        <v>5114000</v>
      </c>
      <c r="D97" s="20">
        <v>13403000</v>
      </c>
      <c r="E97" s="20">
        <v>31056000</v>
      </c>
      <c r="F97" s="20">
        <v>35845000</v>
      </c>
      <c r="G97" s="20">
        <v>48294000</v>
      </c>
      <c r="H97" s="20">
        <v>63488000</v>
      </c>
      <c r="I97" s="20">
        <v>88208000</v>
      </c>
      <c r="J97" s="20">
        <v>99690000</v>
      </c>
      <c r="K97" s="20">
        <v>102464000</v>
      </c>
      <c r="L97" s="20">
        <v>76162000</v>
      </c>
      <c r="M97" s="20">
        <v>72977000</v>
      </c>
    </row>
    <row r="98" spans="1:47" x14ac:dyDescent="0.2">
      <c r="A98" s="16" t="s">
        <v>1291</v>
      </c>
      <c r="B98" s="20">
        <v>73755000</v>
      </c>
      <c r="C98" s="20">
        <v>5114000</v>
      </c>
      <c r="D98" s="20">
        <v>13403000</v>
      </c>
      <c r="E98" s="20">
        <v>31056000</v>
      </c>
      <c r="F98" s="20">
        <v>35845000</v>
      </c>
      <c r="G98" s="20">
        <v>48294000</v>
      </c>
      <c r="H98" s="20">
        <v>63488000</v>
      </c>
      <c r="I98" s="20">
        <v>88208000</v>
      </c>
      <c r="J98" s="20">
        <v>99690000</v>
      </c>
      <c r="K98" s="20">
        <v>102464000</v>
      </c>
      <c r="L98" s="20">
        <v>76162000</v>
      </c>
      <c r="M98" s="20">
        <v>72977000</v>
      </c>
    </row>
    <row r="99" spans="1:47" x14ac:dyDescent="0.2">
      <c r="A99" s="16" t="s">
        <v>1292</v>
      </c>
      <c r="B99" s="20">
        <v>402946000</v>
      </c>
      <c r="C99" s="20">
        <v>1513000</v>
      </c>
      <c r="D99" s="20">
        <v>12573000</v>
      </c>
      <c r="E99" s="20">
        <v>42238000</v>
      </c>
      <c r="F99" s="20">
        <v>69800000</v>
      </c>
      <c r="G99" s="20">
        <v>113773000</v>
      </c>
      <c r="H99" s="20">
        <v>179362000</v>
      </c>
      <c r="I99" s="20">
        <v>266946000</v>
      </c>
      <c r="J99" s="20">
        <v>340567000</v>
      </c>
      <c r="K99" s="20">
        <v>461645000</v>
      </c>
      <c r="L99" s="20">
        <v>387332000</v>
      </c>
      <c r="M99" s="20">
        <v>320653000</v>
      </c>
    </row>
    <row r="100" spans="1:47" x14ac:dyDescent="0.2">
      <c r="A100" s="47" t="s">
        <v>1410</v>
      </c>
      <c r="B100" s="20"/>
      <c r="C100" s="49">
        <v>0</v>
      </c>
      <c r="D100" s="49">
        <f t="shared" ref="D100:AU100" si="41">D99/D$3</f>
        <v>37.449609583122495</v>
      </c>
      <c r="E100" s="49">
        <f t="shared" si="41"/>
        <v>6.1000288772345135</v>
      </c>
      <c r="F100" s="49">
        <f t="shared" si="41"/>
        <v>1.3014934560013962</v>
      </c>
      <c r="G100" s="49">
        <f t="shared" si="41"/>
        <v>28.416130820679079</v>
      </c>
      <c r="H100" s="49">
        <f t="shared" si="41"/>
        <v>0.49075367853150581</v>
      </c>
      <c r="I100" s="49">
        <f t="shared" si="41"/>
        <v>399.22871213918097</v>
      </c>
      <c r="J100" s="49">
        <f t="shared" si="41"/>
        <v>0.30713505853114165</v>
      </c>
      <c r="K100" s="49">
        <f t="shared" si="41"/>
        <v>937.09892432236654</v>
      </c>
      <c r="L100" s="49">
        <f t="shared" si="41"/>
        <v>0.98588870243763194</v>
      </c>
      <c r="M100" s="49">
        <f t="shared" si="41"/>
        <v>8.8946740638002773</v>
      </c>
      <c r="N100" s="49" t="e">
        <f t="shared" si="41"/>
        <v>#DIV/0!</v>
      </c>
      <c r="O100" s="49" t="e">
        <f t="shared" si="41"/>
        <v>#DIV/0!</v>
      </c>
      <c r="P100" s="49" t="e">
        <f t="shared" si="41"/>
        <v>#DIV/0!</v>
      </c>
      <c r="Q100" s="49" t="e">
        <f t="shared" si="41"/>
        <v>#DIV/0!</v>
      </c>
      <c r="R100" s="49" t="e">
        <f t="shared" si="41"/>
        <v>#DIV/0!</v>
      </c>
      <c r="S100" s="49" t="e">
        <f t="shared" si="41"/>
        <v>#DIV/0!</v>
      </c>
      <c r="T100" s="49" t="e">
        <f t="shared" si="41"/>
        <v>#DIV/0!</v>
      </c>
      <c r="U100" s="49" t="e">
        <f t="shared" si="41"/>
        <v>#DIV/0!</v>
      </c>
      <c r="V100" s="49" t="e">
        <f t="shared" si="41"/>
        <v>#DIV/0!</v>
      </c>
      <c r="W100" s="49" t="e">
        <f t="shared" si="41"/>
        <v>#DIV/0!</v>
      </c>
      <c r="X100" s="49" t="e">
        <f t="shared" si="41"/>
        <v>#DIV/0!</v>
      </c>
      <c r="Y100" s="49" t="e">
        <f t="shared" si="41"/>
        <v>#DIV/0!</v>
      </c>
      <c r="Z100" s="49" t="e">
        <f t="shared" si="41"/>
        <v>#DIV/0!</v>
      </c>
      <c r="AA100" s="49" t="e">
        <f t="shared" si="41"/>
        <v>#DIV/0!</v>
      </c>
      <c r="AB100" s="49" t="e">
        <f t="shared" si="41"/>
        <v>#DIV/0!</v>
      </c>
      <c r="AC100" s="49" t="e">
        <f t="shared" si="41"/>
        <v>#DIV/0!</v>
      </c>
      <c r="AD100" s="49" t="e">
        <f t="shared" si="41"/>
        <v>#DIV/0!</v>
      </c>
      <c r="AE100" s="49" t="e">
        <f t="shared" si="41"/>
        <v>#DIV/0!</v>
      </c>
      <c r="AF100" s="49" t="e">
        <f t="shared" si="41"/>
        <v>#DIV/0!</v>
      </c>
      <c r="AG100" s="49" t="e">
        <f t="shared" si="41"/>
        <v>#DIV/0!</v>
      </c>
      <c r="AH100" s="49" t="e">
        <f t="shared" si="41"/>
        <v>#DIV/0!</v>
      </c>
      <c r="AI100" s="49" t="e">
        <f t="shared" si="41"/>
        <v>#DIV/0!</v>
      </c>
      <c r="AJ100" s="49" t="e">
        <f t="shared" si="41"/>
        <v>#DIV/0!</v>
      </c>
      <c r="AK100" s="49" t="e">
        <f t="shared" si="41"/>
        <v>#DIV/0!</v>
      </c>
      <c r="AL100" s="49" t="e">
        <f t="shared" si="41"/>
        <v>#DIV/0!</v>
      </c>
      <c r="AM100" s="49" t="e">
        <f t="shared" si="41"/>
        <v>#DIV/0!</v>
      </c>
      <c r="AN100" s="49" t="e">
        <f t="shared" si="41"/>
        <v>#DIV/0!</v>
      </c>
      <c r="AO100" s="49" t="e">
        <f t="shared" si="41"/>
        <v>#DIV/0!</v>
      </c>
      <c r="AP100" s="49" t="e">
        <f t="shared" si="41"/>
        <v>#DIV/0!</v>
      </c>
      <c r="AQ100" s="49" t="e">
        <f t="shared" si="41"/>
        <v>#DIV/0!</v>
      </c>
      <c r="AR100" s="49" t="e">
        <f t="shared" si="41"/>
        <v>#DIV/0!</v>
      </c>
      <c r="AS100" s="49" t="e">
        <f t="shared" si="41"/>
        <v>#DIV/0!</v>
      </c>
      <c r="AT100" s="49" t="e">
        <f t="shared" si="41"/>
        <v>#DIV/0!</v>
      </c>
      <c r="AU100" s="49" t="e">
        <f t="shared" si="41"/>
        <v>#DIV/0!</v>
      </c>
    </row>
    <row r="101" spans="1:47" x14ac:dyDescent="0.2">
      <c r="A101" s="16" t="s">
        <v>1386</v>
      </c>
      <c r="B101" s="20">
        <v>-3050000</v>
      </c>
      <c r="C101" s="16"/>
      <c r="D101" s="16"/>
      <c r="E101" s="16"/>
      <c r="F101" s="16"/>
      <c r="G101" s="16"/>
      <c r="H101" s="16"/>
      <c r="I101" s="20">
        <v>-176000</v>
      </c>
      <c r="J101" s="20">
        <v>-1882000</v>
      </c>
      <c r="K101" s="20">
        <v>-762000</v>
      </c>
      <c r="L101" s="20">
        <v>-1206000</v>
      </c>
      <c r="M101" s="20">
        <v>-2314000</v>
      </c>
    </row>
    <row r="102" spans="1:47" x14ac:dyDescent="0.2">
      <c r="A102" s="16" t="s">
        <v>1293</v>
      </c>
      <c r="B102" s="19">
        <v>-552466000</v>
      </c>
      <c r="C102" s="19">
        <v>-6627000</v>
      </c>
      <c r="D102" s="19">
        <v>-25729000</v>
      </c>
      <c r="E102" s="19">
        <v>-68130000</v>
      </c>
      <c r="F102" s="19">
        <v>-64648000</v>
      </c>
      <c r="G102" s="19">
        <v>-158943000</v>
      </c>
      <c r="H102" s="19">
        <v>46740000</v>
      </c>
      <c r="I102" s="19">
        <v>-354435000</v>
      </c>
      <c r="J102" s="19">
        <v>373528000</v>
      </c>
      <c r="K102" s="19">
        <v>-673161000</v>
      </c>
      <c r="L102" s="19">
        <v>-222538000</v>
      </c>
      <c r="M102" s="19">
        <v>-466566000</v>
      </c>
    </row>
    <row r="103" spans="1:47" x14ac:dyDescent="0.2">
      <c r="A103" s="47" t="s">
        <v>1413</v>
      </c>
      <c r="B103" s="20"/>
      <c r="C103" s="49">
        <v>0</v>
      </c>
      <c r="D103" s="49">
        <f t="shared" ref="D103:AU103" si="42">D102/D$3</f>
        <v>-76.635727747089689</v>
      </c>
      <c r="E103" s="49">
        <f t="shared" si="42"/>
        <v>-9.8393618875417257</v>
      </c>
      <c r="F103" s="49">
        <f t="shared" si="42"/>
        <v>-1.2054290679595741</v>
      </c>
      <c r="G103" s="49">
        <f t="shared" si="42"/>
        <v>-39.697864001399232</v>
      </c>
      <c r="H103" s="49">
        <f t="shared" si="42"/>
        <v>0.12788565545969927</v>
      </c>
      <c r="I103" s="49">
        <f t="shared" si="42"/>
        <v>-530.07210666970332</v>
      </c>
      <c r="J103" s="49">
        <f t="shared" si="42"/>
        <v>0.33686042436002395</v>
      </c>
      <c r="K103" s="49">
        <f t="shared" si="42"/>
        <v>-1366.4578821297068</v>
      </c>
      <c r="L103" s="49">
        <f t="shared" si="42"/>
        <v>-0.56643318926157848</v>
      </c>
      <c r="M103" s="49">
        <f t="shared" si="42"/>
        <v>-12.942191400832177</v>
      </c>
      <c r="N103" s="49" t="e">
        <f t="shared" si="42"/>
        <v>#DIV/0!</v>
      </c>
      <c r="O103" s="49" t="e">
        <f t="shared" si="42"/>
        <v>#DIV/0!</v>
      </c>
      <c r="P103" s="49" t="e">
        <f t="shared" si="42"/>
        <v>#DIV/0!</v>
      </c>
      <c r="Q103" s="49" t="e">
        <f t="shared" si="42"/>
        <v>#DIV/0!</v>
      </c>
      <c r="R103" s="49" t="e">
        <f t="shared" si="42"/>
        <v>#DIV/0!</v>
      </c>
      <c r="S103" s="49" t="e">
        <f t="shared" si="42"/>
        <v>#DIV/0!</v>
      </c>
      <c r="T103" s="49" t="e">
        <f t="shared" si="42"/>
        <v>#DIV/0!</v>
      </c>
      <c r="U103" s="49" t="e">
        <f t="shared" si="42"/>
        <v>#DIV/0!</v>
      </c>
      <c r="V103" s="49" t="e">
        <f t="shared" si="42"/>
        <v>#DIV/0!</v>
      </c>
      <c r="W103" s="49" t="e">
        <f t="shared" si="42"/>
        <v>#DIV/0!</v>
      </c>
      <c r="X103" s="49" t="e">
        <f t="shared" si="42"/>
        <v>#DIV/0!</v>
      </c>
      <c r="Y103" s="49" t="e">
        <f t="shared" si="42"/>
        <v>#DIV/0!</v>
      </c>
      <c r="Z103" s="49" t="e">
        <f t="shared" si="42"/>
        <v>#DIV/0!</v>
      </c>
      <c r="AA103" s="49" t="e">
        <f t="shared" si="42"/>
        <v>#DIV/0!</v>
      </c>
      <c r="AB103" s="49" t="e">
        <f t="shared" si="42"/>
        <v>#DIV/0!</v>
      </c>
      <c r="AC103" s="49" t="e">
        <f t="shared" si="42"/>
        <v>#DIV/0!</v>
      </c>
      <c r="AD103" s="49" t="e">
        <f t="shared" si="42"/>
        <v>#DIV/0!</v>
      </c>
      <c r="AE103" s="49" t="e">
        <f t="shared" si="42"/>
        <v>#DIV/0!</v>
      </c>
      <c r="AF103" s="49" t="e">
        <f t="shared" si="42"/>
        <v>#DIV/0!</v>
      </c>
      <c r="AG103" s="49" t="e">
        <f t="shared" si="42"/>
        <v>#DIV/0!</v>
      </c>
      <c r="AH103" s="49" t="e">
        <f t="shared" si="42"/>
        <v>#DIV/0!</v>
      </c>
      <c r="AI103" s="49" t="e">
        <f t="shared" si="42"/>
        <v>#DIV/0!</v>
      </c>
      <c r="AJ103" s="49" t="e">
        <f t="shared" si="42"/>
        <v>#DIV/0!</v>
      </c>
      <c r="AK103" s="49" t="e">
        <f t="shared" si="42"/>
        <v>#DIV/0!</v>
      </c>
      <c r="AL103" s="49" t="e">
        <f t="shared" si="42"/>
        <v>#DIV/0!</v>
      </c>
      <c r="AM103" s="49" t="e">
        <f t="shared" si="42"/>
        <v>#DIV/0!</v>
      </c>
      <c r="AN103" s="49" t="e">
        <f t="shared" si="42"/>
        <v>#DIV/0!</v>
      </c>
      <c r="AO103" s="49" t="e">
        <f t="shared" si="42"/>
        <v>#DIV/0!</v>
      </c>
      <c r="AP103" s="49" t="e">
        <f t="shared" si="42"/>
        <v>#DIV/0!</v>
      </c>
      <c r="AQ103" s="49" t="e">
        <f t="shared" si="42"/>
        <v>#DIV/0!</v>
      </c>
      <c r="AR103" s="49" t="e">
        <f t="shared" si="42"/>
        <v>#DIV/0!</v>
      </c>
      <c r="AS103" s="49" t="e">
        <f t="shared" si="42"/>
        <v>#DIV/0!</v>
      </c>
      <c r="AT103" s="49" t="e">
        <f t="shared" si="42"/>
        <v>#DIV/0!</v>
      </c>
      <c r="AU103" s="49" t="e">
        <f t="shared" si="42"/>
        <v>#DIV/0!</v>
      </c>
    </row>
    <row r="104" spans="1:47" x14ac:dyDescent="0.2">
      <c r="A104" s="16" t="s">
        <v>1295</v>
      </c>
      <c r="B104" s="16"/>
      <c r="C104" s="16">
        <v>0</v>
      </c>
      <c r="D104" s="20">
        <v>-108000</v>
      </c>
      <c r="E104" s="20">
        <v>-8050000</v>
      </c>
      <c r="F104" s="16">
        <v>0</v>
      </c>
      <c r="G104" s="16">
        <v>0</v>
      </c>
      <c r="H104" s="16"/>
      <c r="I104" s="16"/>
      <c r="J104" s="16"/>
      <c r="K104" s="16"/>
      <c r="L104" s="16"/>
      <c r="M104" s="16"/>
    </row>
    <row r="105" spans="1:47" x14ac:dyDescent="0.2">
      <c r="A105" s="16" t="s">
        <v>1297</v>
      </c>
      <c r="B105" s="16"/>
      <c r="C105" s="16">
        <v>0</v>
      </c>
      <c r="D105" s="20">
        <v>108000</v>
      </c>
      <c r="E105" s="20">
        <v>8050000</v>
      </c>
      <c r="F105" s="16">
        <v>0</v>
      </c>
      <c r="G105" s="16">
        <v>0</v>
      </c>
      <c r="H105" s="16"/>
      <c r="I105" s="16"/>
      <c r="J105" s="16"/>
      <c r="K105" s="16"/>
      <c r="L105" s="16"/>
      <c r="M105" s="16"/>
    </row>
    <row r="106" spans="1:47" x14ac:dyDescent="0.2">
      <c r="A106" s="16" t="s">
        <v>1298</v>
      </c>
      <c r="B106" s="20">
        <v>88645000</v>
      </c>
      <c r="C106" s="20">
        <v>-236000</v>
      </c>
      <c r="D106" s="20">
        <v>16000</v>
      </c>
      <c r="E106" s="20">
        <v>53462000</v>
      </c>
      <c r="F106" s="20">
        <v>-1960000</v>
      </c>
      <c r="G106" s="20">
        <v>-5485000</v>
      </c>
      <c r="H106" s="20">
        <v>20566000</v>
      </c>
      <c r="I106" s="20">
        <v>6379000</v>
      </c>
      <c r="J106" s="20">
        <v>6003000</v>
      </c>
      <c r="K106" s="20">
        <v>22661000</v>
      </c>
      <c r="L106" s="20">
        <v>71816000</v>
      </c>
      <c r="M106" s="20">
        <v>103901000</v>
      </c>
    </row>
    <row r="107" spans="1:47" x14ac:dyDescent="0.2">
      <c r="A107" s="16" t="s">
        <v>1383</v>
      </c>
      <c r="B107" s="16"/>
      <c r="C107" s="16">
        <v>0</v>
      </c>
      <c r="D107" s="16"/>
      <c r="E107" s="20">
        <v>-36532000</v>
      </c>
      <c r="F107" s="20">
        <v>-1763000</v>
      </c>
      <c r="G107" s="20">
        <v>-4275000</v>
      </c>
      <c r="H107" s="20">
        <v>-5467000</v>
      </c>
      <c r="I107" s="16">
        <v>0</v>
      </c>
      <c r="J107" s="16"/>
      <c r="K107" s="16"/>
      <c r="L107" s="16"/>
      <c r="M107" s="16"/>
    </row>
    <row r="108" spans="1:47" x14ac:dyDescent="0.2">
      <c r="A108" s="16" t="s">
        <v>1300</v>
      </c>
      <c r="B108" s="16"/>
      <c r="C108" s="16">
        <v>0</v>
      </c>
      <c r="D108" s="16"/>
      <c r="E108" s="20">
        <v>11482000</v>
      </c>
      <c r="F108" s="16">
        <v>0</v>
      </c>
      <c r="G108" s="16">
        <v>0</v>
      </c>
      <c r="H108" s="16"/>
      <c r="I108" s="16"/>
      <c r="J108" s="16"/>
      <c r="K108" s="16"/>
      <c r="L108" s="16"/>
      <c r="M108" s="16"/>
    </row>
    <row r="109" spans="1:47" x14ac:dyDescent="0.2">
      <c r="A109" s="16" t="s">
        <v>1302</v>
      </c>
      <c r="B109" s="16"/>
      <c r="C109" s="16"/>
      <c r="D109" s="16"/>
      <c r="E109" s="20">
        <v>-11482000</v>
      </c>
      <c r="F109" s="16"/>
      <c r="G109" s="16"/>
      <c r="H109" s="16"/>
      <c r="I109" s="16"/>
      <c r="J109" s="16"/>
      <c r="K109" s="16"/>
      <c r="L109" s="16"/>
      <c r="M109" s="16"/>
    </row>
    <row r="110" spans="1:47" x14ac:dyDescent="0.2">
      <c r="A110" s="16" t="s">
        <v>1303</v>
      </c>
      <c r="B110" s="20">
        <v>88645000</v>
      </c>
      <c r="C110" s="20">
        <v>-236000</v>
      </c>
      <c r="D110" s="20">
        <v>16000</v>
      </c>
      <c r="E110" s="20">
        <v>78512000</v>
      </c>
      <c r="F110" s="20">
        <v>-197000</v>
      </c>
      <c r="G110" s="20">
        <v>-1210000</v>
      </c>
      <c r="H110" s="20">
        <v>26033000</v>
      </c>
      <c r="I110" s="20">
        <v>6379000</v>
      </c>
      <c r="J110" s="20">
        <v>6003000</v>
      </c>
      <c r="K110" s="20">
        <v>22661000</v>
      </c>
      <c r="L110" s="20">
        <v>71816000</v>
      </c>
      <c r="M110" s="20">
        <v>103901000</v>
      </c>
    </row>
    <row r="111" spans="1:47" x14ac:dyDescent="0.2">
      <c r="A111" s="16" t="s">
        <v>1304</v>
      </c>
      <c r="B111" s="20" t="s">
        <v>1294</v>
      </c>
      <c r="C111" s="20">
        <v>-6863000</v>
      </c>
      <c r="D111" s="20">
        <v>-25821000</v>
      </c>
      <c r="E111" s="20">
        <v>-22718000</v>
      </c>
      <c r="F111" s="20">
        <v>-66608000</v>
      </c>
      <c r="G111" s="20" t="s">
        <v>1294</v>
      </c>
      <c r="H111" s="20">
        <v>67306000</v>
      </c>
      <c r="I111" s="20" t="s">
        <v>1294</v>
      </c>
      <c r="J111" s="20">
        <v>379531000</v>
      </c>
      <c r="K111" s="20" t="s">
        <v>1294</v>
      </c>
      <c r="L111" s="20" t="s">
        <v>1294</v>
      </c>
      <c r="M111" s="20" t="s">
        <v>1294</v>
      </c>
    </row>
    <row r="112" spans="1:47" x14ac:dyDescent="0.2">
      <c r="A112" s="16" t="s">
        <v>1305</v>
      </c>
      <c r="B112" s="20">
        <v>3977000</v>
      </c>
      <c r="C112" s="20">
        <v>-63000</v>
      </c>
      <c r="D112" s="20">
        <v>7000</v>
      </c>
      <c r="E112" s="20">
        <v>484000</v>
      </c>
      <c r="F112" s="20">
        <v>1749000</v>
      </c>
      <c r="G112" s="20">
        <v>553000</v>
      </c>
      <c r="H112" s="20">
        <v>448000</v>
      </c>
      <c r="I112" s="20">
        <v>809000</v>
      </c>
      <c r="J112" s="20">
        <v>1870000</v>
      </c>
      <c r="K112" s="20">
        <v>-325000</v>
      </c>
      <c r="L112" s="20">
        <v>2888000</v>
      </c>
      <c r="M112" s="20">
        <v>3587000</v>
      </c>
    </row>
    <row r="113" spans="1:47" x14ac:dyDescent="0.2">
      <c r="A113" s="16" t="s">
        <v>1306</v>
      </c>
      <c r="B113" s="20" t="s">
        <v>1294</v>
      </c>
      <c r="C113" s="20">
        <v>-6800000</v>
      </c>
      <c r="D113" s="20">
        <v>-25828000</v>
      </c>
      <c r="E113" s="20">
        <v>-23202000</v>
      </c>
      <c r="F113" s="20">
        <v>-68357000</v>
      </c>
      <c r="G113" s="20" t="s">
        <v>1294</v>
      </c>
      <c r="H113" s="20">
        <v>66858000</v>
      </c>
      <c r="I113" s="20" t="s">
        <v>1294</v>
      </c>
      <c r="J113" s="20">
        <v>377661000</v>
      </c>
      <c r="K113" s="20" t="s">
        <v>1294</v>
      </c>
      <c r="L113" s="20" t="s">
        <v>1294</v>
      </c>
      <c r="M113" s="20" t="s">
        <v>1294</v>
      </c>
    </row>
    <row r="114" spans="1:47" x14ac:dyDescent="0.2">
      <c r="A114" s="16" t="s">
        <v>1307</v>
      </c>
      <c r="B114" s="19">
        <v>-467798000</v>
      </c>
      <c r="C114" s="19">
        <v>-6800000</v>
      </c>
      <c r="D114" s="19">
        <v>-25828000</v>
      </c>
      <c r="E114" s="19">
        <v>-23202000</v>
      </c>
      <c r="F114" s="19">
        <v>-68357000</v>
      </c>
      <c r="G114" s="19">
        <v>-164981000</v>
      </c>
      <c r="H114" s="19">
        <v>66858000</v>
      </c>
      <c r="I114" s="19">
        <v>-348865000</v>
      </c>
      <c r="J114" s="19">
        <v>377661000</v>
      </c>
      <c r="K114" s="19">
        <v>-650175000</v>
      </c>
      <c r="L114" s="19">
        <v>-153610000</v>
      </c>
      <c r="M114" s="19">
        <v>-366252000</v>
      </c>
    </row>
    <row r="115" spans="1:47" x14ac:dyDescent="0.2">
      <c r="A115" s="47" t="s">
        <v>1411</v>
      </c>
      <c r="B115" s="16"/>
      <c r="C115" s="49" t="e">
        <f t="shared" ref="C115:AU115" si="43">C114/C$3</f>
        <v>#DIV/0!</v>
      </c>
      <c r="D115" s="49">
        <f t="shared" si="43"/>
        <v>-76.930606562704838</v>
      </c>
      <c r="E115" s="49">
        <f t="shared" si="43"/>
        <v>-3.3508421329039062</v>
      </c>
      <c r="F115" s="49">
        <f t="shared" si="43"/>
        <v>-1.2745872230929434</v>
      </c>
      <c r="G115" s="49">
        <f t="shared" si="43"/>
        <v>-41.205924770608625</v>
      </c>
      <c r="H115" s="49">
        <f t="shared" si="43"/>
        <v>0.18293066223201912</v>
      </c>
      <c r="I115" s="49">
        <f t="shared" si="43"/>
        <v>-521.74194279155847</v>
      </c>
      <c r="J115" s="49">
        <f t="shared" si="43"/>
        <v>0.34058770620738205</v>
      </c>
      <c r="K115" s="49">
        <f t="shared" si="43"/>
        <v>-1319.7983149850959</v>
      </c>
      <c r="L115" s="49">
        <f t="shared" si="43"/>
        <v>-0.39098851523097661</v>
      </c>
      <c r="M115" s="49">
        <f t="shared" si="43"/>
        <v>-10.159556171983356</v>
      </c>
      <c r="N115" s="49" t="e">
        <f t="shared" si="43"/>
        <v>#DIV/0!</v>
      </c>
      <c r="O115" s="49" t="e">
        <f t="shared" si="43"/>
        <v>#DIV/0!</v>
      </c>
      <c r="P115" s="49" t="e">
        <f t="shared" si="43"/>
        <v>#DIV/0!</v>
      </c>
      <c r="Q115" s="49" t="e">
        <f t="shared" si="43"/>
        <v>#DIV/0!</v>
      </c>
      <c r="R115" s="49" t="e">
        <f t="shared" si="43"/>
        <v>#DIV/0!</v>
      </c>
      <c r="S115" s="49" t="e">
        <f t="shared" si="43"/>
        <v>#DIV/0!</v>
      </c>
      <c r="T115" s="49" t="e">
        <f t="shared" si="43"/>
        <v>#DIV/0!</v>
      </c>
      <c r="U115" s="49" t="e">
        <f t="shared" si="43"/>
        <v>#DIV/0!</v>
      </c>
      <c r="V115" s="49" t="e">
        <f t="shared" si="43"/>
        <v>#DIV/0!</v>
      </c>
      <c r="W115" s="49" t="e">
        <f t="shared" si="43"/>
        <v>#DIV/0!</v>
      </c>
      <c r="X115" s="49" t="e">
        <f t="shared" si="43"/>
        <v>#DIV/0!</v>
      </c>
      <c r="Y115" s="49" t="e">
        <f t="shared" si="43"/>
        <v>#DIV/0!</v>
      </c>
      <c r="Z115" s="49" t="e">
        <f t="shared" si="43"/>
        <v>#DIV/0!</v>
      </c>
      <c r="AA115" s="49" t="e">
        <f t="shared" si="43"/>
        <v>#DIV/0!</v>
      </c>
      <c r="AB115" s="49" t="e">
        <f t="shared" si="43"/>
        <v>#DIV/0!</v>
      </c>
      <c r="AC115" s="49" t="e">
        <f t="shared" si="43"/>
        <v>#DIV/0!</v>
      </c>
      <c r="AD115" s="49" t="e">
        <f t="shared" si="43"/>
        <v>#DIV/0!</v>
      </c>
      <c r="AE115" s="49" t="e">
        <f t="shared" si="43"/>
        <v>#DIV/0!</v>
      </c>
      <c r="AF115" s="49" t="e">
        <f t="shared" si="43"/>
        <v>#DIV/0!</v>
      </c>
      <c r="AG115" s="49" t="e">
        <f t="shared" si="43"/>
        <v>#DIV/0!</v>
      </c>
      <c r="AH115" s="49" t="e">
        <f t="shared" si="43"/>
        <v>#DIV/0!</v>
      </c>
      <c r="AI115" s="49" t="e">
        <f t="shared" si="43"/>
        <v>#DIV/0!</v>
      </c>
      <c r="AJ115" s="49" t="e">
        <f t="shared" si="43"/>
        <v>#DIV/0!</v>
      </c>
      <c r="AK115" s="49" t="e">
        <f t="shared" si="43"/>
        <v>#DIV/0!</v>
      </c>
      <c r="AL115" s="49" t="e">
        <f t="shared" si="43"/>
        <v>#DIV/0!</v>
      </c>
      <c r="AM115" s="49" t="e">
        <f t="shared" si="43"/>
        <v>#DIV/0!</v>
      </c>
      <c r="AN115" s="49" t="e">
        <f t="shared" si="43"/>
        <v>#DIV/0!</v>
      </c>
      <c r="AO115" s="49" t="e">
        <f t="shared" si="43"/>
        <v>#DIV/0!</v>
      </c>
      <c r="AP115" s="49" t="e">
        <f t="shared" si="43"/>
        <v>#DIV/0!</v>
      </c>
      <c r="AQ115" s="49" t="e">
        <f t="shared" si="43"/>
        <v>#DIV/0!</v>
      </c>
      <c r="AR115" s="49" t="e">
        <f t="shared" si="43"/>
        <v>#DIV/0!</v>
      </c>
      <c r="AS115" s="49" t="e">
        <f t="shared" si="43"/>
        <v>#DIV/0!</v>
      </c>
      <c r="AT115" s="49" t="e">
        <f t="shared" si="43"/>
        <v>#DIV/0!</v>
      </c>
      <c r="AU115" s="49" t="e">
        <f t="shared" si="43"/>
        <v>#DIV/0!</v>
      </c>
    </row>
    <row r="116" spans="1:47" x14ac:dyDescent="0.2">
      <c r="A116" s="16" t="s">
        <v>1308</v>
      </c>
      <c r="B116" s="20" t="s">
        <v>1294</v>
      </c>
      <c r="C116" s="20">
        <v>-6800000</v>
      </c>
      <c r="D116" s="20">
        <v>-25828000</v>
      </c>
      <c r="E116" s="20">
        <v>-23202000</v>
      </c>
      <c r="F116" s="20">
        <v>-68357000</v>
      </c>
      <c r="G116" s="20" t="s">
        <v>1294</v>
      </c>
      <c r="H116" s="20">
        <v>66858000</v>
      </c>
      <c r="I116" s="20" t="s">
        <v>1294</v>
      </c>
      <c r="J116" s="20">
        <v>377661000</v>
      </c>
      <c r="K116" s="20" t="s">
        <v>1294</v>
      </c>
      <c r="L116" s="20" t="s">
        <v>1294</v>
      </c>
      <c r="M116" s="20" t="s">
        <v>1294</v>
      </c>
    </row>
    <row r="117" spans="1:47" x14ac:dyDescent="0.2">
      <c r="A117" s="16" t="s">
        <v>1309</v>
      </c>
      <c r="B117" s="20" t="s">
        <v>1294</v>
      </c>
      <c r="C117" s="20">
        <v>-6800000</v>
      </c>
      <c r="D117" s="20">
        <v>-25828000</v>
      </c>
      <c r="E117" s="20">
        <v>-23202000</v>
      </c>
      <c r="F117" s="20">
        <v>-68357000</v>
      </c>
      <c r="G117" s="20" t="s">
        <v>1294</v>
      </c>
      <c r="H117" s="20">
        <v>66858000</v>
      </c>
      <c r="I117" s="20" t="s">
        <v>1294</v>
      </c>
      <c r="J117" s="20">
        <v>377661000</v>
      </c>
      <c r="K117" s="20" t="s">
        <v>1294</v>
      </c>
      <c r="L117" s="20" t="s">
        <v>1294</v>
      </c>
      <c r="M117" s="20" t="s">
        <v>1294</v>
      </c>
    </row>
    <row r="118" spans="1:47" x14ac:dyDescent="0.2">
      <c r="A118" s="16" t="s">
        <v>1312</v>
      </c>
      <c r="B118" s="20" t="s">
        <v>1294</v>
      </c>
      <c r="C118" s="20">
        <v>-6800000</v>
      </c>
      <c r="D118" s="20">
        <v>-25828000</v>
      </c>
      <c r="E118" s="20">
        <v>-23202000</v>
      </c>
      <c r="F118" s="20">
        <v>-68357000</v>
      </c>
      <c r="G118" s="20" t="s">
        <v>1294</v>
      </c>
      <c r="H118" s="20">
        <v>66858000</v>
      </c>
      <c r="I118" s="20" t="s">
        <v>1294</v>
      </c>
      <c r="J118" s="20">
        <v>377661000</v>
      </c>
      <c r="K118" s="20" t="s">
        <v>1294</v>
      </c>
      <c r="L118" s="20" t="s">
        <v>1294</v>
      </c>
      <c r="M118" s="20" t="s">
        <v>1294</v>
      </c>
    </row>
    <row r="119" spans="1:47" x14ac:dyDescent="0.2">
      <c r="A119" s="16" t="s">
        <v>1313</v>
      </c>
      <c r="B119" s="16">
        <v>-5.4</v>
      </c>
      <c r="C119" s="16">
        <v>-0.23200000000000001</v>
      </c>
      <c r="D119" s="16">
        <v>-0.88200000000000001</v>
      </c>
      <c r="E119" s="16">
        <v>-1.89</v>
      </c>
      <c r="F119" s="16">
        <v>-1.71</v>
      </c>
      <c r="G119" s="16">
        <v>-3.44</v>
      </c>
      <c r="H119" s="16">
        <v>1.23</v>
      </c>
      <c r="I119" s="16">
        <v>-5.29</v>
      </c>
      <c r="J119" s="16">
        <v>4.97</v>
      </c>
      <c r="K119" s="16">
        <v>-8.36</v>
      </c>
      <c r="L119" s="16">
        <v>-1.94</v>
      </c>
      <c r="M119" s="16">
        <v>-4.34</v>
      </c>
    </row>
    <row r="120" spans="1:47" x14ac:dyDescent="0.2">
      <c r="A120" s="16" t="s">
        <v>1314</v>
      </c>
      <c r="B120" s="16">
        <v>-5.4</v>
      </c>
      <c r="C120" s="16">
        <v>-0.23200000000000001</v>
      </c>
      <c r="D120" s="16">
        <v>-0.88200000000000001</v>
      </c>
      <c r="E120" s="16">
        <v>-1.89</v>
      </c>
      <c r="F120" s="16">
        <v>-1.71</v>
      </c>
      <c r="G120" s="16">
        <v>-3.44</v>
      </c>
      <c r="H120" s="16">
        <v>1.17</v>
      </c>
      <c r="I120" s="16">
        <v>-5.29</v>
      </c>
      <c r="J120" s="16">
        <v>4.7</v>
      </c>
      <c r="K120" s="16">
        <v>-8.36</v>
      </c>
      <c r="L120" s="16">
        <v>-1.94</v>
      </c>
      <c r="M120" s="16">
        <v>-4.34</v>
      </c>
    </row>
    <row r="121" spans="1:47" x14ac:dyDescent="0.2">
      <c r="A121" s="16" t="s">
        <v>1315</v>
      </c>
      <c r="B121" s="20">
        <v>85933901</v>
      </c>
      <c r="C121" s="20">
        <v>29297808</v>
      </c>
      <c r="D121" s="20">
        <v>29297808</v>
      </c>
      <c r="E121" s="20">
        <v>12257483</v>
      </c>
      <c r="F121" s="20">
        <v>40057365</v>
      </c>
      <c r="G121" s="20">
        <v>47964368</v>
      </c>
      <c r="H121" s="20">
        <v>54392304</v>
      </c>
      <c r="I121" s="20">
        <v>65949672</v>
      </c>
      <c r="J121" s="20">
        <v>75948686</v>
      </c>
      <c r="K121" s="20">
        <v>77746575</v>
      </c>
      <c r="L121" s="20">
        <v>79220930</v>
      </c>
      <c r="M121" s="20">
        <v>84359126</v>
      </c>
    </row>
    <row r="122" spans="1:47" x14ac:dyDescent="0.2">
      <c r="A122" s="16" t="s">
        <v>1316</v>
      </c>
      <c r="B122" s="20">
        <v>85933901</v>
      </c>
      <c r="C122" s="20">
        <v>29297808</v>
      </c>
      <c r="D122" s="20">
        <v>29297808</v>
      </c>
      <c r="E122" s="20">
        <v>12257483</v>
      </c>
      <c r="F122" s="20">
        <v>40057365</v>
      </c>
      <c r="G122" s="20">
        <v>47964368</v>
      </c>
      <c r="H122" s="20">
        <v>56932798</v>
      </c>
      <c r="I122" s="20">
        <v>65949672</v>
      </c>
      <c r="J122" s="20">
        <v>80393496</v>
      </c>
      <c r="K122" s="20">
        <v>77746575</v>
      </c>
      <c r="L122" s="20">
        <v>79220930</v>
      </c>
      <c r="M122" s="20">
        <v>84359126</v>
      </c>
    </row>
    <row r="123" spans="1:47" x14ac:dyDescent="0.2">
      <c r="A123" s="16" t="s">
        <v>1317</v>
      </c>
      <c r="B123" s="20" t="s">
        <v>1294</v>
      </c>
      <c r="C123" s="20">
        <v>-6627000</v>
      </c>
      <c r="D123" s="20">
        <v>-25729000</v>
      </c>
      <c r="E123" s="20">
        <v>-68130000</v>
      </c>
      <c r="F123" s="20">
        <v>-64648000</v>
      </c>
      <c r="G123" s="20" t="s">
        <v>1294</v>
      </c>
      <c r="H123" s="20">
        <v>46740000</v>
      </c>
      <c r="I123" s="20" t="s">
        <v>1294</v>
      </c>
      <c r="J123" s="20">
        <v>373528000</v>
      </c>
      <c r="K123" s="20" t="s">
        <v>1294</v>
      </c>
      <c r="L123" s="20" t="s">
        <v>1294</v>
      </c>
      <c r="M123" s="20" t="s">
        <v>1294</v>
      </c>
    </row>
    <row r="124" spans="1:47" x14ac:dyDescent="0.2">
      <c r="A124" s="16" t="s">
        <v>1318</v>
      </c>
      <c r="B124" s="20">
        <v>587466000</v>
      </c>
      <c r="C124" s="20">
        <v>6627000</v>
      </c>
      <c r="D124" s="20">
        <v>25976000</v>
      </c>
      <c r="E124" s="20">
        <v>73294000</v>
      </c>
      <c r="F124" s="20">
        <v>105645000</v>
      </c>
      <c r="G124" s="20">
        <v>162067000</v>
      </c>
      <c r="H124" s="20">
        <v>242850000</v>
      </c>
      <c r="I124" s="20">
        <v>354978000</v>
      </c>
      <c r="J124" s="20">
        <v>539553000</v>
      </c>
      <c r="K124" s="20">
        <v>673597000</v>
      </c>
      <c r="L124" s="20">
        <v>592538000</v>
      </c>
      <c r="M124" s="20">
        <v>501566000</v>
      </c>
    </row>
    <row r="125" spans="1:47" x14ac:dyDescent="0.2">
      <c r="A125" s="16" t="s">
        <v>1319</v>
      </c>
      <c r="B125" s="20" t="s">
        <v>1294</v>
      </c>
      <c r="C125" s="20">
        <v>-6800000</v>
      </c>
      <c r="D125" s="20">
        <v>-25828000</v>
      </c>
      <c r="E125" s="20">
        <v>-23202000</v>
      </c>
      <c r="F125" s="20">
        <v>-68357000</v>
      </c>
      <c r="G125" s="20" t="s">
        <v>1294</v>
      </c>
      <c r="H125" s="20">
        <v>66858000</v>
      </c>
      <c r="I125" s="20" t="s">
        <v>1294</v>
      </c>
      <c r="J125" s="20">
        <v>377661000</v>
      </c>
      <c r="K125" s="20" t="s">
        <v>1294</v>
      </c>
      <c r="L125" s="20" t="s">
        <v>1294</v>
      </c>
      <c r="M125" s="20" t="s">
        <v>1294</v>
      </c>
    </row>
    <row r="126" spans="1:47" x14ac:dyDescent="0.2">
      <c r="A126" s="16" t="s">
        <v>1320</v>
      </c>
      <c r="B126" s="20" t="s">
        <v>1294</v>
      </c>
      <c r="C126" s="20">
        <v>-6800000</v>
      </c>
      <c r="D126" s="20">
        <v>-25828000</v>
      </c>
      <c r="E126" s="20">
        <v>-30091200</v>
      </c>
      <c r="F126" s="20">
        <v>-68357000</v>
      </c>
      <c r="G126" s="20" t="s">
        <v>1294</v>
      </c>
      <c r="H126" s="20">
        <v>66858000</v>
      </c>
      <c r="I126" s="20" t="s">
        <v>1294</v>
      </c>
      <c r="J126" s="20">
        <v>377661000</v>
      </c>
      <c r="K126" s="20" t="s">
        <v>1294</v>
      </c>
      <c r="L126" s="20" t="s">
        <v>1294</v>
      </c>
      <c r="M126" s="20" t="s">
        <v>1294</v>
      </c>
    </row>
    <row r="127" spans="1:47" x14ac:dyDescent="0.2">
      <c r="A127" s="16" t="s">
        <v>1322</v>
      </c>
      <c r="B127" s="16"/>
      <c r="C127" s="16">
        <v>0</v>
      </c>
      <c r="D127" s="20">
        <v>108000</v>
      </c>
      <c r="E127" s="20">
        <v>8050000</v>
      </c>
      <c r="F127" s="16">
        <v>0</v>
      </c>
      <c r="G127" s="16">
        <v>0</v>
      </c>
      <c r="H127" s="16"/>
      <c r="I127" s="16"/>
      <c r="J127" s="16"/>
      <c r="K127" s="16"/>
      <c r="L127" s="16"/>
      <c r="M127" s="16"/>
    </row>
    <row r="128" spans="1:47" x14ac:dyDescent="0.2">
      <c r="A128" s="16" t="s">
        <v>1323</v>
      </c>
      <c r="B128" s="16"/>
      <c r="C128" s="16">
        <v>0</v>
      </c>
      <c r="D128" s="20">
        <v>-108000</v>
      </c>
      <c r="E128" s="20">
        <v>-8050000</v>
      </c>
      <c r="F128" s="16">
        <v>0</v>
      </c>
      <c r="G128" s="16">
        <v>0</v>
      </c>
      <c r="H128" s="16"/>
      <c r="I128" s="16"/>
      <c r="J128" s="16"/>
      <c r="K128" s="16"/>
      <c r="L128" s="16"/>
      <c r="M128" s="16"/>
    </row>
    <row r="129" spans="1:47" x14ac:dyDescent="0.2">
      <c r="A129" s="16" t="s">
        <v>1281</v>
      </c>
      <c r="B129" s="20" t="s">
        <v>1294</v>
      </c>
      <c r="C129" s="20">
        <v>-6863000</v>
      </c>
      <c r="D129" s="20">
        <v>-25713000</v>
      </c>
      <c r="E129" s="20">
        <v>-14668000</v>
      </c>
      <c r="F129" s="20">
        <v>-64648000</v>
      </c>
      <c r="G129" s="20" t="s">
        <v>1294</v>
      </c>
      <c r="H129" s="20">
        <v>46740000</v>
      </c>
      <c r="I129" s="20" t="s">
        <v>1294</v>
      </c>
      <c r="J129" s="20">
        <v>373528000</v>
      </c>
      <c r="K129" s="20" t="s">
        <v>1294</v>
      </c>
      <c r="L129" s="20" t="s">
        <v>1294</v>
      </c>
      <c r="M129" s="20" t="s">
        <v>1294</v>
      </c>
    </row>
    <row r="130" spans="1:47" x14ac:dyDescent="0.2">
      <c r="A130" s="16" t="s">
        <v>1278</v>
      </c>
      <c r="B130" s="20" t="s">
        <v>1294</v>
      </c>
      <c r="C130" s="20">
        <v>-6825000</v>
      </c>
      <c r="D130" s="20">
        <v>-25586000</v>
      </c>
      <c r="E130" s="20">
        <v>-13743000</v>
      </c>
      <c r="F130" s="20">
        <v>-61624000</v>
      </c>
      <c r="G130" s="20" t="s">
        <v>1294</v>
      </c>
      <c r="H130" s="20">
        <v>51465000</v>
      </c>
      <c r="I130" s="20" t="s">
        <v>1294</v>
      </c>
      <c r="J130" s="20">
        <v>391481000</v>
      </c>
      <c r="K130" s="20" t="s">
        <v>1294</v>
      </c>
      <c r="L130" s="20" t="s">
        <v>1294</v>
      </c>
      <c r="M130" s="20" t="s">
        <v>1294</v>
      </c>
    </row>
    <row r="131" spans="1:47" x14ac:dyDescent="0.2">
      <c r="A131" s="16" t="s">
        <v>1364</v>
      </c>
      <c r="B131" s="20">
        <v>113815000</v>
      </c>
      <c r="C131" s="16"/>
      <c r="D131" s="16"/>
      <c r="E131" s="16"/>
      <c r="F131" s="16"/>
      <c r="G131" s="16"/>
      <c r="H131" s="16"/>
      <c r="I131" s="16"/>
      <c r="J131" s="20">
        <v>101178000</v>
      </c>
      <c r="K131" s="20">
        <v>110250000</v>
      </c>
      <c r="L131" s="20">
        <v>130250000</v>
      </c>
      <c r="M131" s="20">
        <v>110250000</v>
      </c>
    </row>
    <row r="132" spans="1:47" x14ac:dyDescent="0.2">
      <c r="A132" s="16" t="s">
        <v>1324</v>
      </c>
      <c r="B132" s="20">
        <v>18966000</v>
      </c>
      <c r="C132" s="20">
        <v>38000</v>
      </c>
      <c r="D132" s="20">
        <v>127000</v>
      </c>
      <c r="E132" s="20">
        <v>925000</v>
      </c>
      <c r="F132" s="20">
        <v>3024000</v>
      </c>
      <c r="G132" s="20">
        <v>3519000</v>
      </c>
      <c r="H132" s="20">
        <v>4725000</v>
      </c>
      <c r="I132" s="20">
        <v>9184000</v>
      </c>
      <c r="J132" s="20">
        <v>17953000</v>
      </c>
      <c r="K132" s="20">
        <v>24172000</v>
      </c>
      <c r="L132" s="20">
        <v>19837000</v>
      </c>
      <c r="M132" s="20">
        <v>19259000</v>
      </c>
    </row>
    <row r="133" spans="1:47" x14ac:dyDescent="0.2">
      <c r="A133" s="16" t="s">
        <v>1325</v>
      </c>
      <c r="B133" s="20" t="s">
        <v>1294</v>
      </c>
      <c r="C133" s="20">
        <v>-6800000</v>
      </c>
      <c r="D133" s="20">
        <v>-25828000</v>
      </c>
      <c r="E133" s="20">
        <v>-23202000</v>
      </c>
      <c r="F133" s="20">
        <v>-68357000</v>
      </c>
      <c r="G133" s="20" t="s">
        <v>1294</v>
      </c>
      <c r="H133" s="20">
        <v>66858000</v>
      </c>
      <c r="I133" s="20" t="s">
        <v>1294</v>
      </c>
      <c r="J133" s="20">
        <v>377661000</v>
      </c>
      <c r="K133" s="20" t="s">
        <v>1294</v>
      </c>
      <c r="L133" s="20" t="s">
        <v>1294</v>
      </c>
      <c r="M133" s="20" t="s">
        <v>1294</v>
      </c>
    </row>
    <row r="134" spans="1:47" x14ac:dyDescent="0.2">
      <c r="A134" s="16" t="s">
        <v>1326</v>
      </c>
      <c r="B134" s="16"/>
      <c r="C134" s="16">
        <v>0</v>
      </c>
      <c r="D134" s="16"/>
      <c r="E134" s="20">
        <v>11482000</v>
      </c>
      <c r="F134" s="16">
        <v>0</v>
      </c>
      <c r="G134" s="16">
        <v>0</v>
      </c>
      <c r="H134" s="16"/>
      <c r="I134" s="16"/>
      <c r="J134" s="16"/>
      <c r="K134" s="16"/>
      <c r="L134" s="16"/>
      <c r="M134" s="16"/>
    </row>
    <row r="135" spans="1:47" x14ac:dyDescent="0.2">
      <c r="A135" s="16" t="s">
        <v>1327</v>
      </c>
      <c r="B135" s="16"/>
      <c r="C135" s="16">
        <v>0</v>
      </c>
      <c r="D135" s="16"/>
      <c r="E135" s="20">
        <v>11482000</v>
      </c>
      <c r="F135" s="16">
        <v>0</v>
      </c>
      <c r="G135" s="16">
        <v>0</v>
      </c>
      <c r="H135" s="16"/>
      <c r="I135" s="16"/>
      <c r="J135" s="16"/>
      <c r="K135" s="16"/>
      <c r="L135" s="16"/>
      <c r="M135" s="16"/>
    </row>
    <row r="136" spans="1:47" x14ac:dyDescent="0.2">
      <c r="A136" s="16" t="s">
        <v>1328</v>
      </c>
      <c r="B136" s="20" t="s">
        <v>1294</v>
      </c>
      <c r="C136" s="20">
        <v>-6825000</v>
      </c>
      <c r="D136" s="20">
        <v>-25586000</v>
      </c>
      <c r="E136" s="20">
        <v>-25225000</v>
      </c>
      <c r="F136" s="20">
        <v>-61624000</v>
      </c>
      <c r="G136" s="20" t="s">
        <v>1294</v>
      </c>
      <c r="H136" s="20">
        <v>51465000</v>
      </c>
      <c r="I136" s="20" t="s">
        <v>1294</v>
      </c>
      <c r="J136" s="20">
        <v>391481000</v>
      </c>
      <c r="K136" s="20" t="s">
        <v>1294</v>
      </c>
      <c r="L136" s="20" t="s">
        <v>1294</v>
      </c>
      <c r="M136" s="20" t="s">
        <v>1294</v>
      </c>
    </row>
    <row r="137" spans="1:47" x14ac:dyDescent="0.2">
      <c r="A137" s="16" t="s">
        <v>1329</v>
      </c>
      <c r="B137" s="16">
        <v>8.5000000000000006E-2</v>
      </c>
      <c r="C137" s="16">
        <v>8.9999999999999993E-3</v>
      </c>
      <c r="D137" s="16">
        <v>0.17899999999999999</v>
      </c>
      <c r="E137" s="16">
        <v>0.4</v>
      </c>
      <c r="F137" s="16">
        <v>2.5999999999999999E-2</v>
      </c>
      <c r="G137" s="16">
        <v>0.18</v>
      </c>
      <c r="H137" s="16">
        <v>7.0000000000000001E-3</v>
      </c>
      <c r="I137" s="16">
        <v>0.14799999999999999</v>
      </c>
      <c r="J137" s="16">
        <v>5.0000000000000001E-3</v>
      </c>
      <c r="K137" s="16">
        <v>1E-3</v>
      </c>
      <c r="L137" s="16">
        <v>8.5000000000000006E-2</v>
      </c>
      <c r="M137" s="16">
        <v>8.5000000000000006E-2</v>
      </c>
    </row>
    <row r="138" spans="1:47" x14ac:dyDescent="0.2">
      <c r="A138" s="16" t="s">
        <v>1330</v>
      </c>
      <c r="B138" s="16">
        <v>0</v>
      </c>
      <c r="C138" s="16">
        <v>0</v>
      </c>
      <c r="D138" s="16">
        <v>0</v>
      </c>
      <c r="E138" s="20">
        <v>4592800</v>
      </c>
      <c r="F138" s="16">
        <v>0</v>
      </c>
      <c r="G138" s="16">
        <v>0</v>
      </c>
      <c r="H138" s="16">
        <v>0</v>
      </c>
      <c r="I138" s="16">
        <v>0</v>
      </c>
      <c r="J138" s="16">
        <v>0</v>
      </c>
      <c r="K138" s="16">
        <v>0</v>
      </c>
      <c r="L138" s="16">
        <v>0</v>
      </c>
      <c r="M138" s="16">
        <v>0</v>
      </c>
    </row>
    <row r="140" spans="1:47" x14ac:dyDescent="0.2">
      <c r="A140" t="s">
        <v>1331</v>
      </c>
      <c r="B140">
        <v>39362000</v>
      </c>
      <c r="C140">
        <v>5123000</v>
      </c>
      <c r="D140">
        <v>96733000</v>
      </c>
      <c r="E140">
        <v>183220000</v>
      </c>
      <c r="F140">
        <v>2608000</v>
      </c>
      <c r="G140">
        <v>315934000</v>
      </c>
      <c r="H140">
        <v>430983000</v>
      </c>
      <c r="I140">
        <v>1016152000</v>
      </c>
      <c r="J140">
        <v>250945000</v>
      </c>
      <c r="K140">
        <v>38592000</v>
      </c>
      <c r="L140">
        <v>62664000</v>
      </c>
      <c r="M140">
        <v>331984000</v>
      </c>
    </row>
    <row r="141" spans="1:47" x14ac:dyDescent="0.2">
      <c r="A141" s="47" t="s">
        <v>1412</v>
      </c>
      <c r="B141" s="20"/>
      <c r="C141" s="49">
        <f t="shared" ref="C141:AU141" si="44">IFERROR(C140/C$3,0)</f>
        <v>0</v>
      </c>
      <c r="D141" s="49">
        <f t="shared" si="44"/>
        <v>288.12638859494064</v>
      </c>
      <c r="E141" s="49">
        <f t="shared" si="44"/>
        <v>26.460705783581314</v>
      </c>
      <c r="F141" s="49">
        <f t="shared" si="44"/>
        <v>4.8628867238562197E-2</v>
      </c>
      <c r="G141" s="49">
        <f t="shared" si="44"/>
        <v>78.908193285756937</v>
      </c>
      <c r="H141" s="49">
        <f t="shared" si="44"/>
        <v>1.1792157348521091</v>
      </c>
      <c r="I141" s="49">
        <f t="shared" si="44"/>
        <v>1519.6970709343952</v>
      </c>
      <c r="J141" s="49">
        <f t="shared" si="44"/>
        <v>0.22631085003273171</v>
      </c>
      <c r="K141" s="49">
        <f t="shared" si="44"/>
        <v>78.33838054662948</v>
      </c>
      <c r="L141" s="49">
        <f t="shared" si="44"/>
        <v>0.15950071166222199</v>
      </c>
      <c r="M141" s="49">
        <f t="shared" si="44"/>
        <v>9.2089875173370324</v>
      </c>
      <c r="N141" s="49">
        <f t="shared" si="44"/>
        <v>0</v>
      </c>
      <c r="O141" s="49">
        <f t="shared" si="44"/>
        <v>0</v>
      </c>
      <c r="P141" s="49">
        <f t="shared" si="44"/>
        <v>0</v>
      </c>
      <c r="Q141" s="49">
        <f t="shared" si="44"/>
        <v>0</v>
      </c>
      <c r="R141" s="49">
        <f t="shared" si="44"/>
        <v>0</v>
      </c>
      <c r="S141" s="49">
        <f t="shared" si="44"/>
        <v>0</v>
      </c>
      <c r="T141" s="49">
        <f t="shared" si="44"/>
        <v>0</v>
      </c>
      <c r="U141" s="49">
        <f t="shared" si="44"/>
        <v>0</v>
      </c>
      <c r="V141" s="49">
        <f t="shared" si="44"/>
        <v>0</v>
      </c>
      <c r="W141" s="49">
        <f t="shared" si="44"/>
        <v>0</v>
      </c>
      <c r="X141" s="49">
        <f t="shared" si="44"/>
        <v>0</v>
      </c>
      <c r="Y141" s="49">
        <f t="shared" si="44"/>
        <v>0</v>
      </c>
      <c r="Z141" s="49">
        <f t="shared" si="44"/>
        <v>0</v>
      </c>
      <c r="AA141" s="49">
        <f t="shared" si="44"/>
        <v>0</v>
      </c>
      <c r="AB141" s="49">
        <f t="shared" si="44"/>
        <v>0</v>
      </c>
      <c r="AC141" s="49">
        <f t="shared" si="44"/>
        <v>0</v>
      </c>
      <c r="AD141" s="49">
        <f t="shared" si="44"/>
        <v>0</v>
      </c>
      <c r="AE141" s="49">
        <f t="shared" si="44"/>
        <v>0</v>
      </c>
      <c r="AF141" s="49">
        <f t="shared" si="44"/>
        <v>0</v>
      </c>
      <c r="AG141" s="49">
        <f t="shared" si="44"/>
        <v>0</v>
      </c>
      <c r="AH141" s="49">
        <f t="shared" si="44"/>
        <v>0</v>
      </c>
      <c r="AI141" s="49">
        <f t="shared" si="44"/>
        <v>0</v>
      </c>
      <c r="AJ141" s="49">
        <f t="shared" si="44"/>
        <v>0</v>
      </c>
      <c r="AK141" s="49">
        <f t="shared" si="44"/>
        <v>0</v>
      </c>
      <c r="AL141" s="49">
        <f t="shared" si="44"/>
        <v>0</v>
      </c>
      <c r="AM141" s="49">
        <f t="shared" si="44"/>
        <v>0</v>
      </c>
      <c r="AN141" s="49">
        <f t="shared" si="44"/>
        <v>0</v>
      </c>
      <c r="AO141" s="49">
        <f t="shared" si="44"/>
        <v>0</v>
      </c>
      <c r="AP141" s="49">
        <f t="shared" si="44"/>
        <v>0</v>
      </c>
      <c r="AQ141" s="49">
        <f t="shared" si="44"/>
        <v>0</v>
      </c>
      <c r="AR141" s="49">
        <f t="shared" si="44"/>
        <v>0</v>
      </c>
      <c r="AS141" s="49">
        <f t="shared" si="44"/>
        <v>0</v>
      </c>
      <c r="AT141" s="49">
        <f t="shared" si="44"/>
        <v>0</v>
      </c>
      <c r="AU141" s="49">
        <f t="shared" si="44"/>
        <v>0</v>
      </c>
    </row>
    <row r="142" spans="1:47" ht="18" x14ac:dyDescent="0.2">
      <c r="A142" s="23"/>
    </row>
    <row r="143" spans="1:47" ht="18" x14ac:dyDescent="0.2">
      <c r="A143" s="23"/>
    </row>
    <row r="144" spans="1:47" ht="18" x14ac:dyDescent="0.2">
      <c r="A144" s="23"/>
    </row>
    <row r="145" spans="1:47" ht="18" x14ac:dyDescent="0.2">
      <c r="A145" s="23"/>
    </row>
    <row r="147" spans="1:47" ht="18" x14ac:dyDescent="0.2">
      <c r="A147" s="23"/>
    </row>
    <row r="148" spans="1:47" x14ac:dyDescent="0.2">
      <c r="A148" s="47"/>
      <c r="B148" s="20"/>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row>
    <row r="149" spans="1:47" ht="18" x14ac:dyDescent="0.2">
      <c r="A149" s="23"/>
    </row>
    <row r="150" spans="1:47" ht="18" x14ac:dyDescent="0.2">
      <c r="A150" s="23"/>
    </row>
    <row r="151" spans="1:47" ht="18" x14ac:dyDescent="0.2">
      <c r="A151" s="23"/>
    </row>
    <row r="152" spans="1:47" ht="18" x14ac:dyDescent="0.2">
      <c r="A152" s="23"/>
    </row>
  </sheetData>
  <sortState xmlns:xlrd2="http://schemas.microsoft.com/office/spreadsheetml/2017/richdata2" columnSort="1" ref="C1:M55">
    <sortCondition ref="C1:M1"/>
  </sortState>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E9D2-130E-BC41-8B8A-715E8D7CCB3A}">
  <dimension ref="A1:AU149"/>
  <sheetViews>
    <sheetView workbookViewId="0"/>
  </sheetViews>
  <sheetFormatPr baseColWidth="10" defaultRowHeight="16" x14ac:dyDescent="0.2"/>
  <sheetData>
    <row r="1" spans="1:47" x14ac:dyDescent="0.2">
      <c r="A1" t="s">
        <v>1283</v>
      </c>
      <c r="B1" t="s">
        <v>1284</v>
      </c>
      <c r="C1" s="17">
        <v>42369</v>
      </c>
      <c r="D1" s="17">
        <v>42735</v>
      </c>
      <c r="E1" s="17">
        <v>43100</v>
      </c>
      <c r="F1" s="17">
        <v>43465</v>
      </c>
      <c r="G1" s="17">
        <v>43830</v>
      </c>
      <c r="H1" s="17">
        <v>44196</v>
      </c>
      <c r="I1" s="17">
        <v>44561</v>
      </c>
      <c r="J1" s="17">
        <v>44926</v>
      </c>
      <c r="K1" s="17">
        <v>45291</v>
      </c>
      <c r="L1" s="17">
        <v>45657</v>
      </c>
    </row>
    <row r="2" spans="1:47" x14ac:dyDescent="0.2">
      <c r="C2" s="41">
        <v>1.3592353718698755</v>
      </c>
      <c r="D2" s="41">
        <v>1.3408655143236416</v>
      </c>
      <c r="E2" s="41">
        <v>1.3081614773889187</v>
      </c>
      <c r="F2" s="41">
        <v>1.2816317011746046</v>
      </c>
      <c r="G2" s="41">
        <v>1.2620696220330916</v>
      </c>
      <c r="H2" s="41">
        <v>1.231407573454085</v>
      </c>
      <c r="I2" s="41">
        <v>1.2144058909803599</v>
      </c>
      <c r="J2" s="41">
        <v>1.1298901106999999</v>
      </c>
      <c r="K2" s="41">
        <v>1.0618269999999999</v>
      </c>
      <c r="L2" s="41">
        <v>1.03</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0</v>
      </c>
      <c r="E3">
        <f t="shared" si="0"/>
        <v>0</v>
      </c>
      <c r="F3">
        <f t="shared" si="0"/>
        <v>165535550.52371192</v>
      </c>
      <c r="G3">
        <f t="shared" si="0"/>
        <v>33669493.37659882</v>
      </c>
      <c r="H3">
        <f t="shared" si="0"/>
        <v>413333034.69802475</v>
      </c>
      <c r="I3">
        <f t="shared" si="0"/>
        <v>59094205.060995296</v>
      </c>
      <c r="J3">
        <f t="shared" si="0"/>
        <v>122551271.07685409</v>
      </c>
      <c r="K3">
        <f t="shared" ref="K3:AU3" si="1">K2*K90</f>
        <v>350966740.13699996</v>
      </c>
      <c r="L3">
        <f t="shared" si="1"/>
        <v>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J4" si="2">C$2*C91</f>
        <v>0</v>
      </c>
      <c r="D4">
        <f t="shared" si="2"/>
        <v>0</v>
      </c>
      <c r="E4">
        <f t="shared" si="2"/>
        <v>0</v>
      </c>
      <c r="F4">
        <f t="shared" si="2"/>
        <v>165458652.62164146</v>
      </c>
      <c r="G4">
        <f t="shared" si="2"/>
        <v>33217672.451910969</v>
      </c>
      <c r="H4">
        <f t="shared" si="2"/>
        <v>413212356.75582623</v>
      </c>
      <c r="I4">
        <f t="shared" si="2"/>
        <v>59089347.437431373</v>
      </c>
      <c r="J4">
        <f t="shared" si="2"/>
        <v>118711904.48069549</v>
      </c>
      <c r="K4">
        <f t="shared" ref="K4:L4" si="3">K$2*K91</f>
        <v>350966740.13699996</v>
      </c>
      <c r="L4">
        <f t="shared" si="3"/>
        <v>0</v>
      </c>
    </row>
    <row r="5" spans="1:47" x14ac:dyDescent="0.2">
      <c r="A5" t="s">
        <v>1287</v>
      </c>
      <c r="C5">
        <f t="shared" ref="C5:J5" si="4">C$2*C92</f>
        <v>22670686.767417654</v>
      </c>
      <c r="D5">
        <f t="shared" si="4"/>
        <v>117235894.51385896</v>
      </c>
      <c r="E5">
        <f t="shared" si="4"/>
        <v>117917675.57183714</v>
      </c>
      <c r="F5">
        <f t="shared" si="4"/>
        <v>224967375.77058068</v>
      </c>
      <c r="G5">
        <f t="shared" si="4"/>
        <v>302722543.68010139</v>
      </c>
      <c r="H5">
        <f t="shared" si="4"/>
        <v>336101614.50613141</v>
      </c>
      <c r="I5">
        <f t="shared" si="4"/>
        <v>418255961.72432768</v>
      </c>
      <c r="J5">
        <f t="shared" si="4"/>
        <v>507554546.95721483</v>
      </c>
      <c r="K5">
        <f t="shared" ref="K5:L5" si="5">K$2*K92</f>
        <v>559827049.20999992</v>
      </c>
      <c r="L5">
        <f t="shared" si="5"/>
        <v>516934340</v>
      </c>
    </row>
    <row r="6" spans="1:47" x14ac:dyDescent="0.2">
      <c r="A6" t="s">
        <v>1333</v>
      </c>
      <c r="C6">
        <f t="shared" ref="C6:J6" si="6">C$2*C93</f>
        <v>6942974.2795113241</v>
      </c>
      <c r="D6">
        <f t="shared" si="6"/>
        <v>15729693.348530641</v>
      </c>
      <c r="E6">
        <f t="shared" si="6"/>
        <v>20511971.965458248</v>
      </c>
      <c r="F6">
        <f t="shared" si="6"/>
        <v>41459503.901297286</v>
      </c>
      <c r="G6">
        <f t="shared" si="6"/>
        <v>58660996.0320981</v>
      </c>
      <c r="H6">
        <f t="shared" si="6"/>
        <v>74285893.27619113</v>
      </c>
      <c r="I6">
        <f t="shared" si="6"/>
        <v>96009715.335016266</v>
      </c>
      <c r="J6">
        <f t="shared" si="6"/>
        <v>102226807.76558249</v>
      </c>
      <c r="K6">
        <f t="shared" ref="K6:L6" si="7">K$2*K93</f>
        <v>109744067.75799999</v>
      </c>
      <c r="L6">
        <f t="shared" si="7"/>
        <v>108601140</v>
      </c>
    </row>
    <row r="7" spans="1:47" x14ac:dyDescent="0.2">
      <c r="A7" s="46" t="s">
        <v>1408</v>
      </c>
      <c r="C7" t="e">
        <f t="shared" ref="C7:J7" si="8">C$2*C94</f>
        <v>#DIV/0!</v>
      </c>
      <c r="D7" t="e">
        <f t="shared" si="8"/>
        <v>#DIV/0!</v>
      </c>
      <c r="E7" t="e">
        <f t="shared" si="8"/>
        <v>#DIV/0!</v>
      </c>
      <c r="F7">
        <f t="shared" si="8"/>
        <v>0.25045679777020752</v>
      </c>
      <c r="G7">
        <f t="shared" si="8"/>
        <v>1.7422595396956291</v>
      </c>
      <c r="H7">
        <f t="shared" si="8"/>
        <v>0.17972406519711967</v>
      </c>
      <c r="I7">
        <f t="shared" si="8"/>
        <v>1.6246891761369475</v>
      </c>
      <c r="J7">
        <f t="shared" si="8"/>
        <v>0.83415542627439776</v>
      </c>
      <c r="K7">
        <f t="shared" ref="K7:L7" si="9">K$2*K94</f>
        <v>0.31269079148400603</v>
      </c>
      <c r="L7" t="e">
        <f t="shared" si="9"/>
        <v>#DIV/0!</v>
      </c>
    </row>
    <row r="8" spans="1:47" x14ac:dyDescent="0.2">
      <c r="A8" t="s">
        <v>1334</v>
      </c>
      <c r="C8">
        <f t="shared" ref="C8:J8" si="10">C$2*C95</f>
        <v>6942974.2795113241</v>
      </c>
      <c r="D8">
        <f t="shared" si="10"/>
        <v>15729693.348530641</v>
      </c>
      <c r="E8">
        <f t="shared" si="10"/>
        <v>20511971.965458248</v>
      </c>
      <c r="F8">
        <f t="shared" si="10"/>
        <v>41459503.901297286</v>
      </c>
      <c r="G8">
        <f t="shared" si="10"/>
        <v>58660996.0320981</v>
      </c>
      <c r="H8">
        <f t="shared" si="10"/>
        <v>74285893.27619113</v>
      </c>
      <c r="I8">
        <f t="shared" si="10"/>
        <v>96009715.335016266</v>
      </c>
      <c r="J8">
        <f t="shared" si="10"/>
        <v>102226807.76558249</v>
      </c>
      <c r="K8">
        <f t="shared" ref="K8:L8" si="11">K$2*K95</f>
        <v>109744067.75799999</v>
      </c>
      <c r="L8">
        <f t="shared" si="11"/>
        <v>108601140</v>
      </c>
    </row>
    <row r="9" spans="1:47" x14ac:dyDescent="0.2">
      <c r="A9" t="s">
        <v>1335</v>
      </c>
      <c r="C9">
        <f t="shared" ref="C9:J9" si="12">C$2*C96</f>
        <v>6942974.2795113241</v>
      </c>
      <c r="D9">
        <f t="shared" si="12"/>
        <v>15729693.348530641</v>
      </c>
      <c r="E9">
        <f t="shared" si="12"/>
        <v>20511971.965458248</v>
      </c>
      <c r="F9">
        <f t="shared" si="12"/>
        <v>41459503.901297286</v>
      </c>
      <c r="G9">
        <f t="shared" si="12"/>
        <v>58660996.0320981</v>
      </c>
      <c r="H9">
        <f t="shared" si="12"/>
        <v>74285893.27619113</v>
      </c>
      <c r="I9">
        <f t="shared" si="12"/>
        <v>96009715.335016266</v>
      </c>
      <c r="J9">
        <f t="shared" si="12"/>
        <v>102226807.76558249</v>
      </c>
      <c r="K9">
        <f t="shared" ref="K9:L9" si="13">K$2*K96</f>
        <v>109744067.75799999</v>
      </c>
      <c r="L9">
        <f t="shared" si="13"/>
        <v>108601140</v>
      </c>
    </row>
    <row r="10" spans="1:47" x14ac:dyDescent="0.2">
      <c r="A10" t="s">
        <v>1336</v>
      </c>
      <c r="C10">
        <f t="shared" ref="C10:J10" si="14">C$2*C97</f>
        <v>15727712.487906329</v>
      </c>
      <c r="D10">
        <f t="shared" si="14"/>
        <v>101506201.16532832</v>
      </c>
      <c r="E10">
        <f t="shared" si="14"/>
        <v>97405703.606378883</v>
      </c>
      <c r="F10">
        <f t="shared" si="14"/>
        <v>183507871.86928341</v>
      </c>
      <c r="G10">
        <f t="shared" si="14"/>
        <v>244061547.64800331</v>
      </c>
      <c r="H10">
        <f t="shared" si="14"/>
        <v>261815721.2299403</v>
      </c>
      <c r="I10">
        <f t="shared" si="14"/>
        <v>322246246.38931143</v>
      </c>
      <c r="J10">
        <f t="shared" si="14"/>
        <v>405327739.19163239</v>
      </c>
      <c r="K10">
        <f t="shared" ref="K10:L10" si="15">K$2*K97</f>
        <v>450082981.45199996</v>
      </c>
      <c r="L10">
        <f t="shared" si="15"/>
        <v>408333200</v>
      </c>
    </row>
    <row r="11" spans="1:47" x14ac:dyDescent="0.2">
      <c r="A11" s="46" t="s">
        <v>1410</v>
      </c>
      <c r="C11" t="e">
        <f t="shared" ref="C11:J11" si="16">C$2*C98</f>
        <v>#DIV/0!</v>
      </c>
      <c r="D11" t="e">
        <f t="shared" si="16"/>
        <v>#DIV/0!</v>
      </c>
      <c r="E11" t="e">
        <f t="shared" si="16"/>
        <v>#DIV/0!</v>
      </c>
      <c r="F11">
        <f t="shared" si="16"/>
        <v>1.1085707649427068</v>
      </c>
      <c r="G11">
        <f t="shared" si="16"/>
        <v>7.2487442836794358</v>
      </c>
      <c r="H11">
        <f t="shared" si="16"/>
        <v>0.63342558966093565</v>
      </c>
      <c r="I11">
        <f t="shared" si="16"/>
        <v>5.4530938533938889</v>
      </c>
      <c r="J11">
        <f t="shared" si="16"/>
        <v>3.3074135880438487</v>
      </c>
      <c r="K11">
        <f t="shared" ref="K11:L11" si="17">K$2*K98</f>
        <v>1.2824092142643202</v>
      </c>
      <c r="L11" t="e">
        <f t="shared" si="17"/>
        <v>#DIV/0!</v>
      </c>
    </row>
    <row r="12" spans="1:47" x14ac:dyDescent="0.2">
      <c r="A12" t="s">
        <v>1293</v>
      </c>
      <c r="C12">
        <f t="shared" ref="C12:J12" si="18">C$2*C99</f>
        <v>-22670686.767417654</v>
      </c>
      <c r="D12">
        <f t="shared" si="18"/>
        <v>-117235894.51385896</v>
      </c>
      <c r="E12">
        <f t="shared" si="18"/>
        <v>-117917675.57183714</v>
      </c>
      <c r="F12">
        <f t="shared" si="18"/>
        <v>-59431825.246868759</v>
      </c>
      <c r="G12">
        <f t="shared" si="18"/>
        <v>-269053050.30350262</v>
      </c>
      <c r="H12">
        <f t="shared" si="18"/>
        <v>77231420.191893309</v>
      </c>
      <c r="I12">
        <f t="shared" si="18"/>
        <v>-359161756.6633324</v>
      </c>
      <c r="J12">
        <f t="shared" si="18"/>
        <v>-385003275.88036078</v>
      </c>
      <c r="K12">
        <f t="shared" ref="K12:L12" si="19">K$2*K99</f>
        <v>-208860309.07299998</v>
      </c>
      <c r="L12">
        <f t="shared" si="19"/>
        <v>-516934340</v>
      </c>
    </row>
    <row r="13" spans="1:47" x14ac:dyDescent="0.2">
      <c r="A13" s="46" t="s">
        <v>1413</v>
      </c>
      <c r="C13" t="e">
        <f t="shared" ref="C13:J13" si="20">C$2*C100</f>
        <v>#DIV/0!</v>
      </c>
      <c r="D13" t="e">
        <f t="shared" si="20"/>
        <v>#DIV/0!</v>
      </c>
      <c r="E13" t="e">
        <f t="shared" si="20"/>
        <v>#DIV/0!</v>
      </c>
      <c r="F13">
        <f t="shared" si="20"/>
        <v>-0.35902756271291419</v>
      </c>
      <c r="G13">
        <f t="shared" si="20"/>
        <v>-7.9910038233750651</v>
      </c>
      <c r="H13">
        <f t="shared" si="20"/>
        <v>0.18685034514194465</v>
      </c>
      <c r="I13">
        <f t="shared" si="20"/>
        <v>-6.0777830295308357</v>
      </c>
      <c r="J13">
        <f t="shared" si="20"/>
        <v>-3.1415690143182466</v>
      </c>
      <c r="K13">
        <f t="shared" ref="K13:L13" si="21">K$2*K100</f>
        <v>-0.59510000574832622</v>
      </c>
      <c r="L13" t="e">
        <f t="shared" si="21"/>
        <v>#DIV/0!</v>
      </c>
    </row>
    <row r="14" spans="1:47" x14ac:dyDescent="0.2">
      <c r="A14" t="s">
        <v>1295</v>
      </c>
      <c r="C14">
        <f t="shared" ref="C14:J14" si="22">C$2*C101</f>
        <v>-148156.65553381643</v>
      </c>
      <c r="D14">
        <f t="shared" si="22"/>
        <v>1047215.9666867641</v>
      </c>
      <c r="E14">
        <f t="shared" si="22"/>
        <v>2557455.688295336</v>
      </c>
      <c r="F14">
        <f t="shared" si="22"/>
        <v>12985492.396301093</v>
      </c>
      <c r="G14">
        <f t="shared" si="22"/>
        <v>19207437.577721622</v>
      </c>
      <c r="H14">
        <f t="shared" si="22"/>
        <v>11379437.3862892</v>
      </c>
      <c r="I14">
        <f t="shared" si="22"/>
        <v>5580195.0690547535</v>
      </c>
      <c r="J14">
        <f t="shared" si="22"/>
        <v>16692996.495481798</v>
      </c>
      <c r="K14">
        <f t="shared" ref="K14:L14" si="23">K$2*K101</f>
        <v>54689399.63499999</v>
      </c>
      <c r="L14">
        <f t="shared" si="23"/>
        <v>66575080</v>
      </c>
    </row>
    <row r="15" spans="1:47" x14ac:dyDescent="0.2">
      <c r="A15" t="s">
        <v>1337</v>
      </c>
      <c r="C15">
        <f t="shared" ref="C15:J15" si="24">C$2*C102</f>
        <v>-148156.65553381643</v>
      </c>
      <c r="D15">
        <f t="shared" si="24"/>
        <v>1047215.9666867641</v>
      </c>
      <c r="E15">
        <f t="shared" si="24"/>
        <v>2557455.688295336</v>
      </c>
      <c r="F15">
        <f t="shared" si="24"/>
        <v>12985492.396301093</v>
      </c>
      <c r="G15">
        <f t="shared" si="24"/>
        <v>19207437.577721622</v>
      </c>
      <c r="H15">
        <f t="shared" si="24"/>
        <v>11379437.3862892</v>
      </c>
      <c r="I15">
        <f t="shared" si="24"/>
        <v>5580195.0690547535</v>
      </c>
      <c r="J15">
        <f t="shared" si="24"/>
        <v>16692996.495481798</v>
      </c>
      <c r="K15">
        <f t="shared" ref="K15:L15" si="25">K$2*K102</f>
        <v>54689399.63499999</v>
      </c>
      <c r="L15">
        <f t="shared" si="25"/>
        <v>66575080</v>
      </c>
    </row>
    <row r="16" spans="1:47" x14ac:dyDescent="0.2">
      <c r="A16" s="46"/>
      <c r="C16" t="e">
        <f t="shared" ref="C16:J16" si="26">C$2*C103</f>
        <v>#DIV/0!</v>
      </c>
      <c r="D16" t="e">
        <f t="shared" si="26"/>
        <v>#DIV/0!</v>
      </c>
      <c r="E16" t="e">
        <f t="shared" si="26"/>
        <v>#DIV/0!</v>
      </c>
      <c r="F16">
        <f t="shared" si="26"/>
        <v>7.8445339114276869E-2</v>
      </c>
      <c r="G16">
        <f t="shared" si="26"/>
        <v>0.57047005022865271</v>
      </c>
      <c r="H16">
        <f t="shared" si="26"/>
        <v>2.7530916793531528E-2</v>
      </c>
      <c r="I16">
        <f t="shared" si="26"/>
        <v>9.4428803353815177E-2</v>
      </c>
      <c r="J16">
        <f t="shared" si="26"/>
        <v>0.13621234891161041</v>
      </c>
      <c r="K16">
        <f t="shared" ref="K16:L16" si="27">K$2*K103</f>
        <v>0.15582502095113621</v>
      </c>
      <c r="L16" t="e">
        <f t="shared" si="27"/>
        <v>#DIV/0!</v>
      </c>
    </row>
    <row r="17" spans="1:12" x14ac:dyDescent="0.2">
      <c r="A17" t="s">
        <v>1359</v>
      </c>
      <c r="C17">
        <f t="shared" ref="C17:J17" si="28">C$2*C104</f>
        <v>148156.65553381643</v>
      </c>
      <c r="D17">
        <f t="shared" si="28"/>
        <v>-1047215.9666867641</v>
      </c>
      <c r="E17">
        <f t="shared" si="28"/>
        <v>-2557455.688295336</v>
      </c>
      <c r="F17">
        <f t="shared" si="28"/>
        <v>-12985492.396301093</v>
      </c>
      <c r="G17">
        <f t="shared" si="28"/>
        <v>-19207437.577721622</v>
      </c>
      <c r="H17">
        <f t="shared" si="28"/>
        <v>-11379437.3862892</v>
      </c>
      <c r="I17">
        <f t="shared" si="28"/>
        <v>-5580195.0690547535</v>
      </c>
      <c r="J17">
        <f t="shared" si="28"/>
        <v>0</v>
      </c>
      <c r="K17">
        <f t="shared" ref="K17:L17" si="29">K$2*K104</f>
        <v>0</v>
      </c>
      <c r="L17">
        <f t="shared" si="29"/>
        <v>0</v>
      </c>
    </row>
    <row r="18" spans="1:12" x14ac:dyDescent="0.2">
      <c r="A18" t="s">
        <v>1298</v>
      </c>
      <c r="C18">
        <f t="shared" ref="C18:J18" si="30">C$2*C105</f>
        <v>0</v>
      </c>
      <c r="D18">
        <f t="shared" si="30"/>
        <v>0</v>
      </c>
      <c r="E18">
        <f t="shared" si="30"/>
        <v>0</v>
      </c>
      <c r="F18">
        <f t="shared" si="30"/>
        <v>0</v>
      </c>
      <c r="G18">
        <f t="shared" si="30"/>
        <v>0</v>
      </c>
      <c r="H18">
        <f t="shared" si="30"/>
        <v>0</v>
      </c>
      <c r="I18">
        <f t="shared" si="30"/>
        <v>0</v>
      </c>
      <c r="J18">
        <f t="shared" si="30"/>
        <v>0</v>
      </c>
      <c r="K18">
        <f t="shared" ref="K18:L18" si="31">K$2*K105</f>
        <v>0</v>
      </c>
      <c r="L18">
        <f t="shared" si="31"/>
        <v>14973110</v>
      </c>
    </row>
    <row r="19" spans="1:12" x14ac:dyDescent="0.2">
      <c r="A19" t="s">
        <v>1341</v>
      </c>
      <c r="C19">
        <f t="shared" ref="C19:J19" si="32">C$2*C106</f>
        <v>0</v>
      </c>
      <c r="D19">
        <f t="shared" si="32"/>
        <v>0</v>
      </c>
      <c r="E19">
        <f t="shared" si="32"/>
        <v>0</v>
      </c>
      <c r="F19">
        <f t="shared" si="32"/>
        <v>0</v>
      </c>
      <c r="G19">
        <f t="shared" si="32"/>
        <v>0</v>
      </c>
      <c r="H19">
        <f t="shared" si="32"/>
        <v>0</v>
      </c>
      <c r="I19">
        <f t="shared" si="32"/>
        <v>0</v>
      </c>
      <c r="J19">
        <f t="shared" si="32"/>
        <v>0</v>
      </c>
      <c r="K19">
        <f t="shared" ref="K19:L19" si="33">K$2*K106</f>
        <v>0</v>
      </c>
      <c r="L19">
        <f t="shared" si="33"/>
        <v>14973110</v>
      </c>
    </row>
    <row r="20" spans="1:12" x14ac:dyDescent="0.2">
      <c r="A20" t="s">
        <v>1368</v>
      </c>
      <c r="C20">
        <f t="shared" ref="C20:J20" si="34">C$2*C107</f>
        <v>0</v>
      </c>
      <c r="D20">
        <f t="shared" si="34"/>
        <v>0</v>
      </c>
      <c r="E20">
        <f t="shared" si="34"/>
        <v>0</v>
      </c>
      <c r="F20">
        <f t="shared" si="34"/>
        <v>0</v>
      </c>
      <c r="G20">
        <f t="shared" si="34"/>
        <v>0</v>
      </c>
      <c r="H20">
        <f t="shared" si="34"/>
        <v>0</v>
      </c>
      <c r="I20">
        <f t="shared" si="34"/>
        <v>0</v>
      </c>
      <c r="J20">
        <f t="shared" si="34"/>
        <v>0</v>
      </c>
      <c r="K20">
        <f t="shared" ref="K20:L20" si="35">K$2*K107</f>
        <v>0</v>
      </c>
      <c r="L20">
        <f t="shared" si="35"/>
        <v>14973110</v>
      </c>
    </row>
    <row r="21" spans="1:12" x14ac:dyDescent="0.2">
      <c r="A21" t="s">
        <v>1304</v>
      </c>
      <c r="C21">
        <f t="shared" ref="C21:J21" si="36">C$2*C108</f>
        <v>-22818843.422951471</v>
      </c>
      <c r="D21">
        <f t="shared" si="36"/>
        <v>-116188678.5471722</v>
      </c>
      <c r="E21">
        <f t="shared" si="36"/>
        <v>-115360219.88354179</v>
      </c>
      <c r="F21">
        <f t="shared" si="36"/>
        <v>-46446332.850567669</v>
      </c>
      <c r="G21">
        <f t="shared" si="36"/>
        <v>-249845612.72578096</v>
      </c>
      <c r="H21">
        <f t="shared" si="36"/>
        <v>88610857.578182504</v>
      </c>
      <c r="I21">
        <f t="shared" si="36"/>
        <v>-353581561.59427768</v>
      </c>
      <c r="J21">
        <f t="shared" si="36"/>
        <v>-368310279.38487899</v>
      </c>
      <c r="K21">
        <f t="shared" ref="K21:L21" si="37">K$2*K108</f>
        <v>-154170909.43799999</v>
      </c>
      <c r="L21">
        <f t="shared" si="37"/>
        <v>-435386150</v>
      </c>
    </row>
    <row r="22" spans="1:12" x14ac:dyDescent="0.2">
      <c r="A22" t="s">
        <v>1305</v>
      </c>
      <c r="C22">
        <f t="shared" ref="C22:J22" si="38">C$2*C109</f>
        <v>0</v>
      </c>
      <c r="D22">
        <f t="shared" si="38"/>
        <v>0</v>
      </c>
      <c r="E22">
        <f t="shared" si="38"/>
        <v>0</v>
      </c>
      <c r="F22">
        <f t="shared" si="38"/>
        <v>0</v>
      </c>
      <c r="G22">
        <f t="shared" si="38"/>
        <v>-442986.43733361515</v>
      </c>
      <c r="H22">
        <f t="shared" si="38"/>
        <v>1013448.4329527119</v>
      </c>
      <c r="I22">
        <f t="shared" si="38"/>
        <v>-698283.38731370692</v>
      </c>
      <c r="J22">
        <f t="shared" si="38"/>
        <v>23727.692324699998</v>
      </c>
      <c r="K22">
        <f t="shared" ref="K22:L22" si="39">K$2*K109</f>
        <v>31854.809999999994</v>
      </c>
      <c r="L22">
        <f t="shared" si="39"/>
        <v>70040</v>
      </c>
    </row>
    <row r="23" spans="1:12" x14ac:dyDescent="0.2">
      <c r="A23" t="s">
        <v>1306</v>
      </c>
      <c r="C23">
        <f t="shared" ref="C23:J23" si="40">C$2*C110</f>
        <v>-22818843.422951471</v>
      </c>
      <c r="D23">
        <f t="shared" si="40"/>
        <v>-116188678.5471722</v>
      </c>
      <c r="E23">
        <f t="shared" si="40"/>
        <v>-115360219.88354179</v>
      </c>
      <c r="F23">
        <f t="shared" si="40"/>
        <v>-46446332.850567669</v>
      </c>
      <c r="G23">
        <f t="shared" si="40"/>
        <v>-249402626.28844735</v>
      </c>
      <c r="H23">
        <f t="shared" si="40"/>
        <v>87597409.145229787</v>
      </c>
      <c r="I23">
        <f t="shared" si="40"/>
        <v>-352883278.20696396</v>
      </c>
      <c r="J23">
        <f t="shared" si="40"/>
        <v>-368334007.07720369</v>
      </c>
      <c r="K23">
        <f t="shared" ref="K23:L23" si="41">K$2*K110</f>
        <v>-154202764.24799997</v>
      </c>
      <c r="L23">
        <f t="shared" si="41"/>
        <v>-435456190</v>
      </c>
    </row>
    <row r="24" spans="1:12" x14ac:dyDescent="0.2">
      <c r="A24" t="s">
        <v>1345</v>
      </c>
      <c r="C24">
        <f t="shared" ref="C24:J24" si="42">C$2*C111</f>
        <v>-22818843.422951471</v>
      </c>
      <c r="D24">
        <f t="shared" si="42"/>
        <v>-116188678.5471722</v>
      </c>
      <c r="E24">
        <f t="shared" si="42"/>
        <v>-115360219.88354179</v>
      </c>
      <c r="F24">
        <f t="shared" si="42"/>
        <v>-46446332.850567669</v>
      </c>
      <c r="G24">
        <f t="shared" si="42"/>
        <v>-249402626.28844735</v>
      </c>
      <c r="H24">
        <f t="shared" si="42"/>
        <v>87597409.145229787</v>
      </c>
      <c r="I24">
        <f t="shared" si="42"/>
        <v>-352883278.20696396</v>
      </c>
      <c r="J24">
        <f t="shared" si="42"/>
        <v>-368334007.07720369</v>
      </c>
      <c r="K24">
        <f t="shared" ref="K24:L24" si="43">K$2*K111</f>
        <v>-154202764.24799997</v>
      </c>
      <c r="L24">
        <f t="shared" si="43"/>
        <v>-435456190</v>
      </c>
    </row>
    <row r="25" spans="1:12" x14ac:dyDescent="0.2">
      <c r="A25" t="s">
        <v>1346</v>
      </c>
      <c r="C25">
        <f t="shared" ref="C25:J25" si="44">C$2*C112</f>
        <v>-22818843.422951471</v>
      </c>
      <c r="D25">
        <f t="shared" si="44"/>
        <v>-116188678.5471722</v>
      </c>
      <c r="E25">
        <f t="shared" si="44"/>
        <v>-115360219.88354179</v>
      </c>
      <c r="F25">
        <f t="shared" si="44"/>
        <v>-46446332.850567669</v>
      </c>
      <c r="G25">
        <f t="shared" si="44"/>
        <v>-249402626.28844735</v>
      </c>
      <c r="H25">
        <f t="shared" si="44"/>
        <v>87597409.145229787</v>
      </c>
      <c r="I25">
        <f t="shared" si="44"/>
        <v>-352883278.20696396</v>
      </c>
      <c r="J25">
        <f t="shared" si="44"/>
        <v>-368334007.07720369</v>
      </c>
      <c r="K25">
        <f t="shared" ref="K25:L25" si="45">K$2*K112</f>
        <v>-154202764.24799997</v>
      </c>
      <c r="L25">
        <f t="shared" si="45"/>
        <v>-435456190</v>
      </c>
    </row>
    <row r="26" spans="1:12" x14ac:dyDescent="0.2">
      <c r="A26" t="s">
        <v>1347</v>
      </c>
      <c r="C26">
        <f t="shared" ref="C26:J26" si="46">C$2*C113</f>
        <v>-22818843.422951471</v>
      </c>
      <c r="D26">
        <f t="shared" si="46"/>
        <v>-116188678.5471722</v>
      </c>
      <c r="E26">
        <f t="shared" si="46"/>
        <v>-115360219.88354179</v>
      </c>
      <c r="F26">
        <f t="shared" si="46"/>
        <v>-46446332.850567669</v>
      </c>
      <c r="G26">
        <f t="shared" si="46"/>
        <v>-249402626.28844735</v>
      </c>
      <c r="H26">
        <f t="shared" si="46"/>
        <v>87597409.145229787</v>
      </c>
      <c r="I26">
        <f t="shared" si="46"/>
        <v>-352883278.20696396</v>
      </c>
      <c r="J26">
        <f t="shared" si="46"/>
        <v>-368334007.07720369</v>
      </c>
      <c r="K26">
        <f t="shared" ref="K26:L26" si="47">K$2*K113</f>
        <v>-154202764.24799997</v>
      </c>
      <c r="L26">
        <f t="shared" si="47"/>
        <v>-435456190</v>
      </c>
    </row>
    <row r="27" spans="1:12" x14ac:dyDescent="0.2">
      <c r="A27" t="s">
        <v>1312</v>
      </c>
      <c r="C27">
        <f t="shared" ref="C27:J27" si="48">C$2*C114</f>
        <v>-22818843.422951471</v>
      </c>
      <c r="D27">
        <f t="shared" si="48"/>
        <v>-116188678.5471722</v>
      </c>
      <c r="E27">
        <f t="shared" si="48"/>
        <v>-115360219.88354179</v>
      </c>
      <c r="F27">
        <f t="shared" si="48"/>
        <v>-46446332.850567669</v>
      </c>
      <c r="G27">
        <f t="shared" si="48"/>
        <v>-249402626.28844735</v>
      </c>
      <c r="H27">
        <f t="shared" si="48"/>
        <v>87597409.145229787</v>
      </c>
      <c r="I27">
        <f t="shared" si="48"/>
        <v>-352883278.20696396</v>
      </c>
      <c r="J27">
        <f t="shared" si="48"/>
        <v>-368334007.07720369</v>
      </c>
      <c r="K27">
        <f t="shared" ref="K27:L27" si="49">K$2*K114</f>
        <v>-154202764.24799997</v>
      </c>
      <c r="L27">
        <f t="shared" si="49"/>
        <v>-435456190</v>
      </c>
    </row>
    <row r="28" spans="1:12" x14ac:dyDescent="0.2">
      <c r="A28" t="s">
        <v>1313</v>
      </c>
      <c r="C28">
        <f t="shared" ref="C28:J28" si="50">C$2*C115</f>
        <v>-7.5845333750339057</v>
      </c>
      <c r="D28">
        <f t="shared" si="50"/>
        <v>-18.088275788225925</v>
      </c>
      <c r="E28">
        <f t="shared" si="50"/>
        <v>-7.7050711018207307</v>
      </c>
      <c r="F28">
        <f t="shared" si="50"/>
        <v>-0.49983636345809579</v>
      </c>
      <c r="G28">
        <f t="shared" si="50"/>
        <v>-2.6124841176084992</v>
      </c>
      <c r="H28">
        <f t="shared" si="50"/>
        <v>0.80041492274515524</v>
      </c>
      <c r="I28">
        <f t="shared" si="50"/>
        <v>-2.9024300794430604</v>
      </c>
      <c r="J28">
        <f t="shared" si="50"/>
        <v>-2.93771428782</v>
      </c>
      <c r="K28">
        <f t="shared" ref="K28:L28" si="51">K$2*K115</f>
        <v>-1.1255366199999999</v>
      </c>
      <c r="L28">
        <f t="shared" si="51"/>
        <v>-2.6471</v>
      </c>
    </row>
    <row r="29" spans="1:12" x14ac:dyDescent="0.2">
      <c r="A29" t="s">
        <v>1314</v>
      </c>
      <c r="C29">
        <f t="shared" ref="C29:J29" si="52">C$2*C116</f>
        <v>-7.5845333750339057</v>
      </c>
      <c r="D29">
        <f t="shared" si="52"/>
        <v>-18.088275788225925</v>
      </c>
      <c r="E29">
        <f t="shared" si="52"/>
        <v>-7.7050711018207307</v>
      </c>
      <c r="F29">
        <f t="shared" si="52"/>
        <v>-0.49983636345809579</v>
      </c>
      <c r="G29">
        <f t="shared" si="52"/>
        <v>-2.6124841176084992</v>
      </c>
      <c r="H29">
        <f t="shared" si="52"/>
        <v>0.77578677127607354</v>
      </c>
      <c r="I29">
        <f t="shared" si="52"/>
        <v>-2.9024300794430604</v>
      </c>
      <c r="J29">
        <f t="shared" si="52"/>
        <v>-2.93771428782</v>
      </c>
      <c r="K29">
        <f t="shared" ref="K29:L29" si="53">K$2*K116</f>
        <v>-1.1255366199999999</v>
      </c>
      <c r="L29">
        <f t="shared" si="53"/>
        <v>-2.6471</v>
      </c>
    </row>
    <row r="30" spans="1:12" x14ac:dyDescent="0.2">
      <c r="A30" t="s">
        <v>1315</v>
      </c>
      <c r="C30">
        <f t="shared" ref="C30:J30" si="54">C$2*C117</f>
        <v>4086376.6780467844</v>
      </c>
      <c r="D30">
        <f t="shared" si="54"/>
        <v>8614685.4871853869</v>
      </c>
      <c r="E30">
        <f t="shared" si="54"/>
        <v>19575516.722900525</v>
      </c>
      <c r="F30">
        <f t="shared" si="54"/>
        <v>118707279.89150891</v>
      </c>
      <c r="G30">
        <f t="shared" si="54"/>
        <v>120664214.9338212</v>
      </c>
      <c r="H30">
        <f t="shared" si="54"/>
        <v>134191577.61242302</v>
      </c>
      <c r="I30">
        <f t="shared" si="54"/>
        <v>147580426.94818059</v>
      </c>
      <c r="J30">
        <f t="shared" si="54"/>
        <v>141835899.9089188</v>
      </c>
      <c r="K30">
        <f t="shared" ref="K30:L30" si="55">K$2*K117</f>
        <v>145864127.44881898</v>
      </c>
      <c r="L30">
        <f t="shared" si="55"/>
        <v>169407985.16</v>
      </c>
    </row>
    <row r="31" spans="1:12" x14ac:dyDescent="0.2">
      <c r="A31" t="s">
        <v>1316</v>
      </c>
      <c r="C31">
        <f t="shared" ref="C31:J31" si="56">C$2*C118</f>
        <v>4086376.6780467844</v>
      </c>
      <c r="D31">
        <f t="shared" si="56"/>
        <v>8614685.4871853869</v>
      </c>
      <c r="E31">
        <f t="shared" si="56"/>
        <v>19575516.722900525</v>
      </c>
      <c r="F31">
        <f t="shared" si="56"/>
        <v>118707279.89150891</v>
      </c>
      <c r="G31">
        <f t="shared" si="56"/>
        <v>120664214.9338212</v>
      </c>
      <c r="H31">
        <f t="shared" si="56"/>
        <v>138783460.74301368</v>
      </c>
      <c r="I31">
        <f t="shared" si="56"/>
        <v>147580426.94818059</v>
      </c>
      <c r="J31">
        <f t="shared" si="56"/>
        <v>141835899.9089188</v>
      </c>
      <c r="K31">
        <f t="shared" ref="K31:L31" si="57">K$2*K118</f>
        <v>145864127.44881898</v>
      </c>
      <c r="L31">
        <f t="shared" si="57"/>
        <v>169407985.16</v>
      </c>
    </row>
    <row r="32" spans="1:12" x14ac:dyDescent="0.2">
      <c r="A32" t="s">
        <v>1317</v>
      </c>
      <c r="C32">
        <f t="shared" ref="C32:J32" si="58">C$2*C119</f>
        <v>-22670686.767417654</v>
      </c>
      <c r="D32">
        <f t="shared" si="58"/>
        <v>-117235894.51385896</v>
      </c>
      <c r="E32">
        <f t="shared" si="58"/>
        <v>-117917675.57183714</v>
      </c>
      <c r="F32">
        <f t="shared" si="58"/>
        <v>-59431825.246868759</v>
      </c>
      <c r="G32">
        <f t="shared" si="58"/>
        <v>-269053050.30350262</v>
      </c>
      <c r="H32">
        <f t="shared" si="58"/>
        <v>77231420.191893309</v>
      </c>
      <c r="I32">
        <f t="shared" si="58"/>
        <v>-359161756.6633324</v>
      </c>
      <c r="J32">
        <f t="shared" si="58"/>
        <v>-385003275.88036078</v>
      </c>
      <c r="K32">
        <f t="shared" ref="K32:L32" si="59">K$2*K119</f>
        <v>-208860309.07299998</v>
      </c>
      <c r="L32">
        <f t="shared" si="59"/>
        <v>-501961230</v>
      </c>
    </row>
    <row r="33" spans="1:12" x14ac:dyDescent="0.2">
      <c r="A33" s="46" t="s">
        <v>1411</v>
      </c>
      <c r="C33" t="e">
        <f t="shared" ref="C33:J33" si="60">C$2*C120</f>
        <v>#DIV/0!</v>
      </c>
      <c r="D33" t="e">
        <f t="shared" si="60"/>
        <v>#DIV/0!</v>
      </c>
      <c r="E33" t="e">
        <f t="shared" si="60"/>
        <v>#DIV/0!</v>
      </c>
      <c r="F33">
        <f t="shared" si="60"/>
        <v>-0.35902756271291419</v>
      </c>
      <c r="G33">
        <f t="shared" si="60"/>
        <v>-7.9910038233750651</v>
      </c>
      <c r="H33">
        <f t="shared" si="60"/>
        <v>0.18685034514194465</v>
      </c>
      <c r="I33">
        <f t="shared" si="60"/>
        <v>-6.0777830295308357</v>
      </c>
      <c r="J33">
        <f t="shared" si="60"/>
        <v>-3.1415690143182466</v>
      </c>
      <c r="K33">
        <f t="shared" ref="K33:L33" si="61">K$2*K120</f>
        <v>-0.59510000574832622</v>
      </c>
      <c r="L33" t="e">
        <f t="shared" si="61"/>
        <v>#DIV/0!</v>
      </c>
    </row>
    <row r="34" spans="1:12" x14ac:dyDescent="0.2">
      <c r="A34" t="s">
        <v>1318</v>
      </c>
      <c r="C34">
        <f t="shared" ref="C34:J34" si="62">C$2*C121</f>
        <v>22670686.767417654</v>
      </c>
      <c r="D34">
        <f t="shared" si="62"/>
        <v>117235894.51385896</v>
      </c>
      <c r="E34">
        <f t="shared" si="62"/>
        <v>117917675.57183714</v>
      </c>
      <c r="F34">
        <f t="shared" si="62"/>
        <v>224967375.77058068</v>
      </c>
      <c r="G34">
        <f t="shared" si="62"/>
        <v>302722543.68010139</v>
      </c>
      <c r="H34">
        <f t="shared" si="62"/>
        <v>336101614.50613141</v>
      </c>
      <c r="I34">
        <f t="shared" si="62"/>
        <v>418255961.72432768</v>
      </c>
      <c r="J34">
        <f t="shared" si="62"/>
        <v>507554546.95721483</v>
      </c>
      <c r="K34">
        <f t="shared" ref="K34:L34" si="63">K$2*K121</f>
        <v>559827049.20999992</v>
      </c>
      <c r="L34">
        <f t="shared" si="63"/>
        <v>516934340</v>
      </c>
    </row>
    <row r="35" spans="1:12" x14ac:dyDescent="0.2">
      <c r="A35" t="s">
        <v>1319</v>
      </c>
      <c r="C35">
        <f t="shared" ref="C35:J35" si="64">C$2*C122</f>
        <v>-22818843.422951471</v>
      </c>
      <c r="D35">
        <f t="shared" si="64"/>
        <v>-116188678.5471722</v>
      </c>
      <c r="E35">
        <f t="shared" si="64"/>
        <v>-115360219.88354179</v>
      </c>
      <c r="F35">
        <f t="shared" si="64"/>
        <v>-46446332.850567669</v>
      </c>
      <c r="G35">
        <f t="shared" si="64"/>
        <v>-249402626.28844735</v>
      </c>
      <c r="H35">
        <f t="shared" si="64"/>
        <v>87597409.145229787</v>
      </c>
      <c r="I35">
        <f t="shared" si="64"/>
        <v>-352883278.20696396</v>
      </c>
      <c r="J35">
        <f t="shared" si="64"/>
        <v>-368334007.07720369</v>
      </c>
      <c r="K35">
        <f t="shared" ref="K35:L35" si="65">K$2*K122</f>
        <v>-154202764.24799997</v>
      </c>
      <c r="L35">
        <f t="shared" si="65"/>
        <v>-435456190</v>
      </c>
    </row>
    <row r="36" spans="1:12" x14ac:dyDescent="0.2">
      <c r="A36" t="s">
        <v>1320</v>
      </c>
      <c r="C36">
        <f t="shared" ref="C36:J36" si="66">C$2*C123</f>
        <v>-22818843.422951471</v>
      </c>
      <c r="D36">
        <f t="shared" si="66"/>
        <v>-116188678.5471722</v>
      </c>
      <c r="E36">
        <f t="shared" si="66"/>
        <v>-115360219.88354179</v>
      </c>
      <c r="F36">
        <f t="shared" si="66"/>
        <v>-46446332.850567669</v>
      </c>
      <c r="G36">
        <f t="shared" si="66"/>
        <v>-249402626.28844735</v>
      </c>
      <c r="H36">
        <f t="shared" si="66"/>
        <v>87597409.145229787</v>
      </c>
      <c r="I36">
        <f t="shared" si="66"/>
        <v>-352883278.20696396</v>
      </c>
      <c r="J36">
        <f t="shared" si="66"/>
        <v>-368334007.07720369</v>
      </c>
      <c r="K36">
        <f t="shared" ref="K36:L36" si="67">K$2*K123</f>
        <v>-154202764.24799997</v>
      </c>
      <c r="L36">
        <f t="shared" si="67"/>
        <v>-450429300</v>
      </c>
    </row>
    <row r="37" spans="1:12" x14ac:dyDescent="0.2">
      <c r="A37" t="s">
        <v>1321</v>
      </c>
      <c r="C37">
        <f t="shared" ref="C37:J37" si="68">C$2*C124</f>
        <v>-148156.65553381643</v>
      </c>
      <c r="D37">
        <f t="shared" si="68"/>
        <v>1047215.9666867641</v>
      </c>
      <c r="E37">
        <f t="shared" si="68"/>
        <v>2557455.688295336</v>
      </c>
      <c r="F37">
        <f t="shared" si="68"/>
        <v>12985492.396301093</v>
      </c>
      <c r="G37">
        <f t="shared" si="68"/>
        <v>19207437.577721622</v>
      </c>
      <c r="H37">
        <f t="shared" si="68"/>
        <v>11379437.3862892</v>
      </c>
      <c r="I37">
        <f t="shared" si="68"/>
        <v>5580195.0690547535</v>
      </c>
      <c r="J37">
        <f t="shared" si="68"/>
        <v>16692996.495481798</v>
      </c>
      <c r="K37">
        <f t="shared" ref="K37:L37" si="69">K$2*K124</f>
        <v>54689399.63499999</v>
      </c>
      <c r="L37">
        <f t="shared" si="69"/>
        <v>66575080</v>
      </c>
    </row>
    <row r="38" spans="1:12" x14ac:dyDescent="0.2">
      <c r="A38" t="s">
        <v>1323</v>
      </c>
      <c r="C38">
        <f t="shared" ref="C38:J38" si="70">C$2*C125</f>
        <v>-148156.65553381643</v>
      </c>
      <c r="D38">
        <f t="shared" si="70"/>
        <v>1047215.9666867641</v>
      </c>
      <c r="E38">
        <f t="shared" si="70"/>
        <v>2557455.688295336</v>
      </c>
      <c r="F38">
        <f t="shared" si="70"/>
        <v>12985492.396301093</v>
      </c>
      <c r="G38">
        <f t="shared" si="70"/>
        <v>19207437.577721622</v>
      </c>
      <c r="H38">
        <f t="shared" si="70"/>
        <v>11379437.3862892</v>
      </c>
      <c r="I38">
        <f t="shared" si="70"/>
        <v>5580195.0690547535</v>
      </c>
      <c r="J38">
        <f t="shared" si="70"/>
        <v>16692996.495481798</v>
      </c>
      <c r="K38">
        <f t="shared" ref="K38:L38" si="71">K$2*K125</f>
        <v>54689399.63499999</v>
      </c>
      <c r="L38">
        <f t="shared" si="71"/>
        <v>66575080</v>
      </c>
    </row>
    <row r="39" spans="1:12" x14ac:dyDescent="0.2">
      <c r="A39" t="s">
        <v>1281</v>
      </c>
      <c r="C39">
        <f t="shared" ref="C39:J39" si="72">C$2*C126</f>
        <v>-22670686.767417654</v>
      </c>
      <c r="D39">
        <f t="shared" si="72"/>
        <v>-117235894.51385896</v>
      </c>
      <c r="E39">
        <f t="shared" si="72"/>
        <v>-117917675.57183714</v>
      </c>
      <c r="F39">
        <f t="shared" si="72"/>
        <v>-59431825.246868759</v>
      </c>
      <c r="G39">
        <f t="shared" si="72"/>
        <v>-269053050.30350262</v>
      </c>
      <c r="H39">
        <f t="shared" si="72"/>
        <v>77231420.191893309</v>
      </c>
      <c r="I39">
        <f t="shared" si="72"/>
        <v>-359161756.6633324</v>
      </c>
      <c r="J39">
        <f t="shared" si="72"/>
        <v>-385003275.88036078</v>
      </c>
      <c r="K39">
        <f t="shared" ref="K39:L39" si="73">K$2*K126</f>
        <v>-208860309.07299998</v>
      </c>
      <c r="L39">
        <f t="shared" si="73"/>
        <v>-516934340</v>
      </c>
    </row>
    <row r="40" spans="1:12" x14ac:dyDescent="0.2">
      <c r="A40" t="s">
        <v>1278</v>
      </c>
      <c r="C40">
        <f t="shared" ref="C40:J40" si="74">C$2*C127</f>
        <v>-22506219.287421398</v>
      </c>
      <c r="D40">
        <f t="shared" si="74"/>
        <v>-115266163.07331753</v>
      </c>
      <c r="E40">
        <f t="shared" si="74"/>
        <v>-113885921.89852449</v>
      </c>
      <c r="F40">
        <f t="shared" si="74"/>
        <v>-49928526.182659067</v>
      </c>
      <c r="G40">
        <f t="shared" si="74"/>
        <v>-258967851.95383617</v>
      </c>
      <c r="H40">
        <f t="shared" si="74"/>
        <v>87736558.201030105</v>
      </c>
      <c r="I40">
        <f t="shared" si="74"/>
        <v>-348726366.84213817</v>
      </c>
      <c r="J40">
        <f t="shared" si="74"/>
        <v>-373271626.86096269</v>
      </c>
      <c r="K40">
        <f t="shared" ref="K40:L40" si="75">K$2*K127</f>
        <v>-191100190.67099997</v>
      </c>
      <c r="L40">
        <f t="shared" si="75"/>
        <v>-507672580</v>
      </c>
    </row>
    <row r="41" spans="1:12" x14ac:dyDescent="0.2">
      <c r="A41" t="s">
        <v>1324</v>
      </c>
      <c r="C41">
        <f t="shared" ref="C41:J41" si="76">C$2*C128</f>
        <v>164467.47999625493</v>
      </c>
      <c r="D41">
        <f t="shared" si="76"/>
        <v>1969731.4405414297</v>
      </c>
      <c r="E41">
        <f t="shared" si="76"/>
        <v>4031753.6733126477</v>
      </c>
      <c r="F41">
        <f t="shared" si="76"/>
        <v>9503299.0642096922</v>
      </c>
      <c r="G41">
        <f t="shared" si="76"/>
        <v>10085198.349666435</v>
      </c>
      <c r="H41">
        <f t="shared" si="76"/>
        <v>10505138.0091368</v>
      </c>
      <c r="I41">
        <f t="shared" si="76"/>
        <v>10435389.821194233</v>
      </c>
      <c r="J41">
        <f t="shared" si="76"/>
        <v>11731649.019398099</v>
      </c>
      <c r="K41">
        <f t="shared" ref="K41:L41" si="77">K$2*K128</f>
        <v>17760118.401999999</v>
      </c>
      <c r="L41">
        <f t="shared" si="77"/>
        <v>9261760</v>
      </c>
    </row>
    <row r="90" spans="1:47" x14ac:dyDescent="0.2">
      <c r="A90" t="s">
        <v>1285</v>
      </c>
      <c r="B90">
        <v>0</v>
      </c>
      <c r="C90">
        <v>0</v>
      </c>
      <c r="D90">
        <v>0</v>
      </c>
      <c r="E90">
        <v>0</v>
      </c>
      <c r="F90" s="19">
        <v>129160000</v>
      </c>
      <c r="G90" s="19">
        <v>26678000</v>
      </c>
      <c r="H90" s="19">
        <v>335659000</v>
      </c>
      <c r="I90" s="19">
        <v>48661000</v>
      </c>
      <c r="J90" s="19">
        <v>108463000</v>
      </c>
      <c r="K90" s="19">
        <v>330531000</v>
      </c>
      <c r="L90">
        <v>0</v>
      </c>
    </row>
    <row r="91" spans="1:47" x14ac:dyDescent="0.2">
      <c r="A91" t="s">
        <v>1332</v>
      </c>
      <c r="B91">
        <v>0</v>
      </c>
      <c r="C91">
        <v>0</v>
      </c>
      <c r="D91">
        <v>0</v>
      </c>
      <c r="E91">
        <v>0</v>
      </c>
      <c r="F91" s="19">
        <v>129100000</v>
      </c>
      <c r="G91" s="19">
        <v>26320000</v>
      </c>
      <c r="H91" s="19">
        <v>335561000</v>
      </c>
      <c r="I91" s="19">
        <v>48657000</v>
      </c>
      <c r="J91" s="19">
        <v>105065000</v>
      </c>
      <c r="K91" s="19">
        <v>330531000</v>
      </c>
      <c r="L91">
        <v>0</v>
      </c>
    </row>
    <row r="92" spans="1:47" x14ac:dyDescent="0.2">
      <c r="A92" t="s">
        <v>1287</v>
      </c>
      <c r="B92" s="19">
        <v>533576000</v>
      </c>
      <c r="C92" s="19">
        <v>16679000</v>
      </c>
      <c r="D92" s="19">
        <v>87433000</v>
      </c>
      <c r="E92" s="19">
        <v>90140000</v>
      </c>
      <c r="F92" s="19">
        <v>175532000</v>
      </c>
      <c r="G92" s="19">
        <v>239862000</v>
      </c>
      <c r="H92" s="19">
        <v>272941000</v>
      </c>
      <c r="I92" s="19">
        <v>344412000</v>
      </c>
      <c r="J92" s="19">
        <v>449207000</v>
      </c>
      <c r="K92" s="19">
        <v>527230000</v>
      </c>
      <c r="L92" s="19">
        <v>501878000</v>
      </c>
    </row>
    <row r="93" spans="1:47" x14ac:dyDescent="0.2">
      <c r="A93" t="s">
        <v>1333</v>
      </c>
      <c r="B93" s="19">
        <v>116628000</v>
      </c>
      <c r="C93" s="19">
        <v>5108000</v>
      </c>
      <c r="D93" s="19">
        <v>11731000</v>
      </c>
      <c r="E93" s="19">
        <v>15680000</v>
      </c>
      <c r="F93" s="19">
        <v>32349000</v>
      </c>
      <c r="G93" s="19">
        <v>46480000</v>
      </c>
      <c r="H93" s="19">
        <v>60326000</v>
      </c>
      <c r="I93" s="19">
        <v>79059000</v>
      </c>
      <c r="J93" s="19">
        <v>90475000</v>
      </c>
      <c r="K93" s="19">
        <v>103354000</v>
      </c>
      <c r="L93" s="19">
        <v>105438000</v>
      </c>
    </row>
    <row r="94" spans="1:47" x14ac:dyDescent="0.2">
      <c r="A94" s="46" t="s">
        <v>1408</v>
      </c>
      <c r="B94" s="19"/>
      <c r="C94" s="48" t="e">
        <f t="shared" ref="C94:AU94" si="78">C93/C$3</f>
        <v>#DIV/0!</v>
      </c>
      <c r="D94" s="48" t="e">
        <f t="shared" si="78"/>
        <v>#DIV/0!</v>
      </c>
      <c r="E94" s="48" t="e">
        <f t="shared" si="78"/>
        <v>#DIV/0!</v>
      </c>
      <c r="F94" s="48">
        <f t="shared" si="78"/>
        <v>0.19542025805125293</v>
      </c>
      <c r="G94" s="48">
        <f t="shared" si="78"/>
        <v>1.3804781521394918</v>
      </c>
      <c r="H94" s="48">
        <f t="shared" si="78"/>
        <v>0.14595010544964865</v>
      </c>
      <c r="I94" s="48">
        <f t="shared" si="78"/>
        <v>1.3378469160960476</v>
      </c>
      <c r="J94" s="48">
        <f t="shared" si="78"/>
        <v>0.73826243665201574</v>
      </c>
      <c r="K94" s="48">
        <f t="shared" si="78"/>
        <v>0.29448374498294549</v>
      </c>
      <c r="L94" s="48" t="e">
        <f t="shared" si="78"/>
        <v>#DIV/0!</v>
      </c>
      <c r="M94" s="48" t="e">
        <f t="shared" si="78"/>
        <v>#DIV/0!</v>
      </c>
      <c r="N94" s="48" t="e">
        <f t="shared" si="78"/>
        <v>#DIV/0!</v>
      </c>
      <c r="O94" s="48" t="e">
        <f t="shared" si="78"/>
        <v>#DIV/0!</v>
      </c>
      <c r="P94" s="48" t="e">
        <f t="shared" si="78"/>
        <v>#DIV/0!</v>
      </c>
      <c r="Q94" s="48" t="e">
        <f t="shared" si="78"/>
        <v>#DIV/0!</v>
      </c>
      <c r="R94" s="48" t="e">
        <f t="shared" si="78"/>
        <v>#DIV/0!</v>
      </c>
      <c r="S94" s="48" t="e">
        <f t="shared" si="78"/>
        <v>#DIV/0!</v>
      </c>
      <c r="T94" s="48" t="e">
        <f t="shared" si="78"/>
        <v>#DIV/0!</v>
      </c>
      <c r="U94" s="48" t="e">
        <f t="shared" si="78"/>
        <v>#DIV/0!</v>
      </c>
      <c r="V94" s="48" t="e">
        <f t="shared" si="78"/>
        <v>#DIV/0!</v>
      </c>
      <c r="W94" s="48" t="e">
        <f t="shared" si="78"/>
        <v>#DIV/0!</v>
      </c>
      <c r="X94" s="48" t="e">
        <f t="shared" si="78"/>
        <v>#DIV/0!</v>
      </c>
      <c r="Y94" s="48" t="e">
        <f t="shared" si="78"/>
        <v>#DIV/0!</v>
      </c>
      <c r="Z94" s="48" t="e">
        <f t="shared" si="78"/>
        <v>#DIV/0!</v>
      </c>
      <c r="AA94" s="48" t="e">
        <f t="shared" si="78"/>
        <v>#DIV/0!</v>
      </c>
      <c r="AB94" s="48" t="e">
        <f t="shared" si="78"/>
        <v>#DIV/0!</v>
      </c>
      <c r="AC94" s="48" t="e">
        <f t="shared" si="78"/>
        <v>#DIV/0!</v>
      </c>
      <c r="AD94" s="48" t="e">
        <f t="shared" si="78"/>
        <v>#DIV/0!</v>
      </c>
      <c r="AE94" s="48" t="e">
        <f t="shared" si="78"/>
        <v>#DIV/0!</v>
      </c>
      <c r="AF94" s="48" t="e">
        <f t="shared" si="78"/>
        <v>#DIV/0!</v>
      </c>
      <c r="AG94" s="48" t="e">
        <f t="shared" si="78"/>
        <v>#DIV/0!</v>
      </c>
      <c r="AH94" s="48" t="e">
        <f t="shared" si="78"/>
        <v>#DIV/0!</v>
      </c>
      <c r="AI94" s="48" t="e">
        <f t="shared" si="78"/>
        <v>#DIV/0!</v>
      </c>
      <c r="AJ94" s="48" t="e">
        <f t="shared" si="78"/>
        <v>#DIV/0!</v>
      </c>
      <c r="AK94" s="48" t="e">
        <f t="shared" si="78"/>
        <v>#DIV/0!</v>
      </c>
      <c r="AL94" s="48" t="e">
        <f t="shared" si="78"/>
        <v>#DIV/0!</v>
      </c>
      <c r="AM94" s="48" t="e">
        <f t="shared" si="78"/>
        <v>#DIV/0!</v>
      </c>
      <c r="AN94" s="48" t="e">
        <f t="shared" si="78"/>
        <v>#DIV/0!</v>
      </c>
      <c r="AO94" s="48" t="e">
        <f t="shared" si="78"/>
        <v>#DIV/0!</v>
      </c>
      <c r="AP94" s="48" t="e">
        <f t="shared" si="78"/>
        <v>#DIV/0!</v>
      </c>
      <c r="AQ94" s="48" t="e">
        <f t="shared" si="78"/>
        <v>#DIV/0!</v>
      </c>
      <c r="AR94" s="48" t="e">
        <f t="shared" si="78"/>
        <v>#DIV/0!</v>
      </c>
      <c r="AS94" s="48" t="e">
        <f t="shared" si="78"/>
        <v>#DIV/0!</v>
      </c>
      <c r="AT94" s="48" t="e">
        <f t="shared" si="78"/>
        <v>#DIV/0!</v>
      </c>
      <c r="AU94" s="48" t="e">
        <f t="shared" si="78"/>
        <v>#DIV/0!</v>
      </c>
    </row>
    <row r="95" spans="1:47" x14ac:dyDescent="0.2">
      <c r="A95" t="s">
        <v>1334</v>
      </c>
      <c r="B95" s="19">
        <v>116628000</v>
      </c>
      <c r="C95" s="19">
        <v>5108000</v>
      </c>
      <c r="D95" s="19">
        <v>11731000</v>
      </c>
      <c r="E95" s="19">
        <v>15680000</v>
      </c>
      <c r="F95" s="19">
        <v>32349000</v>
      </c>
      <c r="G95" s="19">
        <v>46480000</v>
      </c>
      <c r="H95" s="19">
        <v>60326000</v>
      </c>
      <c r="I95" s="19">
        <v>79059000</v>
      </c>
      <c r="J95" s="19">
        <v>90475000</v>
      </c>
      <c r="K95" s="19">
        <v>103354000</v>
      </c>
      <c r="L95" s="19">
        <v>105438000</v>
      </c>
    </row>
    <row r="96" spans="1:47" x14ac:dyDescent="0.2">
      <c r="A96" t="s">
        <v>1335</v>
      </c>
      <c r="B96" s="19">
        <v>116628000</v>
      </c>
      <c r="C96" s="19">
        <v>5108000</v>
      </c>
      <c r="D96" s="19">
        <v>11731000</v>
      </c>
      <c r="E96" s="19">
        <v>15680000</v>
      </c>
      <c r="F96" s="19">
        <v>32349000</v>
      </c>
      <c r="G96" s="19">
        <v>46480000</v>
      </c>
      <c r="H96" s="19">
        <v>60326000</v>
      </c>
      <c r="I96" s="19">
        <v>79059000</v>
      </c>
      <c r="J96" s="19">
        <v>90475000</v>
      </c>
      <c r="K96" s="19">
        <v>103354000</v>
      </c>
      <c r="L96" s="19">
        <v>105438000</v>
      </c>
    </row>
    <row r="97" spans="1:47" x14ac:dyDescent="0.2">
      <c r="A97" t="s">
        <v>1336</v>
      </c>
      <c r="B97" s="19">
        <v>416948000</v>
      </c>
      <c r="C97" s="19">
        <v>11571000</v>
      </c>
      <c r="D97" s="19">
        <v>75702000</v>
      </c>
      <c r="E97" s="19">
        <v>74460000</v>
      </c>
      <c r="F97" s="19">
        <v>143183000</v>
      </c>
      <c r="G97" s="19">
        <v>193382000</v>
      </c>
      <c r="H97" s="19">
        <v>212615000</v>
      </c>
      <c r="I97" s="19">
        <v>265353000</v>
      </c>
      <c r="J97" s="19">
        <v>358732000</v>
      </c>
      <c r="K97" s="19">
        <v>423876000</v>
      </c>
      <c r="L97" s="19">
        <v>396440000</v>
      </c>
    </row>
    <row r="98" spans="1:47" x14ac:dyDescent="0.2">
      <c r="A98" s="46" t="s">
        <v>1410</v>
      </c>
      <c r="B98" s="19"/>
      <c r="C98" s="48" t="e">
        <f t="shared" ref="C98:AU98" si="79">C97/C$3</f>
        <v>#DIV/0!</v>
      </c>
      <c r="D98" s="48" t="e">
        <f t="shared" si="79"/>
        <v>#DIV/0!</v>
      </c>
      <c r="E98" s="48" t="e">
        <f t="shared" si="79"/>
        <v>#DIV/0!</v>
      </c>
      <c r="F98" s="48">
        <f t="shared" si="79"/>
        <v>0.86496827749088223</v>
      </c>
      <c r="G98" s="48">
        <f t="shared" si="79"/>
        <v>5.7435375649104827</v>
      </c>
      <c r="H98" s="48">
        <f t="shared" si="79"/>
        <v>0.51439150068257555</v>
      </c>
      <c r="I98" s="48">
        <f t="shared" si="79"/>
        <v>4.4903387688540777</v>
      </c>
      <c r="J98" s="48">
        <f t="shared" si="79"/>
        <v>2.927199341531372</v>
      </c>
      <c r="K98" s="48">
        <f t="shared" si="79"/>
        <v>1.207738373825793</v>
      </c>
      <c r="L98" s="48" t="e">
        <f t="shared" si="79"/>
        <v>#DIV/0!</v>
      </c>
      <c r="M98" s="48" t="e">
        <f t="shared" si="79"/>
        <v>#DIV/0!</v>
      </c>
      <c r="N98" s="48" t="e">
        <f t="shared" si="79"/>
        <v>#DIV/0!</v>
      </c>
      <c r="O98" s="48" t="e">
        <f t="shared" si="79"/>
        <v>#DIV/0!</v>
      </c>
      <c r="P98" s="48" t="e">
        <f t="shared" si="79"/>
        <v>#DIV/0!</v>
      </c>
      <c r="Q98" s="48" t="e">
        <f t="shared" si="79"/>
        <v>#DIV/0!</v>
      </c>
      <c r="R98" s="48" t="e">
        <f t="shared" si="79"/>
        <v>#DIV/0!</v>
      </c>
      <c r="S98" s="48" t="e">
        <f t="shared" si="79"/>
        <v>#DIV/0!</v>
      </c>
      <c r="T98" s="48" t="e">
        <f t="shared" si="79"/>
        <v>#DIV/0!</v>
      </c>
      <c r="U98" s="48" t="e">
        <f t="shared" si="79"/>
        <v>#DIV/0!</v>
      </c>
      <c r="V98" s="48" t="e">
        <f t="shared" si="79"/>
        <v>#DIV/0!</v>
      </c>
      <c r="W98" s="48" t="e">
        <f t="shared" si="79"/>
        <v>#DIV/0!</v>
      </c>
      <c r="X98" s="48" t="e">
        <f t="shared" si="79"/>
        <v>#DIV/0!</v>
      </c>
      <c r="Y98" s="48" t="e">
        <f t="shared" si="79"/>
        <v>#DIV/0!</v>
      </c>
      <c r="Z98" s="48" t="e">
        <f t="shared" si="79"/>
        <v>#DIV/0!</v>
      </c>
      <c r="AA98" s="48" t="e">
        <f t="shared" si="79"/>
        <v>#DIV/0!</v>
      </c>
      <c r="AB98" s="48" t="e">
        <f t="shared" si="79"/>
        <v>#DIV/0!</v>
      </c>
      <c r="AC98" s="48" t="e">
        <f t="shared" si="79"/>
        <v>#DIV/0!</v>
      </c>
      <c r="AD98" s="48" t="e">
        <f t="shared" si="79"/>
        <v>#DIV/0!</v>
      </c>
      <c r="AE98" s="48" t="e">
        <f t="shared" si="79"/>
        <v>#DIV/0!</v>
      </c>
      <c r="AF98" s="48" t="e">
        <f t="shared" si="79"/>
        <v>#DIV/0!</v>
      </c>
      <c r="AG98" s="48" t="e">
        <f t="shared" si="79"/>
        <v>#DIV/0!</v>
      </c>
      <c r="AH98" s="48" t="e">
        <f t="shared" si="79"/>
        <v>#DIV/0!</v>
      </c>
      <c r="AI98" s="48" t="e">
        <f t="shared" si="79"/>
        <v>#DIV/0!</v>
      </c>
      <c r="AJ98" s="48" t="e">
        <f t="shared" si="79"/>
        <v>#DIV/0!</v>
      </c>
      <c r="AK98" s="48" t="e">
        <f t="shared" si="79"/>
        <v>#DIV/0!</v>
      </c>
      <c r="AL98" s="48" t="e">
        <f t="shared" si="79"/>
        <v>#DIV/0!</v>
      </c>
      <c r="AM98" s="48" t="e">
        <f t="shared" si="79"/>
        <v>#DIV/0!</v>
      </c>
      <c r="AN98" s="48" t="e">
        <f t="shared" si="79"/>
        <v>#DIV/0!</v>
      </c>
      <c r="AO98" s="48" t="e">
        <f t="shared" si="79"/>
        <v>#DIV/0!</v>
      </c>
      <c r="AP98" s="48" t="e">
        <f t="shared" si="79"/>
        <v>#DIV/0!</v>
      </c>
      <c r="AQ98" s="48" t="e">
        <f t="shared" si="79"/>
        <v>#DIV/0!</v>
      </c>
      <c r="AR98" s="48" t="e">
        <f t="shared" si="79"/>
        <v>#DIV/0!</v>
      </c>
      <c r="AS98" s="48" t="e">
        <f t="shared" si="79"/>
        <v>#DIV/0!</v>
      </c>
      <c r="AT98" s="48" t="e">
        <f t="shared" si="79"/>
        <v>#DIV/0!</v>
      </c>
      <c r="AU98" s="48" t="e">
        <f t="shared" si="79"/>
        <v>#DIV/0!</v>
      </c>
    </row>
    <row r="99" spans="1:47" x14ac:dyDescent="0.2">
      <c r="A99" t="s">
        <v>1293</v>
      </c>
      <c r="B99" s="19">
        <v>-533576000</v>
      </c>
      <c r="C99" s="19">
        <v>-16679000</v>
      </c>
      <c r="D99" s="19">
        <v>-87433000</v>
      </c>
      <c r="E99" s="19">
        <v>-90140000</v>
      </c>
      <c r="F99" s="19">
        <v>-46372000</v>
      </c>
      <c r="G99" s="19">
        <v>-213184000</v>
      </c>
      <c r="H99" s="19">
        <v>62718000</v>
      </c>
      <c r="I99" s="19">
        <v>-295751000</v>
      </c>
      <c r="J99" s="19">
        <v>-340744000</v>
      </c>
      <c r="K99" s="19">
        <v>-196699000</v>
      </c>
      <c r="L99" s="19">
        <v>-501878000</v>
      </c>
    </row>
    <row r="100" spans="1:47" x14ac:dyDescent="0.2">
      <c r="A100" s="46" t="s">
        <v>1413</v>
      </c>
      <c r="B100" s="19"/>
      <c r="C100" s="48" t="e">
        <f t="shared" ref="C100:AU100" si="80">C99/C$3</f>
        <v>#DIV/0!</v>
      </c>
      <c r="D100" s="48" t="e">
        <f t="shared" si="80"/>
        <v>#DIV/0!</v>
      </c>
      <c r="E100" s="48" t="e">
        <f t="shared" si="80"/>
        <v>#DIV/0!</v>
      </c>
      <c r="F100" s="48">
        <f t="shared" si="80"/>
        <v>-0.28013317896543016</v>
      </c>
      <c r="G100" s="48">
        <f t="shared" si="80"/>
        <v>-6.3316664024463307</v>
      </c>
      <c r="H100" s="48">
        <f t="shared" si="80"/>
        <v>0.15173720640505031</v>
      </c>
      <c r="I100" s="48">
        <f t="shared" si="80"/>
        <v>-5.0047377690373285</v>
      </c>
      <c r="J100" s="48">
        <f t="shared" si="80"/>
        <v>-2.7804199581603144</v>
      </c>
      <c r="K100" s="48">
        <f t="shared" si="80"/>
        <v>-0.5604491181221859</v>
      </c>
      <c r="L100" s="48" t="e">
        <f t="shared" si="80"/>
        <v>#DIV/0!</v>
      </c>
      <c r="M100" s="48" t="e">
        <f t="shared" si="80"/>
        <v>#DIV/0!</v>
      </c>
      <c r="N100" s="48" t="e">
        <f t="shared" si="80"/>
        <v>#DIV/0!</v>
      </c>
      <c r="O100" s="48" t="e">
        <f t="shared" si="80"/>
        <v>#DIV/0!</v>
      </c>
      <c r="P100" s="48" t="e">
        <f t="shared" si="80"/>
        <v>#DIV/0!</v>
      </c>
      <c r="Q100" s="48" t="e">
        <f t="shared" si="80"/>
        <v>#DIV/0!</v>
      </c>
      <c r="R100" s="48" t="e">
        <f t="shared" si="80"/>
        <v>#DIV/0!</v>
      </c>
      <c r="S100" s="48" t="e">
        <f t="shared" si="80"/>
        <v>#DIV/0!</v>
      </c>
      <c r="T100" s="48" t="e">
        <f t="shared" si="80"/>
        <v>#DIV/0!</v>
      </c>
      <c r="U100" s="48" t="e">
        <f t="shared" si="80"/>
        <v>#DIV/0!</v>
      </c>
      <c r="V100" s="48" t="e">
        <f t="shared" si="80"/>
        <v>#DIV/0!</v>
      </c>
      <c r="W100" s="48" t="e">
        <f t="shared" si="80"/>
        <v>#DIV/0!</v>
      </c>
      <c r="X100" s="48" t="e">
        <f t="shared" si="80"/>
        <v>#DIV/0!</v>
      </c>
      <c r="Y100" s="48" t="e">
        <f t="shared" si="80"/>
        <v>#DIV/0!</v>
      </c>
      <c r="Z100" s="48" t="e">
        <f t="shared" si="80"/>
        <v>#DIV/0!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c r="AU100" s="48" t="e">
        <f t="shared" si="80"/>
        <v>#DIV/0!</v>
      </c>
    </row>
    <row r="101" spans="1:47" x14ac:dyDescent="0.2">
      <c r="A101" t="s">
        <v>1295</v>
      </c>
      <c r="B101" s="19">
        <v>54610000</v>
      </c>
      <c r="C101" s="19">
        <v>-109000</v>
      </c>
      <c r="D101" s="19">
        <v>781000</v>
      </c>
      <c r="E101" s="19">
        <v>1955000</v>
      </c>
      <c r="F101" s="19">
        <v>10132000</v>
      </c>
      <c r="G101" s="19">
        <v>15219000</v>
      </c>
      <c r="H101" s="19">
        <v>9241000</v>
      </c>
      <c r="I101" s="19">
        <v>4595000</v>
      </c>
      <c r="J101" s="19">
        <v>14774000</v>
      </c>
      <c r="K101" s="19">
        <v>51505000</v>
      </c>
      <c r="L101" s="19">
        <v>64636000</v>
      </c>
    </row>
    <row r="102" spans="1:47" x14ac:dyDescent="0.2">
      <c r="A102" t="s">
        <v>1337</v>
      </c>
      <c r="B102" s="19">
        <v>54610000</v>
      </c>
      <c r="C102" s="19">
        <v>-109000</v>
      </c>
      <c r="D102" s="19">
        <v>781000</v>
      </c>
      <c r="E102" s="19">
        <v>1955000</v>
      </c>
      <c r="F102" s="19">
        <v>10132000</v>
      </c>
      <c r="G102" s="19">
        <v>15219000</v>
      </c>
      <c r="H102" s="19">
        <v>9241000</v>
      </c>
      <c r="I102" s="19">
        <v>4595000</v>
      </c>
      <c r="J102" s="19">
        <v>14774000</v>
      </c>
      <c r="K102" s="19">
        <v>51505000</v>
      </c>
      <c r="L102" s="19">
        <v>64636000</v>
      </c>
    </row>
    <row r="103" spans="1:47" x14ac:dyDescent="0.2">
      <c r="A103" s="46"/>
      <c r="B103" s="19"/>
      <c r="C103" s="48" t="e">
        <f t="shared" ref="C103:AU103" si="81">C102/C$3</f>
        <v>#DIV/0!</v>
      </c>
      <c r="D103" s="48" t="e">
        <f t="shared" si="81"/>
        <v>#DIV/0!</v>
      </c>
      <c r="E103" s="48" t="e">
        <f t="shared" si="81"/>
        <v>#DIV/0!</v>
      </c>
      <c r="F103" s="48">
        <f t="shared" si="81"/>
        <v>6.1207396042390637E-2</v>
      </c>
      <c r="G103" s="48">
        <f t="shared" si="81"/>
        <v>0.45201155330057929</v>
      </c>
      <c r="H103" s="48">
        <f t="shared" si="81"/>
        <v>2.2357274217753593E-2</v>
      </c>
      <c r="I103" s="48">
        <f t="shared" si="81"/>
        <v>7.7757201323838385E-2</v>
      </c>
      <c r="J103" s="48">
        <f t="shared" si="81"/>
        <v>0.12055362519034959</v>
      </c>
      <c r="K103" s="48">
        <f t="shared" si="81"/>
        <v>0.14675179756319648</v>
      </c>
      <c r="L103" s="48" t="e">
        <f t="shared" si="81"/>
        <v>#DIV/0!</v>
      </c>
      <c r="M103" s="48" t="e">
        <f t="shared" si="81"/>
        <v>#DIV/0!</v>
      </c>
      <c r="N103" s="48" t="e">
        <f t="shared" si="81"/>
        <v>#DIV/0!</v>
      </c>
      <c r="O103" s="48" t="e">
        <f t="shared" si="81"/>
        <v>#DIV/0!</v>
      </c>
      <c r="P103" s="48" t="e">
        <f t="shared" si="81"/>
        <v>#DIV/0!</v>
      </c>
      <c r="Q103" s="48" t="e">
        <f t="shared" si="81"/>
        <v>#DIV/0!</v>
      </c>
      <c r="R103" s="48" t="e">
        <f t="shared" si="81"/>
        <v>#DIV/0!</v>
      </c>
      <c r="S103" s="48" t="e">
        <f t="shared" si="81"/>
        <v>#DIV/0!</v>
      </c>
      <c r="T103" s="48" t="e">
        <f t="shared" si="81"/>
        <v>#DIV/0!</v>
      </c>
      <c r="U103" s="48" t="e">
        <f t="shared" si="81"/>
        <v>#DIV/0!</v>
      </c>
      <c r="V103" s="48" t="e">
        <f t="shared" si="81"/>
        <v>#DIV/0!</v>
      </c>
      <c r="W103" s="48" t="e">
        <f t="shared" si="81"/>
        <v>#DIV/0!</v>
      </c>
      <c r="X103" s="48" t="e">
        <f t="shared" si="81"/>
        <v>#DIV/0!</v>
      </c>
      <c r="Y103" s="48" t="e">
        <f t="shared" si="81"/>
        <v>#DIV/0!</v>
      </c>
      <c r="Z103" s="48" t="e">
        <f t="shared" si="81"/>
        <v>#DIV/0!</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c r="AU103" s="48" t="e">
        <f t="shared" si="81"/>
        <v>#DIV/0!</v>
      </c>
    </row>
    <row r="104" spans="1:47" x14ac:dyDescent="0.2">
      <c r="A104" t="s">
        <v>1359</v>
      </c>
      <c r="C104" s="19">
        <v>109000</v>
      </c>
      <c r="D104" s="19">
        <v>-781000</v>
      </c>
      <c r="E104" s="19">
        <v>-1955000</v>
      </c>
      <c r="F104" s="19">
        <v>-10132000</v>
      </c>
      <c r="G104" s="19">
        <v>-15219000</v>
      </c>
      <c r="H104" s="19">
        <v>-9241000</v>
      </c>
      <c r="I104" s="19">
        <v>-4595000</v>
      </c>
    </row>
    <row r="105" spans="1:47" x14ac:dyDescent="0.2">
      <c r="A105" t="s">
        <v>1298</v>
      </c>
      <c r="L105" s="19">
        <v>14537000</v>
      </c>
    </row>
    <row r="106" spans="1:47" x14ac:dyDescent="0.2">
      <c r="A106" t="s">
        <v>1341</v>
      </c>
      <c r="B106">
        <v>0</v>
      </c>
      <c r="J106">
        <v>0</v>
      </c>
      <c r="K106">
        <v>0</v>
      </c>
      <c r="L106" s="19">
        <v>14537000</v>
      </c>
    </row>
    <row r="107" spans="1:47" x14ac:dyDescent="0.2">
      <c r="A107" t="s">
        <v>1368</v>
      </c>
      <c r="B107">
        <v>0</v>
      </c>
      <c r="J107">
        <v>0</v>
      </c>
      <c r="K107">
        <v>0</v>
      </c>
      <c r="L107" s="19">
        <v>14537000</v>
      </c>
    </row>
    <row r="108" spans="1:47" x14ac:dyDescent="0.2">
      <c r="A108" t="s">
        <v>1304</v>
      </c>
      <c r="B108" s="19">
        <v>-478966000</v>
      </c>
      <c r="C108" s="19">
        <v>-16788000</v>
      </c>
      <c r="D108" s="19">
        <v>-86652000</v>
      </c>
      <c r="E108" s="19">
        <v>-88185000</v>
      </c>
      <c r="F108" s="19">
        <v>-36240000</v>
      </c>
      <c r="G108" s="19">
        <v>-197965000</v>
      </c>
      <c r="H108" s="19">
        <v>71959000</v>
      </c>
      <c r="I108" s="19">
        <v>-291156000</v>
      </c>
      <c r="J108" s="19">
        <v>-325970000</v>
      </c>
      <c r="K108" s="19">
        <v>-145194000</v>
      </c>
      <c r="L108" s="19">
        <v>-422705000</v>
      </c>
    </row>
    <row r="109" spans="1:47" x14ac:dyDescent="0.2">
      <c r="A109" t="s">
        <v>1305</v>
      </c>
      <c r="E109">
        <v>0</v>
      </c>
      <c r="F109">
        <v>0</v>
      </c>
      <c r="G109" s="19">
        <v>-351000</v>
      </c>
      <c r="H109" s="19">
        <v>823000</v>
      </c>
      <c r="I109" s="19">
        <v>-575000</v>
      </c>
      <c r="J109" s="19">
        <v>21000</v>
      </c>
      <c r="K109" s="19">
        <v>30000</v>
      </c>
      <c r="L109" s="19">
        <v>68000</v>
      </c>
    </row>
    <row r="110" spans="1:47" x14ac:dyDescent="0.2">
      <c r="A110" t="s">
        <v>1306</v>
      </c>
      <c r="B110" s="19">
        <v>-479034000</v>
      </c>
      <c r="C110" s="19">
        <v>-16788000</v>
      </c>
      <c r="D110" s="19">
        <v>-86652000</v>
      </c>
      <c r="E110" s="19">
        <v>-88185000</v>
      </c>
      <c r="F110" s="19">
        <v>-36240000</v>
      </c>
      <c r="G110" s="19">
        <v>-197614000</v>
      </c>
      <c r="H110" s="19">
        <v>71136000</v>
      </c>
      <c r="I110" s="19">
        <v>-290581000</v>
      </c>
      <c r="J110" s="19">
        <v>-325991000</v>
      </c>
      <c r="K110" s="19">
        <v>-145224000</v>
      </c>
      <c r="L110" s="19">
        <v>-422773000</v>
      </c>
    </row>
    <row r="111" spans="1:47" x14ac:dyDescent="0.2">
      <c r="A111" t="s">
        <v>1345</v>
      </c>
      <c r="B111" s="19">
        <v>-479034000</v>
      </c>
      <c r="C111" s="19">
        <v>-16788000</v>
      </c>
      <c r="D111" s="19">
        <v>-86652000</v>
      </c>
      <c r="E111" s="19">
        <v>-88185000</v>
      </c>
      <c r="F111" s="19">
        <v>-36240000</v>
      </c>
      <c r="G111" s="19">
        <v>-197614000</v>
      </c>
      <c r="H111" s="19">
        <v>71136000</v>
      </c>
      <c r="I111" s="19">
        <v>-290581000</v>
      </c>
      <c r="J111" s="19">
        <v>-325991000</v>
      </c>
      <c r="K111" s="19">
        <v>-145224000</v>
      </c>
      <c r="L111" s="19">
        <v>-422773000</v>
      </c>
    </row>
    <row r="112" spans="1:47" x14ac:dyDescent="0.2">
      <c r="A112" t="s">
        <v>1346</v>
      </c>
      <c r="B112" s="19">
        <v>-479034000</v>
      </c>
      <c r="C112" s="19">
        <v>-16788000</v>
      </c>
      <c r="D112" s="19">
        <v>-86652000</v>
      </c>
      <c r="E112" s="19">
        <v>-88185000</v>
      </c>
      <c r="F112" s="19">
        <v>-36240000</v>
      </c>
      <c r="G112" s="19">
        <v>-197614000</v>
      </c>
      <c r="H112" s="19">
        <v>71136000</v>
      </c>
      <c r="I112" s="19">
        <v>-290581000</v>
      </c>
      <c r="J112" s="19">
        <v>-325991000</v>
      </c>
      <c r="K112" s="19">
        <v>-145224000</v>
      </c>
      <c r="L112" s="19">
        <v>-422773000</v>
      </c>
    </row>
    <row r="113" spans="1:47" x14ac:dyDescent="0.2">
      <c r="A113" t="s">
        <v>1347</v>
      </c>
      <c r="B113" s="19">
        <v>-479034000</v>
      </c>
      <c r="C113" s="19">
        <v>-16788000</v>
      </c>
      <c r="D113" s="19">
        <v>-86652000</v>
      </c>
      <c r="E113" s="19">
        <v>-88185000</v>
      </c>
      <c r="F113" s="19">
        <v>-36240000</v>
      </c>
      <c r="G113" s="19">
        <v>-197614000</v>
      </c>
      <c r="H113" s="19">
        <v>71136000</v>
      </c>
      <c r="I113" s="19">
        <v>-290581000</v>
      </c>
      <c r="J113" s="19">
        <v>-325991000</v>
      </c>
      <c r="K113" s="19">
        <v>-145224000</v>
      </c>
      <c r="L113" s="19">
        <v>-422773000</v>
      </c>
    </row>
    <row r="114" spans="1:47" x14ac:dyDescent="0.2">
      <c r="A114" t="s">
        <v>1312</v>
      </c>
      <c r="B114" s="19">
        <v>-479034000</v>
      </c>
      <c r="C114" s="19">
        <v>-16788000</v>
      </c>
      <c r="D114" s="19">
        <v>-86652000</v>
      </c>
      <c r="E114" s="19">
        <v>-88185000</v>
      </c>
      <c r="F114" s="19">
        <v>-36240000</v>
      </c>
      <c r="G114" s="19">
        <v>-197614000</v>
      </c>
      <c r="H114" s="19">
        <v>71136000</v>
      </c>
      <c r="I114" s="19">
        <v>-290581000</v>
      </c>
      <c r="J114" s="19">
        <v>-325991000</v>
      </c>
      <c r="K114" s="19">
        <v>-145224000</v>
      </c>
      <c r="L114" s="19">
        <v>-422773000</v>
      </c>
    </row>
    <row r="115" spans="1:47" x14ac:dyDescent="0.2">
      <c r="A115" t="s">
        <v>1313</v>
      </c>
      <c r="B115">
        <v>-2.81</v>
      </c>
      <c r="C115">
        <v>-5.58</v>
      </c>
      <c r="D115">
        <v>-13.49</v>
      </c>
      <c r="E115">
        <v>-5.89</v>
      </c>
      <c r="F115">
        <v>-0.39</v>
      </c>
      <c r="G115">
        <v>-2.0699999999999998</v>
      </c>
      <c r="H115">
        <v>0.65</v>
      </c>
      <c r="I115">
        <v>-2.39</v>
      </c>
      <c r="J115">
        <v>-2.6</v>
      </c>
      <c r="K115">
        <v>-1.06</v>
      </c>
      <c r="L115">
        <v>-2.57</v>
      </c>
    </row>
    <row r="116" spans="1:47" x14ac:dyDescent="0.2">
      <c r="A116" t="s">
        <v>1314</v>
      </c>
      <c r="B116">
        <v>-2.81</v>
      </c>
      <c r="C116">
        <v>-5.58</v>
      </c>
      <c r="D116">
        <v>-13.49</v>
      </c>
      <c r="E116">
        <v>-5.89</v>
      </c>
      <c r="F116">
        <v>-0.39</v>
      </c>
      <c r="G116">
        <v>-2.0699999999999998</v>
      </c>
      <c r="H116">
        <v>0.63</v>
      </c>
      <c r="I116">
        <v>-2.39</v>
      </c>
      <c r="J116">
        <v>-2.6</v>
      </c>
      <c r="K116">
        <v>-1.06</v>
      </c>
      <c r="L116">
        <v>-2.57</v>
      </c>
    </row>
    <row r="117" spans="1:47" x14ac:dyDescent="0.2">
      <c r="A117" t="s">
        <v>1315</v>
      </c>
      <c r="B117" s="19">
        <v>170583176</v>
      </c>
      <c r="C117" s="19">
        <v>3006379</v>
      </c>
      <c r="D117" s="19">
        <v>6424720</v>
      </c>
      <c r="E117" s="19">
        <v>14964144</v>
      </c>
      <c r="F117" s="19">
        <v>92621991</v>
      </c>
      <c r="G117" s="19">
        <v>95608208</v>
      </c>
      <c r="H117" s="19">
        <v>108974137</v>
      </c>
      <c r="I117" s="19">
        <v>121524795</v>
      </c>
      <c r="J117" s="19">
        <v>125530703</v>
      </c>
      <c r="K117" s="19">
        <v>137370897</v>
      </c>
      <c r="L117" s="19">
        <v>164473772</v>
      </c>
    </row>
    <row r="118" spans="1:47" x14ac:dyDescent="0.2">
      <c r="A118" t="s">
        <v>1316</v>
      </c>
      <c r="B118" s="19">
        <v>170583176</v>
      </c>
      <c r="C118" s="19">
        <v>3006379</v>
      </c>
      <c r="D118" s="19">
        <v>6424720</v>
      </c>
      <c r="E118" s="19">
        <v>14964144</v>
      </c>
      <c r="F118" s="19">
        <v>92621991</v>
      </c>
      <c r="G118" s="19">
        <v>95608208</v>
      </c>
      <c r="H118" s="19">
        <v>112703108</v>
      </c>
      <c r="I118" s="19">
        <v>121524795</v>
      </c>
      <c r="J118" s="19">
        <v>125530703</v>
      </c>
      <c r="K118" s="19">
        <v>137370897</v>
      </c>
      <c r="L118" s="19">
        <v>164473772</v>
      </c>
    </row>
    <row r="119" spans="1:47" x14ac:dyDescent="0.2">
      <c r="A119" t="s">
        <v>1317</v>
      </c>
      <c r="B119" s="19">
        <v>-533576000</v>
      </c>
      <c r="C119" s="19">
        <v>-16679000</v>
      </c>
      <c r="D119" s="19">
        <v>-87433000</v>
      </c>
      <c r="E119" s="19">
        <v>-90140000</v>
      </c>
      <c r="F119" s="19">
        <v>-46372000</v>
      </c>
      <c r="G119" s="19">
        <v>-213184000</v>
      </c>
      <c r="H119" s="19">
        <v>62718000</v>
      </c>
      <c r="I119" s="19">
        <v>-295751000</v>
      </c>
      <c r="J119" s="19">
        <v>-340744000</v>
      </c>
      <c r="K119" s="19">
        <v>-196699000</v>
      </c>
      <c r="L119" s="19">
        <v>-487341000</v>
      </c>
    </row>
    <row r="120" spans="1:47" x14ac:dyDescent="0.2">
      <c r="A120" s="46" t="s">
        <v>1411</v>
      </c>
      <c r="B120" s="19"/>
      <c r="C120" s="48" t="e">
        <f t="shared" ref="C120:AU120" si="82">C119/C$3</f>
        <v>#DIV/0!</v>
      </c>
      <c r="D120" s="48" t="e">
        <f t="shared" si="82"/>
        <v>#DIV/0!</v>
      </c>
      <c r="E120" s="48" t="e">
        <f t="shared" si="82"/>
        <v>#DIV/0!</v>
      </c>
      <c r="F120" s="48">
        <f t="shared" si="82"/>
        <v>-0.28013317896543016</v>
      </c>
      <c r="G120" s="48">
        <f t="shared" si="82"/>
        <v>-6.3316664024463307</v>
      </c>
      <c r="H120" s="48">
        <f t="shared" si="82"/>
        <v>0.15173720640505031</v>
      </c>
      <c r="I120" s="48">
        <f t="shared" si="82"/>
        <v>-5.0047377690373285</v>
      </c>
      <c r="J120" s="48">
        <f t="shared" si="82"/>
        <v>-2.7804199581603144</v>
      </c>
      <c r="K120" s="48">
        <f t="shared" si="82"/>
        <v>-0.5604491181221859</v>
      </c>
      <c r="L120" s="48" t="e">
        <f t="shared" si="82"/>
        <v>#DIV/0!</v>
      </c>
      <c r="M120" s="48" t="e">
        <f t="shared" si="82"/>
        <v>#DIV/0!</v>
      </c>
      <c r="N120" s="48" t="e">
        <f t="shared" si="82"/>
        <v>#DIV/0!</v>
      </c>
      <c r="O120" s="48" t="e">
        <f t="shared" si="82"/>
        <v>#DIV/0!</v>
      </c>
      <c r="P120" s="48" t="e">
        <f t="shared" si="82"/>
        <v>#DIV/0!</v>
      </c>
      <c r="Q120" s="48" t="e">
        <f t="shared" si="82"/>
        <v>#DIV/0!</v>
      </c>
      <c r="R120" s="48" t="e">
        <f t="shared" si="82"/>
        <v>#DIV/0!</v>
      </c>
      <c r="S120" s="48" t="e">
        <f t="shared" si="82"/>
        <v>#DIV/0!</v>
      </c>
      <c r="T120" s="48" t="e">
        <f t="shared" si="82"/>
        <v>#DIV/0!</v>
      </c>
      <c r="U120" s="48" t="e">
        <f t="shared" si="82"/>
        <v>#DIV/0!</v>
      </c>
      <c r="V120" s="48" t="e">
        <f t="shared" si="82"/>
        <v>#DIV/0!</v>
      </c>
      <c r="W120" s="48" t="e">
        <f t="shared" si="82"/>
        <v>#DIV/0!</v>
      </c>
      <c r="X120" s="48" t="e">
        <f t="shared" si="82"/>
        <v>#DIV/0!</v>
      </c>
      <c r="Y120" s="48" t="e">
        <f t="shared" si="82"/>
        <v>#DIV/0!</v>
      </c>
      <c r="Z120" s="48" t="e">
        <f t="shared" si="82"/>
        <v>#DIV/0!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c r="AU120" s="48" t="e">
        <f t="shared" si="82"/>
        <v>#DIV/0!</v>
      </c>
    </row>
    <row r="121" spans="1:47" x14ac:dyDescent="0.2">
      <c r="A121" t="s">
        <v>1318</v>
      </c>
      <c r="B121" s="19">
        <v>533576000</v>
      </c>
      <c r="C121" s="19">
        <v>16679000</v>
      </c>
      <c r="D121" s="19">
        <v>87433000</v>
      </c>
      <c r="E121" s="19">
        <v>90140000</v>
      </c>
      <c r="F121" s="19">
        <v>175532000</v>
      </c>
      <c r="G121" s="19">
        <v>239862000</v>
      </c>
      <c r="H121" s="19">
        <v>272941000</v>
      </c>
      <c r="I121" s="19">
        <v>344412000</v>
      </c>
      <c r="J121" s="19">
        <v>449207000</v>
      </c>
      <c r="K121" s="19">
        <v>527230000</v>
      </c>
      <c r="L121" s="19">
        <v>501878000</v>
      </c>
    </row>
    <row r="122" spans="1:47" x14ac:dyDescent="0.2">
      <c r="A122" t="s">
        <v>1319</v>
      </c>
      <c r="B122" s="19">
        <v>-479034000</v>
      </c>
      <c r="C122" s="19">
        <v>-16788000</v>
      </c>
      <c r="D122" s="19">
        <v>-86652000</v>
      </c>
      <c r="E122" s="19">
        <v>-88185000</v>
      </c>
      <c r="F122" s="19">
        <v>-36240000</v>
      </c>
      <c r="G122" s="19">
        <v>-197614000</v>
      </c>
      <c r="H122" s="19">
        <v>71136000</v>
      </c>
      <c r="I122" s="19">
        <v>-290581000</v>
      </c>
      <c r="J122" s="19">
        <v>-325991000</v>
      </c>
      <c r="K122" s="19">
        <v>-145224000</v>
      </c>
      <c r="L122" s="19">
        <v>-422773000</v>
      </c>
    </row>
    <row r="123" spans="1:47" x14ac:dyDescent="0.2">
      <c r="A123" t="s">
        <v>1320</v>
      </c>
      <c r="B123" s="19">
        <v>-479034000</v>
      </c>
      <c r="C123" s="19">
        <v>-16788000</v>
      </c>
      <c r="D123" s="19">
        <v>-86652000</v>
      </c>
      <c r="E123" s="19">
        <v>-88185000</v>
      </c>
      <c r="F123" s="19">
        <v>-36240000</v>
      </c>
      <c r="G123" s="19">
        <v>-197614000</v>
      </c>
      <c r="H123" s="19">
        <v>71136000</v>
      </c>
      <c r="I123" s="19">
        <v>-290581000</v>
      </c>
      <c r="J123" s="19">
        <v>-325991000</v>
      </c>
      <c r="K123" s="19">
        <v>-145224000</v>
      </c>
      <c r="L123" s="19">
        <v>-437310000</v>
      </c>
    </row>
    <row r="124" spans="1:47" x14ac:dyDescent="0.2">
      <c r="A124" t="s">
        <v>1321</v>
      </c>
      <c r="B124" s="19">
        <v>54610000</v>
      </c>
      <c r="C124" s="19">
        <v>-109000</v>
      </c>
      <c r="D124" s="19">
        <v>781000</v>
      </c>
      <c r="E124" s="19">
        <v>1955000</v>
      </c>
      <c r="F124" s="19">
        <v>10132000</v>
      </c>
      <c r="G124" s="19">
        <v>15219000</v>
      </c>
      <c r="H124" s="19">
        <v>9241000</v>
      </c>
      <c r="I124" s="19">
        <v>4595000</v>
      </c>
      <c r="J124" s="19">
        <v>14774000</v>
      </c>
      <c r="K124" s="19">
        <v>51505000</v>
      </c>
      <c r="L124" s="19">
        <v>64636000</v>
      </c>
    </row>
    <row r="125" spans="1:47" x14ac:dyDescent="0.2">
      <c r="A125" t="s">
        <v>1323</v>
      </c>
      <c r="B125" s="19">
        <v>54610000</v>
      </c>
      <c r="C125" s="19">
        <v>-109000</v>
      </c>
      <c r="D125" s="19">
        <v>781000</v>
      </c>
      <c r="E125" s="19">
        <v>1955000</v>
      </c>
      <c r="F125" s="19">
        <v>10132000</v>
      </c>
      <c r="G125" s="19">
        <v>15219000</v>
      </c>
      <c r="H125" s="19">
        <v>9241000</v>
      </c>
      <c r="I125" s="19">
        <v>4595000</v>
      </c>
      <c r="J125" s="19">
        <v>14774000</v>
      </c>
      <c r="K125" s="19">
        <v>51505000</v>
      </c>
      <c r="L125" s="19">
        <v>64636000</v>
      </c>
    </row>
    <row r="126" spans="1:47" x14ac:dyDescent="0.2">
      <c r="A126" t="s">
        <v>1281</v>
      </c>
      <c r="B126" s="19">
        <v>-533576000</v>
      </c>
      <c r="C126" s="19">
        <v>-16679000</v>
      </c>
      <c r="D126" s="19">
        <v>-87433000</v>
      </c>
      <c r="E126" s="19">
        <v>-90140000</v>
      </c>
      <c r="F126" s="19">
        <v>-46372000</v>
      </c>
      <c r="G126" s="19">
        <v>-213184000</v>
      </c>
      <c r="H126" s="19">
        <v>62718000</v>
      </c>
      <c r="I126" s="19">
        <v>-295751000</v>
      </c>
      <c r="J126" s="19">
        <v>-340744000</v>
      </c>
      <c r="K126" s="19">
        <v>-196699000</v>
      </c>
      <c r="L126" s="19">
        <v>-501878000</v>
      </c>
    </row>
    <row r="127" spans="1:47" x14ac:dyDescent="0.2">
      <c r="A127" t="s">
        <v>1278</v>
      </c>
      <c r="B127" s="19">
        <v>-521520000</v>
      </c>
      <c r="C127" s="19">
        <v>-16558000</v>
      </c>
      <c r="D127" s="19">
        <v>-85964000</v>
      </c>
      <c r="E127" s="19">
        <v>-87058000</v>
      </c>
      <c r="F127" s="19">
        <v>-38957000</v>
      </c>
      <c r="G127" s="19">
        <v>-205193000</v>
      </c>
      <c r="H127" s="19">
        <v>71249000</v>
      </c>
      <c r="I127" s="19">
        <v>-287158000</v>
      </c>
      <c r="J127" s="19">
        <v>-330361000</v>
      </c>
      <c r="K127" s="19">
        <v>-179973000</v>
      </c>
      <c r="L127" s="19">
        <v>-492886000</v>
      </c>
    </row>
    <row r="128" spans="1:47" x14ac:dyDescent="0.2">
      <c r="A128" t="s">
        <v>1324</v>
      </c>
      <c r="B128" s="19">
        <v>12056000</v>
      </c>
      <c r="C128" s="19">
        <v>121000</v>
      </c>
      <c r="D128" s="19">
        <v>1469000</v>
      </c>
      <c r="E128" s="19">
        <v>3082000</v>
      </c>
      <c r="F128" s="19">
        <v>7415000</v>
      </c>
      <c r="G128" s="19">
        <v>7991000</v>
      </c>
      <c r="H128" s="19">
        <v>8531000</v>
      </c>
      <c r="I128" s="19">
        <v>8593000</v>
      </c>
      <c r="J128" s="19">
        <v>10383000</v>
      </c>
      <c r="K128" s="19">
        <v>16726000</v>
      </c>
      <c r="L128" s="19">
        <v>8992000</v>
      </c>
    </row>
    <row r="129" spans="1:47" x14ac:dyDescent="0.2">
      <c r="A129" t="s">
        <v>1325</v>
      </c>
      <c r="B129" s="19">
        <v>-479034000</v>
      </c>
      <c r="C129" s="19">
        <v>-16788000</v>
      </c>
      <c r="D129" s="19">
        <v>-86652000</v>
      </c>
      <c r="E129" s="19">
        <v>-88185000</v>
      </c>
      <c r="F129" s="19">
        <v>-36240000</v>
      </c>
      <c r="G129" s="19">
        <v>-197614000</v>
      </c>
      <c r="H129" s="19">
        <v>71136000</v>
      </c>
      <c r="I129" s="19">
        <v>-290581000</v>
      </c>
      <c r="J129" s="19">
        <v>-325991000</v>
      </c>
      <c r="K129" s="19">
        <v>-145224000</v>
      </c>
      <c r="L129" s="19">
        <v>-422773000</v>
      </c>
    </row>
    <row r="130" spans="1:47" x14ac:dyDescent="0.2">
      <c r="A130" t="s">
        <v>1326</v>
      </c>
      <c r="B130">
        <v>0</v>
      </c>
      <c r="J130">
        <v>0</v>
      </c>
      <c r="K130">
        <v>0</v>
      </c>
      <c r="L130" s="19">
        <v>14537000</v>
      </c>
    </row>
    <row r="131" spans="1:47" x14ac:dyDescent="0.2">
      <c r="A131" t="s">
        <v>1327</v>
      </c>
      <c r="B131">
        <v>0</v>
      </c>
      <c r="J131">
        <v>0</v>
      </c>
      <c r="K131">
        <v>0</v>
      </c>
      <c r="L131" s="19">
        <v>14537000</v>
      </c>
    </row>
    <row r="132" spans="1:47" x14ac:dyDescent="0.2">
      <c r="A132" t="s">
        <v>1328</v>
      </c>
      <c r="B132" s="19">
        <v>-521520000</v>
      </c>
      <c r="C132" s="19">
        <v>-16558000</v>
      </c>
      <c r="D132" s="19">
        <v>-85964000</v>
      </c>
      <c r="E132" s="19">
        <v>-87058000</v>
      </c>
      <c r="F132" s="19">
        <v>-38957000</v>
      </c>
      <c r="G132" s="19">
        <v>-205193000</v>
      </c>
      <c r="H132" s="19">
        <v>71249000</v>
      </c>
      <c r="I132" s="19">
        <v>-287158000</v>
      </c>
      <c r="J132" s="19">
        <v>-330361000</v>
      </c>
      <c r="K132" s="19">
        <v>-179973000</v>
      </c>
      <c r="L132" s="19">
        <v>-507423000</v>
      </c>
    </row>
    <row r="133" spans="1:47" x14ac:dyDescent="0.2">
      <c r="A133" t="s">
        <v>1329</v>
      </c>
      <c r="B133">
        <v>0</v>
      </c>
      <c r="C133">
        <v>0</v>
      </c>
      <c r="D133">
        <v>0</v>
      </c>
      <c r="E133">
        <v>0</v>
      </c>
      <c r="F133">
        <v>0</v>
      </c>
      <c r="G133">
        <v>1E-3</v>
      </c>
      <c r="H133">
        <v>1.0999999999999999E-2</v>
      </c>
      <c r="I133">
        <v>2E-3</v>
      </c>
      <c r="J133">
        <v>1E-3</v>
      </c>
      <c r="K133">
        <v>0</v>
      </c>
      <c r="L133">
        <v>0</v>
      </c>
    </row>
    <row r="134" spans="1:47" x14ac:dyDescent="0.2">
      <c r="A134" t="s">
        <v>1330</v>
      </c>
      <c r="B134">
        <v>0</v>
      </c>
      <c r="C134">
        <v>0</v>
      </c>
      <c r="D134">
        <v>0</v>
      </c>
      <c r="E134">
        <v>0</v>
      </c>
      <c r="F134">
        <v>0</v>
      </c>
      <c r="G134">
        <v>0</v>
      </c>
      <c r="H134">
        <v>0</v>
      </c>
      <c r="I134">
        <v>0</v>
      </c>
      <c r="J134">
        <v>0</v>
      </c>
      <c r="K134">
        <v>0</v>
      </c>
      <c r="L134">
        <v>0</v>
      </c>
    </row>
    <row r="136" spans="1:47" x14ac:dyDescent="0.2">
      <c r="A136" t="s">
        <v>1331</v>
      </c>
      <c r="B136">
        <v>-24866000</v>
      </c>
      <c r="C136">
        <v>48854000</v>
      </c>
      <c r="D136">
        <v>300476000</v>
      </c>
      <c r="E136">
        <v>296323000</v>
      </c>
      <c r="F136">
        <v>97019000</v>
      </c>
      <c r="G136">
        <v>6190000</v>
      </c>
      <c r="H136">
        <v>634749000</v>
      </c>
      <c r="I136">
        <v>19348000</v>
      </c>
      <c r="J136">
        <v>310670000</v>
      </c>
      <c r="K136">
        <v>17820000</v>
      </c>
      <c r="L136">
        <v>484304000</v>
      </c>
    </row>
    <row r="137" spans="1:47" x14ac:dyDescent="0.2">
      <c r="A137" s="46" t="s">
        <v>1412</v>
      </c>
      <c r="B137" s="19"/>
      <c r="C137" s="48" t="e">
        <f t="shared" ref="C137:AU137" si="83">C136/C$3</f>
        <v>#DIV/0!</v>
      </c>
      <c r="D137" s="48" t="e">
        <f t="shared" si="83"/>
        <v>#DIV/0!</v>
      </c>
      <c r="E137" s="48" t="e">
        <f t="shared" si="83"/>
        <v>#DIV/0!</v>
      </c>
      <c r="F137" s="48">
        <f t="shared" si="83"/>
        <v>0.58609162619785793</v>
      </c>
      <c r="G137" s="48">
        <f t="shared" si="83"/>
        <v>0.1838459501235683</v>
      </c>
      <c r="H137" s="48">
        <f t="shared" si="83"/>
        <v>1.5356841740552836</v>
      </c>
      <c r="I137" s="48">
        <f t="shared" si="83"/>
        <v>0.32740943007913492</v>
      </c>
      <c r="J137" s="48">
        <f t="shared" si="83"/>
        <v>2.5350206266336746</v>
      </c>
      <c r="K137" s="48">
        <f t="shared" si="83"/>
        <v>5.0774041987693641E-2</v>
      </c>
      <c r="L137" s="48" t="e">
        <f t="shared" si="83"/>
        <v>#DIV/0!</v>
      </c>
      <c r="M137" s="48" t="e">
        <f t="shared" si="83"/>
        <v>#DIV/0!</v>
      </c>
      <c r="N137" s="48" t="e">
        <f t="shared" si="83"/>
        <v>#DIV/0!</v>
      </c>
      <c r="O137" s="48" t="e">
        <f t="shared" si="83"/>
        <v>#DIV/0!</v>
      </c>
      <c r="P137" s="48" t="e">
        <f t="shared" si="83"/>
        <v>#DIV/0!</v>
      </c>
      <c r="Q137" s="48" t="e">
        <f t="shared" si="83"/>
        <v>#DIV/0!</v>
      </c>
      <c r="R137" s="48" t="e">
        <f t="shared" si="83"/>
        <v>#DIV/0!</v>
      </c>
      <c r="S137" s="48" t="e">
        <f t="shared" si="83"/>
        <v>#DIV/0!</v>
      </c>
      <c r="T137" s="48" t="e">
        <f t="shared" si="83"/>
        <v>#DIV/0!</v>
      </c>
      <c r="U137" s="48" t="e">
        <f t="shared" si="83"/>
        <v>#DIV/0!</v>
      </c>
      <c r="V137" s="48" t="e">
        <f t="shared" si="83"/>
        <v>#DIV/0!</v>
      </c>
      <c r="W137" s="48" t="e">
        <f t="shared" si="83"/>
        <v>#DIV/0!</v>
      </c>
      <c r="X137" s="48" t="e">
        <f t="shared" si="83"/>
        <v>#DIV/0!</v>
      </c>
      <c r="Y137" s="48" t="e">
        <f t="shared" si="83"/>
        <v>#DIV/0!</v>
      </c>
      <c r="Z137" s="48" t="e">
        <f t="shared" si="83"/>
        <v>#DIV/0!</v>
      </c>
      <c r="AA137" s="48" t="e">
        <f t="shared" si="83"/>
        <v>#DIV/0!</v>
      </c>
      <c r="AB137" s="48" t="e">
        <f t="shared" si="83"/>
        <v>#DIV/0!</v>
      </c>
      <c r="AC137" s="48" t="e">
        <f t="shared" si="83"/>
        <v>#DIV/0!</v>
      </c>
      <c r="AD137" s="48" t="e">
        <f t="shared" si="83"/>
        <v>#DIV/0!</v>
      </c>
      <c r="AE137" s="48" t="e">
        <f t="shared" si="83"/>
        <v>#DIV/0!</v>
      </c>
      <c r="AF137" s="48" t="e">
        <f t="shared" si="83"/>
        <v>#DIV/0!</v>
      </c>
      <c r="AG137" s="48" t="e">
        <f t="shared" si="83"/>
        <v>#DIV/0!</v>
      </c>
      <c r="AH137" s="48" t="e">
        <f t="shared" si="83"/>
        <v>#DIV/0!</v>
      </c>
      <c r="AI137" s="48" t="e">
        <f t="shared" si="83"/>
        <v>#DIV/0!</v>
      </c>
      <c r="AJ137" s="48" t="e">
        <f t="shared" si="83"/>
        <v>#DIV/0!</v>
      </c>
      <c r="AK137" s="48" t="e">
        <f t="shared" si="83"/>
        <v>#DIV/0!</v>
      </c>
      <c r="AL137" s="48" t="e">
        <f t="shared" si="83"/>
        <v>#DIV/0!</v>
      </c>
      <c r="AM137" s="48" t="e">
        <f t="shared" si="83"/>
        <v>#DIV/0!</v>
      </c>
      <c r="AN137" s="48" t="e">
        <f t="shared" si="83"/>
        <v>#DIV/0!</v>
      </c>
      <c r="AO137" s="48" t="e">
        <f t="shared" si="83"/>
        <v>#DIV/0!</v>
      </c>
      <c r="AP137" s="48" t="e">
        <f t="shared" si="83"/>
        <v>#DIV/0!</v>
      </c>
      <c r="AQ137" s="48" t="e">
        <f t="shared" si="83"/>
        <v>#DIV/0!</v>
      </c>
      <c r="AR137" s="48" t="e">
        <f t="shared" si="83"/>
        <v>#DIV/0!</v>
      </c>
      <c r="AS137" s="48" t="e">
        <f t="shared" si="83"/>
        <v>#DIV/0!</v>
      </c>
      <c r="AT137" s="48" t="e">
        <f t="shared" si="83"/>
        <v>#DIV/0!</v>
      </c>
      <c r="AU137" s="48" t="e">
        <f t="shared" si="83"/>
        <v>#DIV/0!</v>
      </c>
    </row>
    <row r="138" spans="1:47" ht="18" x14ac:dyDescent="0.2">
      <c r="A138" s="23"/>
    </row>
    <row r="139" spans="1:47" ht="18" x14ac:dyDescent="0.2">
      <c r="A139" s="23"/>
    </row>
    <row r="140" spans="1:47" ht="18" x14ac:dyDescent="0.2">
      <c r="A140" s="23"/>
    </row>
    <row r="141" spans="1:47" ht="18" x14ac:dyDescent="0.2">
      <c r="A141" s="23"/>
    </row>
    <row r="142" spans="1:47" ht="18" x14ac:dyDescent="0.2">
      <c r="A142" s="23"/>
    </row>
    <row r="143" spans="1:47" ht="18" x14ac:dyDescent="0.2">
      <c r="A143" s="23"/>
    </row>
    <row r="144" spans="1:47" ht="18" x14ac:dyDescent="0.2">
      <c r="A144" s="23"/>
    </row>
    <row r="145" spans="1:47" ht="18" x14ac:dyDescent="0.2">
      <c r="A145" s="23"/>
    </row>
    <row r="146" spans="1:47" ht="18" x14ac:dyDescent="0.2">
      <c r="A146" s="23"/>
    </row>
    <row r="149" spans="1:47" x14ac:dyDescent="0.2">
      <c r="A149" s="46"/>
      <c r="B149" s="19"/>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row>
  </sheetData>
  <sortState xmlns:xlrd2="http://schemas.microsoft.com/office/spreadsheetml/2017/richdata2" columnSort="1" ref="C1:L51">
    <sortCondition ref="C1:L1"/>
  </sortState>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970A-A253-FF4B-B3A9-65170A4FB516}">
  <dimension ref="A1:AU159"/>
  <sheetViews>
    <sheetView workbookViewId="0"/>
  </sheetViews>
  <sheetFormatPr baseColWidth="10" defaultRowHeight="16" x14ac:dyDescent="0.2"/>
  <sheetData>
    <row r="1" spans="1:47" x14ac:dyDescent="0.2">
      <c r="A1" s="16" t="s">
        <v>1283</v>
      </c>
      <c r="B1" s="16" t="s">
        <v>1284</v>
      </c>
      <c r="C1" s="18">
        <v>42004</v>
      </c>
      <c r="D1" s="18">
        <v>42369</v>
      </c>
      <c r="E1" s="18">
        <v>42735</v>
      </c>
      <c r="F1" s="18">
        <v>43100</v>
      </c>
      <c r="G1" s="18">
        <v>43465</v>
      </c>
      <c r="H1" s="18">
        <v>43830</v>
      </c>
      <c r="I1" s="18">
        <v>44196</v>
      </c>
      <c r="J1" s="18">
        <v>44561</v>
      </c>
      <c r="K1" s="18">
        <v>44926</v>
      </c>
      <c r="L1" s="18">
        <v>45291</v>
      </c>
      <c r="M1" s="18">
        <v>45657</v>
      </c>
    </row>
    <row r="2" spans="1:47" x14ac:dyDescent="0.2">
      <c r="A2" s="16"/>
      <c r="B2" s="16"/>
      <c r="C2" s="41">
        <v>1.3604586837045582</v>
      </c>
      <c r="D2" s="41">
        <v>1.3592353718698755</v>
      </c>
      <c r="E2" s="41">
        <v>1.3408655143236416</v>
      </c>
      <c r="F2" s="41">
        <v>1.3081614773889187</v>
      </c>
      <c r="G2" s="41">
        <v>1.2816317011746046</v>
      </c>
      <c r="H2" s="41">
        <v>1.2620696220330916</v>
      </c>
      <c r="I2" s="41">
        <v>1.231407573454085</v>
      </c>
      <c r="J2" s="41">
        <v>1.2144058909803599</v>
      </c>
      <c r="K2" s="41">
        <v>1.1298901106999999</v>
      </c>
      <c r="L2" s="41">
        <v>1.0618269999999999</v>
      </c>
      <c r="M2" s="41">
        <v>1.03</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16" t="s">
        <v>1285</v>
      </c>
      <c r="B3" s="16"/>
      <c r="C3" s="16">
        <f>C$2*C90</f>
        <v>0</v>
      </c>
      <c r="D3" s="16">
        <f t="shared" ref="D3:J3" si="0">D$2*D90</f>
        <v>2214194.4207760273</v>
      </c>
      <c r="E3" s="16">
        <f t="shared" si="0"/>
        <v>8116258.9582010033</v>
      </c>
      <c r="F3" s="16">
        <f t="shared" si="0"/>
        <v>17958440.761595078</v>
      </c>
      <c r="G3" s="16">
        <f t="shared" si="0"/>
        <v>40931471.640413344</v>
      </c>
      <c r="H3" s="16">
        <f t="shared" si="0"/>
        <v>25911551.409961402</v>
      </c>
      <c r="I3" s="16">
        <f t="shared" si="0"/>
        <v>111728071.95463604</v>
      </c>
      <c r="J3" s="16">
        <f t="shared" si="0"/>
        <v>31020784.079202313</v>
      </c>
      <c r="K3" s="16">
        <f t="shared" ref="K3:AU3" si="1">K2*K90</f>
        <v>22272393.862118397</v>
      </c>
      <c r="L3" s="16">
        <f t="shared" si="1"/>
        <v>82953110.720999986</v>
      </c>
      <c r="M3" s="16">
        <f t="shared" si="1"/>
        <v>33283420</v>
      </c>
      <c r="N3" s="16">
        <f t="shared" si="1"/>
        <v>0</v>
      </c>
      <c r="O3" s="16">
        <f t="shared" si="1"/>
        <v>0</v>
      </c>
      <c r="P3" s="16">
        <f t="shared" si="1"/>
        <v>0</v>
      </c>
      <c r="Q3" s="16">
        <f t="shared" si="1"/>
        <v>0</v>
      </c>
      <c r="R3" s="16">
        <f t="shared" si="1"/>
        <v>0</v>
      </c>
      <c r="S3" s="16">
        <f t="shared" si="1"/>
        <v>0</v>
      </c>
      <c r="T3" s="16">
        <f t="shared" si="1"/>
        <v>0</v>
      </c>
      <c r="U3" s="16">
        <f t="shared" si="1"/>
        <v>0</v>
      </c>
      <c r="V3" s="16">
        <f t="shared" si="1"/>
        <v>0</v>
      </c>
      <c r="W3" s="16">
        <f t="shared" si="1"/>
        <v>0</v>
      </c>
      <c r="X3" s="16">
        <f t="shared" si="1"/>
        <v>0</v>
      </c>
      <c r="Y3" s="16">
        <f t="shared" si="1"/>
        <v>0</v>
      </c>
      <c r="Z3" s="16">
        <f t="shared" si="1"/>
        <v>0</v>
      </c>
      <c r="AA3" s="16">
        <f t="shared" si="1"/>
        <v>0</v>
      </c>
      <c r="AB3" s="16">
        <f t="shared" si="1"/>
        <v>0</v>
      </c>
      <c r="AC3" s="16">
        <f t="shared" si="1"/>
        <v>0</v>
      </c>
      <c r="AD3" s="16">
        <f t="shared" si="1"/>
        <v>0</v>
      </c>
      <c r="AE3" s="16">
        <f t="shared" si="1"/>
        <v>0</v>
      </c>
      <c r="AF3" s="16">
        <f t="shared" si="1"/>
        <v>0</v>
      </c>
      <c r="AG3" s="16">
        <f t="shared" si="1"/>
        <v>0</v>
      </c>
      <c r="AH3" s="16">
        <f t="shared" si="1"/>
        <v>0</v>
      </c>
      <c r="AI3" s="16">
        <f t="shared" si="1"/>
        <v>0</v>
      </c>
      <c r="AJ3" s="16">
        <f t="shared" si="1"/>
        <v>0</v>
      </c>
      <c r="AK3" s="16">
        <f t="shared" si="1"/>
        <v>0</v>
      </c>
      <c r="AL3" s="16">
        <f t="shared" si="1"/>
        <v>0</v>
      </c>
      <c r="AM3" s="16">
        <f t="shared" si="1"/>
        <v>0</v>
      </c>
      <c r="AN3" s="16">
        <f t="shared" si="1"/>
        <v>0</v>
      </c>
      <c r="AO3" s="16">
        <f t="shared" si="1"/>
        <v>0</v>
      </c>
      <c r="AP3" s="16">
        <f t="shared" si="1"/>
        <v>0</v>
      </c>
      <c r="AQ3" s="16">
        <f t="shared" si="1"/>
        <v>0</v>
      </c>
      <c r="AR3" s="16">
        <f t="shared" si="1"/>
        <v>0</v>
      </c>
      <c r="AS3" s="16">
        <f t="shared" si="1"/>
        <v>0</v>
      </c>
      <c r="AT3" s="16">
        <f t="shared" si="1"/>
        <v>0</v>
      </c>
      <c r="AU3" s="16">
        <f t="shared" si="1"/>
        <v>0</v>
      </c>
    </row>
    <row r="4" spans="1:47" x14ac:dyDescent="0.2">
      <c r="A4" s="16" t="s">
        <v>1286</v>
      </c>
      <c r="C4" s="16">
        <f t="shared" ref="C4:J4" si="2">C$2*C91</f>
        <v>0</v>
      </c>
      <c r="D4" s="16">
        <f t="shared" si="2"/>
        <v>2214194.4207760273</v>
      </c>
      <c r="E4" s="16">
        <f t="shared" si="2"/>
        <v>8116258.9582010033</v>
      </c>
      <c r="F4" s="16">
        <f t="shared" si="2"/>
        <v>17958440.761595078</v>
      </c>
      <c r="G4" s="16">
        <f t="shared" si="2"/>
        <v>40931471.640413344</v>
      </c>
      <c r="H4" s="16">
        <f t="shared" si="2"/>
        <v>25911551.409961402</v>
      </c>
      <c r="I4" s="16">
        <f t="shared" si="2"/>
        <v>111728071.95463604</v>
      </c>
      <c r="J4" s="16">
        <f t="shared" si="2"/>
        <v>31020784.079202313</v>
      </c>
      <c r="K4" s="16">
        <f t="shared" ref="K4:M4" si="3">K$2*K91</f>
        <v>22272393.862118397</v>
      </c>
      <c r="L4" s="16">
        <f t="shared" si="3"/>
        <v>82953110.720999986</v>
      </c>
      <c r="M4" s="16">
        <f t="shared" si="3"/>
        <v>33283420</v>
      </c>
    </row>
    <row r="5" spans="1:47" x14ac:dyDescent="0.2">
      <c r="A5" s="16" t="s">
        <v>1349</v>
      </c>
      <c r="C5" s="16">
        <f t="shared" ref="C5:J5" si="4">C$2*C92</f>
        <v>0</v>
      </c>
      <c r="D5" s="16">
        <f t="shared" si="4"/>
        <v>0</v>
      </c>
      <c r="E5" s="16">
        <f t="shared" si="4"/>
        <v>0</v>
      </c>
      <c r="F5" s="16">
        <f t="shared" si="4"/>
        <v>0</v>
      </c>
      <c r="G5" s="16">
        <f t="shared" si="4"/>
        <v>0</v>
      </c>
      <c r="H5" s="16">
        <f t="shared" si="4"/>
        <v>0</v>
      </c>
      <c r="I5" s="16">
        <f t="shared" si="4"/>
        <v>0</v>
      </c>
      <c r="J5" s="16">
        <f t="shared" si="4"/>
        <v>0</v>
      </c>
      <c r="K5" s="16">
        <f t="shared" ref="K5:M5" si="5">K$2*K92</f>
        <v>0</v>
      </c>
      <c r="L5" s="16">
        <f t="shared" si="5"/>
        <v>0</v>
      </c>
      <c r="M5" s="16">
        <f t="shared" si="5"/>
        <v>0</v>
      </c>
    </row>
    <row r="6" spans="1:47" x14ac:dyDescent="0.2">
      <c r="A6" s="16" t="s">
        <v>1350</v>
      </c>
      <c r="C6" s="16">
        <f t="shared" ref="C6:J6" si="6">C$2*C93</f>
        <v>0</v>
      </c>
      <c r="D6" s="16">
        <f t="shared" si="6"/>
        <v>2214194.4207760273</v>
      </c>
      <c r="E6" s="16">
        <f t="shared" si="6"/>
        <v>0</v>
      </c>
      <c r="F6" s="16">
        <f t="shared" si="6"/>
        <v>0</v>
      </c>
      <c r="G6" s="16">
        <f t="shared" si="6"/>
        <v>0</v>
      </c>
      <c r="H6" s="16">
        <f t="shared" si="6"/>
        <v>0</v>
      </c>
      <c r="I6" s="16">
        <f t="shared" si="6"/>
        <v>0</v>
      </c>
      <c r="J6" s="16">
        <f t="shared" si="6"/>
        <v>0</v>
      </c>
      <c r="K6" s="16">
        <f t="shared" ref="K6:M6" si="7">K$2*K93</f>
        <v>0</v>
      </c>
      <c r="L6" s="16">
        <f t="shared" si="7"/>
        <v>0</v>
      </c>
      <c r="M6" s="16">
        <f t="shared" si="7"/>
        <v>0</v>
      </c>
    </row>
    <row r="7" spans="1:47" x14ac:dyDescent="0.2">
      <c r="A7" s="16" t="s">
        <v>1287</v>
      </c>
      <c r="C7" s="16">
        <f t="shared" ref="C7:J7" si="8">C$2*C94</f>
        <v>17309115.832773093</v>
      </c>
      <c r="D7" s="16">
        <f t="shared" si="8"/>
        <v>50211513.872245073</v>
      </c>
      <c r="E7" s="16">
        <f t="shared" si="8"/>
        <v>138432296.5642871</v>
      </c>
      <c r="F7" s="16">
        <f t="shared" si="8"/>
        <v>174850171.22928026</v>
      </c>
      <c r="G7" s="16">
        <f t="shared" si="8"/>
        <v>186687600.1198976</v>
      </c>
      <c r="H7" s="16">
        <f t="shared" si="8"/>
        <v>203764926.68610874</v>
      </c>
      <c r="I7" s="16">
        <f t="shared" si="8"/>
        <v>277771069.15918487</v>
      </c>
      <c r="J7" s="16">
        <f t="shared" si="8"/>
        <v>265578424.29849491</v>
      </c>
      <c r="K7" s="16">
        <f t="shared" ref="K7:M7" si="9">K$2*K94</f>
        <v>277571064.3747834</v>
      </c>
      <c r="L7" s="16">
        <f t="shared" si="9"/>
        <v>262594064.40799996</v>
      </c>
      <c r="M7" s="16">
        <f t="shared" si="9"/>
        <v>279371020</v>
      </c>
    </row>
    <row r="8" spans="1:47" x14ac:dyDescent="0.2">
      <c r="A8" s="47" t="s">
        <v>1408</v>
      </c>
      <c r="C8" s="16" t="e">
        <f t="shared" ref="C8:J8" si="10">C$2*C95</f>
        <v>#DIV/0!</v>
      </c>
      <c r="D8" s="16">
        <f t="shared" si="10"/>
        <v>22.677102516881522</v>
      </c>
      <c r="E8" s="16">
        <f t="shared" si="10"/>
        <v>17.056170493969933</v>
      </c>
      <c r="F8" s="16">
        <f t="shared" si="10"/>
        <v>9.7363782051282044</v>
      </c>
      <c r="G8" s="16">
        <f t="shared" si="10"/>
        <v>4.5609794282493663</v>
      </c>
      <c r="H8" s="16">
        <f t="shared" si="10"/>
        <v>7.8638644001753448</v>
      </c>
      <c r="I8" s="16">
        <f t="shared" si="10"/>
        <v>2.4861349909623947</v>
      </c>
      <c r="J8" s="16">
        <f t="shared" si="10"/>
        <v>8.5613059818352646</v>
      </c>
      <c r="K8" s="16">
        <f t="shared" ref="K8:M8" si="11">K$2*K95</f>
        <v>12.462560876623376</v>
      </c>
      <c r="L8" s="16">
        <f t="shared" si="11"/>
        <v>3.1655722386493093</v>
      </c>
      <c r="M8" s="16">
        <f t="shared" si="11"/>
        <v>8.3936993253698091</v>
      </c>
    </row>
    <row r="9" spans="1:47" x14ac:dyDescent="0.2">
      <c r="A9" s="16" t="s">
        <v>1288</v>
      </c>
      <c r="C9" s="16">
        <f t="shared" ref="C9:J9" si="12">C$2*C96</f>
        <v>10407508.930339871</v>
      </c>
      <c r="D9" s="16">
        <f t="shared" si="12"/>
        <v>24595364.053985398</v>
      </c>
      <c r="E9" s="16">
        <f t="shared" si="12"/>
        <v>62031120.423640311</v>
      </c>
      <c r="F9" s="16">
        <f t="shared" si="12"/>
        <v>66064770.931095175</v>
      </c>
      <c r="G9" s="16">
        <f t="shared" si="12"/>
        <v>70502559.881614998</v>
      </c>
      <c r="H9" s="16">
        <f t="shared" si="12"/>
        <v>81472904.450346231</v>
      </c>
      <c r="I9" s="16">
        <f t="shared" si="12"/>
        <v>83213598.183733255</v>
      </c>
      <c r="J9" s="16">
        <f t="shared" si="12"/>
        <v>92517083.992556751</v>
      </c>
      <c r="K9" s="16">
        <f t="shared" ref="K9:M9" si="13">K$2*K96</f>
        <v>79887750.38693279</v>
      </c>
      <c r="L9" s="16">
        <f t="shared" si="13"/>
        <v>73959436.030999988</v>
      </c>
      <c r="M9" s="16">
        <f t="shared" si="13"/>
        <v>74146610</v>
      </c>
    </row>
    <row r="10" spans="1:47" x14ac:dyDescent="0.2">
      <c r="A10" s="47" t="s">
        <v>1409</v>
      </c>
      <c r="C10" s="16" t="e">
        <f t="shared" ref="C10:J10" si="14">C$2*C97</f>
        <v>#DIV/0!</v>
      </c>
      <c r="D10" s="16">
        <f t="shared" si="14"/>
        <v>11.108041743400859</v>
      </c>
      <c r="E10" s="16">
        <f t="shared" si="14"/>
        <v>7.6428217412853128</v>
      </c>
      <c r="F10" s="16">
        <f t="shared" si="14"/>
        <v>3.6787587412587412</v>
      </c>
      <c r="G10" s="16">
        <f t="shared" si="14"/>
        <v>1.7224535804865833</v>
      </c>
      <c r="H10" s="16">
        <f t="shared" si="14"/>
        <v>3.144269641030637</v>
      </c>
      <c r="I10" s="16">
        <f t="shared" si="14"/>
        <v>0.74478684477361901</v>
      </c>
      <c r="J10" s="16">
        <f t="shared" si="14"/>
        <v>2.9824224866896336</v>
      </c>
      <c r="K10" s="16">
        <f t="shared" ref="K10:M10" si="15">K$2*K97</f>
        <v>3.5868506493506498</v>
      </c>
      <c r="L10" s="16">
        <f t="shared" si="15"/>
        <v>0.89158122447934673</v>
      </c>
      <c r="M10" s="16">
        <f t="shared" si="15"/>
        <v>2.2277341090548988</v>
      </c>
    </row>
    <row r="11" spans="1:47" x14ac:dyDescent="0.2">
      <c r="A11" s="16" t="s">
        <v>1289</v>
      </c>
      <c r="C11" s="16">
        <f t="shared" ref="C11:J11" si="16">C$2*C98</f>
        <v>10407508.930339871</v>
      </c>
      <c r="D11" s="16">
        <f t="shared" si="16"/>
        <v>24595364.053985398</v>
      </c>
      <c r="E11" s="16">
        <f t="shared" si="16"/>
        <v>62031120.423640311</v>
      </c>
      <c r="F11" s="16">
        <f t="shared" si="16"/>
        <v>66064770.931095175</v>
      </c>
      <c r="G11" s="16">
        <f t="shared" si="16"/>
        <v>70502559.881614998</v>
      </c>
      <c r="H11" s="16">
        <f t="shared" si="16"/>
        <v>81472904.450346231</v>
      </c>
      <c r="I11" s="16">
        <f t="shared" si="16"/>
        <v>83213598.183733255</v>
      </c>
      <c r="J11" s="16">
        <f t="shared" si="16"/>
        <v>92517083.992556751</v>
      </c>
      <c r="K11" s="16">
        <f t="shared" ref="K11:M11" si="17">K$2*K98</f>
        <v>79887750.38693279</v>
      </c>
      <c r="L11" s="16">
        <f t="shared" si="17"/>
        <v>73959436.030999988</v>
      </c>
      <c r="M11" s="16">
        <f t="shared" si="17"/>
        <v>74146610</v>
      </c>
    </row>
    <row r="12" spans="1:47" x14ac:dyDescent="0.2">
      <c r="A12" s="16" t="s">
        <v>1290</v>
      </c>
      <c r="C12" s="16">
        <f t="shared" ref="C12:J12" si="18">C$2*C99</f>
        <v>0</v>
      </c>
      <c r="D12" s="16">
        <f t="shared" si="18"/>
        <v>0</v>
      </c>
      <c r="E12" s="16">
        <f t="shared" si="18"/>
        <v>14903720.191707278</v>
      </c>
      <c r="F12" s="16">
        <f t="shared" si="18"/>
        <v>22432353.01426518</v>
      </c>
      <c r="G12" s="16">
        <f t="shared" si="18"/>
        <v>29946606.329645809</v>
      </c>
      <c r="H12" s="16">
        <f t="shared" si="18"/>
        <v>33427176.009168465</v>
      </c>
      <c r="I12" s="16">
        <f t="shared" si="18"/>
        <v>33659294.61279396</v>
      </c>
      <c r="J12" s="16">
        <f t="shared" si="18"/>
        <v>53160617.877665251</v>
      </c>
      <c r="K12" s="16">
        <f t="shared" ref="K12:M12" si="19">K$2*K99</f>
        <v>38630942.884832993</v>
      </c>
      <c r="L12" s="16">
        <f t="shared" si="19"/>
        <v>28589691.974999998</v>
      </c>
      <c r="M12" s="16">
        <f t="shared" si="19"/>
        <v>34547230</v>
      </c>
    </row>
    <row r="13" spans="1:47" x14ac:dyDescent="0.2">
      <c r="A13" s="47" t="s">
        <v>1410</v>
      </c>
      <c r="C13" s="16" t="e">
        <f t="shared" ref="C13:J13" si="20">C$2*C100</f>
        <v>#DIV/0!</v>
      </c>
      <c r="D13" s="16">
        <f t="shared" si="20"/>
        <v>0</v>
      </c>
      <c r="E13" s="16">
        <f t="shared" si="20"/>
        <v>1.8362795308111679</v>
      </c>
      <c r="F13" s="16">
        <f t="shared" si="20"/>
        <v>1.2491258741258742</v>
      </c>
      <c r="G13" s="16">
        <f t="shared" si="20"/>
        <v>0.73162789241318849</v>
      </c>
      <c r="H13" s="16">
        <f t="shared" si="20"/>
        <v>1.2900491939019045</v>
      </c>
      <c r="I13" s="16">
        <f t="shared" si="20"/>
        <v>0.30126085614777587</v>
      </c>
      <c r="J13" s="16">
        <f t="shared" si="20"/>
        <v>1.7137096774193548</v>
      </c>
      <c r="K13" s="16">
        <f t="shared" ref="K13:M13" si="21">K$2*K100</f>
        <v>1.7344764610389611</v>
      </c>
      <c r="L13" s="16">
        <f t="shared" si="21"/>
        <v>0.3446488230098691</v>
      </c>
      <c r="M13" s="16">
        <f t="shared" si="21"/>
        <v>1.0379711580120072</v>
      </c>
    </row>
    <row r="14" spans="1:47" x14ac:dyDescent="0.2">
      <c r="A14" s="16" t="s">
        <v>1291</v>
      </c>
      <c r="C14" s="16">
        <f t="shared" ref="C14:J14" si="22">C$2*C101</f>
        <v>10407508.930339871</v>
      </c>
      <c r="D14" s="16">
        <f t="shared" si="22"/>
        <v>24595364.053985398</v>
      </c>
      <c r="E14" s="16">
        <f t="shared" si="22"/>
        <v>47127400.231933035</v>
      </c>
      <c r="F14" s="16">
        <f t="shared" si="22"/>
        <v>43632417.916829996</v>
      </c>
      <c r="G14" s="16">
        <f t="shared" si="22"/>
        <v>40555953.551969185</v>
      </c>
      <c r="H14" s="16">
        <f t="shared" si="22"/>
        <v>81472904.450346231</v>
      </c>
      <c r="I14" s="16">
        <f t="shared" si="22"/>
        <v>49554303.570939288</v>
      </c>
      <c r="J14" s="16">
        <f t="shared" si="22"/>
        <v>92517083.992556751</v>
      </c>
      <c r="K14" s="16">
        <f t="shared" ref="K14:M14" si="23">K$2*K101</f>
        <v>79887750.38693279</v>
      </c>
      <c r="L14" s="16">
        <f t="shared" si="23"/>
        <v>45369744.055999994</v>
      </c>
      <c r="M14" s="16">
        <f t="shared" si="23"/>
        <v>39599380</v>
      </c>
    </row>
    <row r="15" spans="1:47" x14ac:dyDescent="0.2">
      <c r="A15" s="16" t="s">
        <v>1292</v>
      </c>
      <c r="C15" s="16">
        <f t="shared" ref="C15:J15" si="24">C$2*C102</f>
        <v>6901606.902433224</v>
      </c>
      <c r="D15" s="16">
        <f t="shared" si="24"/>
        <v>25616149.818259675</v>
      </c>
      <c r="E15" s="16">
        <f t="shared" si="24"/>
        <v>76401176.140646771</v>
      </c>
      <c r="F15" s="16">
        <f t="shared" si="24"/>
        <v>108785400.2981851</v>
      </c>
      <c r="G15" s="16">
        <f t="shared" si="24"/>
        <v>116185040.23828261</v>
      </c>
      <c r="H15" s="16">
        <f t="shared" si="24"/>
        <v>122292022.23576251</v>
      </c>
      <c r="I15" s="16">
        <f t="shared" si="24"/>
        <v>194557470.97545162</v>
      </c>
      <c r="J15" s="16">
        <f t="shared" si="24"/>
        <v>173061340.30593815</v>
      </c>
      <c r="K15" s="16">
        <f t="shared" ref="K15:M15" si="25">K$2*K102</f>
        <v>197683313.98785058</v>
      </c>
      <c r="L15" s="16">
        <f t="shared" si="25"/>
        <v>188634628.37699997</v>
      </c>
      <c r="M15" s="16">
        <f t="shared" si="25"/>
        <v>205224410</v>
      </c>
    </row>
    <row r="16" spans="1:47" x14ac:dyDescent="0.2">
      <c r="A16" s="47"/>
      <c r="C16" s="16" t="e">
        <f t="shared" ref="C16:J16" si="26">C$2*C103</f>
        <v>#DIV/0!</v>
      </c>
      <c r="D16" s="16">
        <f t="shared" si="26"/>
        <v>11.569060773480663</v>
      </c>
      <c r="E16" s="16">
        <f t="shared" si="26"/>
        <v>9.4133487526846196</v>
      </c>
      <c r="F16" s="16">
        <f t="shared" si="26"/>
        <v>6.0576194638694627</v>
      </c>
      <c r="G16" s="16">
        <f t="shared" si="26"/>
        <v>2.8385258477627833</v>
      </c>
      <c r="H16" s="16">
        <f t="shared" si="26"/>
        <v>4.7195947591447078</v>
      </c>
      <c r="I16" s="16">
        <f t="shared" si="26"/>
        <v>1.7413481461887759</v>
      </c>
      <c r="J16" s="16">
        <f t="shared" si="26"/>
        <v>5.5788834951456314</v>
      </c>
      <c r="K16" s="16">
        <f t="shared" ref="K16:M16" si="27">K$2*K103</f>
        <v>8.8757102272727284</v>
      </c>
      <c r="L16" s="16">
        <f t="shared" si="27"/>
        <v>2.2739910141699626</v>
      </c>
      <c r="M16" s="16">
        <f t="shared" si="27"/>
        <v>6.1659652163149099</v>
      </c>
    </row>
    <row r="17" spans="1:13" x14ac:dyDescent="0.2">
      <c r="A17" s="16" t="s">
        <v>1293</v>
      </c>
      <c r="C17" s="16">
        <f t="shared" ref="C17:J17" si="28">C$2*C104</f>
        <v>-17309115.832773093</v>
      </c>
      <c r="D17" s="16">
        <f t="shared" si="28"/>
        <v>-47997319.451469041</v>
      </c>
      <c r="E17" s="16">
        <f t="shared" si="28"/>
        <v>-130316037.60608609</v>
      </c>
      <c r="F17" s="16">
        <f t="shared" si="28"/>
        <v>-156891730.46768519</v>
      </c>
      <c r="G17" s="16">
        <f t="shared" si="28"/>
        <v>-145756128.47948426</v>
      </c>
      <c r="H17" s="16">
        <f t="shared" si="28"/>
        <v>-177853375.27614734</v>
      </c>
      <c r="I17" s="16">
        <f t="shared" si="28"/>
        <v>-166042997.20454884</v>
      </c>
      <c r="J17" s="16">
        <f t="shared" si="28"/>
        <v>-234557640.21929258</v>
      </c>
      <c r="K17" s="16">
        <f t="shared" ref="K17:M17" si="29">K$2*K104</f>
        <v>-255298670.51266497</v>
      </c>
      <c r="L17" s="16">
        <f t="shared" si="29"/>
        <v>-179640953.68699998</v>
      </c>
      <c r="M17" s="16">
        <f t="shared" si="29"/>
        <v>-246087600</v>
      </c>
    </row>
    <row r="18" spans="1:13" x14ac:dyDescent="0.2">
      <c r="A18" s="16" t="s">
        <v>1295</v>
      </c>
      <c r="C18" s="16">
        <f t="shared" ref="C18:J18" si="30">C$2*C105</f>
        <v>-46255.595245954981</v>
      </c>
      <c r="D18" s="16">
        <f t="shared" si="30"/>
        <v>-194370.65817739221</v>
      </c>
      <c r="E18" s="16">
        <f t="shared" si="30"/>
        <v>83133.661888065777</v>
      </c>
      <c r="F18" s="16">
        <f t="shared" si="30"/>
        <v>-1279381.9248863626</v>
      </c>
      <c r="G18" s="16">
        <f t="shared" si="30"/>
        <v>4415221.2105465131</v>
      </c>
      <c r="H18" s="16">
        <f t="shared" si="30"/>
        <v>9229515.1459279992</v>
      </c>
      <c r="I18" s="16">
        <f t="shared" si="30"/>
        <v>3207816.7288478916</v>
      </c>
      <c r="J18" s="16">
        <f t="shared" si="30"/>
        <v>737144.37582507846</v>
      </c>
      <c r="K18" s="16">
        <f t="shared" ref="K18:M18" si="31">K$2*K105</f>
        <v>6234733.6308425991</v>
      </c>
      <c r="L18" s="16">
        <f t="shared" si="31"/>
        <v>18652053.081999999</v>
      </c>
      <c r="M18" s="16">
        <f t="shared" si="31"/>
        <v>14483860</v>
      </c>
    </row>
    <row r="19" spans="1:13" x14ac:dyDescent="0.2">
      <c r="A19" s="16" t="s">
        <v>1296</v>
      </c>
      <c r="C19" s="16">
        <f t="shared" ref="C19:J19" si="32">C$2*C106</f>
        <v>0</v>
      </c>
      <c r="D19" s="16">
        <f t="shared" si="32"/>
        <v>0</v>
      </c>
      <c r="E19" s="16">
        <f t="shared" si="32"/>
        <v>0</v>
      </c>
      <c r="F19" s="16">
        <f t="shared" si="32"/>
        <v>0</v>
      </c>
      <c r="G19" s="16">
        <f t="shared" si="32"/>
        <v>4415221.2105465131</v>
      </c>
      <c r="H19" s="16">
        <f t="shared" si="32"/>
        <v>9229515.1459279992</v>
      </c>
      <c r="I19" s="16">
        <f t="shared" si="32"/>
        <v>3207816.7288478916</v>
      </c>
      <c r="J19" s="16">
        <f t="shared" si="32"/>
        <v>737144.37582507846</v>
      </c>
      <c r="K19" s="16">
        <f t="shared" ref="K19:M19" si="33">K$2*K106</f>
        <v>6234733.6308425991</v>
      </c>
      <c r="L19" s="16">
        <f t="shared" si="33"/>
        <v>18652053.081999999</v>
      </c>
      <c r="M19" s="16">
        <f t="shared" si="33"/>
        <v>14483860</v>
      </c>
    </row>
    <row r="20" spans="1:13" x14ac:dyDescent="0.2">
      <c r="A20" s="16" t="s">
        <v>1297</v>
      </c>
      <c r="C20" s="16">
        <f t="shared" ref="C20:J20" si="34">C$2*C107</f>
        <v>46255.595245954981</v>
      </c>
      <c r="D20" s="16">
        <f t="shared" si="34"/>
        <v>194370.65817739221</v>
      </c>
      <c r="E20" s="16">
        <f t="shared" si="34"/>
        <v>-83133.661888065777</v>
      </c>
      <c r="F20" s="16">
        <f t="shared" si="34"/>
        <v>1279381.9248863626</v>
      </c>
      <c r="G20" s="16">
        <f t="shared" si="34"/>
        <v>-4415221.2105465131</v>
      </c>
      <c r="H20" s="16">
        <f t="shared" si="34"/>
        <v>-9229515.1459279992</v>
      </c>
      <c r="I20" s="16">
        <f t="shared" si="34"/>
        <v>0</v>
      </c>
      <c r="J20" s="16">
        <f t="shared" si="34"/>
        <v>0</v>
      </c>
      <c r="K20" s="16">
        <f t="shared" ref="K20:M20" si="35">K$2*K107</f>
        <v>0</v>
      </c>
      <c r="L20" s="16">
        <f t="shared" si="35"/>
        <v>0</v>
      </c>
      <c r="M20" s="16">
        <f t="shared" si="35"/>
        <v>0</v>
      </c>
    </row>
    <row r="21" spans="1:13" x14ac:dyDescent="0.2">
      <c r="A21" s="16" t="s">
        <v>1376</v>
      </c>
      <c r="C21" s="16">
        <f t="shared" ref="C21:J21" si="36">C$2*C108</f>
        <v>46255.595245954981</v>
      </c>
      <c r="D21" s="16">
        <f t="shared" si="36"/>
        <v>194370.65817739221</v>
      </c>
      <c r="E21" s="16">
        <f t="shared" si="36"/>
        <v>-83133.661888065777</v>
      </c>
      <c r="F21" s="16">
        <f t="shared" si="36"/>
        <v>1279381.9248863626</v>
      </c>
      <c r="G21" s="16">
        <f t="shared" si="36"/>
        <v>-4415221.2105465131</v>
      </c>
      <c r="H21" s="16">
        <f t="shared" si="36"/>
        <v>-9229515.1459279992</v>
      </c>
      <c r="I21" s="16">
        <f t="shared" si="36"/>
        <v>0</v>
      </c>
      <c r="J21" s="16">
        <f t="shared" si="36"/>
        <v>0</v>
      </c>
      <c r="K21" s="16">
        <f t="shared" ref="K21:M21" si="37">K$2*K108</f>
        <v>0</v>
      </c>
      <c r="L21" s="16">
        <f t="shared" si="37"/>
        <v>0</v>
      </c>
      <c r="M21" s="16">
        <f t="shared" si="37"/>
        <v>0</v>
      </c>
    </row>
    <row r="22" spans="1:13" x14ac:dyDescent="0.2">
      <c r="A22" s="16" t="s">
        <v>1298</v>
      </c>
      <c r="C22" s="16">
        <f t="shared" ref="C22:J22" si="38">C$2*C109</f>
        <v>-1262505.65847783</v>
      </c>
      <c r="D22" s="16">
        <f t="shared" si="38"/>
        <v>-50896568.499667488</v>
      </c>
      <c r="E22" s="16">
        <f t="shared" si="38"/>
        <v>-76429.334316447581</v>
      </c>
      <c r="F22" s="16">
        <f t="shared" si="38"/>
        <v>767890.78722729534</v>
      </c>
      <c r="G22" s="16">
        <f t="shared" si="38"/>
        <v>420375.19798527029</v>
      </c>
      <c r="H22" s="16">
        <f t="shared" si="38"/>
        <v>-172903.53821853353</v>
      </c>
      <c r="I22" s="16">
        <f t="shared" si="38"/>
        <v>20021455.736789968</v>
      </c>
      <c r="J22" s="16">
        <f t="shared" si="38"/>
        <v>44933.017966273314</v>
      </c>
      <c r="K22" s="16">
        <f t="shared" ref="K22:M22" si="39">K$2*K109</f>
        <v>1460947.9131350999</v>
      </c>
      <c r="L22" s="16">
        <f t="shared" si="39"/>
        <v>-1703170.5079999997</v>
      </c>
      <c r="M22" s="16">
        <f t="shared" si="39"/>
        <v>-12602050</v>
      </c>
    </row>
    <row r="23" spans="1:13" x14ac:dyDescent="0.2">
      <c r="A23" s="16" t="s">
        <v>1300</v>
      </c>
      <c r="C23" s="16">
        <f t="shared" ref="C23:J23" si="40">C$2*C110</f>
        <v>-1262505.65847783</v>
      </c>
      <c r="D23" s="16">
        <f t="shared" si="40"/>
        <v>-50896568.499667488</v>
      </c>
      <c r="E23" s="16">
        <f t="shared" si="40"/>
        <v>-76429.334316447581</v>
      </c>
      <c r="F23" s="16">
        <f t="shared" si="40"/>
        <v>767890.78722729534</v>
      </c>
      <c r="G23" s="16">
        <f t="shared" si="40"/>
        <v>0</v>
      </c>
      <c r="H23" s="16">
        <f t="shared" si="40"/>
        <v>0</v>
      </c>
      <c r="I23" s="16">
        <f t="shared" si="40"/>
        <v>0</v>
      </c>
      <c r="J23" s="16">
        <f t="shared" si="40"/>
        <v>0</v>
      </c>
      <c r="K23" s="16">
        <f t="shared" ref="K23:M23" si="41">K$2*K110</f>
        <v>0</v>
      </c>
      <c r="L23" s="16">
        <f t="shared" si="41"/>
        <v>0</v>
      </c>
      <c r="M23" s="16">
        <f t="shared" si="41"/>
        <v>-12598960</v>
      </c>
    </row>
    <row r="24" spans="1:13" x14ac:dyDescent="0.2">
      <c r="A24" s="16" t="s">
        <v>1301</v>
      </c>
      <c r="C24" s="16">
        <f t="shared" ref="C24:J24" si="42">C$2*C111</f>
        <v>0</v>
      </c>
      <c r="D24" s="16">
        <f t="shared" si="42"/>
        <v>0</v>
      </c>
      <c r="E24" s="16">
        <f t="shared" si="42"/>
        <v>0</v>
      </c>
      <c r="F24" s="16">
        <f t="shared" si="42"/>
        <v>0</v>
      </c>
      <c r="G24" s="16">
        <f t="shared" si="42"/>
        <v>0</v>
      </c>
      <c r="H24" s="16">
        <f t="shared" si="42"/>
        <v>0</v>
      </c>
      <c r="I24" s="16">
        <f t="shared" si="42"/>
        <v>0</v>
      </c>
      <c r="J24" s="16">
        <f t="shared" si="42"/>
        <v>0</v>
      </c>
      <c r="K24" s="16">
        <f t="shared" ref="K24:M24" si="43">K$2*K111</f>
        <v>0</v>
      </c>
      <c r="L24" s="16">
        <f t="shared" si="43"/>
        <v>0</v>
      </c>
      <c r="M24" s="16">
        <f t="shared" si="43"/>
        <v>12598960</v>
      </c>
    </row>
    <row r="25" spans="1:13" x14ac:dyDescent="0.2">
      <c r="A25" s="16" t="s">
        <v>1303</v>
      </c>
      <c r="C25" s="16">
        <f t="shared" ref="C25:J25" si="44">C$2*C112</f>
        <v>-1262505.65847783</v>
      </c>
      <c r="D25" s="16">
        <f t="shared" si="44"/>
        <v>-50896568.499667488</v>
      </c>
      <c r="E25" s="16">
        <f t="shared" si="44"/>
        <v>-76429.334316447581</v>
      </c>
      <c r="F25" s="16">
        <f t="shared" si="44"/>
        <v>767890.78722729534</v>
      </c>
      <c r="G25" s="16">
        <f t="shared" si="44"/>
        <v>420375.19798527029</v>
      </c>
      <c r="H25" s="16">
        <f t="shared" si="44"/>
        <v>-172903.53821853353</v>
      </c>
      <c r="I25" s="16">
        <f t="shared" si="44"/>
        <v>20021455.736789968</v>
      </c>
      <c r="J25" s="16">
        <f t="shared" si="44"/>
        <v>44933.017966273314</v>
      </c>
      <c r="K25" s="16">
        <f t="shared" ref="K25:M25" si="45">K$2*K112</f>
        <v>1460947.9131350999</v>
      </c>
      <c r="L25" s="16">
        <f t="shared" si="45"/>
        <v>-1703170.5079999997</v>
      </c>
      <c r="M25" s="16">
        <f t="shared" si="45"/>
        <v>-3090</v>
      </c>
    </row>
    <row r="26" spans="1:13" x14ac:dyDescent="0.2">
      <c r="A26" s="16" t="s">
        <v>1304</v>
      </c>
      <c r="C26" s="16">
        <f t="shared" ref="C26:J26" si="46">C$2*C113</f>
        <v>-18617877.086496878</v>
      </c>
      <c r="D26" s="16">
        <f t="shared" si="46"/>
        <v>-99088258.60931392</v>
      </c>
      <c r="E26" s="16">
        <f t="shared" si="46"/>
        <v>-130309333.27851446</v>
      </c>
      <c r="F26" s="16">
        <f t="shared" si="46"/>
        <v>-157403221.60534427</v>
      </c>
      <c r="G26" s="16">
        <f t="shared" si="46"/>
        <v>-140920532.07095248</v>
      </c>
      <c r="H26" s="16">
        <f t="shared" si="46"/>
        <v>-168796763.66843787</v>
      </c>
      <c r="I26" s="16">
        <f t="shared" si="46"/>
        <v>-142813724.73891097</v>
      </c>
      <c r="J26" s="16">
        <f t="shared" si="46"/>
        <v>-233775562.82550123</v>
      </c>
      <c r="K26" s="16">
        <f t="shared" ref="K26:M26" si="47">K$2*K113</f>
        <v>-249063936.88182238</v>
      </c>
      <c r="L26" s="16">
        <f t="shared" si="47"/>
        <v>-162692071.11299998</v>
      </c>
      <c r="M26" s="16">
        <f t="shared" si="47"/>
        <v>-244205790</v>
      </c>
    </row>
    <row r="27" spans="1:13" x14ac:dyDescent="0.2">
      <c r="A27" s="16" t="s">
        <v>1306</v>
      </c>
      <c r="C27" s="16">
        <f t="shared" ref="C27:J27" si="48">C$2*C114</f>
        <v>-19038258.819761589</v>
      </c>
      <c r="D27" s="16">
        <f t="shared" si="48"/>
        <v>-99623797.345830664</v>
      </c>
      <c r="E27" s="16">
        <f t="shared" si="48"/>
        <v>-130372353.95768768</v>
      </c>
      <c r="F27" s="16">
        <f t="shared" si="48"/>
        <v>-157403221.60534427</v>
      </c>
      <c r="G27" s="16">
        <f t="shared" si="48"/>
        <v>-140920532.07095248</v>
      </c>
      <c r="H27" s="16">
        <f t="shared" si="48"/>
        <v>-168796763.66843787</v>
      </c>
      <c r="I27" s="16">
        <f t="shared" si="48"/>
        <v>-142813724.73891097</v>
      </c>
      <c r="J27" s="16">
        <f t="shared" si="48"/>
        <v>-233775562.82550123</v>
      </c>
      <c r="K27" s="16">
        <f t="shared" ref="K27:M27" si="49">K$2*K114</f>
        <v>-249063936.88182238</v>
      </c>
      <c r="L27" s="16">
        <f t="shared" si="49"/>
        <v>-162692071.11299998</v>
      </c>
      <c r="M27" s="16">
        <f t="shared" si="49"/>
        <v>-244205790</v>
      </c>
    </row>
    <row r="28" spans="1:13" x14ac:dyDescent="0.2">
      <c r="A28" s="16" t="s">
        <v>1307</v>
      </c>
      <c r="C28" s="16">
        <f t="shared" ref="C28:J28" si="50">C$2*C115</f>
        <v>-18617877.086496878</v>
      </c>
      <c r="D28" s="16">
        <f t="shared" si="50"/>
        <v>-99088258.60931392</v>
      </c>
      <c r="E28" s="16">
        <f t="shared" si="50"/>
        <v>-130309333.27851446</v>
      </c>
      <c r="F28" s="16">
        <f t="shared" si="50"/>
        <v>-157403221.60534427</v>
      </c>
      <c r="G28" s="16">
        <f t="shared" si="50"/>
        <v>-140920532.07095248</v>
      </c>
      <c r="H28" s="16">
        <f t="shared" si="50"/>
        <v>-168796763.66843787</v>
      </c>
      <c r="I28" s="16">
        <f t="shared" si="50"/>
        <v>-142813724.73891097</v>
      </c>
      <c r="J28" s="16">
        <f t="shared" si="50"/>
        <v>-233775562.82550123</v>
      </c>
      <c r="K28" s="16">
        <f t="shared" ref="K28:M28" si="51">K$2*K115</f>
        <v>-249063936.88182238</v>
      </c>
      <c r="L28" s="16">
        <f t="shared" si="51"/>
        <v>-162692071.11299998</v>
      </c>
      <c r="M28" s="16">
        <f t="shared" si="51"/>
        <v>-244205790</v>
      </c>
    </row>
    <row r="29" spans="1:13" x14ac:dyDescent="0.2">
      <c r="A29" s="16" t="s">
        <v>1308</v>
      </c>
      <c r="C29" s="16">
        <f t="shared" ref="C29:J29" si="52">C$2*C116</f>
        <v>-18617877.086496878</v>
      </c>
      <c r="D29" s="16">
        <f t="shared" si="52"/>
        <v>-99088258.60931392</v>
      </c>
      <c r="E29" s="16">
        <f t="shared" si="52"/>
        <v>-130309333.27851446</v>
      </c>
      <c r="F29" s="16">
        <f t="shared" si="52"/>
        <v>-157403221.60534427</v>
      </c>
      <c r="G29" s="16">
        <f t="shared" si="52"/>
        <v>-140920532.07095248</v>
      </c>
      <c r="H29" s="16">
        <f t="shared" si="52"/>
        <v>-168796763.66843787</v>
      </c>
      <c r="I29" s="16">
        <f t="shared" si="52"/>
        <v>-142813724.73891097</v>
      </c>
      <c r="J29" s="16">
        <f t="shared" si="52"/>
        <v>-233775562.82550123</v>
      </c>
      <c r="K29" s="16">
        <f t="shared" ref="K29:M29" si="53">K$2*K116</f>
        <v>-249063936.88182238</v>
      </c>
      <c r="L29" s="16">
        <f t="shared" si="53"/>
        <v>-162692071.11299998</v>
      </c>
      <c r="M29" s="16">
        <f t="shared" si="53"/>
        <v>-244205790</v>
      </c>
    </row>
    <row r="30" spans="1:13" x14ac:dyDescent="0.2">
      <c r="A30" s="16" t="s">
        <v>1309</v>
      </c>
      <c r="C30" s="16">
        <f t="shared" ref="C30:J30" si="54">C$2*C117</f>
        <v>-18617877.086496878</v>
      </c>
      <c r="D30" s="16">
        <f t="shared" si="54"/>
        <v>-99088258.60931392</v>
      </c>
      <c r="E30" s="16">
        <f t="shared" si="54"/>
        <v>-130309333.27851446</v>
      </c>
      <c r="F30" s="16">
        <f t="shared" si="54"/>
        <v>-157403221.60534427</v>
      </c>
      <c r="G30" s="16">
        <f t="shared" si="54"/>
        <v>-140920532.07095248</v>
      </c>
      <c r="H30" s="16">
        <f t="shared" si="54"/>
        <v>-168796763.66843787</v>
      </c>
      <c r="I30" s="16">
        <f t="shared" si="54"/>
        <v>-142813724.73891097</v>
      </c>
      <c r="J30" s="16">
        <f t="shared" si="54"/>
        <v>-233775562.82550123</v>
      </c>
      <c r="K30" s="16">
        <f t="shared" ref="K30:M30" si="55">K$2*K117</f>
        <v>-249063936.88182238</v>
      </c>
      <c r="L30" s="16">
        <f t="shared" si="55"/>
        <v>-162692071.11299998</v>
      </c>
      <c r="M30" s="16">
        <f t="shared" si="55"/>
        <v>-244205790</v>
      </c>
    </row>
    <row r="31" spans="1:13" x14ac:dyDescent="0.2">
      <c r="A31" s="16" t="s">
        <v>1388</v>
      </c>
      <c r="C31" s="16">
        <f t="shared" ref="C31:J31" si="56">C$2*C118</f>
        <v>-420381.73326470848</v>
      </c>
      <c r="D31" s="16">
        <f t="shared" si="56"/>
        <v>-535538.73651673098</v>
      </c>
      <c r="E31" s="16">
        <f t="shared" si="56"/>
        <v>-63020.67917321116</v>
      </c>
      <c r="F31" s="16">
        <f t="shared" si="56"/>
        <v>0</v>
      </c>
      <c r="G31" s="16">
        <f t="shared" si="56"/>
        <v>0</v>
      </c>
      <c r="H31" s="16">
        <f t="shared" si="56"/>
        <v>0</v>
      </c>
      <c r="I31" s="16">
        <f t="shared" si="56"/>
        <v>0</v>
      </c>
      <c r="J31" s="16">
        <f t="shared" si="56"/>
        <v>0</v>
      </c>
      <c r="K31" s="16">
        <f t="shared" ref="K31:M31" si="57">K$2*K118</f>
        <v>0</v>
      </c>
      <c r="L31" s="16">
        <f t="shared" si="57"/>
        <v>0</v>
      </c>
      <c r="M31" s="16">
        <f t="shared" si="57"/>
        <v>0</v>
      </c>
    </row>
    <row r="32" spans="1:13" x14ac:dyDescent="0.2">
      <c r="A32" s="16" t="s">
        <v>1310</v>
      </c>
      <c r="C32" s="16">
        <f t="shared" ref="C32:J32" si="58">C$2*C119</f>
        <v>-1273389.3279474666</v>
      </c>
      <c r="D32" s="16">
        <f t="shared" si="58"/>
        <v>535538.73651673098</v>
      </c>
      <c r="E32" s="16">
        <f t="shared" si="58"/>
        <v>63020.67917321116</v>
      </c>
      <c r="F32" s="16">
        <f t="shared" si="58"/>
        <v>0</v>
      </c>
      <c r="G32" s="16">
        <f t="shared" si="58"/>
        <v>0</v>
      </c>
      <c r="H32" s="16">
        <f t="shared" si="58"/>
        <v>0</v>
      </c>
      <c r="I32" s="16">
        <f t="shared" si="58"/>
        <v>0</v>
      </c>
      <c r="J32" s="16">
        <f t="shared" si="58"/>
        <v>0</v>
      </c>
      <c r="K32" s="16">
        <f t="shared" ref="K32:M32" si="59">K$2*K119</f>
        <v>0</v>
      </c>
      <c r="L32" s="16">
        <f t="shared" si="59"/>
        <v>0</v>
      </c>
      <c r="M32" s="16">
        <f t="shared" si="59"/>
        <v>0</v>
      </c>
    </row>
    <row r="33" spans="1:13" x14ac:dyDescent="0.2">
      <c r="A33" s="47" t="s">
        <v>1411</v>
      </c>
      <c r="C33" s="16">
        <f t="shared" ref="C33:J33" si="60">C$2*C120</f>
        <v>420381.73326470848</v>
      </c>
      <c r="D33" s="16">
        <f t="shared" si="60"/>
        <v>535538.73651673098</v>
      </c>
      <c r="E33" s="16">
        <f t="shared" si="60"/>
        <v>63020.67917321116</v>
      </c>
      <c r="F33" s="16">
        <f t="shared" si="60"/>
        <v>0</v>
      </c>
      <c r="G33" s="16">
        <f t="shared" si="60"/>
        <v>0</v>
      </c>
      <c r="H33" s="16">
        <f t="shared" si="60"/>
        <v>0</v>
      </c>
      <c r="I33" s="16">
        <f t="shared" si="60"/>
        <v>0</v>
      </c>
      <c r="J33" s="16">
        <f t="shared" si="60"/>
        <v>0</v>
      </c>
      <c r="K33" s="16">
        <f t="shared" ref="K33:M33" si="61">K$2*K120</f>
        <v>0</v>
      </c>
      <c r="L33" s="16">
        <f t="shared" si="61"/>
        <v>0</v>
      </c>
      <c r="M33" s="16">
        <f t="shared" si="61"/>
        <v>0</v>
      </c>
    </row>
    <row r="34" spans="1:13" x14ac:dyDescent="0.2">
      <c r="A34" s="16" t="s">
        <v>1311</v>
      </c>
      <c r="C34" s="16">
        <f t="shared" ref="C34:J34" si="62">C$2*C121</f>
        <v>-19038258.819761589</v>
      </c>
      <c r="D34" s="16">
        <f t="shared" si="62"/>
        <v>-99623797.345830664</v>
      </c>
      <c r="E34" s="16">
        <f t="shared" si="62"/>
        <v>-130372353.95768768</v>
      </c>
      <c r="F34" s="16">
        <f t="shared" si="62"/>
        <v>-157403221.60534427</v>
      </c>
      <c r="G34" s="16">
        <f t="shared" si="62"/>
        <v>-140920532.07095248</v>
      </c>
      <c r="H34" s="16">
        <f t="shared" si="62"/>
        <v>-168796763.66843787</v>
      </c>
      <c r="I34" s="16">
        <f t="shared" si="62"/>
        <v>-142813724.73891097</v>
      </c>
      <c r="J34" s="16">
        <f t="shared" si="62"/>
        <v>-233775562.82550123</v>
      </c>
      <c r="K34" s="16">
        <f t="shared" ref="K34:M34" si="63">K$2*K121</f>
        <v>-249063936.88182238</v>
      </c>
      <c r="L34" s="16">
        <f t="shared" si="63"/>
        <v>-162692071.11299998</v>
      </c>
      <c r="M34" s="16">
        <f t="shared" si="63"/>
        <v>-244205790</v>
      </c>
    </row>
    <row r="35" spans="1:13" x14ac:dyDescent="0.2">
      <c r="A35" s="16" t="s">
        <v>1312</v>
      </c>
      <c r="C35" s="16">
        <f t="shared" ref="C35:J35" si="64">C$2*C122</f>
        <v>-1.2325755674363299</v>
      </c>
      <c r="D35" s="16">
        <f t="shared" si="64"/>
        <v>-2.7905102184488544</v>
      </c>
      <c r="E35" s="16">
        <f t="shared" si="64"/>
        <v>-4.0494138532573976</v>
      </c>
      <c r="F35" s="16">
        <f t="shared" si="64"/>
        <v>-3.8983212026189777</v>
      </c>
      <c r="G35" s="16">
        <f t="shared" si="64"/>
        <v>-2.9862018637368286</v>
      </c>
      <c r="H35" s="16">
        <f t="shared" si="64"/>
        <v>-3.3823465870486857</v>
      </c>
      <c r="I35" s="16">
        <f t="shared" si="64"/>
        <v>-2.4381869954390885</v>
      </c>
      <c r="J35" s="16">
        <f t="shared" si="64"/>
        <v>-3.4610567892940258</v>
      </c>
      <c r="K35" s="16">
        <f t="shared" ref="K35:M35" si="65">K$2*K122</f>
        <v>-3.6269472553469995</v>
      </c>
      <c r="L35" s="16">
        <f t="shared" si="65"/>
        <v>-2.1448905399999996</v>
      </c>
      <c r="M35" s="16">
        <f t="shared" si="65"/>
        <v>-2.9664000000000001</v>
      </c>
    </row>
    <row r="36" spans="1:13" x14ac:dyDescent="0.2">
      <c r="A36" s="16" t="s">
        <v>1313</v>
      </c>
      <c r="C36" s="16">
        <f t="shared" ref="C36:J36" si="66">C$2*C123</f>
        <v>-1.2325755674363299</v>
      </c>
      <c r="D36" s="16">
        <f t="shared" si="66"/>
        <v>-2.7905102184488544</v>
      </c>
      <c r="E36" s="16">
        <f t="shared" si="66"/>
        <v>-4.0494138532573976</v>
      </c>
      <c r="F36" s="16">
        <f t="shared" si="66"/>
        <v>-3.8983212026189777</v>
      </c>
      <c r="G36" s="16">
        <f t="shared" si="66"/>
        <v>-2.9862018637368286</v>
      </c>
      <c r="H36" s="16">
        <f t="shared" si="66"/>
        <v>-3.3823465870486857</v>
      </c>
      <c r="I36" s="16">
        <f t="shared" si="66"/>
        <v>-2.4381869954390885</v>
      </c>
      <c r="J36" s="16">
        <f t="shared" si="66"/>
        <v>-3.4610567892940258</v>
      </c>
      <c r="K36" s="16">
        <f t="shared" ref="K36:M36" si="67">K$2*K123</f>
        <v>-3.6269472553469995</v>
      </c>
      <c r="L36" s="16">
        <f t="shared" si="67"/>
        <v>-2.1448905399999996</v>
      </c>
      <c r="M36" s="16">
        <f t="shared" si="67"/>
        <v>-2.9664000000000001</v>
      </c>
    </row>
    <row r="37" spans="1:13" x14ac:dyDescent="0.2">
      <c r="A37" s="16" t="s">
        <v>1314</v>
      </c>
      <c r="C37" s="16">
        <f t="shared" ref="C37:J37" si="68">C$2*C124</f>
        <v>21006405.827844616</v>
      </c>
      <c r="D37" s="16">
        <f t="shared" si="68"/>
        <v>48524074.809012756</v>
      </c>
      <c r="E37" s="16">
        <f t="shared" si="68"/>
        <v>43202307.406567179</v>
      </c>
      <c r="F37" s="16">
        <f t="shared" si="68"/>
        <v>52749820.7026456</v>
      </c>
      <c r="G37" s="16">
        <f t="shared" si="68"/>
        <v>60361950.229520716</v>
      </c>
      <c r="H37" s="16">
        <f t="shared" si="68"/>
        <v>63082441.138985664</v>
      </c>
      <c r="I37" s="16">
        <f t="shared" si="68"/>
        <v>72172045.490116537</v>
      </c>
      <c r="J37" s="16">
        <f t="shared" si="68"/>
        <v>82117383.131686658</v>
      </c>
      <c r="K37" s="16">
        <f t="shared" ref="K37:M37" si="69">K$2*K124</f>
        <v>77583703.330775782</v>
      </c>
      <c r="L37" s="16">
        <f t="shared" si="69"/>
        <v>80662360.191490993</v>
      </c>
      <c r="M37" s="16">
        <f t="shared" si="69"/>
        <v>84808366.600000009</v>
      </c>
    </row>
    <row r="38" spans="1:13" x14ac:dyDescent="0.2">
      <c r="A38" s="16" t="s">
        <v>1315</v>
      </c>
      <c r="C38" s="16">
        <f t="shared" ref="C38:J38" si="70">C$2*C125</f>
        <v>21006405.827844616</v>
      </c>
      <c r="D38" s="16">
        <f t="shared" si="70"/>
        <v>48524074.809012756</v>
      </c>
      <c r="E38" s="16">
        <f t="shared" si="70"/>
        <v>43202307.406567179</v>
      </c>
      <c r="F38" s="16">
        <f t="shared" si="70"/>
        <v>52749820.7026456</v>
      </c>
      <c r="G38" s="16">
        <f t="shared" si="70"/>
        <v>60361950.229520716</v>
      </c>
      <c r="H38" s="16">
        <f t="shared" si="70"/>
        <v>63082441.138985664</v>
      </c>
      <c r="I38" s="16">
        <f t="shared" si="70"/>
        <v>72172045.490116537</v>
      </c>
      <c r="J38" s="16">
        <f t="shared" si="70"/>
        <v>82117383.131686658</v>
      </c>
      <c r="K38" s="16">
        <f t="shared" ref="K38:M38" si="71">K$2*K125</f>
        <v>77583703.330775782</v>
      </c>
      <c r="L38" s="16">
        <f t="shared" si="71"/>
        <v>80662360.191490993</v>
      </c>
      <c r="M38" s="16">
        <f t="shared" si="71"/>
        <v>84808366.600000009</v>
      </c>
    </row>
    <row r="39" spans="1:13" x14ac:dyDescent="0.2">
      <c r="A39" s="16" t="s">
        <v>1316</v>
      </c>
      <c r="C39" s="16">
        <f t="shared" ref="C39:J39" si="72">C$2*C126</f>
        <v>-17309115.832773093</v>
      </c>
      <c r="D39" s="16">
        <f t="shared" si="72"/>
        <v>-47997319.451469041</v>
      </c>
      <c r="E39" s="16">
        <f t="shared" si="72"/>
        <v>-130316037.60608609</v>
      </c>
      <c r="F39" s="16">
        <f t="shared" si="72"/>
        <v>-156891730.46768519</v>
      </c>
      <c r="G39" s="16">
        <f t="shared" si="72"/>
        <v>-145756128.47948426</v>
      </c>
      <c r="H39" s="16">
        <f t="shared" si="72"/>
        <v>-177853375.27614734</v>
      </c>
      <c r="I39" s="16">
        <f t="shared" si="72"/>
        <v>-166042997.20454884</v>
      </c>
      <c r="J39" s="16">
        <f t="shared" si="72"/>
        <v>-234557640.21929258</v>
      </c>
      <c r="K39" s="16">
        <f t="shared" ref="K39:M39" si="73">K$2*K126</f>
        <v>-255298670.51266497</v>
      </c>
      <c r="L39" s="16">
        <f t="shared" si="73"/>
        <v>-179640953.68699998</v>
      </c>
      <c r="M39" s="16">
        <f t="shared" si="73"/>
        <v>-258686560</v>
      </c>
    </row>
    <row r="40" spans="1:13" x14ac:dyDescent="0.2">
      <c r="A40" s="16" t="s">
        <v>1317</v>
      </c>
      <c r="C40" s="16">
        <f t="shared" ref="C40:J40" si="74">C$2*C127</f>
        <v>17309115.832773093</v>
      </c>
      <c r="D40" s="16">
        <f t="shared" si="74"/>
        <v>50211513.872245073</v>
      </c>
      <c r="E40" s="16">
        <f t="shared" si="74"/>
        <v>138432296.5642871</v>
      </c>
      <c r="F40" s="16">
        <f t="shared" si="74"/>
        <v>174850171.22928026</v>
      </c>
      <c r="G40" s="16">
        <f t="shared" si="74"/>
        <v>186687600.1198976</v>
      </c>
      <c r="H40" s="16">
        <f t="shared" si="74"/>
        <v>203764926.68610874</v>
      </c>
      <c r="I40" s="16">
        <f t="shared" si="74"/>
        <v>277771069.15918487</v>
      </c>
      <c r="J40" s="16">
        <f t="shared" si="74"/>
        <v>265578424.29849491</v>
      </c>
      <c r="K40" s="16">
        <f t="shared" ref="K40:M40" si="75">K$2*K127</f>
        <v>277571064.3747834</v>
      </c>
      <c r="L40" s="16">
        <f t="shared" si="75"/>
        <v>262594064.40799996</v>
      </c>
      <c r="M40" s="16">
        <f t="shared" si="75"/>
        <v>279371020</v>
      </c>
    </row>
    <row r="41" spans="1:13" x14ac:dyDescent="0.2">
      <c r="A41" s="16" t="s">
        <v>1318</v>
      </c>
      <c r="C41" s="16">
        <f t="shared" ref="C41:J41" si="76">C$2*C128</f>
        <v>-18617877.086496878</v>
      </c>
      <c r="D41" s="16">
        <f t="shared" si="76"/>
        <v>-99088258.60931392</v>
      </c>
      <c r="E41" s="16">
        <f t="shared" si="76"/>
        <v>-130309333.27851446</v>
      </c>
      <c r="F41" s="16">
        <f t="shared" si="76"/>
        <v>-157403221.60534427</v>
      </c>
      <c r="G41" s="16">
        <f t="shared" si="76"/>
        <v>-140920532.07095248</v>
      </c>
      <c r="H41" s="16">
        <f t="shared" si="76"/>
        <v>-168796763.66843787</v>
      </c>
      <c r="I41" s="16">
        <f t="shared" si="76"/>
        <v>-142813724.73891097</v>
      </c>
      <c r="J41" s="16">
        <f t="shared" si="76"/>
        <v>-233775562.82550123</v>
      </c>
      <c r="K41" s="16">
        <f t="shared" ref="K41:M41" si="77">K$2*K128</f>
        <v>-249063936.88182238</v>
      </c>
      <c r="L41" s="16">
        <f t="shared" si="77"/>
        <v>-162692071.11299998</v>
      </c>
      <c r="M41" s="16">
        <f t="shared" si="77"/>
        <v>-244205790</v>
      </c>
    </row>
    <row r="90" spans="1:47" x14ac:dyDescent="0.2">
      <c r="A90" s="16" t="s">
        <v>1285</v>
      </c>
      <c r="B90" s="20">
        <v>38901000</v>
      </c>
      <c r="C90" s="16">
        <v>0</v>
      </c>
      <c r="D90" s="20">
        <v>1629000</v>
      </c>
      <c r="E90" s="20">
        <v>6053000</v>
      </c>
      <c r="F90" s="20">
        <v>13728000</v>
      </c>
      <c r="G90" s="20">
        <v>31937000</v>
      </c>
      <c r="H90" s="20">
        <v>20531000</v>
      </c>
      <c r="I90" s="20">
        <v>90732000</v>
      </c>
      <c r="J90" s="20">
        <v>25544000</v>
      </c>
      <c r="K90" s="20">
        <v>19712000</v>
      </c>
      <c r="L90" s="20">
        <v>78123000</v>
      </c>
      <c r="M90" s="20">
        <v>32314000</v>
      </c>
    </row>
    <row r="91" spans="1:47" x14ac:dyDescent="0.2">
      <c r="A91" s="16" t="s">
        <v>1286</v>
      </c>
      <c r="B91" s="20">
        <v>38901000</v>
      </c>
      <c r="C91" s="16">
        <v>0</v>
      </c>
      <c r="D91" s="20">
        <v>1629000</v>
      </c>
      <c r="E91" s="20">
        <v>6053000</v>
      </c>
      <c r="F91" s="20">
        <v>13728000</v>
      </c>
      <c r="G91" s="20">
        <v>31937000</v>
      </c>
      <c r="H91" s="20">
        <v>20531000</v>
      </c>
      <c r="I91" s="20">
        <v>90732000</v>
      </c>
      <c r="J91" s="20">
        <v>25544000</v>
      </c>
      <c r="K91" s="20">
        <v>19712000</v>
      </c>
      <c r="L91" s="20">
        <v>78123000</v>
      </c>
      <c r="M91" s="20">
        <v>32314000</v>
      </c>
    </row>
    <row r="92" spans="1:47" x14ac:dyDescent="0.2">
      <c r="A92" s="16" t="s">
        <v>1349</v>
      </c>
      <c r="B92" s="16"/>
      <c r="C92" s="16">
        <v>0</v>
      </c>
      <c r="D92" s="16">
        <v>0</v>
      </c>
      <c r="E92" s="16"/>
      <c r="F92" s="16"/>
      <c r="G92" s="16"/>
      <c r="H92" s="16"/>
      <c r="I92" s="16"/>
      <c r="J92" s="16"/>
      <c r="K92" s="16"/>
      <c r="L92" s="16"/>
      <c r="M92" s="16"/>
    </row>
    <row r="93" spans="1:47" x14ac:dyDescent="0.2">
      <c r="A93" s="16" t="s">
        <v>1350</v>
      </c>
      <c r="B93" s="16"/>
      <c r="C93" s="16">
        <v>0</v>
      </c>
      <c r="D93" s="20">
        <v>1629000</v>
      </c>
      <c r="E93" s="16"/>
      <c r="F93" s="16"/>
      <c r="G93" s="16"/>
      <c r="H93" s="16"/>
      <c r="I93" s="16"/>
      <c r="J93" s="16"/>
      <c r="K93" s="16"/>
      <c r="L93" s="16"/>
      <c r="M93" s="16"/>
    </row>
    <row r="94" spans="1:47" x14ac:dyDescent="0.2">
      <c r="A94" s="16" t="s">
        <v>1287</v>
      </c>
      <c r="B94" s="20">
        <v>199700000</v>
      </c>
      <c r="C94" s="20">
        <v>12723000</v>
      </c>
      <c r="D94" s="20">
        <v>36941000</v>
      </c>
      <c r="E94" s="20">
        <v>103241000</v>
      </c>
      <c r="F94" s="20">
        <v>133661000</v>
      </c>
      <c r="G94" s="20">
        <v>145664000</v>
      </c>
      <c r="H94" s="20">
        <v>161453000</v>
      </c>
      <c r="I94" s="20">
        <v>225572000</v>
      </c>
      <c r="J94" s="20">
        <v>218690000</v>
      </c>
      <c r="K94" s="20">
        <v>245662000</v>
      </c>
      <c r="L94" s="20">
        <v>247304000</v>
      </c>
      <c r="M94" s="20">
        <v>271234000</v>
      </c>
    </row>
    <row r="95" spans="1:47" x14ac:dyDescent="0.2">
      <c r="A95" s="47" t="s">
        <v>1408</v>
      </c>
      <c r="B95" s="20"/>
      <c r="C95" s="49" t="e">
        <f t="shared" ref="C95:AU95" si="78">C94/C$3</f>
        <v>#DIV/0!</v>
      </c>
      <c r="D95" s="49">
        <f t="shared" si="78"/>
        <v>16.683720116616037</v>
      </c>
      <c r="E95" s="49">
        <f t="shared" si="78"/>
        <v>12.720269342278813</v>
      </c>
      <c r="F95" s="49">
        <f t="shared" si="78"/>
        <v>7.4427953837640501</v>
      </c>
      <c r="G95" s="49">
        <f t="shared" si="78"/>
        <v>3.558728630127725</v>
      </c>
      <c r="H95" s="49">
        <f t="shared" si="78"/>
        <v>6.2309275676149296</v>
      </c>
      <c r="I95" s="49">
        <f t="shared" si="78"/>
        <v>2.0189375512681091</v>
      </c>
      <c r="J95" s="49">
        <f t="shared" si="78"/>
        <v>7.0497895682340062</v>
      </c>
      <c r="K95" s="49">
        <f t="shared" si="78"/>
        <v>11.029887560395105</v>
      </c>
      <c r="L95" s="49">
        <f t="shared" si="78"/>
        <v>2.9812504660828081</v>
      </c>
      <c r="M95" s="49">
        <f t="shared" si="78"/>
        <v>8.1492226459901058</v>
      </c>
      <c r="N95" s="49" t="e">
        <f t="shared" si="78"/>
        <v>#DIV/0!</v>
      </c>
      <c r="O95" s="49" t="e">
        <f t="shared" si="78"/>
        <v>#DIV/0!</v>
      </c>
      <c r="P95" s="49" t="e">
        <f t="shared" si="78"/>
        <v>#DIV/0!</v>
      </c>
      <c r="Q95" s="49" t="e">
        <f t="shared" si="78"/>
        <v>#DIV/0!</v>
      </c>
      <c r="R95" s="49" t="e">
        <f t="shared" si="78"/>
        <v>#DIV/0!</v>
      </c>
      <c r="S95" s="49" t="e">
        <f t="shared" si="78"/>
        <v>#DIV/0!</v>
      </c>
      <c r="T95" s="49" t="e">
        <f t="shared" si="78"/>
        <v>#DIV/0!</v>
      </c>
      <c r="U95" s="49" t="e">
        <f t="shared" si="78"/>
        <v>#DIV/0!</v>
      </c>
      <c r="V95" s="49" t="e">
        <f t="shared" si="78"/>
        <v>#DIV/0!</v>
      </c>
      <c r="W95" s="49" t="e">
        <f t="shared" si="78"/>
        <v>#DIV/0!</v>
      </c>
      <c r="X95" s="49" t="e">
        <f t="shared" si="78"/>
        <v>#DIV/0!</v>
      </c>
      <c r="Y95" s="49" t="e">
        <f t="shared" si="78"/>
        <v>#DIV/0!</v>
      </c>
      <c r="Z95" s="49" t="e">
        <f t="shared" si="78"/>
        <v>#DIV/0!</v>
      </c>
      <c r="AA95" s="49" t="e">
        <f t="shared" si="78"/>
        <v>#DIV/0!</v>
      </c>
      <c r="AB95" s="49" t="e">
        <f t="shared" si="78"/>
        <v>#DIV/0!</v>
      </c>
      <c r="AC95" s="49" t="e">
        <f t="shared" si="78"/>
        <v>#DIV/0!</v>
      </c>
      <c r="AD95" s="49" t="e">
        <f t="shared" si="78"/>
        <v>#DIV/0!</v>
      </c>
      <c r="AE95" s="49" t="e">
        <f t="shared" si="78"/>
        <v>#DIV/0!</v>
      </c>
      <c r="AF95" s="49" t="e">
        <f t="shared" si="78"/>
        <v>#DIV/0!</v>
      </c>
      <c r="AG95" s="49" t="e">
        <f t="shared" si="78"/>
        <v>#DIV/0!</v>
      </c>
      <c r="AH95" s="49" t="e">
        <f t="shared" si="78"/>
        <v>#DIV/0!</v>
      </c>
      <c r="AI95" s="49" t="e">
        <f t="shared" si="78"/>
        <v>#DIV/0!</v>
      </c>
      <c r="AJ95" s="49" t="e">
        <f t="shared" si="78"/>
        <v>#DIV/0!</v>
      </c>
      <c r="AK95" s="49" t="e">
        <f t="shared" si="78"/>
        <v>#DIV/0!</v>
      </c>
      <c r="AL95" s="49" t="e">
        <f t="shared" si="78"/>
        <v>#DIV/0!</v>
      </c>
      <c r="AM95" s="49" t="e">
        <f t="shared" si="78"/>
        <v>#DIV/0!</v>
      </c>
      <c r="AN95" s="49" t="e">
        <f t="shared" si="78"/>
        <v>#DIV/0!</v>
      </c>
      <c r="AO95" s="49" t="e">
        <f t="shared" si="78"/>
        <v>#DIV/0!</v>
      </c>
      <c r="AP95" s="49" t="e">
        <f t="shared" si="78"/>
        <v>#DIV/0!</v>
      </c>
      <c r="AQ95" s="49" t="e">
        <f t="shared" si="78"/>
        <v>#DIV/0!</v>
      </c>
      <c r="AR95" s="49" t="e">
        <f t="shared" si="78"/>
        <v>#DIV/0!</v>
      </c>
      <c r="AS95" s="49" t="e">
        <f t="shared" si="78"/>
        <v>#DIV/0!</v>
      </c>
      <c r="AT95" s="49" t="e">
        <f t="shared" si="78"/>
        <v>#DIV/0!</v>
      </c>
      <c r="AU95" s="49" t="e">
        <f t="shared" si="78"/>
        <v>#DIV/0!</v>
      </c>
    </row>
    <row r="96" spans="1:47" x14ac:dyDescent="0.2">
      <c r="A96" s="16" t="s">
        <v>1288</v>
      </c>
      <c r="B96" s="20">
        <v>60676000</v>
      </c>
      <c r="C96" s="20">
        <v>7650000</v>
      </c>
      <c r="D96" s="20">
        <v>18095000</v>
      </c>
      <c r="E96" s="20">
        <v>46262000</v>
      </c>
      <c r="F96" s="20">
        <v>50502000</v>
      </c>
      <c r="G96" s="20">
        <v>55010000</v>
      </c>
      <c r="H96" s="20">
        <v>64555000</v>
      </c>
      <c r="I96" s="20">
        <v>67576000</v>
      </c>
      <c r="J96" s="20">
        <v>76183000</v>
      </c>
      <c r="K96" s="20">
        <v>70704000</v>
      </c>
      <c r="L96" s="20">
        <v>69653000</v>
      </c>
      <c r="M96" s="20">
        <v>71987000</v>
      </c>
    </row>
    <row r="97" spans="1:47" x14ac:dyDescent="0.2">
      <c r="A97" s="47" t="s">
        <v>1409</v>
      </c>
      <c r="B97" s="20"/>
      <c r="C97" s="49" t="e">
        <f t="shared" ref="C97:AU97" si="79">C96/C$3</f>
        <v>#DIV/0!</v>
      </c>
      <c r="D97" s="49">
        <f t="shared" si="79"/>
        <v>8.1722724211625888</v>
      </c>
      <c r="E97" s="49">
        <f t="shared" si="79"/>
        <v>5.699916702787676</v>
      </c>
      <c r="F97" s="49">
        <f t="shared" si="79"/>
        <v>2.8121595115318012</v>
      </c>
      <c r="G97" s="49">
        <f t="shared" si="79"/>
        <v>1.3439536326293811</v>
      </c>
      <c r="H97" s="49">
        <f t="shared" si="79"/>
        <v>2.4913598949996705</v>
      </c>
      <c r="I97" s="49">
        <f t="shared" si="79"/>
        <v>0.60482561649714395</v>
      </c>
      <c r="J97" s="49">
        <f t="shared" si="79"/>
        <v>2.4558695810360387</v>
      </c>
      <c r="K97" s="49">
        <f t="shared" si="79"/>
        <v>3.1745128268522422</v>
      </c>
      <c r="L97" s="49">
        <f t="shared" si="79"/>
        <v>0.83966712513370523</v>
      </c>
      <c r="M97" s="49">
        <f t="shared" si="79"/>
        <v>2.1628486495678629</v>
      </c>
      <c r="N97" s="49" t="e">
        <f t="shared" si="79"/>
        <v>#DIV/0!</v>
      </c>
      <c r="O97" s="49" t="e">
        <f t="shared" si="79"/>
        <v>#DIV/0!</v>
      </c>
      <c r="P97" s="49" t="e">
        <f t="shared" si="79"/>
        <v>#DIV/0!</v>
      </c>
      <c r="Q97" s="49" t="e">
        <f t="shared" si="79"/>
        <v>#DIV/0!</v>
      </c>
      <c r="R97" s="49" t="e">
        <f t="shared" si="79"/>
        <v>#DIV/0!</v>
      </c>
      <c r="S97" s="49" t="e">
        <f t="shared" si="79"/>
        <v>#DIV/0!</v>
      </c>
      <c r="T97" s="49" t="e">
        <f t="shared" si="79"/>
        <v>#DIV/0!</v>
      </c>
      <c r="U97" s="49" t="e">
        <f t="shared" si="79"/>
        <v>#DIV/0!</v>
      </c>
      <c r="V97" s="49" t="e">
        <f t="shared" si="79"/>
        <v>#DIV/0!</v>
      </c>
      <c r="W97" s="49" t="e">
        <f t="shared" si="79"/>
        <v>#DIV/0!</v>
      </c>
      <c r="X97" s="49" t="e">
        <f t="shared" si="79"/>
        <v>#DIV/0!</v>
      </c>
      <c r="Y97" s="49" t="e">
        <f t="shared" si="79"/>
        <v>#DIV/0!</v>
      </c>
      <c r="Z97" s="49" t="e">
        <f t="shared" si="79"/>
        <v>#DIV/0!</v>
      </c>
      <c r="AA97" s="49" t="e">
        <f t="shared" si="79"/>
        <v>#DIV/0!</v>
      </c>
      <c r="AB97" s="49" t="e">
        <f t="shared" si="79"/>
        <v>#DIV/0!</v>
      </c>
      <c r="AC97" s="49" t="e">
        <f t="shared" si="79"/>
        <v>#DIV/0!</v>
      </c>
      <c r="AD97" s="49" t="e">
        <f t="shared" si="79"/>
        <v>#DIV/0!</v>
      </c>
      <c r="AE97" s="49" t="e">
        <f t="shared" si="79"/>
        <v>#DIV/0!</v>
      </c>
      <c r="AF97" s="49" t="e">
        <f t="shared" si="79"/>
        <v>#DIV/0!</v>
      </c>
      <c r="AG97" s="49" t="e">
        <f t="shared" si="79"/>
        <v>#DIV/0!</v>
      </c>
      <c r="AH97" s="49" t="e">
        <f t="shared" si="79"/>
        <v>#DIV/0!</v>
      </c>
      <c r="AI97" s="49" t="e">
        <f t="shared" si="79"/>
        <v>#DIV/0!</v>
      </c>
      <c r="AJ97" s="49" t="e">
        <f t="shared" si="79"/>
        <v>#DIV/0!</v>
      </c>
      <c r="AK97" s="49" t="e">
        <f t="shared" si="79"/>
        <v>#DIV/0!</v>
      </c>
      <c r="AL97" s="49" t="e">
        <f t="shared" si="79"/>
        <v>#DIV/0!</v>
      </c>
      <c r="AM97" s="49" t="e">
        <f t="shared" si="79"/>
        <v>#DIV/0!</v>
      </c>
      <c r="AN97" s="49" t="e">
        <f t="shared" si="79"/>
        <v>#DIV/0!</v>
      </c>
      <c r="AO97" s="49" t="e">
        <f t="shared" si="79"/>
        <v>#DIV/0!</v>
      </c>
      <c r="AP97" s="49" t="e">
        <f t="shared" si="79"/>
        <v>#DIV/0!</v>
      </c>
      <c r="AQ97" s="49" t="e">
        <f t="shared" si="79"/>
        <v>#DIV/0!</v>
      </c>
      <c r="AR97" s="49" t="e">
        <f t="shared" si="79"/>
        <v>#DIV/0!</v>
      </c>
      <c r="AS97" s="49" t="e">
        <f t="shared" si="79"/>
        <v>#DIV/0!</v>
      </c>
      <c r="AT97" s="49" t="e">
        <f t="shared" si="79"/>
        <v>#DIV/0!</v>
      </c>
      <c r="AU97" s="49" t="e">
        <f t="shared" si="79"/>
        <v>#DIV/0!</v>
      </c>
    </row>
    <row r="98" spans="1:47" x14ac:dyDescent="0.2">
      <c r="A98" s="16" t="s">
        <v>1289</v>
      </c>
      <c r="B98" s="20">
        <v>60676000</v>
      </c>
      <c r="C98" s="20">
        <v>7650000</v>
      </c>
      <c r="D98" s="20">
        <v>18095000</v>
      </c>
      <c r="E98" s="20">
        <v>46262000</v>
      </c>
      <c r="F98" s="20">
        <v>50502000</v>
      </c>
      <c r="G98" s="20">
        <v>55010000</v>
      </c>
      <c r="H98" s="20">
        <v>64555000</v>
      </c>
      <c r="I98" s="20">
        <v>67576000</v>
      </c>
      <c r="J98" s="20">
        <v>76183000</v>
      </c>
      <c r="K98" s="20">
        <v>70704000</v>
      </c>
      <c r="L98" s="20">
        <v>69653000</v>
      </c>
      <c r="M98" s="20">
        <v>71987000</v>
      </c>
    </row>
    <row r="99" spans="1:47" x14ac:dyDescent="0.2">
      <c r="A99" s="16" t="s">
        <v>1290</v>
      </c>
      <c r="B99" s="20">
        <v>27736000</v>
      </c>
      <c r="C99" s="16"/>
      <c r="D99" s="16"/>
      <c r="E99" s="20">
        <v>11115000</v>
      </c>
      <c r="F99" s="20">
        <v>17148000</v>
      </c>
      <c r="G99" s="20">
        <v>23366000</v>
      </c>
      <c r="H99" s="20">
        <v>26486000</v>
      </c>
      <c r="I99" s="20">
        <v>27334000</v>
      </c>
      <c r="J99" s="20">
        <v>43775000</v>
      </c>
      <c r="K99" s="20">
        <v>34190000</v>
      </c>
      <c r="L99" s="20">
        <v>26925000</v>
      </c>
      <c r="M99" s="20">
        <v>33541000</v>
      </c>
    </row>
    <row r="100" spans="1:47" x14ac:dyDescent="0.2">
      <c r="A100" s="47" t="s">
        <v>1410</v>
      </c>
      <c r="B100" s="20"/>
      <c r="C100" s="49" t="e">
        <f t="shared" ref="C100:AU100" si="80">C99/C$3</f>
        <v>#DIV/0!</v>
      </c>
      <c r="D100" s="49">
        <f t="shared" si="80"/>
        <v>0</v>
      </c>
      <c r="E100" s="49">
        <f t="shared" si="80"/>
        <v>1.369473307498271</v>
      </c>
      <c r="F100" s="49">
        <f t="shared" si="80"/>
        <v>0.9548713180418068</v>
      </c>
      <c r="G100" s="49">
        <f t="shared" si="80"/>
        <v>0.57085658207631551</v>
      </c>
      <c r="H100" s="49">
        <f t="shared" si="80"/>
        <v>1.0221695945931573</v>
      </c>
      <c r="I100" s="49">
        <f t="shared" si="80"/>
        <v>0.24464755832444851</v>
      </c>
      <c r="J100" s="49">
        <f t="shared" si="80"/>
        <v>1.4111506623505583</v>
      </c>
      <c r="K100" s="49">
        <f t="shared" si="80"/>
        <v>1.5350842038651018</v>
      </c>
      <c r="L100" s="49">
        <f t="shared" si="80"/>
        <v>0.324580956229093</v>
      </c>
      <c r="M100" s="49">
        <f t="shared" si="80"/>
        <v>1.007738988361172</v>
      </c>
      <c r="N100" s="49" t="e">
        <f t="shared" si="80"/>
        <v>#DIV/0!</v>
      </c>
      <c r="O100" s="49" t="e">
        <f t="shared" si="80"/>
        <v>#DIV/0!</v>
      </c>
      <c r="P100" s="49" t="e">
        <f t="shared" si="80"/>
        <v>#DIV/0!</v>
      </c>
      <c r="Q100" s="49" t="e">
        <f t="shared" si="80"/>
        <v>#DIV/0!</v>
      </c>
      <c r="R100" s="49" t="e">
        <f t="shared" si="80"/>
        <v>#DIV/0!</v>
      </c>
      <c r="S100" s="49" t="e">
        <f t="shared" si="80"/>
        <v>#DIV/0!</v>
      </c>
      <c r="T100" s="49" t="e">
        <f t="shared" si="80"/>
        <v>#DIV/0!</v>
      </c>
      <c r="U100" s="49" t="e">
        <f t="shared" si="80"/>
        <v>#DIV/0!</v>
      </c>
      <c r="V100" s="49" t="e">
        <f t="shared" si="80"/>
        <v>#DIV/0!</v>
      </c>
      <c r="W100" s="49" t="e">
        <f t="shared" si="80"/>
        <v>#DIV/0!</v>
      </c>
      <c r="X100" s="49" t="e">
        <f t="shared" si="80"/>
        <v>#DIV/0!</v>
      </c>
      <c r="Y100" s="49" t="e">
        <f t="shared" si="80"/>
        <v>#DIV/0!</v>
      </c>
      <c r="Z100" s="49" t="e">
        <f t="shared" si="80"/>
        <v>#DIV/0!</v>
      </c>
      <c r="AA100" s="49" t="e">
        <f t="shared" si="80"/>
        <v>#DIV/0!</v>
      </c>
      <c r="AB100" s="49" t="e">
        <f t="shared" si="80"/>
        <v>#DIV/0!</v>
      </c>
      <c r="AC100" s="49" t="e">
        <f t="shared" si="80"/>
        <v>#DIV/0!</v>
      </c>
      <c r="AD100" s="49" t="e">
        <f t="shared" si="80"/>
        <v>#DIV/0!</v>
      </c>
      <c r="AE100" s="49" t="e">
        <f t="shared" si="80"/>
        <v>#DIV/0!</v>
      </c>
      <c r="AF100" s="49" t="e">
        <f t="shared" si="80"/>
        <v>#DIV/0!</v>
      </c>
      <c r="AG100" s="49" t="e">
        <f t="shared" si="80"/>
        <v>#DIV/0!</v>
      </c>
      <c r="AH100" s="49" t="e">
        <f t="shared" si="80"/>
        <v>#DIV/0!</v>
      </c>
      <c r="AI100" s="49" t="e">
        <f t="shared" si="80"/>
        <v>#DIV/0!</v>
      </c>
      <c r="AJ100" s="49" t="e">
        <f t="shared" si="80"/>
        <v>#DIV/0!</v>
      </c>
      <c r="AK100" s="49" t="e">
        <f t="shared" si="80"/>
        <v>#DIV/0!</v>
      </c>
      <c r="AL100" s="49" t="e">
        <f t="shared" si="80"/>
        <v>#DIV/0!</v>
      </c>
      <c r="AM100" s="49" t="e">
        <f t="shared" si="80"/>
        <v>#DIV/0!</v>
      </c>
      <c r="AN100" s="49" t="e">
        <f t="shared" si="80"/>
        <v>#DIV/0!</v>
      </c>
      <c r="AO100" s="49" t="e">
        <f t="shared" si="80"/>
        <v>#DIV/0!</v>
      </c>
      <c r="AP100" s="49" t="e">
        <f t="shared" si="80"/>
        <v>#DIV/0!</v>
      </c>
      <c r="AQ100" s="49" t="e">
        <f t="shared" si="80"/>
        <v>#DIV/0!</v>
      </c>
      <c r="AR100" s="49" t="e">
        <f t="shared" si="80"/>
        <v>#DIV/0!</v>
      </c>
      <c r="AS100" s="49" t="e">
        <f t="shared" si="80"/>
        <v>#DIV/0!</v>
      </c>
      <c r="AT100" s="49" t="e">
        <f t="shared" si="80"/>
        <v>#DIV/0!</v>
      </c>
      <c r="AU100" s="49" t="e">
        <f t="shared" si="80"/>
        <v>#DIV/0!</v>
      </c>
    </row>
    <row r="101" spans="1:47" x14ac:dyDescent="0.2">
      <c r="A101" s="16" t="s">
        <v>1291</v>
      </c>
      <c r="B101" s="20">
        <v>32940000</v>
      </c>
      <c r="C101" s="20">
        <v>7650000</v>
      </c>
      <c r="D101" s="20">
        <v>18095000</v>
      </c>
      <c r="E101" s="20">
        <v>35147000</v>
      </c>
      <c r="F101" s="20">
        <v>33354000</v>
      </c>
      <c r="G101" s="20">
        <v>31644000</v>
      </c>
      <c r="H101" s="20">
        <v>64555000</v>
      </c>
      <c r="I101" s="20">
        <v>40242000</v>
      </c>
      <c r="J101" s="20">
        <v>76183000</v>
      </c>
      <c r="K101" s="20">
        <v>70704000</v>
      </c>
      <c r="L101" s="20">
        <v>42728000</v>
      </c>
      <c r="M101" s="20">
        <v>38446000</v>
      </c>
    </row>
    <row r="102" spans="1:47" x14ac:dyDescent="0.2">
      <c r="A102" s="16" t="s">
        <v>1292</v>
      </c>
      <c r="B102" s="20">
        <v>139024000</v>
      </c>
      <c r="C102" s="20">
        <v>5073000</v>
      </c>
      <c r="D102" s="20">
        <v>18846000</v>
      </c>
      <c r="E102" s="20">
        <v>56979000</v>
      </c>
      <c r="F102" s="20">
        <v>83159000</v>
      </c>
      <c r="G102" s="20">
        <v>90654000</v>
      </c>
      <c r="H102" s="20">
        <v>96898000</v>
      </c>
      <c r="I102" s="20">
        <v>157996000</v>
      </c>
      <c r="J102" s="20">
        <v>142507000</v>
      </c>
      <c r="K102" s="20">
        <v>174958000</v>
      </c>
      <c r="L102" s="20">
        <v>177651000</v>
      </c>
      <c r="M102" s="20">
        <v>199247000</v>
      </c>
    </row>
    <row r="103" spans="1:47" x14ac:dyDescent="0.2">
      <c r="A103" s="47"/>
      <c r="B103" s="20"/>
      <c r="C103" s="49" t="e">
        <f t="shared" ref="C103:AU103" si="81">C102/C$3</f>
        <v>#DIV/0!</v>
      </c>
      <c r="D103" s="49">
        <f t="shared" si="81"/>
        <v>8.5114476954534481</v>
      </c>
      <c r="E103" s="49">
        <f t="shared" si="81"/>
        <v>7.0203526394911373</v>
      </c>
      <c r="F103" s="49">
        <f t="shared" si="81"/>
        <v>4.6306358722322489</v>
      </c>
      <c r="G103" s="49">
        <f t="shared" si="81"/>
        <v>2.2147749974983442</v>
      </c>
      <c r="H103" s="49">
        <f t="shared" si="81"/>
        <v>3.7395676726152591</v>
      </c>
      <c r="I103" s="49">
        <f t="shared" si="81"/>
        <v>1.4141119347709654</v>
      </c>
      <c r="J103" s="49">
        <f t="shared" si="81"/>
        <v>4.5939199871979675</v>
      </c>
      <c r="K103" s="49">
        <f t="shared" si="81"/>
        <v>7.8553747335428632</v>
      </c>
      <c r="L103" s="49">
        <f t="shared" si="81"/>
        <v>2.141583340949103</v>
      </c>
      <c r="M103" s="49">
        <f t="shared" si="81"/>
        <v>5.9863739964222429</v>
      </c>
      <c r="N103" s="49" t="e">
        <f t="shared" si="81"/>
        <v>#DIV/0!</v>
      </c>
      <c r="O103" s="49" t="e">
        <f t="shared" si="81"/>
        <v>#DIV/0!</v>
      </c>
      <c r="P103" s="49" t="e">
        <f t="shared" si="81"/>
        <v>#DIV/0!</v>
      </c>
      <c r="Q103" s="49" t="e">
        <f t="shared" si="81"/>
        <v>#DIV/0!</v>
      </c>
      <c r="R103" s="49" t="e">
        <f t="shared" si="81"/>
        <v>#DIV/0!</v>
      </c>
      <c r="S103" s="49" t="e">
        <f t="shared" si="81"/>
        <v>#DIV/0!</v>
      </c>
      <c r="T103" s="49" t="e">
        <f t="shared" si="81"/>
        <v>#DIV/0!</v>
      </c>
      <c r="U103" s="49" t="e">
        <f t="shared" si="81"/>
        <v>#DIV/0!</v>
      </c>
      <c r="V103" s="49" t="e">
        <f t="shared" si="81"/>
        <v>#DIV/0!</v>
      </c>
      <c r="W103" s="49" t="e">
        <f t="shared" si="81"/>
        <v>#DIV/0!</v>
      </c>
      <c r="X103" s="49" t="e">
        <f t="shared" si="81"/>
        <v>#DIV/0!</v>
      </c>
      <c r="Y103" s="49" t="e">
        <f t="shared" si="81"/>
        <v>#DIV/0!</v>
      </c>
      <c r="Z103" s="49" t="e">
        <f t="shared" si="81"/>
        <v>#DIV/0!</v>
      </c>
      <c r="AA103" s="49" t="e">
        <f t="shared" si="81"/>
        <v>#DIV/0!</v>
      </c>
      <c r="AB103" s="49" t="e">
        <f t="shared" si="81"/>
        <v>#DIV/0!</v>
      </c>
      <c r="AC103" s="49" t="e">
        <f t="shared" si="81"/>
        <v>#DIV/0!</v>
      </c>
      <c r="AD103" s="49" t="e">
        <f t="shared" si="81"/>
        <v>#DIV/0!</v>
      </c>
      <c r="AE103" s="49" t="e">
        <f t="shared" si="81"/>
        <v>#DIV/0!</v>
      </c>
      <c r="AF103" s="49" t="e">
        <f t="shared" si="81"/>
        <v>#DIV/0!</v>
      </c>
      <c r="AG103" s="49" t="e">
        <f t="shared" si="81"/>
        <v>#DIV/0!</v>
      </c>
      <c r="AH103" s="49" t="e">
        <f t="shared" si="81"/>
        <v>#DIV/0!</v>
      </c>
      <c r="AI103" s="49" t="e">
        <f t="shared" si="81"/>
        <v>#DIV/0!</v>
      </c>
      <c r="AJ103" s="49" t="e">
        <f t="shared" si="81"/>
        <v>#DIV/0!</v>
      </c>
      <c r="AK103" s="49" t="e">
        <f t="shared" si="81"/>
        <v>#DIV/0!</v>
      </c>
      <c r="AL103" s="49" t="e">
        <f t="shared" si="81"/>
        <v>#DIV/0!</v>
      </c>
      <c r="AM103" s="49" t="e">
        <f t="shared" si="81"/>
        <v>#DIV/0!</v>
      </c>
      <c r="AN103" s="49" t="e">
        <f t="shared" si="81"/>
        <v>#DIV/0!</v>
      </c>
      <c r="AO103" s="49" t="e">
        <f t="shared" si="81"/>
        <v>#DIV/0!</v>
      </c>
      <c r="AP103" s="49" t="e">
        <f t="shared" si="81"/>
        <v>#DIV/0!</v>
      </c>
      <c r="AQ103" s="49" t="e">
        <f t="shared" si="81"/>
        <v>#DIV/0!</v>
      </c>
      <c r="AR103" s="49" t="e">
        <f t="shared" si="81"/>
        <v>#DIV/0!</v>
      </c>
      <c r="AS103" s="49" t="e">
        <f t="shared" si="81"/>
        <v>#DIV/0!</v>
      </c>
      <c r="AT103" s="49" t="e">
        <f t="shared" si="81"/>
        <v>#DIV/0!</v>
      </c>
      <c r="AU103" s="49" t="e">
        <f t="shared" si="81"/>
        <v>#DIV/0!</v>
      </c>
    </row>
    <row r="104" spans="1:47" x14ac:dyDescent="0.2">
      <c r="A104" s="16" t="s">
        <v>1293</v>
      </c>
      <c r="B104" s="19">
        <v>-160799000</v>
      </c>
      <c r="C104" s="19">
        <v>-12723000</v>
      </c>
      <c r="D104" s="19">
        <v>-35312000</v>
      </c>
      <c r="E104" s="19">
        <v>-97188000</v>
      </c>
      <c r="F104" s="19">
        <v>-119933000</v>
      </c>
      <c r="G104" s="19">
        <v>-113727000</v>
      </c>
      <c r="H104" s="19">
        <v>-140922000</v>
      </c>
      <c r="I104" s="19">
        <v>-134840000</v>
      </c>
      <c r="J104" s="19">
        <v>-193146000</v>
      </c>
      <c r="K104" s="19">
        <v>-225950000</v>
      </c>
      <c r="L104" s="19">
        <v>-169181000</v>
      </c>
      <c r="M104" s="19">
        <v>-238920000</v>
      </c>
    </row>
    <row r="105" spans="1:47" x14ac:dyDescent="0.2">
      <c r="A105" s="16" t="s">
        <v>1295</v>
      </c>
      <c r="B105" s="20">
        <v>5298000</v>
      </c>
      <c r="C105" s="20">
        <v>-34000</v>
      </c>
      <c r="D105" s="20">
        <v>-143000</v>
      </c>
      <c r="E105" s="20">
        <v>62000</v>
      </c>
      <c r="F105" s="20">
        <v>-978000</v>
      </c>
      <c r="G105" s="20">
        <v>3445000</v>
      </c>
      <c r="H105" s="20">
        <v>7313000</v>
      </c>
      <c r="I105" s="20">
        <v>2605000</v>
      </c>
      <c r="J105" s="20">
        <v>607000</v>
      </c>
      <c r="K105" s="20">
        <v>5518000</v>
      </c>
      <c r="L105" s="20">
        <v>17566000</v>
      </c>
      <c r="M105" s="20">
        <v>14062000</v>
      </c>
    </row>
    <row r="106" spans="1:47" x14ac:dyDescent="0.2">
      <c r="A106" s="16" t="s">
        <v>1296</v>
      </c>
      <c r="B106" s="20">
        <v>9534000</v>
      </c>
      <c r="C106" s="16"/>
      <c r="D106" s="16"/>
      <c r="E106" s="16"/>
      <c r="F106" s="16"/>
      <c r="G106" s="20">
        <v>3445000</v>
      </c>
      <c r="H106" s="20">
        <v>7313000</v>
      </c>
      <c r="I106" s="20">
        <v>2605000</v>
      </c>
      <c r="J106" s="20">
        <v>607000</v>
      </c>
      <c r="K106" s="20">
        <v>5518000</v>
      </c>
      <c r="L106" s="20">
        <v>17566000</v>
      </c>
      <c r="M106" s="20">
        <v>14062000</v>
      </c>
    </row>
    <row r="107" spans="1:47" x14ac:dyDescent="0.2">
      <c r="A107" s="16" t="s">
        <v>1297</v>
      </c>
      <c r="B107" s="16"/>
      <c r="C107" s="20">
        <v>34000</v>
      </c>
      <c r="D107" s="20">
        <v>143000</v>
      </c>
      <c r="E107" s="20">
        <v>-62000</v>
      </c>
      <c r="F107" s="20">
        <v>978000</v>
      </c>
      <c r="G107" s="20">
        <v>-3445000</v>
      </c>
      <c r="H107" s="20">
        <v>-7313000</v>
      </c>
      <c r="I107" s="16"/>
      <c r="J107" s="16"/>
      <c r="K107" s="16"/>
      <c r="L107" s="16"/>
      <c r="M107" s="16"/>
    </row>
    <row r="108" spans="1:47" x14ac:dyDescent="0.2">
      <c r="A108" s="16" t="s">
        <v>1376</v>
      </c>
      <c r="B108" s="20">
        <v>-7313000</v>
      </c>
      <c r="C108" s="20">
        <v>34000</v>
      </c>
      <c r="D108" s="20">
        <v>143000</v>
      </c>
      <c r="E108" s="20">
        <v>-62000</v>
      </c>
      <c r="F108" s="20">
        <v>978000</v>
      </c>
      <c r="G108" s="20">
        <v>-3445000</v>
      </c>
      <c r="H108" s="20">
        <v>-7313000</v>
      </c>
      <c r="I108" s="16"/>
      <c r="J108" s="16"/>
      <c r="K108" s="16"/>
      <c r="L108" s="16"/>
      <c r="M108" s="16"/>
    </row>
    <row r="109" spans="1:47" x14ac:dyDescent="0.2">
      <c r="A109" s="16" t="s">
        <v>1298</v>
      </c>
      <c r="B109" s="20">
        <v>-81358000</v>
      </c>
      <c r="C109" s="20">
        <v>-928000</v>
      </c>
      <c r="D109" s="20">
        <v>-37445000</v>
      </c>
      <c r="E109" s="20">
        <v>-57000</v>
      </c>
      <c r="F109" s="20">
        <v>587000</v>
      </c>
      <c r="G109" s="20">
        <v>328000</v>
      </c>
      <c r="H109" s="20">
        <v>-137000</v>
      </c>
      <c r="I109" s="20">
        <v>16259000</v>
      </c>
      <c r="J109" s="20">
        <v>37000</v>
      </c>
      <c r="K109" s="20">
        <v>1293000</v>
      </c>
      <c r="L109" s="20">
        <v>-1604000</v>
      </c>
      <c r="M109" s="20">
        <v>-12235000</v>
      </c>
    </row>
    <row r="110" spans="1:47" x14ac:dyDescent="0.2">
      <c r="A110" s="16" t="s">
        <v>1300</v>
      </c>
      <c r="B110" s="20">
        <v>-79167000</v>
      </c>
      <c r="C110" s="20">
        <v>-928000</v>
      </c>
      <c r="D110" s="20">
        <v>-37445000</v>
      </c>
      <c r="E110" s="20">
        <v>-57000</v>
      </c>
      <c r="F110" s="20">
        <v>587000</v>
      </c>
      <c r="G110" s="16"/>
      <c r="H110" s="16"/>
      <c r="I110" s="16"/>
      <c r="J110" s="16"/>
      <c r="K110" s="16">
        <v>0</v>
      </c>
      <c r="L110" s="16">
        <v>0</v>
      </c>
      <c r="M110" s="20">
        <v>-12232000</v>
      </c>
    </row>
    <row r="111" spans="1:47" x14ac:dyDescent="0.2">
      <c r="A111" s="16" t="s">
        <v>1301</v>
      </c>
      <c r="B111" s="20">
        <v>68895000</v>
      </c>
      <c r="C111" s="16"/>
      <c r="D111" s="16"/>
      <c r="E111" s="16"/>
      <c r="F111" s="16"/>
      <c r="G111" s="16"/>
      <c r="H111" s="16"/>
      <c r="I111" s="16"/>
      <c r="J111" s="16"/>
      <c r="K111" s="16">
        <v>0</v>
      </c>
      <c r="L111" s="16">
        <v>0</v>
      </c>
      <c r="M111" s="20">
        <v>12232000</v>
      </c>
    </row>
    <row r="112" spans="1:47" x14ac:dyDescent="0.2">
      <c r="A112" s="16" t="s">
        <v>1303</v>
      </c>
      <c r="B112" s="20">
        <v>-2191000</v>
      </c>
      <c r="C112" s="20">
        <v>-928000</v>
      </c>
      <c r="D112" s="20">
        <v>-37445000</v>
      </c>
      <c r="E112" s="20">
        <v>-57000</v>
      </c>
      <c r="F112" s="20">
        <v>587000</v>
      </c>
      <c r="G112" s="20">
        <v>328000</v>
      </c>
      <c r="H112" s="20">
        <v>-137000</v>
      </c>
      <c r="I112" s="20">
        <v>16259000</v>
      </c>
      <c r="J112" s="20">
        <v>37000</v>
      </c>
      <c r="K112" s="20">
        <v>1293000</v>
      </c>
      <c r="L112" s="20">
        <v>-1604000</v>
      </c>
      <c r="M112" s="20">
        <v>-3000</v>
      </c>
    </row>
    <row r="113" spans="1:47" x14ac:dyDescent="0.2">
      <c r="A113" s="16" t="s">
        <v>1304</v>
      </c>
      <c r="B113" s="19">
        <v>-236859000</v>
      </c>
      <c r="C113" s="19">
        <v>-13685000</v>
      </c>
      <c r="D113" s="19">
        <v>-72900000</v>
      </c>
      <c r="E113" s="19">
        <v>-97183000</v>
      </c>
      <c r="F113" s="19">
        <v>-120324000</v>
      </c>
      <c r="G113" s="19">
        <v>-109954000</v>
      </c>
      <c r="H113" s="19">
        <v>-133746000</v>
      </c>
      <c r="I113" s="19">
        <v>-115976000</v>
      </c>
      <c r="J113" s="19">
        <v>-192502000</v>
      </c>
      <c r="K113" s="19">
        <v>-220432000</v>
      </c>
      <c r="L113" s="19">
        <v>-153219000</v>
      </c>
      <c r="M113" s="19">
        <v>-237093000</v>
      </c>
    </row>
    <row r="114" spans="1:47" x14ac:dyDescent="0.2">
      <c r="A114" s="16" t="s">
        <v>1306</v>
      </c>
      <c r="B114" s="19">
        <v>-236859000</v>
      </c>
      <c r="C114" s="19">
        <v>-13994000</v>
      </c>
      <c r="D114" s="19">
        <v>-73294000</v>
      </c>
      <c r="E114" s="19">
        <v>-97230000</v>
      </c>
      <c r="F114" s="19">
        <v>-120324000</v>
      </c>
      <c r="G114" s="19">
        <v>-109954000</v>
      </c>
      <c r="H114" s="19">
        <v>-133746000</v>
      </c>
      <c r="I114" s="19">
        <v>-115976000</v>
      </c>
      <c r="J114" s="19">
        <v>-192502000</v>
      </c>
      <c r="K114" s="19">
        <v>-220432000</v>
      </c>
      <c r="L114" s="19">
        <v>-153219000</v>
      </c>
      <c r="M114" s="19">
        <v>-237093000</v>
      </c>
    </row>
    <row r="115" spans="1:47" x14ac:dyDescent="0.2">
      <c r="A115" s="16" t="s">
        <v>1307</v>
      </c>
      <c r="B115" s="19">
        <v>-236859000</v>
      </c>
      <c r="C115" s="19">
        <v>-13685000</v>
      </c>
      <c r="D115" s="19">
        <v>-72900000</v>
      </c>
      <c r="E115" s="19">
        <v>-97183000</v>
      </c>
      <c r="F115" s="19">
        <v>-120324000</v>
      </c>
      <c r="G115" s="19">
        <v>-109954000</v>
      </c>
      <c r="H115" s="19">
        <v>-133746000</v>
      </c>
      <c r="I115" s="19">
        <v>-115976000</v>
      </c>
      <c r="J115" s="19">
        <v>-192502000</v>
      </c>
      <c r="K115" s="19">
        <v>-220432000</v>
      </c>
      <c r="L115" s="19">
        <v>-153219000</v>
      </c>
      <c r="M115" s="19">
        <v>-237093000</v>
      </c>
    </row>
    <row r="116" spans="1:47" x14ac:dyDescent="0.2">
      <c r="A116" s="16" t="s">
        <v>1308</v>
      </c>
      <c r="B116" s="19">
        <v>-236859000</v>
      </c>
      <c r="C116" s="19">
        <v>-13685000</v>
      </c>
      <c r="D116" s="19">
        <v>-72900000</v>
      </c>
      <c r="E116" s="19">
        <v>-97183000</v>
      </c>
      <c r="F116" s="19">
        <v>-120324000</v>
      </c>
      <c r="G116" s="19">
        <v>-109954000</v>
      </c>
      <c r="H116" s="19">
        <v>-133746000</v>
      </c>
      <c r="I116" s="19">
        <v>-115976000</v>
      </c>
      <c r="J116" s="19">
        <v>-192502000</v>
      </c>
      <c r="K116" s="19">
        <v>-220432000</v>
      </c>
      <c r="L116" s="19">
        <v>-153219000</v>
      </c>
      <c r="M116" s="19">
        <v>-237093000</v>
      </c>
    </row>
    <row r="117" spans="1:47" x14ac:dyDescent="0.2">
      <c r="A117" s="16" t="s">
        <v>1309</v>
      </c>
      <c r="B117" s="19">
        <v>-236859000</v>
      </c>
      <c r="C117" s="19">
        <v>-13685000</v>
      </c>
      <c r="D117" s="19">
        <v>-72900000</v>
      </c>
      <c r="E117" s="19">
        <v>-97183000</v>
      </c>
      <c r="F117" s="19">
        <v>-120324000</v>
      </c>
      <c r="G117" s="19">
        <v>-109954000</v>
      </c>
      <c r="H117" s="19">
        <v>-133746000</v>
      </c>
      <c r="I117" s="19">
        <v>-115976000</v>
      </c>
      <c r="J117" s="19">
        <v>-192502000</v>
      </c>
      <c r="K117" s="19">
        <v>-220432000</v>
      </c>
      <c r="L117" s="19">
        <v>-153219000</v>
      </c>
      <c r="M117" s="19">
        <v>-237093000</v>
      </c>
    </row>
    <row r="118" spans="1:47" x14ac:dyDescent="0.2">
      <c r="A118" s="16" t="s">
        <v>1388</v>
      </c>
      <c r="C118" s="19">
        <v>-309000</v>
      </c>
      <c r="D118" s="19">
        <v>-394000</v>
      </c>
      <c r="E118" s="19">
        <v>-47000</v>
      </c>
      <c r="F118">
        <v>0</v>
      </c>
      <c r="G118">
        <v>0</v>
      </c>
      <c r="H118">
        <v>0</v>
      </c>
      <c r="I118">
        <v>0</v>
      </c>
    </row>
    <row r="119" spans="1:47" x14ac:dyDescent="0.2">
      <c r="A119" s="16" t="s">
        <v>1310</v>
      </c>
      <c r="C119" s="19">
        <v>-936000</v>
      </c>
      <c r="D119" s="19">
        <v>394000</v>
      </c>
      <c r="E119" s="19">
        <v>47000</v>
      </c>
    </row>
    <row r="120" spans="1:47" x14ac:dyDescent="0.2">
      <c r="A120" s="47" t="s">
        <v>1411</v>
      </c>
      <c r="C120" s="19">
        <v>309000</v>
      </c>
      <c r="D120" s="19">
        <v>394000</v>
      </c>
      <c r="E120" s="19">
        <v>47000</v>
      </c>
      <c r="F120">
        <v>0</v>
      </c>
      <c r="G120">
        <v>0</v>
      </c>
      <c r="H120">
        <v>0</v>
      </c>
      <c r="I120">
        <v>0</v>
      </c>
      <c r="N120" s="49" t="e">
        <f t="shared" ref="N120:AU120" si="82">N119/N$3</f>
        <v>#DIV/0!</v>
      </c>
      <c r="O120" s="49" t="e">
        <f t="shared" si="82"/>
        <v>#DIV/0!</v>
      </c>
      <c r="P120" s="49" t="e">
        <f t="shared" si="82"/>
        <v>#DIV/0!</v>
      </c>
      <c r="Q120" s="49" t="e">
        <f t="shared" si="82"/>
        <v>#DIV/0!</v>
      </c>
      <c r="R120" s="49" t="e">
        <f t="shared" si="82"/>
        <v>#DIV/0!</v>
      </c>
      <c r="S120" s="49" t="e">
        <f t="shared" si="82"/>
        <v>#DIV/0!</v>
      </c>
      <c r="T120" s="49" t="e">
        <f t="shared" si="82"/>
        <v>#DIV/0!</v>
      </c>
      <c r="U120" s="49" t="e">
        <f t="shared" si="82"/>
        <v>#DIV/0!</v>
      </c>
      <c r="V120" s="49" t="e">
        <f t="shared" si="82"/>
        <v>#DIV/0!</v>
      </c>
      <c r="W120" s="49" t="e">
        <f t="shared" si="82"/>
        <v>#DIV/0!</v>
      </c>
      <c r="X120" s="49" t="e">
        <f t="shared" si="82"/>
        <v>#DIV/0!</v>
      </c>
      <c r="Y120" s="49" t="e">
        <f t="shared" si="82"/>
        <v>#DIV/0!</v>
      </c>
      <c r="Z120" s="49" t="e">
        <f t="shared" si="82"/>
        <v>#DIV/0!</v>
      </c>
      <c r="AA120" s="49" t="e">
        <f t="shared" si="82"/>
        <v>#DIV/0!</v>
      </c>
      <c r="AB120" s="49" t="e">
        <f t="shared" si="82"/>
        <v>#DIV/0!</v>
      </c>
      <c r="AC120" s="49" t="e">
        <f t="shared" si="82"/>
        <v>#DIV/0!</v>
      </c>
      <c r="AD120" s="49" t="e">
        <f t="shared" si="82"/>
        <v>#DIV/0!</v>
      </c>
      <c r="AE120" s="49" t="e">
        <f t="shared" si="82"/>
        <v>#DIV/0!</v>
      </c>
      <c r="AF120" s="49" t="e">
        <f t="shared" si="82"/>
        <v>#DIV/0!</v>
      </c>
      <c r="AG120" s="49" t="e">
        <f t="shared" si="82"/>
        <v>#DIV/0!</v>
      </c>
      <c r="AH120" s="49" t="e">
        <f t="shared" si="82"/>
        <v>#DIV/0!</v>
      </c>
      <c r="AI120" s="49" t="e">
        <f t="shared" si="82"/>
        <v>#DIV/0!</v>
      </c>
      <c r="AJ120" s="49" t="e">
        <f t="shared" si="82"/>
        <v>#DIV/0!</v>
      </c>
      <c r="AK120" s="49" t="e">
        <f t="shared" si="82"/>
        <v>#DIV/0!</v>
      </c>
      <c r="AL120" s="49" t="e">
        <f t="shared" si="82"/>
        <v>#DIV/0!</v>
      </c>
      <c r="AM120" s="49" t="e">
        <f t="shared" si="82"/>
        <v>#DIV/0!</v>
      </c>
      <c r="AN120" s="49" t="e">
        <f t="shared" si="82"/>
        <v>#DIV/0!</v>
      </c>
      <c r="AO120" s="49" t="e">
        <f t="shared" si="82"/>
        <v>#DIV/0!</v>
      </c>
      <c r="AP120" s="49" t="e">
        <f t="shared" si="82"/>
        <v>#DIV/0!</v>
      </c>
      <c r="AQ120" s="49" t="e">
        <f t="shared" si="82"/>
        <v>#DIV/0!</v>
      </c>
      <c r="AR120" s="49" t="e">
        <f t="shared" si="82"/>
        <v>#DIV/0!</v>
      </c>
      <c r="AS120" s="49" t="e">
        <f t="shared" si="82"/>
        <v>#DIV/0!</v>
      </c>
      <c r="AT120" s="49" t="e">
        <f t="shared" si="82"/>
        <v>#DIV/0!</v>
      </c>
      <c r="AU120" s="49" t="e">
        <f t="shared" si="82"/>
        <v>#DIV/0!</v>
      </c>
    </row>
    <row r="121" spans="1:47" x14ac:dyDescent="0.2">
      <c r="A121" s="16" t="s">
        <v>1311</v>
      </c>
      <c r="B121" s="19">
        <v>-236859000</v>
      </c>
      <c r="C121" s="19">
        <v>-13994000</v>
      </c>
      <c r="D121" s="19">
        <v>-73294000</v>
      </c>
      <c r="E121" s="19">
        <v>-97230000</v>
      </c>
      <c r="F121" s="19">
        <v>-120324000</v>
      </c>
      <c r="G121" s="19">
        <v>-109954000</v>
      </c>
      <c r="H121" s="19">
        <v>-133746000</v>
      </c>
      <c r="I121" s="19">
        <v>-115976000</v>
      </c>
      <c r="J121" s="19">
        <v>-192502000</v>
      </c>
      <c r="K121" s="19">
        <v>-220432000</v>
      </c>
      <c r="L121" s="19">
        <v>-153219000</v>
      </c>
      <c r="M121" s="19">
        <v>-237093000</v>
      </c>
    </row>
    <row r="122" spans="1:47" x14ac:dyDescent="0.2">
      <c r="A122" s="16" t="s">
        <v>1312</v>
      </c>
      <c r="B122">
        <v>-2.84</v>
      </c>
      <c r="C122">
        <v>-0.90600000000000003</v>
      </c>
      <c r="D122">
        <v>-2.0529999999999999</v>
      </c>
      <c r="E122">
        <v>-3.02</v>
      </c>
      <c r="F122">
        <v>-2.98</v>
      </c>
      <c r="G122">
        <v>-2.33</v>
      </c>
      <c r="H122">
        <v>-2.68</v>
      </c>
      <c r="I122">
        <v>-1.98</v>
      </c>
      <c r="J122">
        <v>-2.85</v>
      </c>
      <c r="K122">
        <v>-3.21</v>
      </c>
      <c r="L122">
        <v>-2.02</v>
      </c>
      <c r="M122">
        <v>-2.88</v>
      </c>
    </row>
    <row r="123" spans="1:47" x14ac:dyDescent="0.2">
      <c r="A123" s="16" t="s">
        <v>1313</v>
      </c>
      <c r="B123">
        <v>-2.84</v>
      </c>
      <c r="C123">
        <v>-0.90600000000000003</v>
      </c>
      <c r="D123">
        <v>-2.0529999999999999</v>
      </c>
      <c r="E123">
        <v>-3.02</v>
      </c>
      <c r="F123">
        <v>-2.98</v>
      </c>
      <c r="G123">
        <v>-2.33</v>
      </c>
      <c r="H123">
        <v>-2.68</v>
      </c>
      <c r="I123">
        <v>-1.98</v>
      </c>
      <c r="J123">
        <v>-2.85</v>
      </c>
      <c r="K123">
        <v>-3.21</v>
      </c>
      <c r="L123">
        <v>-2.02</v>
      </c>
      <c r="M123">
        <v>-2.88</v>
      </c>
    </row>
    <row r="124" spans="1:47" x14ac:dyDescent="0.2">
      <c r="A124" s="16" t="s">
        <v>1314</v>
      </c>
      <c r="B124" s="19">
        <v>83144610</v>
      </c>
      <c r="C124" s="19">
        <v>15440679</v>
      </c>
      <c r="D124" s="19">
        <v>35699538</v>
      </c>
      <c r="E124" s="19">
        <v>32219717</v>
      </c>
      <c r="F124" s="19">
        <v>40323631</v>
      </c>
      <c r="G124" s="19">
        <v>47097735</v>
      </c>
      <c r="H124" s="19">
        <v>49983329</v>
      </c>
      <c r="I124" s="19">
        <v>58609389</v>
      </c>
      <c r="J124" s="19">
        <v>67619388</v>
      </c>
      <c r="K124" s="19">
        <v>68664822</v>
      </c>
      <c r="L124" s="19">
        <v>75965633</v>
      </c>
      <c r="M124" s="19">
        <v>82338220</v>
      </c>
    </row>
    <row r="125" spans="1:47" x14ac:dyDescent="0.2">
      <c r="A125" s="16" t="s">
        <v>1315</v>
      </c>
      <c r="B125" s="19">
        <v>83144610</v>
      </c>
      <c r="C125" s="19">
        <v>15440679</v>
      </c>
      <c r="D125" s="19">
        <v>35699538</v>
      </c>
      <c r="E125" s="19">
        <v>32219717</v>
      </c>
      <c r="F125" s="19">
        <v>40323631</v>
      </c>
      <c r="G125" s="19">
        <v>47097735</v>
      </c>
      <c r="H125" s="19">
        <v>49983329</v>
      </c>
      <c r="I125" s="19">
        <v>58609389</v>
      </c>
      <c r="J125" s="19">
        <v>67619388</v>
      </c>
      <c r="K125" s="19">
        <v>68664822</v>
      </c>
      <c r="L125" s="19">
        <v>75965633</v>
      </c>
      <c r="M125" s="19">
        <v>82338220</v>
      </c>
    </row>
    <row r="126" spans="1:47" x14ac:dyDescent="0.2">
      <c r="A126" s="16" t="s">
        <v>1316</v>
      </c>
      <c r="B126" s="19">
        <v>-239966000</v>
      </c>
      <c r="C126" s="19">
        <v>-12723000</v>
      </c>
      <c r="D126" s="19">
        <v>-35312000</v>
      </c>
      <c r="E126" s="19">
        <v>-97188000</v>
      </c>
      <c r="F126" s="19">
        <v>-119933000</v>
      </c>
      <c r="G126" s="19">
        <v>-113727000</v>
      </c>
      <c r="H126" s="19">
        <v>-140922000</v>
      </c>
      <c r="I126" s="19">
        <v>-134840000</v>
      </c>
      <c r="J126" s="19">
        <v>-193146000</v>
      </c>
      <c r="K126" s="19">
        <v>-225950000</v>
      </c>
      <c r="L126" s="19">
        <v>-169181000</v>
      </c>
      <c r="M126" s="19">
        <v>-251152000</v>
      </c>
    </row>
    <row r="127" spans="1:47" x14ac:dyDescent="0.2">
      <c r="A127" s="16" t="s">
        <v>1317</v>
      </c>
      <c r="B127" s="19">
        <v>199700000</v>
      </c>
      <c r="C127" s="19">
        <v>12723000</v>
      </c>
      <c r="D127" s="19">
        <v>36941000</v>
      </c>
      <c r="E127" s="19">
        <v>103241000</v>
      </c>
      <c r="F127" s="19">
        <v>133661000</v>
      </c>
      <c r="G127" s="19">
        <v>145664000</v>
      </c>
      <c r="H127" s="19">
        <v>161453000</v>
      </c>
      <c r="I127" s="19">
        <v>225572000</v>
      </c>
      <c r="J127" s="19">
        <v>218690000</v>
      </c>
      <c r="K127" s="19">
        <v>245662000</v>
      </c>
      <c r="L127" s="19">
        <v>247304000</v>
      </c>
      <c r="M127" s="19">
        <v>271234000</v>
      </c>
    </row>
    <row r="128" spans="1:47" x14ac:dyDescent="0.2">
      <c r="A128" s="16" t="s">
        <v>1318</v>
      </c>
      <c r="B128" s="19">
        <v>-236859000</v>
      </c>
      <c r="C128" s="19">
        <v>-13685000</v>
      </c>
      <c r="D128" s="19">
        <v>-72900000</v>
      </c>
      <c r="E128" s="19">
        <v>-97183000</v>
      </c>
      <c r="F128" s="19">
        <v>-120324000</v>
      </c>
      <c r="G128" s="19">
        <v>-109954000</v>
      </c>
      <c r="H128" s="19">
        <v>-133746000</v>
      </c>
      <c r="I128" s="19">
        <v>-115976000</v>
      </c>
      <c r="J128" s="19">
        <v>-192502000</v>
      </c>
      <c r="K128" s="19">
        <v>-220432000</v>
      </c>
      <c r="L128" s="19">
        <v>-153219000</v>
      </c>
      <c r="M128" s="19">
        <v>-237093000</v>
      </c>
    </row>
    <row r="129" spans="1:47" x14ac:dyDescent="0.2">
      <c r="A129" s="16" t="s">
        <v>1319</v>
      </c>
      <c r="B129" s="19">
        <v>-157692000</v>
      </c>
      <c r="C129" s="19">
        <v>-13685000</v>
      </c>
      <c r="D129" s="19">
        <v>-72900000</v>
      </c>
      <c r="E129" s="19">
        <v>-97183000</v>
      </c>
      <c r="F129" s="19">
        <v>-120324000</v>
      </c>
      <c r="G129" s="19">
        <v>-109954000</v>
      </c>
      <c r="H129" s="19">
        <v>-133746000</v>
      </c>
      <c r="I129" s="19">
        <v>-115976000</v>
      </c>
      <c r="J129" s="19">
        <v>-192502000</v>
      </c>
      <c r="K129" s="19">
        <v>-220432000</v>
      </c>
      <c r="L129" s="19">
        <v>-153219000</v>
      </c>
      <c r="M129" s="19">
        <v>-224861000</v>
      </c>
    </row>
    <row r="130" spans="1:47" x14ac:dyDescent="0.2">
      <c r="A130" s="16" t="s">
        <v>1320</v>
      </c>
      <c r="B130" s="19">
        <v>9534000</v>
      </c>
      <c r="G130" s="19">
        <v>3445000</v>
      </c>
      <c r="H130" s="19">
        <v>7313000</v>
      </c>
      <c r="I130" s="19">
        <v>2605000</v>
      </c>
      <c r="J130" s="19">
        <v>607000</v>
      </c>
      <c r="K130" s="19">
        <v>5518000</v>
      </c>
      <c r="L130" s="19">
        <v>17566000</v>
      </c>
      <c r="M130" s="19">
        <v>14062000</v>
      </c>
    </row>
    <row r="131" spans="1:47" x14ac:dyDescent="0.2">
      <c r="A131" s="16" t="s">
        <v>1321</v>
      </c>
      <c r="C131" s="19">
        <v>34000</v>
      </c>
      <c r="D131" s="19">
        <v>143000</v>
      </c>
      <c r="E131" s="19">
        <v>-62000</v>
      </c>
      <c r="F131" s="19">
        <v>978000</v>
      </c>
      <c r="G131" s="19">
        <v>-3445000</v>
      </c>
      <c r="H131" s="19">
        <v>-7313000</v>
      </c>
    </row>
    <row r="132" spans="1:47" x14ac:dyDescent="0.2">
      <c r="A132" s="16" t="s">
        <v>1322</v>
      </c>
      <c r="B132" s="19">
        <v>5298000</v>
      </c>
      <c r="C132" s="19">
        <v>-34000</v>
      </c>
      <c r="D132" s="19">
        <v>-143000</v>
      </c>
      <c r="E132" s="19">
        <v>62000</v>
      </c>
      <c r="F132" s="19">
        <v>-978000</v>
      </c>
      <c r="G132" s="19">
        <v>3445000</v>
      </c>
      <c r="H132" s="19">
        <v>7313000</v>
      </c>
      <c r="I132" s="19">
        <v>2605000</v>
      </c>
      <c r="J132" s="19">
        <v>607000</v>
      </c>
      <c r="K132" s="19">
        <v>5518000</v>
      </c>
      <c r="L132" s="19">
        <v>17566000</v>
      </c>
      <c r="M132" s="19">
        <v>14062000</v>
      </c>
    </row>
    <row r="133" spans="1:47" x14ac:dyDescent="0.2">
      <c r="A133" s="16" t="s">
        <v>1323</v>
      </c>
      <c r="B133" s="19">
        <v>-234450000</v>
      </c>
      <c r="C133" s="19">
        <v>-13651000</v>
      </c>
      <c r="D133" s="19">
        <v>-72757000</v>
      </c>
      <c r="E133" s="19">
        <v>-97245000</v>
      </c>
      <c r="F133" s="19">
        <v>-119346000</v>
      </c>
      <c r="G133" s="19">
        <v>-113727000</v>
      </c>
      <c r="H133" s="19">
        <v>-140922000</v>
      </c>
      <c r="I133" s="19">
        <v>-134840000</v>
      </c>
      <c r="J133" s="19">
        <v>-193146000</v>
      </c>
      <c r="K133" s="19">
        <v>-225950000</v>
      </c>
      <c r="L133" s="19">
        <v>-169181000</v>
      </c>
      <c r="M133" s="19">
        <v>-238920000</v>
      </c>
    </row>
    <row r="134" spans="1:47" x14ac:dyDescent="0.2">
      <c r="A134" s="16" t="s">
        <v>1281</v>
      </c>
      <c r="B134" s="19">
        <v>-227719000</v>
      </c>
      <c r="C134" s="19">
        <v>-13494000</v>
      </c>
      <c r="D134" s="19">
        <v>-72286000</v>
      </c>
      <c r="E134" s="19">
        <v>-96043000</v>
      </c>
      <c r="F134" s="19">
        <v>-116663000</v>
      </c>
      <c r="G134" s="19">
        <v>-110473000</v>
      </c>
      <c r="H134" s="19">
        <v>-138092000</v>
      </c>
      <c r="I134" s="19">
        <v>-130881000</v>
      </c>
      <c r="J134" s="19">
        <v>-188093000</v>
      </c>
      <c r="K134" s="19">
        <v>-219613000</v>
      </c>
      <c r="L134" s="19">
        <v>-163117000</v>
      </c>
      <c r="M134" s="19">
        <v>-233111000</v>
      </c>
    </row>
    <row r="135" spans="1:47" x14ac:dyDescent="0.2">
      <c r="A135" s="16" t="s">
        <v>1278</v>
      </c>
      <c r="C135">
        <v>0</v>
      </c>
      <c r="D135">
        <v>0</v>
      </c>
    </row>
    <row r="136" spans="1:47" x14ac:dyDescent="0.2">
      <c r="A136" s="16" t="s">
        <v>1364</v>
      </c>
      <c r="B136" s="19">
        <v>6731000</v>
      </c>
      <c r="C136" s="19">
        <v>157000</v>
      </c>
      <c r="D136" s="19">
        <v>471000</v>
      </c>
      <c r="E136" s="19">
        <v>1202000</v>
      </c>
      <c r="F136" s="19">
        <v>2683000</v>
      </c>
      <c r="G136" s="19">
        <v>3254000</v>
      </c>
      <c r="H136" s="19">
        <v>2830000</v>
      </c>
      <c r="I136" s="19">
        <v>3959000</v>
      </c>
      <c r="J136" s="19">
        <v>5053000</v>
      </c>
      <c r="K136" s="19">
        <v>6337000</v>
      </c>
      <c r="L136" s="19">
        <v>6064000</v>
      </c>
      <c r="M136" s="19">
        <v>5809000</v>
      </c>
    </row>
    <row r="137" spans="1:47" x14ac:dyDescent="0.2">
      <c r="A137" s="16" t="s">
        <v>1324</v>
      </c>
      <c r="B137" s="19">
        <v>-236859000</v>
      </c>
      <c r="C137" s="19">
        <v>-13685000</v>
      </c>
      <c r="D137" s="19">
        <v>-72900000</v>
      </c>
      <c r="E137" s="19">
        <v>-97183000</v>
      </c>
      <c r="F137" s="19">
        <v>-120324000</v>
      </c>
      <c r="G137" s="19">
        <v>-109954000</v>
      </c>
      <c r="H137" s="19">
        <v>-133746000</v>
      </c>
      <c r="I137" s="19">
        <v>-115976000</v>
      </c>
      <c r="J137" s="19">
        <v>-192502000</v>
      </c>
      <c r="K137" s="19">
        <v>-220432000</v>
      </c>
      <c r="L137" s="19">
        <v>-153219000</v>
      </c>
      <c r="M137" s="19">
        <v>-237093000</v>
      </c>
    </row>
    <row r="138" spans="1:47" x14ac:dyDescent="0.2">
      <c r="A138" s="16" t="s">
        <v>1325</v>
      </c>
      <c r="B138" s="19">
        <v>-79167000</v>
      </c>
      <c r="C138" s="19">
        <v>-928000</v>
      </c>
      <c r="D138" s="19">
        <v>-37445000</v>
      </c>
      <c r="E138" s="19">
        <v>-57000</v>
      </c>
      <c r="F138" s="19">
        <v>587000</v>
      </c>
      <c r="K138">
        <v>0</v>
      </c>
      <c r="L138">
        <v>0</v>
      </c>
      <c r="M138" s="19">
        <v>-12232000</v>
      </c>
    </row>
    <row r="139" spans="1:47" x14ac:dyDescent="0.2">
      <c r="A139" s="16" t="s">
        <v>1326</v>
      </c>
      <c r="B139" s="19">
        <v>-79167000</v>
      </c>
      <c r="C139" s="19">
        <v>-928000</v>
      </c>
      <c r="D139" s="19">
        <v>-37445000</v>
      </c>
      <c r="E139" s="19">
        <v>-57000</v>
      </c>
      <c r="F139" s="19">
        <v>587000</v>
      </c>
      <c r="K139">
        <v>0</v>
      </c>
      <c r="L139">
        <v>0</v>
      </c>
      <c r="M139" s="19">
        <v>-12232000</v>
      </c>
    </row>
    <row r="140" spans="1:47" x14ac:dyDescent="0.2">
      <c r="A140" s="16" t="s">
        <v>1327</v>
      </c>
      <c r="B140" s="19">
        <v>-148552000</v>
      </c>
      <c r="C140" s="19">
        <v>-13494000</v>
      </c>
      <c r="D140" s="19">
        <v>-72286000</v>
      </c>
      <c r="E140" s="19">
        <v>-96043000</v>
      </c>
      <c r="F140" s="19">
        <v>-116663000</v>
      </c>
      <c r="G140" s="19">
        <v>-110473000</v>
      </c>
      <c r="H140" s="19">
        <v>-138092000</v>
      </c>
      <c r="I140" s="19">
        <v>-130881000</v>
      </c>
      <c r="J140" s="19">
        <v>-188093000</v>
      </c>
      <c r="K140" s="19">
        <v>-219613000</v>
      </c>
      <c r="L140" s="19">
        <v>-163117000</v>
      </c>
      <c r="M140" s="19">
        <v>-220879000</v>
      </c>
    </row>
    <row r="141" spans="1:47" x14ac:dyDescent="0.2">
      <c r="A141" s="16" t="s">
        <v>1328</v>
      </c>
      <c r="B141">
        <v>0</v>
      </c>
      <c r="C141">
        <v>0</v>
      </c>
      <c r="D141">
        <v>0</v>
      </c>
      <c r="E141">
        <v>0</v>
      </c>
      <c r="F141">
        <v>0</v>
      </c>
      <c r="G141">
        <v>0</v>
      </c>
      <c r="H141">
        <v>0</v>
      </c>
      <c r="I141">
        <v>0</v>
      </c>
      <c r="J141">
        <v>0</v>
      </c>
      <c r="K141">
        <v>0</v>
      </c>
      <c r="L141">
        <v>0</v>
      </c>
      <c r="M141">
        <v>0</v>
      </c>
    </row>
    <row r="142" spans="1:47" x14ac:dyDescent="0.2">
      <c r="A142" s="16" t="s">
        <v>1329</v>
      </c>
      <c r="B142">
        <v>0</v>
      </c>
      <c r="C142">
        <v>0</v>
      </c>
      <c r="D142">
        <v>0</v>
      </c>
      <c r="E142">
        <v>0</v>
      </c>
      <c r="F142">
        <v>0</v>
      </c>
      <c r="G142">
        <v>0</v>
      </c>
      <c r="H142">
        <v>0</v>
      </c>
      <c r="I142">
        <v>0</v>
      </c>
      <c r="J142">
        <v>0</v>
      </c>
      <c r="K142">
        <v>0</v>
      </c>
      <c r="L142">
        <v>0</v>
      </c>
      <c r="M142">
        <v>0</v>
      </c>
    </row>
    <row r="143" spans="1:47" x14ac:dyDescent="0.2">
      <c r="A143" s="16" t="s">
        <v>1330</v>
      </c>
      <c r="B143" s="16">
        <v>0</v>
      </c>
      <c r="C143" s="16">
        <v>0</v>
      </c>
      <c r="D143" s="16">
        <v>0</v>
      </c>
      <c r="E143" s="16">
        <v>0</v>
      </c>
      <c r="F143" s="16">
        <v>0</v>
      </c>
      <c r="G143" s="16">
        <v>0</v>
      </c>
      <c r="H143" s="16">
        <v>0</v>
      </c>
      <c r="I143" s="16">
        <v>0</v>
      </c>
      <c r="J143" s="16">
        <v>0</v>
      </c>
      <c r="K143" s="16">
        <v>0</v>
      </c>
      <c r="L143" s="16">
        <v>0</v>
      </c>
      <c r="M143" s="16">
        <v>0</v>
      </c>
    </row>
    <row r="144" spans="1:47" x14ac:dyDescent="0.2">
      <c r="A144" s="47" t="s">
        <v>1412</v>
      </c>
      <c r="B144" s="20"/>
      <c r="C144" s="49">
        <f t="shared" ref="C144:AU144" si="83">IFERROR(C143/C$3,0)</f>
        <v>0</v>
      </c>
      <c r="D144" s="49">
        <f t="shared" si="83"/>
        <v>0</v>
      </c>
      <c r="E144" s="49">
        <f t="shared" si="83"/>
        <v>0</v>
      </c>
      <c r="F144" s="49">
        <f t="shared" si="83"/>
        <v>0</v>
      </c>
      <c r="G144" s="49">
        <f t="shared" si="83"/>
        <v>0</v>
      </c>
      <c r="H144" s="49">
        <f t="shared" si="83"/>
        <v>0</v>
      </c>
      <c r="I144" s="49">
        <f t="shared" si="83"/>
        <v>0</v>
      </c>
      <c r="J144" s="49">
        <f t="shared" si="83"/>
        <v>0</v>
      </c>
      <c r="K144" s="49">
        <f t="shared" si="83"/>
        <v>0</v>
      </c>
      <c r="L144" s="49">
        <f t="shared" si="83"/>
        <v>0</v>
      </c>
      <c r="M144" s="49">
        <f t="shared" si="83"/>
        <v>0</v>
      </c>
      <c r="N144" s="49">
        <f t="shared" si="83"/>
        <v>0</v>
      </c>
      <c r="O144" s="49">
        <f t="shared" si="83"/>
        <v>0</v>
      </c>
      <c r="P144" s="49">
        <f t="shared" si="83"/>
        <v>0</v>
      </c>
      <c r="Q144" s="49">
        <f t="shared" si="83"/>
        <v>0</v>
      </c>
      <c r="R144" s="49">
        <f t="shared" si="83"/>
        <v>0</v>
      </c>
      <c r="S144" s="49">
        <f t="shared" si="83"/>
        <v>0</v>
      </c>
      <c r="T144" s="49">
        <f t="shared" si="83"/>
        <v>0</v>
      </c>
      <c r="U144" s="49">
        <f t="shared" si="83"/>
        <v>0</v>
      </c>
      <c r="V144" s="49">
        <f t="shared" si="83"/>
        <v>0</v>
      </c>
      <c r="W144" s="49">
        <f t="shared" si="83"/>
        <v>0</v>
      </c>
      <c r="X144" s="49">
        <f t="shared" si="83"/>
        <v>0</v>
      </c>
      <c r="Y144" s="49">
        <f t="shared" si="83"/>
        <v>0</v>
      </c>
      <c r="Z144" s="49">
        <f t="shared" si="83"/>
        <v>0</v>
      </c>
      <c r="AA144" s="49">
        <f t="shared" si="83"/>
        <v>0</v>
      </c>
      <c r="AB144" s="49">
        <f t="shared" si="83"/>
        <v>0</v>
      </c>
      <c r="AC144" s="49">
        <f t="shared" si="83"/>
        <v>0</v>
      </c>
      <c r="AD144" s="49">
        <f t="shared" si="83"/>
        <v>0</v>
      </c>
      <c r="AE144" s="49">
        <f t="shared" si="83"/>
        <v>0</v>
      </c>
      <c r="AF144" s="49">
        <f t="shared" si="83"/>
        <v>0</v>
      </c>
      <c r="AG144" s="49">
        <f t="shared" si="83"/>
        <v>0</v>
      </c>
      <c r="AH144" s="49">
        <f t="shared" si="83"/>
        <v>0</v>
      </c>
      <c r="AI144" s="49">
        <f t="shared" si="83"/>
        <v>0</v>
      </c>
      <c r="AJ144" s="49">
        <f t="shared" si="83"/>
        <v>0</v>
      </c>
      <c r="AK144" s="49">
        <f t="shared" si="83"/>
        <v>0</v>
      </c>
      <c r="AL144" s="49">
        <f t="shared" si="83"/>
        <v>0</v>
      </c>
      <c r="AM144" s="49">
        <f t="shared" si="83"/>
        <v>0</v>
      </c>
      <c r="AN144" s="49">
        <f t="shared" si="83"/>
        <v>0</v>
      </c>
      <c r="AO144" s="49">
        <f t="shared" si="83"/>
        <v>0</v>
      </c>
      <c r="AP144" s="49">
        <f t="shared" si="83"/>
        <v>0</v>
      </c>
      <c r="AQ144" s="49">
        <f t="shared" si="83"/>
        <v>0</v>
      </c>
      <c r="AR144" s="49">
        <f t="shared" si="83"/>
        <v>0</v>
      </c>
      <c r="AS144" s="49">
        <f t="shared" si="83"/>
        <v>0</v>
      </c>
      <c r="AT144" s="49">
        <f t="shared" si="83"/>
        <v>0</v>
      </c>
      <c r="AU144" s="49">
        <f t="shared" si="83"/>
        <v>0</v>
      </c>
    </row>
    <row r="145" spans="1:47" x14ac:dyDescent="0.2">
      <c r="A145" t="s">
        <v>1331</v>
      </c>
      <c r="B145">
        <v>61488</v>
      </c>
      <c r="C145">
        <v>18483</v>
      </c>
      <c r="D145">
        <v>139391</v>
      </c>
      <c r="E145">
        <v>97161</v>
      </c>
      <c r="F145">
        <v>154534</v>
      </c>
      <c r="G145">
        <v>86940</v>
      </c>
      <c r="H145">
        <v>131824</v>
      </c>
      <c r="I145">
        <v>224122</v>
      </c>
      <c r="J145">
        <v>282106</v>
      </c>
      <c r="K145">
        <v>1284</v>
      </c>
      <c r="L145">
        <v>118039</v>
      </c>
      <c r="M145">
        <v>56027</v>
      </c>
    </row>
    <row r="146" spans="1:47" ht="18" x14ac:dyDescent="0.2">
      <c r="A146" s="22"/>
    </row>
    <row r="147" spans="1:47" ht="18" x14ac:dyDescent="0.2">
      <c r="A147" s="23"/>
    </row>
    <row r="148" spans="1:47" ht="18" x14ac:dyDescent="0.2">
      <c r="A148" s="23"/>
    </row>
    <row r="150" spans="1:47" ht="18" x14ac:dyDescent="0.2">
      <c r="A150" s="23"/>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sheetData>
  <sortState xmlns:xlrd2="http://schemas.microsoft.com/office/spreadsheetml/2017/richdata2" columnSort="1" ref="C1:M59">
    <sortCondition ref="C1:M1"/>
  </sortState>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7822-1062-C94A-854B-7CC943045141}">
  <dimension ref="A1:AU166"/>
  <sheetViews>
    <sheetView workbookViewId="0"/>
  </sheetViews>
  <sheetFormatPr baseColWidth="10" defaultRowHeight="16" x14ac:dyDescent="0.2"/>
  <cols>
    <col min="3" max="9" width="11.1640625" bestFit="1" customWidth="1"/>
    <col min="10" max="10" width="12.1640625" bestFit="1" customWidth="1"/>
    <col min="11" max="47" width="11" bestFit="1" customWidth="1"/>
  </cols>
  <sheetData>
    <row r="1" spans="1:47" x14ac:dyDescent="0.2">
      <c r="A1" t="s">
        <v>1283</v>
      </c>
      <c r="B1" t="s">
        <v>1284</v>
      </c>
      <c r="C1" s="17">
        <v>36160</v>
      </c>
      <c r="D1" s="17">
        <v>36525</v>
      </c>
      <c r="E1" s="17">
        <v>36891</v>
      </c>
      <c r="F1" s="17">
        <v>37256</v>
      </c>
      <c r="G1" s="17">
        <v>37621</v>
      </c>
      <c r="H1" s="17">
        <v>37986</v>
      </c>
      <c r="I1" s="17">
        <v>38352</v>
      </c>
      <c r="J1" s="17">
        <v>38717</v>
      </c>
      <c r="K1" s="17">
        <v>39082</v>
      </c>
      <c r="L1" s="17">
        <v>39447</v>
      </c>
      <c r="M1" s="17">
        <v>39813</v>
      </c>
      <c r="N1" s="17">
        <v>40178</v>
      </c>
      <c r="O1" s="17">
        <v>40543</v>
      </c>
      <c r="P1" s="17">
        <v>40908</v>
      </c>
      <c r="Q1" s="17">
        <v>41274</v>
      </c>
      <c r="R1" s="17">
        <v>41639</v>
      </c>
      <c r="S1" s="17">
        <v>42004</v>
      </c>
      <c r="T1" s="17">
        <v>42369</v>
      </c>
      <c r="U1" s="17">
        <v>42735</v>
      </c>
      <c r="V1" s="17">
        <v>43100</v>
      </c>
      <c r="W1" s="17">
        <v>43465</v>
      </c>
      <c r="X1" s="17">
        <v>43830</v>
      </c>
      <c r="Y1" s="17">
        <v>44196</v>
      </c>
      <c r="Z1" s="17">
        <v>44561</v>
      </c>
      <c r="AA1" s="17">
        <v>44926</v>
      </c>
      <c r="AB1" s="17">
        <v>45291</v>
      </c>
      <c r="AC1" s="17">
        <v>45657</v>
      </c>
    </row>
    <row r="2" spans="1:47" x14ac:dyDescent="0.2">
      <c r="C2" s="41">
        <v>1.9695458430849915</v>
      </c>
      <c r="D2" s="41">
        <v>1.9371946917330496</v>
      </c>
      <c r="E2" s="41">
        <v>1.8855311385371321</v>
      </c>
      <c r="F2" s="41">
        <v>1.8177298163859363</v>
      </c>
      <c r="G2" s="41">
        <v>1.79724126595406</v>
      </c>
      <c r="H2" s="41">
        <v>1.7516971403061012</v>
      </c>
      <c r="I2" s="41">
        <v>1.7185295205593065</v>
      </c>
      <c r="J2" s="41">
        <v>1.6689613679317339</v>
      </c>
      <c r="K2" s="41">
        <v>1.6049248657868389</v>
      </c>
      <c r="L2" s="41">
        <v>1.5722226349792703</v>
      </c>
      <c r="M2" s="41">
        <v>1.5076933592052841</v>
      </c>
      <c r="N2" s="41">
        <v>1.5072411868492295</v>
      </c>
      <c r="O2" s="41">
        <v>1.4686165710311112</v>
      </c>
      <c r="P2" s="41">
        <v>1.4450620594618826</v>
      </c>
      <c r="Q2" s="41">
        <v>1.403926998408513</v>
      </c>
      <c r="R2" s="41">
        <v>1.3819539309070903</v>
      </c>
      <c r="S2" s="41">
        <v>1.3604586837045582</v>
      </c>
      <c r="T2" s="41">
        <v>1.3592353718698755</v>
      </c>
      <c r="U2" s="41">
        <v>1.3408655143236416</v>
      </c>
      <c r="V2" s="41">
        <v>1.3081614773889187</v>
      </c>
      <c r="W2" s="41">
        <v>1.2816317011746046</v>
      </c>
      <c r="X2" s="41">
        <v>1.2620696220330916</v>
      </c>
      <c r="Y2" s="41">
        <v>1.231407573454085</v>
      </c>
      <c r="Z2" s="41">
        <v>1.2144058909803599</v>
      </c>
      <c r="AA2" s="41">
        <v>1.1298901106999999</v>
      </c>
      <c r="AB2" s="41">
        <v>1.0618269999999999</v>
      </c>
      <c r="AC2" s="41">
        <v>1.03</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4474808.1554891011</v>
      </c>
      <c r="D3">
        <f t="shared" ref="D3:J3" si="0">D$2*D90</f>
        <v>20340544.26319702</v>
      </c>
      <c r="E3">
        <f t="shared" si="0"/>
        <v>46683865.45904085</v>
      </c>
      <c r="F3">
        <f t="shared" si="0"/>
        <v>74537828.850721702</v>
      </c>
      <c r="G3">
        <f t="shared" si="0"/>
        <v>79657327.389615849</v>
      </c>
      <c r="H3">
        <f t="shared" si="0"/>
        <v>90282470.611376464</v>
      </c>
      <c r="I3">
        <f t="shared" si="0"/>
        <v>90836314.868203267</v>
      </c>
      <c r="J3">
        <f t="shared" si="0"/>
        <v>126775974.46946244</v>
      </c>
      <c r="K3">
        <f t="shared" ref="K3:AU3" si="1">K2*K90</f>
        <v>158357936.5071874</v>
      </c>
      <c r="L3">
        <f t="shared" si="1"/>
        <v>178400102.39109781</v>
      </c>
      <c r="M3">
        <f t="shared" si="1"/>
        <v>177695231.62257558</v>
      </c>
      <c r="N3">
        <f t="shared" si="1"/>
        <v>228737415.27505222</v>
      </c>
      <c r="O3">
        <f t="shared" si="1"/>
        <v>271760153.38645196</v>
      </c>
      <c r="P3">
        <f t="shared" si="1"/>
        <v>418541994.65430182</v>
      </c>
      <c r="Q3">
        <f t="shared" si="1"/>
        <v>66616336.074483939</v>
      </c>
      <c r="R3">
        <f t="shared" si="1"/>
        <v>43307672.286766395</v>
      </c>
      <c r="S3">
        <f t="shared" si="1"/>
        <v>34162478.006505162</v>
      </c>
      <c r="T3">
        <f t="shared" si="1"/>
        <v>50525497.243147016</v>
      </c>
      <c r="U3">
        <f t="shared" si="1"/>
        <v>256714066.17931849</v>
      </c>
      <c r="V3">
        <f t="shared" si="1"/>
        <v>591912980.80450583</v>
      </c>
      <c r="W3">
        <f t="shared" si="1"/>
        <v>1094290468.8871078</v>
      </c>
      <c r="X3">
        <f t="shared" si="1"/>
        <v>1221399428.4630752</v>
      </c>
      <c r="Y3">
        <f t="shared" si="1"/>
        <v>1216061772.2737002</v>
      </c>
      <c r="Z3">
        <f t="shared" si="1"/>
        <v>1742636021.3800871</v>
      </c>
      <c r="AA3">
        <f t="shared" si="1"/>
        <v>1820323021.5245633</v>
      </c>
      <c r="AB3">
        <f t="shared" si="1"/>
        <v>1943364270.0159998</v>
      </c>
      <c r="AC3">
        <f t="shared" si="1"/>
        <v>2233762030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AC4" si="2">C$2*C91</f>
        <v>4474808.1554891011</v>
      </c>
      <c r="D4">
        <f t="shared" si="2"/>
        <v>20340544.26319702</v>
      </c>
      <c r="E4">
        <f t="shared" si="2"/>
        <v>46683865.45904085</v>
      </c>
      <c r="F4">
        <f t="shared" si="2"/>
        <v>74537828.850721702</v>
      </c>
      <c r="G4">
        <f t="shared" si="2"/>
        <v>79657327.389615849</v>
      </c>
      <c r="H4">
        <f t="shared" si="2"/>
        <v>90282470.611376464</v>
      </c>
      <c r="I4">
        <f t="shared" si="2"/>
        <v>90836314.868203267</v>
      </c>
      <c r="J4">
        <f t="shared" si="2"/>
        <v>126775974.46946244</v>
      </c>
      <c r="K4">
        <f t="shared" si="2"/>
        <v>158357936.5071874</v>
      </c>
      <c r="L4">
        <f t="shared" si="2"/>
        <v>178400102.39109781</v>
      </c>
      <c r="M4">
        <f t="shared" si="2"/>
        <v>177212769.74762988</v>
      </c>
      <c r="N4">
        <f t="shared" si="2"/>
        <v>228737415.27505222</v>
      </c>
      <c r="O4">
        <f t="shared" si="2"/>
        <v>271760153.38645196</v>
      </c>
      <c r="P4">
        <f t="shared" si="2"/>
        <v>418541994.65430182</v>
      </c>
      <c r="Q4">
        <f t="shared" si="2"/>
        <v>66616336.074483939</v>
      </c>
      <c r="R4">
        <f t="shared" si="2"/>
        <v>43307672.286766395</v>
      </c>
      <c r="S4">
        <f t="shared" si="2"/>
        <v>34162478.006505162</v>
      </c>
      <c r="T4">
        <f t="shared" si="2"/>
        <v>50525497.243147016</v>
      </c>
      <c r="U4">
        <f t="shared" si="2"/>
        <v>256714066.17931849</v>
      </c>
      <c r="V4">
        <f t="shared" si="2"/>
        <v>591912980.80450583</v>
      </c>
      <c r="W4">
        <f t="shared" si="2"/>
        <v>1247125049.2521796</v>
      </c>
      <c r="X4">
        <f t="shared" si="2"/>
        <v>1470873992.7199786</v>
      </c>
      <c r="Y4">
        <f t="shared" si="2"/>
        <v>1488253333.7175646</v>
      </c>
      <c r="Z4">
        <f t="shared" si="2"/>
        <v>2198836095.1680961</v>
      </c>
      <c r="AA4">
        <f t="shared" si="2"/>
        <v>2441678970.5413713</v>
      </c>
      <c r="AB4">
        <f t="shared" si="2"/>
        <v>2626813465.8739996</v>
      </c>
      <c r="AC4">
        <f t="shared" si="2"/>
        <v>2963878560</v>
      </c>
    </row>
    <row r="5" spans="1:47" x14ac:dyDescent="0.2">
      <c r="A5" t="s">
        <v>1349</v>
      </c>
      <c r="C5">
        <f t="shared" ref="C5:AC5" si="3">C$2*C92</f>
        <v>0</v>
      </c>
      <c r="D5">
        <f t="shared" si="3"/>
        <v>-11042009.742878383</v>
      </c>
      <c r="E5">
        <f t="shared" si="3"/>
        <v>-35065222.583375044</v>
      </c>
      <c r="F5">
        <f t="shared" si="3"/>
        <v>0</v>
      </c>
      <c r="G5">
        <f t="shared" si="3"/>
        <v>0</v>
      </c>
      <c r="H5">
        <f t="shared" si="3"/>
        <v>0</v>
      </c>
      <c r="I5">
        <f t="shared" si="3"/>
        <v>0</v>
      </c>
      <c r="J5">
        <f t="shared" si="3"/>
        <v>0</v>
      </c>
      <c r="K5">
        <f t="shared" si="3"/>
        <v>0</v>
      </c>
      <c r="L5">
        <f t="shared" si="3"/>
        <v>0</v>
      </c>
      <c r="M5">
        <f t="shared" si="3"/>
        <v>0</v>
      </c>
      <c r="N5">
        <f t="shared" si="3"/>
        <v>0</v>
      </c>
      <c r="O5">
        <f t="shared" si="3"/>
        <v>0</v>
      </c>
      <c r="P5">
        <f t="shared" si="3"/>
        <v>0</v>
      </c>
      <c r="Q5">
        <f t="shared" si="3"/>
        <v>0</v>
      </c>
      <c r="R5">
        <f t="shared" si="3"/>
        <v>1545024.494754127</v>
      </c>
      <c r="S5">
        <f t="shared" si="3"/>
        <v>2779417.0908084125</v>
      </c>
      <c r="T5">
        <f t="shared" si="3"/>
        <v>5294221.7734331656</v>
      </c>
      <c r="U5">
        <f t="shared" si="3"/>
        <v>8785350.8498484995</v>
      </c>
      <c r="V5">
        <f t="shared" si="3"/>
        <v>19708760.818341449</v>
      </c>
      <c r="W5">
        <f t="shared" si="3"/>
        <v>33768432.062548481</v>
      </c>
      <c r="X5">
        <f t="shared" si="3"/>
        <v>41770718.280429229</v>
      </c>
      <c r="Y5">
        <f t="shared" si="3"/>
        <v>44665615.504326575</v>
      </c>
      <c r="Z5">
        <f t="shared" si="3"/>
        <v>64209282.673804566</v>
      </c>
      <c r="AA5">
        <f t="shared" si="3"/>
        <v>65430806.420526296</v>
      </c>
      <c r="AB5">
        <f t="shared" si="3"/>
        <v>77032363.368999988</v>
      </c>
      <c r="AC5">
        <f t="shared" si="3"/>
        <v>78502480</v>
      </c>
    </row>
    <row r="6" spans="1:47" x14ac:dyDescent="0.2">
      <c r="A6" t="s">
        <v>1350</v>
      </c>
      <c r="C6">
        <f t="shared" ref="C6:AC6" si="4">C$2*C93</f>
        <v>0</v>
      </c>
      <c r="D6">
        <f t="shared" si="4"/>
        <v>31382554.006075405</v>
      </c>
      <c r="E6">
        <f t="shared" si="4"/>
        <v>81749088.042415902</v>
      </c>
      <c r="F6">
        <f t="shared" si="4"/>
        <v>0</v>
      </c>
      <c r="G6">
        <f t="shared" si="4"/>
        <v>0</v>
      </c>
      <c r="H6">
        <f t="shared" si="4"/>
        <v>0</v>
      </c>
      <c r="I6">
        <f t="shared" si="4"/>
        <v>0</v>
      </c>
      <c r="J6">
        <f t="shared" si="4"/>
        <v>0</v>
      </c>
      <c r="K6">
        <f t="shared" si="4"/>
        <v>0</v>
      </c>
      <c r="L6">
        <f t="shared" si="4"/>
        <v>0</v>
      </c>
      <c r="M6">
        <f t="shared" si="4"/>
        <v>177695231.62257558</v>
      </c>
      <c r="N6">
        <f t="shared" si="4"/>
        <v>228737415.27505222</v>
      </c>
      <c r="O6">
        <f t="shared" si="4"/>
        <v>271760153.38645196</v>
      </c>
      <c r="P6">
        <f t="shared" si="4"/>
        <v>418541994.65430182</v>
      </c>
      <c r="Q6">
        <f t="shared" si="4"/>
        <v>66616336.074483939</v>
      </c>
      <c r="R6">
        <f t="shared" si="4"/>
        <v>41762647.792012267</v>
      </c>
      <c r="S6">
        <f t="shared" si="4"/>
        <v>31383060.915696751</v>
      </c>
      <c r="T6">
        <f t="shared" si="4"/>
        <v>45231275.469713844</v>
      </c>
      <c r="U6">
        <f t="shared" si="4"/>
        <v>247928715.32946998</v>
      </c>
      <c r="V6">
        <f t="shared" si="4"/>
        <v>572204219.98616433</v>
      </c>
      <c r="W6">
        <f t="shared" si="4"/>
        <v>1060522036.8245595</v>
      </c>
      <c r="X6">
        <f t="shared" si="4"/>
        <v>1179628710.182646</v>
      </c>
      <c r="Y6">
        <f t="shared" si="4"/>
        <v>1171396156.7693737</v>
      </c>
      <c r="Z6">
        <f t="shared" si="4"/>
        <v>1678426738.7062824</v>
      </c>
      <c r="AA6">
        <f t="shared" si="4"/>
        <v>1754892215.104037</v>
      </c>
      <c r="AB6">
        <f t="shared" si="4"/>
        <v>1866331906.6469998</v>
      </c>
      <c r="AC6">
        <f t="shared" si="4"/>
        <v>2155259550</v>
      </c>
    </row>
    <row r="7" spans="1:47" x14ac:dyDescent="0.2">
      <c r="A7" t="s">
        <v>1287</v>
      </c>
      <c r="C7">
        <f t="shared" ref="C7:AC7" si="5">C$2*C94</f>
        <v>34600981.371317133</v>
      </c>
      <c r="D7">
        <f t="shared" si="5"/>
        <v>67801814.210656732</v>
      </c>
      <c r="E7">
        <f t="shared" si="5"/>
        <v>162570494.76467153</v>
      </c>
      <c r="F7">
        <f t="shared" si="5"/>
        <v>199308621.17726877</v>
      </c>
      <c r="G7">
        <f t="shared" si="5"/>
        <v>236225797.51446974</v>
      </c>
      <c r="H7">
        <f t="shared" si="5"/>
        <v>257278765.78531832</v>
      </c>
      <c r="I7">
        <f t="shared" si="5"/>
        <v>273947353.81331795</v>
      </c>
      <c r="J7">
        <f t="shared" si="5"/>
        <v>283643322.40273404</v>
      </c>
      <c r="K7">
        <f t="shared" si="5"/>
        <v>361788582.94513237</v>
      </c>
      <c r="L7">
        <f t="shared" si="5"/>
        <v>483384565.79228157</v>
      </c>
      <c r="M7">
        <f t="shared" si="5"/>
        <v>443687017.13364941</v>
      </c>
      <c r="N7">
        <f t="shared" si="5"/>
        <v>412480666.64028126</v>
      </c>
      <c r="O7">
        <f t="shared" si="5"/>
        <v>357898921.12713975</v>
      </c>
      <c r="P7">
        <f t="shared" si="5"/>
        <v>274511214.12567651</v>
      </c>
      <c r="Q7">
        <f t="shared" si="5"/>
        <v>225632127.54922417</v>
      </c>
      <c r="R7">
        <f t="shared" si="5"/>
        <v>317463838.96190768</v>
      </c>
      <c r="S7">
        <f t="shared" si="5"/>
        <v>326414851.98123467</v>
      </c>
      <c r="T7">
        <f t="shared" si="5"/>
        <v>208854670.30003759</v>
      </c>
      <c r="U7">
        <f t="shared" si="5"/>
        <v>284413665.97421628</v>
      </c>
      <c r="V7">
        <f t="shared" si="5"/>
        <v>355167149.27256882</v>
      </c>
      <c r="W7">
        <f t="shared" si="5"/>
        <v>498071556.60557836</v>
      </c>
      <c r="X7">
        <f t="shared" si="5"/>
        <v>713331846.93007958</v>
      </c>
      <c r="Y7">
        <f t="shared" si="5"/>
        <v>1035867439.2350171</v>
      </c>
      <c r="Z7">
        <f t="shared" si="5"/>
        <v>1330297859.5625067</v>
      </c>
      <c r="AA7">
        <f t="shared" si="5"/>
        <v>1527237436.0397582</v>
      </c>
      <c r="AB7">
        <f t="shared" si="5"/>
        <v>1684881599.7519999</v>
      </c>
      <c r="AC7">
        <f t="shared" si="5"/>
        <v>1444612080</v>
      </c>
    </row>
    <row r="8" spans="1:47" x14ac:dyDescent="0.2">
      <c r="A8" s="46" t="s">
        <v>1408</v>
      </c>
      <c r="C8">
        <f t="shared" ref="C8:AC8" si="6">C$2*C95</f>
        <v>7.7323943661971821</v>
      </c>
      <c r="D8">
        <f t="shared" si="6"/>
        <v>3.3333333333333335</v>
      </c>
      <c r="E8">
        <f t="shared" si="6"/>
        <v>3.4823700472555434</v>
      </c>
      <c r="F8">
        <f t="shared" si="6"/>
        <v>2.6739257669609326</v>
      </c>
      <c r="G8">
        <f t="shared" si="6"/>
        <v>2.9655250214340505</v>
      </c>
      <c r="H8">
        <f t="shared" si="6"/>
        <v>2.849708963911525</v>
      </c>
      <c r="I8">
        <f t="shared" si="6"/>
        <v>3.0158351779329133</v>
      </c>
      <c r="J8">
        <f t="shared" si="6"/>
        <v>2.2373586445676068</v>
      </c>
      <c r="K8">
        <f t="shared" si="6"/>
        <v>2.2846255194081282</v>
      </c>
      <c r="L8">
        <f t="shared" si="6"/>
        <v>2.7095531858641047</v>
      </c>
      <c r="M8">
        <f t="shared" si="6"/>
        <v>2.4968988367456029</v>
      </c>
      <c r="N8">
        <f t="shared" si="6"/>
        <v>1.8032933796348156</v>
      </c>
      <c r="O8">
        <f t="shared" si="6"/>
        <v>1.3169661433705315</v>
      </c>
      <c r="P8">
        <f t="shared" si="6"/>
        <v>0.65587496029499093</v>
      </c>
      <c r="Q8">
        <f t="shared" si="6"/>
        <v>3.3870389884088516</v>
      </c>
      <c r="R8">
        <f t="shared" si="6"/>
        <v>7.3304295104984361</v>
      </c>
      <c r="S8">
        <f t="shared" si="6"/>
        <v>9.5547767910477486</v>
      </c>
      <c r="T8">
        <f t="shared" si="6"/>
        <v>4.1336489831055632</v>
      </c>
      <c r="U8">
        <f t="shared" si="6"/>
        <v>1.1079005923093797</v>
      </c>
      <c r="V8">
        <f t="shared" si="6"/>
        <v>0.60003270884486948</v>
      </c>
      <c r="W8">
        <f t="shared" si="6"/>
        <v>0.455154797347469</v>
      </c>
      <c r="X8">
        <f t="shared" si="6"/>
        <v>0.58402831236599417</v>
      </c>
      <c r="Y8">
        <f t="shared" si="6"/>
        <v>0.85182139826518055</v>
      </c>
      <c r="Z8">
        <f t="shared" si="6"/>
        <v>0.76338250973887944</v>
      </c>
      <c r="AA8">
        <f t="shared" si="6"/>
        <v>0.83899254032433268</v>
      </c>
      <c r="AB8">
        <f t="shared" si="6"/>
        <v>0.86699216701052562</v>
      </c>
      <c r="AC8">
        <f t="shared" si="6"/>
        <v>0.6467170900921797</v>
      </c>
    </row>
    <row r="9" spans="1:47" x14ac:dyDescent="0.2">
      <c r="A9" t="s">
        <v>1333</v>
      </c>
      <c r="C9">
        <f t="shared" ref="C9:AC9" si="7">C$2*C96</f>
        <v>10777354.853361074</v>
      </c>
      <c r="D9">
        <f t="shared" si="7"/>
        <v>14722679.657171177</v>
      </c>
      <c r="E9">
        <f t="shared" si="7"/>
        <v>35649737.236321554</v>
      </c>
      <c r="F9">
        <f t="shared" si="7"/>
        <v>34838609.660852857</v>
      </c>
      <c r="G9">
        <f t="shared" si="7"/>
        <v>33712651.666766256</v>
      </c>
      <c r="H9">
        <f t="shared" si="7"/>
        <v>32557043.049729198</v>
      </c>
      <c r="I9">
        <f t="shared" si="7"/>
        <v>35925859.627292305</v>
      </c>
      <c r="J9">
        <f t="shared" si="7"/>
        <v>46281967.694114916</v>
      </c>
      <c r="K9">
        <f t="shared" si="7"/>
        <v>62789475.524178497</v>
      </c>
      <c r="L9">
        <f t="shared" si="7"/>
        <v>70655685.2159684</v>
      </c>
      <c r="M9">
        <f t="shared" si="7"/>
        <v>55621823.407801345</v>
      </c>
      <c r="N9">
        <f t="shared" si="7"/>
        <v>58728145.604393378</v>
      </c>
      <c r="O9">
        <f t="shared" si="7"/>
        <v>48493719.175447293</v>
      </c>
      <c r="P9">
        <f t="shared" si="7"/>
        <v>47873460.967912711</v>
      </c>
      <c r="Q9">
        <f t="shared" si="7"/>
        <v>44696823.848331831</v>
      </c>
      <c r="R9">
        <f t="shared" si="7"/>
        <v>70421608.411163509</v>
      </c>
      <c r="S9">
        <f t="shared" si="7"/>
        <v>69150754.434018984</v>
      </c>
      <c r="T9">
        <f t="shared" si="7"/>
        <v>77890982.985003218</v>
      </c>
      <c r="U9">
        <f t="shared" si="7"/>
        <v>155734825.16111937</v>
      </c>
      <c r="V9">
        <f t="shared" si="7"/>
        <v>208429368.19237643</v>
      </c>
      <c r="W9">
        <f t="shared" si="7"/>
        <v>264485207.64459845</v>
      </c>
      <c r="X9">
        <f t="shared" si="7"/>
        <v>288059818.81132096</v>
      </c>
      <c r="Y9">
        <f t="shared" si="7"/>
        <v>361239568.71062309</v>
      </c>
      <c r="Z9">
        <f t="shared" si="7"/>
        <v>487845062.4951753</v>
      </c>
      <c r="AA9">
        <f t="shared" si="7"/>
        <v>519586746.74605918</v>
      </c>
      <c r="AB9">
        <f t="shared" si="7"/>
        <v>576258822.03499997</v>
      </c>
      <c r="AC9">
        <f t="shared" si="7"/>
        <v>506891840</v>
      </c>
    </row>
    <row r="10" spans="1:47" x14ac:dyDescent="0.2">
      <c r="A10" s="46" t="s">
        <v>1409</v>
      </c>
      <c r="C10">
        <f t="shared" ref="C10:AC10" si="8">C$2*C97</f>
        <v>2.408450704225352</v>
      </c>
      <c r="D10">
        <f t="shared" si="8"/>
        <v>0.7238095238095239</v>
      </c>
      <c r="E10">
        <f t="shared" si="8"/>
        <v>0.76364150409951947</v>
      </c>
      <c r="F10">
        <f t="shared" si="8"/>
        <v>0.46739501536360534</v>
      </c>
      <c r="G10">
        <f t="shared" si="8"/>
        <v>0.42322097378277151</v>
      </c>
      <c r="H10">
        <f t="shared" si="8"/>
        <v>0.36061311602638729</v>
      </c>
      <c r="I10">
        <f t="shared" si="8"/>
        <v>0.39550106892180786</v>
      </c>
      <c r="J10">
        <f t="shared" si="8"/>
        <v>0.36506891694422133</v>
      </c>
      <c r="K10">
        <f t="shared" si="8"/>
        <v>0.39650349650349648</v>
      </c>
      <c r="L10">
        <f t="shared" si="8"/>
        <v>0.39605181986428134</v>
      </c>
      <c r="M10">
        <f t="shared" si="8"/>
        <v>0.3130180978966392</v>
      </c>
      <c r="N10">
        <f t="shared" si="8"/>
        <v>0.25674918785706285</v>
      </c>
      <c r="O10">
        <f t="shared" si="8"/>
        <v>0.17844308141262938</v>
      </c>
      <c r="P10">
        <f t="shared" si="8"/>
        <v>0.11438149953735033</v>
      </c>
      <c r="Q10">
        <f t="shared" si="8"/>
        <v>0.67095890410958903</v>
      </c>
      <c r="R10">
        <f t="shared" si="8"/>
        <v>1.6260769672601951</v>
      </c>
      <c r="S10">
        <f t="shared" si="8"/>
        <v>2.0241726733304128</v>
      </c>
      <c r="T10">
        <f t="shared" si="8"/>
        <v>1.5416173463897556</v>
      </c>
      <c r="U10">
        <f t="shared" si="8"/>
        <v>0.6066470274844088</v>
      </c>
      <c r="V10">
        <f t="shared" si="8"/>
        <v>0.35212839547645514</v>
      </c>
      <c r="W10">
        <f t="shared" si="8"/>
        <v>0.24169561479739432</v>
      </c>
      <c r="X10">
        <f t="shared" si="8"/>
        <v>0.23584407532742629</v>
      </c>
      <c r="Y10">
        <f t="shared" si="8"/>
        <v>0.29705692337915096</v>
      </c>
      <c r="Z10">
        <f t="shared" si="8"/>
        <v>0.27994661909308211</v>
      </c>
      <c r="AA10">
        <f t="shared" si="8"/>
        <v>0.28543656296281583</v>
      </c>
      <c r="AB10">
        <f t="shared" si="8"/>
        <v>0.29652640574186107</v>
      </c>
      <c r="AC10">
        <f t="shared" si="8"/>
        <v>0.22692293681793849</v>
      </c>
    </row>
    <row r="11" spans="1:47" x14ac:dyDescent="0.2">
      <c r="A11" t="s">
        <v>1334</v>
      </c>
      <c r="C11">
        <f t="shared" ref="C11:AC11" si="9">C$2*C98</f>
        <v>0</v>
      </c>
      <c r="D11">
        <f t="shared" si="9"/>
        <v>0</v>
      </c>
      <c r="E11">
        <f t="shared" si="9"/>
        <v>0</v>
      </c>
      <c r="F11">
        <f t="shared" si="9"/>
        <v>0</v>
      </c>
      <c r="G11">
        <f t="shared" si="9"/>
        <v>0</v>
      </c>
      <c r="H11">
        <f t="shared" si="9"/>
        <v>0</v>
      </c>
      <c r="I11">
        <f t="shared" si="9"/>
        <v>0</v>
      </c>
      <c r="J11">
        <f t="shared" si="9"/>
        <v>0</v>
      </c>
      <c r="K11">
        <f t="shared" si="9"/>
        <v>0</v>
      </c>
      <c r="L11">
        <f t="shared" si="9"/>
        <v>0</v>
      </c>
      <c r="M11">
        <f t="shared" si="9"/>
        <v>0</v>
      </c>
      <c r="N11">
        <f t="shared" si="9"/>
        <v>0</v>
      </c>
      <c r="O11">
        <f t="shared" si="9"/>
        <v>48493719.175447293</v>
      </c>
      <c r="P11">
        <f t="shared" si="9"/>
        <v>47873460.967912711</v>
      </c>
      <c r="Q11">
        <f t="shared" si="9"/>
        <v>44696823.848331831</v>
      </c>
      <c r="R11">
        <f t="shared" si="9"/>
        <v>70421608.411163509</v>
      </c>
      <c r="S11">
        <f t="shared" si="9"/>
        <v>69150754.434018984</v>
      </c>
      <c r="T11">
        <f t="shared" si="9"/>
        <v>77890982.985003218</v>
      </c>
      <c r="U11">
        <f t="shared" si="9"/>
        <v>155734825.16111937</v>
      </c>
      <c r="V11">
        <f t="shared" si="9"/>
        <v>208471229.35965288</v>
      </c>
      <c r="W11">
        <f t="shared" si="9"/>
        <v>0</v>
      </c>
      <c r="X11">
        <f t="shared" si="9"/>
        <v>0</v>
      </c>
      <c r="Y11">
        <f t="shared" si="9"/>
        <v>0</v>
      </c>
      <c r="Z11">
        <f t="shared" si="9"/>
        <v>0</v>
      </c>
      <c r="AA11">
        <f t="shared" si="9"/>
        <v>0</v>
      </c>
      <c r="AB11">
        <f t="shared" si="9"/>
        <v>576258822.03499997</v>
      </c>
      <c r="AC11">
        <f t="shared" si="9"/>
        <v>506891840</v>
      </c>
    </row>
    <row r="12" spans="1:47" x14ac:dyDescent="0.2">
      <c r="A12" t="s">
        <v>1351</v>
      </c>
      <c r="C12">
        <f t="shared" ref="C12:AC12" si="10">C$2*C99</f>
        <v>0</v>
      </c>
      <c r="D12">
        <f t="shared" si="10"/>
        <v>0</v>
      </c>
      <c r="E12">
        <f t="shared" si="10"/>
        <v>0</v>
      </c>
      <c r="F12">
        <f t="shared" si="10"/>
        <v>0</v>
      </c>
      <c r="G12">
        <f t="shared" si="10"/>
        <v>0</v>
      </c>
      <c r="H12">
        <f t="shared" si="10"/>
        <v>0</v>
      </c>
      <c r="I12">
        <f t="shared" si="10"/>
        <v>0</v>
      </c>
      <c r="J12">
        <f t="shared" si="10"/>
        <v>0</v>
      </c>
      <c r="K12">
        <f t="shared" si="10"/>
        <v>0</v>
      </c>
      <c r="L12">
        <f t="shared" si="10"/>
        <v>0</v>
      </c>
      <c r="M12">
        <f t="shared" si="10"/>
        <v>0</v>
      </c>
      <c r="N12">
        <f t="shared" si="10"/>
        <v>0</v>
      </c>
      <c r="O12">
        <f t="shared" si="10"/>
        <v>0</v>
      </c>
      <c r="P12">
        <f t="shared" si="10"/>
        <v>0</v>
      </c>
      <c r="Q12">
        <f t="shared" si="10"/>
        <v>0</v>
      </c>
      <c r="R12">
        <f t="shared" si="10"/>
        <v>0</v>
      </c>
      <c r="S12">
        <f t="shared" si="10"/>
        <v>0</v>
      </c>
      <c r="T12">
        <f t="shared" si="10"/>
        <v>0</v>
      </c>
      <c r="U12">
        <f t="shared" si="10"/>
        <v>0</v>
      </c>
      <c r="V12">
        <f t="shared" si="10"/>
        <v>0</v>
      </c>
      <c r="W12">
        <f t="shared" si="10"/>
        <v>0</v>
      </c>
      <c r="X12">
        <f t="shared" si="10"/>
        <v>0</v>
      </c>
      <c r="Y12">
        <f t="shared" si="10"/>
        <v>0</v>
      </c>
      <c r="Z12">
        <f t="shared" si="10"/>
        <v>0</v>
      </c>
      <c r="AA12">
        <f t="shared" si="10"/>
        <v>0</v>
      </c>
      <c r="AB12">
        <f t="shared" si="10"/>
        <v>76478089.674999982</v>
      </c>
      <c r="AC12">
        <f t="shared" si="10"/>
        <v>65060980</v>
      </c>
    </row>
    <row r="13" spans="1:47" x14ac:dyDescent="0.2">
      <c r="A13" s="46" t="s">
        <v>1410</v>
      </c>
      <c r="C13">
        <f t="shared" ref="C13:AC13" si="11">C$2*C100</f>
        <v>0</v>
      </c>
      <c r="D13">
        <f t="shared" si="11"/>
        <v>0</v>
      </c>
      <c r="E13">
        <f t="shared" si="11"/>
        <v>0</v>
      </c>
      <c r="F13">
        <f t="shared" si="11"/>
        <v>0</v>
      </c>
      <c r="G13">
        <f t="shared" si="11"/>
        <v>0</v>
      </c>
      <c r="H13">
        <f t="shared" si="11"/>
        <v>0</v>
      </c>
      <c r="I13">
        <f t="shared" si="11"/>
        <v>0</v>
      </c>
      <c r="J13">
        <f t="shared" si="11"/>
        <v>0</v>
      </c>
      <c r="K13">
        <f t="shared" si="11"/>
        <v>0</v>
      </c>
      <c r="L13">
        <f t="shared" si="11"/>
        <v>0</v>
      </c>
      <c r="M13">
        <f t="shared" si="11"/>
        <v>0</v>
      </c>
      <c r="N13">
        <f t="shared" si="11"/>
        <v>0</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v>
      </c>
      <c r="AA13">
        <f t="shared" si="11"/>
        <v>0</v>
      </c>
      <c r="AB13">
        <f t="shared" si="11"/>
        <v>3.9353450536769592E-2</v>
      </c>
      <c r="AC13">
        <f t="shared" si="11"/>
        <v>2.9126191208469956E-2</v>
      </c>
    </row>
    <row r="14" spans="1:47" x14ac:dyDescent="0.2">
      <c r="A14" t="s">
        <v>1335</v>
      </c>
      <c r="C14">
        <f t="shared" ref="C14:AC14" si="12">C$2*C101</f>
        <v>0</v>
      </c>
      <c r="D14">
        <f t="shared" si="12"/>
        <v>0</v>
      </c>
      <c r="E14">
        <f t="shared" si="12"/>
        <v>0</v>
      </c>
      <c r="F14">
        <f t="shared" si="12"/>
        <v>0</v>
      </c>
      <c r="G14">
        <f t="shared" si="12"/>
        <v>0</v>
      </c>
      <c r="H14">
        <f t="shared" si="12"/>
        <v>0</v>
      </c>
      <c r="I14">
        <f t="shared" si="12"/>
        <v>0</v>
      </c>
      <c r="J14">
        <f t="shared" si="12"/>
        <v>0</v>
      </c>
      <c r="K14">
        <f t="shared" si="12"/>
        <v>0</v>
      </c>
      <c r="L14">
        <f t="shared" si="12"/>
        <v>0</v>
      </c>
      <c r="M14">
        <f t="shared" si="12"/>
        <v>0</v>
      </c>
      <c r="N14">
        <f t="shared" si="12"/>
        <v>0</v>
      </c>
      <c r="O14">
        <f t="shared" si="12"/>
        <v>48493719.175447293</v>
      </c>
      <c r="P14">
        <f t="shared" si="12"/>
        <v>47873460.967912711</v>
      </c>
      <c r="Q14">
        <f t="shared" si="12"/>
        <v>44696823.848331831</v>
      </c>
      <c r="R14">
        <f t="shared" si="12"/>
        <v>70421608.411163509</v>
      </c>
      <c r="S14">
        <f t="shared" si="12"/>
        <v>69150754.434018984</v>
      </c>
      <c r="T14">
        <f t="shared" si="12"/>
        <v>77890982.985003218</v>
      </c>
      <c r="U14">
        <f t="shared" si="12"/>
        <v>155734825.16111937</v>
      </c>
      <c r="V14">
        <f t="shared" si="12"/>
        <v>208471229.35965288</v>
      </c>
      <c r="W14">
        <f t="shared" si="12"/>
        <v>0</v>
      </c>
      <c r="X14">
        <f t="shared" si="12"/>
        <v>0</v>
      </c>
      <c r="Y14">
        <f t="shared" si="12"/>
        <v>0</v>
      </c>
      <c r="Z14">
        <f t="shared" si="12"/>
        <v>0</v>
      </c>
      <c r="AA14">
        <f t="shared" si="12"/>
        <v>0</v>
      </c>
      <c r="AB14">
        <f t="shared" si="12"/>
        <v>499780732.35999995</v>
      </c>
      <c r="AC14">
        <f t="shared" si="12"/>
        <v>441830860</v>
      </c>
    </row>
    <row r="15" spans="1:47" x14ac:dyDescent="0.2">
      <c r="A15" t="s">
        <v>1336</v>
      </c>
      <c r="C15">
        <f t="shared" ref="C15:AC15" si="13">C$2*C102</f>
        <v>23823626.517956056</v>
      </c>
      <c r="D15">
        <f t="shared" si="13"/>
        <v>42037124.810607173</v>
      </c>
      <c r="E15">
        <f t="shared" si="13"/>
        <v>91365296.848955274</v>
      </c>
      <c r="F15">
        <f t="shared" si="13"/>
        <v>150326255.81511694</v>
      </c>
      <c r="G15">
        <f t="shared" si="13"/>
        <v>201316183.16457808</v>
      </c>
      <c r="H15">
        <f t="shared" si="13"/>
        <v>223555092.44014525</v>
      </c>
      <c r="I15">
        <f t="shared" si="13"/>
        <v>236682759.68950993</v>
      </c>
      <c r="J15">
        <f t="shared" si="13"/>
        <v>235548862.66304526</v>
      </c>
      <c r="K15">
        <f t="shared" si="13"/>
        <v>297683069.03100866</v>
      </c>
      <c r="L15">
        <f t="shared" si="13"/>
        <v>354339676.35845304</v>
      </c>
      <c r="M15">
        <f t="shared" si="13"/>
        <v>388065193.72584808</v>
      </c>
      <c r="N15">
        <f t="shared" si="13"/>
        <v>353752521.03588784</v>
      </c>
      <c r="O15">
        <f t="shared" si="13"/>
        <v>309405201.95169246</v>
      </c>
      <c r="P15">
        <f t="shared" si="13"/>
        <v>226637753.15776381</v>
      </c>
      <c r="Q15">
        <f t="shared" si="13"/>
        <v>180935303.70089233</v>
      </c>
      <c r="R15">
        <f t="shared" si="13"/>
        <v>247042230.55074418</v>
      </c>
      <c r="S15">
        <f t="shared" si="13"/>
        <v>257264097.54721567</v>
      </c>
      <c r="T15">
        <f t="shared" si="13"/>
        <v>130963687.31503437</v>
      </c>
      <c r="U15">
        <f t="shared" si="13"/>
        <v>128678840.81309693</v>
      </c>
      <c r="V15">
        <f t="shared" si="13"/>
        <v>146737781.08019242</v>
      </c>
      <c r="W15">
        <f t="shared" si="13"/>
        <v>233586348.96097991</v>
      </c>
      <c r="X15">
        <f t="shared" si="13"/>
        <v>425272028.11875868</v>
      </c>
      <c r="Y15">
        <f t="shared" si="13"/>
        <v>674627870.52439392</v>
      </c>
      <c r="Z15">
        <f t="shared" si="13"/>
        <v>842452797.06733131</v>
      </c>
      <c r="AA15">
        <f t="shared" si="13"/>
        <v>1007650689.293699</v>
      </c>
      <c r="AB15">
        <f t="shared" si="13"/>
        <v>1108622777.7169998</v>
      </c>
      <c r="AC15">
        <f t="shared" si="13"/>
        <v>937720240</v>
      </c>
    </row>
    <row r="16" spans="1:47" x14ac:dyDescent="0.2">
      <c r="A16" s="46"/>
      <c r="C16">
        <f t="shared" ref="C16:AC16" si="14">C$2*C103</f>
        <v>5.323943661971831</v>
      </c>
      <c r="D16">
        <f t="shared" si="14"/>
        <v>2.0666666666666669</v>
      </c>
      <c r="E16">
        <f t="shared" si="14"/>
        <v>1.9571065067248274</v>
      </c>
      <c r="F16">
        <f t="shared" si="14"/>
        <v>2.0167780324830513</v>
      </c>
      <c r="G16">
        <f t="shared" si="14"/>
        <v>2.5272776499255452</v>
      </c>
      <c r="H16">
        <f t="shared" si="14"/>
        <v>2.4761738455568487</v>
      </c>
      <c r="I16">
        <f t="shared" si="14"/>
        <v>2.605596231341166</v>
      </c>
      <c r="J16">
        <f t="shared" si="14"/>
        <v>1.8579929174181489</v>
      </c>
      <c r="K16">
        <f t="shared" si="14"/>
        <v>1.879811492854971</v>
      </c>
      <c r="L16">
        <f t="shared" si="14"/>
        <v>1.9862078082312504</v>
      </c>
      <c r="M16">
        <f t="shared" si="14"/>
        <v>2.1838807388489636</v>
      </c>
      <c r="N16">
        <f t="shared" si="14"/>
        <v>1.5465441917777529</v>
      </c>
      <c r="O16">
        <f t="shared" si="14"/>
        <v>1.1385230619579021</v>
      </c>
      <c r="P16">
        <f t="shared" si="14"/>
        <v>0.5414934607576406</v>
      </c>
      <c r="Q16">
        <f t="shared" si="14"/>
        <v>2.7160800842992625</v>
      </c>
      <c r="R16">
        <f t="shared" si="14"/>
        <v>5.7043525432382411</v>
      </c>
      <c r="S16">
        <f t="shared" si="14"/>
        <v>7.5306041177173348</v>
      </c>
      <c r="T16">
        <f t="shared" si="14"/>
        <v>2.5920316367158072</v>
      </c>
      <c r="U16">
        <f t="shared" si="14"/>
        <v>0.50125356482497108</v>
      </c>
      <c r="V16">
        <f t="shared" si="14"/>
        <v>0.24790431336841431</v>
      </c>
      <c r="W16">
        <f t="shared" si="14"/>
        <v>0.21345918255007462</v>
      </c>
      <c r="X16">
        <f t="shared" si="14"/>
        <v>0.34818423703856788</v>
      </c>
      <c r="Y16">
        <f t="shared" si="14"/>
        <v>0.55476447488602965</v>
      </c>
      <c r="Z16">
        <f t="shared" si="14"/>
        <v>0.48343589064579745</v>
      </c>
      <c r="AA16">
        <f t="shared" si="14"/>
        <v>0.55355597736151674</v>
      </c>
      <c r="AB16">
        <f t="shared" si="14"/>
        <v>0.57046576126866455</v>
      </c>
      <c r="AC16">
        <f t="shared" si="14"/>
        <v>0.41979415327424113</v>
      </c>
    </row>
    <row r="17" spans="1:29" x14ac:dyDescent="0.2">
      <c r="A17" t="s">
        <v>1355</v>
      </c>
      <c r="C17">
        <f t="shared" ref="C17:AC17" si="15">C$2*C104</f>
        <v>0</v>
      </c>
      <c r="D17">
        <f t="shared" si="15"/>
        <v>11042009.742878383</v>
      </c>
      <c r="E17">
        <f t="shared" si="15"/>
        <v>35555460.6793947</v>
      </c>
      <c r="F17">
        <f t="shared" si="15"/>
        <v>9255880.2250371873</v>
      </c>
      <c r="G17">
        <f t="shared" si="15"/>
        <v>1196962.6831254039</v>
      </c>
      <c r="H17">
        <f t="shared" si="15"/>
        <v>1166630.2954438634</v>
      </c>
      <c r="I17">
        <f t="shared" si="15"/>
        <v>1338734.4965156999</v>
      </c>
      <c r="J17">
        <f t="shared" si="15"/>
        <v>1812492.045573863</v>
      </c>
      <c r="K17">
        <f t="shared" si="15"/>
        <v>1316038.3899452079</v>
      </c>
      <c r="L17">
        <f t="shared" si="15"/>
        <v>317588.97226581257</v>
      </c>
      <c r="M17">
        <f t="shared" si="15"/>
        <v>0</v>
      </c>
      <c r="N17">
        <f t="shared" si="15"/>
        <v>0</v>
      </c>
      <c r="O17">
        <f t="shared" si="15"/>
        <v>0</v>
      </c>
      <c r="P17">
        <f t="shared" si="15"/>
        <v>0</v>
      </c>
      <c r="Q17">
        <f t="shared" si="15"/>
        <v>0</v>
      </c>
      <c r="R17">
        <f t="shared" si="15"/>
        <v>0</v>
      </c>
      <c r="S17">
        <f t="shared" si="15"/>
        <v>0</v>
      </c>
      <c r="T17">
        <f t="shared" si="15"/>
        <v>0</v>
      </c>
      <c r="U17">
        <f t="shared" si="15"/>
        <v>0</v>
      </c>
      <c r="V17">
        <f t="shared" si="15"/>
        <v>0</v>
      </c>
      <c r="W17">
        <f t="shared" si="15"/>
        <v>0</v>
      </c>
      <c r="X17">
        <f t="shared" si="15"/>
        <v>0</v>
      </c>
      <c r="Y17">
        <f t="shared" si="15"/>
        <v>0</v>
      </c>
      <c r="Z17">
        <f t="shared" si="15"/>
        <v>0</v>
      </c>
      <c r="AA17">
        <f t="shared" si="15"/>
        <v>0</v>
      </c>
      <c r="AB17">
        <f t="shared" si="15"/>
        <v>0</v>
      </c>
      <c r="AC17">
        <f t="shared" si="15"/>
        <v>0</v>
      </c>
    </row>
    <row r="18" spans="1:29" x14ac:dyDescent="0.2">
      <c r="A18" t="s">
        <v>1356</v>
      </c>
      <c r="C18">
        <f t="shared" ref="C18:AC18" si="16">C$2*C105</f>
        <v>0</v>
      </c>
      <c r="D18">
        <f t="shared" si="16"/>
        <v>11042009.742878383</v>
      </c>
      <c r="E18">
        <f t="shared" si="16"/>
        <v>35555460.6793947</v>
      </c>
      <c r="F18">
        <f t="shared" si="16"/>
        <v>9255880.2250371873</v>
      </c>
      <c r="G18">
        <f t="shared" si="16"/>
        <v>1196962.6831254039</v>
      </c>
      <c r="H18">
        <f t="shared" si="16"/>
        <v>1166630.2954438634</v>
      </c>
      <c r="I18">
        <f t="shared" si="16"/>
        <v>1338734.4965156999</v>
      </c>
      <c r="J18">
        <f t="shared" si="16"/>
        <v>1812492.045573863</v>
      </c>
      <c r="K18">
        <f t="shared" si="16"/>
        <v>1316038.3899452079</v>
      </c>
      <c r="L18">
        <f t="shared" si="16"/>
        <v>317588.97226581257</v>
      </c>
      <c r="M18">
        <f t="shared" si="16"/>
        <v>0</v>
      </c>
      <c r="N18">
        <f t="shared" si="16"/>
        <v>0</v>
      </c>
      <c r="O18">
        <f t="shared" si="16"/>
        <v>0</v>
      </c>
      <c r="P18">
        <f t="shared" si="16"/>
        <v>0</v>
      </c>
      <c r="Q18">
        <f t="shared" si="16"/>
        <v>0</v>
      </c>
      <c r="R18">
        <f t="shared" si="16"/>
        <v>0</v>
      </c>
      <c r="S18">
        <f t="shared" si="16"/>
        <v>0</v>
      </c>
      <c r="T18">
        <f t="shared" si="16"/>
        <v>0</v>
      </c>
      <c r="U18">
        <f t="shared" si="16"/>
        <v>0</v>
      </c>
      <c r="V18">
        <f t="shared" si="16"/>
        <v>0</v>
      </c>
      <c r="W18">
        <f t="shared" si="16"/>
        <v>0</v>
      </c>
      <c r="X18">
        <f t="shared" si="16"/>
        <v>0</v>
      </c>
      <c r="Y18">
        <f t="shared" si="16"/>
        <v>0</v>
      </c>
      <c r="Z18">
        <f t="shared" si="16"/>
        <v>0</v>
      </c>
      <c r="AA18">
        <f t="shared" si="16"/>
        <v>0</v>
      </c>
      <c r="AB18">
        <f t="shared" si="16"/>
        <v>0</v>
      </c>
      <c r="AC18">
        <f t="shared" si="16"/>
        <v>0</v>
      </c>
    </row>
    <row r="19" spans="1:29" x14ac:dyDescent="0.2">
      <c r="A19" t="s">
        <v>1365</v>
      </c>
      <c r="C19">
        <f t="shared" ref="C19:AC19" si="17">C$2*C106</f>
        <v>0</v>
      </c>
      <c r="D19">
        <f t="shared" si="17"/>
        <v>0</v>
      </c>
      <c r="E19">
        <f t="shared" si="17"/>
        <v>0</v>
      </c>
      <c r="F19">
        <f t="shared" si="17"/>
        <v>9255880.2250371873</v>
      </c>
      <c r="G19">
        <f t="shared" si="17"/>
        <v>1196962.6831254039</v>
      </c>
      <c r="H19">
        <f t="shared" si="17"/>
        <v>1166630.2954438634</v>
      </c>
      <c r="I19">
        <f t="shared" si="17"/>
        <v>1338734.4965156999</v>
      </c>
      <c r="J19">
        <f t="shared" si="17"/>
        <v>1812492.045573863</v>
      </c>
      <c r="K19">
        <f t="shared" si="17"/>
        <v>1316038.3899452079</v>
      </c>
      <c r="L19">
        <f t="shared" si="17"/>
        <v>317588.97226581257</v>
      </c>
      <c r="M19">
        <f t="shared" si="17"/>
        <v>0</v>
      </c>
      <c r="N19">
        <f t="shared" si="17"/>
        <v>0</v>
      </c>
      <c r="O19">
        <f t="shared" si="17"/>
        <v>0</v>
      </c>
      <c r="P19">
        <f t="shared" si="17"/>
        <v>0</v>
      </c>
      <c r="Q19">
        <f t="shared" si="17"/>
        <v>0</v>
      </c>
      <c r="R19">
        <f t="shared" si="17"/>
        <v>0</v>
      </c>
      <c r="S19">
        <f t="shared" si="17"/>
        <v>0</v>
      </c>
      <c r="T19">
        <f t="shared" si="17"/>
        <v>0</v>
      </c>
      <c r="U19">
        <f t="shared" si="17"/>
        <v>0</v>
      </c>
      <c r="V19">
        <f t="shared" si="17"/>
        <v>0</v>
      </c>
      <c r="W19">
        <f t="shared" si="17"/>
        <v>0</v>
      </c>
      <c r="X19">
        <f t="shared" si="17"/>
        <v>0</v>
      </c>
      <c r="Y19">
        <f t="shared" si="17"/>
        <v>0</v>
      </c>
      <c r="Z19">
        <f t="shared" si="17"/>
        <v>0</v>
      </c>
      <c r="AA19">
        <f t="shared" si="17"/>
        <v>0</v>
      </c>
      <c r="AB19">
        <f t="shared" si="17"/>
        <v>0</v>
      </c>
      <c r="AC19">
        <f t="shared" si="17"/>
        <v>0</v>
      </c>
    </row>
    <row r="20" spans="1:29" x14ac:dyDescent="0.2">
      <c r="A20" t="s">
        <v>1366</v>
      </c>
      <c r="C20">
        <f t="shared" ref="C20:AC20" si="18">C$2*C107</f>
        <v>0</v>
      </c>
      <c r="D20">
        <f t="shared" si="18"/>
        <v>0</v>
      </c>
      <c r="E20">
        <f t="shared" si="18"/>
        <v>0</v>
      </c>
      <c r="F20">
        <f t="shared" si="18"/>
        <v>9255880.2250371873</v>
      </c>
      <c r="G20">
        <f t="shared" si="18"/>
        <v>1196962.6831254039</v>
      </c>
      <c r="H20">
        <f t="shared" si="18"/>
        <v>1166630.2954438634</v>
      </c>
      <c r="I20">
        <f t="shared" si="18"/>
        <v>1338734.4965156999</v>
      </c>
      <c r="J20">
        <f t="shared" si="18"/>
        <v>1812492.045573863</v>
      </c>
      <c r="K20">
        <f t="shared" si="18"/>
        <v>1316038.3899452079</v>
      </c>
      <c r="L20">
        <f t="shared" si="18"/>
        <v>317588.97226581257</v>
      </c>
      <c r="M20">
        <f t="shared" si="18"/>
        <v>0</v>
      </c>
      <c r="N20">
        <f t="shared" si="18"/>
        <v>0</v>
      </c>
      <c r="O20">
        <f t="shared" si="18"/>
        <v>0</v>
      </c>
      <c r="P20">
        <f t="shared" si="18"/>
        <v>0</v>
      </c>
      <c r="Q20">
        <f t="shared" si="18"/>
        <v>0</v>
      </c>
      <c r="R20">
        <f t="shared" si="18"/>
        <v>0</v>
      </c>
      <c r="S20">
        <f t="shared" si="18"/>
        <v>0</v>
      </c>
      <c r="T20">
        <f t="shared" si="18"/>
        <v>0</v>
      </c>
      <c r="U20">
        <f t="shared" si="18"/>
        <v>0</v>
      </c>
      <c r="V20">
        <f t="shared" si="18"/>
        <v>0</v>
      </c>
      <c r="W20">
        <f t="shared" si="18"/>
        <v>0</v>
      </c>
      <c r="X20">
        <f t="shared" si="18"/>
        <v>0</v>
      </c>
      <c r="Y20">
        <f t="shared" si="18"/>
        <v>0</v>
      </c>
      <c r="Z20">
        <f t="shared" si="18"/>
        <v>0</v>
      </c>
      <c r="AA20">
        <f t="shared" si="18"/>
        <v>0</v>
      </c>
      <c r="AB20">
        <f t="shared" si="18"/>
        <v>0</v>
      </c>
      <c r="AC20">
        <f t="shared" si="18"/>
        <v>0</v>
      </c>
    </row>
    <row r="21" spans="1:29" x14ac:dyDescent="0.2">
      <c r="A21" t="s">
        <v>1358</v>
      </c>
      <c r="C21">
        <f t="shared" ref="C21:AC21" si="19">C$2*C108</f>
        <v>0</v>
      </c>
      <c r="D21">
        <f t="shared" si="19"/>
        <v>0</v>
      </c>
      <c r="E21">
        <f t="shared" si="19"/>
        <v>0</v>
      </c>
      <c r="F21">
        <f t="shared" si="19"/>
        <v>4887875.4762617825</v>
      </c>
      <c r="G21">
        <f t="shared" si="19"/>
        <v>0</v>
      </c>
      <c r="H21">
        <f t="shared" si="19"/>
        <v>0</v>
      </c>
      <c r="I21">
        <f t="shared" si="19"/>
        <v>0</v>
      </c>
      <c r="J21">
        <f t="shared" si="19"/>
        <v>0</v>
      </c>
      <c r="K21">
        <f t="shared" si="19"/>
        <v>0</v>
      </c>
      <c r="L21">
        <f t="shared" si="19"/>
        <v>58071615.24559433</v>
      </c>
      <c r="M21">
        <f t="shared" si="19"/>
        <v>6890158.6515681483</v>
      </c>
      <c r="N21">
        <f t="shared" si="19"/>
        <v>0</v>
      </c>
      <c r="O21">
        <f t="shared" si="19"/>
        <v>0</v>
      </c>
      <c r="P21">
        <f t="shared" si="19"/>
        <v>0</v>
      </c>
      <c r="Q21">
        <f t="shared" si="19"/>
        <v>0</v>
      </c>
      <c r="R21">
        <f t="shared" si="19"/>
        <v>0</v>
      </c>
      <c r="S21">
        <f t="shared" si="19"/>
        <v>0</v>
      </c>
      <c r="T21">
        <f t="shared" si="19"/>
        <v>0</v>
      </c>
      <c r="U21">
        <f t="shared" si="19"/>
        <v>0</v>
      </c>
      <c r="V21">
        <f t="shared" si="19"/>
        <v>0</v>
      </c>
      <c r="W21">
        <f t="shared" si="19"/>
        <v>0</v>
      </c>
      <c r="X21">
        <f t="shared" si="19"/>
        <v>0</v>
      </c>
      <c r="Y21">
        <f t="shared" si="19"/>
        <v>0</v>
      </c>
      <c r="Z21">
        <f t="shared" si="19"/>
        <v>0</v>
      </c>
      <c r="AA21">
        <f t="shared" si="19"/>
        <v>0</v>
      </c>
      <c r="AB21">
        <f t="shared" si="19"/>
        <v>0</v>
      </c>
      <c r="AC21">
        <f t="shared" si="19"/>
        <v>0</v>
      </c>
    </row>
    <row r="22" spans="1:29" x14ac:dyDescent="0.2">
      <c r="A22" t="s">
        <v>1293</v>
      </c>
      <c r="C22">
        <f t="shared" ref="C22:AC22" si="20">C$2*C109</f>
        <v>-30126173.215828031</v>
      </c>
      <c r="D22">
        <f t="shared" si="20"/>
        <v>-36419260.204581335</v>
      </c>
      <c r="E22">
        <f t="shared" si="20"/>
        <v>-80821406.722255632</v>
      </c>
      <c r="F22">
        <f t="shared" si="20"/>
        <v>-124770792.32654706</v>
      </c>
      <c r="G22">
        <f t="shared" si="20"/>
        <v>-156568470.12485388</v>
      </c>
      <c r="H22">
        <f t="shared" si="20"/>
        <v>-166996295.17394185</v>
      </c>
      <c r="I22">
        <f t="shared" si="20"/>
        <v>-183111038.94511467</v>
      </c>
      <c r="J22">
        <f t="shared" si="20"/>
        <v>-156867347.93327159</v>
      </c>
      <c r="K22">
        <f t="shared" si="20"/>
        <v>-203430646.43794498</v>
      </c>
      <c r="L22">
        <f t="shared" si="20"/>
        <v>-304984463.40118378</v>
      </c>
      <c r="M22">
        <f t="shared" si="20"/>
        <v>-265991785.51107386</v>
      </c>
      <c r="N22">
        <f t="shared" si="20"/>
        <v>-183743251.36522901</v>
      </c>
      <c r="O22">
        <f t="shared" si="20"/>
        <v>-86138767.740687773</v>
      </c>
      <c r="P22">
        <f t="shared" si="20"/>
        <v>144030780.52862531</v>
      </c>
      <c r="Q22">
        <f t="shared" si="20"/>
        <v>-159015791.47474024</v>
      </c>
      <c r="R22">
        <f t="shared" si="20"/>
        <v>-275701191.16989541</v>
      </c>
      <c r="S22">
        <f t="shared" si="20"/>
        <v>-295031791.06553793</v>
      </c>
      <c r="T22">
        <f t="shared" si="20"/>
        <v>-163623394.83032376</v>
      </c>
      <c r="U22">
        <f t="shared" si="20"/>
        <v>-36484950.644746289</v>
      </c>
      <c r="V22">
        <f t="shared" si="20"/>
        <v>217037070.71359551</v>
      </c>
      <c r="W22">
        <f t="shared" si="20"/>
        <v>562450480.21898103</v>
      </c>
      <c r="X22">
        <f t="shared" si="20"/>
        <v>466296863.25256634</v>
      </c>
      <c r="Y22">
        <f t="shared" si="20"/>
        <v>135528717.53435659</v>
      </c>
      <c r="Z22">
        <f t="shared" si="20"/>
        <v>348128879.14377582</v>
      </c>
      <c r="AA22">
        <f t="shared" si="20"/>
        <v>227654779.06427878</v>
      </c>
      <c r="AB22">
        <f t="shared" si="20"/>
        <v>181450306.89499998</v>
      </c>
      <c r="AC22">
        <f t="shared" si="20"/>
        <v>710647470</v>
      </c>
    </row>
    <row r="23" spans="1:29" x14ac:dyDescent="0.2">
      <c r="A23" t="s">
        <v>1295</v>
      </c>
      <c r="C23">
        <f t="shared" ref="C23:AC23" si="21">C$2*C110</f>
        <v>0</v>
      </c>
      <c r="D23">
        <f t="shared" si="21"/>
        <v>0</v>
      </c>
      <c r="E23">
        <f t="shared" si="21"/>
        <v>0</v>
      </c>
      <c r="F23">
        <f t="shared" si="21"/>
        <v>0</v>
      </c>
      <c r="G23">
        <f t="shared" si="21"/>
        <v>0</v>
      </c>
      <c r="H23">
        <f t="shared" si="21"/>
        <v>0</v>
      </c>
      <c r="I23">
        <f t="shared" si="21"/>
        <v>0</v>
      </c>
      <c r="J23">
        <f t="shared" si="21"/>
        <v>0</v>
      </c>
      <c r="K23">
        <f t="shared" si="21"/>
        <v>0</v>
      </c>
      <c r="L23">
        <f t="shared" si="21"/>
        <v>0</v>
      </c>
      <c r="M23">
        <f t="shared" si="21"/>
        <v>-1246862.40806277</v>
      </c>
      <c r="N23">
        <f t="shared" si="21"/>
        <v>-16823826.127611101</v>
      </c>
      <c r="O23">
        <f t="shared" si="21"/>
        <v>-13514209.686628286</v>
      </c>
      <c r="P23">
        <f t="shared" si="21"/>
        <v>-21382583.293857478</v>
      </c>
      <c r="Q23">
        <f t="shared" si="21"/>
        <v>-35241375.514050491</v>
      </c>
      <c r="R23">
        <f t="shared" si="21"/>
        <v>-60977335.247344449</v>
      </c>
      <c r="S23">
        <f t="shared" si="21"/>
        <v>-50365540.929426454</v>
      </c>
      <c r="T23">
        <f t="shared" si="21"/>
        <v>-54215821.277773723</v>
      </c>
      <c r="U23">
        <f t="shared" si="21"/>
        <v>-40872262.607613243</v>
      </c>
      <c r="V23">
        <f t="shared" si="21"/>
        <v>-4965780.968168336</v>
      </c>
      <c r="W23">
        <f t="shared" si="21"/>
        <v>16456151.043081922</v>
      </c>
      <c r="X23">
        <f t="shared" si="21"/>
        <v>35286204.562423207</v>
      </c>
      <c r="Y23">
        <f t="shared" si="21"/>
        <v>24461911.446665399</v>
      </c>
      <c r="Z23">
        <f t="shared" si="21"/>
        <v>9316921.9956013206</v>
      </c>
      <c r="AA23">
        <f t="shared" si="21"/>
        <v>37359816.510295495</v>
      </c>
      <c r="AB23">
        <f t="shared" si="21"/>
        <v>91893694.06099999</v>
      </c>
      <c r="AC23">
        <f t="shared" si="21"/>
        <v>79470680</v>
      </c>
    </row>
    <row r="24" spans="1:29" x14ac:dyDescent="0.2">
      <c r="A24" t="s">
        <v>1337</v>
      </c>
      <c r="C24">
        <f t="shared" ref="C24:AC24" si="22">C$2*C111</f>
        <v>0</v>
      </c>
      <c r="D24">
        <f t="shared" si="22"/>
        <v>0</v>
      </c>
      <c r="E24">
        <f t="shared" si="22"/>
        <v>0</v>
      </c>
      <c r="F24">
        <f t="shared" si="22"/>
        <v>0</v>
      </c>
      <c r="G24">
        <f t="shared" si="22"/>
        <v>0</v>
      </c>
      <c r="H24">
        <f t="shared" si="22"/>
        <v>0</v>
      </c>
      <c r="I24">
        <f t="shared" si="22"/>
        <v>0</v>
      </c>
      <c r="J24">
        <f t="shared" si="22"/>
        <v>0</v>
      </c>
      <c r="K24">
        <f t="shared" si="22"/>
        <v>0</v>
      </c>
      <c r="L24">
        <f t="shared" si="22"/>
        <v>0</v>
      </c>
      <c r="M24">
        <f t="shared" si="22"/>
        <v>8948160.0868833605</v>
      </c>
      <c r="N24">
        <f t="shared" si="22"/>
        <v>2275934.1921423366</v>
      </c>
      <c r="O24">
        <f t="shared" si="22"/>
        <v>202669.08680229334</v>
      </c>
      <c r="P24">
        <f t="shared" si="22"/>
        <v>2112680.7309332723</v>
      </c>
      <c r="Q24">
        <f t="shared" si="22"/>
        <v>2788199.0188393067</v>
      </c>
      <c r="R24">
        <f t="shared" si="22"/>
        <v>1690129.6574993713</v>
      </c>
      <c r="S24">
        <f t="shared" si="22"/>
        <v>5905751.1459614877</v>
      </c>
      <c r="T24">
        <f t="shared" si="22"/>
        <v>1077873.6498928112</v>
      </c>
      <c r="U24">
        <f t="shared" si="22"/>
        <v>3456751.2959263483</v>
      </c>
      <c r="V24">
        <f t="shared" si="22"/>
        <v>6387752.4940900905</v>
      </c>
      <c r="W24">
        <f t="shared" si="22"/>
        <v>16456151.043081922</v>
      </c>
      <c r="X24">
        <f t="shared" si="22"/>
        <v>35286204.562423207</v>
      </c>
      <c r="Y24">
        <f t="shared" si="22"/>
        <v>24461911.446665399</v>
      </c>
      <c r="Z24">
        <f t="shared" si="22"/>
        <v>9316921.9956013206</v>
      </c>
      <c r="AA24">
        <f t="shared" si="22"/>
        <v>37359816.510295495</v>
      </c>
      <c r="AB24">
        <f t="shared" si="22"/>
        <v>91893694.06099999</v>
      </c>
      <c r="AC24">
        <f t="shared" si="22"/>
        <v>79470680</v>
      </c>
    </row>
    <row r="25" spans="1:29" x14ac:dyDescent="0.2">
      <c r="A25" t="s">
        <v>1338</v>
      </c>
      <c r="C25">
        <f t="shared" ref="C25:AC25" si="23">C$2*C112</f>
        <v>0</v>
      </c>
      <c r="D25">
        <f t="shared" si="23"/>
        <v>0</v>
      </c>
      <c r="E25">
        <f t="shared" si="23"/>
        <v>0</v>
      </c>
      <c r="F25">
        <f t="shared" si="23"/>
        <v>0</v>
      </c>
      <c r="G25">
        <f t="shared" si="23"/>
        <v>0</v>
      </c>
      <c r="H25">
        <f t="shared" si="23"/>
        <v>0</v>
      </c>
      <c r="I25">
        <f t="shared" si="23"/>
        <v>0</v>
      </c>
      <c r="J25">
        <f t="shared" si="23"/>
        <v>0</v>
      </c>
      <c r="K25">
        <f t="shared" si="23"/>
        <v>0</v>
      </c>
      <c r="L25">
        <f t="shared" si="23"/>
        <v>0</v>
      </c>
      <c r="M25">
        <f t="shared" si="23"/>
        <v>10195022.494946131</v>
      </c>
      <c r="N25">
        <f t="shared" si="23"/>
        <v>19099760.319753435</v>
      </c>
      <c r="O25">
        <f t="shared" si="23"/>
        <v>13716878.773430578</v>
      </c>
      <c r="P25">
        <f t="shared" si="23"/>
        <v>23495264.024790749</v>
      </c>
      <c r="Q25">
        <f t="shared" si="23"/>
        <v>38029574.532889798</v>
      </c>
      <c r="R25">
        <f t="shared" si="23"/>
        <v>62667464.904843822</v>
      </c>
      <c r="S25">
        <f t="shared" si="23"/>
        <v>56271292.07538794</v>
      </c>
      <c r="T25">
        <f t="shared" si="23"/>
        <v>55293694.927666537</v>
      </c>
      <c r="U25">
        <f t="shared" si="23"/>
        <v>44329013.903539591</v>
      </c>
      <c r="V25">
        <f t="shared" si="23"/>
        <v>11353533.462258426</v>
      </c>
      <c r="W25">
        <f t="shared" si="23"/>
        <v>0</v>
      </c>
      <c r="X25">
        <f t="shared" si="23"/>
        <v>0</v>
      </c>
      <c r="Y25">
        <f t="shared" si="23"/>
        <v>0</v>
      </c>
      <c r="Z25">
        <f t="shared" si="23"/>
        <v>0</v>
      </c>
      <c r="AA25">
        <f t="shared" si="23"/>
        <v>0</v>
      </c>
      <c r="AB25">
        <f t="shared" si="23"/>
        <v>0</v>
      </c>
      <c r="AC25">
        <f t="shared" si="23"/>
        <v>0</v>
      </c>
    </row>
    <row r="26" spans="1:29" x14ac:dyDescent="0.2">
      <c r="A26" t="s">
        <v>1298</v>
      </c>
      <c r="C26">
        <f t="shared" ref="C26:AC26" si="24">C$2*C113</f>
        <v>0</v>
      </c>
      <c r="D26">
        <f t="shared" si="24"/>
        <v>0</v>
      </c>
      <c r="E26">
        <f t="shared" si="24"/>
        <v>-71827423.191433504</v>
      </c>
      <c r="F26">
        <f t="shared" si="24"/>
        <v>-17021222.000637908</v>
      </c>
      <c r="G26">
        <f t="shared" si="24"/>
        <v>-806961.32841337298</v>
      </c>
      <c r="H26">
        <f t="shared" si="24"/>
        <v>-576308.35916070733</v>
      </c>
      <c r="I26">
        <f t="shared" si="24"/>
        <v>-49060580.75292708</v>
      </c>
      <c r="J26">
        <f t="shared" si="24"/>
        <v>-8344.8068396586696</v>
      </c>
      <c r="K26">
        <f t="shared" si="24"/>
        <v>0</v>
      </c>
      <c r="L26">
        <f t="shared" si="24"/>
        <v>58071615.24559433</v>
      </c>
      <c r="M26">
        <f t="shared" si="24"/>
        <v>2532924.8434648775</v>
      </c>
      <c r="N26">
        <f t="shared" si="24"/>
        <v>-11717292.98656591</v>
      </c>
      <c r="O26">
        <f t="shared" si="24"/>
        <v>-36050130.969100684</v>
      </c>
      <c r="P26">
        <f t="shared" si="24"/>
        <v>-11389979.152678559</v>
      </c>
      <c r="Q26">
        <f t="shared" si="24"/>
        <v>-12875414.502404472</v>
      </c>
      <c r="R26">
        <f t="shared" si="24"/>
        <v>-1701185.2889466281</v>
      </c>
      <c r="S26">
        <f t="shared" si="24"/>
        <v>-10334044.161419824</v>
      </c>
      <c r="T26">
        <f t="shared" si="24"/>
        <v>-1934191.9341708329</v>
      </c>
      <c r="U26">
        <f t="shared" si="24"/>
        <v>-16801044.894475229</v>
      </c>
      <c r="V26">
        <f t="shared" si="24"/>
        <v>-4626967.1455246052</v>
      </c>
      <c r="W26">
        <f t="shared" si="24"/>
        <v>508807.78536631801</v>
      </c>
      <c r="X26">
        <f t="shared" si="24"/>
        <v>858207.3429825023</v>
      </c>
      <c r="Y26">
        <f t="shared" si="24"/>
        <v>1123043.7069901256</v>
      </c>
      <c r="Z26">
        <f t="shared" si="24"/>
        <v>-223450.68394038623</v>
      </c>
      <c r="AA26">
        <f t="shared" si="24"/>
        <v>-222588.35180789998</v>
      </c>
      <c r="AB26">
        <f t="shared" si="24"/>
        <v>98749.910999999993</v>
      </c>
      <c r="AC26">
        <f t="shared" si="24"/>
        <v>-88028950</v>
      </c>
    </row>
    <row r="27" spans="1:29" x14ac:dyDescent="0.2">
      <c r="A27" t="s">
        <v>1341</v>
      </c>
      <c r="C27">
        <f t="shared" ref="C27:AC27" si="25">C$2*C114</f>
        <v>0</v>
      </c>
      <c r="D27">
        <f t="shared" si="25"/>
        <v>0</v>
      </c>
      <c r="E27">
        <f t="shared" si="25"/>
        <v>-71827423.191433504</v>
      </c>
      <c r="F27">
        <f t="shared" si="25"/>
        <v>-17021222.000637908</v>
      </c>
      <c r="G27">
        <f t="shared" si="25"/>
        <v>-806961.32841337298</v>
      </c>
      <c r="H27">
        <f t="shared" si="25"/>
        <v>-576308.35916070733</v>
      </c>
      <c r="I27">
        <f t="shared" si="25"/>
        <v>-49060580.75292708</v>
      </c>
      <c r="J27">
        <f t="shared" si="25"/>
        <v>-8344.8068396586696</v>
      </c>
      <c r="K27">
        <f t="shared" si="25"/>
        <v>0</v>
      </c>
      <c r="L27">
        <f t="shared" si="25"/>
        <v>58071615.24559433</v>
      </c>
      <c r="M27">
        <f t="shared" si="25"/>
        <v>2532924.8434648775</v>
      </c>
      <c r="N27">
        <f t="shared" si="25"/>
        <v>-11717292.98656591</v>
      </c>
      <c r="O27">
        <f t="shared" si="25"/>
        <v>-36050130.969100684</v>
      </c>
      <c r="P27">
        <f t="shared" si="25"/>
        <v>-11389979.152678559</v>
      </c>
      <c r="Q27">
        <f t="shared" si="25"/>
        <v>-12875414.502404472</v>
      </c>
      <c r="R27">
        <f t="shared" si="25"/>
        <v>-1701185.2889466281</v>
      </c>
      <c r="S27">
        <f t="shared" si="25"/>
        <v>-10334044.161419824</v>
      </c>
      <c r="T27">
        <f t="shared" si="25"/>
        <v>-1416323.2574884102</v>
      </c>
      <c r="U27">
        <f t="shared" si="25"/>
        <v>-1225551.0800918085</v>
      </c>
      <c r="V27">
        <f t="shared" si="25"/>
        <v>41861.167276445398</v>
      </c>
      <c r="W27">
        <f t="shared" si="25"/>
        <v>0</v>
      </c>
      <c r="X27">
        <f t="shared" si="25"/>
        <v>0</v>
      </c>
      <c r="Y27">
        <f t="shared" si="25"/>
        <v>0</v>
      </c>
      <c r="Z27">
        <f t="shared" si="25"/>
        <v>0</v>
      </c>
      <c r="AA27">
        <f t="shared" si="25"/>
        <v>0</v>
      </c>
      <c r="AB27">
        <f t="shared" si="25"/>
        <v>0</v>
      </c>
      <c r="AC27">
        <f t="shared" si="25"/>
        <v>-87891960</v>
      </c>
    </row>
    <row r="28" spans="1:29" x14ac:dyDescent="0.2">
      <c r="A28" t="s">
        <v>1360</v>
      </c>
      <c r="C28">
        <f t="shared" ref="C28:AC28" si="26">C$2*C115</f>
        <v>0</v>
      </c>
      <c r="D28">
        <f t="shared" si="26"/>
        <v>0</v>
      </c>
      <c r="E28">
        <f t="shared" si="26"/>
        <v>0</v>
      </c>
      <c r="F28">
        <f t="shared" si="26"/>
        <v>0</v>
      </c>
      <c r="G28">
        <f t="shared" si="26"/>
        <v>1272446.8162954745</v>
      </c>
      <c r="H28">
        <f t="shared" si="26"/>
        <v>1620319.8547831436</v>
      </c>
      <c r="I28">
        <f t="shared" si="26"/>
        <v>3909654.6592724225</v>
      </c>
      <c r="J28">
        <f t="shared" si="26"/>
        <v>0</v>
      </c>
      <c r="K28">
        <f t="shared" si="26"/>
        <v>0</v>
      </c>
      <c r="L28">
        <f t="shared" si="26"/>
        <v>-58071615.24559433</v>
      </c>
      <c r="M28">
        <f t="shared" si="26"/>
        <v>4357233.8081032708</v>
      </c>
      <c r="N28">
        <f t="shared" si="26"/>
        <v>0</v>
      </c>
      <c r="O28">
        <f t="shared" si="26"/>
        <v>48088381.001842707</v>
      </c>
      <c r="P28">
        <f t="shared" si="26"/>
        <v>14647149.034705643</v>
      </c>
      <c r="Q28">
        <f t="shared" si="26"/>
        <v>12875414.502404472</v>
      </c>
      <c r="R28">
        <f t="shared" si="26"/>
        <v>1701185.2889466281</v>
      </c>
      <c r="S28">
        <f t="shared" si="26"/>
        <v>10334044.161419824</v>
      </c>
      <c r="T28">
        <f t="shared" si="26"/>
        <v>1416323.2574884102</v>
      </c>
      <c r="U28">
        <f t="shared" si="26"/>
        <v>1225551.0800918085</v>
      </c>
      <c r="V28">
        <f t="shared" si="26"/>
        <v>-41861.167276445398</v>
      </c>
      <c r="W28">
        <f t="shared" si="26"/>
        <v>0</v>
      </c>
      <c r="X28">
        <f t="shared" si="26"/>
        <v>0</v>
      </c>
      <c r="Y28">
        <f t="shared" si="26"/>
        <v>0</v>
      </c>
      <c r="Z28">
        <f t="shared" si="26"/>
        <v>0</v>
      </c>
      <c r="AA28">
        <f t="shared" si="26"/>
        <v>0</v>
      </c>
      <c r="AB28">
        <f t="shared" si="26"/>
        <v>0</v>
      </c>
      <c r="AC28">
        <f t="shared" si="26"/>
        <v>21569230</v>
      </c>
    </row>
    <row r="29" spans="1:29" x14ac:dyDescent="0.2">
      <c r="A29" t="s">
        <v>1361</v>
      </c>
      <c r="C29">
        <f t="shared" ref="C29:AC29" si="27">C$2*C116</f>
        <v>0</v>
      </c>
      <c r="D29">
        <f t="shared" si="27"/>
        <v>0</v>
      </c>
      <c r="E29">
        <f t="shared" si="27"/>
        <v>0</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c r="Q29">
        <f t="shared" si="27"/>
        <v>0</v>
      </c>
      <c r="R29">
        <f t="shared" si="27"/>
        <v>0</v>
      </c>
      <c r="S29">
        <f t="shared" si="27"/>
        <v>0</v>
      </c>
      <c r="T29">
        <f t="shared" si="27"/>
        <v>0</v>
      </c>
      <c r="U29">
        <f t="shared" si="27"/>
        <v>0</v>
      </c>
      <c r="V29">
        <f t="shared" si="27"/>
        <v>0</v>
      </c>
      <c r="W29">
        <f t="shared" si="27"/>
        <v>0</v>
      </c>
      <c r="X29">
        <f t="shared" si="27"/>
        <v>0</v>
      </c>
      <c r="Y29">
        <f t="shared" si="27"/>
        <v>0</v>
      </c>
      <c r="Z29">
        <f t="shared" si="27"/>
        <v>0</v>
      </c>
      <c r="AA29">
        <f t="shared" si="27"/>
        <v>0</v>
      </c>
      <c r="AB29">
        <f t="shared" si="27"/>
        <v>0</v>
      </c>
      <c r="AC29">
        <f t="shared" si="27"/>
        <v>66322730</v>
      </c>
    </row>
    <row r="30" spans="1:29" x14ac:dyDescent="0.2">
      <c r="A30" t="s">
        <v>1342</v>
      </c>
      <c r="C30">
        <f t="shared" ref="C30:AC30" si="28">C$2*C117</f>
        <v>0</v>
      </c>
      <c r="D30">
        <f t="shared" si="28"/>
        <v>0</v>
      </c>
      <c r="E30">
        <f t="shared" si="28"/>
        <v>0</v>
      </c>
      <c r="F30">
        <f t="shared" si="28"/>
        <v>0</v>
      </c>
      <c r="G30">
        <f t="shared" si="28"/>
        <v>-465485.48788210156</v>
      </c>
      <c r="H30">
        <f t="shared" si="28"/>
        <v>-1044011.4956224363</v>
      </c>
      <c r="I30">
        <f t="shared" si="28"/>
        <v>45150926.093654662</v>
      </c>
      <c r="J30">
        <f t="shared" si="28"/>
        <v>0</v>
      </c>
      <c r="K30">
        <f t="shared" si="28"/>
        <v>0</v>
      </c>
      <c r="L30">
        <f t="shared" si="28"/>
        <v>0</v>
      </c>
      <c r="M30">
        <f t="shared" si="28"/>
        <v>0</v>
      </c>
      <c r="N30">
        <f t="shared" si="28"/>
        <v>0</v>
      </c>
      <c r="O30">
        <f t="shared" si="28"/>
        <v>0</v>
      </c>
      <c r="P30">
        <f t="shared" si="28"/>
        <v>0</v>
      </c>
      <c r="Q30">
        <f t="shared" si="28"/>
        <v>0</v>
      </c>
      <c r="R30">
        <f t="shared" si="28"/>
        <v>0</v>
      </c>
      <c r="S30">
        <f t="shared" si="28"/>
        <v>0</v>
      </c>
      <c r="T30">
        <f t="shared" si="28"/>
        <v>0</v>
      </c>
      <c r="U30">
        <f t="shared" si="28"/>
        <v>18639371.514612943</v>
      </c>
      <c r="V30">
        <f t="shared" si="28"/>
        <v>0</v>
      </c>
      <c r="W30">
        <f t="shared" si="28"/>
        <v>0</v>
      </c>
      <c r="X30">
        <f t="shared" si="28"/>
        <v>0</v>
      </c>
      <c r="Y30">
        <f t="shared" si="28"/>
        <v>0</v>
      </c>
      <c r="Z30">
        <f t="shared" si="28"/>
        <v>0</v>
      </c>
      <c r="AA30">
        <f t="shared" si="28"/>
        <v>0</v>
      </c>
      <c r="AB30">
        <f t="shared" si="28"/>
        <v>0</v>
      </c>
      <c r="AC30">
        <f t="shared" si="28"/>
        <v>0</v>
      </c>
    </row>
    <row r="31" spans="1:29" x14ac:dyDescent="0.2">
      <c r="A31" t="s">
        <v>1368</v>
      </c>
      <c r="C31">
        <f t="shared" ref="C31:AC31" si="29">C$2*C118</f>
        <v>0</v>
      </c>
      <c r="D31">
        <f t="shared" si="29"/>
        <v>0</v>
      </c>
      <c r="E31">
        <f t="shared" si="29"/>
        <v>0</v>
      </c>
      <c r="F31">
        <f t="shared" si="29"/>
        <v>0</v>
      </c>
      <c r="G31">
        <f t="shared" si="29"/>
        <v>0</v>
      </c>
      <c r="H31">
        <f t="shared" si="29"/>
        <v>0</v>
      </c>
      <c r="I31">
        <f t="shared" si="29"/>
        <v>0</v>
      </c>
      <c r="J31">
        <f t="shared" si="29"/>
        <v>0</v>
      </c>
      <c r="K31">
        <f t="shared" si="29"/>
        <v>0</v>
      </c>
      <c r="L31">
        <f t="shared" si="29"/>
        <v>0</v>
      </c>
      <c r="M31">
        <f t="shared" si="29"/>
        <v>6890158.6515681483</v>
      </c>
      <c r="N31">
        <f t="shared" si="29"/>
        <v>-11717292.98656591</v>
      </c>
      <c r="O31">
        <f t="shared" si="29"/>
        <v>12038250.032742018</v>
      </c>
      <c r="P31">
        <f t="shared" si="29"/>
        <v>3257169.8820270835</v>
      </c>
      <c r="Q31">
        <f t="shared" si="29"/>
        <v>0</v>
      </c>
      <c r="R31">
        <f t="shared" si="29"/>
        <v>0</v>
      </c>
      <c r="S31">
        <f t="shared" si="29"/>
        <v>0</v>
      </c>
      <c r="T31">
        <f t="shared" si="29"/>
        <v>0</v>
      </c>
      <c r="U31">
        <f t="shared" si="29"/>
        <v>0</v>
      </c>
      <c r="V31">
        <f t="shared" si="29"/>
        <v>0</v>
      </c>
      <c r="W31">
        <f t="shared" si="29"/>
        <v>0</v>
      </c>
      <c r="X31">
        <f t="shared" si="29"/>
        <v>0</v>
      </c>
      <c r="Y31">
        <f t="shared" si="29"/>
        <v>0</v>
      </c>
      <c r="Z31">
        <f t="shared" si="29"/>
        <v>0</v>
      </c>
      <c r="AA31">
        <f t="shared" si="29"/>
        <v>0</v>
      </c>
      <c r="AB31">
        <f t="shared" si="29"/>
        <v>0</v>
      </c>
      <c r="AC31">
        <f t="shared" si="29"/>
        <v>0</v>
      </c>
    </row>
    <row r="32" spans="1:29" x14ac:dyDescent="0.2">
      <c r="A32" t="s">
        <v>1344</v>
      </c>
      <c r="C32">
        <f t="shared" ref="C32:AC32" si="30">C$2*C119</f>
        <v>0</v>
      </c>
      <c r="D32">
        <f t="shared" si="30"/>
        <v>0</v>
      </c>
      <c r="E32">
        <f t="shared" si="30"/>
        <v>0</v>
      </c>
      <c r="F32">
        <f t="shared" si="30"/>
        <v>0</v>
      </c>
      <c r="G32">
        <f t="shared" si="30"/>
        <v>0</v>
      </c>
      <c r="H32">
        <f t="shared" si="30"/>
        <v>0</v>
      </c>
      <c r="I32">
        <f t="shared" si="30"/>
        <v>0</v>
      </c>
      <c r="J32">
        <f t="shared" si="30"/>
        <v>0</v>
      </c>
      <c r="K32">
        <f t="shared" si="30"/>
        <v>0</v>
      </c>
      <c r="L32">
        <f t="shared" si="30"/>
        <v>0</v>
      </c>
      <c r="M32">
        <f t="shared" si="30"/>
        <v>0</v>
      </c>
      <c r="N32">
        <f t="shared" si="30"/>
        <v>0</v>
      </c>
      <c r="O32">
        <f t="shared" si="30"/>
        <v>0</v>
      </c>
      <c r="P32">
        <f t="shared" si="30"/>
        <v>0</v>
      </c>
      <c r="Q32">
        <f t="shared" si="30"/>
        <v>0</v>
      </c>
      <c r="R32">
        <f t="shared" si="30"/>
        <v>0</v>
      </c>
      <c r="S32">
        <f t="shared" si="30"/>
        <v>0</v>
      </c>
      <c r="T32">
        <f t="shared" si="30"/>
        <v>-517868.67668242258</v>
      </c>
      <c r="U32">
        <f t="shared" si="30"/>
        <v>-15575493.814383421</v>
      </c>
      <c r="V32">
        <f t="shared" si="30"/>
        <v>-4626967.1455246052</v>
      </c>
      <c r="W32">
        <f t="shared" si="30"/>
        <v>508807.78536631801</v>
      </c>
      <c r="X32">
        <f t="shared" si="30"/>
        <v>858207.3429825023</v>
      </c>
      <c r="Y32">
        <f t="shared" si="30"/>
        <v>1123043.7069901256</v>
      </c>
      <c r="Z32">
        <f t="shared" si="30"/>
        <v>-223450.68394038623</v>
      </c>
      <c r="AA32">
        <f t="shared" si="30"/>
        <v>-222588.35180789998</v>
      </c>
      <c r="AB32">
        <f t="shared" si="30"/>
        <v>98749.910999999993</v>
      </c>
      <c r="AC32">
        <f t="shared" si="30"/>
        <v>-136990</v>
      </c>
    </row>
    <row r="33" spans="1:29" x14ac:dyDescent="0.2">
      <c r="A33" s="46" t="s">
        <v>1411</v>
      </c>
      <c r="C33">
        <f t="shared" ref="C33:AC33" si="31">C$2*C120</f>
        <v>0</v>
      </c>
      <c r="D33">
        <f t="shared" si="31"/>
        <v>0</v>
      </c>
      <c r="E33">
        <f t="shared" si="31"/>
        <v>0</v>
      </c>
      <c r="F33">
        <f t="shared" si="31"/>
        <v>0</v>
      </c>
      <c r="G33">
        <f t="shared" si="31"/>
        <v>0</v>
      </c>
      <c r="H33">
        <f t="shared" si="31"/>
        <v>0</v>
      </c>
      <c r="I33">
        <f t="shared" si="31"/>
        <v>0</v>
      </c>
      <c r="J33">
        <f t="shared" si="31"/>
        <v>0</v>
      </c>
      <c r="K33">
        <f t="shared" si="31"/>
        <v>0</v>
      </c>
      <c r="L33">
        <f t="shared" si="31"/>
        <v>0</v>
      </c>
      <c r="M33">
        <f t="shared" si="31"/>
        <v>0</v>
      </c>
      <c r="N33">
        <f t="shared" si="31"/>
        <v>0</v>
      </c>
      <c r="O33">
        <f t="shared" si="31"/>
        <v>0</v>
      </c>
      <c r="P33">
        <f t="shared" si="31"/>
        <v>0</v>
      </c>
      <c r="Q33">
        <f t="shared" si="31"/>
        <v>0</v>
      </c>
      <c r="R33">
        <f t="shared" si="31"/>
        <v>0</v>
      </c>
      <c r="S33">
        <f t="shared" si="31"/>
        <v>0</v>
      </c>
      <c r="T33">
        <f t="shared" si="31"/>
        <v>-1.0249650274400085E-2</v>
      </c>
      <c r="U33">
        <f t="shared" si="31"/>
        <v>-6.0672537528596943E-2</v>
      </c>
      <c r="V33">
        <f t="shared" si="31"/>
        <v>-7.8169719123844968E-3</v>
      </c>
      <c r="W33">
        <f t="shared" si="31"/>
        <v>4.649659298264518E-4</v>
      </c>
      <c r="X33">
        <f t="shared" si="31"/>
        <v>7.0264265970912659E-4</v>
      </c>
      <c r="Y33">
        <f t="shared" si="31"/>
        <v>9.2350876624494442E-4</v>
      </c>
      <c r="Z33">
        <f t="shared" si="31"/>
        <v>-1.2822567719185767E-4</v>
      </c>
      <c r="AA33">
        <f t="shared" si="31"/>
        <v>-1.2227958948817611E-4</v>
      </c>
      <c r="AB33">
        <f t="shared" si="31"/>
        <v>5.0813896562576496E-5</v>
      </c>
      <c r="AC33">
        <f t="shared" si="31"/>
        <v>-6.1327034017137446E-5</v>
      </c>
    </row>
    <row r="34" spans="1:29" x14ac:dyDescent="0.2">
      <c r="A34" t="s">
        <v>1304</v>
      </c>
      <c r="C34">
        <f t="shared" ref="C34:AC34" si="32">C$2*C121</f>
        <v>-30854905.177769475</v>
      </c>
      <c r="D34">
        <f t="shared" si="32"/>
        <v>0</v>
      </c>
      <c r="E34">
        <f t="shared" si="32"/>
        <v>0</v>
      </c>
      <c r="F34">
        <f t="shared" si="32"/>
        <v>0</v>
      </c>
      <c r="G34">
        <f t="shared" si="32"/>
        <v>-151927993.17616051</v>
      </c>
      <c r="H34">
        <f t="shared" si="32"/>
        <v>-166619680.28877604</v>
      </c>
      <c r="I34">
        <f t="shared" si="32"/>
        <v>-235859584.04916203</v>
      </c>
      <c r="J34">
        <f t="shared" si="32"/>
        <v>-158234227.29360768</v>
      </c>
      <c r="K34">
        <f t="shared" si="32"/>
        <v>0</v>
      </c>
      <c r="L34">
        <f t="shared" si="32"/>
        <v>0</v>
      </c>
      <c r="M34">
        <f t="shared" si="32"/>
        <v>-264705723.07567173</v>
      </c>
      <c r="N34">
        <f t="shared" si="32"/>
        <v>-212284370.47940603</v>
      </c>
      <c r="O34">
        <f t="shared" si="32"/>
        <v>-135703108.39641672</v>
      </c>
      <c r="P34">
        <f t="shared" si="32"/>
        <v>111258218.08208926</v>
      </c>
      <c r="Q34">
        <f t="shared" si="32"/>
        <v>-207132581.4911952</v>
      </c>
      <c r="R34">
        <f t="shared" si="32"/>
        <v>-338379711.70618647</v>
      </c>
      <c r="S34">
        <f t="shared" si="32"/>
        <v>-355731376.15638417</v>
      </c>
      <c r="T34">
        <f t="shared" si="32"/>
        <v>-219773408.04226831</v>
      </c>
      <c r="U34">
        <f t="shared" si="32"/>
        <v>-94158258.146834761</v>
      </c>
      <c r="V34">
        <f t="shared" si="32"/>
        <v>207444322.59990257</v>
      </c>
      <c r="W34">
        <f t="shared" si="32"/>
        <v>579415439.04742932</v>
      </c>
      <c r="X34">
        <f t="shared" si="32"/>
        <v>502441275.15797204</v>
      </c>
      <c r="Y34">
        <f t="shared" si="32"/>
        <v>161113672.68801212</v>
      </c>
      <c r="Z34">
        <f t="shared" si="32"/>
        <v>357222350.45543677</v>
      </c>
      <c r="AA34">
        <f t="shared" si="32"/>
        <v>264792007.22276637</v>
      </c>
      <c r="AB34">
        <f t="shared" si="32"/>
        <v>273442750.86699998</v>
      </c>
      <c r="AC34">
        <f t="shared" si="32"/>
        <v>702089200</v>
      </c>
    </row>
    <row r="35" spans="1:29" x14ac:dyDescent="0.2">
      <c r="A35" t="s">
        <v>1305</v>
      </c>
      <c r="C35">
        <f t="shared" ref="C35:AC35" si="33">C$2*C122</f>
        <v>0</v>
      </c>
      <c r="D35">
        <f t="shared" si="33"/>
        <v>0</v>
      </c>
      <c r="E35">
        <f t="shared" si="33"/>
        <v>0</v>
      </c>
      <c r="F35">
        <f t="shared" si="33"/>
        <v>0</v>
      </c>
      <c r="G35">
        <f t="shared" si="33"/>
        <v>620048.23675415071</v>
      </c>
      <c r="H35">
        <f t="shared" si="33"/>
        <v>-604335.51340560487</v>
      </c>
      <c r="I35">
        <f t="shared" si="33"/>
        <v>0</v>
      </c>
      <c r="J35">
        <f t="shared" si="33"/>
        <v>0</v>
      </c>
      <c r="K35">
        <f t="shared" si="33"/>
        <v>0</v>
      </c>
      <c r="L35">
        <f t="shared" si="33"/>
        <v>0</v>
      </c>
      <c r="M35">
        <f t="shared" si="33"/>
        <v>0</v>
      </c>
      <c r="N35">
        <f t="shared" si="33"/>
        <v>-1938312.166288109</v>
      </c>
      <c r="O35">
        <f t="shared" si="33"/>
        <v>-105740.39311424001</v>
      </c>
      <c r="P35">
        <f t="shared" si="33"/>
        <v>1871355.3670031379</v>
      </c>
      <c r="Q35">
        <f t="shared" si="33"/>
        <v>150220.18882971088</v>
      </c>
      <c r="R35">
        <f t="shared" si="33"/>
        <v>-132667.57736708067</v>
      </c>
      <c r="S35">
        <f t="shared" si="33"/>
        <v>-247603.4804342296</v>
      </c>
      <c r="T35">
        <f t="shared" si="33"/>
        <v>74757.945452843152</v>
      </c>
      <c r="U35">
        <f t="shared" si="33"/>
        <v>0</v>
      </c>
      <c r="V35">
        <f t="shared" si="33"/>
        <v>5690502.4266417967</v>
      </c>
      <c r="W35">
        <f t="shared" si="33"/>
        <v>-305000148.98213005</v>
      </c>
      <c r="X35">
        <f t="shared" si="33"/>
        <v>97301781.649885267</v>
      </c>
      <c r="Y35">
        <f t="shared" si="33"/>
        <v>23465702.719741043</v>
      </c>
      <c r="Z35">
        <f t="shared" si="33"/>
        <v>76618082.067841887</v>
      </c>
      <c r="AA35">
        <f t="shared" si="33"/>
        <v>58833378.064148992</v>
      </c>
      <c r="AB35">
        <f t="shared" si="33"/>
        <v>52832264.21199999</v>
      </c>
      <c r="AC35">
        <f t="shared" si="33"/>
        <v>165184190</v>
      </c>
    </row>
    <row r="36" spans="1:29" x14ac:dyDescent="0.2">
      <c r="A36" t="s">
        <v>1306</v>
      </c>
      <c r="C36">
        <f t="shared" ref="C36:AC36" si="34">C$2*C123</f>
        <v>-30854905.177769475</v>
      </c>
      <c r="D36">
        <f t="shared" si="34"/>
        <v>-36225540.73540803</v>
      </c>
      <c r="E36">
        <f t="shared" si="34"/>
        <v>-142001235.57436997</v>
      </c>
      <c r="F36">
        <f t="shared" si="34"/>
        <v>-129396914.70924926</v>
      </c>
      <c r="G36">
        <f t="shared" si="34"/>
        <v>-154796390.2366232</v>
      </c>
      <c r="H36">
        <f t="shared" si="34"/>
        <v>-166015344.77537045</v>
      </c>
      <c r="I36">
        <f t="shared" si="34"/>
        <v>-235859584.04916203</v>
      </c>
      <c r="J36">
        <f t="shared" si="34"/>
        <v>-140867015.29891008</v>
      </c>
      <c r="K36">
        <f t="shared" si="34"/>
        <v>-162887034.47843784</v>
      </c>
      <c r="L36">
        <f t="shared" si="34"/>
        <v>-135810163.43214434</v>
      </c>
      <c r="M36">
        <f t="shared" si="34"/>
        <v>-245533894.32001734</v>
      </c>
      <c r="N36">
        <f t="shared" si="34"/>
        <v>-203809153.2857528</v>
      </c>
      <c r="O36">
        <f t="shared" si="34"/>
        <v>-135597368.00330248</v>
      </c>
      <c r="P36">
        <f t="shared" si="34"/>
        <v>109386862.71508613</v>
      </c>
      <c r="Q36">
        <f t="shared" si="34"/>
        <v>-207282801.68002489</v>
      </c>
      <c r="R36">
        <f t="shared" si="34"/>
        <v>-338247044.12881941</v>
      </c>
      <c r="S36">
        <f t="shared" si="34"/>
        <v>-355483772.67594993</v>
      </c>
      <c r="T36">
        <f t="shared" si="34"/>
        <v>-219848165.98772115</v>
      </c>
      <c r="U36">
        <f t="shared" si="34"/>
        <v>-94158258.146834761</v>
      </c>
      <c r="V36">
        <f t="shared" si="34"/>
        <v>201273724.91105905</v>
      </c>
      <c r="W36">
        <f t="shared" si="34"/>
        <v>884415588.02955937</v>
      </c>
      <c r="X36">
        <f t="shared" si="34"/>
        <v>405139493.5080868</v>
      </c>
      <c r="Y36">
        <f t="shared" si="34"/>
        <v>137647969.96827108</v>
      </c>
      <c r="Z36">
        <f t="shared" si="34"/>
        <v>280604268.38759488</v>
      </c>
      <c r="AA36">
        <f t="shared" si="34"/>
        <v>205958629.15861738</v>
      </c>
      <c r="AB36">
        <f t="shared" si="34"/>
        <v>220610486.65499997</v>
      </c>
      <c r="AC36">
        <f t="shared" si="34"/>
        <v>536905010</v>
      </c>
    </row>
    <row r="37" spans="1:29" x14ac:dyDescent="0.2">
      <c r="A37" t="s">
        <v>1345</v>
      </c>
      <c r="C37">
        <f t="shared" ref="C37:AC37" si="35">C$2*C124</f>
        <v>-30854905.177769475</v>
      </c>
      <c r="D37">
        <f t="shared" si="35"/>
        <v>-36225540.73540803</v>
      </c>
      <c r="E37">
        <f t="shared" si="35"/>
        <v>-142001235.57436997</v>
      </c>
      <c r="F37">
        <f t="shared" si="35"/>
        <v>-129396914.70924926</v>
      </c>
      <c r="G37">
        <f t="shared" si="35"/>
        <v>-154796390.2366232</v>
      </c>
      <c r="H37">
        <f t="shared" si="35"/>
        <v>-166015344.77537045</v>
      </c>
      <c r="I37">
        <f t="shared" si="35"/>
        <v>-235859584.04916203</v>
      </c>
      <c r="J37">
        <f t="shared" si="35"/>
        <v>-140867015.29891008</v>
      </c>
      <c r="K37">
        <f t="shared" si="35"/>
        <v>-162887034.47843784</v>
      </c>
      <c r="L37">
        <f t="shared" si="35"/>
        <v>-135810163.43214434</v>
      </c>
      <c r="M37">
        <f t="shared" si="35"/>
        <v>-245533894.32001734</v>
      </c>
      <c r="N37">
        <f t="shared" si="35"/>
        <v>-203809153.2857528</v>
      </c>
      <c r="O37">
        <f t="shared" si="35"/>
        <v>-135597368.00330248</v>
      </c>
      <c r="P37">
        <f t="shared" si="35"/>
        <v>109386862.71508613</v>
      </c>
      <c r="Q37">
        <f t="shared" si="35"/>
        <v>-207282801.68002489</v>
      </c>
      <c r="R37">
        <f t="shared" si="35"/>
        <v>-338247044.12881941</v>
      </c>
      <c r="S37">
        <f t="shared" si="35"/>
        <v>-355483772.67594993</v>
      </c>
      <c r="T37">
        <f t="shared" si="35"/>
        <v>-219848165.98772115</v>
      </c>
      <c r="U37">
        <f t="shared" si="35"/>
        <v>-94158258.146834761</v>
      </c>
      <c r="V37">
        <f t="shared" si="35"/>
        <v>201753820.17326078</v>
      </c>
      <c r="W37">
        <f t="shared" si="35"/>
        <v>884415588.02955937</v>
      </c>
      <c r="X37">
        <f t="shared" si="35"/>
        <v>405139493.5080868</v>
      </c>
      <c r="Y37">
        <f t="shared" si="35"/>
        <v>137647969.96827108</v>
      </c>
      <c r="Z37">
        <f t="shared" si="35"/>
        <v>280604268.38759488</v>
      </c>
      <c r="AA37">
        <f t="shared" si="35"/>
        <v>205958629.15861738</v>
      </c>
      <c r="AB37">
        <f t="shared" si="35"/>
        <v>220610486.65499997</v>
      </c>
      <c r="AC37">
        <f t="shared" si="35"/>
        <v>536905010</v>
      </c>
    </row>
    <row r="38" spans="1:29" x14ac:dyDescent="0.2">
      <c r="A38" t="s">
        <v>1346</v>
      </c>
      <c r="C38">
        <f t="shared" ref="C38:AC38" si="36">C$2*C125</f>
        <v>-30854905.177769475</v>
      </c>
      <c r="D38">
        <f t="shared" si="36"/>
        <v>-36225540.73540803</v>
      </c>
      <c r="E38">
        <f t="shared" si="36"/>
        <v>-142191674.2193622</v>
      </c>
      <c r="F38">
        <f t="shared" si="36"/>
        <v>-129396914.70924926</v>
      </c>
      <c r="G38">
        <f t="shared" si="36"/>
        <v>-154796390.2366232</v>
      </c>
      <c r="H38">
        <f t="shared" si="36"/>
        <v>-166015344.77537045</v>
      </c>
      <c r="I38">
        <f t="shared" si="36"/>
        <v>-235859584.04916203</v>
      </c>
      <c r="J38">
        <f t="shared" si="36"/>
        <v>-158234227.29360768</v>
      </c>
      <c r="K38">
        <f t="shared" si="36"/>
        <v>-197709089.29141489</v>
      </c>
      <c r="L38">
        <f t="shared" si="36"/>
        <v>-174551301.38066855</v>
      </c>
      <c r="M38">
        <f t="shared" si="36"/>
        <v>-264705723.07567173</v>
      </c>
      <c r="N38">
        <f t="shared" si="36"/>
        <v>-210346058.31311792</v>
      </c>
      <c r="O38">
        <f t="shared" si="36"/>
        <v>-135597368.00330248</v>
      </c>
      <c r="P38">
        <f t="shared" si="36"/>
        <v>109386862.71508613</v>
      </c>
      <c r="Q38">
        <f t="shared" si="36"/>
        <v>-207282801.68002489</v>
      </c>
      <c r="R38">
        <f t="shared" si="36"/>
        <v>-338247044.12881941</v>
      </c>
      <c r="S38">
        <f t="shared" si="36"/>
        <v>-355483772.67594993</v>
      </c>
      <c r="T38">
        <f t="shared" si="36"/>
        <v>-219848165.98772115</v>
      </c>
      <c r="U38">
        <f t="shared" si="36"/>
        <v>-94158258.146834761</v>
      </c>
      <c r="V38">
        <f t="shared" si="36"/>
        <v>201753820.17326078</v>
      </c>
      <c r="W38">
        <f t="shared" si="36"/>
        <v>884415588.02955937</v>
      </c>
      <c r="X38">
        <f t="shared" si="36"/>
        <v>405139493.5080868</v>
      </c>
      <c r="Y38">
        <f t="shared" si="36"/>
        <v>137647969.96827108</v>
      </c>
      <c r="Z38">
        <f t="shared" si="36"/>
        <v>280604268.38759488</v>
      </c>
      <c r="AA38">
        <f t="shared" si="36"/>
        <v>205958629.15861738</v>
      </c>
      <c r="AB38">
        <f t="shared" si="36"/>
        <v>220610486.65499997</v>
      </c>
      <c r="AC38">
        <f t="shared" si="36"/>
        <v>536905010</v>
      </c>
    </row>
    <row r="39" spans="1:29" x14ac:dyDescent="0.2">
      <c r="A39" t="s">
        <v>1347</v>
      </c>
      <c r="C39">
        <f t="shared" ref="C39:AC39" si="37">C$2*C126</f>
        <v>-30854905.177769475</v>
      </c>
      <c r="D39">
        <f t="shared" si="37"/>
        <v>-36225540.73540803</v>
      </c>
      <c r="E39">
        <f t="shared" si="37"/>
        <v>-142001235.57436997</v>
      </c>
      <c r="F39">
        <f t="shared" si="37"/>
        <v>-129396914.70924926</v>
      </c>
      <c r="G39">
        <f t="shared" si="37"/>
        <v>-152548041.41291466</v>
      </c>
      <c r="H39">
        <f t="shared" si="37"/>
        <v>-166015344.77537045</v>
      </c>
      <c r="I39">
        <f t="shared" si="37"/>
        <v>-235859584.04916203</v>
      </c>
      <c r="J39">
        <f t="shared" si="37"/>
        <v>-140867015.29891008</v>
      </c>
      <c r="K39">
        <f t="shared" si="37"/>
        <v>-162887034.47843784</v>
      </c>
      <c r="L39">
        <f t="shared" si="37"/>
        <v>-135810163.43214434</v>
      </c>
      <c r="M39">
        <f t="shared" si="37"/>
        <v>-264705723.07567173</v>
      </c>
      <c r="N39">
        <f t="shared" si="37"/>
        <v>-210346058.31311792</v>
      </c>
      <c r="O39">
        <f t="shared" si="37"/>
        <v>-135597368.00330248</v>
      </c>
      <c r="P39">
        <f t="shared" si="37"/>
        <v>109386862.71508613</v>
      </c>
      <c r="Q39">
        <f t="shared" si="37"/>
        <v>-207282801.68002489</v>
      </c>
      <c r="R39">
        <f t="shared" si="37"/>
        <v>-338247044.12881941</v>
      </c>
      <c r="S39">
        <f t="shared" si="37"/>
        <v>-355483772.67594993</v>
      </c>
      <c r="T39">
        <f t="shared" si="37"/>
        <v>-219848165.98772115</v>
      </c>
      <c r="U39">
        <f t="shared" si="37"/>
        <v>-94158258.146834761</v>
      </c>
      <c r="V39">
        <f t="shared" si="37"/>
        <v>201753820.17326078</v>
      </c>
      <c r="W39">
        <f t="shared" si="37"/>
        <v>884415588.02955937</v>
      </c>
      <c r="X39">
        <f t="shared" si="37"/>
        <v>405139493.5080868</v>
      </c>
      <c r="Y39">
        <f t="shared" si="37"/>
        <v>137647969.96827108</v>
      </c>
      <c r="Z39">
        <f t="shared" si="37"/>
        <v>280604268.38759488</v>
      </c>
      <c r="AA39">
        <f t="shared" si="37"/>
        <v>205958629.15861738</v>
      </c>
      <c r="AB39">
        <f t="shared" si="37"/>
        <v>220610486.65499997</v>
      </c>
      <c r="AC39">
        <f t="shared" si="37"/>
        <v>536905010</v>
      </c>
    </row>
    <row r="40" spans="1:29" x14ac:dyDescent="0.2">
      <c r="A40" t="s">
        <v>1370</v>
      </c>
      <c r="C40">
        <f t="shared" ref="C40:AC40" si="38">C$2*C127</f>
        <v>0</v>
      </c>
      <c r="D40">
        <f t="shared" si="38"/>
        <v>0</v>
      </c>
      <c r="E40">
        <f t="shared" si="38"/>
        <v>0</v>
      </c>
      <c r="F40">
        <f t="shared" si="38"/>
        <v>0</v>
      </c>
      <c r="G40">
        <f t="shared" si="38"/>
        <v>-2248348.8237085291</v>
      </c>
      <c r="H40">
        <f t="shared" si="38"/>
        <v>0</v>
      </c>
      <c r="I40">
        <f t="shared" si="38"/>
        <v>0</v>
      </c>
      <c r="J40">
        <f t="shared" si="38"/>
        <v>0</v>
      </c>
      <c r="K40">
        <f t="shared" si="38"/>
        <v>0</v>
      </c>
      <c r="L40">
        <f t="shared" si="38"/>
        <v>0</v>
      </c>
      <c r="M40">
        <f t="shared" si="38"/>
        <v>0</v>
      </c>
      <c r="N40">
        <f t="shared" si="38"/>
        <v>0</v>
      </c>
      <c r="O40">
        <f t="shared" si="38"/>
        <v>0</v>
      </c>
      <c r="P40">
        <f t="shared" si="38"/>
        <v>0</v>
      </c>
      <c r="Q40">
        <f t="shared" si="38"/>
        <v>0</v>
      </c>
      <c r="R40">
        <f t="shared" si="38"/>
        <v>0</v>
      </c>
      <c r="S40">
        <f t="shared" si="38"/>
        <v>0</v>
      </c>
      <c r="T40">
        <f t="shared" si="38"/>
        <v>0</v>
      </c>
      <c r="U40">
        <f t="shared" si="38"/>
        <v>0</v>
      </c>
      <c r="V40">
        <f t="shared" si="38"/>
        <v>0</v>
      </c>
      <c r="W40">
        <f t="shared" si="38"/>
        <v>0</v>
      </c>
      <c r="X40">
        <f t="shared" si="38"/>
        <v>0</v>
      </c>
      <c r="Y40">
        <f t="shared" si="38"/>
        <v>0</v>
      </c>
      <c r="Z40">
        <f t="shared" si="38"/>
        <v>0</v>
      </c>
      <c r="AA40">
        <f t="shared" si="38"/>
        <v>0</v>
      </c>
      <c r="AB40">
        <f t="shared" si="38"/>
        <v>0</v>
      </c>
      <c r="AC40">
        <f t="shared" si="38"/>
        <v>0</v>
      </c>
    </row>
    <row r="41" spans="1:29" x14ac:dyDescent="0.2">
      <c r="A41" t="s">
        <v>1362</v>
      </c>
      <c r="C41">
        <f t="shared" ref="C41:AC41" si="39">C$2*C128</f>
        <v>0</v>
      </c>
      <c r="D41">
        <f t="shared" si="39"/>
        <v>0</v>
      </c>
      <c r="E41">
        <f t="shared" si="39"/>
        <v>190438.64499225034</v>
      </c>
      <c r="F41">
        <f t="shared" si="39"/>
        <v>0</v>
      </c>
      <c r="G41">
        <f t="shared" si="39"/>
        <v>0</v>
      </c>
      <c r="H41">
        <f t="shared" si="39"/>
        <v>0</v>
      </c>
      <c r="I41">
        <f t="shared" si="39"/>
        <v>0</v>
      </c>
      <c r="J41">
        <f t="shared" si="39"/>
        <v>17367211.994697623</v>
      </c>
      <c r="K41">
        <f t="shared" si="39"/>
        <v>34822054.812977046</v>
      </c>
      <c r="L41">
        <f t="shared" si="39"/>
        <v>38741137.948524199</v>
      </c>
      <c r="M41">
        <f t="shared" si="39"/>
        <v>19171828.755654395</v>
      </c>
      <c r="N41">
        <f t="shared" si="39"/>
        <v>6536905.027365108</v>
      </c>
      <c r="O41">
        <f t="shared" si="39"/>
        <v>0</v>
      </c>
      <c r="P41">
        <f t="shared" si="39"/>
        <v>0</v>
      </c>
      <c r="Q41">
        <f t="shared" si="39"/>
        <v>0</v>
      </c>
      <c r="R41">
        <f t="shared" si="39"/>
        <v>0</v>
      </c>
      <c r="S41">
        <f t="shared" si="39"/>
        <v>0</v>
      </c>
      <c r="T41">
        <f t="shared" si="39"/>
        <v>0</v>
      </c>
      <c r="U41">
        <f t="shared" si="39"/>
        <v>0</v>
      </c>
      <c r="V41">
        <f t="shared" si="39"/>
        <v>0</v>
      </c>
      <c r="W41">
        <f t="shared" si="39"/>
        <v>0</v>
      </c>
      <c r="X41">
        <f t="shared" si="39"/>
        <v>0</v>
      </c>
      <c r="Y41">
        <f t="shared" si="39"/>
        <v>0</v>
      </c>
      <c r="Z41">
        <f t="shared" si="39"/>
        <v>0</v>
      </c>
      <c r="AA41">
        <f t="shared" si="39"/>
        <v>0</v>
      </c>
      <c r="AB41">
        <f t="shared" si="39"/>
        <v>0</v>
      </c>
      <c r="AC41">
        <f t="shared" si="39"/>
        <v>0</v>
      </c>
    </row>
    <row r="81" spans="1:47" ht="18" x14ac:dyDescent="0.2">
      <c r="A81" s="23"/>
    </row>
    <row r="82" spans="1:47" ht="18" x14ac:dyDescent="0.2">
      <c r="A82" s="23"/>
    </row>
    <row r="83" spans="1:47" ht="18" x14ac:dyDescent="0.2">
      <c r="A83" s="23"/>
    </row>
    <row r="84" spans="1:47" ht="18" x14ac:dyDescent="0.2">
      <c r="A84" s="23"/>
    </row>
    <row r="85" spans="1:47" ht="18" x14ac:dyDescent="0.2">
      <c r="A85" s="23"/>
    </row>
    <row r="86" spans="1:47" ht="18" x14ac:dyDescent="0.2">
      <c r="A86" s="23"/>
    </row>
    <row r="87" spans="1:47" ht="18" x14ac:dyDescent="0.2">
      <c r="A87" s="23"/>
    </row>
    <row r="88" spans="1:47" ht="18" x14ac:dyDescent="0.2">
      <c r="A88" s="22"/>
    </row>
    <row r="89" spans="1:47" ht="18" x14ac:dyDescent="0.2">
      <c r="A89" s="23"/>
    </row>
    <row r="90" spans="1:47" x14ac:dyDescent="0.2">
      <c r="A90" t="s">
        <v>1285</v>
      </c>
      <c r="B90" s="19">
        <v>2230005000</v>
      </c>
      <c r="C90" s="19">
        <v>2272000</v>
      </c>
      <c r="D90" s="19">
        <v>10500000</v>
      </c>
      <c r="E90" s="19">
        <v>24759000</v>
      </c>
      <c r="F90" s="19">
        <v>41006000</v>
      </c>
      <c r="G90" s="19">
        <v>44322000</v>
      </c>
      <c r="H90" s="19">
        <v>51540000</v>
      </c>
      <c r="I90" s="19">
        <v>52857000</v>
      </c>
      <c r="J90" s="19">
        <v>75961000</v>
      </c>
      <c r="K90" s="19">
        <v>98670000</v>
      </c>
      <c r="L90" s="19">
        <v>113470000</v>
      </c>
      <c r="M90" s="19">
        <v>117859000</v>
      </c>
      <c r="N90" s="19">
        <v>151759000</v>
      </c>
      <c r="O90" s="19">
        <v>185045000</v>
      </c>
      <c r="P90" s="19">
        <v>289636000</v>
      </c>
      <c r="Q90" s="19">
        <v>47450000</v>
      </c>
      <c r="R90" s="19">
        <v>31338000</v>
      </c>
      <c r="S90" s="19">
        <v>25111000</v>
      </c>
      <c r="T90" s="19">
        <v>37172000</v>
      </c>
      <c r="U90" s="19">
        <v>191454000</v>
      </c>
      <c r="V90" s="19">
        <v>452477000</v>
      </c>
      <c r="W90" s="19">
        <v>853826000</v>
      </c>
      <c r="X90" s="19">
        <v>967775000</v>
      </c>
      <c r="Y90" s="19">
        <v>987538000</v>
      </c>
      <c r="Z90" s="19">
        <v>1434970000</v>
      </c>
      <c r="AA90" s="19">
        <v>1611062000</v>
      </c>
      <c r="AB90" s="19">
        <v>1830208000</v>
      </c>
      <c r="AC90" s="19">
        <v>2168701000</v>
      </c>
    </row>
    <row r="91" spans="1:47" x14ac:dyDescent="0.2">
      <c r="A91" t="s">
        <v>1332</v>
      </c>
      <c r="B91" s="19">
        <v>3020578000</v>
      </c>
      <c r="C91" s="19">
        <v>2272000</v>
      </c>
      <c r="D91" s="19">
        <v>10500000</v>
      </c>
      <c r="E91" s="19">
        <v>24759000</v>
      </c>
      <c r="F91" s="19">
        <v>41006000</v>
      </c>
      <c r="G91" s="19">
        <v>44322000</v>
      </c>
      <c r="H91" s="19">
        <v>51540000</v>
      </c>
      <c r="I91" s="19">
        <v>52857000</v>
      </c>
      <c r="J91" s="19">
        <v>75961000</v>
      </c>
      <c r="K91" s="19">
        <v>98670000</v>
      </c>
      <c r="L91" s="19">
        <v>113470000</v>
      </c>
      <c r="M91" s="19">
        <v>117539000</v>
      </c>
      <c r="N91" s="19">
        <v>151759000</v>
      </c>
      <c r="O91" s="19">
        <v>185045000</v>
      </c>
      <c r="P91" s="19">
        <v>289636000</v>
      </c>
      <c r="Q91" s="19">
        <v>47450000</v>
      </c>
      <c r="R91" s="19">
        <v>31338000</v>
      </c>
      <c r="S91" s="19">
        <v>25111000</v>
      </c>
      <c r="T91" s="19">
        <v>37172000</v>
      </c>
      <c r="U91" s="19">
        <v>191454000</v>
      </c>
      <c r="V91" s="19">
        <v>452477000</v>
      </c>
      <c r="W91" s="19">
        <v>973076000</v>
      </c>
      <c r="X91" s="19">
        <v>1165446000</v>
      </c>
      <c r="Y91" s="19">
        <v>1208579000</v>
      </c>
      <c r="Z91" s="19">
        <v>1810627000</v>
      </c>
      <c r="AA91" s="19">
        <v>2160988000</v>
      </c>
      <c r="AB91" s="19">
        <v>2473862000</v>
      </c>
      <c r="AC91" s="19">
        <v>2877552000</v>
      </c>
    </row>
    <row r="92" spans="1:47" x14ac:dyDescent="0.2">
      <c r="A92" t="s">
        <v>1349</v>
      </c>
      <c r="B92" s="19">
        <v>75935000</v>
      </c>
      <c r="D92" s="19">
        <v>-5700000</v>
      </c>
      <c r="E92" s="19">
        <v>-18597000</v>
      </c>
      <c r="M92">
        <v>0</v>
      </c>
      <c r="N92">
        <v>0</v>
      </c>
      <c r="O92">
        <v>0</v>
      </c>
      <c r="P92">
        <v>0</v>
      </c>
      <c r="Q92">
        <v>0</v>
      </c>
      <c r="R92" s="19">
        <v>1118000</v>
      </c>
      <c r="S92" s="19">
        <v>2043000</v>
      </c>
      <c r="T92" s="19">
        <v>3895000</v>
      </c>
      <c r="U92" s="19">
        <v>6552000</v>
      </c>
      <c r="V92" s="19">
        <v>15066000</v>
      </c>
      <c r="W92" s="19">
        <v>26348000</v>
      </c>
      <c r="X92" s="19">
        <v>33097000</v>
      </c>
      <c r="Y92" s="19">
        <v>36272000</v>
      </c>
      <c r="Z92" s="19">
        <v>52873000</v>
      </c>
      <c r="AA92" s="19">
        <v>57909000</v>
      </c>
      <c r="AB92" s="19">
        <v>72547000</v>
      </c>
      <c r="AC92" s="19">
        <v>76216000</v>
      </c>
    </row>
    <row r="93" spans="1:47" x14ac:dyDescent="0.2">
      <c r="A93" t="s">
        <v>1350</v>
      </c>
      <c r="B93" s="19">
        <v>2154070000</v>
      </c>
      <c r="D93" s="19">
        <v>16200000</v>
      </c>
      <c r="E93" s="19">
        <v>43356000</v>
      </c>
      <c r="M93" s="19">
        <v>117859000</v>
      </c>
      <c r="N93" s="19">
        <v>151759000</v>
      </c>
      <c r="O93" s="19">
        <v>185045000</v>
      </c>
      <c r="P93" s="19">
        <v>289636000</v>
      </c>
      <c r="Q93" s="19">
        <v>47450000</v>
      </c>
      <c r="R93" s="19">
        <v>30220000</v>
      </c>
      <c r="S93" s="19">
        <v>23068000</v>
      </c>
      <c r="T93" s="19">
        <v>33277000</v>
      </c>
      <c r="U93" s="19">
        <v>184902000</v>
      </c>
      <c r="V93" s="19">
        <v>437411000</v>
      </c>
      <c r="W93" s="19">
        <v>827478000</v>
      </c>
      <c r="X93" s="19">
        <v>934678000</v>
      </c>
      <c r="Y93" s="19">
        <v>951266000</v>
      </c>
      <c r="Z93" s="19">
        <v>1382097000</v>
      </c>
      <c r="AA93" s="19">
        <v>1553153000</v>
      </c>
      <c r="AB93" s="19">
        <v>1757661000</v>
      </c>
      <c r="AC93" s="19">
        <v>2092485000</v>
      </c>
    </row>
    <row r="94" spans="1:47" x14ac:dyDescent="0.2">
      <c r="A94" t="s">
        <v>1287</v>
      </c>
      <c r="B94" s="19">
        <v>1402332000</v>
      </c>
      <c r="C94" s="19">
        <v>17568000</v>
      </c>
      <c r="D94" s="19">
        <v>35000000</v>
      </c>
      <c r="E94" s="19">
        <v>86220000</v>
      </c>
      <c r="F94" s="19">
        <v>109647000</v>
      </c>
      <c r="G94" s="19">
        <v>131438000</v>
      </c>
      <c r="H94" s="19">
        <v>146874000</v>
      </c>
      <c r="I94" s="19">
        <v>159408000</v>
      </c>
      <c r="J94" s="19">
        <v>169952000</v>
      </c>
      <c r="K94" s="19">
        <v>225424000</v>
      </c>
      <c r="L94" s="19">
        <v>307453000</v>
      </c>
      <c r="M94" s="19">
        <v>294282000</v>
      </c>
      <c r="N94" s="19">
        <v>273666000</v>
      </c>
      <c r="O94" s="19">
        <v>243698000</v>
      </c>
      <c r="P94" s="19">
        <v>189965000</v>
      </c>
      <c r="Q94" s="19">
        <v>160715000</v>
      </c>
      <c r="R94" s="19">
        <v>229721000</v>
      </c>
      <c r="S94" s="19">
        <v>239930000</v>
      </c>
      <c r="T94" s="19">
        <v>153656000</v>
      </c>
      <c r="U94" s="19">
        <v>212112000</v>
      </c>
      <c r="V94" s="19">
        <v>271501000</v>
      </c>
      <c r="W94" s="19">
        <v>388623000</v>
      </c>
      <c r="X94" s="19">
        <v>565208000</v>
      </c>
      <c r="Y94" s="19">
        <v>841206000</v>
      </c>
      <c r="Z94" s="19">
        <v>1095431000</v>
      </c>
      <c r="AA94" s="19">
        <v>1351669000</v>
      </c>
      <c r="AB94" s="19">
        <v>1586776000</v>
      </c>
      <c r="AC94" s="19">
        <v>1402536000</v>
      </c>
    </row>
    <row r="95" spans="1:47" x14ac:dyDescent="0.2">
      <c r="A95" s="46" t="s">
        <v>1408</v>
      </c>
      <c r="B95" s="19"/>
      <c r="C95" s="48">
        <f t="shared" ref="C95:AU95" si="40">C94/C$3</f>
        <v>3.925978363664576</v>
      </c>
      <c r="D95" s="48">
        <f t="shared" si="40"/>
        <v>1.7207012529810686</v>
      </c>
      <c r="E95" s="48">
        <f t="shared" si="40"/>
        <v>1.8468907651969624</v>
      </c>
      <c r="F95" s="48">
        <f t="shared" si="40"/>
        <v>1.4710248700641937</v>
      </c>
      <c r="G95" s="48">
        <f t="shared" si="40"/>
        <v>1.6500428059444823</v>
      </c>
      <c r="H95" s="48">
        <f t="shared" si="40"/>
        <v>1.626827434001263</v>
      </c>
      <c r="I95" s="48">
        <f t="shared" si="40"/>
        <v>1.7548928556964156</v>
      </c>
      <c r="J95" s="48">
        <f t="shared" si="40"/>
        <v>1.3405694628751421</v>
      </c>
      <c r="K95" s="48">
        <f t="shared" si="40"/>
        <v>1.4235093293841239</v>
      </c>
      <c r="L95" s="48">
        <f t="shared" si="40"/>
        <v>1.7233902664808221</v>
      </c>
      <c r="M95" s="48">
        <f t="shared" si="40"/>
        <v>1.6561052162899597</v>
      </c>
      <c r="N95" s="48">
        <f t="shared" si="40"/>
        <v>1.1964199196310845</v>
      </c>
      <c r="O95" s="48">
        <f t="shared" si="40"/>
        <v>0.89673926424913863</v>
      </c>
      <c r="P95" s="48">
        <f t="shared" si="40"/>
        <v>0.45387321326478397</v>
      </c>
      <c r="Q95" s="48">
        <f t="shared" si="40"/>
        <v>2.4125463733145582</v>
      </c>
      <c r="R95" s="48">
        <f t="shared" si="40"/>
        <v>5.3043949921593052</v>
      </c>
      <c r="S95" s="48">
        <f t="shared" si="40"/>
        <v>7.0232024724410484</v>
      </c>
      <c r="T95" s="48">
        <f t="shared" si="40"/>
        <v>3.0411576012909207</v>
      </c>
      <c r="U95" s="48">
        <f t="shared" si="40"/>
        <v>0.82625780175145014</v>
      </c>
      <c r="V95" s="48">
        <f t="shared" si="40"/>
        <v>0.45868397687610446</v>
      </c>
      <c r="W95" s="48">
        <f t="shared" si="40"/>
        <v>0.35513696870194728</v>
      </c>
      <c r="X95" s="48">
        <f t="shared" si="40"/>
        <v>0.46275443301231833</v>
      </c>
      <c r="Y95" s="48">
        <f t="shared" si="40"/>
        <v>0.69174610959702865</v>
      </c>
      <c r="Z95" s="48">
        <f t="shared" si="40"/>
        <v>0.6286057366887603</v>
      </c>
      <c r="AA95" s="48">
        <f t="shared" si="40"/>
        <v>0.74254348487442934</v>
      </c>
      <c r="AB95" s="48">
        <f t="shared" si="40"/>
        <v>0.81650981469723949</v>
      </c>
      <c r="AC95" s="48">
        <f t="shared" si="40"/>
        <v>0.62788066999240744</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518171000</v>
      </c>
      <c r="C96" s="19">
        <v>5472000</v>
      </c>
      <c r="D96" s="19">
        <v>7600000</v>
      </c>
      <c r="E96" s="19">
        <v>18907000</v>
      </c>
      <c r="F96" s="19">
        <v>19166000</v>
      </c>
      <c r="G96" s="19">
        <v>18758000</v>
      </c>
      <c r="H96" s="19">
        <v>18586000</v>
      </c>
      <c r="I96" s="19">
        <v>20905000</v>
      </c>
      <c r="J96" s="19">
        <v>27731000</v>
      </c>
      <c r="K96" s="19">
        <v>39123000</v>
      </c>
      <c r="L96" s="19">
        <v>44940000</v>
      </c>
      <c r="M96" s="19">
        <v>36892000</v>
      </c>
      <c r="N96" s="19">
        <v>38964000</v>
      </c>
      <c r="O96" s="19">
        <v>33020000</v>
      </c>
      <c r="P96" s="19">
        <v>33129000</v>
      </c>
      <c r="Q96" s="19">
        <v>31837000</v>
      </c>
      <c r="R96" s="19">
        <v>50958000</v>
      </c>
      <c r="S96" s="19">
        <v>50829000</v>
      </c>
      <c r="T96" s="19">
        <v>57305000</v>
      </c>
      <c r="U96" s="19">
        <v>116145000</v>
      </c>
      <c r="V96" s="19">
        <v>159330000</v>
      </c>
      <c r="W96" s="19">
        <v>206366000</v>
      </c>
      <c r="X96" s="19">
        <v>228244000</v>
      </c>
      <c r="Y96" s="19">
        <v>293355000</v>
      </c>
      <c r="Z96" s="19">
        <v>401715000</v>
      </c>
      <c r="AA96" s="19">
        <v>459856000</v>
      </c>
      <c r="AB96" s="19">
        <v>542705000</v>
      </c>
      <c r="AC96" s="19">
        <v>492128000</v>
      </c>
    </row>
    <row r="97" spans="1:47" x14ac:dyDescent="0.2">
      <c r="A97" s="46" t="s">
        <v>1409</v>
      </c>
      <c r="B97" s="19"/>
      <c r="C97" s="48">
        <f t="shared" ref="C97:AU97" si="41">C96/C$3</f>
        <v>1.2228457198299498</v>
      </c>
      <c r="D97" s="48">
        <f t="shared" si="41"/>
        <v>0.3736379863616035</v>
      </c>
      <c r="E97" s="48">
        <f t="shared" si="41"/>
        <v>0.40500073877962156</v>
      </c>
      <c r="F97" s="48">
        <f t="shared" si="41"/>
        <v>0.2571311815156852</v>
      </c>
      <c r="G97" s="48">
        <f t="shared" si="41"/>
        <v>0.23548367255973615</v>
      </c>
      <c r="H97" s="48">
        <f t="shared" si="41"/>
        <v>0.20586499100145345</v>
      </c>
      <c r="I97" s="48">
        <f t="shared" si="41"/>
        <v>0.23013923484601503</v>
      </c>
      <c r="J97" s="48">
        <f t="shared" si="41"/>
        <v>0.21874018414017232</v>
      </c>
      <c r="K97" s="48">
        <f t="shared" si="41"/>
        <v>0.24705424219912289</v>
      </c>
      <c r="L97" s="48">
        <f t="shared" si="41"/>
        <v>0.25190568501737876</v>
      </c>
      <c r="M97" s="48">
        <f t="shared" si="41"/>
        <v>0.20761389972668798</v>
      </c>
      <c r="N97" s="48">
        <f t="shared" si="41"/>
        <v>0.17034379772608063</v>
      </c>
      <c r="O97" s="48">
        <f t="shared" si="41"/>
        <v>0.12150419989292714</v>
      </c>
      <c r="P97" s="48">
        <f t="shared" si="41"/>
        <v>7.9153347628505399E-2</v>
      </c>
      <c r="Q97" s="48">
        <f t="shared" si="41"/>
        <v>0.47791580678353351</v>
      </c>
      <c r="R97" s="48">
        <f t="shared" si="41"/>
        <v>1.1766506327695503</v>
      </c>
      <c r="S97" s="48">
        <f t="shared" si="41"/>
        <v>1.4878604529308801</v>
      </c>
      <c r="T97" s="48">
        <f t="shared" si="41"/>
        <v>1.1341798324958101</v>
      </c>
      <c r="U97" s="48">
        <f t="shared" si="41"/>
        <v>0.45242943531918128</v>
      </c>
      <c r="V97" s="48">
        <f t="shared" si="41"/>
        <v>0.26917808050677428</v>
      </c>
      <c r="W97" s="48">
        <f t="shared" si="41"/>
        <v>0.18858429810676683</v>
      </c>
      <c r="X97" s="48">
        <f t="shared" si="41"/>
        <v>0.18687089143901639</v>
      </c>
      <c r="Y97" s="48">
        <f t="shared" si="41"/>
        <v>0.24123363359371705</v>
      </c>
      <c r="Z97" s="48">
        <f t="shared" si="41"/>
        <v>0.2305214600590319</v>
      </c>
      <c r="AA97" s="48">
        <f t="shared" si="41"/>
        <v>0.25262329518574117</v>
      </c>
      <c r="AB97" s="48">
        <f t="shared" si="41"/>
        <v>0.2792605629183107</v>
      </c>
      <c r="AC97" s="48">
        <f t="shared" si="41"/>
        <v>0.2203135308912024</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518171000</v>
      </c>
      <c r="O98" s="19">
        <v>33020000</v>
      </c>
      <c r="P98" s="19">
        <v>33129000</v>
      </c>
      <c r="Q98" s="19">
        <v>31837000</v>
      </c>
      <c r="R98" s="19">
        <v>50958000</v>
      </c>
      <c r="S98" s="19">
        <v>50829000</v>
      </c>
      <c r="T98" s="19">
        <v>57305000</v>
      </c>
      <c r="U98" s="19">
        <v>116145000</v>
      </c>
      <c r="V98" s="19">
        <v>159362000</v>
      </c>
      <c r="AB98" s="19">
        <v>542705000</v>
      </c>
      <c r="AC98" s="19">
        <v>492128000</v>
      </c>
    </row>
    <row r="99" spans="1:47" x14ac:dyDescent="0.2">
      <c r="A99" t="s">
        <v>1351</v>
      </c>
      <c r="B99" s="19">
        <v>70105000</v>
      </c>
      <c r="AB99" s="19">
        <v>72025000</v>
      </c>
      <c r="AC99" s="19">
        <v>63166000</v>
      </c>
    </row>
    <row r="100" spans="1:47" x14ac:dyDescent="0.2">
      <c r="A100" s="46" t="s">
        <v>1410</v>
      </c>
      <c r="B100" s="19"/>
      <c r="C100" s="48">
        <f t="shared" ref="C100:AU100" si="42">C99/C$3</f>
        <v>0</v>
      </c>
      <c r="D100" s="48">
        <f t="shared" si="42"/>
        <v>0</v>
      </c>
      <c r="E100" s="48">
        <f t="shared" si="42"/>
        <v>0</v>
      </c>
      <c r="F100" s="48">
        <f t="shared" si="42"/>
        <v>0</v>
      </c>
      <c r="G100" s="48">
        <f t="shared" si="42"/>
        <v>0</v>
      </c>
      <c r="H100" s="48">
        <f t="shared" si="42"/>
        <v>0</v>
      </c>
      <c r="I100" s="48">
        <f t="shared" si="42"/>
        <v>0</v>
      </c>
      <c r="J100" s="48">
        <f t="shared" si="42"/>
        <v>0</v>
      </c>
      <c r="K100" s="48">
        <f t="shared" si="42"/>
        <v>0</v>
      </c>
      <c r="L100" s="48">
        <f t="shared" si="42"/>
        <v>0</v>
      </c>
      <c r="M100" s="48">
        <f t="shared" si="42"/>
        <v>0</v>
      </c>
      <c r="N100" s="48">
        <f t="shared" si="42"/>
        <v>0</v>
      </c>
      <c r="O100" s="48">
        <f t="shared" si="42"/>
        <v>0</v>
      </c>
      <c r="P100" s="48">
        <f t="shared" si="42"/>
        <v>0</v>
      </c>
      <c r="Q100" s="48">
        <f t="shared" si="42"/>
        <v>0</v>
      </c>
      <c r="R100" s="48">
        <f t="shared" si="42"/>
        <v>0</v>
      </c>
      <c r="S100" s="48">
        <f t="shared" si="42"/>
        <v>0</v>
      </c>
      <c r="T100" s="48">
        <f t="shared" si="42"/>
        <v>0</v>
      </c>
      <c r="U100" s="48">
        <f t="shared" si="42"/>
        <v>0</v>
      </c>
      <c r="V100" s="48">
        <f t="shared" si="42"/>
        <v>0</v>
      </c>
      <c r="W100" s="48">
        <f t="shared" si="42"/>
        <v>0</v>
      </c>
      <c r="X100" s="48">
        <f t="shared" si="42"/>
        <v>0</v>
      </c>
      <c r="Y100" s="48">
        <f t="shared" si="42"/>
        <v>0</v>
      </c>
      <c r="Z100" s="48">
        <f t="shared" si="42"/>
        <v>0</v>
      </c>
      <c r="AA100" s="48">
        <f t="shared" si="42"/>
        <v>0</v>
      </c>
      <c r="AB100" s="48">
        <f t="shared" si="42"/>
        <v>3.7062017199383325E-2</v>
      </c>
      <c r="AC100" s="48">
        <f t="shared" si="42"/>
        <v>2.8277855542203838E-2</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1335</v>
      </c>
      <c r="B101" s="19">
        <v>448066000</v>
      </c>
      <c r="O101" s="19">
        <v>33020000</v>
      </c>
      <c r="P101" s="19">
        <v>33129000</v>
      </c>
      <c r="Q101" s="19">
        <v>31837000</v>
      </c>
      <c r="R101" s="19">
        <v>50958000</v>
      </c>
      <c r="S101" s="19">
        <v>50829000</v>
      </c>
      <c r="T101" s="19">
        <v>57305000</v>
      </c>
      <c r="U101" s="19">
        <v>116145000</v>
      </c>
      <c r="V101" s="19">
        <v>159362000</v>
      </c>
      <c r="AB101" s="19">
        <v>470680000</v>
      </c>
      <c r="AC101" s="19">
        <v>428962000</v>
      </c>
    </row>
    <row r="102" spans="1:47" x14ac:dyDescent="0.2">
      <c r="A102" t="s">
        <v>1336</v>
      </c>
      <c r="B102" s="19">
        <v>884161000</v>
      </c>
      <c r="C102" s="19">
        <v>12096000</v>
      </c>
      <c r="D102" s="19">
        <v>21700000</v>
      </c>
      <c r="E102" s="19">
        <v>48456000</v>
      </c>
      <c r="F102" s="19">
        <v>82700000</v>
      </c>
      <c r="G102" s="19">
        <v>112014000</v>
      </c>
      <c r="H102" s="19">
        <v>127622000</v>
      </c>
      <c r="I102" s="19">
        <v>137724000</v>
      </c>
      <c r="J102" s="19">
        <v>141135000</v>
      </c>
      <c r="K102" s="19">
        <v>185481000</v>
      </c>
      <c r="L102" s="19">
        <v>225375000</v>
      </c>
      <c r="M102" s="19">
        <v>257390000</v>
      </c>
      <c r="N102" s="19">
        <v>234702000</v>
      </c>
      <c r="O102" s="19">
        <v>210678000</v>
      </c>
      <c r="P102" s="19">
        <v>156836000</v>
      </c>
      <c r="Q102" s="19">
        <v>128878000</v>
      </c>
      <c r="R102" s="19">
        <v>178763000</v>
      </c>
      <c r="S102" s="19">
        <v>189101000</v>
      </c>
      <c r="T102" s="19">
        <v>96351000</v>
      </c>
      <c r="U102" s="19">
        <v>95967000</v>
      </c>
      <c r="V102" s="19">
        <v>112171000</v>
      </c>
      <c r="W102" s="19">
        <v>182257000</v>
      </c>
      <c r="X102" s="19">
        <v>336964000</v>
      </c>
      <c r="Y102" s="19">
        <v>547851000</v>
      </c>
      <c r="Z102" s="19">
        <v>693716000</v>
      </c>
      <c r="AA102" s="19">
        <v>891813000</v>
      </c>
      <c r="AB102" s="19">
        <v>1044071000</v>
      </c>
      <c r="AC102" s="19">
        <v>910408000</v>
      </c>
    </row>
    <row r="103" spans="1:47" x14ac:dyDescent="0.2">
      <c r="A103" s="46"/>
      <c r="B103" s="19"/>
      <c r="C103" s="48">
        <f t="shared" ref="C103:AU103" si="43">C102/C$3</f>
        <v>2.7031326438346261</v>
      </c>
      <c r="D103" s="48">
        <f t="shared" si="43"/>
        <v>1.0668347768482627</v>
      </c>
      <c r="E103" s="48">
        <f t="shared" si="43"/>
        <v>1.0379603214843889</v>
      </c>
      <c r="F103" s="48">
        <f t="shared" si="43"/>
        <v>1.1095037415917337</v>
      </c>
      <c r="G103" s="48">
        <f t="shared" si="43"/>
        <v>1.4061983206155393</v>
      </c>
      <c r="H103" s="48">
        <f t="shared" si="43"/>
        <v>1.4135855956950119</v>
      </c>
      <c r="I103" s="48">
        <f t="shared" si="43"/>
        <v>1.5161777555576454</v>
      </c>
      <c r="J103" s="48">
        <f t="shared" si="43"/>
        <v>1.1132629868603088</v>
      </c>
      <c r="K103" s="48">
        <f t="shared" si="43"/>
        <v>1.17127694444024</v>
      </c>
      <c r="L103" s="48">
        <f t="shared" si="43"/>
        <v>1.2633120552023083</v>
      </c>
      <c r="M103" s="48">
        <f t="shared" si="43"/>
        <v>1.4484913165632716</v>
      </c>
      <c r="N103" s="48">
        <f t="shared" si="43"/>
        <v>1.0260761219050041</v>
      </c>
      <c r="O103" s="48">
        <f t="shared" si="43"/>
        <v>0.77523506435621148</v>
      </c>
      <c r="P103" s="48">
        <f t="shared" si="43"/>
        <v>0.37471986563627857</v>
      </c>
      <c r="Q103" s="48">
        <f t="shared" si="43"/>
        <v>1.9346305665310246</v>
      </c>
      <c r="R103" s="48">
        <f t="shared" si="43"/>
        <v>4.1277443593897551</v>
      </c>
      <c r="S103" s="48">
        <f t="shared" si="43"/>
        <v>5.5353420195101686</v>
      </c>
      <c r="T103" s="48">
        <f t="shared" si="43"/>
        <v>1.9069777687951104</v>
      </c>
      <c r="U103" s="48">
        <f t="shared" si="43"/>
        <v>0.37382836643226891</v>
      </c>
      <c r="V103" s="48">
        <f t="shared" si="43"/>
        <v>0.18950589636933018</v>
      </c>
      <c r="W103" s="48">
        <f t="shared" si="43"/>
        <v>0.16655267059518042</v>
      </c>
      <c r="X103" s="48">
        <f t="shared" si="43"/>
        <v>0.27588354157330192</v>
      </c>
      <c r="Y103" s="48">
        <f t="shared" si="43"/>
        <v>0.45051247600331162</v>
      </c>
      <c r="Z103" s="48">
        <f t="shared" si="43"/>
        <v>0.39808427662972845</v>
      </c>
      <c r="AA103" s="48">
        <f t="shared" si="43"/>
        <v>0.48992018968868811</v>
      </c>
      <c r="AB103" s="48">
        <f t="shared" si="43"/>
        <v>0.53724925177892879</v>
      </c>
      <c r="AC103" s="48">
        <f t="shared" si="43"/>
        <v>0.40756713910120496</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1355</v>
      </c>
      <c r="D104" s="19">
        <v>5700000</v>
      </c>
      <c r="E104" s="19">
        <v>18857000</v>
      </c>
      <c r="F104" s="19">
        <v>5092000</v>
      </c>
      <c r="G104" s="19">
        <v>666000</v>
      </c>
      <c r="H104" s="19">
        <v>666000</v>
      </c>
      <c r="I104" s="19">
        <v>779000</v>
      </c>
      <c r="J104" s="19">
        <v>1086000</v>
      </c>
      <c r="K104" s="19">
        <v>820000</v>
      </c>
      <c r="L104" s="19">
        <v>202000</v>
      </c>
      <c r="M104">
        <v>0</v>
      </c>
      <c r="N104">
        <v>0</v>
      </c>
    </row>
    <row r="105" spans="1:47" x14ac:dyDescent="0.2">
      <c r="A105" t="s">
        <v>1356</v>
      </c>
      <c r="D105" s="19">
        <v>5700000</v>
      </c>
      <c r="E105" s="19">
        <v>18857000</v>
      </c>
      <c r="F105" s="19">
        <v>5092000</v>
      </c>
      <c r="G105" s="19">
        <v>666000</v>
      </c>
      <c r="H105" s="19">
        <v>666000</v>
      </c>
      <c r="I105" s="19">
        <v>779000</v>
      </c>
      <c r="J105" s="19">
        <v>1086000</v>
      </c>
      <c r="K105" s="19">
        <v>820000</v>
      </c>
      <c r="L105" s="19">
        <v>202000</v>
      </c>
      <c r="M105">
        <v>0</v>
      </c>
      <c r="N105">
        <v>0</v>
      </c>
    </row>
    <row r="106" spans="1:47" x14ac:dyDescent="0.2">
      <c r="A106" t="s">
        <v>1365</v>
      </c>
      <c r="F106" s="19">
        <v>5092000</v>
      </c>
      <c r="G106" s="19">
        <v>666000</v>
      </c>
      <c r="H106" s="19">
        <v>666000</v>
      </c>
      <c r="I106" s="19">
        <v>779000</v>
      </c>
      <c r="J106" s="19">
        <v>1086000</v>
      </c>
      <c r="K106" s="19">
        <v>820000</v>
      </c>
      <c r="L106" s="19">
        <v>202000</v>
      </c>
      <c r="M106">
        <v>0</v>
      </c>
      <c r="N106">
        <v>0</v>
      </c>
    </row>
    <row r="107" spans="1:47" x14ac:dyDescent="0.2">
      <c r="A107" t="s">
        <v>1366</v>
      </c>
      <c r="F107" s="19">
        <v>5092000</v>
      </c>
      <c r="G107" s="19">
        <v>666000</v>
      </c>
      <c r="H107" s="19">
        <v>666000</v>
      </c>
      <c r="I107" s="19">
        <v>779000</v>
      </c>
      <c r="J107" s="19">
        <v>1086000</v>
      </c>
      <c r="K107" s="19">
        <v>820000</v>
      </c>
      <c r="L107" s="19">
        <v>202000</v>
      </c>
      <c r="M107">
        <v>0</v>
      </c>
      <c r="N107">
        <v>0</v>
      </c>
    </row>
    <row r="108" spans="1:47" x14ac:dyDescent="0.2">
      <c r="A108" t="s">
        <v>1358</v>
      </c>
      <c r="F108" s="19">
        <v>2689000</v>
      </c>
      <c r="L108" s="19">
        <v>36936000</v>
      </c>
      <c r="M108" s="19">
        <v>4570000</v>
      </c>
    </row>
    <row r="109" spans="1:47" x14ac:dyDescent="0.2">
      <c r="A109" t="s">
        <v>1293</v>
      </c>
      <c r="B109" s="19">
        <v>751738000</v>
      </c>
      <c r="C109" s="19">
        <v>-15296000</v>
      </c>
      <c r="D109" s="19">
        <v>-18800000</v>
      </c>
      <c r="E109" s="19">
        <v>-42864000</v>
      </c>
      <c r="F109" s="19">
        <v>-68641000</v>
      </c>
      <c r="G109" s="19">
        <v>-87116000</v>
      </c>
      <c r="H109" s="19">
        <v>-95334000</v>
      </c>
      <c r="I109" s="19">
        <v>-106551000</v>
      </c>
      <c r="J109" s="19">
        <v>-93991000</v>
      </c>
      <c r="K109" s="19">
        <v>-126754000</v>
      </c>
      <c r="L109" s="19">
        <v>-193983000</v>
      </c>
      <c r="M109" s="19">
        <v>-176423000</v>
      </c>
      <c r="N109" s="19">
        <v>-121907000</v>
      </c>
      <c r="O109" s="19">
        <v>-58653000</v>
      </c>
      <c r="P109" s="19">
        <v>99671000</v>
      </c>
      <c r="Q109" s="19">
        <v>-113265000</v>
      </c>
      <c r="R109" s="19">
        <v>-199501000</v>
      </c>
      <c r="S109" s="19">
        <v>-216862000</v>
      </c>
      <c r="T109" s="19">
        <v>-120379000</v>
      </c>
      <c r="U109" s="19">
        <v>-27210000</v>
      </c>
      <c r="V109" s="19">
        <v>165910000</v>
      </c>
      <c r="W109" s="19">
        <v>438855000</v>
      </c>
      <c r="X109" s="19">
        <v>369470000</v>
      </c>
      <c r="Y109" s="19">
        <v>110060000</v>
      </c>
      <c r="Z109" s="19">
        <v>286666000</v>
      </c>
      <c r="AA109" s="19">
        <v>201484000</v>
      </c>
      <c r="AB109" s="19">
        <v>170885000</v>
      </c>
      <c r="AC109" s="19">
        <v>689949000</v>
      </c>
    </row>
    <row r="110" spans="1:47" x14ac:dyDescent="0.2">
      <c r="A110" t="s">
        <v>1295</v>
      </c>
      <c r="B110" s="19">
        <v>75869000</v>
      </c>
      <c r="M110" s="19">
        <v>-827000</v>
      </c>
      <c r="N110" s="19">
        <v>-11162000</v>
      </c>
      <c r="O110" s="19">
        <v>-9202000</v>
      </c>
      <c r="P110" s="19">
        <v>-14797000</v>
      </c>
      <c r="Q110" s="19">
        <v>-25102000</v>
      </c>
      <c r="R110" s="19">
        <v>-44124000</v>
      </c>
      <c r="S110" s="19">
        <v>-37021000</v>
      </c>
      <c r="T110" s="19">
        <v>-39887000</v>
      </c>
      <c r="U110" s="19">
        <v>-30482000</v>
      </c>
      <c r="V110" s="19">
        <v>-3796000</v>
      </c>
      <c r="W110" s="19">
        <v>12840000</v>
      </c>
      <c r="X110" s="19">
        <v>27959000</v>
      </c>
      <c r="Y110" s="19">
        <v>19865000</v>
      </c>
      <c r="Z110" s="19">
        <v>7672000</v>
      </c>
      <c r="AA110" s="19">
        <v>33065000</v>
      </c>
      <c r="AB110" s="19">
        <v>86543000</v>
      </c>
      <c r="AC110" s="19">
        <v>77156000</v>
      </c>
    </row>
    <row r="111" spans="1:47" x14ac:dyDescent="0.2">
      <c r="A111" t="s">
        <v>1337</v>
      </c>
      <c r="B111" s="19">
        <v>75869000</v>
      </c>
      <c r="M111" s="19">
        <v>5935000</v>
      </c>
      <c r="N111" s="19">
        <v>1510000</v>
      </c>
      <c r="O111" s="19">
        <v>138000</v>
      </c>
      <c r="P111" s="19">
        <v>1462000</v>
      </c>
      <c r="Q111" s="19">
        <v>1986000</v>
      </c>
      <c r="R111" s="19">
        <v>1223000</v>
      </c>
      <c r="S111" s="19">
        <v>4341000</v>
      </c>
      <c r="T111" s="19">
        <v>793000</v>
      </c>
      <c r="U111" s="19">
        <v>2578000</v>
      </c>
      <c r="V111" s="19">
        <v>4883000</v>
      </c>
      <c r="W111" s="19">
        <v>12840000</v>
      </c>
      <c r="X111" s="19">
        <v>27959000</v>
      </c>
      <c r="Y111" s="19">
        <v>19865000</v>
      </c>
      <c r="Z111" s="19">
        <v>7672000</v>
      </c>
      <c r="AA111" s="19">
        <v>33065000</v>
      </c>
      <c r="AB111" s="19">
        <v>86543000</v>
      </c>
      <c r="AC111" s="19">
        <v>77156000</v>
      </c>
    </row>
    <row r="112" spans="1:47" x14ac:dyDescent="0.2">
      <c r="A112" t="s">
        <v>1338</v>
      </c>
      <c r="B112">
        <v>0</v>
      </c>
      <c r="M112" s="19">
        <v>6762000</v>
      </c>
      <c r="N112" s="19">
        <v>12672000</v>
      </c>
      <c r="O112" s="19">
        <v>9340000</v>
      </c>
      <c r="P112" s="19">
        <v>16259000</v>
      </c>
      <c r="Q112" s="19">
        <v>27088000</v>
      </c>
      <c r="R112" s="19">
        <v>45347000</v>
      </c>
      <c r="S112" s="19">
        <v>41362000</v>
      </c>
      <c r="T112" s="19">
        <v>40680000</v>
      </c>
      <c r="U112" s="19">
        <v>33060000</v>
      </c>
      <c r="V112" s="19">
        <v>8679000</v>
      </c>
      <c r="W112">
        <v>0</v>
      </c>
      <c r="X112">
        <v>0</v>
      </c>
    </row>
    <row r="113" spans="1:47" x14ac:dyDescent="0.2">
      <c r="A113" t="s">
        <v>1298</v>
      </c>
      <c r="B113" s="19">
        <v>-51974000</v>
      </c>
      <c r="E113" s="19">
        <v>-38094000</v>
      </c>
      <c r="F113" s="19">
        <v>-9364000</v>
      </c>
      <c r="G113" s="19">
        <v>-449000</v>
      </c>
      <c r="H113" s="19">
        <v>-329000</v>
      </c>
      <c r="I113" s="19">
        <v>-28548000</v>
      </c>
      <c r="J113" s="19">
        <v>-5000</v>
      </c>
      <c r="L113" s="19">
        <v>36936000</v>
      </c>
      <c r="M113" s="19">
        <v>1680000</v>
      </c>
      <c r="N113" s="19">
        <v>-7774000</v>
      </c>
      <c r="O113" s="19">
        <v>-24547000</v>
      </c>
      <c r="P113" s="19">
        <v>-7882000</v>
      </c>
      <c r="Q113" s="19">
        <v>-9171000</v>
      </c>
      <c r="R113" s="19">
        <v>-1231000</v>
      </c>
      <c r="S113" s="19">
        <v>-7596000</v>
      </c>
      <c r="T113" s="19">
        <v>-1423000</v>
      </c>
      <c r="U113" s="19">
        <v>-12530000</v>
      </c>
      <c r="V113" s="19">
        <v>-3537000</v>
      </c>
      <c r="W113" s="19">
        <v>397000</v>
      </c>
      <c r="X113" s="19">
        <v>680000</v>
      </c>
      <c r="Y113" s="19">
        <v>912000</v>
      </c>
      <c r="Z113" s="19">
        <v>-184000</v>
      </c>
      <c r="AA113" s="19">
        <v>-197000</v>
      </c>
      <c r="AB113" s="19">
        <v>93000</v>
      </c>
      <c r="AC113" s="19">
        <v>-85465000</v>
      </c>
    </row>
    <row r="114" spans="1:47" x14ac:dyDescent="0.2">
      <c r="A114" t="s">
        <v>1341</v>
      </c>
      <c r="B114" s="19">
        <v>-52022000</v>
      </c>
      <c r="E114" s="19">
        <v>-38094000</v>
      </c>
      <c r="F114" s="19">
        <v>-9364000</v>
      </c>
      <c r="G114" s="19">
        <v>-449000</v>
      </c>
      <c r="H114" s="19">
        <v>-329000</v>
      </c>
      <c r="I114" s="19">
        <v>-28548000</v>
      </c>
      <c r="J114" s="19">
        <v>-5000</v>
      </c>
      <c r="L114" s="19">
        <v>36936000</v>
      </c>
      <c r="M114" s="19">
        <v>1680000</v>
      </c>
      <c r="N114" s="19">
        <v>-7774000</v>
      </c>
      <c r="O114" s="19">
        <v>-24547000</v>
      </c>
      <c r="P114" s="19">
        <v>-7882000</v>
      </c>
      <c r="Q114" s="19">
        <v>-9171000</v>
      </c>
      <c r="R114" s="19">
        <v>-1231000</v>
      </c>
      <c r="S114" s="19">
        <v>-7596000</v>
      </c>
      <c r="T114" s="19">
        <v>-1042000</v>
      </c>
      <c r="U114" s="19">
        <v>-914000</v>
      </c>
      <c r="V114" s="19">
        <v>32000</v>
      </c>
      <c r="W114">
        <v>0</v>
      </c>
      <c r="AA114">
        <v>0</v>
      </c>
      <c r="AB114">
        <v>0</v>
      </c>
      <c r="AC114" s="19">
        <v>-85332000</v>
      </c>
    </row>
    <row r="115" spans="1:47" x14ac:dyDescent="0.2">
      <c r="A115" t="s">
        <v>1360</v>
      </c>
      <c r="B115" s="19">
        <v>-12369000</v>
      </c>
      <c r="G115" s="19">
        <v>708000</v>
      </c>
      <c r="H115" s="19">
        <v>925000</v>
      </c>
      <c r="I115" s="19">
        <v>2275000</v>
      </c>
      <c r="L115" s="19">
        <v>-36936000</v>
      </c>
      <c r="M115" s="19">
        <v>2890000</v>
      </c>
      <c r="N115">
        <v>0</v>
      </c>
      <c r="O115" s="19">
        <v>32744000</v>
      </c>
      <c r="P115" s="19">
        <v>10136000</v>
      </c>
      <c r="Q115" s="19">
        <v>9171000</v>
      </c>
      <c r="R115" s="19">
        <v>1231000</v>
      </c>
      <c r="S115" s="19">
        <v>7596000</v>
      </c>
      <c r="T115" s="19">
        <v>1042000</v>
      </c>
      <c r="U115" s="19">
        <v>914000</v>
      </c>
      <c r="V115" s="19">
        <v>-32000</v>
      </c>
      <c r="W115">
        <v>0</v>
      </c>
      <c r="AA115">
        <v>0</v>
      </c>
      <c r="AB115">
        <v>0</v>
      </c>
      <c r="AC115" s="19">
        <v>20941000</v>
      </c>
    </row>
    <row r="116" spans="1:47" x14ac:dyDescent="0.2">
      <c r="A116" t="s">
        <v>1361</v>
      </c>
      <c r="AA116">
        <v>0</v>
      </c>
      <c r="AB116">
        <v>0</v>
      </c>
      <c r="AC116" s="19">
        <v>64391000</v>
      </c>
    </row>
    <row r="117" spans="1:47" x14ac:dyDescent="0.2">
      <c r="A117" t="s">
        <v>1342</v>
      </c>
      <c r="G117" s="19">
        <v>-259000</v>
      </c>
      <c r="H117" s="19">
        <v>-596000</v>
      </c>
      <c r="I117" s="19">
        <v>26273000</v>
      </c>
      <c r="U117" s="19">
        <v>13901000</v>
      </c>
    </row>
    <row r="118" spans="1:47" x14ac:dyDescent="0.2">
      <c r="A118" t="s">
        <v>1368</v>
      </c>
      <c r="M118" s="19">
        <v>4570000</v>
      </c>
      <c r="N118" s="19">
        <v>-7774000</v>
      </c>
      <c r="O118" s="19">
        <v>8197000</v>
      </c>
      <c r="P118" s="19">
        <v>2254000</v>
      </c>
      <c r="Q118">
        <v>0</v>
      </c>
      <c r="R118">
        <v>0</v>
      </c>
    </row>
    <row r="119" spans="1:47" x14ac:dyDescent="0.2">
      <c r="A119" t="s">
        <v>1344</v>
      </c>
      <c r="B119" s="19">
        <v>48000</v>
      </c>
      <c r="T119" s="19">
        <v>-381000</v>
      </c>
      <c r="U119" s="19">
        <v>-11616000</v>
      </c>
      <c r="V119" s="19">
        <v>-3537000</v>
      </c>
      <c r="W119" s="19">
        <v>397000</v>
      </c>
      <c r="X119" s="19">
        <v>680000</v>
      </c>
      <c r="Y119" s="19">
        <v>912000</v>
      </c>
      <c r="Z119" s="19">
        <v>-184000</v>
      </c>
      <c r="AA119" s="19">
        <v>-197000</v>
      </c>
      <c r="AB119" s="19">
        <v>93000</v>
      </c>
      <c r="AC119" s="19">
        <v>-133000</v>
      </c>
    </row>
    <row r="120" spans="1:47" x14ac:dyDescent="0.2">
      <c r="A120" s="46" t="s">
        <v>1411</v>
      </c>
      <c r="B120" s="19"/>
      <c r="C120" s="48">
        <f t="shared" ref="C120:AU120" si="44">C119/C$3</f>
        <v>0</v>
      </c>
      <c r="D120" s="48">
        <f t="shared" si="44"/>
        <v>0</v>
      </c>
      <c r="E120" s="48">
        <f t="shared" si="44"/>
        <v>0</v>
      </c>
      <c r="F120" s="48">
        <f t="shared" si="44"/>
        <v>0</v>
      </c>
      <c r="G120" s="48">
        <f t="shared" si="44"/>
        <v>0</v>
      </c>
      <c r="H120" s="48">
        <f t="shared" si="44"/>
        <v>0</v>
      </c>
      <c r="I120" s="48">
        <f t="shared" si="44"/>
        <v>0</v>
      </c>
      <c r="J120" s="48">
        <f t="shared" si="44"/>
        <v>0</v>
      </c>
      <c r="K120" s="48">
        <f t="shared" si="44"/>
        <v>0</v>
      </c>
      <c r="L120" s="48">
        <f t="shared" si="44"/>
        <v>0</v>
      </c>
      <c r="M120" s="48">
        <f t="shared" si="44"/>
        <v>0</v>
      </c>
      <c r="N120" s="48">
        <f t="shared" si="44"/>
        <v>0</v>
      </c>
      <c r="O120" s="48">
        <f t="shared" si="44"/>
        <v>0</v>
      </c>
      <c r="P120" s="48">
        <f t="shared" si="44"/>
        <v>0</v>
      </c>
      <c r="Q120" s="48">
        <f t="shared" si="44"/>
        <v>0</v>
      </c>
      <c r="R120" s="48">
        <f t="shared" si="44"/>
        <v>0</v>
      </c>
      <c r="S120" s="48">
        <f t="shared" si="44"/>
        <v>0</v>
      </c>
      <c r="T120" s="48">
        <f t="shared" si="44"/>
        <v>-7.540747163090545E-3</v>
      </c>
      <c r="U120" s="48">
        <f t="shared" si="44"/>
        <v>-4.5248786608701276E-2</v>
      </c>
      <c r="V120" s="48">
        <f t="shared" si="44"/>
        <v>-5.9755405181225168E-3</v>
      </c>
      <c r="W120" s="48">
        <f t="shared" si="44"/>
        <v>3.6279215737275731E-4</v>
      </c>
      <c r="X120" s="48">
        <f t="shared" si="44"/>
        <v>5.5673842983180782E-4</v>
      </c>
      <c r="Y120" s="48">
        <f t="shared" si="44"/>
        <v>7.4996190225995788E-4</v>
      </c>
      <c r="Z120" s="48">
        <f t="shared" si="44"/>
        <v>-1.0558716665014219E-4</v>
      </c>
      <c r="AA120" s="48">
        <f t="shared" si="44"/>
        <v>-1.0822255043228968E-4</v>
      </c>
      <c r="AB120" s="48">
        <f t="shared" si="44"/>
        <v>4.7855155842313767E-5</v>
      </c>
      <c r="AC120" s="48">
        <f t="shared" si="44"/>
        <v>-5.9540809725376162E-5</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1304</v>
      </c>
      <c r="B121" s="19">
        <v>775633000</v>
      </c>
      <c r="C121" s="19">
        <v>-15666000</v>
      </c>
      <c r="G121" s="19">
        <v>-84534000</v>
      </c>
      <c r="H121" s="19">
        <v>-95119000</v>
      </c>
      <c r="I121" s="19">
        <v>-137245000</v>
      </c>
      <c r="J121" s="19">
        <v>-94810000</v>
      </c>
      <c r="M121" s="19">
        <v>-175570000</v>
      </c>
      <c r="N121" s="19">
        <v>-140843000</v>
      </c>
      <c r="O121" s="19">
        <v>-92402000</v>
      </c>
      <c r="P121" s="19">
        <v>76992000</v>
      </c>
      <c r="Q121" s="19">
        <v>-147538000</v>
      </c>
      <c r="R121" s="19">
        <v>-244856000</v>
      </c>
      <c r="S121" s="19">
        <v>-261479000</v>
      </c>
      <c r="T121" s="19">
        <v>-161689000</v>
      </c>
      <c r="U121" s="19">
        <v>-70222000</v>
      </c>
      <c r="V121" s="19">
        <v>158577000</v>
      </c>
      <c r="W121" s="19">
        <v>452092000</v>
      </c>
      <c r="X121" s="19">
        <v>398109000</v>
      </c>
      <c r="Y121" s="19">
        <v>130837000</v>
      </c>
      <c r="Z121" s="19">
        <v>294154000</v>
      </c>
      <c r="AA121" s="19">
        <v>234352000</v>
      </c>
      <c r="AB121" s="19">
        <v>257521000</v>
      </c>
      <c r="AC121" s="19">
        <v>681640000</v>
      </c>
    </row>
    <row r="122" spans="1:47" x14ac:dyDescent="0.2">
      <c r="A122" t="s">
        <v>1305</v>
      </c>
      <c r="B122" s="19">
        <v>173335000</v>
      </c>
      <c r="G122" s="19">
        <v>345000</v>
      </c>
      <c r="H122" s="19">
        <v>-345000</v>
      </c>
      <c r="M122">
        <v>0</v>
      </c>
      <c r="N122" s="19">
        <v>-1286000</v>
      </c>
      <c r="O122" s="19">
        <v>-72000</v>
      </c>
      <c r="P122" s="19">
        <v>1295000</v>
      </c>
      <c r="Q122" s="19">
        <v>107000</v>
      </c>
      <c r="R122" s="19">
        <v>-96000</v>
      </c>
      <c r="S122" s="19">
        <v>-182000</v>
      </c>
      <c r="T122" s="19">
        <v>55000</v>
      </c>
      <c r="U122">
        <v>0</v>
      </c>
      <c r="V122" s="19">
        <v>4350000</v>
      </c>
      <c r="W122" s="19">
        <v>-237978000</v>
      </c>
      <c r="X122" s="19">
        <v>77097000</v>
      </c>
      <c r="Y122" s="19">
        <v>19056000</v>
      </c>
      <c r="Z122" s="19">
        <v>63091000</v>
      </c>
      <c r="AA122" s="19">
        <v>52070000</v>
      </c>
      <c r="AB122" s="19">
        <v>49756000</v>
      </c>
      <c r="AC122" s="19">
        <v>160373000</v>
      </c>
    </row>
    <row r="123" spans="1:47" x14ac:dyDescent="0.2">
      <c r="A123" t="s">
        <v>1306</v>
      </c>
      <c r="B123" s="19">
        <v>602298000</v>
      </c>
      <c r="C123" s="19">
        <v>-15666000</v>
      </c>
      <c r="D123" s="19">
        <v>-18700000</v>
      </c>
      <c r="E123" s="19">
        <v>-75311000</v>
      </c>
      <c r="F123" s="19">
        <v>-71186000</v>
      </c>
      <c r="G123" s="19">
        <v>-86130000</v>
      </c>
      <c r="H123" s="19">
        <v>-94774000</v>
      </c>
      <c r="I123" s="19">
        <v>-137245000</v>
      </c>
      <c r="J123" s="19">
        <v>-84404000</v>
      </c>
      <c r="K123" s="19">
        <v>-101492000</v>
      </c>
      <c r="L123" s="19">
        <v>-86381000</v>
      </c>
      <c r="M123" s="19">
        <v>-162854000</v>
      </c>
      <c r="N123" s="19">
        <v>-135220000</v>
      </c>
      <c r="O123" s="19">
        <v>-92330000</v>
      </c>
      <c r="P123" s="19">
        <v>75697000</v>
      </c>
      <c r="Q123" s="19">
        <v>-147645000</v>
      </c>
      <c r="R123" s="19">
        <v>-244760000</v>
      </c>
      <c r="S123" s="19">
        <v>-261297000</v>
      </c>
      <c r="T123" s="19">
        <v>-161744000</v>
      </c>
      <c r="U123" s="19">
        <v>-70222000</v>
      </c>
      <c r="V123" s="19">
        <v>153860000</v>
      </c>
      <c r="W123" s="19">
        <v>690070000</v>
      </c>
      <c r="X123" s="19">
        <v>321012000</v>
      </c>
      <c r="Y123" s="19">
        <v>111781000</v>
      </c>
      <c r="Z123" s="19">
        <v>231063000</v>
      </c>
      <c r="AA123" s="19">
        <v>182282000</v>
      </c>
      <c r="AB123" s="19">
        <v>207765000</v>
      </c>
      <c r="AC123" s="19">
        <v>521267000</v>
      </c>
    </row>
    <row r="124" spans="1:47" x14ac:dyDescent="0.2">
      <c r="A124" t="s">
        <v>1345</v>
      </c>
      <c r="B124" s="19">
        <v>602298000</v>
      </c>
      <c r="C124" s="19">
        <v>-15666000</v>
      </c>
      <c r="D124" s="19">
        <v>-18700000</v>
      </c>
      <c r="E124" s="19">
        <v>-75311000</v>
      </c>
      <c r="F124" s="19">
        <v>-71186000</v>
      </c>
      <c r="G124" s="19">
        <v>-86130000</v>
      </c>
      <c r="H124" s="19">
        <v>-94774000</v>
      </c>
      <c r="I124" s="19">
        <v>-137245000</v>
      </c>
      <c r="J124" s="19">
        <v>-84404000</v>
      </c>
      <c r="K124" s="19">
        <v>-101492000</v>
      </c>
      <c r="L124" s="19">
        <v>-86381000</v>
      </c>
      <c r="M124" s="19">
        <v>-162854000</v>
      </c>
      <c r="N124" s="19">
        <v>-135220000</v>
      </c>
      <c r="O124" s="19">
        <v>-92330000</v>
      </c>
      <c r="P124" s="19">
        <v>75697000</v>
      </c>
      <c r="Q124" s="19">
        <v>-147645000</v>
      </c>
      <c r="R124" s="19">
        <v>-244760000</v>
      </c>
      <c r="S124" s="19">
        <v>-261297000</v>
      </c>
      <c r="T124" s="19">
        <v>-161744000</v>
      </c>
      <c r="U124" s="19">
        <v>-70222000</v>
      </c>
      <c r="V124" s="19">
        <v>154227000</v>
      </c>
      <c r="W124" s="19">
        <v>690070000</v>
      </c>
      <c r="X124" s="19">
        <v>321012000</v>
      </c>
      <c r="Y124" s="19">
        <v>111781000</v>
      </c>
      <c r="Z124" s="19">
        <v>231063000</v>
      </c>
      <c r="AA124" s="19">
        <v>182282000</v>
      </c>
      <c r="AB124" s="19">
        <v>207765000</v>
      </c>
      <c r="AC124" s="19">
        <v>521267000</v>
      </c>
    </row>
    <row r="125" spans="1:47" x14ac:dyDescent="0.2">
      <c r="A125" t="s">
        <v>1346</v>
      </c>
      <c r="B125" s="19">
        <v>602298000</v>
      </c>
      <c r="C125" s="19">
        <v>-15666000</v>
      </c>
      <c r="D125" s="19">
        <v>-18700000</v>
      </c>
      <c r="E125" s="19">
        <v>-75412000</v>
      </c>
      <c r="F125" s="19">
        <v>-71186000</v>
      </c>
      <c r="G125" s="19">
        <v>-86130000</v>
      </c>
      <c r="H125" s="19">
        <v>-94774000</v>
      </c>
      <c r="I125" s="19">
        <v>-137245000</v>
      </c>
      <c r="J125" s="19">
        <v>-94810000</v>
      </c>
      <c r="K125" s="19">
        <v>-123189000</v>
      </c>
      <c r="L125" s="19">
        <v>-111022000</v>
      </c>
      <c r="M125" s="19">
        <v>-175570000</v>
      </c>
      <c r="N125" s="19">
        <v>-139557000</v>
      </c>
      <c r="O125" s="19">
        <v>-92330000</v>
      </c>
      <c r="P125" s="19">
        <v>75697000</v>
      </c>
      <c r="Q125" s="19">
        <v>-147645000</v>
      </c>
      <c r="R125" s="19">
        <v>-244760000</v>
      </c>
      <c r="S125" s="19">
        <v>-261297000</v>
      </c>
      <c r="T125" s="19">
        <v>-161744000</v>
      </c>
      <c r="U125" s="19">
        <v>-70222000</v>
      </c>
      <c r="V125" s="19">
        <v>154227000</v>
      </c>
      <c r="W125" s="19">
        <v>690070000</v>
      </c>
      <c r="X125" s="19">
        <v>321012000</v>
      </c>
      <c r="Y125" s="19">
        <v>111781000</v>
      </c>
      <c r="Z125" s="19">
        <v>231063000</v>
      </c>
      <c r="AA125" s="19">
        <v>182282000</v>
      </c>
      <c r="AB125" s="19">
        <v>207765000</v>
      </c>
      <c r="AC125" s="19">
        <v>521267000</v>
      </c>
    </row>
    <row r="126" spans="1:47" x14ac:dyDescent="0.2">
      <c r="A126" t="s">
        <v>1347</v>
      </c>
      <c r="B126" s="19">
        <v>602298000</v>
      </c>
      <c r="C126" s="19">
        <v>-15666000</v>
      </c>
      <c r="D126" s="19">
        <v>-18700000</v>
      </c>
      <c r="E126" s="19">
        <v>-75311000</v>
      </c>
      <c r="F126" s="19">
        <v>-71186000</v>
      </c>
      <c r="G126" s="19">
        <v>-84879000</v>
      </c>
      <c r="H126" s="19">
        <v>-94774000</v>
      </c>
      <c r="I126" s="19">
        <v>-137245000</v>
      </c>
      <c r="J126" s="19">
        <v>-84404000</v>
      </c>
      <c r="K126" s="19">
        <v>-101492000</v>
      </c>
      <c r="L126" s="19">
        <v>-86381000</v>
      </c>
      <c r="M126" s="19">
        <v>-175570000</v>
      </c>
      <c r="N126" s="19">
        <v>-139557000</v>
      </c>
      <c r="O126" s="19">
        <v>-92330000</v>
      </c>
      <c r="P126" s="19">
        <v>75697000</v>
      </c>
      <c r="Q126" s="19">
        <v>-147645000</v>
      </c>
      <c r="R126" s="19">
        <v>-244760000</v>
      </c>
      <c r="S126" s="19">
        <v>-261297000</v>
      </c>
      <c r="T126" s="19">
        <v>-161744000</v>
      </c>
      <c r="U126" s="19">
        <v>-70222000</v>
      </c>
      <c r="V126" s="19">
        <v>154227000</v>
      </c>
      <c r="W126" s="19">
        <v>690070000</v>
      </c>
      <c r="X126" s="19">
        <v>321012000</v>
      </c>
      <c r="Y126" s="19">
        <v>111781000</v>
      </c>
      <c r="Z126" s="19">
        <v>231063000</v>
      </c>
      <c r="AA126" s="19">
        <v>182282000</v>
      </c>
      <c r="AB126" s="19">
        <v>207765000</v>
      </c>
      <c r="AC126" s="19">
        <v>521267000</v>
      </c>
    </row>
    <row r="127" spans="1:47" x14ac:dyDescent="0.2">
      <c r="A127" t="s">
        <v>1370</v>
      </c>
      <c r="C127">
        <v>0</v>
      </c>
      <c r="G127" s="19">
        <v>-1251000</v>
      </c>
    </row>
    <row r="128" spans="1:47" x14ac:dyDescent="0.2">
      <c r="A128" t="s">
        <v>1362</v>
      </c>
      <c r="E128" s="19">
        <v>101000</v>
      </c>
      <c r="J128" s="19">
        <v>10406000</v>
      </c>
      <c r="K128" s="19">
        <v>21697000</v>
      </c>
      <c r="L128" s="19">
        <v>24641000</v>
      </c>
      <c r="M128" s="19">
        <v>12716000</v>
      </c>
      <c r="N128" s="19">
        <v>4337000</v>
      </c>
      <c r="O128">
        <v>0</v>
      </c>
      <c r="P128">
        <v>0</v>
      </c>
    </row>
    <row r="129" spans="1:47" x14ac:dyDescent="0.2">
      <c r="A129" t="s">
        <v>1348</v>
      </c>
      <c r="T129">
        <v>0</v>
      </c>
      <c r="U129">
        <v>0</v>
      </c>
      <c r="V129" s="19">
        <v>367000</v>
      </c>
      <c r="W129">
        <v>0</v>
      </c>
      <c r="X129">
        <v>0</v>
      </c>
    </row>
    <row r="130" spans="1:47" x14ac:dyDescent="0.2">
      <c r="A130" t="s">
        <v>1379</v>
      </c>
      <c r="T130">
        <v>0</v>
      </c>
      <c r="V130" s="19">
        <v>22000</v>
      </c>
    </row>
    <row r="131" spans="1:47" x14ac:dyDescent="0.2">
      <c r="A131" t="s">
        <v>1312</v>
      </c>
      <c r="B131" s="19">
        <v>602298000</v>
      </c>
      <c r="C131" s="19">
        <v>-15666000</v>
      </c>
      <c r="D131" s="19">
        <v>-18700000</v>
      </c>
      <c r="E131" s="19">
        <v>-75311000</v>
      </c>
      <c r="F131" s="19">
        <v>-71186000</v>
      </c>
      <c r="G131" s="19">
        <v>-86130000</v>
      </c>
      <c r="H131" s="19">
        <v>-94774000</v>
      </c>
      <c r="I131" s="19">
        <v>-137245000</v>
      </c>
      <c r="J131" s="19">
        <v>-84404000</v>
      </c>
      <c r="K131" s="19">
        <v>-101492000</v>
      </c>
      <c r="L131" s="19">
        <v>-86381000</v>
      </c>
      <c r="M131" s="19">
        <v>-162854000</v>
      </c>
      <c r="N131" s="19">
        <v>-135220000</v>
      </c>
      <c r="O131" s="19">
        <v>-92330000</v>
      </c>
      <c r="P131" s="19">
        <v>75697000</v>
      </c>
      <c r="Q131" s="19">
        <v>-147645000</v>
      </c>
      <c r="R131" s="19">
        <v>-244760000</v>
      </c>
      <c r="S131" s="19">
        <v>-261297000</v>
      </c>
      <c r="T131" s="19">
        <v>-161744000</v>
      </c>
      <c r="U131" s="19">
        <v>-70222000</v>
      </c>
      <c r="V131" s="19">
        <v>153882000</v>
      </c>
      <c r="W131" s="19">
        <v>690070000</v>
      </c>
      <c r="X131" s="19">
        <v>321012000</v>
      </c>
      <c r="Y131" s="19">
        <v>111781000</v>
      </c>
      <c r="Z131" s="19">
        <v>231063000</v>
      </c>
      <c r="AA131" s="19">
        <v>182282000</v>
      </c>
      <c r="AB131" s="19">
        <v>207765000</v>
      </c>
      <c r="AC131" s="19">
        <v>521267000</v>
      </c>
    </row>
    <row r="132" spans="1:47" x14ac:dyDescent="0.2">
      <c r="A132" t="s">
        <v>1313</v>
      </c>
      <c r="B132">
        <v>2.16</v>
      </c>
      <c r="C132">
        <v>-7.88</v>
      </c>
      <c r="D132">
        <v>-4.5999999999999996</v>
      </c>
      <c r="E132">
        <v>-2.4300000000000002</v>
      </c>
      <c r="F132">
        <v>-1.53</v>
      </c>
      <c r="G132">
        <v>-1.52</v>
      </c>
      <c r="H132">
        <v>-1.45</v>
      </c>
      <c r="I132">
        <v>-1.89</v>
      </c>
      <c r="J132">
        <v>-1.07</v>
      </c>
      <c r="K132">
        <v>-1.17</v>
      </c>
      <c r="L132">
        <v>-0.87</v>
      </c>
      <c r="M132">
        <v>-1.54</v>
      </c>
      <c r="N132">
        <v>-1.26</v>
      </c>
      <c r="O132">
        <v>-0.85</v>
      </c>
      <c r="P132">
        <v>0.6</v>
      </c>
      <c r="Q132">
        <v>-0.92</v>
      </c>
      <c r="R132">
        <v>-1.33</v>
      </c>
      <c r="S132">
        <v>-1.38</v>
      </c>
      <c r="T132">
        <v>-0.81</v>
      </c>
      <c r="U132">
        <v>-0.28000000000000003</v>
      </c>
      <c r="V132">
        <v>0.52</v>
      </c>
      <c r="W132">
        <v>2.3199999999999998</v>
      </c>
      <c r="X132">
        <v>1.06</v>
      </c>
      <c r="Y132">
        <v>0.36</v>
      </c>
      <c r="Z132">
        <v>0.73</v>
      </c>
      <c r="AA132">
        <v>0.56000000000000005</v>
      </c>
      <c r="AB132">
        <v>0.65</v>
      </c>
      <c r="AC132">
        <v>1.8</v>
      </c>
    </row>
    <row r="133" spans="1:47" x14ac:dyDescent="0.2">
      <c r="A133" t="s">
        <v>1314</v>
      </c>
      <c r="B133">
        <v>2.08</v>
      </c>
      <c r="C133">
        <v>-7.88</v>
      </c>
      <c r="D133">
        <v>-4.5999999999999996</v>
      </c>
      <c r="E133">
        <v>-2.4300000000000002</v>
      </c>
      <c r="F133">
        <v>-1.53</v>
      </c>
      <c r="G133">
        <v>-1.52</v>
      </c>
      <c r="H133">
        <v>-1.45</v>
      </c>
      <c r="I133">
        <v>-1.89</v>
      </c>
      <c r="J133">
        <v>-1.07</v>
      </c>
      <c r="K133">
        <v>-1.17</v>
      </c>
      <c r="L133">
        <v>-0.87</v>
      </c>
      <c r="M133">
        <v>-1.54</v>
      </c>
      <c r="N133">
        <v>-1.26</v>
      </c>
      <c r="O133">
        <v>-0.85</v>
      </c>
      <c r="P133">
        <v>0.57999999999999996</v>
      </c>
      <c r="Q133">
        <v>-0.92</v>
      </c>
      <c r="R133">
        <v>-1.33</v>
      </c>
      <c r="S133">
        <v>-1.38</v>
      </c>
      <c r="T133">
        <v>-0.81</v>
      </c>
      <c r="U133">
        <v>-0.28000000000000003</v>
      </c>
      <c r="V133">
        <v>0.49</v>
      </c>
      <c r="W133">
        <v>2.21</v>
      </c>
      <c r="X133">
        <v>1.02</v>
      </c>
      <c r="Y133">
        <v>0.35</v>
      </c>
      <c r="Z133">
        <v>0.72</v>
      </c>
      <c r="AA133">
        <v>0.56000000000000005</v>
      </c>
      <c r="AB133">
        <v>0.65</v>
      </c>
      <c r="AC133">
        <v>1.76</v>
      </c>
    </row>
    <row r="134" spans="1:47" x14ac:dyDescent="0.2">
      <c r="A134" t="s">
        <v>1315</v>
      </c>
      <c r="B134" s="19">
        <v>280383500</v>
      </c>
      <c r="C134" s="19">
        <v>1988000</v>
      </c>
      <c r="D134" s="19">
        <v>4068000</v>
      </c>
      <c r="E134" s="19">
        <v>31031000</v>
      </c>
      <c r="F134" s="19">
        <v>46485000</v>
      </c>
      <c r="G134" s="19">
        <v>56615000</v>
      </c>
      <c r="H134" s="19">
        <v>65387000</v>
      </c>
      <c r="I134" s="19">
        <v>72504000</v>
      </c>
      <c r="J134" s="19">
        <v>78810000</v>
      </c>
      <c r="K134" s="19">
        <v>86602000</v>
      </c>
      <c r="L134" s="19">
        <v>99147000</v>
      </c>
      <c r="M134" s="19">
        <v>105498000</v>
      </c>
      <c r="N134" s="19">
        <v>107073000</v>
      </c>
      <c r="O134" s="19">
        <v>108522000</v>
      </c>
      <c r="P134" s="19">
        <v>126018000</v>
      </c>
      <c r="Q134" s="19">
        <v>160138000</v>
      </c>
      <c r="R134" s="19">
        <v>184062000</v>
      </c>
      <c r="S134" s="19">
        <v>194299000</v>
      </c>
      <c r="T134" s="19">
        <v>209227000</v>
      </c>
      <c r="U134" s="19">
        <v>250531000</v>
      </c>
      <c r="V134" s="19">
        <v>293588000</v>
      </c>
      <c r="W134" s="19">
        <v>297892000</v>
      </c>
      <c r="X134" s="19">
        <v>302584000</v>
      </c>
      <c r="Y134" s="19">
        <v>308271000</v>
      </c>
      <c r="Z134" s="19">
        <v>314884000</v>
      </c>
      <c r="AA134" s="19">
        <v>324556000</v>
      </c>
      <c r="AB134" s="19">
        <v>318151000</v>
      </c>
      <c r="AC134" s="19">
        <v>290030000</v>
      </c>
    </row>
    <row r="135" spans="1:47" x14ac:dyDescent="0.2">
      <c r="A135" t="s">
        <v>1316</v>
      </c>
      <c r="B135" s="19">
        <v>289398500</v>
      </c>
      <c r="C135" s="19">
        <v>1988000</v>
      </c>
      <c r="D135" s="19">
        <v>4068000</v>
      </c>
      <c r="E135" s="19">
        <v>31031000</v>
      </c>
      <c r="F135" s="19">
        <v>46485000</v>
      </c>
      <c r="G135" s="19">
        <v>56615000</v>
      </c>
      <c r="H135" s="19">
        <v>65387000</v>
      </c>
      <c r="I135" s="19">
        <v>72504000</v>
      </c>
      <c r="J135" s="19">
        <v>78810000</v>
      </c>
      <c r="K135" s="19">
        <v>86602000</v>
      </c>
      <c r="L135" s="19">
        <v>99147000</v>
      </c>
      <c r="M135" s="19">
        <v>105498000</v>
      </c>
      <c r="N135" s="19">
        <v>107073000</v>
      </c>
      <c r="O135" s="19">
        <v>108522000</v>
      </c>
      <c r="P135" s="19">
        <v>130479000</v>
      </c>
      <c r="Q135" s="19">
        <v>160138000</v>
      </c>
      <c r="R135" s="19">
        <v>184062000</v>
      </c>
      <c r="S135" s="19">
        <v>194299000</v>
      </c>
      <c r="T135" s="19">
        <v>209227000</v>
      </c>
      <c r="U135" s="19">
        <v>250531000</v>
      </c>
      <c r="V135" s="19">
        <v>312003000</v>
      </c>
      <c r="W135" s="19">
        <v>312803000</v>
      </c>
      <c r="X135" s="19">
        <v>315009000</v>
      </c>
      <c r="Y135" s="19">
        <v>318001000</v>
      </c>
      <c r="Z135" s="19">
        <v>322359000</v>
      </c>
      <c r="AA135" s="19">
        <v>324556000</v>
      </c>
      <c r="AB135" s="19">
        <v>321464000</v>
      </c>
      <c r="AC135" s="19">
        <v>296132000</v>
      </c>
    </row>
    <row r="136" spans="1:47" x14ac:dyDescent="0.2">
      <c r="A136" t="s">
        <v>1317</v>
      </c>
      <c r="B136" s="19">
        <v>699716000</v>
      </c>
      <c r="C136" s="19">
        <v>-15296000</v>
      </c>
      <c r="D136" s="19">
        <v>-18800000</v>
      </c>
      <c r="E136" s="19">
        <v>-42864000</v>
      </c>
      <c r="F136" s="19">
        <v>-75314000</v>
      </c>
      <c r="G136" s="19">
        <v>-87824000</v>
      </c>
      <c r="H136" s="19">
        <v>-96259000</v>
      </c>
      <c r="I136" s="19">
        <v>-135202000</v>
      </c>
      <c r="J136" s="19">
        <v>-93991000</v>
      </c>
      <c r="K136" s="19">
        <v>-126754000</v>
      </c>
      <c r="L136" s="19">
        <v>-157047000</v>
      </c>
      <c r="M136" s="19">
        <v>-179313000</v>
      </c>
      <c r="N136" s="19">
        <v>-121907000</v>
      </c>
      <c r="O136" s="19">
        <v>-91397000</v>
      </c>
      <c r="P136" s="19">
        <v>89535000</v>
      </c>
      <c r="Q136" s="19">
        <v>-122436000</v>
      </c>
      <c r="R136" s="19">
        <v>-200732000</v>
      </c>
      <c r="S136" s="19">
        <v>-224458000</v>
      </c>
      <c r="T136" s="19">
        <v>-121421000</v>
      </c>
      <c r="U136" s="19">
        <v>-28124000</v>
      </c>
      <c r="V136" s="19">
        <v>165910000</v>
      </c>
      <c r="W136" s="19">
        <v>438855000</v>
      </c>
      <c r="X136" s="19">
        <v>369470000</v>
      </c>
      <c r="Y136" s="19">
        <v>110060000</v>
      </c>
      <c r="Z136" s="19">
        <v>286666000</v>
      </c>
      <c r="AA136" s="19">
        <v>201484000</v>
      </c>
      <c r="AB136" s="19">
        <v>170885000</v>
      </c>
      <c r="AC136" s="19">
        <v>604617000</v>
      </c>
    </row>
    <row r="137" spans="1:47" x14ac:dyDescent="0.2">
      <c r="A137" t="s">
        <v>1318</v>
      </c>
      <c r="B137" s="19">
        <v>1478267000</v>
      </c>
      <c r="C137" s="19">
        <v>17568000</v>
      </c>
      <c r="D137" s="19">
        <v>29300000</v>
      </c>
      <c r="E137" s="19">
        <v>67623000</v>
      </c>
      <c r="F137" s="19">
        <v>109647000</v>
      </c>
      <c r="G137" s="19">
        <v>131438000</v>
      </c>
      <c r="H137" s="19">
        <v>146874000</v>
      </c>
      <c r="I137" s="19">
        <v>159408000</v>
      </c>
      <c r="J137" s="19">
        <v>169952000</v>
      </c>
      <c r="K137" s="19">
        <v>225424000</v>
      </c>
      <c r="L137" s="19">
        <v>307453000</v>
      </c>
      <c r="M137" s="19">
        <v>294282000</v>
      </c>
      <c r="N137" s="19">
        <v>273666000</v>
      </c>
      <c r="O137" s="19">
        <v>243698000</v>
      </c>
      <c r="P137" s="19">
        <v>189965000</v>
      </c>
      <c r="Q137" s="19">
        <v>160715000</v>
      </c>
      <c r="R137" s="19">
        <v>230839000</v>
      </c>
      <c r="S137" s="19">
        <v>241973000</v>
      </c>
      <c r="T137" s="19">
        <v>157551000</v>
      </c>
      <c r="U137" s="19">
        <v>218664000</v>
      </c>
      <c r="V137" s="19">
        <v>286567000</v>
      </c>
      <c r="W137" s="19">
        <v>414971000</v>
      </c>
      <c r="X137" s="19">
        <v>598305000</v>
      </c>
      <c r="Y137" s="19">
        <v>877478000</v>
      </c>
      <c r="Z137" s="19">
        <v>1148304000</v>
      </c>
      <c r="AA137" s="19">
        <v>1409578000</v>
      </c>
      <c r="AB137" s="19">
        <v>1659323000</v>
      </c>
      <c r="AC137" s="19">
        <v>1478752000</v>
      </c>
    </row>
    <row r="138" spans="1:47" x14ac:dyDescent="0.2">
      <c r="A138" t="s">
        <v>1319</v>
      </c>
      <c r="B138" s="19">
        <v>602298000</v>
      </c>
      <c r="C138" s="19">
        <v>-15666000</v>
      </c>
      <c r="D138" s="19">
        <v>-18700000</v>
      </c>
      <c r="E138" s="19">
        <v>-75311000</v>
      </c>
      <c r="F138" s="19">
        <v>-71186000</v>
      </c>
      <c r="G138" s="19">
        <v>-86130000</v>
      </c>
      <c r="H138" s="19">
        <v>-94774000</v>
      </c>
      <c r="I138" s="19">
        <v>-137245000</v>
      </c>
      <c r="J138" s="19">
        <v>-84404000</v>
      </c>
      <c r="K138" s="19">
        <v>-101492000</v>
      </c>
      <c r="L138" s="19">
        <v>-86381000</v>
      </c>
      <c r="M138" s="19">
        <v>-162854000</v>
      </c>
      <c r="N138" s="19">
        <v>-135220000</v>
      </c>
      <c r="O138" s="19">
        <v>-92330000</v>
      </c>
      <c r="P138" s="19">
        <v>75697000</v>
      </c>
      <c r="Q138" s="19">
        <v>-147645000</v>
      </c>
      <c r="R138" s="19">
        <v>-244760000</v>
      </c>
      <c r="S138" s="19">
        <v>-261297000</v>
      </c>
      <c r="T138" s="19">
        <v>-161744000</v>
      </c>
      <c r="U138" s="19">
        <v>-70222000</v>
      </c>
      <c r="V138" s="19">
        <v>154227000</v>
      </c>
      <c r="W138" s="19">
        <v>690070000</v>
      </c>
      <c r="X138" s="19">
        <v>321012000</v>
      </c>
      <c r="Y138" s="19">
        <v>111781000</v>
      </c>
      <c r="Z138" s="19">
        <v>231063000</v>
      </c>
      <c r="AA138" s="19">
        <v>182282000</v>
      </c>
      <c r="AB138" s="19">
        <v>207765000</v>
      </c>
      <c r="AC138" s="19">
        <v>521267000</v>
      </c>
    </row>
    <row r="139" spans="1:47" x14ac:dyDescent="0.2">
      <c r="A139" t="s">
        <v>1320</v>
      </c>
      <c r="B139" s="14">
        <v>642694355.69400001</v>
      </c>
      <c r="C139" s="19">
        <v>-15666000</v>
      </c>
      <c r="D139" s="19">
        <v>-18700000</v>
      </c>
      <c r="E139" s="19">
        <v>-52454600</v>
      </c>
      <c r="F139" s="19">
        <v>-65567600</v>
      </c>
      <c r="G139" s="19">
        <v>-84609600</v>
      </c>
      <c r="H139" s="14">
        <v>-94446193.295000002</v>
      </c>
      <c r="I139" s="19">
        <v>-108697000</v>
      </c>
      <c r="J139" s="19">
        <v>-84399000</v>
      </c>
      <c r="K139" s="19">
        <v>-101492000</v>
      </c>
      <c r="L139" s="19">
        <v>-110389400</v>
      </c>
      <c r="M139" s="19">
        <v>-164534000</v>
      </c>
      <c r="N139" s="14">
        <v>-127516982.32799999</v>
      </c>
      <c r="O139" s="14">
        <v>-67802127.118000001</v>
      </c>
      <c r="P139" s="14">
        <v>83446425.317000002</v>
      </c>
      <c r="Q139" s="19">
        <v>-141683850</v>
      </c>
      <c r="R139" s="14">
        <v>-243529482.63499999</v>
      </c>
      <c r="S139" s="14">
        <v>-253706287.12400001</v>
      </c>
      <c r="T139" s="19">
        <v>-161118800</v>
      </c>
      <c r="U139" s="19">
        <v>-69308000</v>
      </c>
      <c r="V139" s="19">
        <v>154227000</v>
      </c>
      <c r="W139" s="19">
        <v>690070000</v>
      </c>
      <c r="X139" s="19">
        <v>321012000</v>
      </c>
      <c r="Y139" s="19">
        <v>111781000</v>
      </c>
      <c r="Z139" s="19">
        <v>231063000</v>
      </c>
      <c r="AA139" s="19">
        <v>182282000</v>
      </c>
      <c r="AB139" s="19">
        <v>207765000</v>
      </c>
      <c r="AC139" s="19">
        <v>586545980</v>
      </c>
    </row>
    <row r="140" spans="1:47" x14ac:dyDescent="0.2">
      <c r="A140" t="s">
        <v>1321</v>
      </c>
      <c r="B140" s="19">
        <v>75869000</v>
      </c>
      <c r="M140" s="19">
        <v>5935000</v>
      </c>
      <c r="N140" s="19">
        <v>1510000</v>
      </c>
      <c r="O140" s="19">
        <v>138000</v>
      </c>
      <c r="P140" s="19">
        <v>1462000</v>
      </c>
      <c r="Q140" s="19">
        <v>1986000</v>
      </c>
      <c r="R140" s="19">
        <v>1223000</v>
      </c>
      <c r="S140" s="19">
        <v>4341000</v>
      </c>
      <c r="T140" s="19">
        <v>793000</v>
      </c>
      <c r="U140" s="19">
        <v>2578000</v>
      </c>
      <c r="V140" s="19">
        <v>4883000</v>
      </c>
      <c r="W140" s="19">
        <v>12840000</v>
      </c>
      <c r="X140" s="19">
        <v>27959000</v>
      </c>
      <c r="Y140" s="19">
        <v>19865000</v>
      </c>
      <c r="Z140" s="19">
        <v>7672000</v>
      </c>
      <c r="AA140" s="19">
        <v>33065000</v>
      </c>
      <c r="AB140" s="19">
        <v>86543000</v>
      </c>
      <c r="AC140" s="19">
        <v>77156000</v>
      </c>
    </row>
    <row r="141" spans="1:47" x14ac:dyDescent="0.2">
      <c r="A141" t="s">
        <v>1322</v>
      </c>
      <c r="B141">
        <v>0</v>
      </c>
      <c r="M141" s="19">
        <v>6762000</v>
      </c>
      <c r="N141" s="19">
        <v>12672000</v>
      </c>
      <c r="O141" s="19">
        <v>9340000</v>
      </c>
      <c r="P141" s="19">
        <v>16259000</v>
      </c>
      <c r="Q141" s="19">
        <v>27088000</v>
      </c>
      <c r="R141" s="19">
        <v>45347000</v>
      </c>
      <c r="S141" s="19">
        <v>41362000</v>
      </c>
      <c r="T141" s="19">
        <v>40680000</v>
      </c>
      <c r="U141" s="19">
        <v>33060000</v>
      </c>
      <c r="V141" s="19">
        <v>8679000</v>
      </c>
      <c r="W141">
        <v>0</v>
      </c>
      <c r="X141">
        <v>0</v>
      </c>
    </row>
    <row r="142" spans="1:47" x14ac:dyDescent="0.2">
      <c r="A142" t="s">
        <v>1323</v>
      </c>
      <c r="B142" s="19"/>
      <c r="M142" s="19">
        <v>-827000</v>
      </c>
      <c r="N142" s="19">
        <v>-11162000</v>
      </c>
      <c r="O142" s="19">
        <v>-9202000</v>
      </c>
      <c r="P142" s="19">
        <v>-14797000</v>
      </c>
      <c r="Q142" s="19">
        <v>-25102000</v>
      </c>
      <c r="R142" s="19">
        <v>-44124000</v>
      </c>
      <c r="S142" s="19">
        <v>-37021000</v>
      </c>
      <c r="T142" s="19">
        <v>-39887000</v>
      </c>
      <c r="U142" s="19">
        <v>-30482000</v>
      </c>
      <c r="V142" s="19">
        <v>-3796000</v>
      </c>
      <c r="W142" s="19"/>
      <c r="X142" s="19"/>
      <c r="Y142" s="19"/>
      <c r="Z142" s="19"/>
      <c r="AA142" s="19"/>
      <c r="AB142" s="19"/>
      <c r="AC142" s="19"/>
    </row>
    <row r="143" spans="1:47" x14ac:dyDescent="0.2">
      <c r="A143" t="s">
        <v>1281</v>
      </c>
      <c r="B143" s="19">
        <v>751738000000</v>
      </c>
      <c r="C143" s="19">
        <v>-15296000</v>
      </c>
      <c r="D143" s="19">
        <v>-18800000</v>
      </c>
      <c r="E143" s="19">
        <v>-42864000</v>
      </c>
      <c r="F143" s="19">
        <v>-68641000</v>
      </c>
      <c r="G143" s="19">
        <v>-87116000</v>
      </c>
      <c r="H143" s="19">
        <v>-95334000</v>
      </c>
      <c r="I143" s="19">
        <v>-106551000</v>
      </c>
      <c r="J143" s="19">
        <v>-93991000</v>
      </c>
      <c r="K143" s="19">
        <v>-126754000</v>
      </c>
      <c r="L143" s="19">
        <v>-193983000</v>
      </c>
      <c r="M143" s="19">
        <v>-168808000</v>
      </c>
      <c r="N143" s="19">
        <v>-128171000</v>
      </c>
      <c r="O143" s="19">
        <v>-83062000</v>
      </c>
      <c r="P143" s="19">
        <v>93251000</v>
      </c>
      <c r="Q143" s="19">
        <v>-120450000</v>
      </c>
      <c r="R143" s="19">
        <v>-199509000</v>
      </c>
      <c r="S143" s="19">
        <v>-220117000</v>
      </c>
      <c r="T143" s="19">
        <v>-121009000</v>
      </c>
      <c r="U143" s="19">
        <v>-37162000</v>
      </c>
      <c r="V143" s="19">
        <v>167256000</v>
      </c>
      <c r="W143" s="19">
        <v>438855000000</v>
      </c>
      <c r="X143" s="19">
        <v>369470000000</v>
      </c>
      <c r="Y143" s="19">
        <v>110060000000</v>
      </c>
      <c r="Z143" s="19">
        <v>286666000000</v>
      </c>
      <c r="AA143" s="19">
        <v>201484000000</v>
      </c>
      <c r="AB143" s="19">
        <v>170885000000</v>
      </c>
      <c r="AC143" s="19">
        <v>689949000000</v>
      </c>
    </row>
    <row r="144" spans="1:47" x14ac:dyDescent="0.2">
      <c r="A144" s="46" t="s">
        <v>1412</v>
      </c>
      <c r="B144" s="19"/>
      <c r="C144" s="48">
        <f t="shared" ref="C144:AU144" si="45">IFERROR(C143/C$3,0)</f>
        <v>-3.4182470998755323</v>
      </c>
      <c r="D144" s="48">
        <f t="shared" si="45"/>
        <v>-0.92426238731554544</v>
      </c>
      <c r="E144" s="48">
        <f t="shared" si="45"/>
        <v>-0.91817589607286709</v>
      </c>
      <c r="F144" s="48">
        <f t="shared" si="45"/>
        <v>-0.92088810552113898</v>
      </c>
      <c r="G144" s="48">
        <f t="shared" si="45"/>
        <v>-1.0936344822856368</v>
      </c>
      <c r="H144" s="48">
        <f t="shared" si="45"/>
        <v>-1.0559524939272873</v>
      </c>
      <c r="I144" s="48">
        <f t="shared" si="45"/>
        <v>-1.1730000292790121</v>
      </c>
      <c r="J144" s="48">
        <f t="shared" si="45"/>
        <v>-0.74139441951314189</v>
      </c>
      <c r="K144" s="48">
        <f t="shared" si="45"/>
        <v>-0.80042720179197968</v>
      </c>
      <c r="L144" s="48">
        <f t="shared" si="45"/>
        <v>-1.0873480306347614</v>
      </c>
      <c r="M144" s="48">
        <f t="shared" si="45"/>
        <v>-0.94998609956258118</v>
      </c>
      <c r="N144" s="48">
        <f t="shared" si="45"/>
        <v>-0.56034120979235913</v>
      </c>
      <c r="O144" s="48">
        <f t="shared" si="45"/>
        <v>-0.30564451397656917</v>
      </c>
      <c r="P144" s="48">
        <f t="shared" si="45"/>
        <v>0.22279962630039413</v>
      </c>
      <c r="Q144" s="48">
        <f t="shared" si="45"/>
        <v>-1.8081150525199174</v>
      </c>
      <c r="R144" s="48">
        <f t="shared" si="45"/>
        <v>-4.6067818810239851</v>
      </c>
      <c r="S144" s="48">
        <f t="shared" si="45"/>
        <v>-6.44323868889387</v>
      </c>
      <c r="T144" s="48">
        <f t="shared" si="45"/>
        <v>-2.3950085917543928</v>
      </c>
      <c r="U144" s="48">
        <f t="shared" si="45"/>
        <v>-0.14476027961024077</v>
      </c>
      <c r="V144" s="48">
        <f t="shared" si="45"/>
        <v>0.28256856231243982</v>
      </c>
      <c r="W144" s="48">
        <f t="shared" si="45"/>
        <v>401.0406857023209</v>
      </c>
      <c r="X144" s="48">
        <f t="shared" si="45"/>
        <v>302.49727598523242</v>
      </c>
      <c r="Y144" s="48">
        <f t="shared" si="45"/>
        <v>90.505270792468167</v>
      </c>
      <c r="Z144" s="48">
        <f t="shared" si="45"/>
        <v>164.50136258113946</v>
      </c>
      <c r="AA144" s="48">
        <f t="shared" si="45"/>
        <v>110.68584949898201</v>
      </c>
      <c r="AB144" s="48">
        <f t="shared" si="45"/>
        <v>87.93256243133105</v>
      </c>
      <c r="AC144" s="48">
        <f t="shared" si="45"/>
        <v>308.87309871589139</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1364</v>
      </c>
      <c r="B145" s="19">
        <v>75935000</v>
      </c>
      <c r="D145" s="19">
        <v>-5700000</v>
      </c>
      <c r="E145" s="19">
        <v>-18597000</v>
      </c>
      <c r="M145">
        <v>0</v>
      </c>
      <c r="N145">
        <v>0</v>
      </c>
      <c r="O145">
        <v>0</v>
      </c>
      <c r="P145">
        <v>0</v>
      </c>
      <c r="Q145">
        <v>0</v>
      </c>
      <c r="R145" s="19">
        <v>1118000</v>
      </c>
      <c r="S145" s="19">
        <v>2043000</v>
      </c>
      <c r="T145" s="19">
        <v>3895000</v>
      </c>
      <c r="U145" s="19">
        <v>6552000</v>
      </c>
      <c r="V145" s="19">
        <v>15066000</v>
      </c>
      <c r="W145" s="19">
        <v>26348000</v>
      </c>
      <c r="X145" s="19">
        <v>33097000</v>
      </c>
      <c r="Y145" s="19">
        <v>36272000</v>
      </c>
      <c r="Z145" s="19">
        <v>52873000</v>
      </c>
      <c r="AA145" s="19">
        <v>57909000</v>
      </c>
      <c r="AB145" s="19">
        <v>72547000</v>
      </c>
      <c r="AC145" s="19">
        <v>76216000</v>
      </c>
    </row>
    <row r="146" spans="1:47" x14ac:dyDescent="0.2">
      <c r="A146" t="s">
        <v>1324</v>
      </c>
      <c r="B146" s="19">
        <v>29783000</v>
      </c>
      <c r="D146" s="19">
        <v>5700000</v>
      </c>
      <c r="E146" s="19">
        <v>18857000</v>
      </c>
      <c r="F146" s="19">
        <v>15208000</v>
      </c>
      <c r="G146" s="19">
        <v>16702000</v>
      </c>
      <c r="H146" s="19">
        <v>17745000</v>
      </c>
      <c r="I146" s="19">
        <v>17494000</v>
      </c>
      <c r="J146" s="19">
        <v>17755000</v>
      </c>
      <c r="K146" s="19">
        <v>16910000</v>
      </c>
      <c r="L146" s="19">
        <v>11332000</v>
      </c>
      <c r="M146" s="19">
        <v>13227000</v>
      </c>
      <c r="N146" s="19">
        <v>12595000</v>
      </c>
      <c r="O146" s="19">
        <v>10543000</v>
      </c>
      <c r="P146" s="19">
        <v>6822000</v>
      </c>
      <c r="Q146" s="19">
        <v>5513000</v>
      </c>
      <c r="R146" s="19">
        <v>3147000</v>
      </c>
      <c r="S146" s="19">
        <v>2391000</v>
      </c>
      <c r="T146" s="19">
        <v>1406000</v>
      </c>
      <c r="U146" s="19">
        <v>1002000</v>
      </c>
      <c r="V146" s="19">
        <v>1187000</v>
      </c>
      <c r="W146" s="19">
        <v>4915000</v>
      </c>
      <c r="X146" s="19">
        <v>8348000</v>
      </c>
      <c r="Y146" s="19">
        <v>9141000</v>
      </c>
      <c r="Z146" s="19">
        <v>13630000</v>
      </c>
      <c r="AA146" s="19">
        <v>20875000</v>
      </c>
      <c r="AB146" s="19">
        <v>25717000</v>
      </c>
      <c r="AC146" s="19">
        <v>28803000</v>
      </c>
    </row>
    <row r="147" spans="1:47" x14ac:dyDescent="0.2">
      <c r="A147" t="s">
        <v>1325</v>
      </c>
      <c r="B147" s="19">
        <v>602298000</v>
      </c>
      <c r="C147" s="19">
        <v>-15666000</v>
      </c>
      <c r="D147" s="19">
        <v>-18700000</v>
      </c>
      <c r="E147" s="19">
        <v>-75311000</v>
      </c>
      <c r="F147" s="19">
        <v>-71186000</v>
      </c>
      <c r="G147" s="19">
        <v>-84879000</v>
      </c>
      <c r="H147" s="19">
        <v>-94774000</v>
      </c>
      <c r="I147" s="19">
        <v>-137245000</v>
      </c>
      <c r="J147" s="19">
        <v>-84404000</v>
      </c>
      <c r="K147" s="19">
        <v>-101492000</v>
      </c>
      <c r="L147" s="19">
        <v>-86381000</v>
      </c>
      <c r="M147" s="19">
        <v>-162854000</v>
      </c>
      <c r="N147" s="19">
        <v>-135220000</v>
      </c>
      <c r="O147" s="19">
        <v>-92330000</v>
      </c>
      <c r="P147" s="19">
        <v>75697000</v>
      </c>
      <c r="Q147" s="19">
        <v>-147645000</v>
      </c>
      <c r="R147" s="19">
        <v>-244760000</v>
      </c>
      <c r="S147" s="19">
        <v>-261297000</v>
      </c>
      <c r="T147" s="19">
        <v>-161744000</v>
      </c>
      <c r="U147" s="19">
        <v>-70222000</v>
      </c>
      <c r="V147" s="19">
        <v>154227000</v>
      </c>
      <c r="W147" s="19">
        <v>690070000</v>
      </c>
      <c r="X147" s="19">
        <v>321012000</v>
      </c>
      <c r="Y147" s="19">
        <v>111781000</v>
      </c>
      <c r="Z147" s="19">
        <v>231063000</v>
      </c>
      <c r="AA147" s="19">
        <v>182282000</v>
      </c>
      <c r="AB147" s="19">
        <v>207765000</v>
      </c>
      <c r="AC147" s="19">
        <v>521267000</v>
      </c>
    </row>
    <row r="148" spans="1:47" x14ac:dyDescent="0.2">
      <c r="A148" t="s">
        <v>1326</v>
      </c>
      <c r="B148" s="19">
        <v>-52022000</v>
      </c>
      <c r="E148" s="19">
        <v>-38094000</v>
      </c>
      <c r="F148" s="19">
        <v>-9364000</v>
      </c>
      <c r="G148" s="19">
        <v>-449000</v>
      </c>
      <c r="H148" s="19">
        <v>-329000</v>
      </c>
      <c r="I148" s="19">
        <v>-28548000</v>
      </c>
      <c r="J148" s="19">
        <v>-5000</v>
      </c>
      <c r="L148" s="19">
        <v>36936000</v>
      </c>
      <c r="M148" s="19">
        <v>1680000</v>
      </c>
      <c r="N148" s="19">
        <v>-7774000</v>
      </c>
      <c r="O148" s="19">
        <v>-24547000</v>
      </c>
      <c r="P148" s="19">
        <v>-7882000</v>
      </c>
      <c r="Q148" s="19">
        <v>-9171000</v>
      </c>
      <c r="R148" s="19">
        <v>-1231000</v>
      </c>
      <c r="S148" s="19">
        <v>-7596000</v>
      </c>
      <c r="T148" s="19">
        <v>-1042000</v>
      </c>
      <c r="U148" s="19">
        <v>-914000</v>
      </c>
      <c r="V148" s="19">
        <v>32000</v>
      </c>
      <c r="W148">
        <v>0</v>
      </c>
      <c r="AA148">
        <v>0</v>
      </c>
      <c r="AB148">
        <v>0</v>
      </c>
      <c r="AC148" s="19">
        <v>-85332000</v>
      </c>
    </row>
    <row r="150" spans="1:47" x14ac:dyDescent="0.2">
      <c r="A150" t="s">
        <v>1327</v>
      </c>
      <c r="B150" s="19">
        <v>-52022000</v>
      </c>
      <c r="E150" s="19">
        <v>-38094000</v>
      </c>
      <c r="F150" s="19">
        <v>-9364000</v>
      </c>
      <c r="G150" s="19">
        <v>-449000</v>
      </c>
      <c r="H150" s="19">
        <v>-329000</v>
      </c>
      <c r="I150" s="19">
        <v>-28548000</v>
      </c>
      <c r="J150" s="19">
        <v>-5000</v>
      </c>
      <c r="L150" s="19">
        <v>36936000</v>
      </c>
      <c r="M150" s="19">
        <v>1680000</v>
      </c>
      <c r="N150" s="19">
        <v>-7774000</v>
      </c>
      <c r="O150" s="19">
        <v>-24547000</v>
      </c>
      <c r="P150" s="19">
        <v>-7882000</v>
      </c>
      <c r="Q150" s="19">
        <v>-9171000</v>
      </c>
      <c r="R150" s="19">
        <v>-1231000</v>
      </c>
      <c r="S150" s="19">
        <v>-7596000</v>
      </c>
      <c r="T150" s="19">
        <v>-1042000</v>
      </c>
      <c r="U150" s="19">
        <v>-914000</v>
      </c>
      <c r="V150" s="19">
        <v>32000</v>
      </c>
      <c r="W150">
        <v>0</v>
      </c>
      <c r="AA150">
        <v>0</v>
      </c>
      <c r="AB150">
        <v>0</v>
      </c>
      <c r="AC150" s="19">
        <v>-85332000</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x14ac:dyDescent="0.2">
      <c r="A152" t="s">
        <v>1329</v>
      </c>
      <c r="B152">
        <v>0.223</v>
      </c>
      <c r="C152">
        <v>0</v>
      </c>
      <c r="D152">
        <v>0.4</v>
      </c>
      <c r="E152">
        <v>0.4</v>
      </c>
      <c r="F152">
        <v>0.4</v>
      </c>
      <c r="G152">
        <v>0.4</v>
      </c>
      <c r="H152">
        <v>4.0000000000000001E-3</v>
      </c>
      <c r="I152">
        <v>0</v>
      </c>
      <c r="J152">
        <v>0</v>
      </c>
      <c r="K152">
        <v>0.4</v>
      </c>
      <c r="L152">
        <v>0.35</v>
      </c>
      <c r="M152">
        <v>0</v>
      </c>
      <c r="N152">
        <v>8.9999999999999993E-3</v>
      </c>
      <c r="O152">
        <v>1E-3</v>
      </c>
      <c r="P152">
        <v>1.7000000000000001E-2</v>
      </c>
      <c r="Q152">
        <v>0.35</v>
      </c>
      <c r="R152">
        <v>0</v>
      </c>
      <c r="S152">
        <v>1E-3</v>
      </c>
      <c r="T152">
        <v>0.4</v>
      </c>
      <c r="U152">
        <v>0</v>
      </c>
      <c r="V152">
        <v>2.7E-2</v>
      </c>
      <c r="W152">
        <v>0.27</v>
      </c>
      <c r="X152">
        <v>0.19400000000000001</v>
      </c>
      <c r="Y152">
        <v>0.14599999999999999</v>
      </c>
      <c r="Z152">
        <v>0.214</v>
      </c>
      <c r="AA152">
        <v>0.222</v>
      </c>
      <c r="AB152">
        <v>0.193</v>
      </c>
      <c r="AC152">
        <v>0.23499999999999999</v>
      </c>
    </row>
    <row r="153" spans="1:47" x14ac:dyDescent="0.2">
      <c r="A153" t="s">
        <v>1330</v>
      </c>
      <c r="B153" s="14">
        <v>-11625644.306</v>
      </c>
      <c r="C153">
        <v>0</v>
      </c>
      <c r="D153">
        <v>0</v>
      </c>
      <c r="E153" s="19">
        <v>-15237600</v>
      </c>
      <c r="F153" s="19">
        <v>-3745600</v>
      </c>
      <c r="G153" s="19">
        <v>-179600</v>
      </c>
      <c r="H153" s="14">
        <v>-1193.2950000000001</v>
      </c>
      <c r="I153">
        <v>0</v>
      </c>
      <c r="J153">
        <v>0</v>
      </c>
      <c r="K153">
        <v>0</v>
      </c>
      <c r="L153" s="19">
        <v>12927600</v>
      </c>
      <c r="M153">
        <v>0</v>
      </c>
      <c r="N153" s="14">
        <v>-70982.327999999994</v>
      </c>
      <c r="O153" s="14">
        <v>-19127.117999999999</v>
      </c>
      <c r="P153" s="14">
        <v>-132574.68299999999</v>
      </c>
      <c r="Q153" s="19">
        <v>-3209850</v>
      </c>
      <c r="R153">
        <v>-482.63499999999999</v>
      </c>
      <c r="S153" s="14">
        <v>-5287.1239999999998</v>
      </c>
      <c r="T153" s="19">
        <v>-416800</v>
      </c>
      <c r="U153">
        <v>0</v>
      </c>
      <c r="V153">
        <v>0</v>
      </c>
      <c r="W153">
        <v>0</v>
      </c>
      <c r="X153">
        <v>0</v>
      </c>
      <c r="Y153">
        <v>0</v>
      </c>
      <c r="Z153">
        <v>0</v>
      </c>
      <c r="AA153">
        <v>0</v>
      </c>
      <c r="AB153">
        <v>0</v>
      </c>
      <c r="AC153" s="19">
        <v>-20053020</v>
      </c>
    </row>
    <row r="155" spans="1:47" x14ac:dyDescent="0.2">
      <c r="A155" t="s">
        <v>1331</v>
      </c>
      <c r="B155">
        <v>-793504</v>
      </c>
      <c r="D155">
        <v>17100</v>
      </c>
      <c r="E155">
        <v>123456</v>
      </c>
      <c r="F155">
        <v>34355</v>
      </c>
      <c r="G155">
        <v>32633</v>
      </c>
      <c r="H155">
        <v>114666</v>
      </c>
      <c r="I155">
        <v>39653</v>
      </c>
      <c r="J155">
        <v>100933</v>
      </c>
      <c r="K155">
        <v>109344</v>
      </c>
      <c r="L155">
        <v>84248</v>
      </c>
      <c r="M155">
        <v>630</v>
      </c>
      <c r="N155">
        <v>-33989</v>
      </c>
      <c r="O155">
        <v>131261</v>
      </c>
      <c r="P155">
        <v>187513</v>
      </c>
      <c r="Q155">
        <v>478428</v>
      </c>
      <c r="R155">
        <v>-11669</v>
      </c>
      <c r="S155">
        <v>65492</v>
      </c>
      <c r="T155">
        <v>152213</v>
      </c>
      <c r="U155">
        <v>15696</v>
      </c>
      <c r="V155">
        <v>-169928</v>
      </c>
      <c r="W155">
        <v>9691</v>
      </c>
      <c r="X155">
        <v>12553</v>
      </c>
      <c r="Y155">
        <v>-25132</v>
      </c>
      <c r="Z155">
        <v>-14801</v>
      </c>
      <c r="AA155">
        <v>586</v>
      </c>
      <c r="AB155">
        <v>-546052</v>
      </c>
      <c r="AC155">
        <v>-628808</v>
      </c>
    </row>
    <row r="156" spans="1:47" ht="18" x14ac:dyDescent="0.2">
      <c r="A156" s="22"/>
    </row>
    <row r="157" spans="1:47" ht="18" x14ac:dyDescent="0.2">
      <c r="A157" s="23"/>
    </row>
    <row r="158" spans="1:47" ht="18" x14ac:dyDescent="0.2">
      <c r="A158" s="23"/>
    </row>
    <row r="159" spans="1:47" ht="18" x14ac:dyDescent="0.2">
      <c r="A159" s="23"/>
    </row>
    <row r="160" spans="1:47" ht="18" x14ac:dyDescent="0.2">
      <c r="A160" s="22"/>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C69">
    <sortCondition ref="C1:AC1"/>
  </sortState>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0EAAA-332D-624D-8F0A-E46FE1966A82}">
  <dimension ref="A1:AU160"/>
  <sheetViews>
    <sheetView workbookViewId="0"/>
  </sheetViews>
  <sheetFormatPr baseColWidth="10" defaultRowHeight="16" x14ac:dyDescent="0.2"/>
  <sheetData>
    <row r="1" spans="1:47" x14ac:dyDescent="0.2">
      <c r="A1" s="16" t="s">
        <v>1283</v>
      </c>
      <c r="B1" s="16" t="s">
        <v>1284</v>
      </c>
      <c r="C1" s="18">
        <v>40908</v>
      </c>
      <c r="D1" s="18">
        <v>41274</v>
      </c>
      <c r="E1" s="18">
        <v>41639</v>
      </c>
      <c r="F1" s="18">
        <v>42004</v>
      </c>
      <c r="G1" s="18">
        <v>42369</v>
      </c>
      <c r="H1" s="18">
        <v>42735</v>
      </c>
      <c r="I1" s="18">
        <v>43100</v>
      </c>
      <c r="J1" s="18">
        <v>43465</v>
      </c>
      <c r="K1" s="18">
        <v>43830</v>
      </c>
      <c r="L1" s="18">
        <v>44196</v>
      </c>
      <c r="M1" s="18">
        <v>44561</v>
      </c>
      <c r="N1" s="18">
        <v>44926</v>
      </c>
      <c r="O1" s="18">
        <v>45291</v>
      </c>
      <c r="P1" s="18">
        <v>45657</v>
      </c>
    </row>
    <row r="2" spans="1:47" x14ac:dyDescent="0.2">
      <c r="A2" s="16"/>
      <c r="B2" s="16"/>
      <c r="C2" s="41">
        <v>1.4450620594618826</v>
      </c>
      <c r="D2" s="41">
        <v>1.403926998408513</v>
      </c>
      <c r="E2" s="41">
        <v>1.3819539309070903</v>
      </c>
      <c r="F2" s="41">
        <v>1.3604586837045582</v>
      </c>
      <c r="G2" s="41">
        <v>1.3592353718698755</v>
      </c>
      <c r="H2" s="41">
        <v>1.3408655143236416</v>
      </c>
      <c r="I2" s="41">
        <v>1.3081614773889187</v>
      </c>
      <c r="J2" s="41">
        <v>1.2816317011746046</v>
      </c>
      <c r="K2" s="41">
        <v>1.2620696220330916</v>
      </c>
      <c r="L2" s="41">
        <v>1.231407573454085</v>
      </c>
      <c r="M2" s="41">
        <v>1.2144058909803599</v>
      </c>
      <c r="N2" s="41">
        <v>1.1298901106999999</v>
      </c>
      <c r="O2" s="41">
        <v>1.0618269999999999</v>
      </c>
      <c r="P2" s="41">
        <v>1.03</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16" t="s">
        <v>1285</v>
      </c>
      <c r="B3" s="16"/>
      <c r="C3" s="16">
        <f>C$2*C90</f>
        <v>1690722.6095704027</v>
      </c>
      <c r="D3" s="16">
        <f t="shared" ref="D3:J3" si="0">D$2*D90</f>
        <v>3748485.0857507298</v>
      </c>
      <c r="E3" s="16">
        <f t="shared" si="0"/>
        <v>1341877.2669107846</v>
      </c>
      <c r="F3" s="16">
        <f t="shared" si="0"/>
        <v>0</v>
      </c>
      <c r="G3" s="16">
        <f t="shared" si="0"/>
        <v>3304301.1890156674</v>
      </c>
      <c r="H3" s="16">
        <f t="shared" si="0"/>
        <v>5902489.9940526709</v>
      </c>
      <c r="I3" s="16">
        <f t="shared" si="0"/>
        <v>5371311.0261589</v>
      </c>
      <c r="J3" s="16">
        <f t="shared" si="0"/>
        <v>6074934.2635676255</v>
      </c>
      <c r="K3" s="16">
        <f t="shared" ref="K3:AU3" si="1">K2*K90</f>
        <v>13478903.563313419</v>
      </c>
      <c r="L3" s="16">
        <f t="shared" si="1"/>
        <v>38708065.663955711</v>
      </c>
      <c r="M3" s="16">
        <f t="shared" si="1"/>
        <v>67819711.387689173</v>
      </c>
      <c r="N3" s="16">
        <f t="shared" si="1"/>
        <v>108808417.66040999</v>
      </c>
      <c r="O3" s="16">
        <f t="shared" si="1"/>
        <v>67461054.790999994</v>
      </c>
      <c r="P3" s="16">
        <f t="shared" si="1"/>
        <v>14039930</v>
      </c>
      <c r="Q3" s="16">
        <f t="shared" si="1"/>
        <v>0</v>
      </c>
      <c r="R3" s="16">
        <f t="shared" si="1"/>
        <v>0</v>
      </c>
      <c r="S3" s="16">
        <f t="shared" si="1"/>
        <v>0</v>
      </c>
      <c r="T3" s="16">
        <f t="shared" si="1"/>
        <v>0</v>
      </c>
      <c r="U3" s="16">
        <f t="shared" si="1"/>
        <v>0</v>
      </c>
      <c r="V3" s="16">
        <f t="shared" si="1"/>
        <v>0</v>
      </c>
      <c r="W3" s="16">
        <f t="shared" si="1"/>
        <v>0</v>
      </c>
      <c r="X3" s="16">
        <f t="shared" si="1"/>
        <v>0</v>
      </c>
      <c r="Y3" s="16">
        <f t="shared" si="1"/>
        <v>0</v>
      </c>
      <c r="Z3" s="16">
        <f t="shared" si="1"/>
        <v>0</v>
      </c>
      <c r="AA3" s="16">
        <f t="shared" si="1"/>
        <v>0</v>
      </c>
      <c r="AB3" s="16">
        <f t="shared" si="1"/>
        <v>0</v>
      </c>
      <c r="AC3" s="16">
        <f t="shared" si="1"/>
        <v>0</v>
      </c>
      <c r="AD3" s="16">
        <f t="shared" si="1"/>
        <v>0</v>
      </c>
      <c r="AE3" s="16">
        <f t="shared" si="1"/>
        <v>0</v>
      </c>
      <c r="AF3" s="16">
        <f t="shared" si="1"/>
        <v>0</v>
      </c>
      <c r="AG3" s="16">
        <f t="shared" si="1"/>
        <v>0</v>
      </c>
      <c r="AH3" s="16">
        <f t="shared" si="1"/>
        <v>0</v>
      </c>
      <c r="AI3" s="16">
        <f t="shared" si="1"/>
        <v>0</v>
      </c>
      <c r="AJ3" s="16">
        <f t="shared" si="1"/>
        <v>0</v>
      </c>
      <c r="AK3" s="16">
        <f t="shared" si="1"/>
        <v>0</v>
      </c>
      <c r="AL3" s="16">
        <f t="shared" si="1"/>
        <v>0</v>
      </c>
      <c r="AM3" s="16">
        <f t="shared" si="1"/>
        <v>0</v>
      </c>
      <c r="AN3" s="16">
        <f t="shared" si="1"/>
        <v>0</v>
      </c>
      <c r="AO3" s="16">
        <f t="shared" si="1"/>
        <v>0</v>
      </c>
      <c r="AP3" s="16">
        <f t="shared" si="1"/>
        <v>0</v>
      </c>
      <c r="AQ3" s="16">
        <f t="shared" si="1"/>
        <v>0</v>
      </c>
      <c r="AR3" s="16">
        <f t="shared" si="1"/>
        <v>0</v>
      </c>
      <c r="AS3" s="16">
        <f t="shared" si="1"/>
        <v>0</v>
      </c>
      <c r="AT3" s="16">
        <f t="shared" si="1"/>
        <v>0</v>
      </c>
      <c r="AU3" s="16">
        <f t="shared" si="1"/>
        <v>0</v>
      </c>
    </row>
    <row r="4" spans="1:47" x14ac:dyDescent="0.2">
      <c r="A4" s="16" t="s">
        <v>1286</v>
      </c>
      <c r="C4" s="16">
        <f t="shared" ref="C4:J4" si="2">C$2*C91</f>
        <v>1690722.6095704027</v>
      </c>
      <c r="D4" s="16">
        <f t="shared" si="2"/>
        <v>3748485.0857507298</v>
      </c>
      <c r="E4" s="16">
        <f t="shared" si="2"/>
        <v>1341877.2669107846</v>
      </c>
      <c r="F4" s="16">
        <f t="shared" si="2"/>
        <v>0</v>
      </c>
      <c r="G4" s="16">
        <f t="shared" si="2"/>
        <v>3304301.1890156674</v>
      </c>
      <c r="H4" s="16">
        <f t="shared" si="2"/>
        <v>5902489.9940526709</v>
      </c>
      <c r="I4" s="16">
        <f t="shared" si="2"/>
        <v>5371311.0261589</v>
      </c>
      <c r="J4" s="16">
        <f t="shared" si="2"/>
        <v>6074934.2635676255</v>
      </c>
      <c r="K4" s="16">
        <f t="shared" ref="K4:P4" si="3">K$2*K91</f>
        <v>13478903.563313419</v>
      </c>
      <c r="L4" s="16">
        <f t="shared" si="3"/>
        <v>38708065.663955711</v>
      </c>
      <c r="M4" s="16">
        <f t="shared" si="3"/>
        <v>67819711.387689173</v>
      </c>
      <c r="N4" s="16">
        <f t="shared" si="3"/>
        <v>108808417.66040999</v>
      </c>
      <c r="O4" s="16">
        <f t="shared" si="3"/>
        <v>67461054.790999994</v>
      </c>
      <c r="P4" s="16">
        <f t="shared" si="3"/>
        <v>14039930</v>
      </c>
    </row>
    <row r="5" spans="1:47" x14ac:dyDescent="0.2">
      <c r="A5" s="16" t="s">
        <v>1349</v>
      </c>
      <c r="C5" s="16">
        <f t="shared" ref="C5:J5" si="4">C$2*C92</f>
        <v>0</v>
      </c>
      <c r="D5" s="16">
        <f t="shared" si="4"/>
        <v>0</v>
      </c>
      <c r="E5" s="16">
        <f t="shared" si="4"/>
        <v>0</v>
      </c>
      <c r="F5" s="16">
        <f t="shared" si="4"/>
        <v>0</v>
      </c>
      <c r="G5" s="16">
        <f t="shared" si="4"/>
        <v>0</v>
      </c>
      <c r="H5" s="16">
        <f t="shared" si="4"/>
        <v>0</v>
      </c>
      <c r="I5" s="16">
        <f t="shared" si="4"/>
        <v>0</v>
      </c>
      <c r="J5" s="16">
        <f t="shared" si="4"/>
        <v>0</v>
      </c>
      <c r="K5" s="16">
        <f t="shared" ref="K5:P5" si="5">K$2*K92</f>
        <v>0</v>
      </c>
      <c r="L5" s="16">
        <f t="shared" si="5"/>
        <v>0</v>
      </c>
      <c r="M5" s="16">
        <f t="shared" si="5"/>
        <v>0</v>
      </c>
      <c r="N5" s="16">
        <f t="shared" si="5"/>
        <v>0</v>
      </c>
      <c r="O5" s="16">
        <f t="shared" si="5"/>
        <v>0</v>
      </c>
      <c r="P5" s="16">
        <f t="shared" si="5"/>
        <v>0</v>
      </c>
    </row>
    <row r="6" spans="1:47" x14ac:dyDescent="0.2">
      <c r="A6" s="16" t="s">
        <v>1350</v>
      </c>
      <c r="C6" s="16">
        <f t="shared" ref="C6:J6" si="6">C$2*C93</f>
        <v>0</v>
      </c>
      <c r="D6" s="16">
        <f t="shared" si="6"/>
        <v>3748485.0857507298</v>
      </c>
      <c r="E6" s="16">
        <f t="shared" si="6"/>
        <v>1341877.2669107846</v>
      </c>
      <c r="F6" s="16">
        <f t="shared" si="6"/>
        <v>0</v>
      </c>
      <c r="G6" s="16">
        <f t="shared" si="6"/>
        <v>3304301.1890156674</v>
      </c>
      <c r="H6" s="16">
        <f t="shared" si="6"/>
        <v>0</v>
      </c>
      <c r="I6" s="16">
        <f t="shared" si="6"/>
        <v>0</v>
      </c>
      <c r="J6" s="16">
        <f t="shared" si="6"/>
        <v>0</v>
      </c>
      <c r="K6" s="16">
        <f t="shared" ref="K6:P6" si="7">K$2*K93</f>
        <v>0</v>
      </c>
      <c r="L6" s="16">
        <f t="shared" si="7"/>
        <v>0</v>
      </c>
      <c r="M6" s="16">
        <f t="shared" si="7"/>
        <v>0</v>
      </c>
      <c r="N6" s="16">
        <f t="shared" si="7"/>
        <v>0</v>
      </c>
      <c r="O6" s="16">
        <f t="shared" si="7"/>
        <v>0</v>
      </c>
      <c r="P6" s="16">
        <f t="shared" si="7"/>
        <v>0</v>
      </c>
    </row>
    <row r="7" spans="1:47" x14ac:dyDescent="0.2">
      <c r="A7" s="16" t="s">
        <v>1287</v>
      </c>
      <c r="C7" s="16">
        <f t="shared" ref="C7:J7" si="8">C$2*C94</f>
        <v>20899932.565997209</v>
      </c>
      <c r="D7" s="16">
        <f t="shared" si="8"/>
        <v>22781523.40317494</v>
      </c>
      <c r="E7" s="16">
        <f t="shared" si="8"/>
        <v>25767912.995693605</v>
      </c>
      <c r="F7" s="16">
        <f t="shared" si="8"/>
        <v>33880863.058978319</v>
      </c>
      <c r="G7" s="16">
        <f t="shared" si="8"/>
        <v>41066578.290304549</v>
      </c>
      <c r="H7" s="16">
        <f t="shared" si="8"/>
        <v>48760574.42837923</v>
      </c>
      <c r="I7" s="16">
        <f t="shared" si="8"/>
        <v>60477613.261167102</v>
      </c>
      <c r="J7" s="16">
        <f t="shared" si="8"/>
        <v>92062168.3587742</v>
      </c>
      <c r="K7" s="16">
        <f t="shared" ref="K7:P7" si="9">K$2*K94</f>
        <v>140603390.38184065</v>
      </c>
      <c r="L7" s="16">
        <f t="shared" si="9"/>
        <v>196432904.70982218</v>
      </c>
      <c r="M7" s="16">
        <f t="shared" si="9"/>
        <v>331338503.29508138</v>
      </c>
      <c r="N7" s="16">
        <f t="shared" si="9"/>
        <v>457250709.33874017</v>
      </c>
      <c r="O7" s="16">
        <f t="shared" si="9"/>
        <v>269750778.38799995</v>
      </c>
      <c r="P7" s="16">
        <f t="shared" si="9"/>
        <v>215445100</v>
      </c>
    </row>
    <row r="8" spans="1:47" x14ac:dyDescent="0.2">
      <c r="A8" s="47" t="s">
        <v>1408</v>
      </c>
      <c r="C8" s="16">
        <f t="shared" ref="C8:J8" si="10">C$2*C95</f>
        <v>12.36153846153846</v>
      </c>
      <c r="D8" s="16">
        <f t="shared" si="10"/>
        <v>6.0775280898876405</v>
      </c>
      <c r="E8" s="16">
        <f t="shared" si="10"/>
        <v>19.202883625128734</v>
      </c>
      <c r="F8" s="16" t="e">
        <f t="shared" si="10"/>
        <v>#DIV/0!</v>
      </c>
      <c r="G8" s="16">
        <f t="shared" si="10"/>
        <v>12.428218839983547</v>
      </c>
      <c r="H8" s="16">
        <f t="shared" si="10"/>
        <v>8.2610177192185361</v>
      </c>
      <c r="I8" s="16">
        <f t="shared" si="10"/>
        <v>11.259376522162688</v>
      </c>
      <c r="J8" s="16">
        <f t="shared" si="10"/>
        <v>15.154430379746834</v>
      </c>
      <c r="K8" s="16">
        <f t="shared" ref="K8:P8" si="11">K$2*K95</f>
        <v>10.4313670411985</v>
      </c>
      <c r="L8" s="16">
        <f t="shared" si="11"/>
        <v>5.0747280015270091</v>
      </c>
      <c r="M8" s="16">
        <f t="shared" si="11"/>
        <v>4.8855781971851169</v>
      </c>
      <c r="N8" s="16">
        <f t="shared" si="11"/>
        <v>4.2023468328141229</v>
      </c>
      <c r="O8" s="16">
        <f t="shared" si="11"/>
        <v>3.9986148930477072</v>
      </c>
      <c r="P8" s="16">
        <f t="shared" si="11"/>
        <v>15.34516909984594</v>
      </c>
    </row>
    <row r="9" spans="1:47" x14ac:dyDescent="0.2">
      <c r="A9" s="16" t="s">
        <v>1288</v>
      </c>
      <c r="C9" s="16">
        <f t="shared" ref="C9:J9" si="12">C$2*C96</f>
        <v>6654510.7838219693</v>
      </c>
      <c r="D9" s="16">
        <f t="shared" si="12"/>
        <v>5935803.3492711931</v>
      </c>
      <c r="E9" s="16">
        <f t="shared" si="12"/>
        <v>9174792.1472921725</v>
      </c>
      <c r="F9" s="16">
        <f t="shared" si="12"/>
        <v>11521724.592293903</v>
      </c>
      <c r="G9" s="16">
        <f t="shared" si="12"/>
        <v>14070804.569596952</v>
      </c>
      <c r="H9" s="16">
        <f t="shared" si="12"/>
        <v>13291999.84349026</v>
      </c>
      <c r="I9" s="16">
        <f t="shared" si="12"/>
        <v>15531801.221038632</v>
      </c>
      <c r="J9" s="16">
        <f t="shared" si="12"/>
        <v>20260033.932168148</v>
      </c>
      <c r="K9" s="16">
        <f t="shared" ref="K9:P9" si="13">K$2*K96</f>
        <v>29831539.655996185</v>
      </c>
      <c r="L9" s="16">
        <f t="shared" si="13"/>
        <v>41739791.109799668</v>
      </c>
      <c r="M9" s="16">
        <f t="shared" si="13"/>
        <v>69610960.076885208</v>
      </c>
      <c r="N9" s="16">
        <f t="shared" si="13"/>
        <v>95172903.804482386</v>
      </c>
      <c r="O9" s="16">
        <f t="shared" si="13"/>
        <v>86483685.495999992</v>
      </c>
      <c r="P9" s="16">
        <f t="shared" si="13"/>
        <v>76394070</v>
      </c>
    </row>
    <row r="10" spans="1:47" x14ac:dyDescent="0.2">
      <c r="A10" s="47" t="s">
        <v>1409</v>
      </c>
      <c r="C10" s="16">
        <f t="shared" ref="C10:J10" si="14">C$2*C97</f>
        <v>3.9358974358974357</v>
      </c>
      <c r="D10" s="16">
        <f t="shared" si="14"/>
        <v>1.5835205992509365</v>
      </c>
      <c r="E10" s="16">
        <f t="shared" si="14"/>
        <v>6.8372811534500517</v>
      </c>
      <c r="F10" s="16" t="e">
        <f t="shared" si="14"/>
        <v>#DIV/0!</v>
      </c>
      <c r="G10" s="16">
        <f t="shared" si="14"/>
        <v>4.2583299053887291</v>
      </c>
      <c r="H10" s="16">
        <f t="shared" si="14"/>
        <v>2.2519309404815995</v>
      </c>
      <c r="I10" s="16">
        <f t="shared" si="14"/>
        <v>2.8916220165611302</v>
      </c>
      <c r="J10" s="16">
        <f t="shared" si="14"/>
        <v>3.3350210970464134</v>
      </c>
      <c r="K10" s="16">
        <f t="shared" ref="K10:P10" si="15">K$2*K97</f>
        <v>2.2132022471910111</v>
      </c>
      <c r="L10" s="16">
        <f t="shared" si="15"/>
        <v>1.0783228351466563</v>
      </c>
      <c r="M10" s="16">
        <f t="shared" si="15"/>
        <v>1.0264119184901337</v>
      </c>
      <c r="N10" s="16">
        <f t="shared" si="15"/>
        <v>0.87468328141225349</v>
      </c>
      <c r="O10" s="16">
        <f t="shared" si="15"/>
        <v>1.2819794437536398</v>
      </c>
      <c r="P10" s="16">
        <f t="shared" si="15"/>
        <v>5.4412002054141295</v>
      </c>
    </row>
    <row r="11" spans="1:47" x14ac:dyDescent="0.2">
      <c r="A11" s="16" t="s">
        <v>1289</v>
      </c>
      <c r="C11" s="16">
        <f t="shared" ref="C11:J11" si="16">C$2*C98</f>
        <v>6654510.7838219693</v>
      </c>
      <c r="D11" s="16">
        <f t="shared" si="16"/>
        <v>5935803.3492711931</v>
      </c>
      <c r="E11" s="16">
        <f t="shared" si="16"/>
        <v>9174792.1472921725</v>
      </c>
      <c r="F11" s="16">
        <f t="shared" si="16"/>
        <v>11521724.592293903</v>
      </c>
      <c r="G11" s="16">
        <f t="shared" si="16"/>
        <v>14070804.569596952</v>
      </c>
      <c r="H11" s="16">
        <f t="shared" si="16"/>
        <v>13291999.84349026</v>
      </c>
      <c r="I11" s="16">
        <f t="shared" si="16"/>
        <v>15531801.221038632</v>
      </c>
      <c r="J11" s="16">
        <f t="shared" si="16"/>
        <v>20260033.932168148</v>
      </c>
      <c r="K11" s="16">
        <f t="shared" ref="K11:P11" si="17">K$2*K98</f>
        <v>29831539.655996185</v>
      </c>
      <c r="L11" s="16">
        <f t="shared" si="17"/>
        <v>41739791.109799668</v>
      </c>
      <c r="M11" s="16">
        <f t="shared" si="17"/>
        <v>69610960.076885208</v>
      </c>
      <c r="N11" s="16">
        <f t="shared" si="17"/>
        <v>95172903.804482386</v>
      </c>
      <c r="O11" s="16">
        <f t="shared" si="17"/>
        <v>86483685.495999992</v>
      </c>
      <c r="P11" s="16">
        <f t="shared" si="17"/>
        <v>76394070</v>
      </c>
    </row>
    <row r="12" spans="1:47" x14ac:dyDescent="0.2">
      <c r="A12" s="16" t="s">
        <v>1291</v>
      </c>
      <c r="C12" s="16">
        <f t="shared" ref="C12:J12" si="18">C$2*C99</f>
        <v>6654510.7838219693</v>
      </c>
      <c r="D12" s="16">
        <f t="shared" si="18"/>
        <v>5935803.3492711931</v>
      </c>
      <c r="E12" s="16">
        <f t="shared" si="18"/>
        <v>9174792.1472921725</v>
      </c>
      <c r="F12" s="16">
        <f t="shared" si="18"/>
        <v>11521724.592293903</v>
      </c>
      <c r="G12" s="16">
        <f t="shared" si="18"/>
        <v>14070804.569596952</v>
      </c>
      <c r="H12" s="16">
        <f t="shared" si="18"/>
        <v>13291999.84349026</v>
      </c>
      <c r="I12" s="16">
        <f t="shared" si="18"/>
        <v>15531801.221038632</v>
      </c>
      <c r="J12" s="16">
        <f t="shared" si="18"/>
        <v>20260033.932168148</v>
      </c>
      <c r="K12" s="16">
        <f t="shared" ref="K12:P12" si="19">K$2*K99</f>
        <v>29831539.655996185</v>
      </c>
      <c r="L12" s="16">
        <f t="shared" si="19"/>
        <v>41739791.109799668</v>
      </c>
      <c r="M12" s="16">
        <f t="shared" si="19"/>
        <v>69610960.076885208</v>
      </c>
      <c r="N12" s="16">
        <f t="shared" si="19"/>
        <v>95172903.804482386</v>
      </c>
      <c r="O12" s="16">
        <f t="shared" si="19"/>
        <v>86483685.495999992</v>
      </c>
      <c r="P12" s="16">
        <f t="shared" si="19"/>
        <v>76394070</v>
      </c>
    </row>
    <row r="13" spans="1:47" x14ac:dyDescent="0.2">
      <c r="A13" s="47" t="s">
        <v>1410</v>
      </c>
      <c r="C13" s="16">
        <f t="shared" ref="C13:J13" si="20">C$2*C100</f>
        <v>3.9358974358974357</v>
      </c>
      <c r="D13" s="16">
        <f t="shared" si="20"/>
        <v>1.5835205992509365</v>
      </c>
      <c r="E13" s="16">
        <f t="shared" si="20"/>
        <v>6.8372811534500517</v>
      </c>
      <c r="F13" s="16" t="e">
        <f t="shared" si="20"/>
        <v>#DIV/0!</v>
      </c>
      <c r="G13" s="16">
        <f t="shared" si="20"/>
        <v>4.2583299053887291</v>
      </c>
      <c r="H13" s="16">
        <f t="shared" si="20"/>
        <v>2.2519309404815995</v>
      </c>
      <c r="I13" s="16">
        <f t="shared" si="20"/>
        <v>2.8916220165611302</v>
      </c>
      <c r="J13" s="16">
        <f t="shared" si="20"/>
        <v>3.3350210970464134</v>
      </c>
      <c r="K13" s="16">
        <f t="shared" ref="K13:P13" si="21">K$2*K100</f>
        <v>2.2132022471910111</v>
      </c>
      <c r="L13" s="16">
        <f t="shared" si="21"/>
        <v>1.0783228351466563</v>
      </c>
      <c r="M13" s="16">
        <f t="shared" si="21"/>
        <v>1.0264119184901337</v>
      </c>
      <c r="N13" s="16">
        <f t="shared" si="21"/>
        <v>0.87468328141225349</v>
      </c>
      <c r="O13" s="16">
        <f t="shared" si="21"/>
        <v>1.2819794437536398</v>
      </c>
      <c r="P13" s="16">
        <f t="shared" si="21"/>
        <v>5.4412002054141295</v>
      </c>
    </row>
    <row r="14" spans="1:47" x14ac:dyDescent="0.2">
      <c r="A14" s="16" t="s">
        <v>1292</v>
      </c>
      <c r="C14" s="16">
        <f t="shared" ref="C14:J14" si="22">C$2*C101</f>
        <v>14245421.782175239</v>
      </c>
      <c r="D14" s="16">
        <f t="shared" si="22"/>
        <v>16845720.053903747</v>
      </c>
      <c r="E14" s="16">
        <f t="shared" si="22"/>
        <v>16593120.848401433</v>
      </c>
      <c r="F14" s="16">
        <f t="shared" si="22"/>
        <v>22359138.466684416</v>
      </c>
      <c r="G14" s="16">
        <f t="shared" si="22"/>
        <v>26995773.720707599</v>
      </c>
      <c r="H14" s="16">
        <f t="shared" si="22"/>
        <v>35468574.584888972</v>
      </c>
      <c r="I14" s="16">
        <f t="shared" si="22"/>
        <v>44945812.040128469</v>
      </c>
      <c r="J14" s="16">
        <f t="shared" si="22"/>
        <v>71802134.426606044</v>
      </c>
      <c r="K14" s="16">
        <f t="shared" ref="K14:P14" si="23">K$2*K101</f>
        <v>110771850.72584444</v>
      </c>
      <c r="L14" s="16">
        <f t="shared" si="23"/>
        <v>154693113.60002252</v>
      </c>
      <c r="M14" s="16">
        <f t="shared" si="23"/>
        <v>261727543.21819618</v>
      </c>
      <c r="N14" s="16">
        <f t="shared" si="23"/>
        <v>362077805.53425777</v>
      </c>
      <c r="O14" s="16">
        <f t="shared" si="23"/>
        <v>183267092.89199999</v>
      </c>
      <c r="P14" s="16">
        <f t="shared" si="23"/>
        <v>139051030</v>
      </c>
    </row>
    <row r="15" spans="1:47" x14ac:dyDescent="0.2">
      <c r="A15" s="16" t="s">
        <v>1293</v>
      </c>
      <c r="C15" s="16">
        <f t="shared" ref="C15:J15" si="24">C$2*C102</f>
        <v>-19209209.956426807</v>
      </c>
      <c r="D15" s="16">
        <f t="shared" si="24"/>
        <v>-19033038.317424212</v>
      </c>
      <c r="E15" s="16">
        <f t="shared" si="24"/>
        <v>-24426035.728782821</v>
      </c>
      <c r="F15" s="16">
        <f t="shared" si="24"/>
        <v>-33880863.058978319</v>
      </c>
      <c r="G15" s="16">
        <f t="shared" si="24"/>
        <v>-37762277.101288885</v>
      </c>
      <c r="H15" s="16">
        <f t="shared" si="24"/>
        <v>-42858084.434326559</v>
      </c>
      <c r="I15" s="16">
        <f t="shared" si="24"/>
        <v>-55106302.235008202</v>
      </c>
      <c r="J15" s="16">
        <f t="shared" si="24"/>
        <v>-85987234.095206574</v>
      </c>
      <c r="K15" s="16" t="e">
        <f t="shared" ref="K15:P15" si="25">K$2*K102</f>
        <v>#VALUE!</v>
      </c>
      <c r="L15" s="16" t="e">
        <f t="shared" si="25"/>
        <v>#VALUE!</v>
      </c>
      <c r="M15" s="16" t="e">
        <f t="shared" si="25"/>
        <v>#VALUE!</v>
      </c>
      <c r="N15" s="16" t="e">
        <f t="shared" si="25"/>
        <v>#VALUE!</v>
      </c>
      <c r="O15" s="16" t="e">
        <f t="shared" si="25"/>
        <v>#VALUE!</v>
      </c>
      <c r="P15" s="16" t="e">
        <f t="shared" si="25"/>
        <v>#VALUE!</v>
      </c>
    </row>
    <row r="16" spans="1:47" x14ac:dyDescent="0.2">
      <c r="A16" s="47"/>
      <c r="C16" s="16">
        <f t="shared" ref="C16:J16" si="26">C$2*C103</f>
        <v>-11.361538461538462</v>
      </c>
      <c r="D16" s="16">
        <f t="shared" si="26"/>
        <v>-5.0775280898876405</v>
      </c>
      <c r="E16" s="16">
        <f t="shared" si="26"/>
        <v>-18.202883625128734</v>
      </c>
      <c r="F16" s="16" t="e">
        <f t="shared" si="26"/>
        <v>#DIV/0!</v>
      </c>
      <c r="G16" s="16">
        <f t="shared" si="26"/>
        <v>-11.428218839983547</v>
      </c>
      <c r="H16" s="16">
        <f t="shared" si="26"/>
        <v>-7.2610177192185361</v>
      </c>
      <c r="I16" s="16">
        <f t="shared" si="26"/>
        <v>-10.25937652216269</v>
      </c>
      <c r="J16" s="16">
        <f t="shared" si="26"/>
        <v>-14.154430379746834</v>
      </c>
      <c r="K16" s="16" t="e">
        <f t="shared" ref="K16:P16" si="27">K$2*K103</f>
        <v>#VALUE!</v>
      </c>
      <c r="L16" s="16" t="e">
        <f t="shared" si="27"/>
        <v>#VALUE!</v>
      </c>
      <c r="M16" s="16" t="e">
        <f t="shared" si="27"/>
        <v>#VALUE!</v>
      </c>
      <c r="N16" s="16" t="e">
        <f t="shared" si="27"/>
        <v>#VALUE!</v>
      </c>
      <c r="O16" s="16" t="e">
        <f t="shared" si="27"/>
        <v>#VALUE!</v>
      </c>
      <c r="P16" s="16" t="e">
        <f t="shared" si="27"/>
        <v>#VALUE!</v>
      </c>
    </row>
    <row r="17" spans="1:16" x14ac:dyDescent="0.2">
      <c r="A17" s="16" t="s">
        <v>1295</v>
      </c>
      <c r="C17" s="16">
        <f t="shared" ref="C17:J17" si="28">C$2*C104</f>
        <v>-180632.75743273532</v>
      </c>
      <c r="D17" s="16">
        <f t="shared" si="28"/>
        <v>-682308.5212265373</v>
      </c>
      <c r="E17" s="16">
        <f t="shared" si="28"/>
        <v>-1091743.6054166013</v>
      </c>
      <c r="F17" s="16">
        <f t="shared" si="28"/>
        <v>-744170.8999863934</v>
      </c>
      <c r="G17" s="16">
        <f t="shared" si="28"/>
        <v>-3003910.1718324251</v>
      </c>
      <c r="H17" s="16">
        <f t="shared" si="28"/>
        <v>-2009957.4059711387</v>
      </c>
      <c r="I17" s="16">
        <f t="shared" si="28"/>
        <v>-927486.48746874335</v>
      </c>
      <c r="J17" s="16">
        <f t="shared" si="28"/>
        <v>633126.06038025464</v>
      </c>
      <c r="K17" s="16">
        <f t="shared" ref="K17:P17" si="29">K$2*K104</f>
        <v>3253615.4856013102</v>
      </c>
      <c r="L17" s="16">
        <f t="shared" si="29"/>
        <v>2955378.1762898043</v>
      </c>
      <c r="M17" s="16">
        <f t="shared" si="29"/>
        <v>1589657.3112932912</v>
      </c>
      <c r="N17" s="16">
        <f t="shared" si="29"/>
        <v>6600818.0267093992</v>
      </c>
      <c r="O17" s="16">
        <f t="shared" si="29"/>
        <v>18248558.821999997</v>
      </c>
      <c r="P17" s="16">
        <f t="shared" si="29"/>
        <v>17806640</v>
      </c>
    </row>
    <row r="18" spans="1:16" x14ac:dyDescent="0.2">
      <c r="A18" s="16" t="s">
        <v>1296</v>
      </c>
      <c r="C18" s="16">
        <f t="shared" ref="C18:J18" si="30">C$2*C105</f>
        <v>2890.1241189237653</v>
      </c>
      <c r="D18" s="16">
        <f t="shared" si="30"/>
        <v>1403.9269984085129</v>
      </c>
      <c r="E18" s="16">
        <f t="shared" si="30"/>
        <v>8291.7235854425417</v>
      </c>
      <c r="F18" s="16">
        <f t="shared" si="30"/>
        <v>2720.9173674091167</v>
      </c>
      <c r="G18" s="16">
        <f t="shared" si="30"/>
        <v>13592.353718698756</v>
      </c>
      <c r="H18" s="16">
        <f t="shared" si="30"/>
        <v>185039.44097666256</v>
      </c>
      <c r="I18" s="16">
        <f t="shared" si="30"/>
        <v>731262.26586040563</v>
      </c>
      <c r="J18" s="16">
        <f t="shared" si="30"/>
        <v>2806773.4255723841</v>
      </c>
      <c r="K18" s="16">
        <f t="shared" ref="K18:P18" si="31">K$2*K105</f>
        <v>5464761.4634032864</v>
      </c>
      <c r="L18" s="16">
        <f t="shared" si="31"/>
        <v>2955378.1762898043</v>
      </c>
      <c r="M18" s="16">
        <f t="shared" si="31"/>
        <v>1589657.3112932912</v>
      </c>
      <c r="N18" s="16">
        <f t="shared" si="31"/>
        <v>6600818.0267093992</v>
      </c>
      <c r="O18" s="16">
        <f t="shared" si="31"/>
        <v>18248558.821999997</v>
      </c>
      <c r="P18" s="16">
        <f t="shared" si="31"/>
        <v>17806640</v>
      </c>
    </row>
    <row r="19" spans="1:16" x14ac:dyDescent="0.2">
      <c r="A19" s="16" t="s">
        <v>1297</v>
      </c>
      <c r="C19" s="16">
        <f t="shared" ref="C19:J19" si="32">C$2*C106</f>
        <v>183522.88155165908</v>
      </c>
      <c r="D19" s="16">
        <f t="shared" si="32"/>
        <v>683712.44822494581</v>
      </c>
      <c r="E19" s="16">
        <f t="shared" si="32"/>
        <v>1100035.3290020439</v>
      </c>
      <c r="F19" s="16">
        <f t="shared" si="32"/>
        <v>746891.8173538025</v>
      </c>
      <c r="G19" s="16">
        <f t="shared" si="32"/>
        <v>3017502.5255511235</v>
      </c>
      <c r="H19" s="16">
        <f t="shared" si="32"/>
        <v>2194996.8469478013</v>
      </c>
      <c r="I19" s="16">
        <f t="shared" si="32"/>
        <v>1658748.753329149</v>
      </c>
      <c r="J19" s="16">
        <f t="shared" si="32"/>
        <v>2173647.3651921293</v>
      </c>
      <c r="K19" s="16">
        <f t="shared" ref="K19:P19" si="33">K$2*K106</f>
        <v>2211145.9778019763</v>
      </c>
      <c r="L19" s="16">
        <f t="shared" si="33"/>
        <v>0</v>
      </c>
      <c r="M19" s="16">
        <f t="shared" si="33"/>
        <v>0</v>
      </c>
      <c r="N19" s="16">
        <f t="shared" si="33"/>
        <v>0</v>
      </c>
      <c r="O19" s="16">
        <f t="shared" si="33"/>
        <v>0</v>
      </c>
      <c r="P19" s="16">
        <f t="shared" si="33"/>
        <v>0</v>
      </c>
    </row>
    <row r="20" spans="1:16" x14ac:dyDescent="0.2">
      <c r="A20" s="16" t="s">
        <v>1298</v>
      </c>
      <c r="C20" s="16">
        <f t="shared" ref="C20:J20" si="34">C$2*C107</f>
        <v>-13005.558535156943</v>
      </c>
      <c r="D20" s="16">
        <f t="shared" si="34"/>
        <v>-275169.69168806856</v>
      </c>
      <c r="E20" s="16">
        <f t="shared" si="34"/>
        <v>-3356766.0981733222</v>
      </c>
      <c r="F20" s="16">
        <f t="shared" si="34"/>
        <v>-587718.15136036917</v>
      </c>
      <c r="G20" s="16">
        <f t="shared" si="34"/>
        <v>0</v>
      </c>
      <c r="H20" s="16">
        <f t="shared" si="34"/>
        <v>0</v>
      </c>
      <c r="I20" s="16">
        <f t="shared" si="34"/>
        <v>-154363.0543318924</v>
      </c>
      <c r="J20" s="16">
        <f t="shared" si="34"/>
        <v>0</v>
      </c>
      <c r="K20" s="16">
        <f t="shared" ref="K20:P20" si="35">K$2*K107</f>
        <v>0</v>
      </c>
      <c r="L20" s="16">
        <f t="shared" si="35"/>
        <v>-58740604.068906762</v>
      </c>
      <c r="M20" s="16">
        <f t="shared" si="35"/>
        <v>4291710.4187245918</v>
      </c>
      <c r="N20" s="16">
        <f t="shared" si="35"/>
        <v>23527701.775106099</v>
      </c>
      <c r="O20" s="16">
        <f t="shared" si="35"/>
        <v>13163469.318999998</v>
      </c>
      <c r="P20" s="16">
        <f t="shared" si="35"/>
        <v>-8251330</v>
      </c>
    </row>
    <row r="21" spans="1:16" x14ac:dyDescent="0.2">
      <c r="A21" s="16" t="s">
        <v>1299</v>
      </c>
      <c r="C21" s="16">
        <f t="shared" ref="C21:J21" si="36">C$2*C108</f>
        <v>0</v>
      </c>
      <c r="D21" s="16">
        <f t="shared" si="36"/>
        <v>178298.72879788114</v>
      </c>
      <c r="E21" s="16">
        <f t="shared" si="36"/>
        <v>-3356766.0981733222</v>
      </c>
      <c r="F21" s="16">
        <f t="shared" si="36"/>
        <v>0</v>
      </c>
      <c r="G21" s="16">
        <f t="shared" si="36"/>
        <v>0</v>
      </c>
      <c r="H21" s="16">
        <f t="shared" si="36"/>
        <v>0</v>
      </c>
      <c r="I21" s="16">
        <f t="shared" si="36"/>
        <v>0</v>
      </c>
      <c r="J21" s="16">
        <f t="shared" si="36"/>
        <v>0</v>
      </c>
      <c r="K21" s="16">
        <f t="shared" ref="K21:P21" si="37">K$2*K108</f>
        <v>0</v>
      </c>
      <c r="L21" s="16">
        <f t="shared" si="37"/>
        <v>-58740604.068906762</v>
      </c>
      <c r="M21" s="16">
        <f t="shared" si="37"/>
        <v>4291710.4187245918</v>
      </c>
      <c r="N21" s="16">
        <f t="shared" si="37"/>
        <v>22944678.477984898</v>
      </c>
      <c r="O21" s="16">
        <f t="shared" si="37"/>
        <v>2670494.9049999998</v>
      </c>
      <c r="P21" s="16">
        <f t="shared" si="37"/>
        <v>843570</v>
      </c>
    </row>
    <row r="22" spans="1:16" x14ac:dyDescent="0.2">
      <c r="A22" s="16" t="s">
        <v>1300</v>
      </c>
      <c r="C22" s="16">
        <f t="shared" ref="C22:J22" si="38">C$2*C109</f>
        <v>-13005.558535156943</v>
      </c>
      <c r="D22" s="16">
        <f t="shared" si="38"/>
        <v>-453468.42048594967</v>
      </c>
      <c r="E22" s="16">
        <f t="shared" si="38"/>
        <v>0</v>
      </c>
      <c r="F22" s="16">
        <f t="shared" si="38"/>
        <v>-587718.15136036917</v>
      </c>
      <c r="G22" s="16">
        <f t="shared" si="38"/>
        <v>0</v>
      </c>
      <c r="H22" s="16">
        <f t="shared" si="38"/>
        <v>0</v>
      </c>
      <c r="I22" s="16">
        <f t="shared" si="38"/>
        <v>-154363.0543318924</v>
      </c>
      <c r="J22" s="16">
        <f t="shared" si="38"/>
        <v>0</v>
      </c>
      <c r="K22" s="16">
        <f t="shared" ref="K22:P22" si="39">K$2*K109</f>
        <v>0</v>
      </c>
      <c r="L22" s="16">
        <f t="shared" si="39"/>
        <v>0</v>
      </c>
      <c r="M22" s="16">
        <f t="shared" si="39"/>
        <v>0</v>
      </c>
      <c r="N22" s="16">
        <f t="shared" si="39"/>
        <v>0</v>
      </c>
      <c r="O22" s="16">
        <f t="shared" si="39"/>
        <v>0</v>
      </c>
      <c r="P22" s="16">
        <f t="shared" si="39"/>
        <v>-15179110</v>
      </c>
    </row>
    <row r="23" spans="1:16" x14ac:dyDescent="0.2">
      <c r="A23" s="16" t="s">
        <v>1377</v>
      </c>
      <c r="C23" s="16">
        <f t="shared" ref="C23:J23" si="40">C$2*C110</f>
        <v>0</v>
      </c>
      <c r="D23" s="16">
        <f t="shared" si="40"/>
        <v>0</v>
      </c>
      <c r="E23" s="16">
        <f t="shared" si="40"/>
        <v>0</v>
      </c>
      <c r="F23" s="16">
        <f t="shared" si="40"/>
        <v>0</v>
      </c>
      <c r="G23" s="16">
        <f t="shared" si="40"/>
        <v>0</v>
      </c>
      <c r="H23" s="16">
        <f t="shared" si="40"/>
        <v>0</v>
      </c>
      <c r="I23" s="16">
        <f t="shared" si="40"/>
        <v>0</v>
      </c>
      <c r="J23" s="16">
        <f t="shared" si="40"/>
        <v>0</v>
      </c>
      <c r="K23" s="16">
        <f t="shared" ref="K23:P23" si="41">K$2*K110</f>
        <v>0</v>
      </c>
      <c r="L23" s="16">
        <f t="shared" si="41"/>
        <v>0</v>
      </c>
      <c r="M23" s="16">
        <f t="shared" si="41"/>
        <v>0</v>
      </c>
      <c r="N23" s="16">
        <f t="shared" si="41"/>
        <v>0</v>
      </c>
      <c r="O23" s="16">
        <f t="shared" si="41"/>
        <v>0</v>
      </c>
      <c r="P23" s="16">
        <f t="shared" si="41"/>
        <v>15179110</v>
      </c>
    </row>
    <row r="24" spans="1:16" x14ac:dyDescent="0.2">
      <c r="A24" s="16" t="s">
        <v>1302</v>
      </c>
      <c r="C24" s="16">
        <f t="shared" ref="C24:J24" si="42">C$2*C111</f>
        <v>13005.558535156943</v>
      </c>
      <c r="D24" s="16">
        <f t="shared" si="42"/>
        <v>453468.42048594967</v>
      </c>
      <c r="E24" s="16">
        <f t="shared" si="42"/>
        <v>0</v>
      </c>
      <c r="F24" s="16">
        <f t="shared" si="42"/>
        <v>587718.15136036917</v>
      </c>
      <c r="G24" s="16">
        <f t="shared" si="42"/>
        <v>0</v>
      </c>
      <c r="H24" s="16">
        <f t="shared" si="42"/>
        <v>0</v>
      </c>
      <c r="I24" s="16">
        <f t="shared" si="42"/>
        <v>154363.0543318924</v>
      </c>
      <c r="J24" s="16">
        <f t="shared" si="42"/>
        <v>0</v>
      </c>
      <c r="K24" s="16">
        <f t="shared" ref="K24:P24" si="43">K$2*K111</f>
        <v>0</v>
      </c>
      <c r="L24" s="16">
        <f t="shared" si="43"/>
        <v>0</v>
      </c>
      <c r="M24" s="16">
        <f t="shared" si="43"/>
        <v>0</v>
      </c>
      <c r="N24" s="16">
        <f t="shared" si="43"/>
        <v>0</v>
      </c>
      <c r="O24" s="16">
        <f t="shared" si="43"/>
        <v>0</v>
      </c>
      <c r="P24" s="16">
        <f t="shared" si="43"/>
        <v>0</v>
      </c>
    </row>
    <row r="25" spans="1:16" x14ac:dyDescent="0.2">
      <c r="A25" s="16" t="s">
        <v>1303</v>
      </c>
      <c r="C25" s="16">
        <f t="shared" ref="C25:J25" si="44">C$2*C112</f>
        <v>0</v>
      </c>
      <c r="D25" s="16">
        <f t="shared" si="44"/>
        <v>0</v>
      </c>
      <c r="E25" s="16">
        <f t="shared" si="44"/>
        <v>0</v>
      </c>
      <c r="F25" s="16">
        <f t="shared" si="44"/>
        <v>0</v>
      </c>
      <c r="G25" s="16">
        <f t="shared" si="44"/>
        <v>0</v>
      </c>
      <c r="H25" s="16">
        <f t="shared" si="44"/>
        <v>0</v>
      </c>
      <c r="I25" s="16">
        <f t="shared" si="44"/>
        <v>0</v>
      </c>
      <c r="J25" s="16">
        <f t="shared" si="44"/>
        <v>0</v>
      </c>
      <c r="K25" s="16">
        <f t="shared" ref="K25:P25" si="45">K$2*K112</f>
        <v>0</v>
      </c>
      <c r="L25" s="16">
        <f t="shared" si="45"/>
        <v>0</v>
      </c>
      <c r="M25" s="16">
        <f t="shared" si="45"/>
        <v>0</v>
      </c>
      <c r="N25" s="16">
        <f t="shared" si="45"/>
        <v>583023.2971211999</v>
      </c>
      <c r="O25" s="16">
        <f t="shared" si="45"/>
        <v>10492974.413999999</v>
      </c>
      <c r="P25" s="16">
        <f t="shared" si="45"/>
        <v>6084210</v>
      </c>
    </row>
    <row r="26" spans="1:16" x14ac:dyDescent="0.2">
      <c r="A26" s="16" t="s">
        <v>1304</v>
      </c>
      <c r="C26" s="16">
        <f t="shared" ref="C26:J26" si="46">C$2*C113</f>
        <v>-19402848.272394698</v>
      </c>
      <c r="D26" s="16">
        <f t="shared" si="46"/>
        <v>-19990516.530338816</v>
      </c>
      <c r="E26" s="16">
        <f t="shared" si="46"/>
        <v>-28874545.432372745</v>
      </c>
      <c r="F26" s="16">
        <f t="shared" si="46"/>
        <v>-35212752.110325083</v>
      </c>
      <c r="G26" s="16">
        <f t="shared" si="46"/>
        <v>-40766187.273121305</v>
      </c>
      <c r="H26" s="16">
        <f t="shared" si="46"/>
        <v>-44868041.840297699</v>
      </c>
      <c r="I26" s="16">
        <f t="shared" si="46"/>
        <v>-56188151.776808836</v>
      </c>
      <c r="J26" s="16">
        <f t="shared" si="46"/>
        <v>-85354108.034826308</v>
      </c>
      <c r="K26" s="16">
        <f t="shared" ref="K26:P26" si="47">K$2*K113</f>
        <v>-123870871.3329259</v>
      </c>
      <c r="L26" s="16" t="e">
        <f t="shared" si="47"/>
        <v>#VALUE!</v>
      </c>
      <c r="M26" s="16" t="e">
        <f t="shared" si="47"/>
        <v>#VALUE!</v>
      </c>
      <c r="N26" s="16" t="e">
        <f t="shared" si="47"/>
        <v>#VALUE!</v>
      </c>
      <c r="O26" s="16" t="e">
        <f t="shared" si="47"/>
        <v>#VALUE!</v>
      </c>
      <c r="P26" s="16" t="e">
        <f t="shared" si="47"/>
        <v>#VALUE!</v>
      </c>
    </row>
    <row r="27" spans="1:16" x14ac:dyDescent="0.2">
      <c r="A27" s="16" t="s">
        <v>1306</v>
      </c>
      <c r="C27" s="16">
        <f t="shared" ref="C27:J27" si="48">C$2*C114</f>
        <v>-19402848.272394698</v>
      </c>
      <c r="D27" s="16">
        <f t="shared" si="48"/>
        <v>-19990516.530338816</v>
      </c>
      <c r="E27" s="16">
        <f t="shared" si="48"/>
        <v>-28874545.432372745</v>
      </c>
      <c r="F27" s="16">
        <f t="shared" si="48"/>
        <v>-35212752.110325083</v>
      </c>
      <c r="G27" s="16">
        <f t="shared" si="48"/>
        <v>-40766187.273121305</v>
      </c>
      <c r="H27" s="16">
        <f t="shared" si="48"/>
        <v>-44868041.840297699</v>
      </c>
      <c r="I27" s="16">
        <f t="shared" si="48"/>
        <v>-56188151.776808836</v>
      </c>
      <c r="J27" s="16">
        <f t="shared" si="48"/>
        <v>-85354108.034826308</v>
      </c>
      <c r="K27" s="16">
        <f t="shared" ref="K27:P27" si="49">K$2*K114</f>
        <v>-123870871.3329259</v>
      </c>
      <c r="L27" s="16" t="e">
        <f t="shared" si="49"/>
        <v>#VALUE!</v>
      </c>
      <c r="M27" s="16" t="e">
        <f t="shared" si="49"/>
        <v>#VALUE!</v>
      </c>
      <c r="N27" s="16" t="e">
        <f t="shared" si="49"/>
        <v>#VALUE!</v>
      </c>
      <c r="O27" s="16" t="e">
        <f t="shared" si="49"/>
        <v>#VALUE!</v>
      </c>
      <c r="P27" s="16" t="e">
        <f t="shared" si="49"/>
        <v>#VALUE!</v>
      </c>
    </row>
    <row r="28" spans="1:16" x14ac:dyDescent="0.2">
      <c r="A28" s="16" t="s">
        <v>1307</v>
      </c>
      <c r="C28" s="16">
        <f t="shared" ref="C28:J28" si="50">C$2*C115</f>
        <v>-19402848.272394698</v>
      </c>
      <c r="D28" s="16">
        <f t="shared" si="50"/>
        <v>-19990516.530338816</v>
      </c>
      <c r="E28" s="16">
        <f t="shared" si="50"/>
        <v>-28874545.432372745</v>
      </c>
      <c r="F28" s="16">
        <f t="shared" si="50"/>
        <v>-35212752.110325083</v>
      </c>
      <c r="G28" s="16">
        <f t="shared" si="50"/>
        <v>-40766187.273121305</v>
      </c>
      <c r="H28" s="16">
        <f t="shared" si="50"/>
        <v>-44868041.840297699</v>
      </c>
      <c r="I28" s="16">
        <f t="shared" si="50"/>
        <v>-56188151.776808836</v>
      </c>
      <c r="J28" s="16">
        <f t="shared" si="50"/>
        <v>-85354108.034826308</v>
      </c>
      <c r="K28" s="16">
        <f t="shared" ref="K28:P28" si="51">K$2*K115</f>
        <v>-123870871.3329259</v>
      </c>
      <c r="L28" s="16" t="e">
        <f t="shared" si="51"/>
        <v>#VALUE!</v>
      </c>
      <c r="M28" s="16" t="e">
        <f t="shared" si="51"/>
        <v>#VALUE!</v>
      </c>
      <c r="N28" s="16" t="e">
        <f t="shared" si="51"/>
        <v>#VALUE!</v>
      </c>
      <c r="O28" s="16" t="e">
        <f t="shared" si="51"/>
        <v>#VALUE!</v>
      </c>
      <c r="P28" s="16" t="e">
        <f t="shared" si="51"/>
        <v>#VALUE!</v>
      </c>
    </row>
    <row r="29" spans="1:16" x14ac:dyDescent="0.2">
      <c r="A29" s="16" t="s">
        <v>1308</v>
      </c>
      <c r="C29" s="16">
        <f t="shared" ref="C29:J29" si="52">C$2*C116</f>
        <v>-19402848.272394698</v>
      </c>
      <c r="D29" s="16">
        <f t="shared" si="52"/>
        <v>-19990516.530338816</v>
      </c>
      <c r="E29" s="16">
        <f t="shared" si="52"/>
        <v>-28874545.432372745</v>
      </c>
      <c r="F29" s="16">
        <f t="shared" si="52"/>
        <v>-35212752.110325083</v>
      </c>
      <c r="G29" s="16">
        <f t="shared" si="52"/>
        <v>-40766187.273121305</v>
      </c>
      <c r="H29" s="16">
        <f t="shared" si="52"/>
        <v>-44868041.840297699</v>
      </c>
      <c r="I29" s="16">
        <f t="shared" si="52"/>
        <v>-56188151.776808836</v>
      </c>
      <c r="J29" s="16">
        <f t="shared" si="52"/>
        <v>-85354108.034826308</v>
      </c>
      <c r="K29" s="16">
        <f t="shared" ref="K29:P29" si="53">K$2*K116</f>
        <v>-123870871.3329259</v>
      </c>
      <c r="L29" s="16" t="e">
        <f t="shared" si="53"/>
        <v>#VALUE!</v>
      </c>
      <c r="M29" s="16" t="e">
        <f t="shared" si="53"/>
        <v>#VALUE!</v>
      </c>
      <c r="N29" s="16" t="e">
        <f t="shared" si="53"/>
        <v>#VALUE!</v>
      </c>
      <c r="O29" s="16" t="e">
        <f t="shared" si="53"/>
        <v>#VALUE!</v>
      </c>
      <c r="P29" s="16" t="e">
        <f t="shared" si="53"/>
        <v>#VALUE!</v>
      </c>
    </row>
    <row r="30" spans="1:16" x14ac:dyDescent="0.2">
      <c r="A30" s="16" t="s">
        <v>1309</v>
      </c>
      <c r="C30" s="16">
        <f t="shared" ref="C30:J30" si="54">C$2*C117</f>
        <v>-19402848.272394698</v>
      </c>
      <c r="D30" s="16">
        <f t="shared" si="54"/>
        <v>-19990516.530338816</v>
      </c>
      <c r="E30" s="16">
        <f t="shared" si="54"/>
        <v>-28874545.432372745</v>
      </c>
      <c r="F30" s="16">
        <f t="shared" si="54"/>
        <v>-35212752.110325083</v>
      </c>
      <c r="G30" s="16">
        <f t="shared" si="54"/>
        <v>-40766187.273121305</v>
      </c>
      <c r="H30" s="16">
        <f t="shared" si="54"/>
        <v>-44868041.840297699</v>
      </c>
      <c r="I30" s="16">
        <f t="shared" si="54"/>
        <v>-56188151.776808836</v>
      </c>
      <c r="J30" s="16">
        <f t="shared" si="54"/>
        <v>-85354108.034826308</v>
      </c>
      <c r="K30" s="16">
        <f t="shared" ref="K30:P30" si="55">K$2*K117</f>
        <v>-123870871.3329259</v>
      </c>
      <c r="L30" s="16" t="e">
        <f t="shared" si="55"/>
        <v>#VALUE!</v>
      </c>
      <c r="M30" s="16" t="e">
        <f t="shared" si="55"/>
        <v>#VALUE!</v>
      </c>
      <c r="N30" s="16" t="e">
        <f t="shared" si="55"/>
        <v>#VALUE!</v>
      </c>
      <c r="O30" s="16" t="e">
        <f t="shared" si="55"/>
        <v>#VALUE!</v>
      </c>
      <c r="P30" s="16" t="e">
        <f t="shared" si="55"/>
        <v>#VALUE!</v>
      </c>
    </row>
    <row r="31" spans="1:16" x14ac:dyDescent="0.2">
      <c r="A31" s="16" t="s">
        <v>1311</v>
      </c>
      <c r="C31" s="16">
        <f t="shared" ref="C31:J31" si="56">C$2*C118</f>
        <v>0</v>
      </c>
      <c r="D31" s="16">
        <f t="shared" si="56"/>
        <v>178298.72879788114</v>
      </c>
      <c r="E31" s="16">
        <f t="shared" si="56"/>
        <v>0</v>
      </c>
      <c r="F31" s="16">
        <f t="shared" si="56"/>
        <v>0</v>
      </c>
      <c r="G31" s="16">
        <f t="shared" si="56"/>
        <v>0</v>
      </c>
      <c r="H31" s="16">
        <f t="shared" si="56"/>
        <v>0</v>
      </c>
      <c r="I31" s="16">
        <f t="shared" si="56"/>
        <v>0</v>
      </c>
      <c r="J31" s="16">
        <f t="shared" si="56"/>
        <v>0</v>
      </c>
      <c r="K31" s="16">
        <f t="shared" ref="K31:P31" si="57">K$2*K118</f>
        <v>0</v>
      </c>
      <c r="L31" s="16">
        <f t="shared" si="57"/>
        <v>0</v>
      </c>
      <c r="M31" s="16">
        <f t="shared" si="57"/>
        <v>0</v>
      </c>
      <c r="N31" s="16">
        <f t="shared" si="57"/>
        <v>0</v>
      </c>
      <c r="O31" s="16">
        <f t="shared" si="57"/>
        <v>0</v>
      </c>
      <c r="P31" s="16">
        <f t="shared" si="57"/>
        <v>0</v>
      </c>
    </row>
    <row r="32" spans="1:16" x14ac:dyDescent="0.2">
      <c r="A32" s="16" t="s">
        <v>1312</v>
      </c>
      <c r="C32" s="16">
        <f t="shared" ref="C32:J32" si="58">C$2*C119</f>
        <v>-19402848.272394698</v>
      </c>
      <c r="D32" s="16">
        <f t="shared" si="58"/>
        <v>-19990516.530338816</v>
      </c>
      <c r="E32" s="16">
        <f t="shared" si="58"/>
        <v>-28874545.432372745</v>
      </c>
      <c r="F32" s="16">
        <f t="shared" si="58"/>
        <v>-35212752.110325083</v>
      </c>
      <c r="G32" s="16">
        <f t="shared" si="58"/>
        <v>-40766187.273121305</v>
      </c>
      <c r="H32" s="16">
        <f t="shared" si="58"/>
        <v>-44868041.840297699</v>
      </c>
      <c r="I32" s="16">
        <f t="shared" si="58"/>
        <v>-56188151.776808836</v>
      </c>
      <c r="J32" s="16">
        <f t="shared" si="58"/>
        <v>-85354108.034826308</v>
      </c>
      <c r="K32" s="16">
        <f t="shared" ref="K32:P32" si="59">K$2*K119</f>
        <v>-123870871.3329259</v>
      </c>
      <c r="L32" s="16" t="e">
        <f t="shared" si="59"/>
        <v>#VALUE!</v>
      </c>
      <c r="M32" s="16" t="e">
        <f t="shared" si="59"/>
        <v>#VALUE!</v>
      </c>
      <c r="N32" s="16" t="e">
        <f t="shared" si="59"/>
        <v>#VALUE!</v>
      </c>
      <c r="O32" s="16" t="e">
        <f t="shared" si="59"/>
        <v>#VALUE!</v>
      </c>
      <c r="P32" s="16" t="e">
        <f t="shared" si="59"/>
        <v>#VALUE!</v>
      </c>
    </row>
    <row r="33" spans="1:16" x14ac:dyDescent="0.2">
      <c r="A33" s="47" t="s">
        <v>1411</v>
      </c>
      <c r="C33" s="16">
        <f t="shared" ref="C33:J33" si="60">C$2*C120</f>
        <v>-11.476068376068376</v>
      </c>
      <c r="D33" s="16">
        <f t="shared" si="60"/>
        <v>-5.3329588014981271</v>
      </c>
      <c r="E33" s="16">
        <f t="shared" si="60"/>
        <v>-21.518022657054583</v>
      </c>
      <c r="F33" s="16" t="e">
        <f t="shared" si="60"/>
        <v>#DIV/0!</v>
      </c>
      <c r="G33" s="16">
        <f t="shared" si="60"/>
        <v>-12.337309749074455</v>
      </c>
      <c r="H33" s="16">
        <f t="shared" si="60"/>
        <v>-7.601544752385279</v>
      </c>
      <c r="I33" s="16">
        <f t="shared" si="60"/>
        <v>-10.460789089137847</v>
      </c>
      <c r="J33" s="16">
        <f t="shared" si="60"/>
        <v>-14.050210970464136</v>
      </c>
      <c r="K33" s="16">
        <f t="shared" ref="K33:P33" si="61">K$2*K120</f>
        <v>-9.1899812734082396</v>
      </c>
      <c r="L33" s="16" t="e">
        <f t="shared" si="61"/>
        <v>#VALUE!</v>
      </c>
      <c r="M33" s="16" t="e">
        <f t="shared" si="61"/>
        <v>#VALUE!</v>
      </c>
      <c r="N33" s="16" t="e">
        <f t="shared" si="61"/>
        <v>#VALUE!</v>
      </c>
      <c r="O33" s="16" t="e">
        <f t="shared" si="61"/>
        <v>#VALUE!</v>
      </c>
      <c r="P33" s="16" t="e">
        <f t="shared" si="61"/>
        <v>#VALUE!</v>
      </c>
    </row>
    <row r="34" spans="1:16" x14ac:dyDescent="0.2">
      <c r="A34" s="16" t="s">
        <v>1313</v>
      </c>
      <c r="C34" s="16">
        <f t="shared" ref="C34:J34" si="62">C$2*C121</f>
        <v>-2.1878239580252901</v>
      </c>
      <c r="D34" s="16">
        <f t="shared" si="62"/>
        <v>-2.2547067594440722</v>
      </c>
      <c r="E34" s="16">
        <f t="shared" si="62"/>
        <v>-4.8921169154110995</v>
      </c>
      <c r="F34" s="16">
        <f t="shared" si="62"/>
        <v>-1.727782528304789</v>
      </c>
      <c r="G34" s="16">
        <f t="shared" si="62"/>
        <v>-1.603897738806453</v>
      </c>
      <c r="H34" s="16">
        <f t="shared" si="62"/>
        <v>-1.4079087900398237</v>
      </c>
      <c r="I34" s="16">
        <f t="shared" si="62"/>
        <v>-1.3343247069366972</v>
      </c>
      <c r="J34" s="16">
        <f t="shared" si="62"/>
        <v>-1.5251417243977794</v>
      </c>
      <c r="K34" s="16">
        <f t="shared" ref="K34:P34" si="63">K$2*K121</f>
        <v>-1.8173802557276517</v>
      </c>
      <c r="L34" s="16">
        <f t="shared" si="63"/>
        <v>-2.5859559042535785</v>
      </c>
      <c r="M34" s="16">
        <f t="shared" si="63"/>
        <v>-2.7202691957960066</v>
      </c>
      <c r="N34" s="16">
        <f t="shared" si="63"/>
        <v>-3.287980222137</v>
      </c>
      <c r="O34" s="16">
        <f t="shared" si="63"/>
        <v>-1.7413962799999996</v>
      </c>
      <c r="P34" s="16">
        <f t="shared" si="63"/>
        <v>-1.6892</v>
      </c>
    </row>
    <row r="35" spans="1:16" x14ac:dyDescent="0.2">
      <c r="A35" s="16" t="s">
        <v>1314</v>
      </c>
      <c r="C35" s="16">
        <f t="shared" ref="C35:J35" si="64">C$2*C122</f>
        <v>-2.1878239580252901</v>
      </c>
      <c r="D35" s="16">
        <f t="shared" si="64"/>
        <v>-2.2547067594440722</v>
      </c>
      <c r="E35" s="16">
        <f t="shared" si="64"/>
        <v>-4.8921169154110995</v>
      </c>
      <c r="F35" s="16">
        <f t="shared" si="64"/>
        <v>-1.727782528304789</v>
      </c>
      <c r="G35" s="16">
        <f t="shared" si="64"/>
        <v>-1.603897738806453</v>
      </c>
      <c r="H35" s="16">
        <f t="shared" si="64"/>
        <v>-1.4079087900398237</v>
      </c>
      <c r="I35" s="16">
        <f t="shared" si="64"/>
        <v>-1.3343247069366972</v>
      </c>
      <c r="J35" s="16">
        <f t="shared" si="64"/>
        <v>-1.5251417243977794</v>
      </c>
      <c r="K35" s="16">
        <f t="shared" ref="K35:P35" si="65">K$2*K122</f>
        <v>-1.8173802557276517</v>
      </c>
      <c r="L35" s="16">
        <f t="shared" si="65"/>
        <v>-2.5859559042535785</v>
      </c>
      <c r="M35" s="16">
        <f t="shared" si="65"/>
        <v>-2.7202691957960066</v>
      </c>
      <c r="N35" s="16">
        <f t="shared" si="65"/>
        <v>-3.287980222137</v>
      </c>
      <c r="O35" s="16">
        <f t="shared" si="65"/>
        <v>-1.7413962799999996</v>
      </c>
      <c r="P35" s="16">
        <f t="shared" si="65"/>
        <v>-1.6892</v>
      </c>
    </row>
    <row r="36" spans="1:16" x14ac:dyDescent="0.2">
      <c r="A36" s="16" t="s">
        <v>1315</v>
      </c>
      <c r="C36" s="16">
        <f t="shared" ref="C36:J36" si="66">C$2*C123</f>
        <v>12813343.605317621</v>
      </c>
      <c r="D36" s="16">
        <f t="shared" si="66"/>
        <v>12448599.635983309</v>
      </c>
      <c r="E36" s="16">
        <f t="shared" si="66"/>
        <v>8148236.6907503894</v>
      </c>
      <c r="F36" s="16">
        <f t="shared" si="66"/>
        <v>27823883.325736232</v>
      </c>
      <c r="G36" s="16">
        <f t="shared" si="66"/>
        <v>34639110.336399339</v>
      </c>
      <c r="H36" s="16">
        <f t="shared" si="66"/>
        <v>42578031.263004921</v>
      </c>
      <c r="I36" s="16">
        <f t="shared" si="66"/>
        <v>54919453.606708311</v>
      </c>
      <c r="J36" s="16">
        <f t="shared" si="66"/>
        <v>72022126.508112669</v>
      </c>
      <c r="K36" s="16">
        <f t="shared" ref="K36:P36" si="67">K$2*K123</f>
        <v>86061462.720026448</v>
      </c>
      <c r="L36" s="16">
        <f t="shared" si="67"/>
        <v>101449905.75803073</v>
      </c>
      <c r="M36" s="16">
        <f t="shared" si="67"/>
        <v>115061692.63294825</v>
      </c>
      <c r="N36" s="16">
        <f t="shared" si="67"/>
        <v>109402805.3922646</v>
      </c>
      <c r="O36" s="16">
        <f t="shared" si="67"/>
        <v>104495628.91297399</v>
      </c>
      <c r="P36" s="16">
        <f t="shared" si="67"/>
        <v>117095732.31</v>
      </c>
    </row>
    <row r="37" spans="1:16" x14ac:dyDescent="0.2">
      <c r="A37" s="16" t="s">
        <v>1316</v>
      </c>
      <c r="C37" s="16">
        <f t="shared" ref="C37:J37" si="68">C$2*C124</f>
        <v>12813343.605317621</v>
      </c>
      <c r="D37" s="16">
        <f t="shared" si="68"/>
        <v>12448599.635983309</v>
      </c>
      <c r="E37" s="16">
        <f t="shared" si="68"/>
        <v>8148236.6907503894</v>
      </c>
      <c r="F37" s="16">
        <f t="shared" si="68"/>
        <v>27823883.325736232</v>
      </c>
      <c r="G37" s="16">
        <f t="shared" si="68"/>
        <v>34639110.336399339</v>
      </c>
      <c r="H37" s="16">
        <f t="shared" si="68"/>
        <v>42578031.263004921</v>
      </c>
      <c r="I37" s="16">
        <f t="shared" si="68"/>
        <v>54919453.606708311</v>
      </c>
      <c r="J37" s="16">
        <f t="shared" si="68"/>
        <v>72022126.508112669</v>
      </c>
      <c r="K37" s="16">
        <f t="shared" ref="K37:P37" si="69">K$2*K124</f>
        <v>86061462.720026448</v>
      </c>
      <c r="L37" s="16">
        <f t="shared" si="69"/>
        <v>101449905.75803073</v>
      </c>
      <c r="M37" s="16">
        <f t="shared" si="69"/>
        <v>115061692.63294825</v>
      </c>
      <c r="N37" s="16">
        <f t="shared" si="69"/>
        <v>109402805.3922646</v>
      </c>
      <c r="O37" s="16">
        <f t="shared" si="69"/>
        <v>104495628.91297399</v>
      </c>
      <c r="P37" s="16">
        <f t="shared" si="69"/>
        <v>117095732.31</v>
      </c>
    </row>
    <row r="38" spans="1:16" x14ac:dyDescent="0.2">
      <c r="A38" s="16" t="s">
        <v>1317</v>
      </c>
      <c r="C38" s="16">
        <f t="shared" ref="C38:J38" si="70">C$2*C125</f>
        <v>-19209209.956426807</v>
      </c>
      <c r="D38" s="16">
        <f t="shared" si="70"/>
        <v>-19033038.317424212</v>
      </c>
      <c r="E38" s="16">
        <f t="shared" si="70"/>
        <v>-24426035.728782821</v>
      </c>
      <c r="F38" s="16">
        <f t="shared" si="70"/>
        <v>-33880863.058978319</v>
      </c>
      <c r="G38" s="16">
        <f t="shared" si="70"/>
        <v>-37762277.101288885</v>
      </c>
      <c r="H38" s="16">
        <f t="shared" si="70"/>
        <v>-42858084.434326559</v>
      </c>
      <c r="I38" s="16">
        <f t="shared" si="70"/>
        <v>-55106302.235008202</v>
      </c>
      <c r="J38" s="16">
        <f t="shared" si="70"/>
        <v>-85987234.095206574</v>
      </c>
      <c r="K38" s="16" t="e">
        <f t="shared" ref="K38:P38" si="71">K$2*K125</f>
        <v>#VALUE!</v>
      </c>
      <c r="L38" s="16" t="e">
        <f t="shared" si="71"/>
        <v>#VALUE!</v>
      </c>
      <c r="M38" s="16" t="e">
        <f t="shared" si="71"/>
        <v>#VALUE!</v>
      </c>
      <c r="N38" s="16" t="e">
        <f t="shared" si="71"/>
        <v>#VALUE!</v>
      </c>
      <c r="O38" s="16" t="e">
        <f t="shared" si="71"/>
        <v>#VALUE!</v>
      </c>
      <c r="P38" s="16" t="e">
        <f t="shared" si="71"/>
        <v>#VALUE!</v>
      </c>
    </row>
    <row r="39" spans="1:16" x14ac:dyDescent="0.2">
      <c r="A39" s="16" t="s">
        <v>1318</v>
      </c>
      <c r="C39" s="16">
        <f t="shared" ref="C39:J39" si="72">C$2*C126</f>
        <v>20899932.565997209</v>
      </c>
      <c r="D39" s="16">
        <f t="shared" si="72"/>
        <v>22781523.40317494</v>
      </c>
      <c r="E39" s="16">
        <f t="shared" si="72"/>
        <v>25767912.995693605</v>
      </c>
      <c r="F39" s="16">
        <f t="shared" si="72"/>
        <v>33880863.058978319</v>
      </c>
      <c r="G39" s="16">
        <f t="shared" si="72"/>
        <v>41066578.290304549</v>
      </c>
      <c r="H39" s="16">
        <f t="shared" si="72"/>
        <v>48760574.42837923</v>
      </c>
      <c r="I39" s="16">
        <f t="shared" si="72"/>
        <v>60477613.261167102</v>
      </c>
      <c r="J39" s="16">
        <f t="shared" si="72"/>
        <v>92062168.3587742</v>
      </c>
      <c r="K39" s="16">
        <f t="shared" ref="K39:P39" si="73">K$2*K126</f>
        <v>140603390.38184065</v>
      </c>
      <c r="L39" s="16">
        <f t="shared" si="73"/>
        <v>196432904.70982218</v>
      </c>
      <c r="M39" s="16">
        <f t="shared" si="73"/>
        <v>331338503.29508138</v>
      </c>
      <c r="N39" s="16">
        <f t="shared" si="73"/>
        <v>457250709.33874017</v>
      </c>
      <c r="O39" s="16">
        <f t="shared" si="73"/>
        <v>269750778.38799995</v>
      </c>
      <c r="P39" s="16">
        <f t="shared" si="73"/>
        <v>215445100</v>
      </c>
    </row>
    <row r="40" spans="1:16" x14ac:dyDescent="0.2">
      <c r="A40" s="16" t="s">
        <v>1319</v>
      </c>
      <c r="C40" s="16">
        <f t="shared" ref="C40:J40" si="74">C$2*C127</f>
        <v>-19402848.272394698</v>
      </c>
      <c r="D40" s="16">
        <f t="shared" si="74"/>
        <v>-19990516.530338816</v>
      </c>
      <c r="E40" s="16">
        <f t="shared" si="74"/>
        <v>-28874545.432372745</v>
      </c>
      <c r="F40" s="16">
        <f t="shared" si="74"/>
        <v>-35212752.110325083</v>
      </c>
      <c r="G40" s="16">
        <f t="shared" si="74"/>
        <v>-40766187.273121305</v>
      </c>
      <c r="H40" s="16">
        <f t="shared" si="74"/>
        <v>-44868041.840297699</v>
      </c>
      <c r="I40" s="16">
        <f t="shared" si="74"/>
        <v>-56188151.776808836</v>
      </c>
      <c r="J40" s="16">
        <f t="shared" si="74"/>
        <v>-85354108.034826308</v>
      </c>
      <c r="K40" s="16">
        <f t="shared" ref="K40:P40" si="75">K$2*K127</f>
        <v>-123870871.3329259</v>
      </c>
      <c r="L40" s="16" t="e">
        <f t="shared" si="75"/>
        <v>#VALUE!</v>
      </c>
      <c r="M40" s="16" t="e">
        <f t="shared" si="75"/>
        <v>#VALUE!</v>
      </c>
      <c r="N40" s="16" t="e">
        <f t="shared" si="75"/>
        <v>#VALUE!</v>
      </c>
      <c r="O40" s="16" t="e">
        <f t="shared" si="75"/>
        <v>#VALUE!</v>
      </c>
      <c r="P40" s="16" t="e">
        <f t="shared" si="75"/>
        <v>#VALUE!</v>
      </c>
    </row>
    <row r="41" spans="1:16" x14ac:dyDescent="0.2">
      <c r="A41" s="16" t="s">
        <v>1320</v>
      </c>
      <c r="C41" s="16">
        <f t="shared" ref="C41:J41" si="76">C$2*C128</f>
        <v>-19389842.713859539</v>
      </c>
      <c r="D41" s="16">
        <f t="shared" si="76"/>
        <v>-19715346.838650748</v>
      </c>
      <c r="E41" s="16">
        <f t="shared" si="76"/>
        <v>-25517779.334199421</v>
      </c>
      <c r="F41" s="16">
        <f t="shared" si="76"/>
        <v>-34625033.958964713</v>
      </c>
      <c r="G41" s="16">
        <f t="shared" si="76"/>
        <v>-40766187.273121305</v>
      </c>
      <c r="H41" s="16">
        <f t="shared" si="76"/>
        <v>-44868041.840297699</v>
      </c>
      <c r="I41" s="16">
        <f t="shared" si="76"/>
        <v>-56033788.722476944</v>
      </c>
      <c r="J41" s="16">
        <f t="shared" si="76"/>
        <v>-85354108.034826308</v>
      </c>
      <c r="K41" s="16">
        <f t="shared" ref="K41:P41" si="77">K$2*K128</f>
        <v>-123870871.3329259</v>
      </c>
      <c r="L41" s="16" t="e">
        <f t="shared" si="77"/>
        <v>#VALUE!</v>
      </c>
      <c r="M41" s="16" t="e">
        <f t="shared" si="77"/>
        <v>#VALUE!</v>
      </c>
      <c r="N41" s="16" t="e">
        <f t="shared" si="77"/>
        <v>#VALUE!</v>
      </c>
      <c r="O41" s="16" t="e">
        <f t="shared" si="77"/>
        <v>#VALUE!</v>
      </c>
      <c r="P41" s="16" t="e">
        <f t="shared" si="77"/>
        <v>#VALUE!</v>
      </c>
    </row>
    <row r="90" spans="1:47" x14ac:dyDescent="0.2">
      <c r="A90" s="16" t="s">
        <v>1285</v>
      </c>
      <c r="B90" s="20">
        <v>8470000</v>
      </c>
      <c r="C90" s="20">
        <v>1170000</v>
      </c>
      <c r="D90" s="20">
        <v>2670000</v>
      </c>
      <c r="E90" s="20">
        <v>971000</v>
      </c>
      <c r="F90" s="16">
        <v>0</v>
      </c>
      <c r="G90" s="20">
        <v>2431000</v>
      </c>
      <c r="H90" s="20">
        <v>4402000</v>
      </c>
      <c r="I90" s="20">
        <v>4106000</v>
      </c>
      <c r="J90" s="20">
        <v>4740000</v>
      </c>
      <c r="K90" s="20">
        <v>10680000</v>
      </c>
      <c r="L90" s="20">
        <v>31434000</v>
      </c>
      <c r="M90" s="20">
        <v>55846000</v>
      </c>
      <c r="N90" s="20">
        <v>96300000</v>
      </c>
      <c r="O90" s="20">
        <v>63533000</v>
      </c>
      <c r="P90" s="20">
        <v>13631000</v>
      </c>
    </row>
    <row r="91" spans="1:47" x14ac:dyDescent="0.2">
      <c r="A91" s="16" t="s">
        <v>1286</v>
      </c>
      <c r="B91" s="20">
        <v>8470000</v>
      </c>
      <c r="C91" s="20">
        <v>1170000</v>
      </c>
      <c r="D91" s="20">
        <v>2670000</v>
      </c>
      <c r="E91" s="20">
        <v>971000</v>
      </c>
      <c r="F91" s="16">
        <v>0</v>
      </c>
      <c r="G91" s="20">
        <v>2431000</v>
      </c>
      <c r="H91" s="20">
        <v>4402000</v>
      </c>
      <c r="I91" s="20">
        <v>4106000</v>
      </c>
      <c r="J91" s="20">
        <v>4740000</v>
      </c>
      <c r="K91" s="20">
        <v>10680000</v>
      </c>
      <c r="L91" s="20">
        <v>31434000</v>
      </c>
      <c r="M91" s="20">
        <v>55846000</v>
      </c>
      <c r="N91" s="20">
        <v>96300000</v>
      </c>
      <c r="O91" s="20">
        <v>63533000</v>
      </c>
      <c r="P91" s="20">
        <v>13631000</v>
      </c>
    </row>
    <row r="92" spans="1:47" x14ac:dyDescent="0.2">
      <c r="A92" s="16" t="s">
        <v>1349</v>
      </c>
      <c r="B92" s="16"/>
      <c r="C92" s="16"/>
      <c r="D92" s="16">
        <v>0</v>
      </c>
      <c r="E92" s="16">
        <v>0</v>
      </c>
      <c r="F92" s="16">
        <v>0</v>
      </c>
      <c r="G92" s="16">
        <v>0</v>
      </c>
      <c r="H92" s="16"/>
      <c r="I92" s="16"/>
      <c r="J92" s="16"/>
      <c r="K92" s="16"/>
      <c r="L92" s="16"/>
      <c r="M92" s="16"/>
      <c r="N92" s="16"/>
      <c r="O92" s="16"/>
      <c r="P92" s="16"/>
    </row>
    <row r="93" spans="1:47" x14ac:dyDescent="0.2">
      <c r="A93" s="16" t="s">
        <v>1350</v>
      </c>
      <c r="B93" s="16"/>
      <c r="C93" s="16"/>
      <c r="D93" s="20">
        <v>2670000</v>
      </c>
      <c r="E93" s="20">
        <v>971000</v>
      </c>
      <c r="F93" s="16">
        <v>0</v>
      </c>
      <c r="G93" s="20">
        <v>2431000</v>
      </c>
      <c r="H93" s="16"/>
      <c r="I93" s="16"/>
      <c r="J93" s="16"/>
      <c r="K93" s="16"/>
      <c r="L93" s="16"/>
      <c r="M93" s="16"/>
      <c r="N93" s="16"/>
      <c r="O93" s="16"/>
      <c r="P93" s="16"/>
    </row>
    <row r="94" spans="1:47" x14ac:dyDescent="0.2">
      <c r="A94" s="16" t="s">
        <v>1287</v>
      </c>
      <c r="B94" s="20">
        <v>186106000</v>
      </c>
      <c r="C94" s="20">
        <v>14463000</v>
      </c>
      <c r="D94" s="20">
        <v>16227000</v>
      </c>
      <c r="E94" s="20">
        <v>18646000</v>
      </c>
      <c r="F94" s="20">
        <v>24904000</v>
      </c>
      <c r="G94" s="20">
        <v>30213000</v>
      </c>
      <c r="H94" s="20">
        <v>36365000</v>
      </c>
      <c r="I94" s="20">
        <v>46231000</v>
      </c>
      <c r="J94" s="20">
        <v>71832000</v>
      </c>
      <c r="K94" s="20">
        <v>111407000</v>
      </c>
      <c r="L94" s="20">
        <v>159519000</v>
      </c>
      <c r="M94" s="20">
        <v>272840000</v>
      </c>
      <c r="N94" s="20">
        <v>404686000</v>
      </c>
      <c r="O94" s="20">
        <v>254044000</v>
      </c>
      <c r="P94" s="20">
        <v>209170000</v>
      </c>
    </row>
    <row r="95" spans="1:47" x14ac:dyDescent="0.2">
      <c r="A95" s="47" t="s">
        <v>1408</v>
      </c>
      <c r="B95" s="20"/>
      <c r="C95" s="49">
        <f t="shared" ref="C95:AU95" si="78">C94/C$3</f>
        <v>8.5543305082286185</v>
      </c>
      <c r="D95" s="49">
        <f t="shared" si="78"/>
        <v>4.3289487963242435</v>
      </c>
      <c r="E95" s="49">
        <f t="shared" si="78"/>
        <v>13.89545859356129</v>
      </c>
      <c r="F95" s="49" t="e">
        <f t="shared" si="78"/>
        <v>#DIV/0!</v>
      </c>
      <c r="G95" s="49">
        <f t="shared" si="78"/>
        <v>9.1435369452505277</v>
      </c>
      <c r="H95" s="49">
        <f t="shared" si="78"/>
        <v>6.1609591946180764</v>
      </c>
      <c r="I95" s="49">
        <f t="shared" si="78"/>
        <v>8.6070234575599383</v>
      </c>
      <c r="J95" s="49">
        <f t="shared" si="78"/>
        <v>11.824325479666216</v>
      </c>
      <c r="K95" s="49">
        <f t="shared" si="78"/>
        <v>8.2652865254726731</v>
      </c>
      <c r="L95" s="49">
        <f t="shared" si="78"/>
        <v>4.1210790894297098</v>
      </c>
      <c r="M95" s="49">
        <f t="shared" si="78"/>
        <v>4.0230191845010816</v>
      </c>
      <c r="N95" s="49">
        <f t="shared" si="78"/>
        <v>3.7192526892820101</v>
      </c>
      <c r="O95" s="49">
        <f t="shared" si="78"/>
        <v>3.7657875464154782</v>
      </c>
      <c r="P95" s="49">
        <f t="shared" si="78"/>
        <v>14.898222427034893</v>
      </c>
      <c r="Q95" s="49" t="e">
        <f t="shared" si="78"/>
        <v>#DIV/0!</v>
      </c>
      <c r="R95" s="49" t="e">
        <f t="shared" si="78"/>
        <v>#DIV/0!</v>
      </c>
      <c r="S95" s="49" t="e">
        <f t="shared" si="78"/>
        <v>#DIV/0!</v>
      </c>
      <c r="T95" s="49" t="e">
        <f t="shared" si="78"/>
        <v>#DIV/0!</v>
      </c>
      <c r="U95" s="49" t="e">
        <f t="shared" si="78"/>
        <v>#DIV/0!</v>
      </c>
      <c r="V95" s="49" t="e">
        <f t="shared" si="78"/>
        <v>#DIV/0!</v>
      </c>
      <c r="W95" s="49" t="e">
        <f t="shared" si="78"/>
        <v>#DIV/0!</v>
      </c>
      <c r="X95" s="49" t="e">
        <f t="shared" si="78"/>
        <v>#DIV/0!</v>
      </c>
      <c r="Y95" s="49" t="e">
        <f t="shared" si="78"/>
        <v>#DIV/0!</v>
      </c>
      <c r="Z95" s="49" t="e">
        <f t="shared" si="78"/>
        <v>#DIV/0!</v>
      </c>
      <c r="AA95" s="49" t="e">
        <f t="shared" si="78"/>
        <v>#DIV/0!</v>
      </c>
      <c r="AB95" s="49" t="e">
        <f t="shared" si="78"/>
        <v>#DIV/0!</v>
      </c>
      <c r="AC95" s="49" t="e">
        <f t="shared" si="78"/>
        <v>#DIV/0!</v>
      </c>
      <c r="AD95" s="49" t="e">
        <f t="shared" si="78"/>
        <v>#DIV/0!</v>
      </c>
      <c r="AE95" s="49" t="e">
        <f t="shared" si="78"/>
        <v>#DIV/0!</v>
      </c>
      <c r="AF95" s="49" t="e">
        <f t="shared" si="78"/>
        <v>#DIV/0!</v>
      </c>
      <c r="AG95" s="49" t="e">
        <f t="shared" si="78"/>
        <v>#DIV/0!</v>
      </c>
      <c r="AH95" s="49" t="e">
        <f t="shared" si="78"/>
        <v>#DIV/0!</v>
      </c>
      <c r="AI95" s="49" t="e">
        <f t="shared" si="78"/>
        <v>#DIV/0!</v>
      </c>
      <c r="AJ95" s="49" t="e">
        <f t="shared" si="78"/>
        <v>#DIV/0!</v>
      </c>
      <c r="AK95" s="49" t="e">
        <f t="shared" si="78"/>
        <v>#DIV/0!</v>
      </c>
      <c r="AL95" s="49" t="e">
        <f t="shared" si="78"/>
        <v>#DIV/0!</v>
      </c>
      <c r="AM95" s="49" t="e">
        <f t="shared" si="78"/>
        <v>#DIV/0!</v>
      </c>
      <c r="AN95" s="49" t="e">
        <f t="shared" si="78"/>
        <v>#DIV/0!</v>
      </c>
      <c r="AO95" s="49" t="e">
        <f t="shared" si="78"/>
        <v>#DIV/0!</v>
      </c>
      <c r="AP95" s="49" t="e">
        <f t="shared" si="78"/>
        <v>#DIV/0!</v>
      </c>
      <c r="AQ95" s="49" t="e">
        <f t="shared" si="78"/>
        <v>#DIV/0!</v>
      </c>
      <c r="AR95" s="49" t="e">
        <f t="shared" si="78"/>
        <v>#DIV/0!</v>
      </c>
      <c r="AS95" s="49" t="e">
        <f t="shared" si="78"/>
        <v>#DIV/0!</v>
      </c>
      <c r="AT95" s="49" t="e">
        <f t="shared" si="78"/>
        <v>#DIV/0!</v>
      </c>
      <c r="AU95" s="49" t="e">
        <f t="shared" si="78"/>
        <v>#DIV/0!</v>
      </c>
    </row>
    <row r="96" spans="1:47" x14ac:dyDescent="0.2">
      <c r="A96" s="16" t="s">
        <v>1288</v>
      </c>
      <c r="B96" s="20">
        <v>61281000</v>
      </c>
      <c r="C96" s="20">
        <v>4605000</v>
      </c>
      <c r="D96" s="20">
        <v>4228000</v>
      </c>
      <c r="E96" s="20">
        <v>6639000</v>
      </c>
      <c r="F96" s="20">
        <v>8469000</v>
      </c>
      <c r="G96" s="20">
        <v>10352000</v>
      </c>
      <c r="H96" s="20">
        <v>9913000</v>
      </c>
      <c r="I96" s="20">
        <v>11873000</v>
      </c>
      <c r="J96" s="20">
        <v>15808000</v>
      </c>
      <c r="K96" s="20">
        <v>23637000</v>
      </c>
      <c r="L96" s="20">
        <v>33896000</v>
      </c>
      <c r="M96" s="20">
        <v>57321000</v>
      </c>
      <c r="N96" s="20">
        <v>84232000</v>
      </c>
      <c r="O96" s="20">
        <v>81448000</v>
      </c>
      <c r="P96" s="20">
        <v>74169000</v>
      </c>
    </row>
    <row r="97" spans="1:47" x14ac:dyDescent="0.2">
      <c r="A97" s="47" t="s">
        <v>1409</v>
      </c>
      <c r="B97" s="20"/>
      <c r="C97" s="49">
        <f t="shared" ref="C97:AU97" si="79">C96/C$3</f>
        <v>2.72368747772888</v>
      </c>
      <c r="D97" s="49">
        <f t="shared" si="79"/>
        <v>1.1279223214925065</v>
      </c>
      <c r="E97" s="49">
        <f t="shared" si="79"/>
        <v>4.9475463693367701</v>
      </c>
      <c r="F97" s="49" t="e">
        <f t="shared" si="79"/>
        <v>#DIV/0!</v>
      </c>
      <c r="G97" s="49">
        <f t="shared" si="79"/>
        <v>3.1328863223524133</v>
      </c>
      <c r="H97" s="49">
        <f t="shared" si="79"/>
        <v>1.6794607038704523</v>
      </c>
      <c r="I97" s="49">
        <f t="shared" si="79"/>
        <v>2.2104473083344325</v>
      </c>
      <c r="J97" s="49">
        <f t="shared" si="79"/>
        <v>2.6021680752667828</v>
      </c>
      <c r="K97" s="49">
        <f t="shared" si="79"/>
        <v>1.7536292836410421</v>
      </c>
      <c r="L97" s="49">
        <f t="shared" si="79"/>
        <v>0.87568312749772392</v>
      </c>
      <c r="M97" s="49">
        <f t="shared" si="79"/>
        <v>0.84519675514875559</v>
      </c>
      <c r="N97" s="49">
        <f t="shared" si="79"/>
        <v>0.77413128332485504</v>
      </c>
      <c r="O97" s="49">
        <f t="shared" si="79"/>
        <v>1.207333627562343</v>
      </c>
      <c r="P97" s="49">
        <f t="shared" si="79"/>
        <v>5.2827186460331355</v>
      </c>
      <c r="Q97" s="49" t="e">
        <f t="shared" si="79"/>
        <v>#DIV/0!</v>
      </c>
      <c r="R97" s="49" t="e">
        <f t="shared" si="79"/>
        <v>#DIV/0!</v>
      </c>
      <c r="S97" s="49" t="e">
        <f t="shared" si="79"/>
        <v>#DIV/0!</v>
      </c>
      <c r="T97" s="49" t="e">
        <f t="shared" si="79"/>
        <v>#DIV/0!</v>
      </c>
      <c r="U97" s="49" t="e">
        <f t="shared" si="79"/>
        <v>#DIV/0!</v>
      </c>
      <c r="V97" s="49" t="e">
        <f t="shared" si="79"/>
        <v>#DIV/0!</v>
      </c>
      <c r="W97" s="49" t="e">
        <f t="shared" si="79"/>
        <v>#DIV/0!</v>
      </c>
      <c r="X97" s="49" t="e">
        <f t="shared" si="79"/>
        <v>#DIV/0!</v>
      </c>
      <c r="Y97" s="49" t="e">
        <f t="shared" si="79"/>
        <v>#DIV/0!</v>
      </c>
      <c r="Z97" s="49" t="e">
        <f t="shared" si="79"/>
        <v>#DIV/0!</v>
      </c>
      <c r="AA97" s="49" t="e">
        <f t="shared" si="79"/>
        <v>#DIV/0!</v>
      </c>
      <c r="AB97" s="49" t="e">
        <f t="shared" si="79"/>
        <v>#DIV/0!</v>
      </c>
      <c r="AC97" s="49" t="e">
        <f t="shared" si="79"/>
        <v>#DIV/0!</v>
      </c>
      <c r="AD97" s="49" t="e">
        <f t="shared" si="79"/>
        <v>#DIV/0!</v>
      </c>
      <c r="AE97" s="49" t="e">
        <f t="shared" si="79"/>
        <v>#DIV/0!</v>
      </c>
      <c r="AF97" s="49" t="e">
        <f t="shared" si="79"/>
        <v>#DIV/0!</v>
      </c>
      <c r="AG97" s="49" t="e">
        <f t="shared" si="79"/>
        <v>#DIV/0!</v>
      </c>
      <c r="AH97" s="49" t="e">
        <f t="shared" si="79"/>
        <v>#DIV/0!</v>
      </c>
      <c r="AI97" s="49" t="e">
        <f t="shared" si="79"/>
        <v>#DIV/0!</v>
      </c>
      <c r="AJ97" s="49" t="e">
        <f t="shared" si="79"/>
        <v>#DIV/0!</v>
      </c>
      <c r="AK97" s="49" t="e">
        <f t="shared" si="79"/>
        <v>#DIV/0!</v>
      </c>
      <c r="AL97" s="49" t="e">
        <f t="shared" si="79"/>
        <v>#DIV/0!</v>
      </c>
      <c r="AM97" s="49" t="e">
        <f t="shared" si="79"/>
        <v>#DIV/0!</v>
      </c>
      <c r="AN97" s="49" t="e">
        <f t="shared" si="79"/>
        <v>#DIV/0!</v>
      </c>
      <c r="AO97" s="49" t="e">
        <f t="shared" si="79"/>
        <v>#DIV/0!</v>
      </c>
      <c r="AP97" s="49" t="e">
        <f t="shared" si="79"/>
        <v>#DIV/0!</v>
      </c>
      <c r="AQ97" s="49" t="e">
        <f t="shared" si="79"/>
        <v>#DIV/0!</v>
      </c>
      <c r="AR97" s="49" t="e">
        <f t="shared" si="79"/>
        <v>#DIV/0!</v>
      </c>
      <c r="AS97" s="49" t="e">
        <f t="shared" si="79"/>
        <v>#DIV/0!</v>
      </c>
      <c r="AT97" s="49" t="e">
        <f t="shared" si="79"/>
        <v>#DIV/0!</v>
      </c>
      <c r="AU97" s="49" t="e">
        <f t="shared" si="79"/>
        <v>#DIV/0!</v>
      </c>
    </row>
    <row r="98" spans="1:47" x14ac:dyDescent="0.2">
      <c r="A98" s="16" t="s">
        <v>1289</v>
      </c>
      <c r="B98" s="20">
        <v>61281000</v>
      </c>
      <c r="C98" s="20">
        <v>4605000</v>
      </c>
      <c r="D98" s="20">
        <v>4228000</v>
      </c>
      <c r="E98" s="20">
        <v>6639000</v>
      </c>
      <c r="F98" s="20">
        <v>8469000</v>
      </c>
      <c r="G98" s="20">
        <v>10352000</v>
      </c>
      <c r="H98" s="20">
        <v>9913000</v>
      </c>
      <c r="I98" s="20">
        <v>11873000</v>
      </c>
      <c r="J98" s="20">
        <v>15808000</v>
      </c>
      <c r="K98" s="20">
        <v>23637000</v>
      </c>
      <c r="L98" s="20">
        <v>33896000</v>
      </c>
      <c r="M98" s="20">
        <v>57321000</v>
      </c>
      <c r="N98" s="20">
        <v>84232000</v>
      </c>
      <c r="O98" s="20">
        <v>81448000</v>
      </c>
      <c r="P98" s="20">
        <v>74169000</v>
      </c>
    </row>
    <row r="99" spans="1:47" x14ac:dyDescent="0.2">
      <c r="A99" s="16" t="s">
        <v>1291</v>
      </c>
      <c r="B99" s="20">
        <v>61281000</v>
      </c>
      <c r="C99" s="20">
        <v>4605000</v>
      </c>
      <c r="D99" s="20">
        <v>4228000</v>
      </c>
      <c r="E99" s="20">
        <v>6639000</v>
      </c>
      <c r="F99" s="20">
        <v>8469000</v>
      </c>
      <c r="G99" s="20">
        <v>10352000</v>
      </c>
      <c r="H99" s="20">
        <v>9913000</v>
      </c>
      <c r="I99" s="20">
        <v>11873000</v>
      </c>
      <c r="J99" s="20">
        <v>15808000</v>
      </c>
      <c r="K99" s="20">
        <v>23637000</v>
      </c>
      <c r="L99" s="20">
        <v>33896000</v>
      </c>
      <c r="M99" s="20">
        <v>57321000</v>
      </c>
      <c r="N99" s="20">
        <v>84232000</v>
      </c>
      <c r="O99" s="20">
        <v>81448000</v>
      </c>
      <c r="P99" s="20">
        <v>74169000</v>
      </c>
    </row>
    <row r="100" spans="1:47" x14ac:dyDescent="0.2">
      <c r="A100" s="47" t="s">
        <v>1410</v>
      </c>
      <c r="B100" s="20"/>
      <c r="C100" s="49">
        <f t="shared" ref="C100:AU100" si="80">C99/C$3</f>
        <v>2.72368747772888</v>
      </c>
      <c r="D100" s="49">
        <f t="shared" si="80"/>
        <v>1.1279223214925065</v>
      </c>
      <c r="E100" s="49">
        <f t="shared" si="80"/>
        <v>4.9475463693367701</v>
      </c>
      <c r="F100" s="49" t="e">
        <f t="shared" si="80"/>
        <v>#DIV/0!</v>
      </c>
      <c r="G100" s="49">
        <f t="shared" si="80"/>
        <v>3.1328863223524133</v>
      </c>
      <c r="H100" s="49">
        <f t="shared" si="80"/>
        <v>1.6794607038704523</v>
      </c>
      <c r="I100" s="49">
        <f t="shared" si="80"/>
        <v>2.2104473083344325</v>
      </c>
      <c r="J100" s="49">
        <f t="shared" si="80"/>
        <v>2.6021680752667828</v>
      </c>
      <c r="K100" s="49">
        <f t="shared" si="80"/>
        <v>1.7536292836410421</v>
      </c>
      <c r="L100" s="49">
        <f t="shared" si="80"/>
        <v>0.87568312749772392</v>
      </c>
      <c r="M100" s="49">
        <f t="shared" si="80"/>
        <v>0.84519675514875559</v>
      </c>
      <c r="N100" s="49">
        <f t="shared" si="80"/>
        <v>0.77413128332485504</v>
      </c>
      <c r="O100" s="49">
        <f t="shared" si="80"/>
        <v>1.207333627562343</v>
      </c>
      <c r="P100" s="49">
        <f t="shared" si="80"/>
        <v>5.2827186460331355</v>
      </c>
      <c r="Q100" s="49" t="e">
        <f t="shared" si="80"/>
        <v>#DIV/0!</v>
      </c>
      <c r="R100" s="49" t="e">
        <f t="shared" si="80"/>
        <v>#DIV/0!</v>
      </c>
      <c r="S100" s="49" t="e">
        <f t="shared" si="80"/>
        <v>#DIV/0!</v>
      </c>
      <c r="T100" s="49" t="e">
        <f t="shared" si="80"/>
        <v>#DIV/0!</v>
      </c>
      <c r="U100" s="49" t="e">
        <f t="shared" si="80"/>
        <v>#DIV/0!</v>
      </c>
      <c r="V100" s="49" t="e">
        <f t="shared" si="80"/>
        <v>#DIV/0!</v>
      </c>
      <c r="W100" s="49" t="e">
        <f t="shared" si="80"/>
        <v>#DIV/0!</v>
      </c>
      <c r="X100" s="49" t="e">
        <f t="shared" si="80"/>
        <v>#DIV/0!</v>
      </c>
      <c r="Y100" s="49" t="e">
        <f t="shared" si="80"/>
        <v>#DIV/0!</v>
      </c>
      <c r="Z100" s="49" t="e">
        <f t="shared" si="80"/>
        <v>#DIV/0!</v>
      </c>
      <c r="AA100" s="49" t="e">
        <f t="shared" si="80"/>
        <v>#DIV/0!</v>
      </c>
      <c r="AB100" s="49" t="e">
        <f t="shared" si="80"/>
        <v>#DIV/0!</v>
      </c>
      <c r="AC100" s="49" t="e">
        <f t="shared" si="80"/>
        <v>#DIV/0!</v>
      </c>
      <c r="AD100" s="49" t="e">
        <f t="shared" si="80"/>
        <v>#DIV/0!</v>
      </c>
      <c r="AE100" s="49" t="e">
        <f t="shared" si="80"/>
        <v>#DIV/0!</v>
      </c>
      <c r="AF100" s="49" t="e">
        <f t="shared" si="80"/>
        <v>#DIV/0!</v>
      </c>
      <c r="AG100" s="49" t="e">
        <f t="shared" si="80"/>
        <v>#DIV/0!</v>
      </c>
      <c r="AH100" s="49" t="e">
        <f t="shared" si="80"/>
        <v>#DIV/0!</v>
      </c>
      <c r="AI100" s="49" t="e">
        <f t="shared" si="80"/>
        <v>#DIV/0!</v>
      </c>
      <c r="AJ100" s="49" t="e">
        <f t="shared" si="80"/>
        <v>#DIV/0!</v>
      </c>
      <c r="AK100" s="49" t="e">
        <f t="shared" si="80"/>
        <v>#DIV/0!</v>
      </c>
      <c r="AL100" s="49" t="e">
        <f t="shared" si="80"/>
        <v>#DIV/0!</v>
      </c>
      <c r="AM100" s="49" t="e">
        <f t="shared" si="80"/>
        <v>#DIV/0!</v>
      </c>
      <c r="AN100" s="49" t="e">
        <f t="shared" si="80"/>
        <v>#DIV/0!</v>
      </c>
      <c r="AO100" s="49" t="e">
        <f t="shared" si="80"/>
        <v>#DIV/0!</v>
      </c>
      <c r="AP100" s="49" t="e">
        <f t="shared" si="80"/>
        <v>#DIV/0!</v>
      </c>
      <c r="AQ100" s="49" t="e">
        <f t="shared" si="80"/>
        <v>#DIV/0!</v>
      </c>
      <c r="AR100" s="49" t="e">
        <f t="shared" si="80"/>
        <v>#DIV/0!</v>
      </c>
      <c r="AS100" s="49" t="e">
        <f t="shared" si="80"/>
        <v>#DIV/0!</v>
      </c>
      <c r="AT100" s="49" t="e">
        <f t="shared" si="80"/>
        <v>#DIV/0!</v>
      </c>
      <c r="AU100" s="49" t="e">
        <f t="shared" si="80"/>
        <v>#DIV/0!</v>
      </c>
    </row>
    <row r="101" spans="1:47" x14ac:dyDescent="0.2">
      <c r="A101" s="16" t="s">
        <v>1292</v>
      </c>
      <c r="B101" s="20">
        <v>124825000</v>
      </c>
      <c r="C101" s="20">
        <v>9858000</v>
      </c>
      <c r="D101" s="20">
        <v>11999000</v>
      </c>
      <c r="E101" s="20">
        <v>12007000</v>
      </c>
      <c r="F101" s="20">
        <v>16435000</v>
      </c>
      <c r="G101" s="20">
        <v>19861000</v>
      </c>
      <c r="H101" s="20">
        <v>26452000</v>
      </c>
      <c r="I101" s="20">
        <v>34358000</v>
      </c>
      <c r="J101" s="20">
        <v>56024000</v>
      </c>
      <c r="K101" s="20">
        <v>87770000</v>
      </c>
      <c r="L101" s="20">
        <v>125623000</v>
      </c>
      <c r="M101" s="20">
        <v>215519000</v>
      </c>
      <c r="N101" s="20">
        <v>320454000</v>
      </c>
      <c r="O101" s="20">
        <v>172596000</v>
      </c>
      <c r="P101" s="20">
        <v>135001000</v>
      </c>
    </row>
    <row r="102" spans="1:47" x14ac:dyDescent="0.2">
      <c r="A102" s="16" t="s">
        <v>1293</v>
      </c>
      <c r="B102" s="20" t="s">
        <v>1294</v>
      </c>
      <c r="C102" s="20">
        <v>-13293000</v>
      </c>
      <c r="D102" s="20">
        <v>-13557000</v>
      </c>
      <c r="E102" s="20">
        <v>-17675000</v>
      </c>
      <c r="F102" s="20">
        <v>-24904000</v>
      </c>
      <c r="G102" s="20">
        <v>-27782000</v>
      </c>
      <c r="H102" s="20">
        <v>-31963000</v>
      </c>
      <c r="I102" s="20">
        <v>-42125000</v>
      </c>
      <c r="J102" s="20">
        <v>-67092000</v>
      </c>
      <c r="K102" s="20" t="s">
        <v>1294</v>
      </c>
      <c r="L102" s="20" t="s">
        <v>1294</v>
      </c>
      <c r="M102" s="20" t="s">
        <v>1294</v>
      </c>
      <c r="N102" s="20" t="s">
        <v>1294</v>
      </c>
      <c r="O102" s="20" t="s">
        <v>1294</v>
      </c>
      <c r="P102" s="20" t="s">
        <v>1294</v>
      </c>
    </row>
    <row r="103" spans="1:47" x14ac:dyDescent="0.2">
      <c r="A103" s="47"/>
      <c r="B103" s="20"/>
      <c r="C103" s="49">
        <f t="shared" ref="C103:AU103" si="81">C102/C$3</f>
        <v>-7.8623187060694901</v>
      </c>
      <c r="D103" s="49">
        <f t="shared" si="81"/>
        <v>-3.6166610483618515</v>
      </c>
      <c r="E103" s="49">
        <f t="shared" si="81"/>
        <v>-13.171845470406296</v>
      </c>
      <c r="F103" s="49" t="e">
        <f t="shared" si="81"/>
        <v>#DIV/0!</v>
      </c>
      <c r="G103" s="49">
        <f t="shared" si="81"/>
        <v>-8.407829193160234</v>
      </c>
      <c r="H103" s="49">
        <f t="shared" si="81"/>
        <v>-5.4151722463241461</v>
      </c>
      <c r="I103" s="49">
        <f t="shared" si="81"/>
        <v>-7.8425918355586601</v>
      </c>
      <c r="J103" s="49">
        <f t="shared" si="81"/>
        <v>-11.044070123089512</v>
      </c>
      <c r="K103" s="49" t="e">
        <f t="shared" si="81"/>
        <v>#VALUE!</v>
      </c>
      <c r="L103" s="49" t="e">
        <f t="shared" si="81"/>
        <v>#VALUE!</v>
      </c>
      <c r="M103" s="49" t="e">
        <f t="shared" si="81"/>
        <v>#VALUE!</v>
      </c>
      <c r="N103" s="49" t="e">
        <f t="shared" si="81"/>
        <v>#VALUE!</v>
      </c>
      <c r="O103" s="49" t="e">
        <f t="shared" si="81"/>
        <v>#VALUE!</v>
      </c>
      <c r="P103" s="49" t="e">
        <f t="shared" si="81"/>
        <v>#VALUE!</v>
      </c>
      <c r="Q103" s="49" t="e">
        <f t="shared" si="81"/>
        <v>#DIV/0!</v>
      </c>
      <c r="R103" s="49" t="e">
        <f t="shared" si="81"/>
        <v>#DIV/0!</v>
      </c>
      <c r="S103" s="49" t="e">
        <f t="shared" si="81"/>
        <v>#DIV/0!</v>
      </c>
      <c r="T103" s="49" t="e">
        <f t="shared" si="81"/>
        <v>#DIV/0!</v>
      </c>
      <c r="U103" s="49" t="e">
        <f t="shared" si="81"/>
        <v>#DIV/0!</v>
      </c>
      <c r="V103" s="49" t="e">
        <f t="shared" si="81"/>
        <v>#DIV/0!</v>
      </c>
      <c r="W103" s="49" t="e">
        <f t="shared" si="81"/>
        <v>#DIV/0!</v>
      </c>
      <c r="X103" s="49" t="e">
        <f t="shared" si="81"/>
        <v>#DIV/0!</v>
      </c>
      <c r="Y103" s="49" t="e">
        <f t="shared" si="81"/>
        <v>#DIV/0!</v>
      </c>
      <c r="Z103" s="49" t="e">
        <f t="shared" si="81"/>
        <v>#DIV/0!</v>
      </c>
      <c r="AA103" s="49" t="e">
        <f t="shared" si="81"/>
        <v>#DIV/0!</v>
      </c>
      <c r="AB103" s="49" t="e">
        <f t="shared" si="81"/>
        <v>#DIV/0!</v>
      </c>
      <c r="AC103" s="49" t="e">
        <f t="shared" si="81"/>
        <v>#DIV/0!</v>
      </c>
      <c r="AD103" s="49" t="e">
        <f t="shared" si="81"/>
        <v>#DIV/0!</v>
      </c>
      <c r="AE103" s="49" t="e">
        <f t="shared" si="81"/>
        <v>#DIV/0!</v>
      </c>
      <c r="AF103" s="49" t="e">
        <f t="shared" si="81"/>
        <v>#DIV/0!</v>
      </c>
      <c r="AG103" s="49" t="e">
        <f t="shared" si="81"/>
        <v>#DIV/0!</v>
      </c>
      <c r="AH103" s="49" t="e">
        <f t="shared" si="81"/>
        <v>#DIV/0!</v>
      </c>
      <c r="AI103" s="49" t="e">
        <f t="shared" si="81"/>
        <v>#DIV/0!</v>
      </c>
      <c r="AJ103" s="49" t="e">
        <f t="shared" si="81"/>
        <v>#DIV/0!</v>
      </c>
      <c r="AK103" s="49" t="e">
        <f t="shared" si="81"/>
        <v>#DIV/0!</v>
      </c>
      <c r="AL103" s="49" t="e">
        <f t="shared" si="81"/>
        <v>#DIV/0!</v>
      </c>
      <c r="AM103" s="49" t="e">
        <f t="shared" si="81"/>
        <v>#DIV/0!</v>
      </c>
      <c r="AN103" s="49" t="e">
        <f t="shared" si="81"/>
        <v>#DIV/0!</v>
      </c>
      <c r="AO103" s="49" t="e">
        <f t="shared" si="81"/>
        <v>#DIV/0!</v>
      </c>
      <c r="AP103" s="49" t="e">
        <f t="shared" si="81"/>
        <v>#DIV/0!</v>
      </c>
      <c r="AQ103" s="49" t="e">
        <f t="shared" si="81"/>
        <v>#DIV/0!</v>
      </c>
      <c r="AR103" s="49" t="e">
        <f t="shared" si="81"/>
        <v>#DIV/0!</v>
      </c>
      <c r="AS103" s="49" t="e">
        <f t="shared" si="81"/>
        <v>#DIV/0!</v>
      </c>
      <c r="AT103" s="49" t="e">
        <f t="shared" si="81"/>
        <v>#DIV/0!</v>
      </c>
      <c r="AU103" s="49" t="e">
        <f t="shared" si="81"/>
        <v>#DIV/0!</v>
      </c>
    </row>
    <row r="104" spans="1:47" x14ac:dyDescent="0.2">
      <c r="A104" s="16" t="s">
        <v>1295</v>
      </c>
      <c r="B104" s="20">
        <v>14569000</v>
      </c>
      <c r="C104" s="20">
        <v>-125000</v>
      </c>
      <c r="D104" s="20">
        <v>-486000</v>
      </c>
      <c r="E104" s="20">
        <v>-790000</v>
      </c>
      <c r="F104" s="20">
        <v>-547000</v>
      </c>
      <c r="G104" s="20">
        <v>-2210000</v>
      </c>
      <c r="H104" s="20">
        <v>-1499000</v>
      </c>
      <c r="I104" s="20">
        <v>-709000</v>
      </c>
      <c r="J104" s="20">
        <v>494000</v>
      </c>
      <c r="K104" s="20">
        <v>2578000</v>
      </c>
      <c r="L104" s="20">
        <v>2400000</v>
      </c>
      <c r="M104" s="20">
        <v>1309000</v>
      </c>
      <c r="N104" s="20">
        <v>5842000</v>
      </c>
      <c r="O104" s="20">
        <v>17186000</v>
      </c>
      <c r="P104" s="20">
        <v>17288000</v>
      </c>
    </row>
    <row r="105" spans="1:47" x14ac:dyDescent="0.2">
      <c r="A105" s="16" t="s">
        <v>1296</v>
      </c>
      <c r="B105" s="20">
        <v>14569000</v>
      </c>
      <c r="C105" s="20">
        <v>2000</v>
      </c>
      <c r="D105" s="20">
        <v>1000</v>
      </c>
      <c r="E105" s="20">
        <v>6000</v>
      </c>
      <c r="F105" s="20">
        <v>2000</v>
      </c>
      <c r="G105" s="20">
        <v>10000</v>
      </c>
      <c r="H105" s="20">
        <v>138000</v>
      </c>
      <c r="I105" s="20">
        <v>559000</v>
      </c>
      <c r="J105" s="20">
        <v>2190000</v>
      </c>
      <c r="K105" s="20">
        <v>4330000</v>
      </c>
      <c r="L105" s="20">
        <v>2400000</v>
      </c>
      <c r="M105" s="20">
        <v>1309000</v>
      </c>
      <c r="N105" s="20">
        <v>5842000</v>
      </c>
      <c r="O105" s="20">
        <v>17186000</v>
      </c>
      <c r="P105" s="20">
        <v>17288000</v>
      </c>
    </row>
    <row r="106" spans="1:47" x14ac:dyDescent="0.2">
      <c r="A106" s="16" t="s">
        <v>1297</v>
      </c>
      <c r="B106" s="16"/>
      <c r="C106" s="20">
        <v>127000</v>
      </c>
      <c r="D106" s="20">
        <v>487000</v>
      </c>
      <c r="E106" s="20">
        <v>796000</v>
      </c>
      <c r="F106" s="20">
        <v>549000</v>
      </c>
      <c r="G106" s="20">
        <v>2220000</v>
      </c>
      <c r="H106" s="20">
        <v>1637000</v>
      </c>
      <c r="I106" s="20">
        <v>1268000</v>
      </c>
      <c r="J106" s="20">
        <v>1696000</v>
      </c>
      <c r="K106" s="20">
        <v>1752000</v>
      </c>
      <c r="L106" s="16">
        <v>0</v>
      </c>
      <c r="M106" s="16">
        <v>0</v>
      </c>
      <c r="N106" s="16"/>
      <c r="O106" s="16"/>
      <c r="P106" s="16"/>
    </row>
    <row r="107" spans="1:47" x14ac:dyDescent="0.2">
      <c r="A107" s="16" t="s">
        <v>1298</v>
      </c>
      <c r="B107" s="20">
        <v>-8455000</v>
      </c>
      <c r="C107" s="20">
        <v>-9000</v>
      </c>
      <c r="D107" s="20">
        <v>-196000</v>
      </c>
      <c r="E107" s="20">
        <v>-2429000</v>
      </c>
      <c r="F107" s="20">
        <v>-432000</v>
      </c>
      <c r="G107" s="16">
        <v>0</v>
      </c>
      <c r="H107" s="16">
        <v>0</v>
      </c>
      <c r="I107" s="20">
        <v>-118000</v>
      </c>
      <c r="J107" s="16"/>
      <c r="K107" s="16"/>
      <c r="L107" s="20">
        <v>-47702000</v>
      </c>
      <c r="M107" s="20">
        <v>3534000</v>
      </c>
      <c r="N107" s="20">
        <v>20823000</v>
      </c>
      <c r="O107" s="20">
        <v>12397000</v>
      </c>
      <c r="P107" s="20">
        <v>-8011000</v>
      </c>
    </row>
    <row r="108" spans="1:47" x14ac:dyDescent="0.2">
      <c r="A108" s="16" t="s">
        <v>1299</v>
      </c>
      <c r="B108" s="16"/>
      <c r="C108" s="16"/>
      <c r="D108" s="20">
        <v>127000</v>
      </c>
      <c r="E108" s="20">
        <v>-2429000</v>
      </c>
      <c r="F108" s="16"/>
      <c r="G108" s="16"/>
      <c r="H108" s="16"/>
      <c r="I108" s="16"/>
      <c r="J108" s="16"/>
      <c r="K108" s="16"/>
      <c r="L108" s="20">
        <v>-47702000</v>
      </c>
      <c r="M108" s="20">
        <v>3534000</v>
      </c>
      <c r="N108" s="20">
        <v>20307000</v>
      </c>
      <c r="O108" s="20">
        <v>2515000</v>
      </c>
      <c r="P108" s="20">
        <v>819000</v>
      </c>
    </row>
    <row r="109" spans="1:47" x14ac:dyDescent="0.2">
      <c r="A109" s="16" t="s">
        <v>1300</v>
      </c>
      <c r="B109" s="16"/>
      <c r="C109" s="20">
        <v>-9000</v>
      </c>
      <c r="D109" s="20">
        <v>-323000</v>
      </c>
      <c r="E109" s="16">
        <v>0</v>
      </c>
      <c r="F109" s="20">
        <v>-432000</v>
      </c>
      <c r="G109" s="16"/>
      <c r="H109" s="16">
        <v>0</v>
      </c>
      <c r="I109" s="20">
        <v>-118000</v>
      </c>
      <c r="J109" s="16">
        <v>0</v>
      </c>
      <c r="K109" s="16">
        <v>0</v>
      </c>
      <c r="L109" s="16"/>
      <c r="M109" s="16"/>
      <c r="N109" s="16"/>
      <c r="O109" s="16">
        <v>0</v>
      </c>
      <c r="P109" s="20">
        <v>-14737000</v>
      </c>
    </row>
    <row r="110" spans="1:47" x14ac:dyDescent="0.2">
      <c r="A110" s="16" t="s">
        <v>1377</v>
      </c>
      <c r="B110" s="16"/>
      <c r="C110" s="16"/>
      <c r="D110" s="16"/>
      <c r="E110" s="16"/>
      <c r="F110" s="16"/>
      <c r="G110" s="16"/>
      <c r="H110" s="16"/>
      <c r="I110" s="16"/>
      <c r="J110" s="16"/>
      <c r="K110" s="16"/>
      <c r="L110" s="16"/>
      <c r="M110" s="16"/>
      <c r="N110" s="16"/>
      <c r="O110" s="16">
        <v>0</v>
      </c>
      <c r="P110" s="20">
        <v>14737000</v>
      </c>
    </row>
    <row r="111" spans="1:47" x14ac:dyDescent="0.2">
      <c r="A111" s="16" t="s">
        <v>1302</v>
      </c>
      <c r="B111" s="16"/>
      <c r="C111" s="20">
        <v>9000</v>
      </c>
      <c r="D111" s="20">
        <v>323000</v>
      </c>
      <c r="E111" s="16"/>
      <c r="F111" s="20">
        <v>432000</v>
      </c>
      <c r="G111" s="16"/>
      <c r="H111" s="16"/>
      <c r="I111" s="20">
        <v>118000</v>
      </c>
      <c r="J111" s="16"/>
      <c r="K111" s="16"/>
      <c r="L111" s="16"/>
      <c r="M111" s="16"/>
      <c r="N111" s="16"/>
      <c r="O111" s="16"/>
      <c r="P111" s="16"/>
    </row>
    <row r="112" spans="1:47" x14ac:dyDescent="0.2">
      <c r="A112" s="16" t="s">
        <v>1303</v>
      </c>
      <c r="B112" s="20">
        <v>5463000</v>
      </c>
      <c r="C112" s="16"/>
      <c r="D112" s="16"/>
      <c r="E112" s="16"/>
      <c r="F112" s="16"/>
      <c r="G112" s="16"/>
      <c r="H112" s="16"/>
      <c r="I112" s="16"/>
      <c r="J112" s="16"/>
      <c r="K112" s="16"/>
      <c r="L112" s="16"/>
      <c r="M112" s="16"/>
      <c r="N112" s="20">
        <v>516000</v>
      </c>
      <c r="O112" s="20">
        <v>9882000</v>
      </c>
      <c r="P112" s="20">
        <v>5907000</v>
      </c>
    </row>
    <row r="113" spans="1:47" x14ac:dyDescent="0.2">
      <c r="A113" s="16" t="s">
        <v>1304</v>
      </c>
      <c r="B113" s="20" t="s">
        <v>1294</v>
      </c>
      <c r="C113" s="20">
        <v>-13427000</v>
      </c>
      <c r="D113" s="20">
        <v>-14239000</v>
      </c>
      <c r="E113" s="20">
        <v>-20894000</v>
      </c>
      <c r="F113" s="20">
        <v>-25883000</v>
      </c>
      <c r="G113" s="20">
        <v>-29992000</v>
      </c>
      <c r="H113" s="20">
        <v>-33462000</v>
      </c>
      <c r="I113" s="20">
        <v>-42952000</v>
      </c>
      <c r="J113" s="20">
        <v>-66598000</v>
      </c>
      <c r="K113" s="20">
        <v>-98149000</v>
      </c>
      <c r="L113" s="20" t="s">
        <v>1294</v>
      </c>
      <c r="M113" s="20" t="s">
        <v>1294</v>
      </c>
      <c r="N113" s="20" t="s">
        <v>1294</v>
      </c>
      <c r="O113" s="20" t="s">
        <v>1294</v>
      </c>
      <c r="P113" s="20" t="s">
        <v>1294</v>
      </c>
    </row>
    <row r="114" spans="1:47" x14ac:dyDescent="0.2">
      <c r="A114" s="16" t="s">
        <v>1306</v>
      </c>
      <c r="B114" s="20" t="s">
        <v>1294</v>
      </c>
      <c r="C114" s="20">
        <v>-13427000</v>
      </c>
      <c r="D114" s="20">
        <v>-14239000</v>
      </c>
      <c r="E114" s="20">
        <v>-20894000</v>
      </c>
      <c r="F114" s="20">
        <v>-25883000</v>
      </c>
      <c r="G114" s="20">
        <v>-29992000</v>
      </c>
      <c r="H114" s="20">
        <v>-33462000</v>
      </c>
      <c r="I114" s="20">
        <v>-42952000</v>
      </c>
      <c r="J114" s="20">
        <v>-66598000</v>
      </c>
      <c r="K114" s="20">
        <v>-98149000</v>
      </c>
      <c r="L114" s="20" t="s">
        <v>1294</v>
      </c>
      <c r="M114" s="20" t="s">
        <v>1294</v>
      </c>
      <c r="N114" s="20" t="s">
        <v>1294</v>
      </c>
      <c r="O114" s="20" t="s">
        <v>1294</v>
      </c>
      <c r="P114" s="20" t="s">
        <v>1294</v>
      </c>
    </row>
    <row r="115" spans="1:47" x14ac:dyDescent="0.2">
      <c r="A115" s="16" t="s">
        <v>1307</v>
      </c>
      <c r="B115" s="20" t="s">
        <v>1294</v>
      </c>
      <c r="C115" s="20">
        <v>-13427000</v>
      </c>
      <c r="D115" s="20">
        <v>-14239000</v>
      </c>
      <c r="E115" s="20">
        <v>-20894000</v>
      </c>
      <c r="F115" s="20">
        <v>-25883000</v>
      </c>
      <c r="G115" s="20">
        <v>-29992000</v>
      </c>
      <c r="H115" s="20">
        <v>-33462000</v>
      </c>
      <c r="I115" s="20">
        <v>-42952000</v>
      </c>
      <c r="J115" s="20">
        <v>-66598000</v>
      </c>
      <c r="K115" s="20">
        <v>-98149000</v>
      </c>
      <c r="L115" s="20" t="s">
        <v>1294</v>
      </c>
      <c r="M115" s="20" t="s">
        <v>1294</v>
      </c>
      <c r="N115" s="20" t="s">
        <v>1294</v>
      </c>
      <c r="O115" s="20" t="s">
        <v>1294</v>
      </c>
      <c r="P115" s="20" t="s">
        <v>1294</v>
      </c>
    </row>
    <row r="116" spans="1:47" x14ac:dyDescent="0.2">
      <c r="A116" s="16" t="s">
        <v>1308</v>
      </c>
      <c r="B116" s="20" t="s">
        <v>1294</v>
      </c>
      <c r="C116" s="20">
        <v>-13427000</v>
      </c>
      <c r="D116" s="20">
        <v>-14239000</v>
      </c>
      <c r="E116" s="20">
        <v>-20894000</v>
      </c>
      <c r="F116" s="20">
        <v>-25883000</v>
      </c>
      <c r="G116" s="20">
        <v>-29992000</v>
      </c>
      <c r="H116" s="20">
        <v>-33462000</v>
      </c>
      <c r="I116" s="20">
        <v>-42952000</v>
      </c>
      <c r="J116" s="20">
        <v>-66598000</v>
      </c>
      <c r="K116" s="20">
        <v>-98149000</v>
      </c>
      <c r="L116" s="20" t="s">
        <v>1294</v>
      </c>
      <c r="M116" s="20" t="s">
        <v>1294</v>
      </c>
      <c r="N116" s="20" t="s">
        <v>1294</v>
      </c>
      <c r="O116" s="20" t="s">
        <v>1294</v>
      </c>
      <c r="P116" s="20" t="s">
        <v>1294</v>
      </c>
    </row>
    <row r="117" spans="1:47" x14ac:dyDescent="0.2">
      <c r="A117" s="16" t="s">
        <v>1309</v>
      </c>
      <c r="B117" s="20" t="s">
        <v>1294</v>
      </c>
      <c r="C117" s="20">
        <v>-13427000</v>
      </c>
      <c r="D117" s="20">
        <v>-14239000</v>
      </c>
      <c r="E117" s="20">
        <v>-20894000</v>
      </c>
      <c r="F117" s="20">
        <v>-25883000</v>
      </c>
      <c r="G117" s="20">
        <v>-29992000</v>
      </c>
      <c r="H117" s="20">
        <v>-33462000</v>
      </c>
      <c r="I117" s="20">
        <v>-42952000</v>
      </c>
      <c r="J117" s="20">
        <v>-66598000</v>
      </c>
      <c r="K117" s="20">
        <v>-98149000</v>
      </c>
      <c r="L117" s="20" t="s">
        <v>1294</v>
      </c>
      <c r="M117" s="20" t="s">
        <v>1294</v>
      </c>
      <c r="N117" s="20" t="s">
        <v>1294</v>
      </c>
      <c r="O117" s="20" t="s">
        <v>1294</v>
      </c>
      <c r="P117" s="20" t="s">
        <v>1294</v>
      </c>
    </row>
    <row r="118" spans="1:47" x14ac:dyDescent="0.2">
      <c r="A118" s="16" t="s">
        <v>1311</v>
      </c>
      <c r="B118" s="16"/>
      <c r="C118" s="16"/>
      <c r="D118" s="20">
        <v>127000</v>
      </c>
      <c r="E118" s="16"/>
      <c r="F118" s="16"/>
      <c r="G118" s="16"/>
      <c r="H118" s="16"/>
      <c r="I118" s="16"/>
      <c r="J118" s="16"/>
      <c r="K118" s="16"/>
      <c r="L118" s="16"/>
      <c r="M118" s="16"/>
      <c r="N118" s="16"/>
      <c r="O118" s="16"/>
      <c r="P118" s="16"/>
    </row>
    <row r="119" spans="1:47" x14ac:dyDescent="0.2">
      <c r="A119" s="16" t="s">
        <v>1312</v>
      </c>
      <c r="B119" s="20" t="s">
        <v>1294</v>
      </c>
      <c r="C119" s="20">
        <v>-13427000</v>
      </c>
      <c r="D119" s="20">
        <v>-14239000</v>
      </c>
      <c r="E119" s="20">
        <v>-20894000</v>
      </c>
      <c r="F119" s="20">
        <v>-25883000</v>
      </c>
      <c r="G119" s="20">
        <v>-29992000</v>
      </c>
      <c r="H119" s="20">
        <v>-33462000</v>
      </c>
      <c r="I119" s="20">
        <v>-42952000</v>
      </c>
      <c r="J119" s="20">
        <v>-66598000</v>
      </c>
      <c r="K119" s="20">
        <v>-98149000</v>
      </c>
      <c r="L119" s="20" t="s">
        <v>1294</v>
      </c>
      <c r="M119" s="20" t="s">
        <v>1294</v>
      </c>
      <c r="N119" s="20" t="s">
        <v>1294</v>
      </c>
      <c r="O119" s="20" t="s">
        <v>1294</v>
      </c>
      <c r="P119" s="20" t="s">
        <v>1294</v>
      </c>
    </row>
    <row r="120" spans="1:47" x14ac:dyDescent="0.2">
      <c r="A120" s="47" t="s">
        <v>1411</v>
      </c>
      <c r="B120" s="20"/>
      <c r="C120" s="49">
        <f t="shared" ref="C120:AU120" si="82">C119/C$3</f>
        <v>-7.9415747586244674</v>
      </c>
      <c r="D120" s="49">
        <f t="shared" si="82"/>
        <v>-3.7986012146953168</v>
      </c>
      <c r="E120" s="49">
        <f t="shared" si="82"/>
        <v>-15.570723578991183</v>
      </c>
      <c r="F120" s="49" t="e">
        <f t="shared" si="82"/>
        <v>#DIV/0!</v>
      </c>
      <c r="G120" s="49">
        <f t="shared" si="82"/>
        <v>-9.0766544223332275</v>
      </c>
      <c r="H120" s="49">
        <f t="shared" si="82"/>
        <v>-5.6691328632011571</v>
      </c>
      <c r="I120" s="49">
        <f t="shared" si="82"/>
        <v>-7.9965579708229217</v>
      </c>
      <c r="J120" s="49">
        <f t="shared" si="82"/>
        <v>-10.962752370737425</v>
      </c>
      <c r="K120" s="49">
        <f t="shared" si="82"/>
        <v>-7.2816753632053404</v>
      </c>
      <c r="L120" s="49" t="e">
        <f t="shared" si="82"/>
        <v>#VALUE!</v>
      </c>
      <c r="M120" s="49" t="e">
        <f t="shared" si="82"/>
        <v>#VALUE!</v>
      </c>
      <c r="N120" s="49" t="e">
        <f t="shared" si="82"/>
        <v>#VALUE!</v>
      </c>
      <c r="O120" s="49" t="e">
        <f t="shared" si="82"/>
        <v>#VALUE!</v>
      </c>
      <c r="P120" s="49" t="e">
        <f t="shared" si="82"/>
        <v>#VALUE!</v>
      </c>
      <c r="Q120" s="49" t="e">
        <f t="shared" si="82"/>
        <v>#DIV/0!</v>
      </c>
      <c r="R120" s="49" t="e">
        <f t="shared" si="82"/>
        <v>#DIV/0!</v>
      </c>
      <c r="S120" s="49" t="e">
        <f t="shared" si="82"/>
        <v>#DIV/0!</v>
      </c>
      <c r="T120" s="49" t="e">
        <f t="shared" si="82"/>
        <v>#DIV/0!</v>
      </c>
      <c r="U120" s="49" t="e">
        <f t="shared" si="82"/>
        <v>#DIV/0!</v>
      </c>
      <c r="V120" s="49" t="e">
        <f t="shared" si="82"/>
        <v>#DIV/0!</v>
      </c>
      <c r="W120" s="49" t="e">
        <f t="shared" si="82"/>
        <v>#DIV/0!</v>
      </c>
      <c r="X120" s="49" t="e">
        <f t="shared" si="82"/>
        <v>#DIV/0!</v>
      </c>
      <c r="Y120" s="49" t="e">
        <f t="shared" si="82"/>
        <v>#DIV/0!</v>
      </c>
      <c r="Z120" s="49" t="e">
        <f t="shared" si="82"/>
        <v>#DIV/0!</v>
      </c>
      <c r="AA120" s="49" t="e">
        <f t="shared" si="82"/>
        <v>#DIV/0!</v>
      </c>
      <c r="AB120" s="49" t="e">
        <f t="shared" si="82"/>
        <v>#DIV/0!</v>
      </c>
      <c r="AC120" s="49" t="e">
        <f t="shared" si="82"/>
        <v>#DIV/0!</v>
      </c>
      <c r="AD120" s="49" t="e">
        <f t="shared" si="82"/>
        <v>#DIV/0!</v>
      </c>
      <c r="AE120" s="49" t="e">
        <f t="shared" si="82"/>
        <v>#DIV/0!</v>
      </c>
      <c r="AF120" s="49" t="e">
        <f t="shared" si="82"/>
        <v>#DIV/0!</v>
      </c>
      <c r="AG120" s="49" t="e">
        <f t="shared" si="82"/>
        <v>#DIV/0!</v>
      </c>
      <c r="AH120" s="49" t="e">
        <f t="shared" si="82"/>
        <v>#DIV/0!</v>
      </c>
      <c r="AI120" s="49" t="e">
        <f t="shared" si="82"/>
        <v>#DIV/0!</v>
      </c>
      <c r="AJ120" s="49" t="e">
        <f t="shared" si="82"/>
        <v>#DIV/0!</v>
      </c>
      <c r="AK120" s="49" t="e">
        <f t="shared" si="82"/>
        <v>#DIV/0!</v>
      </c>
      <c r="AL120" s="49" t="e">
        <f t="shared" si="82"/>
        <v>#DIV/0!</v>
      </c>
      <c r="AM120" s="49" t="e">
        <f t="shared" si="82"/>
        <v>#DIV/0!</v>
      </c>
      <c r="AN120" s="49" t="e">
        <f t="shared" si="82"/>
        <v>#DIV/0!</v>
      </c>
      <c r="AO120" s="49" t="e">
        <f t="shared" si="82"/>
        <v>#DIV/0!</v>
      </c>
      <c r="AP120" s="49" t="e">
        <f t="shared" si="82"/>
        <v>#DIV/0!</v>
      </c>
      <c r="AQ120" s="49" t="e">
        <f t="shared" si="82"/>
        <v>#DIV/0!</v>
      </c>
      <c r="AR120" s="49" t="e">
        <f t="shared" si="82"/>
        <v>#DIV/0!</v>
      </c>
      <c r="AS120" s="49" t="e">
        <f t="shared" si="82"/>
        <v>#DIV/0!</v>
      </c>
      <c r="AT120" s="49" t="e">
        <f t="shared" si="82"/>
        <v>#DIV/0!</v>
      </c>
      <c r="AU120" s="49" t="e">
        <f t="shared" si="82"/>
        <v>#DIV/0!</v>
      </c>
    </row>
    <row r="121" spans="1:47" x14ac:dyDescent="0.2">
      <c r="A121" s="16" t="s">
        <v>1313</v>
      </c>
      <c r="B121" s="16">
        <v>-1.46</v>
      </c>
      <c r="C121" s="16">
        <v>-1.514</v>
      </c>
      <c r="D121" s="16">
        <v>-1.6060000000000001</v>
      </c>
      <c r="E121" s="16">
        <v>-3.54</v>
      </c>
      <c r="F121" s="16">
        <v>-1.27</v>
      </c>
      <c r="G121" s="16">
        <v>-1.18</v>
      </c>
      <c r="H121" s="16">
        <v>-1.05</v>
      </c>
      <c r="I121" s="16">
        <v>-1.02</v>
      </c>
      <c r="J121" s="16">
        <v>-1.19</v>
      </c>
      <c r="K121" s="16">
        <v>-1.44</v>
      </c>
      <c r="L121" s="16">
        <v>-2.1</v>
      </c>
      <c r="M121" s="16">
        <v>-2.2400000000000002</v>
      </c>
      <c r="N121" s="16">
        <v>-2.91</v>
      </c>
      <c r="O121" s="16">
        <v>-1.64</v>
      </c>
      <c r="P121" s="16">
        <v>-1.64</v>
      </c>
    </row>
    <row r="122" spans="1:47" x14ac:dyDescent="0.2">
      <c r="A122" s="16" t="s">
        <v>1314</v>
      </c>
      <c r="B122" s="16">
        <v>-1.46</v>
      </c>
      <c r="C122" s="16">
        <v>-1.514</v>
      </c>
      <c r="D122" s="16">
        <v>-1.6060000000000001</v>
      </c>
      <c r="E122" s="16">
        <v>-3.54</v>
      </c>
      <c r="F122" s="16">
        <v>-1.27</v>
      </c>
      <c r="G122" s="16">
        <v>-1.18</v>
      </c>
      <c r="H122" s="16">
        <v>-1.05</v>
      </c>
      <c r="I122" s="16">
        <v>-1.02</v>
      </c>
      <c r="J122" s="16">
        <v>-1.19</v>
      </c>
      <c r="K122" s="16">
        <v>-1.44</v>
      </c>
      <c r="L122" s="16">
        <v>-2.1</v>
      </c>
      <c r="M122" s="16">
        <v>-2.2400000000000002</v>
      </c>
      <c r="N122" s="16">
        <v>-2.91</v>
      </c>
      <c r="O122" s="16">
        <v>-1.64</v>
      </c>
      <c r="P122" s="16">
        <v>-1.64</v>
      </c>
    </row>
    <row r="123" spans="1:47" x14ac:dyDescent="0.2">
      <c r="A123" s="16" t="s">
        <v>1315</v>
      </c>
      <c r="B123" s="20">
        <v>118268166</v>
      </c>
      <c r="C123" s="20">
        <v>8866985</v>
      </c>
      <c r="D123" s="20">
        <v>8866985</v>
      </c>
      <c r="E123" s="20">
        <v>5896171</v>
      </c>
      <c r="F123" s="20">
        <v>20451840</v>
      </c>
      <c r="G123" s="20">
        <v>25484262</v>
      </c>
      <c r="H123" s="20">
        <v>31754140</v>
      </c>
      <c r="I123" s="20">
        <v>41982167</v>
      </c>
      <c r="J123" s="20">
        <v>56195650</v>
      </c>
      <c r="K123" s="20">
        <v>68190741</v>
      </c>
      <c r="L123" s="20">
        <v>82385319</v>
      </c>
      <c r="M123" s="20">
        <v>94747311</v>
      </c>
      <c r="N123" s="20">
        <v>96826058</v>
      </c>
      <c r="O123" s="20">
        <v>98411162</v>
      </c>
      <c r="P123" s="20">
        <v>113685177</v>
      </c>
    </row>
    <row r="124" spans="1:47" x14ac:dyDescent="0.2">
      <c r="A124" s="16" t="s">
        <v>1316</v>
      </c>
      <c r="B124" s="20">
        <v>118268166</v>
      </c>
      <c r="C124" s="20">
        <v>8866985</v>
      </c>
      <c r="D124" s="20">
        <v>8866985</v>
      </c>
      <c r="E124" s="20">
        <v>5896171</v>
      </c>
      <c r="F124" s="20">
        <v>20451840</v>
      </c>
      <c r="G124" s="20">
        <v>25484262</v>
      </c>
      <c r="H124" s="20">
        <v>31754140</v>
      </c>
      <c r="I124" s="20">
        <v>41982167</v>
      </c>
      <c r="J124" s="20">
        <v>56195650</v>
      </c>
      <c r="K124" s="20">
        <v>68190741</v>
      </c>
      <c r="L124" s="20">
        <v>82385319</v>
      </c>
      <c r="M124" s="20">
        <v>94747311</v>
      </c>
      <c r="N124" s="20">
        <v>96826058</v>
      </c>
      <c r="O124" s="20">
        <v>98411162</v>
      </c>
      <c r="P124" s="20">
        <v>113685177</v>
      </c>
    </row>
    <row r="125" spans="1:47" x14ac:dyDescent="0.2">
      <c r="A125" s="16" t="s">
        <v>1317</v>
      </c>
      <c r="B125" s="20" t="s">
        <v>1294</v>
      </c>
      <c r="C125" s="20">
        <v>-13293000</v>
      </c>
      <c r="D125" s="20">
        <v>-13557000</v>
      </c>
      <c r="E125" s="20">
        <v>-17675000</v>
      </c>
      <c r="F125" s="20">
        <v>-24904000</v>
      </c>
      <c r="G125" s="20">
        <v>-27782000</v>
      </c>
      <c r="H125" s="20">
        <v>-31963000</v>
      </c>
      <c r="I125" s="20">
        <v>-42125000</v>
      </c>
      <c r="J125" s="20">
        <v>-67092000</v>
      </c>
      <c r="K125" s="20" t="s">
        <v>1294</v>
      </c>
      <c r="L125" s="20" t="s">
        <v>1294</v>
      </c>
      <c r="M125" s="20" t="s">
        <v>1294</v>
      </c>
      <c r="N125" s="20" t="s">
        <v>1294</v>
      </c>
      <c r="O125" s="20" t="s">
        <v>1294</v>
      </c>
      <c r="P125" s="20" t="s">
        <v>1294</v>
      </c>
    </row>
    <row r="126" spans="1:47" x14ac:dyDescent="0.2">
      <c r="A126" s="16" t="s">
        <v>1318</v>
      </c>
      <c r="B126" s="20">
        <v>186106000</v>
      </c>
      <c r="C126" s="20">
        <v>14463000</v>
      </c>
      <c r="D126" s="20">
        <v>16227000</v>
      </c>
      <c r="E126" s="20">
        <v>18646000</v>
      </c>
      <c r="F126" s="20">
        <v>24904000</v>
      </c>
      <c r="G126" s="20">
        <v>30213000</v>
      </c>
      <c r="H126" s="20">
        <v>36365000</v>
      </c>
      <c r="I126" s="20">
        <v>46231000</v>
      </c>
      <c r="J126" s="20">
        <v>71832000</v>
      </c>
      <c r="K126" s="20">
        <v>111407000</v>
      </c>
      <c r="L126" s="20">
        <v>159519000</v>
      </c>
      <c r="M126" s="20">
        <v>272840000</v>
      </c>
      <c r="N126" s="20">
        <v>404686000</v>
      </c>
      <c r="O126" s="20">
        <v>254044000</v>
      </c>
      <c r="P126" s="20">
        <v>209170000</v>
      </c>
    </row>
    <row r="127" spans="1:47" x14ac:dyDescent="0.2">
      <c r="A127" s="16" t="s">
        <v>1319</v>
      </c>
      <c r="B127" s="20" t="s">
        <v>1294</v>
      </c>
      <c r="C127" s="20">
        <v>-13427000</v>
      </c>
      <c r="D127" s="20">
        <v>-14239000</v>
      </c>
      <c r="E127" s="20">
        <v>-20894000</v>
      </c>
      <c r="F127" s="20">
        <v>-25883000</v>
      </c>
      <c r="G127" s="20">
        <v>-29992000</v>
      </c>
      <c r="H127" s="20">
        <v>-33462000</v>
      </c>
      <c r="I127" s="20">
        <v>-42952000</v>
      </c>
      <c r="J127" s="20">
        <v>-66598000</v>
      </c>
      <c r="K127" s="20">
        <v>-98149000</v>
      </c>
      <c r="L127" s="20" t="s">
        <v>1294</v>
      </c>
      <c r="M127" s="20" t="s">
        <v>1294</v>
      </c>
      <c r="N127" s="20" t="s">
        <v>1294</v>
      </c>
      <c r="O127" s="20" t="s">
        <v>1294</v>
      </c>
      <c r="P127" s="20" t="s">
        <v>1294</v>
      </c>
    </row>
    <row r="128" spans="1:47" x14ac:dyDescent="0.2">
      <c r="A128" s="16" t="s">
        <v>1320</v>
      </c>
      <c r="B128" s="20" t="s">
        <v>1294</v>
      </c>
      <c r="C128" s="20">
        <v>-13418000</v>
      </c>
      <c r="D128" s="20">
        <v>-14043000</v>
      </c>
      <c r="E128" s="20">
        <v>-18465000</v>
      </c>
      <c r="F128" s="20">
        <v>-25451000</v>
      </c>
      <c r="G128" s="20">
        <v>-29992000</v>
      </c>
      <c r="H128" s="20">
        <v>-33462000</v>
      </c>
      <c r="I128" s="20">
        <v>-42834000</v>
      </c>
      <c r="J128" s="20">
        <v>-66598000</v>
      </c>
      <c r="K128" s="20">
        <v>-98149000</v>
      </c>
      <c r="L128" s="20" t="s">
        <v>1294</v>
      </c>
      <c r="M128" s="20" t="s">
        <v>1294</v>
      </c>
      <c r="N128" s="20" t="s">
        <v>1294</v>
      </c>
      <c r="O128" s="20" t="s">
        <v>1294</v>
      </c>
      <c r="P128" s="20" t="s">
        <v>1294</v>
      </c>
    </row>
    <row r="129" spans="1:47" x14ac:dyDescent="0.2">
      <c r="A129" s="16" t="s">
        <v>1321</v>
      </c>
      <c r="B129" s="20">
        <v>14569000</v>
      </c>
      <c r="C129" s="20">
        <v>2000</v>
      </c>
      <c r="D129" s="20">
        <v>1000</v>
      </c>
      <c r="E129" s="20">
        <v>6000</v>
      </c>
      <c r="F129" s="20">
        <v>2000</v>
      </c>
      <c r="G129" s="20">
        <v>10000</v>
      </c>
      <c r="H129" s="20">
        <v>138000</v>
      </c>
      <c r="I129" s="20">
        <v>559000</v>
      </c>
      <c r="J129" s="20">
        <v>2190000</v>
      </c>
      <c r="K129" s="20">
        <v>4330000</v>
      </c>
      <c r="L129" s="20">
        <v>2400000</v>
      </c>
      <c r="M129" s="20">
        <v>1309000</v>
      </c>
      <c r="N129" s="20">
        <v>5842000</v>
      </c>
      <c r="O129" s="20">
        <v>17186000</v>
      </c>
      <c r="P129" s="20">
        <v>17288000</v>
      </c>
    </row>
    <row r="130" spans="1:47" x14ac:dyDescent="0.2">
      <c r="A130" s="16" t="s">
        <v>1322</v>
      </c>
      <c r="B130" s="16"/>
      <c r="C130" s="20">
        <v>127000</v>
      </c>
      <c r="D130" s="20">
        <v>487000</v>
      </c>
      <c r="E130" s="20">
        <v>796000</v>
      </c>
      <c r="F130" s="20">
        <v>549000</v>
      </c>
      <c r="G130" s="20">
        <v>2220000</v>
      </c>
      <c r="H130" s="20">
        <v>1637000</v>
      </c>
      <c r="I130" s="20">
        <v>1268000</v>
      </c>
      <c r="J130" s="20">
        <v>1696000</v>
      </c>
      <c r="K130" s="20">
        <v>1752000</v>
      </c>
      <c r="L130" s="16">
        <v>0</v>
      </c>
      <c r="M130" s="16">
        <v>0</v>
      </c>
      <c r="N130" s="16"/>
      <c r="O130" s="16"/>
      <c r="P130" s="16"/>
    </row>
    <row r="131" spans="1:47" x14ac:dyDescent="0.2">
      <c r="A131" s="16" t="s">
        <v>1323</v>
      </c>
      <c r="B131" s="20">
        <v>14569000</v>
      </c>
      <c r="C131" s="20">
        <v>-125000</v>
      </c>
      <c r="D131" s="20">
        <v>-486000</v>
      </c>
      <c r="E131" s="20">
        <v>-790000</v>
      </c>
      <c r="F131" s="20">
        <v>-547000</v>
      </c>
      <c r="G131" s="20">
        <v>-2210000</v>
      </c>
      <c r="H131" s="20">
        <v>-1499000</v>
      </c>
      <c r="I131" s="20">
        <v>-709000</v>
      </c>
      <c r="J131" s="20">
        <v>494000</v>
      </c>
      <c r="K131" s="20">
        <v>2578000</v>
      </c>
      <c r="L131" s="20">
        <v>2400000</v>
      </c>
      <c r="M131" s="20">
        <v>1309000</v>
      </c>
      <c r="N131" s="20">
        <v>5842000</v>
      </c>
      <c r="O131" s="20">
        <v>17186000</v>
      </c>
      <c r="P131" s="20">
        <v>17288000</v>
      </c>
    </row>
    <row r="132" spans="1:47" x14ac:dyDescent="0.2">
      <c r="A132" s="16" t="s">
        <v>1281</v>
      </c>
      <c r="B132" s="20" t="s">
        <v>1294</v>
      </c>
      <c r="C132" s="20">
        <v>-13300000</v>
      </c>
      <c r="D132" s="20">
        <v>-13752000</v>
      </c>
      <c r="E132" s="20">
        <v>-20098000</v>
      </c>
      <c r="F132" s="20">
        <v>-25334000</v>
      </c>
      <c r="G132" s="20">
        <v>-27772000</v>
      </c>
      <c r="H132" s="20">
        <v>-31825000</v>
      </c>
      <c r="I132" s="20">
        <v>-41684000</v>
      </c>
      <c r="J132" s="20">
        <v>-64902000</v>
      </c>
      <c r="K132" s="20">
        <v>-96397000</v>
      </c>
      <c r="L132" s="20" t="s">
        <v>1294</v>
      </c>
      <c r="M132" s="20" t="s">
        <v>1294</v>
      </c>
      <c r="N132" s="20" t="s">
        <v>1294</v>
      </c>
      <c r="O132" s="20" t="s">
        <v>1294</v>
      </c>
      <c r="P132" s="20" t="s">
        <v>1294</v>
      </c>
    </row>
    <row r="133" spans="1:47" x14ac:dyDescent="0.2">
      <c r="A133" s="16" t="s">
        <v>1278</v>
      </c>
      <c r="B133" s="20" t="s">
        <v>1294</v>
      </c>
      <c r="C133" s="20">
        <v>-12628000</v>
      </c>
      <c r="D133" s="20">
        <v>-13162000</v>
      </c>
      <c r="E133" s="20">
        <v>-19527000</v>
      </c>
      <c r="F133" s="20">
        <v>-24838000</v>
      </c>
      <c r="G133" s="20">
        <v>-27085000</v>
      </c>
      <c r="H133" s="20">
        <v>-30944000</v>
      </c>
      <c r="I133" s="20">
        <v>-40713000</v>
      </c>
      <c r="J133" s="20">
        <v>-63698000</v>
      </c>
      <c r="K133" s="20">
        <v>-94204000</v>
      </c>
      <c r="L133" s="20" t="s">
        <v>1294</v>
      </c>
      <c r="M133" s="20" t="s">
        <v>1294</v>
      </c>
      <c r="N133" s="20" t="s">
        <v>1294</v>
      </c>
      <c r="O133" s="20" t="s">
        <v>1294</v>
      </c>
      <c r="P133" s="20" t="s">
        <v>1294</v>
      </c>
    </row>
    <row r="134" spans="1:47" x14ac:dyDescent="0.2">
      <c r="A134" s="16" t="s">
        <v>1364</v>
      </c>
      <c r="B134" s="16"/>
      <c r="C134" s="16"/>
      <c r="D134" s="16">
        <v>0</v>
      </c>
      <c r="E134" s="16">
        <v>0</v>
      </c>
      <c r="F134" s="16">
        <v>0</v>
      </c>
      <c r="G134" s="16">
        <v>0</v>
      </c>
      <c r="H134" s="16"/>
      <c r="I134" s="16"/>
      <c r="J134" s="16"/>
      <c r="K134" s="16"/>
      <c r="L134" s="16"/>
      <c r="M134" s="16"/>
      <c r="N134" s="16"/>
      <c r="O134" s="16"/>
      <c r="P134" s="16"/>
    </row>
    <row r="135" spans="1:47" x14ac:dyDescent="0.2">
      <c r="A135" s="16" t="s">
        <v>1324</v>
      </c>
      <c r="B135" s="20">
        <v>16031000</v>
      </c>
      <c r="C135" s="20">
        <v>672000</v>
      </c>
      <c r="D135" s="20">
        <v>590000</v>
      </c>
      <c r="E135" s="20">
        <v>571000</v>
      </c>
      <c r="F135" s="20">
        <v>496000</v>
      </c>
      <c r="G135" s="20">
        <v>687000</v>
      </c>
      <c r="H135" s="20">
        <v>881000</v>
      </c>
      <c r="I135" s="20">
        <v>971000</v>
      </c>
      <c r="J135" s="20">
        <v>1204000</v>
      </c>
      <c r="K135" s="20">
        <v>2193000</v>
      </c>
      <c r="L135" s="20">
        <v>3087000</v>
      </c>
      <c r="M135" s="20">
        <v>5850000</v>
      </c>
      <c r="N135" s="20">
        <v>13758000</v>
      </c>
      <c r="O135" s="20">
        <v>18282000</v>
      </c>
      <c r="P135" s="20">
        <v>18962000</v>
      </c>
    </row>
    <row r="136" spans="1:47" x14ac:dyDescent="0.2">
      <c r="A136" s="16" t="s">
        <v>1325</v>
      </c>
      <c r="B136" s="20" t="s">
        <v>1294</v>
      </c>
      <c r="C136" s="20">
        <v>-13427000</v>
      </c>
      <c r="D136" s="20">
        <v>-14239000</v>
      </c>
      <c r="E136" s="20">
        <v>-20894000</v>
      </c>
      <c r="F136" s="20">
        <v>-25883000</v>
      </c>
      <c r="G136" s="20">
        <v>-29992000</v>
      </c>
      <c r="H136" s="20">
        <v>-33462000</v>
      </c>
      <c r="I136" s="20">
        <v>-42952000</v>
      </c>
      <c r="J136" s="20">
        <v>-66598000</v>
      </c>
      <c r="K136" s="20">
        <v>-98149000</v>
      </c>
      <c r="L136" s="20" t="s">
        <v>1294</v>
      </c>
      <c r="M136" s="20" t="s">
        <v>1294</v>
      </c>
      <c r="N136" s="20" t="s">
        <v>1294</v>
      </c>
      <c r="O136" s="20" t="s">
        <v>1294</v>
      </c>
      <c r="P136" s="20" t="s">
        <v>1294</v>
      </c>
    </row>
    <row r="137" spans="1:47" x14ac:dyDescent="0.2">
      <c r="A137" s="16" t="s">
        <v>1326</v>
      </c>
      <c r="B137" s="20">
        <v>-13918000</v>
      </c>
      <c r="C137" s="20">
        <v>-9000</v>
      </c>
      <c r="D137" s="20">
        <v>-196000</v>
      </c>
      <c r="E137" s="20">
        <v>-2429000</v>
      </c>
      <c r="F137" s="20">
        <v>-432000</v>
      </c>
      <c r="G137" s="16"/>
      <c r="H137" s="16">
        <v>0</v>
      </c>
      <c r="I137" s="20">
        <v>-118000</v>
      </c>
      <c r="J137" s="16">
        <v>0</v>
      </c>
      <c r="K137" s="16">
        <v>0</v>
      </c>
      <c r="L137" s="20">
        <v>-47702000</v>
      </c>
      <c r="M137" s="20">
        <v>3534000</v>
      </c>
      <c r="N137" s="20">
        <v>20307000</v>
      </c>
      <c r="O137" s="20">
        <v>2515000</v>
      </c>
      <c r="P137" s="20">
        <v>-13918000</v>
      </c>
    </row>
    <row r="138" spans="1:47" x14ac:dyDescent="0.2">
      <c r="A138" s="16" t="s">
        <v>1327</v>
      </c>
      <c r="B138" s="20">
        <v>-13918000</v>
      </c>
      <c r="C138" s="20">
        <v>-9000</v>
      </c>
      <c r="D138" s="20">
        <v>-196000</v>
      </c>
      <c r="E138" s="20">
        <v>-2429000</v>
      </c>
      <c r="F138" s="20">
        <v>-432000</v>
      </c>
      <c r="G138" s="16"/>
      <c r="H138" s="16">
        <v>0</v>
      </c>
      <c r="I138" s="20">
        <v>-118000</v>
      </c>
      <c r="J138" s="16">
        <v>0</v>
      </c>
      <c r="K138" s="16">
        <v>0</v>
      </c>
      <c r="L138" s="20">
        <v>-47702000</v>
      </c>
      <c r="M138" s="20">
        <v>3534000</v>
      </c>
      <c r="N138" s="20">
        <v>20307000</v>
      </c>
      <c r="O138" s="20">
        <v>2515000</v>
      </c>
      <c r="P138" s="20">
        <v>-13918000</v>
      </c>
    </row>
    <row r="139" spans="1:47" x14ac:dyDescent="0.2">
      <c r="A139" s="16" t="s">
        <v>1328</v>
      </c>
      <c r="B139" s="20" t="s">
        <v>1294</v>
      </c>
      <c r="C139" s="20">
        <v>-12619000</v>
      </c>
      <c r="D139" s="20">
        <v>-12966000</v>
      </c>
      <c r="E139" s="20">
        <v>-17098000</v>
      </c>
      <c r="F139" s="20">
        <v>-24406000</v>
      </c>
      <c r="G139" s="20">
        <v>-27085000</v>
      </c>
      <c r="H139" s="20">
        <v>-30944000</v>
      </c>
      <c r="I139" s="20">
        <v>-40595000</v>
      </c>
      <c r="J139" s="20">
        <v>-63698000</v>
      </c>
      <c r="K139" s="20">
        <v>-94204000</v>
      </c>
      <c r="L139" s="20">
        <v>-77296000</v>
      </c>
      <c r="M139" s="20" t="s">
        <v>1294</v>
      </c>
      <c r="N139" s="20" t="s">
        <v>1294</v>
      </c>
      <c r="O139" s="20" t="s">
        <v>1294</v>
      </c>
      <c r="P139" s="20" t="s">
        <v>1294</v>
      </c>
    </row>
    <row r="140" spans="1:47" x14ac:dyDescent="0.2">
      <c r="A140" s="16" t="s">
        <v>1329</v>
      </c>
      <c r="B140" s="16">
        <v>0</v>
      </c>
      <c r="C140" s="16">
        <v>0</v>
      </c>
      <c r="D140" s="16">
        <v>0</v>
      </c>
      <c r="E140" s="16">
        <v>0</v>
      </c>
      <c r="F140" s="16">
        <v>0</v>
      </c>
      <c r="G140" s="16">
        <v>0</v>
      </c>
      <c r="H140" s="16">
        <v>0</v>
      </c>
      <c r="I140" s="16">
        <v>0</v>
      </c>
      <c r="J140" s="16">
        <v>0</v>
      </c>
      <c r="K140" s="16">
        <v>0</v>
      </c>
      <c r="L140" s="16">
        <v>0</v>
      </c>
      <c r="M140" s="16">
        <v>0</v>
      </c>
      <c r="N140" s="16">
        <v>0</v>
      </c>
      <c r="O140" s="16">
        <v>0</v>
      </c>
      <c r="P140" s="16">
        <v>0</v>
      </c>
    </row>
    <row r="141" spans="1:47" x14ac:dyDescent="0.2">
      <c r="A141" s="16" t="s">
        <v>1330</v>
      </c>
      <c r="B141" s="16">
        <v>0</v>
      </c>
      <c r="C141" s="16">
        <v>0</v>
      </c>
      <c r="D141" s="16">
        <v>0</v>
      </c>
      <c r="E141" s="16">
        <v>0</v>
      </c>
      <c r="F141" s="16">
        <v>0</v>
      </c>
      <c r="G141" s="16">
        <v>0</v>
      </c>
      <c r="H141" s="16">
        <v>0</v>
      </c>
      <c r="I141" s="16">
        <v>0</v>
      </c>
      <c r="J141" s="16">
        <v>0</v>
      </c>
      <c r="K141" s="16">
        <v>0</v>
      </c>
      <c r="L141" s="16">
        <v>0</v>
      </c>
      <c r="M141" s="16">
        <v>0</v>
      </c>
      <c r="N141" s="16">
        <v>0</v>
      </c>
      <c r="O141" s="16">
        <v>0</v>
      </c>
      <c r="P141" s="16">
        <v>0</v>
      </c>
    </row>
    <row r="143" spans="1:47" x14ac:dyDescent="0.2">
      <c r="A143" t="s">
        <v>1331</v>
      </c>
      <c r="B143">
        <v>4455000</v>
      </c>
      <c r="C143">
        <v>7107</v>
      </c>
      <c r="D143">
        <v>16683</v>
      </c>
      <c r="E143">
        <v>60560</v>
      </c>
      <c r="F143">
        <v>18366</v>
      </c>
      <c r="G143">
        <v>35603</v>
      </c>
      <c r="H143">
        <v>57737</v>
      </c>
      <c r="I143">
        <v>47356</v>
      </c>
      <c r="J143">
        <v>140780000</v>
      </c>
      <c r="K143">
        <v>149928000</v>
      </c>
      <c r="L143">
        <v>282838000</v>
      </c>
      <c r="M143">
        <v>453129000</v>
      </c>
      <c r="N143">
        <v>9207000</v>
      </c>
      <c r="O143">
        <v>85000</v>
      </c>
      <c r="P143">
        <v>99892000</v>
      </c>
    </row>
    <row r="144" spans="1:47" x14ac:dyDescent="0.2">
      <c r="A144" s="47" t="s">
        <v>1412</v>
      </c>
      <c r="B144" s="20"/>
      <c r="C144" s="49">
        <f t="shared" ref="C144:AU144" si="83">IFERROR(C143/C$3,0)</f>
        <v>4.2035281008076329E-3</v>
      </c>
      <c r="D144" s="49">
        <f t="shared" si="83"/>
        <v>4.4505979397964721E-3</v>
      </c>
      <c r="E144" s="49">
        <f t="shared" si="83"/>
        <v>4.5130804055887146E-2</v>
      </c>
      <c r="F144" s="49">
        <f t="shared" si="83"/>
        <v>0</v>
      </c>
      <c r="G144" s="49">
        <f t="shared" si="83"/>
        <v>1.0774744178391901E-2</v>
      </c>
      <c r="H144" s="49">
        <f t="shared" si="83"/>
        <v>9.7818039603922418E-3</v>
      </c>
      <c r="I144" s="49">
        <f t="shared" si="83"/>
        <v>8.8164695303196653E-3</v>
      </c>
      <c r="J144" s="49">
        <f t="shared" si="83"/>
        <v>23.173913311997577</v>
      </c>
      <c r="K144" s="49">
        <f t="shared" si="83"/>
        <v>11.12315992882913</v>
      </c>
      <c r="L144" s="49">
        <f t="shared" si="83"/>
        <v>7.3069525730234028</v>
      </c>
      <c r="M144" s="49">
        <f t="shared" si="83"/>
        <v>6.6813761180684299</v>
      </c>
      <c r="N144" s="49">
        <f t="shared" si="83"/>
        <v>8.461661512930882E-2</v>
      </c>
      <c r="O144" s="49">
        <f t="shared" si="83"/>
        <v>1.2599862285482659E-3</v>
      </c>
      <c r="P144" s="49">
        <f t="shared" si="83"/>
        <v>7.1148502877151101</v>
      </c>
      <c r="Q144" s="49">
        <f t="shared" si="83"/>
        <v>0</v>
      </c>
      <c r="R144" s="49">
        <f t="shared" si="83"/>
        <v>0</v>
      </c>
      <c r="S144" s="49">
        <f t="shared" si="83"/>
        <v>0</v>
      </c>
      <c r="T144" s="49">
        <f t="shared" si="83"/>
        <v>0</v>
      </c>
      <c r="U144" s="49">
        <f t="shared" si="83"/>
        <v>0</v>
      </c>
      <c r="V144" s="49">
        <f t="shared" si="83"/>
        <v>0</v>
      </c>
      <c r="W144" s="49">
        <f t="shared" si="83"/>
        <v>0</v>
      </c>
      <c r="X144" s="49">
        <f t="shared" si="83"/>
        <v>0</v>
      </c>
      <c r="Y144" s="49">
        <f t="shared" si="83"/>
        <v>0</v>
      </c>
      <c r="Z144" s="49">
        <f t="shared" si="83"/>
        <v>0</v>
      </c>
      <c r="AA144" s="49">
        <f t="shared" si="83"/>
        <v>0</v>
      </c>
      <c r="AB144" s="49">
        <f t="shared" si="83"/>
        <v>0</v>
      </c>
      <c r="AC144" s="49">
        <f t="shared" si="83"/>
        <v>0</v>
      </c>
      <c r="AD144" s="49">
        <f t="shared" si="83"/>
        <v>0</v>
      </c>
      <c r="AE144" s="49">
        <f t="shared" si="83"/>
        <v>0</v>
      </c>
      <c r="AF144" s="49">
        <f t="shared" si="83"/>
        <v>0</v>
      </c>
      <c r="AG144" s="49">
        <f t="shared" si="83"/>
        <v>0</v>
      </c>
      <c r="AH144" s="49">
        <f t="shared" si="83"/>
        <v>0</v>
      </c>
      <c r="AI144" s="49">
        <f t="shared" si="83"/>
        <v>0</v>
      </c>
      <c r="AJ144" s="49">
        <f t="shared" si="83"/>
        <v>0</v>
      </c>
      <c r="AK144" s="49">
        <f t="shared" si="83"/>
        <v>0</v>
      </c>
      <c r="AL144" s="49">
        <f t="shared" si="83"/>
        <v>0</v>
      </c>
      <c r="AM144" s="49">
        <f t="shared" si="83"/>
        <v>0</v>
      </c>
      <c r="AN144" s="49">
        <f t="shared" si="83"/>
        <v>0</v>
      </c>
      <c r="AO144" s="49">
        <f t="shared" si="83"/>
        <v>0</v>
      </c>
      <c r="AP144" s="49">
        <f t="shared" si="83"/>
        <v>0</v>
      </c>
      <c r="AQ144" s="49">
        <f t="shared" si="83"/>
        <v>0</v>
      </c>
      <c r="AR144" s="49">
        <f t="shared" si="83"/>
        <v>0</v>
      </c>
      <c r="AS144" s="49">
        <f t="shared" si="83"/>
        <v>0</v>
      </c>
      <c r="AT144" s="49">
        <f t="shared" si="83"/>
        <v>0</v>
      </c>
      <c r="AU144" s="49">
        <f t="shared" si="83"/>
        <v>0</v>
      </c>
    </row>
    <row r="145" spans="1:47" ht="18" x14ac:dyDescent="0.2">
      <c r="A145" s="23"/>
    </row>
    <row r="146" spans="1:47" ht="18" x14ac:dyDescent="0.2">
      <c r="A146" s="23"/>
    </row>
    <row r="147" spans="1:47" ht="18" x14ac:dyDescent="0.2">
      <c r="A147" s="22"/>
    </row>
    <row r="148" spans="1:47" ht="18" x14ac:dyDescent="0.2">
      <c r="A148" s="23"/>
    </row>
    <row r="150" spans="1:47" ht="18" x14ac:dyDescent="0.2">
      <c r="A150" s="23"/>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sheetData>
  <sortState xmlns:xlrd2="http://schemas.microsoft.com/office/spreadsheetml/2017/richdata2" columnSort="1" ref="C1:P58">
    <sortCondition ref="C1:P1"/>
  </sortState>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5B58-B620-6B46-ACEF-08079B1F75BA}">
  <dimension ref="A1:AU153"/>
  <sheetViews>
    <sheetView workbookViewId="0"/>
  </sheetViews>
  <sheetFormatPr baseColWidth="10" defaultRowHeight="16" x14ac:dyDescent="0.2"/>
  <sheetData>
    <row r="1" spans="1:47" x14ac:dyDescent="0.2">
      <c r="A1" t="s">
        <v>1283</v>
      </c>
      <c r="B1" t="s">
        <v>1284</v>
      </c>
      <c r="C1" s="17">
        <v>43465</v>
      </c>
      <c r="D1" s="17">
        <v>43830</v>
      </c>
      <c r="E1" s="17">
        <v>44196</v>
      </c>
      <c r="F1" s="17">
        <v>44561</v>
      </c>
      <c r="G1" s="17">
        <v>44926</v>
      </c>
      <c r="H1" s="17">
        <v>45291</v>
      </c>
      <c r="I1" s="17">
        <v>45657</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I3" si="0">D$2*D90</f>
        <v>0</v>
      </c>
      <c r="E3">
        <f t="shared" si="0"/>
        <v>529505.25658525655</v>
      </c>
      <c r="F3">
        <f t="shared" si="0"/>
        <v>1601801.3702030948</v>
      </c>
      <c r="G3">
        <f t="shared" si="0"/>
        <v>21725527.048539598</v>
      </c>
      <c r="H3">
        <f t="shared" si="0"/>
        <v>36266701.184999995</v>
      </c>
      <c r="I3">
        <f t="shared" si="0"/>
        <v>23280060</v>
      </c>
    </row>
    <row r="4" spans="1:47" x14ac:dyDescent="0.2">
      <c r="A4" t="s">
        <v>1332</v>
      </c>
      <c r="C4">
        <f t="shared" ref="C4:I4" si="1">C$2*C91</f>
        <v>0</v>
      </c>
      <c r="D4">
        <f t="shared" si="1"/>
        <v>0</v>
      </c>
      <c r="E4">
        <f t="shared" si="1"/>
        <v>529505.25658525655</v>
      </c>
      <c r="F4">
        <f t="shared" si="1"/>
        <v>1601801.3702030948</v>
      </c>
      <c r="G4">
        <f t="shared" si="1"/>
        <v>21725527.048539598</v>
      </c>
      <c r="H4">
        <f t="shared" si="1"/>
        <v>36266701.184999995</v>
      </c>
      <c r="I4">
        <f t="shared" si="1"/>
        <v>23280060</v>
      </c>
    </row>
    <row r="5" spans="1:47" x14ac:dyDescent="0.2">
      <c r="A5" t="s">
        <v>1287</v>
      </c>
      <c r="C5">
        <f t="shared" ref="C5:I5" si="2">C$2*C92</f>
        <v>33385224.183897275</v>
      </c>
      <c r="D5">
        <f t="shared" si="2"/>
        <v>64471564.571938448</v>
      </c>
      <c r="E5">
        <f t="shared" si="2"/>
        <v>84919097.672967151</v>
      </c>
      <c r="F5">
        <f t="shared" si="2"/>
        <v>123933764.39221866</v>
      </c>
      <c r="G5">
        <f t="shared" si="2"/>
        <v>154077464.94560549</v>
      </c>
      <c r="H5">
        <f t="shared" si="2"/>
        <v>150844205.44699997</v>
      </c>
      <c r="I5">
        <f t="shared" si="2"/>
        <v>126573610</v>
      </c>
    </row>
    <row r="6" spans="1:47" x14ac:dyDescent="0.2">
      <c r="A6" t="s">
        <v>1333</v>
      </c>
      <c r="C6">
        <f t="shared" ref="C6:I6" si="3">C$2*C93</f>
        <v>6182591.3264662921</v>
      </c>
      <c r="D6">
        <f t="shared" si="3"/>
        <v>8483631.9993064422</v>
      </c>
      <c r="E6">
        <f t="shared" si="3"/>
        <v>13848409.57106464</v>
      </c>
      <c r="F6">
        <f t="shared" si="3"/>
        <v>26386611.199221261</v>
      </c>
      <c r="G6">
        <f t="shared" si="3"/>
        <v>34740731.233692899</v>
      </c>
      <c r="H6">
        <f t="shared" si="3"/>
        <v>34373463.643999994</v>
      </c>
      <c r="I6">
        <f t="shared" si="3"/>
        <v>29209770</v>
      </c>
    </row>
    <row r="7" spans="1:47" x14ac:dyDescent="0.2">
      <c r="A7" t="s">
        <v>1334</v>
      </c>
      <c r="C7">
        <f t="shared" ref="C7:I7" si="4">C$2*C94</f>
        <v>6182591.3264662921</v>
      </c>
      <c r="D7">
        <f t="shared" si="4"/>
        <v>8483631.9993064422</v>
      </c>
      <c r="E7">
        <f t="shared" si="4"/>
        <v>13848409.57106464</v>
      </c>
      <c r="F7">
        <f t="shared" si="4"/>
        <v>26386611.199221261</v>
      </c>
      <c r="G7">
        <f t="shared" si="4"/>
        <v>34740731.233692899</v>
      </c>
      <c r="H7">
        <f t="shared" si="4"/>
        <v>34373463.643999994</v>
      </c>
      <c r="I7">
        <f t="shared" si="4"/>
        <v>29209770</v>
      </c>
    </row>
    <row r="8" spans="1:47" x14ac:dyDescent="0.2">
      <c r="A8" s="46" t="s">
        <v>1408</v>
      </c>
      <c r="C8" t="e">
        <f t="shared" ref="C8:I8" si="5">C$2*C95</f>
        <v>#DIV/0!</v>
      </c>
      <c r="D8" t="e">
        <f t="shared" si="5"/>
        <v>#DIV/0!</v>
      </c>
      <c r="E8">
        <f t="shared" si="5"/>
        <v>26.153488372093022</v>
      </c>
      <c r="F8">
        <f t="shared" si="5"/>
        <v>16.473085670962849</v>
      </c>
      <c r="G8">
        <f t="shared" si="5"/>
        <v>1.599074266694404</v>
      </c>
      <c r="H8">
        <f t="shared" si="5"/>
        <v>0.94779680866637395</v>
      </c>
      <c r="I8">
        <f t="shared" si="5"/>
        <v>1.2547119723918236</v>
      </c>
    </row>
    <row r="9" spans="1:47" x14ac:dyDescent="0.2">
      <c r="A9" t="s">
        <v>1351</v>
      </c>
      <c r="C9">
        <f t="shared" ref="C9:I9" si="6">C$2*C96</f>
        <v>0</v>
      </c>
      <c r="D9">
        <f t="shared" si="6"/>
        <v>4710043.8294274975</v>
      </c>
      <c r="E9">
        <f t="shared" si="6"/>
        <v>7420462.0376343159</v>
      </c>
      <c r="F9">
        <f t="shared" si="6"/>
        <v>14648163.857005101</v>
      </c>
      <c r="G9">
        <f t="shared" si="6"/>
        <v>20612585.289500099</v>
      </c>
      <c r="H9">
        <f t="shared" si="6"/>
        <v>21837534.081999999</v>
      </c>
      <c r="I9">
        <f t="shared" si="6"/>
        <v>17638750</v>
      </c>
    </row>
    <row r="10" spans="1:47" x14ac:dyDescent="0.2">
      <c r="A10" s="46" t="s">
        <v>1409</v>
      </c>
      <c r="C10" t="e">
        <f t="shared" ref="C10:I10" si="7">C$2*C97</f>
        <v>#DIV/0!</v>
      </c>
      <c r="D10" t="e">
        <f t="shared" si="7"/>
        <v>#DIV/0!</v>
      </c>
      <c r="E10">
        <f t="shared" si="7"/>
        <v>14.013953488372092</v>
      </c>
      <c r="F10">
        <f t="shared" si="7"/>
        <v>9.1448066717210015</v>
      </c>
      <c r="G10">
        <f t="shared" si="7"/>
        <v>0.94877262325774914</v>
      </c>
      <c r="H10">
        <f t="shared" si="7"/>
        <v>0.60213731518079339</v>
      </c>
      <c r="I10">
        <f t="shared" si="7"/>
        <v>0.75767631183081152</v>
      </c>
    </row>
    <row r="11" spans="1:47" x14ac:dyDescent="0.2">
      <c r="A11" t="s">
        <v>1335</v>
      </c>
      <c r="C11">
        <f t="shared" ref="C11:I11" si="8">C$2*C98</f>
        <v>6182591.3264662921</v>
      </c>
      <c r="D11">
        <f t="shared" si="8"/>
        <v>3773588.1698789438</v>
      </c>
      <c r="E11">
        <f t="shared" si="8"/>
        <v>6427947.5334303239</v>
      </c>
      <c r="F11">
        <f t="shared" si="8"/>
        <v>11738447.342216158</v>
      </c>
      <c r="G11">
        <f t="shared" si="8"/>
        <v>14128145.944192799</v>
      </c>
      <c r="H11">
        <f t="shared" si="8"/>
        <v>12535929.561999999</v>
      </c>
      <c r="I11">
        <f t="shared" si="8"/>
        <v>11571020</v>
      </c>
    </row>
    <row r="12" spans="1:47" x14ac:dyDescent="0.2">
      <c r="A12" t="s">
        <v>1336</v>
      </c>
      <c r="C12">
        <f t="shared" ref="C12:I12" si="9">C$2*C99</f>
        <v>27202632.857430983</v>
      </c>
      <c r="D12">
        <f t="shared" si="9"/>
        <v>55987932.572632007</v>
      </c>
      <c r="E12">
        <f t="shared" si="9"/>
        <v>71070688.101902515</v>
      </c>
      <c r="F12">
        <f t="shared" si="9"/>
        <v>97547153.192997411</v>
      </c>
      <c r="G12">
        <f t="shared" si="9"/>
        <v>119336733.71191259</v>
      </c>
      <c r="H12">
        <f t="shared" si="9"/>
        <v>116470741.80299999</v>
      </c>
      <c r="I12">
        <f t="shared" si="9"/>
        <v>97363840</v>
      </c>
    </row>
    <row r="13" spans="1:47" x14ac:dyDescent="0.2">
      <c r="A13" s="46" t="s">
        <v>1410</v>
      </c>
      <c r="C13" t="e">
        <f t="shared" ref="C13:I13" si="10">C$2*C100</f>
        <v>#DIV/0!</v>
      </c>
      <c r="D13" t="e">
        <f t="shared" si="10"/>
        <v>#DIV/0!</v>
      </c>
      <c r="E13">
        <f t="shared" si="10"/>
        <v>134.22093023255815</v>
      </c>
      <c r="F13">
        <f t="shared" si="10"/>
        <v>60.898407884761177</v>
      </c>
      <c r="G13">
        <f t="shared" si="10"/>
        <v>5.4929269814853345</v>
      </c>
      <c r="H13">
        <f t="shared" si="10"/>
        <v>3.2115063680281071</v>
      </c>
      <c r="I13">
        <f t="shared" si="10"/>
        <v>4.1822847535616319</v>
      </c>
    </row>
    <row r="14" spans="1:47" x14ac:dyDescent="0.2">
      <c r="A14" t="s">
        <v>1293</v>
      </c>
      <c r="C14">
        <f t="shared" ref="C14:I14" si="11">C$2*C101</f>
        <v>-33385224.183897275</v>
      </c>
      <c r="D14">
        <f t="shared" si="11"/>
        <v>-64471564.571938448</v>
      </c>
      <c r="E14">
        <f t="shared" si="11"/>
        <v>-84389592.416381896</v>
      </c>
      <c r="F14">
        <f t="shared" si="11"/>
        <v>-122331963.02201557</v>
      </c>
      <c r="G14">
        <f t="shared" si="11"/>
        <v>-132351937.89706589</v>
      </c>
      <c r="H14">
        <f t="shared" si="11"/>
        <v>-114577504.26199998</v>
      </c>
      <c r="I14">
        <f t="shared" si="11"/>
        <v>-103293550</v>
      </c>
    </row>
    <row r="15" spans="1:47" x14ac:dyDescent="0.2">
      <c r="A15" t="s">
        <v>1295</v>
      </c>
      <c r="C15">
        <f t="shared" ref="C15:I15" si="12">C$2*C102</f>
        <v>-330660.97890304797</v>
      </c>
      <c r="D15">
        <f t="shared" si="12"/>
        <v>-56793.132991489125</v>
      </c>
      <c r="E15">
        <f t="shared" si="12"/>
        <v>27090.96661598987</v>
      </c>
      <c r="F15">
        <f t="shared" si="12"/>
        <v>-2243007.680640725</v>
      </c>
      <c r="G15">
        <f t="shared" si="12"/>
        <v>6412126.378222499</v>
      </c>
      <c r="H15">
        <f t="shared" si="12"/>
        <v>11547368.624999998</v>
      </c>
      <c r="I15">
        <f t="shared" si="12"/>
        <v>12257000</v>
      </c>
    </row>
    <row r="16" spans="1:47" x14ac:dyDescent="0.2">
      <c r="A16" s="46"/>
      <c r="C16" t="e">
        <f t="shared" ref="C16:I16" si="13">C$2*C103</f>
        <v>#DIV/0!</v>
      </c>
      <c r="D16" t="e">
        <f t="shared" si="13"/>
        <v>#DIV/0!</v>
      </c>
      <c r="E16">
        <f t="shared" si="13"/>
        <v>5.1162790697674418E-2</v>
      </c>
      <c r="F16">
        <f t="shared" si="13"/>
        <v>-1.400303260045489</v>
      </c>
      <c r="G16">
        <f t="shared" si="13"/>
        <v>0.29514250052007485</v>
      </c>
      <c r="H16">
        <f t="shared" si="13"/>
        <v>0.3184014053579271</v>
      </c>
      <c r="I16">
        <f t="shared" si="13"/>
        <v>0.52650207946199457</v>
      </c>
    </row>
    <row r="17" spans="1:9" x14ac:dyDescent="0.2">
      <c r="A17" t="s">
        <v>1337</v>
      </c>
      <c r="C17">
        <f t="shared" ref="C17:I17" si="14">C$2*C104</f>
        <v>144824.38223273031</v>
      </c>
      <c r="D17">
        <f t="shared" si="14"/>
        <v>624724.4629063803</v>
      </c>
      <c r="E17">
        <f t="shared" si="14"/>
        <v>1232638.9810275391</v>
      </c>
      <c r="F17">
        <f t="shared" si="14"/>
        <v>71649.947567841227</v>
      </c>
      <c r="G17">
        <f t="shared" si="14"/>
        <v>6412126.378222499</v>
      </c>
      <c r="H17">
        <f t="shared" si="14"/>
        <v>11547368.624999998</v>
      </c>
      <c r="I17">
        <f t="shared" si="14"/>
        <v>12257000</v>
      </c>
    </row>
    <row r="18" spans="1:9" x14ac:dyDescent="0.2">
      <c r="A18" t="s">
        <v>1338</v>
      </c>
      <c r="C18">
        <f t="shared" ref="C18:I18" si="15">C$2*C105</f>
        <v>475485.36113577831</v>
      </c>
      <c r="D18">
        <f t="shared" si="15"/>
        <v>681517.59589786944</v>
      </c>
      <c r="E18">
        <f t="shared" si="15"/>
        <v>1205548.0144115493</v>
      </c>
      <c r="F18">
        <f t="shared" si="15"/>
        <v>2314657.628208566</v>
      </c>
      <c r="G18">
        <f t="shared" si="15"/>
        <v>0</v>
      </c>
      <c r="H18">
        <f t="shared" si="15"/>
        <v>0</v>
      </c>
      <c r="I18">
        <f t="shared" si="15"/>
        <v>0</v>
      </c>
    </row>
    <row r="19" spans="1:9" x14ac:dyDescent="0.2">
      <c r="A19" t="s">
        <v>1298</v>
      </c>
      <c r="C19">
        <f t="shared" ref="C19:I19" si="16">C$2*C106</f>
        <v>-38448.95103523814</v>
      </c>
      <c r="D19">
        <f t="shared" si="16"/>
        <v>1262.0696220330915</v>
      </c>
      <c r="E19">
        <f t="shared" si="16"/>
        <v>-358339.60387513874</v>
      </c>
      <c r="F19">
        <f t="shared" si="16"/>
        <v>1531365.8285262338</v>
      </c>
      <c r="G19">
        <f t="shared" si="16"/>
        <v>2915116.4856059998</v>
      </c>
      <c r="H19">
        <f t="shared" si="16"/>
        <v>3006032.2369999997</v>
      </c>
      <c r="I19">
        <f t="shared" si="16"/>
        <v>1817950</v>
      </c>
    </row>
    <row r="20" spans="1:9" x14ac:dyDescent="0.2">
      <c r="A20" t="s">
        <v>1339</v>
      </c>
      <c r="C20">
        <f t="shared" ref="C20:I20" si="17">C$2*C107</f>
        <v>-38448.95103523814</v>
      </c>
      <c r="D20">
        <f t="shared" si="17"/>
        <v>1262.0696220330915</v>
      </c>
      <c r="E20">
        <f t="shared" si="17"/>
        <v>-84967.122568331863</v>
      </c>
      <c r="F20">
        <f t="shared" si="17"/>
        <v>0</v>
      </c>
      <c r="G20">
        <f t="shared" si="17"/>
        <v>0</v>
      </c>
      <c r="H20">
        <f t="shared" si="17"/>
        <v>0</v>
      </c>
      <c r="I20">
        <f t="shared" si="17"/>
        <v>0</v>
      </c>
    </row>
    <row r="21" spans="1:9" x14ac:dyDescent="0.2">
      <c r="A21" t="s">
        <v>1341</v>
      </c>
      <c r="C21">
        <f t="shared" ref="C21:I21" si="18">C$2*C108</f>
        <v>0</v>
      </c>
      <c r="D21">
        <f t="shared" si="18"/>
        <v>0</v>
      </c>
      <c r="E21">
        <f t="shared" si="18"/>
        <v>-273372.48130680685</v>
      </c>
      <c r="F21">
        <f t="shared" si="18"/>
        <v>-1497362.4635787837</v>
      </c>
      <c r="G21">
        <f t="shared" si="18"/>
        <v>0</v>
      </c>
      <c r="H21">
        <f t="shared" si="18"/>
        <v>0</v>
      </c>
      <c r="I21">
        <f t="shared" si="18"/>
        <v>-2469940</v>
      </c>
    </row>
    <row r="22" spans="1:9" x14ac:dyDescent="0.2">
      <c r="A22" t="s">
        <v>1361</v>
      </c>
      <c r="C22">
        <f t="shared" ref="C22:I22" si="19">C$2*C109</f>
        <v>0</v>
      </c>
      <c r="D22">
        <f t="shared" si="19"/>
        <v>0</v>
      </c>
      <c r="E22">
        <f t="shared" si="19"/>
        <v>0</v>
      </c>
      <c r="F22">
        <f t="shared" si="19"/>
        <v>0</v>
      </c>
      <c r="G22">
        <f t="shared" si="19"/>
        <v>0</v>
      </c>
      <c r="H22">
        <f t="shared" si="19"/>
        <v>0</v>
      </c>
      <c r="I22">
        <f t="shared" si="19"/>
        <v>2469940</v>
      </c>
    </row>
    <row r="23" spans="1:9" x14ac:dyDescent="0.2">
      <c r="A23" t="s">
        <v>1367</v>
      </c>
      <c r="C23">
        <f t="shared" ref="C23:I23" si="20">C$2*C110</f>
        <v>0</v>
      </c>
      <c r="D23">
        <f t="shared" si="20"/>
        <v>0</v>
      </c>
      <c r="E23">
        <f t="shared" si="20"/>
        <v>0</v>
      </c>
      <c r="F23">
        <f t="shared" si="20"/>
        <v>0</v>
      </c>
      <c r="G23">
        <f t="shared" si="20"/>
        <v>0</v>
      </c>
      <c r="H23">
        <f t="shared" si="20"/>
        <v>0</v>
      </c>
      <c r="I23">
        <f t="shared" si="20"/>
        <v>2469940</v>
      </c>
    </row>
    <row r="24" spans="1:9" x14ac:dyDescent="0.2">
      <c r="A24" t="s">
        <v>1342</v>
      </c>
      <c r="C24">
        <f t="shared" ref="C24:I24" si="21">C$2*C111</f>
        <v>0</v>
      </c>
      <c r="D24">
        <f t="shared" si="21"/>
        <v>0</v>
      </c>
      <c r="E24">
        <f t="shared" si="21"/>
        <v>273372.48130680685</v>
      </c>
      <c r="F24">
        <f t="shared" si="21"/>
        <v>1497362.4635787837</v>
      </c>
      <c r="G24">
        <f t="shared" si="21"/>
        <v>0</v>
      </c>
      <c r="H24">
        <f t="shared" si="21"/>
        <v>0</v>
      </c>
      <c r="I24">
        <f t="shared" si="21"/>
        <v>0</v>
      </c>
    </row>
    <row r="25" spans="1:9" x14ac:dyDescent="0.2">
      <c r="A25" t="s">
        <v>1344</v>
      </c>
      <c r="C25">
        <f t="shared" ref="C25:I25" si="22">C$2*C112</f>
        <v>0</v>
      </c>
      <c r="D25">
        <f t="shared" si="22"/>
        <v>0</v>
      </c>
      <c r="E25">
        <f t="shared" si="22"/>
        <v>0</v>
      </c>
      <c r="F25">
        <f t="shared" si="22"/>
        <v>3028728.2921050177</v>
      </c>
      <c r="G25">
        <f t="shared" si="22"/>
        <v>2915116.4856059998</v>
      </c>
      <c r="H25">
        <f t="shared" si="22"/>
        <v>3006032.2369999997</v>
      </c>
      <c r="I25">
        <f t="shared" si="22"/>
        <v>4287890</v>
      </c>
    </row>
    <row r="26" spans="1:9" x14ac:dyDescent="0.2">
      <c r="A26" t="s">
        <v>1304</v>
      </c>
      <c r="C26">
        <f t="shared" ref="C26:I26" si="23">C$2*C113</f>
        <v>-33754334.113835558</v>
      </c>
      <c r="D26">
        <f t="shared" si="23"/>
        <v>-64527095.635307908</v>
      </c>
      <c r="E26">
        <f t="shared" si="23"/>
        <v>-84720841.053641051</v>
      </c>
      <c r="F26">
        <f t="shared" si="23"/>
        <v>-123043604.87413007</v>
      </c>
      <c r="G26">
        <f t="shared" si="23"/>
        <v>-123024695.03323738</v>
      </c>
      <c r="H26">
        <f t="shared" si="23"/>
        <v>-100024103.39999999</v>
      </c>
      <c r="I26">
        <f t="shared" si="23"/>
        <v>-89218600</v>
      </c>
    </row>
    <row r="27" spans="1:9" x14ac:dyDescent="0.2">
      <c r="A27" t="s">
        <v>1305</v>
      </c>
      <c r="C27">
        <f t="shared" ref="C27:I27" si="24">C$2*C114</f>
        <v>0</v>
      </c>
      <c r="D27">
        <f t="shared" si="24"/>
        <v>0</v>
      </c>
      <c r="E27">
        <f t="shared" si="24"/>
        <v>0</v>
      </c>
      <c r="F27">
        <f t="shared" si="24"/>
        <v>0</v>
      </c>
      <c r="G27">
        <f t="shared" si="24"/>
        <v>0</v>
      </c>
      <c r="H27">
        <f t="shared" si="24"/>
        <v>4487280.9019999998</v>
      </c>
      <c r="I27">
        <f t="shared" si="24"/>
        <v>0</v>
      </c>
    </row>
    <row r="28" spans="1:9" x14ac:dyDescent="0.2">
      <c r="A28" t="s">
        <v>1306</v>
      </c>
      <c r="C28">
        <f t="shared" ref="C28:I28" si="25">C$2*C115</f>
        <v>-33754334.113835558</v>
      </c>
      <c r="D28">
        <f t="shared" si="25"/>
        <v>-64527095.635307908</v>
      </c>
      <c r="E28">
        <f t="shared" si="25"/>
        <v>-84720841.053641051</v>
      </c>
      <c r="F28">
        <f t="shared" si="25"/>
        <v>-123043604.87413007</v>
      </c>
      <c r="G28">
        <f t="shared" si="25"/>
        <v>-123024695.03323738</v>
      </c>
      <c r="H28">
        <f t="shared" si="25"/>
        <v>-104511384.30199999</v>
      </c>
      <c r="I28">
        <f t="shared" si="25"/>
        <v>-89218600</v>
      </c>
    </row>
    <row r="29" spans="1:9" x14ac:dyDescent="0.2">
      <c r="A29" t="s">
        <v>1345</v>
      </c>
      <c r="C29">
        <f t="shared" ref="C29:I29" si="26">C$2*C116</f>
        <v>-33754334.113835558</v>
      </c>
      <c r="D29">
        <f t="shared" si="26"/>
        <v>-64527095.635307908</v>
      </c>
      <c r="E29">
        <f t="shared" si="26"/>
        <v>-84720841.053641051</v>
      </c>
      <c r="F29">
        <f t="shared" si="26"/>
        <v>-123043604.87413007</v>
      </c>
      <c r="G29">
        <f t="shared" si="26"/>
        <v>-123024695.03323738</v>
      </c>
      <c r="H29">
        <f t="shared" si="26"/>
        <v>-104511384.30199999</v>
      </c>
      <c r="I29">
        <f t="shared" si="26"/>
        <v>-89218600</v>
      </c>
    </row>
    <row r="30" spans="1:9" x14ac:dyDescent="0.2">
      <c r="A30" t="s">
        <v>1346</v>
      </c>
      <c r="C30">
        <f t="shared" ref="C30:I30" si="27">C$2*C117</f>
        <v>-33754334.113835558</v>
      </c>
      <c r="D30">
        <f t="shared" si="27"/>
        <v>-64527095.635307908</v>
      </c>
      <c r="E30">
        <f t="shared" si="27"/>
        <v>-84720841.053641051</v>
      </c>
      <c r="F30">
        <f t="shared" si="27"/>
        <v>-123043604.87413007</v>
      </c>
      <c r="G30">
        <f t="shared" si="27"/>
        <v>-123024695.03323738</v>
      </c>
      <c r="H30">
        <f t="shared" si="27"/>
        <v>-104511384.30199999</v>
      </c>
      <c r="I30">
        <f t="shared" si="27"/>
        <v>-89218600</v>
      </c>
    </row>
    <row r="31" spans="1:9" x14ac:dyDescent="0.2">
      <c r="A31" t="s">
        <v>1347</v>
      </c>
      <c r="C31">
        <f t="shared" ref="C31:I31" si="28">C$2*C118</f>
        <v>-33754334.113835558</v>
      </c>
      <c r="D31">
        <f t="shared" si="28"/>
        <v>-64527095.635307908</v>
      </c>
      <c r="E31">
        <f t="shared" si="28"/>
        <v>-84720841.053641051</v>
      </c>
      <c r="F31">
        <f t="shared" si="28"/>
        <v>-123043604.87413007</v>
      </c>
      <c r="G31">
        <f t="shared" si="28"/>
        <v>-123024695.03323738</v>
      </c>
      <c r="H31">
        <f t="shared" si="28"/>
        <v>-104511384.30199999</v>
      </c>
      <c r="I31">
        <f t="shared" si="28"/>
        <v>-89218600</v>
      </c>
    </row>
    <row r="32" spans="1:9" x14ac:dyDescent="0.2">
      <c r="A32" t="s">
        <v>1348</v>
      </c>
      <c r="C32">
        <f t="shared" ref="C32:I32" si="29">C$2*C119</f>
        <v>0</v>
      </c>
      <c r="D32">
        <f t="shared" si="29"/>
        <v>1262.0696220330915</v>
      </c>
      <c r="E32">
        <f t="shared" si="29"/>
        <v>0</v>
      </c>
      <c r="F32">
        <f t="shared" si="29"/>
        <v>0</v>
      </c>
      <c r="G32">
        <f t="shared" si="29"/>
        <v>0</v>
      </c>
      <c r="H32">
        <f t="shared" si="29"/>
        <v>0</v>
      </c>
      <c r="I32">
        <f t="shared" si="29"/>
        <v>0</v>
      </c>
    </row>
    <row r="33" spans="1:9" x14ac:dyDescent="0.2">
      <c r="A33" s="46" t="s">
        <v>1411</v>
      </c>
      <c r="C33" t="e">
        <f t="shared" ref="C33:I33" si="30">C$2*C120</f>
        <v>#DIV/0!</v>
      </c>
      <c r="D33" t="e">
        <f t="shared" si="30"/>
        <v>#DIV/0!</v>
      </c>
      <c r="E33">
        <f t="shared" si="30"/>
        <v>0</v>
      </c>
      <c r="F33">
        <f t="shared" si="30"/>
        <v>0</v>
      </c>
      <c r="G33">
        <f t="shared" si="30"/>
        <v>0</v>
      </c>
      <c r="H33">
        <f t="shared" si="30"/>
        <v>0</v>
      </c>
      <c r="I33">
        <f t="shared" si="30"/>
        <v>0</v>
      </c>
    </row>
    <row r="34" spans="1:9" x14ac:dyDescent="0.2">
      <c r="A34" t="s">
        <v>1312</v>
      </c>
      <c r="C34">
        <f t="shared" ref="C34:I34" si="31">C$2*C121</f>
        <v>-33754334.113835558</v>
      </c>
      <c r="D34">
        <f t="shared" si="31"/>
        <v>-64527095.635307908</v>
      </c>
      <c r="E34">
        <f t="shared" si="31"/>
        <v>-84720841.053641051</v>
      </c>
      <c r="F34">
        <f t="shared" si="31"/>
        <v>-123043604.87413007</v>
      </c>
      <c r="G34">
        <f t="shared" si="31"/>
        <v>-123024695.03323738</v>
      </c>
      <c r="H34">
        <f t="shared" si="31"/>
        <v>-104511384.30199999</v>
      </c>
      <c r="I34">
        <f t="shared" si="31"/>
        <v>-89218600</v>
      </c>
    </row>
    <row r="35" spans="1:9" x14ac:dyDescent="0.2">
      <c r="A35" t="s">
        <v>1313</v>
      </c>
      <c r="C35">
        <f t="shared" ref="C35:I35" si="32">C$2*C122</f>
        <v>-1.7199497429763195</v>
      </c>
      <c r="D35">
        <f t="shared" si="32"/>
        <v>-2.9166428965184745</v>
      </c>
      <c r="E35">
        <f t="shared" si="32"/>
        <v>-7.6716691826189498</v>
      </c>
      <c r="F35">
        <f t="shared" si="32"/>
        <v>-3.3153280823763827</v>
      </c>
      <c r="G35">
        <f t="shared" si="32"/>
        <v>-2.9603120900339999</v>
      </c>
      <c r="H35">
        <f t="shared" si="32"/>
        <v>-2.4846751799999995</v>
      </c>
      <c r="I35">
        <f t="shared" si="32"/>
        <v>-1.6274000000000002</v>
      </c>
    </row>
    <row r="36" spans="1:9" x14ac:dyDescent="0.2">
      <c r="A36" t="s">
        <v>1314</v>
      </c>
      <c r="C36">
        <f t="shared" ref="C36:I36" si="33">C$2*C123</f>
        <v>-1.7199497429763195</v>
      </c>
      <c r="D36">
        <f t="shared" si="33"/>
        <v>-2.9166428965184745</v>
      </c>
      <c r="E36">
        <f t="shared" si="33"/>
        <v>-7.6716691826189498</v>
      </c>
      <c r="F36">
        <f t="shared" si="33"/>
        <v>-3.3153280823763827</v>
      </c>
      <c r="G36">
        <f t="shared" si="33"/>
        <v>-2.9603120900339999</v>
      </c>
      <c r="H36">
        <f t="shared" si="33"/>
        <v>-2.4846751799999995</v>
      </c>
      <c r="I36">
        <f t="shared" si="33"/>
        <v>-1.6274000000000002</v>
      </c>
    </row>
    <row r="37" spans="1:9" x14ac:dyDescent="0.2">
      <c r="A37" t="s">
        <v>1315</v>
      </c>
      <c r="C37">
        <f t="shared" ref="C37:I37" si="34">C$2*C124</f>
        <v>25157717.706831634</v>
      </c>
      <c r="D37">
        <f t="shared" si="34"/>
        <v>27926297.899391457</v>
      </c>
      <c r="E37">
        <f t="shared" si="34"/>
        <v>13603115.645247733</v>
      </c>
      <c r="F37">
        <f t="shared" si="34"/>
        <v>45140859.891296931</v>
      </c>
      <c r="G37">
        <f t="shared" si="34"/>
        <v>46993748.83654163</v>
      </c>
      <c r="H37">
        <f t="shared" si="34"/>
        <v>44569640.422267996</v>
      </c>
      <c r="I37">
        <f t="shared" si="34"/>
        <v>56546414.960000001</v>
      </c>
    </row>
    <row r="38" spans="1:9" x14ac:dyDescent="0.2">
      <c r="A38" t="s">
        <v>1316</v>
      </c>
      <c r="C38">
        <f t="shared" ref="C38:I38" si="35">C$2*C125</f>
        <v>25157717.706831634</v>
      </c>
      <c r="D38">
        <f t="shared" si="35"/>
        <v>27926297.899391457</v>
      </c>
      <c r="E38">
        <f t="shared" si="35"/>
        <v>13603115.645247733</v>
      </c>
      <c r="F38">
        <f t="shared" si="35"/>
        <v>45140859.891296931</v>
      </c>
      <c r="G38">
        <f t="shared" si="35"/>
        <v>46993748.83654163</v>
      </c>
      <c r="H38">
        <f t="shared" si="35"/>
        <v>44569640.422267996</v>
      </c>
      <c r="I38">
        <f t="shared" si="35"/>
        <v>56546414.960000001</v>
      </c>
    </row>
    <row r="39" spans="1:9" x14ac:dyDescent="0.2">
      <c r="A39" t="s">
        <v>1317</v>
      </c>
      <c r="C39">
        <f t="shared" ref="C39:I39" si="36">C$2*C126</f>
        <v>-33385224.183897275</v>
      </c>
      <c r="D39">
        <f t="shared" si="36"/>
        <v>-64471564.571938448</v>
      </c>
      <c r="E39">
        <f t="shared" si="36"/>
        <v>-84389592.416381896</v>
      </c>
      <c r="F39">
        <f t="shared" si="36"/>
        <v>-122331963.02201557</v>
      </c>
      <c r="G39">
        <f t="shared" si="36"/>
        <v>-132351937.89706589</v>
      </c>
      <c r="H39">
        <f t="shared" si="36"/>
        <v>-114577504.26199998</v>
      </c>
      <c r="I39">
        <f t="shared" si="36"/>
        <v>-105763490</v>
      </c>
    </row>
    <row r="40" spans="1:9" x14ac:dyDescent="0.2">
      <c r="A40" t="s">
        <v>1318</v>
      </c>
      <c r="C40">
        <f t="shared" ref="C40:I40" si="37">C$2*C127</f>
        <v>33385224.183897275</v>
      </c>
      <c r="D40">
        <f t="shared" si="37"/>
        <v>64471564.571938448</v>
      </c>
      <c r="E40">
        <f t="shared" si="37"/>
        <v>84919097.672967151</v>
      </c>
      <c r="F40">
        <f t="shared" si="37"/>
        <v>123933764.39221866</v>
      </c>
      <c r="G40">
        <f t="shared" si="37"/>
        <v>154077464.94560549</v>
      </c>
      <c r="H40">
        <f t="shared" si="37"/>
        <v>150844205.44699997</v>
      </c>
      <c r="I40">
        <f t="shared" si="37"/>
        <v>126573610</v>
      </c>
    </row>
    <row r="41" spans="1:9" x14ac:dyDescent="0.2">
      <c r="A41" t="s">
        <v>1319</v>
      </c>
      <c r="C41">
        <f t="shared" ref="C41:I41" si="38">C$2*C128</f>
        <v>-33754334.113835558</v>
      </c>
      <c r="D41">
        <f t="shared" si="38"/>
        <v>-64527095.635307908</v>
      </c>
      <c r="E41">
        <f t="shared" si="38"/>
        <v>-84720841.053641051</v>
      </c>
      <c r="F41">
        <f t="shared" si="38"/>
        <v>-123043604.87413007</v>
      </c>
      <c r="G41">
        <f t="shared" si="38"/>
        <v>-123024695.03323738</v>
      </c>
      <c r="H41">
        <f t="shared" si="38"/>
        <v>-104511384.30199999</v>
      </c>
      <c r="I41">
        <f t="shared" si="38"/>
        <v>-89218600</v>
      </c>
    </row>
    <row r="90" spans="1:47" x14ac:dyDescent="0.2">
      <c r="A90" t="s">
        <v>1285</v>
      </c>
      <c r="B90" s="19">
        <v>24173000</v>
      </c>
      <c r="C90">
        <v>0</v>
      </c>
      <c r="D90">
        <v>0</v>
      </c>
      <c r="E90" s="19">
        <v>430000</v>
      </c>
      <c r="F90" s="19">
        <v>1319000</v>
      </c>
      <c r="G90" s="19">
        <v>19228000</v>
      </c>
      <c r="H90" s="19">
        <v>34155000</v>
      </c>
      <c r="I90" s="19">
        <v>22602000</v>
      </c>
    </row>
    <row r="91" spans="1:47" x14ac:dyDescent="0.2">
      <c r="A91" t="s">
        <v>1332</v>
      </c>
      <c r="B91" s="19">
        <v>24173000</v>
      </c>
      <c r="C91">
        <v>0</v>
      </c>
      <c r="D91">
        <v>0</v>
      </c>
      <c r="E91" s="19">
        <v>430000</v>
      </c>
      <c r="F91" s="19">
        <v>1319000</v>
      </c>
      <c r="G91" s="19">
        <v>19228000</v>
      </c>
      <c r="H91" s="19">
        <v>34155000</v>
      </c>
      <c r="I91" s="19">
        <v>22602000</v>
      </c>
    </row>
    <row r="92" spans="1:47" x14ac:dyDescent="0.2">
      <c r="A92" t="s">
        <v>1287</v>
      </c>
      <c r="B92" s="19">
        <v>116040000</v>
      </c>
      <c r="C92" s="19">
        <v>26049000</v>
      </c>
      <c r="D92" s="19">
        <v>51084000</v>
      </c>
      <c r="E92" s="19">
        <v>68961000</v>
      </c>
      <c r="F92" s="19">
        <v>102053000</v>
      </c>
      <c r="G92" s="19">
        <v>136365000</v>
      </c>
      <c r="H92" s="19">
        <v>142061000</v>
      </c>
      <c r="I92" s="19">
        <v>122887000</v>
      </c>
    </row>
    <row r="93" spans="1:47" x14ac:dyDescent="0.2">
      <c r="A93" t="s">
        <v>1333</v>
      </c>
      <c r="B93" s="19">
        <v>27425000</v>
      </c>
      <c r="C93" s="19">
        <v>4824000</v>
      </c>
      <c r="D93" s="19">
        <v>6722000</v>
      </c>
      <c r="E93" s="19">
        <v>11246000</v>
      </c>
      <c r="F93" s="19">
        <v>21728000</v>
      </c>
      <c r="G93" s="19">
        <v>30747000</v>
      </c>
      <c r="H93" s="19">
        <v>32372000</v>
      </c>
      <c r="I93" s="19">
        <v>28359000</v>
      </c>
    </row>
    <row r="94" spans="1:47" x14ac:dyDescent="0.2">
      <c r="A94" t="s">
        <v>1334</v>
      </c>
      <c r="B94" s="19">
        <v>27425000</v>
      </c>
      <c r="C94" s="19">
        <v>4824000</v>
      </c>
      <c r="D94" s="19">
        <v>6722000</v>
      </c>
      <c r="E94" s="19">
        <v>11246000</v>
      </c>
      <c r="F94" s="19">
        <v>21728000</v>
      </c>
      <c r="G94" s="19">
        <v>30747000</v>
      </c>
      <c r="H94" s="19">
        <v>32372000</v>
      </c>
      <c r="I94" s="19">
        <v>28359000</v>
      </c>
    </row>
    <row r="95" spans="1:47" x14ac:dyDescent="0.2">
      <c r="A95" s="46" t="s">
        <v>1408</v>
      </c>
      <c r="B95" s="19"/>
      <c r="C95" s="48" t="e">
        <f t="shared" ref="C95:I95" si="39">C94/C$3</f>
        <v>#DIV/0!</v>
      </c>
      <c r="D95" s="48" t="e">
        <f t="shared" si="39"/>
        <v>#DIV/0!</v>
      </c>
      <c r="E95" s="48">
        <f t="shared" si="39"/>
        <v>21.238693780916719</v>
      </c>
      <c r="F95" s="48">
        <f t="shared" si="39"/>
        <v>13.564728064407308</v>
      </c>
      <c r="G95" s="48">
        <f t="shared" si="39"/>
        <v>1.4152475993472771</v>
      </c>
      <c r="H95" s="48">
        <f t="shared" si="39"/>
        <v>0.89260944453886937</v>
      </c>
      <c r="I95" s="48">
        <f t="shared" si="39"/>
        <v>1.2181669634872074</v>
      </c>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1351</v>
      </c>
      <c r="B96" s="19">
        <v>17191000</v>
      </c>
      <c r="D96" s="19">
        <v>3732000</v>
      </c>
      <c r="E96" s="19">
        <v>6026000</v>
      </c>
      <c r="F96" s="19">
        <v>12062000</v>
      </c>
      <c r="G96" s="19">
        <v>18243000</v>
      </c>
      <c r="H96" s="19">
        <v>20566000</v>
      </c>
      <c r="I96" s="19">
        <v>17125000</v>
      </c>
    </row>
    <row r="97" spans="1:47" x14ac:dyDescent="0.2">
      <c r="A97" s="46" t="s">
        <v>1409</v>
      </c>
      <c r="B97" s="19"/>
      <c r="C97" s="48" t="e">
        <f t="shared" ref="C97:I97" si="40">C96/C$3</f>
        <v>#DIV/0!</v>
      </c>
      <c r="D97" s="48" t="e">
        <f t="shared" si="40"/>
        <v>#DIV/0!</v>
      </c>
      <c r="E97" s="48">
        <f t="shared" si="40"/>
        <v>11.380434707789805</v>
      </c>
      <c r="F97" s="48">
        <f t="shared" si="40"/>
        <v>7.5302719952540942</v>
      </c>
      <c r="G97" s="48">
        <f t="shared" si="40"/>
        <v>0.83970344927610419</v>
      </c>
      <c r="H97" s="48">
        <f t="shared" si="40"/>
        <v>0.56707666614316032</v>
      </c>
      <c r="I97" s="48">
        <f t="shared" si="40"/>
        <v>0.73560806973865189</v>
      </c>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1335</v>
      </c>
      <c r="B98" s="19">
        <v>10234000</v>
      </c>
      <c r="C98" s="19">
        <v>4824000</v>
      </c>
      <c r="D98" s="19">
        <v>2990000</v>
      </c>
      <c r="E98" s="19">
        <v>5220000</v>
      </c>
      <c r="F98" s="19">
        <v>9666000</v>
      </c>
      <c r="G98" s="19">
        <v>12504000</v>
      </c>
      <c r="H98" s="19">
        <v>11806000</v>
      </c>
      <c r="I98" s="19">
        <v>11234000</v>
      </c>
    </row>
    <row r="99" spans="1:47" x14ac:dyDescent="0.2">
      <c r="A99" t="s">
        <v>1336</v>
      </c>
      <c r="B99" s="19">
        <v>88615000</v>
      </c>
      <c r="C99" s="19">
        <v>21225000</v>
      </c>
      <c r="D99" s="19">
        <v>44362000</v>
      </c>
      <c r="E99" s="19">
        <v>57715000</v>
      </c>
      <c r="F99" s="19">
        <v>80325000</v>
      </c>
      <c r="G99" s="19">
        <v>105618000</v>
      </c>
      <c r="H99" s="19">
        <v>109689000</v>
      </c>
      <c r="I99" s="19">
        <v>94528000</v>
      </c>
    </row>
    <row r="100" spans="1:47" x14ac:dyDescent="0.2">
      <c r="A100" s="46" t="s">
        <v>1410</v>
      </c>
      <c r="B100" s="19"/>
      <c r="C100" s="48" t="e">
        <f t="shared" ref="C100:I100" si="41">C99/C$3</f>
        <v>#DIV/0!</v>
      </c>
      <c r="D100" s="48" t="e">
        <f t="shared" si="41"/>
        <v>#DIV/0!</v>
      </c>
      <c r="E100" s="48">
        <f t="shared" si="41"/>
        <v>108.99797364090418</v>
      </c>
      <c r="F100" s="48">
        <f t="shared" si="41"/>
        <v>50.146667055114001</v>
      </c>
      <c r="G100" s="48">
        <f t="shared" si="41"/>
        <v>4.861470092947628</v>
      </c>
      <c r="H100" s="48">
        <f t="shared" si="41"/>
        <v>3.0245099889418028</v>
      </c>
      <c r="I100" s="48">
        <f t="shared" si="41"/>
        <v>4.0604706345258563</v>
      </c>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1293</v>
      </c>
      <c r="B101" s="19">
        <v>-91867000</v>
      </c>
      <c r="C101" s="19">
        <v>-26049000</v>
      </c>
      <c r="D101" s="19">
        <v>-51084000</v>
      </c>
      <c r="E101" s="19">
        <v>-68531000</v>
      </c>
      <c r="F101" s="19">
        <v>-100734000</v>
      </c>
      <c r="G101" s="19">
        <v>-117137000</v>
      </c>
      <c r="H101" s="19">
        <v>-107906000</v>
      </c>
      <c r="I101" s="19">
        <v>-100285000</v>
      </c>
    </row>
    <row r="102" spans="1:47" x14ac:dyDescent="0.2">
      <c r="A102" t="s">
        <v>1295</v>
      </c>
      <c r="B102" s="19">
        <v>11592000</v>
      </c>
      <c r="C102" s="19">
        <v>-258000</v>
      </c>
      <c r="D102" s="19">
        <v>-45000</v>
      </c>
      <c r="E102" s="19">
        <v>22000</v>
      </c>
      <c r="F102" s="19">
        <v>-1847000</v>
      </c>
      <c r="G102" s="19">
        <v>5675000</v>
      </c>
      <c r="H102" s="19">
        <v>10875000</v>
      </c>
      <c r="I102" s="19">
        <v>11900000</v>
      </c>
    </row>
    <row r="103" spans="1:47" x14ac:dyDescent="0.2">
      <c r="A103" s="46"/>
      <c r="B103" s="19"/>
      <c r="C103" s="48" t="e">
        <f t="shared" ref="C103:I103" si="42">C102/C$3</f>
        <v>#DIV/0!</v>
      </c>
      <c r="D103" s="48" t="e">
        <f t="shared" si="42"/>
        <v>#DIV/0!</v>
      </c>
      <c r="E103" s="48">
        <f t="shared" si="42"/>
        <v>4.1548218315860558E-2</v>
      </c>
      <c r="F103" s="48">
        <f t="shared" si="42"/>
        <v>-1.1530768011303525</v>
      </c>
      <c r="G103" s="48">
        <f t="shared" si="42"/>
        <v>0.261213455826448</v>
      </c>
      <c r="H103" s="48">
        <f t="shared" si="42"/>
        <v>0.29986184694675039</v>
      </c>
      <c r="I103" s="48">
        <f t="shared" si="42"/>
        <v>0.51116706743882967</v>
      </c>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1337</v>
      </c>
      <c r="B104" s="19">
        <v>11592000</v>
      </c>
      <c r="C104" s="19">
        <v>113000</v>
      </c>
      <c r="D104" s="19">
        <v>495000</v>
      </c>
      <c r="E104" s="19">
        <v>1001000</v>
      </c>
      <c r="F104" s="19">
        <v>59000</v>
      </c>
      <c r="G104" s="19">
        <v>5675000</v>
      </c>
      <c r="H104" s="19">
        <v>10875000</v>
      </c>
      <c r="I104" s="19">
        <v>11900000</v>
      </c>
    </row>
    <row r="105" spans="1:47" x14ac:dyDescent="0.2">
      <c r="A105" t="s">
        <v>1338</v>
      </c>
      <c r="C105" s="19">
        <v>371000</v>
      </c>
      <c r="D105" s="19">
        <v>540000</v>
      </c>
      <c r="E105" s="19">
        <v>979000</v>
      </c>
      <c r="F105" s="19">
        <v>1906000</v>
      </c>
      <c r="G105">
        <v>0</v>
      </c>
    </row>
    <row r="106" spans="1:47" x14ac:dyDescent="0.2">
      <c r="A106" t="s">
        <v>1298</v>
      </c>
      <c r="B106" s="19">
        <v>4880000</v>
      </c>
      <c r="C106" s="19">
        <v>-30000</v>
      </c>
      <c r="D106" s="19">
        <v>1000</v>
      </c>
      <c r="E106" s="19">
        <v>-291000</v>
      </c>
      <c r="F106" s="19">
        <v>1261000</v>
      </c>
      <c r="G106" s="19">
        <v>2580000</v>
      </c>
      <c r="H106" s="19">
        <v>2831000</v>
      </c>
      <c r="I106" s="19">
        <v>1765000</v>
      </c>
    </row>
    <row r="107" spans="1:47" x14ac:dyDescent="0.2">
      <c r="A107" t="s">
        <v>1339</v>
      </c>
      <c r="C107" s="19">
        <v>-30000</v>
      </c>
      <c r="D107" s="19">
        <v>1000</v>
      </c>
      <c r="E107" s="19">
        <v>-69000</v>
      </c>
    </row>
    <row r="108" spans="1:47" x14ac:dyDescent="0.2">
      <c r="A108" t="s">
        <v>1341</v>
      </c>
      <c r="B108">
        <v>0</v>
      </c>
      <c r="D108">
        <v>0</v>
      </c>
      <c r="E108" s="19">
        <v>-222000</v>
      </c>
      <c r="F108" s="19">
        <v>-1233000</v>
      </c>
      <c r="G108">
        <v>0</v>
      </c>
      <c r="H108">
        <v>0</v>
      </c>
      <c r="I108" s="19">
        <v>-2398000</v>
      </c>
    </row>
    <row r="109" spans="1:47" x14ac:dyDescent="0.2">
      <c r="A109" t="s">
        <v>1361</v>
      </c>
      <c r="H109">
        <v>0</v>
      </c>
      <c r="I109" s="19">
        <v>2398000</v>
      </c>
    </row>
    <row r="110" spans="1:47" x14ac:dyDescent="0.2">
      <c r="A110" t="s">
        <v>1367</v>
      </c>
      <c r="B110">
        <v>0</v>
      </c>
      <c r="H110">
        <v>0</v>
      </c>
      <c r="I110" s="19">
        <v>2398000</v>
      </c>
    </row>
    <row r="111" spans="1:47" x14ac:dyDescent="0.2">
      <c r="A111" t="s">
        <v>1342</v>
      </c>
      <c r="E111" s="19">
        <v>222000</v>
      </c>
      <c r="F111" s="19">
        <v>1233000</v>
      </c>
    </row>
    <row r="112" spans="1:47" x14ac:dyDescent="0.2">
      <c r="A112" t="s">
        <v>1344</v>
      </c>
      <c r="B112" s="19">
        <v>4880000</v>
      </c>
      <c r="F112" s="19">
        <v>2494000</v>
      </c>
      <c r="G112" s="19">
        <v>2580000</v>
      </c>
      <c r="H112" s="19">
        <v>2831000</v>
      </c>
      <c r="I112" s="19">
        <v>4163000</v>
      </c>
    </row>
    <row r="113" spans="1:47" x14ac:dyDescent="0.2">
      <c r="A113" t="s">
        <v>1304</v>
      </c>
      <c r="B113" s="19">
        <v>-75395000</v>
      </c>
      <c r="C113" s="19">
        <v>-26337000</v>
      </c>
      <c r="D113" s="19">
        <v>-51128000</v>
      </c>
      <c r="E113" s="19">
        <v>-68800000</v>
      </c>
      <c r="F113" s="19">
        <v>-101320000</v>
      </c>
      <c r="G113" s="19">
        <v>-108882000</v>
      </c>
      <c r="H113" s="19">
        <v>-94200000</v>
      </c>
      <c r="I113" s="19">
        <v>-86620000</v>
      </c>
    </row>
    <row r="114" spans="1:47" x14ac:dyDescent="0.2">
      <c r="A114" t="s">
        <v>1305</v>
      </c>
      <c r="G114">
        <v>0</v>
      </c>
      <c r="H114" s="19">
        <v>4226000</v>
      </c>
      <c r="I114">
        <v>0</v>
      </c>
    </row>
    <row r="115" spans="1:47" x14ac:dyDescent="0.2">
      <c r="A115" t="s">
        <v>1306</v>
      </c>
      <c r="B115" s="19">
        <v>-75395000</v>
      </c>
      <c r="C115" s="19">
        <v>-26337000</v>
      </c>
      <c r="D115" s="19">
        <v>-51128000</v>
      </c>
      <c r="E115" s="19">
        <v>-68800000</v>
      </c>
      <c r="F115" s="19">
        <v>-101320000</v>
      </c>
      <c r="G115" s="19">
        <v>-108882000</v>
      </c>
      <c r="H115" s="19">
        <v>-98426000</v>
      </c>
      <c r="I115" s="19">
        <v>-86620000</v>
      </c>
    </row>
    <row r="116" spans="1:47" x14ac:dyDescent="0.2">
      <c r="A116" t="s">
        <v>1345</v>
      </c>
      <c r="B116" s="19">
        <v>-75395000</v>
      </c>
      <c r="C116" s="19">
        <v>-26337000</v>
      </c>
      <c r="D116" s="19">
        <v>-51128000</v>
      </c>
      <c r="E116" s="19">
        <v>-68800000</v>
      </c>
      <c r="F116" s="19">
        <v>-101320000</v>
      </c>
      <c r="G116" s="19">
        <v>-108882000</v>
      </c>
      <c r="H116" s="19">
        <v>-98426000</v>
      </c>
      <c r="I116" s="19">
        <v>-86620000</v>
      </c>
    </row>
    <row r="117" spans="1:47" x14ac:dyDescent="0.2">
      <c r="A117" t="s">
        <v>1346</v>
      </c>
      <c r="B117" s="19">
        <v>-75395000</v>
      </c>
      <c r="C117" s="19">
        <v>-26337000</v>
      </c>
      <c r="D117" s="19">
        <v>-51128000</v>
      </c>
      <c r="E117" s="19">
        <v>-68800000</v>
      </c>
      <c r="F117" s="19">
        <v>-101320000</v>
      </c>
      <c r="G117" s="19">
        <v>-108882000</v>
      </c>
      <c r="H117" s="19">
        <v>-98426000</v>
      </c>
      <c r="I117" s="19">
        <v>-86620000</v>
      </c>
    </row>
    <row r="118" spans="1:47" x14ac:dyDescent="0.2">
      <c r="A118" t="s">
        <v>1347</v>
      </c>
      <c r="B118" s="19">
        <v>-75395000</v>
      </c>
      <c r="C118" s="19">
        <v>-26337000</v>
      </c>
      <c r="D118" s="19">
        <v>-51128000</v>
      </c>
      <c r="E118" s="19">
        <v>-68800000</v>
      </c>
      <c r="F118" s="19">
        <v>-101320000</v>
      </c>
      <c r="G118" s="19">
        <v>-108882000</v>
      </c>
      <c r="H118" s="19">
        <v>-98426000</v>
      </c>
      <c r="I118" s="19">
        <v>-86620000</v>
      </c>
    </row>
    <row r="119" spans="1:47" x14ac:dyDescent="0.2">
      <c r="A119" t="s">
        <v>1348</v>
      </c>
      <c r="D119" s="19">
        <v>1000</v>
      </c>
    </row>
    <row r="120" spans="1:47" x14ac:dyDescent="0.2">
      <c r="A120" s="46" t="s">
        <v>1411</v>
      </c>
      <c r="C120" s="48" t="e">
        <f t="shared" ref="C120:I120" si="43">C119/C$3</f>
        <v>#DIV/0!</v>
      </c>
      <c r="D120" s="48" t="e">
        <f t="shared" si="43"/>
        <v>#DIV/0!</v>
      </c>
      <c r="E120" s="48">
        <f t="shared" si="43"/>
        <v>0</v>
      </c>
      <c r="F120" s="48">
        <f t="shared" si="43"/>
        <v>0</v>
      </c>
      <c r="G120" s="48">
        <f t="shared" si="43"/>
        <v>0</v>
      </c>
      <c r="H120" s="48">
        <f t="shared" si="43"/>
        <v>0</v>
      </c>
      <c r="I120" s="48">
        <f t="shared" si="43"/>
        <v>0</v>
      </c>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1312</v>
      </c>
      <c r="B121" s="19">
        <v>-75395000</v>
      </c>
      <c r="C121" s="19">
        <v>-26337000</v>
      </c>
      <c r="D121" s="19">
        <v>-51128000</v>
      </c>
      <c r="E121" s="19">
        <v>-68800000</v>
      </c>
      <c r="F121" s="19">
        <v>-101320000</v>
      </c>
      <c r="G121" s="19">
        <v>-108882000</v>
      </c>
      <c r="H121" s="19">
        <v>-98426000</v>
      </c>
      <c r="I121" s="19">
        <v>-86620000</v>
      </c>
    </row>
    <row r="122" spans="1:47" x14ac:dyDescent="0.2">
      <c r="A122" t="s">
        <v>1313</v>
      </c>
      <c r="B122">
        <v>-1.1399999999999999</v>
      </c>
      <c r="C122">
        <v>-1.3420000000000001</v>
      </c>
      <c r="D122">
        <v>-2.3109999999999999</v>
      </c>
      <c r="E122">
        <v>-6.23</v>
      </c>
      <c r="F122">
        <v>-2.73</v>
      </c>
      <c r="G122">
        <v>-2.62</v>
      </c>
      <c r="H122">
        <v>-2.34</v>
      </c>
      <c r="I122">
        <v>-1.58</v>
      </c>
    </row>
    <row r="123" spans="1:47" x14ac:dyDescent="0.2">
      <c r="A123" t="s">
        <v>1314</v>
      </c>
      <c r="B123">
        <v>-1.1399999999999999</v>
      </c>
      <c r="C123">
        <v>-1.3420000000000001</v>
      </c>
      <c r="D123">
        <v>-2.3109999999999999</v>
      </c>
      <c r="E123">
        <v>-6.23</v>
      </c>
      <c r="F123">
        <v>-2.73</v>
      </c>
      <c r="G123">
        <v>-2.62</v>
      </c>
      <c r="H123">
        <v>-2.34</v>
      </c>
      <c r="I123">
        <v>-1.58</v>
      </c>
    </row>
    <row r="124" spans="1:47" x14ac:dyDescent="0.2">
      <c r="A124" t="s">
        <v>1315</v>
      </c>
      <c r="B124" s="19">
        <v>62854054</v>
      </c>
      <c r="C124" s="19">
        <v>19629444</v>
      </c>
      <c r="D124" s="19">
        <v>22127383</v>
      </c>
      <c r="E124" s="19">
        <v>11046802</v>
      </c>
      <c r="F124" s="19">
        <v>37171147</v>
      </c>
      <c r="G124" s="19">
        <v>41591433</v>
      </c>
      <c r="H124" s="19">
        <v>41974484</v>
      </c>
      <c r="I124" s="19">
        <v>54899432</v>
      </c>
    </row>
    <row r="125" spans="1:47" x14ac:dyDescent="0.2">
      <c r="A125" t="s">
        <v>1316</v>
      </c>
      <c r="B125" s="19">
        <v>62854054</v>
      </c>
      <c r="C125" s="19">
        <v>19629444</v>
      </c>
      <c r="D125" s="19">
        <v>22127383</v>
      </c>
      <c r="E125" s="19">
        <v>11046802</v>
      </c>
      <c r="F125" s="19">
        <v>37171147</v>
      </c>
      <c r="G125" s="19">
        <v>41591433</v>
      </c>
      <c r="H125" s="19">
        <v>41974484</v>
      </c>
      <c r="I125" s="19">
        <v>54899432</v>
      </c>
    </row>
    <row r="126" spans="1:47" x14ac:dyDescent="0.2">
      <c r="A126" t="s">
        <v>1317</v>
      </c>
      <c r="B126" s="19">
        <v>-91867000</v>
      </c>
      <c r="C126" s="19">
        <v>-26049000</v>
      </c>
      <c r="D126" s="19">
        <v>-51084000</v>
      </c>
      <c r="E126" s="19">
        <v>-68531000</v>
      </c>
      <c r="F126" s="19">
        <v>-100734000</v>
      </c>
      <c r="G126" s="19">
        <v>-117137000</v>
      </c>
      <c r="H126" s="19">
        <v>-107906000</v>
      </c>
      <c r="I126" s="19">
        <v>-102683000</v>
      </c>
    </row>
    <row r="127" spans="1:47" x14ac:dyDescent="0.2">
      <c r="A127" t="s">
        <v>1318</v>
      </c>
      <c r="B127" s="19">
        <v>116040000</v>
      </c>
      <c r="C127" s="19">
        <v>26049000</v>
      </c>
      <c r="D127" s="19">
        <v>51084000</v>
      </c>
      <c r="E127" s="19">
        <v>68961000</v>
      </c>
      <c r="F127" s="19">
        <v>102053000</v>
      </c>
      <c r="G127" s="19">
        <v>136365000</v>
      </c>
      <c r="H127" s="19">
        <v>142061000</v>
      </c>
      <c r="I127" s="19">
        <v>122887000</v>
      </c>
    </row>
    <row r="128" spans="1:47" x14ac:dyDescent="0.2">
      <c r="A128" t="s">
        <v>1319</v>
      </c>
      <c r="B128" s="19">
        <v>-75395000</v>
      </c>
      <c r="C128" s="19">
        <v>-26337000</v>
      </c>
      <c r="D128" s="19">
        <v>-51128000</v>
      </c>
      <c r="E128" s="19">
        <v>-68800000</v>
      </c>
      <c r="F128" s="19">
        <v>-101320000</v>
      </c>
      <c r="G128" s="19">
        <v>-108882000</v>
      </c>
      <c r="H128" s="19">
        <v>-98426000</v>
      </c>
      <c r="I128" s="19">
        <v>-86620000</v>
      </c>
    </row>
    <row r="129" spans="1:47" x14ac:dyDescent="0.2">
      <c r="A129" t="s">
        <v>1320</v>
      </c>
      <c r="B129" s="19">
        <v>-75395000</v>
      </c>
      <c r="C129" s="19">
        <v>-26307000</v>
      </c>
      <c r="D129" s="19">
        <v>-51129000</v>
      </c>
      <c r="E129" s="19">
        <v>-68509000</v>
      </c>
      <c r="F129" s="19">
        <v>-100087000</v>
      </c>
      <c r="G129" s="19">
        <v>-108882000</v>
      </c>
      <c r="H129" s="19">
        <v>-98426000</v>
      </c>
      <c r="I129" s="19">
        <v>-84222000</v>
      </c>
    </row>
    <row r="130" spans="1:47" x14ac:dyDescent="0.2">
      <c r="A130" t="s">
        <v>1321</v>
      </c>
      <c r="B130" s="19">
        <v>11592000</v>
      </c>
      <c r="C130" s="19">
        <v>113000</v>
      </c>
      <c r="D130" s="19">
        <v>495000</v>
      </c>
      <c r="E130" s="19">
        <v>1001000</v>
      </c>
      <c r="F130" s="19">
        <v>59000</v>
      </c>
      <c r="G130" s="19">
        <v>5675000</v>
      </c>
      <c r="H130" s="19">
        <v>10875000</v>
      </c>
      <c r="I130" s="19">
        <v>11900000</v>
      </c>
    </row>
    <row r="131" spans="1:47" x14ac:dyDescent="0.2">
      <c r="A131" t="s">
        <v>1322</v>
      </c>
      <c r="C131" s="19">
        <v>371000</v>
      </c>
      <c r="D131" s="19">
        <v>540000</v>
      </c>
      <c r="E131" s="19">
        <v>979000</v>
      </c>
      <c r="F131" s="19">
        <v>1906000</v>
      </c>
      <c r="G131">
        <v>0</v>
      </c>
    </row>
    <row r="132" spans="1:47" x14ac:dyDescent="0.2">
      <c r="A132" t="s">
        <v>1323</v>
      </c>
      <c r="B132" s="19">
        <v>11592000</v>
      </c>
      <c r="C132" s="19">
        <v>-258000</v>
      </c>
      <c r="D132" s="19">
        <v>-45000</v>
      </c>
      <c r="E132" s="19">
        <v>22000</v>
      </c>
      <c r="F132" s="19">
        <v>-1847000</v>
      </c>
      <c r="G132" s="19">
        <v>5675000</v>
      </c>
      <c r="H132" s="19">
        <v>10875000</v>
      </c>
      <c r="I132" s="19">
        <v>11900000</v>
      </c>
    </row>
    <row r="133" spans="1:47" x14ac:dyDescent="0.2">
      <c r="A133" t="s">
        <v>1281</v>
      </c>
      <c r="B133" s="19">
        <v>-91867000</v>
      </c>
      <c r="C133" s="19">
        <v>-25966000</v>
      </c>
      <c r="D133" s="19">
        <v>-50588000</v>
      </c>
      <c r="E133" s="19">
        <v>-67821000</v>
      </c>
      <c r="F133" s="19">
        <v>-99414000</v>
      </c>
      <c r="G133" s="19">
        <v>-117137000</v>
      </c>
      <c r="H133" s="19">
        <v>-107906000</v>
      </c>
      <c r="I133" s="19">
        <v>-100285000</v>
      </c>
    </row>
    <row r="134" spans="1:47" x14ac:dyDescent="0.2">
      <c r="A134" t="s">
        <v>1278</v>
      </c>
      <c r="B134" s="19">
        <v>-88695000</v>
      </c>
      <c r="C134" s="19">
        <v>-25587000</v>
      </c>
      <c r="D134" s="19">
        <v>-49895000</v>
      </c>
      <c r="E134" s="19">
        <v>-66494000</v>
      </c>
      <c r="F134" s="19">
        <v>-96187000</v>
      </c>
      <c r="G134" s="19">
        <v>-113816000</v>
      </c>
      <c r="H134" s="19">
        <v>-104455000</v>
      </c>
      <c r="I134" s="19">
        <v>-97165000</v>
      </c>
    </row>
    <row r="135" spans="1:47" x14ac:dyDescent="0.2">
      <c r="A135" t="s">
        <v>1324</v>
      </c>
      <c r="B135" s="19">
        <v>3172000</v>
      </c>
      <c r="C135" s="19">
        <v>379000</v>
      </c>
      <c r="D135" s="19">
        <v>693000</v>
      </c>
      <c r="E135" s="19">
        <v>1327000</v>
      </c>
      <c r="F135" s="19">
        <v>3227000</v>
      </c>
      <c r="G135" s="19">
        <v>3321000</v>
      </c>
      <c r="H135" s="19">
        <v>3451000</v>
      </c>
      <c r="I135" s="19">
        <v>3120000</v>
      </c>
    </row>
    <row r="136" spans="1:47" x14ac:dyDescent="0.2">
      <c r="A136" t="s">
        <v>1325</v>
      </c>
      <c r="B136" s="19">
        <v>-75395000</v>
      </c>
      <c r="C136" s="19">
        <v>-26337000</v>
      </c>
      <c r="D136" s="19">
        <v>-51128000</v>
      </c>
      <c r="E136" s="19">
        <v>-68800000</v>
      </c>
      <c r="F136" s="19">
        <v>-101320000</v>
      </c>
      <c r="G136" s="19">
        <v>-108882000</v>
      </c>
      <c r="H136" s="19">
        <v>-98426000</v>
      </c>
      <c r="I136" s="19">
        <v>-86620000</v>
      </c>
    </row>
    <row r="137" spans="1:47" x14ac:dyDescent="0.2">
      <c r="A137" t="s">
        <v>1326</v>
      </c>
      <c r="B137">
        <v>0</v>
      </c>
      <c r="C137" s="19">
        <v>-30000</v>
      </c>
      <c r="D137" s="19">
        <v>1000</v>
      </c>
      <c r="E137" s="19">
        <v>-291000</v>
      </c>
      <c r="F137" s="19">
        <v>-1233000</v>
      </c>
      <c r="G137">
        <v>0</v>
      </c>
      <c r="H137">
        <v>0</v>
      </c>
      <c r="I137" s="19">
        <v>-2398000</v>
      </c>
    </row>
    <row r="138" spans="1:47" x14ac:dyDescent="0.2">
      <c r="A138" t="s">
        <v>1327</v>
      </c>
      <c r="B138">
        <v>0</v>
      </c>
      <c r="C138" s="19">
        <v>-30000</v>
      </c>
      <c r="D138" s="19">
        <v>1000</v>
      </c>
      <c r="E138" s="19">
        <v>-291000</v>
      </c>
      <c r="F138" s="19">
        <v>-1233000</v>
      </c>
      <c r="G138">
        <v>0</v>
      </c>
      <c r="H138">
        <v>0</v>
      </c>
      <c r="I138" s="19">
        <v>-2398000</v>
      </c>
    </row>
    <row r="139" spans="1:47" x14ac:dyDescent="0.2">
      <c r="A139" t="s">
        <v>1328</v>
      </c>
      <c r="B139" s="19">
        <v>-88695000</v>
      </c>
      <c r="C139" s="19">
        <v>-25557000</v>
      </c>
      <c r="D139" s="19">
        <v>-49896000</v>
      </c>
      <c r="E139" s="19">
        <v>-66203000</v>
      </c>
      <c r="F139" s="19">
        <v>-94954000</v>
      </c>
      <c r="G139" s="19">
        <v>-113816000</v>
      </c>
      <c r="H139" s="19">
        <v>-104455000</v>
      </c>
      <c r="I139" s="19">
        <v>-94767000</v>
      </c>
    </row>
    <row r="140" spans="1:47" x14ac:dyDescent="0.2">
      <c r="A140" t="s">
        <v>1329</v>
      </c>
      <c r="B140">
        <v>0</v>
      </c>
      <c r="C140">
        <v>0</v>
      </c>
      <c r="D140">
        <v>0</v>
      </c>
      <c r="E140">
        <v>0</v>
      </c>
      <c r="F140">
        <v>0</v>
      </c>
      <c r="G140">
        <v>0</v>
      </c>
      <c r="H140">
        <v>0.21</v>
      </c>
      <c r="I140">
        <v>0</v>
      </c>
    </row>
    <row r="141" spans="1:47" x14ac:dyDescent="0.2">
      <c r="A141" t="s">
        <v>1330</v>
      </c>
      <c r="B141">
        <v>0</v>
      </c>
      <c r="C141">
        <v>0</v>
      </c>
      <c r="D141">
        <v>0</v>
      </c>
      <c r="E141">
        <v>0</v>
      </c>
      <c r="F141">
        <v>0</v>
      </c>
      <c r="G141">
        <v>0</v>
      </c>
      <c r="H141">
        <v>0</v>
      </c>
      <c r="I141">
        <v>0</v>
      </c>
    </row>
    <row r="143" spans="1:47" x14ac:dyDescent="0.2">
      <c r="A143" t="s">
        <v>1331</v>
      </c>
      <c r="B143">
        <v>1448000</v>
      </c>
      <c r="C143">
        <v>51770000</v>
      </c>
      <c r="D143">
        <v>23969000</v>
      </c>
      <c r="E143">
        <v>217473000</v>
      </c>
      <c r="F143">
        <v>22418000</v>
      </c>
      <c r="G143">
        <v>1763000</v>
      </c>
      <c r="H143">
        <v>1778000</v>
      </c>
      <c r="I143">
        <v>105428000</v>
      </c>
    </row>
    <row r="144" spans="1:47" x14ac:dyDescent="0.2">
      <c r="A144" s="46" t="s">
        <v>1412</v>
      </c>
      <c r="B144" s="19"/>
      <c r="C144" s="48">
        <f t="shared" ref="C144:I144" si="44">IFERROR(C143/C$3,0)</f>
        <v>0</v>
      </c>
      <c r="D144" s="48">
        <f t="shared" si="44"/>
        <v>0</v>
      </c>
      <c r="E144" s="48">
        <f t="shared" si="44"/>
        <v>410.70980371841557</v>
      </c>
      <c r="F144" s="48">
        <f t="shared" si="44"/>
        <v>13.995493084862069</v>
      </c>
      <c r="G144" s="48">
        <f t="shared" si="44"/>
        <v>8.1148779316656899E-2</v>
      </c>
      <c r="H144" s="48">
        <f t="shared" si="44"/>
        <v>4.9025688631845719E-2</v>
      </c>
      <c r="I144" s="48">
        <f t="shared" si="44"/>
        <v>4.5286824862135235</v>
      </c>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sheetData>
  <sortState xmlns:xlrd2="http://schemas.microsoft.com/office/spreadsheetml/2017/richdata2" columnSort="1" ref="C1:I58">
    <sortCondition ref="C1:I1"/>
  </sortState>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D48D-6EAD-F04C-931F-5564B06BDC67}">
  <dimension ref="A1:AW166"/>
  <sheetViews>
    <sheetView workbookViewId="0"/>
  </sheetViews>
  <sheetFormatPr baseColWidth="10" defaultRowHeight="16" x14ac:dyDescent="0.2"/>
  <cols>
    <col min="5" max="20" width="12.1640625" bestFit="1" customWidth="1"/>
    <col min="21" max="26" width="11.1640625" bestFit="1" customWidth="1"/>
    <col min="27" max="27" width="12.1640625" bestFit="1" customWidth="1"/>
    <col min="28" max="49" width="11" bestFit="1" customWidth="1"/>
  </cols>
  <sheetData>
    <row r="1" spans="1:49" x14ac:dyDescent="0.2">
      <c r="A1" s="16" t="s">
        <v>1283</v>
      </c>
      <c r="B1" s="16" t="s">
        <v>1284</v>
      </c>
      <c r="C1" s="18">
        <v>32598</v>
      </c>
      <c r="D1" s="18">
        <v>32963</v>
      </c>
      <c r="E1" s="18">
        <v>33328</v>
      </c>
      <c r="F1" s="18">
        <v>33694</v>
      </c>
      <c r="G1" s="18">
        <v>34059</v>
      </c>
      <c r="H1" s="18">
        <v>34424</v>
      </c>
      <c r="I1" s="18">
        <v>34789</v>
      </c>
      <c r="J1" s="18">
        <v>35064</v>
      </c>
      <c r="K1" s="18">
        <v>35430</v>
      </c>
      <c r="L1" s="18">
        <v>35795</v>
      </c>
      <c r="M1" s="18">
        <v>36160</v>
      </c>
      <c r="N1" s="18">
        <v>36525</v>
      </c>
      <c r="O1" s="18">
        <v>36891</v>
      </c>
      <c r="P1" s="18">
        <v>37256</v>
      </c>
      <c r="Q1" s="18">
        <v>37621</v>
      </c>
      <c r="R1" s="18">
        <v>37986</v>
      </c>
      <c r="S1" s="18">
        <v>38352</v>
      </c>
      <c r="T1" s="18">
        <v>38717</v>
      </c>
      <c r="U1" s="18">
        <v>39082</v>
      </c>
      <c r="V1" s="18">
        <v>39447</v>
      </c>
      <c r="W1" s="18">
        <v>39813</v>
      </c>
      <c r="X1" s="18">
        <v>40178</v>
      </c>
      <c r="Y1" s="18">
        <v>40543</v>
      </c>
      <c r="Z1" s="18">
        <v>40908</v>
      </c>
      <c r="AA1" s="18">
        <v>41274</v>
      </c>
      <c r="AB1" s="18">
        <v>41639</v>
      </c>
      <c r="AC1" s="18">
        <v>42004</v>
      </c>
      <c r="AD1" s="18">
        <v>42369</v>
      </c>
      <c r="AE1" s="18">
        <v>42735</v>
      </c>
      <c r="AF1" s="18">
        <v>43100</v>
      </c>
      <c r="AG1" s="18">
        <v>43465</v>
      </c>
      <c r="AH1" s="18">
        <v>43830</v>
      </c>
      <c r="AI1" s="18">
        <v>44196</v>
      </c>
      <c r="AJ1" s="18">
        <v>44561</v>
      </c>
      <c r="AK1" s="18">
        <v>44926</v>
      </c>
      <c r="AL1" s="18">
        <v>45291</v>
      </c>
      <c r="AM1" s="18">
        <v>45657</v>
      </c>
    </row>
    <row r="2" spans="1:49" x14ac:dyDescent="0.2">
      <c r="A2" s="16"/>
      <c r="B2" s="16"/>
      <c r="C2" s="41">
        <v>2.6278533137550322</v>
      </c>
      <c r="D2" s="41">
        <v>2.4979594237215133</v>
      </c>
      <c r="E2" s="41">
        <v>2.4979594237215133</v>
      </c>
      <c r="F2" s="41">
        <v>2.3643723840241488</v>
      </c>
      <c r="G2" s="41">
        <v>2.3044565146434199</v>
      </c>
      <c r="H2" s="41">
        <v>2.2317029969430759</v>
      </c>
      <c r="I2" s="41">
        <v>2.1768464659998794</v>
      </c>
      <c r="J2" s="41">
        <v>2.1175549280154469</v>
      </c>
      <c r="K2" s="41">
        <v>2.0612819312911972</v>
      </c>
      <c r="L2" s="41">
        <v>2.0004677128214259</v>
      </c>
      <c r="M2" s="41">
        <v>1.9695458430849915</v>
      </c>
      <c r="N2" s="41">
        <v>1.9371946917330496</v>
      </c>
      <c r="O2" s="41">
        <v>1.8855311385371321</v>
      </c>
      <c r="P2" s="41">
        <v>1.8177298163859363</v>
      </c>
      <c r="Q2" s="41">
        <v>1.79724126595406</v>
      </c>
      <c r="R2" s="41">
        <v>1.7516971403061012</v>
      </c>
      <c r="S2" s="41">
        <v>1.7185295205593065</v>
      </c>
      <c r="T2" s="41">
        <v>1.6689613679317339</v>
      </c>
      <c r="U2" s="41">
        <v>1.6049248657868389</v>
      </c>
      <c r="V2" s="41">
        <v>1.5722226349792703</v>
      </c>
      <c r="W2" s="41">
        <v>1.5076933592052841</v>
      </c>
      <c r="X2" s="41">
        <v>1.5072411868492295</v>
      </c>
      <c r="Y2" s="41">
        <v>1.4686165710311112</v>
      </c>
      <c r="Z2" s="41">
        <v>1.4450620594618826</v>
      </c>
      <c r="AA2" s="41">
        <v>1.403926998408513</v>
      </c>
      <c r="AB2" s="41">
        <v>1.3819539309070903</v>
      </c>
      <c r="AC2" s="41">
        <v>1.3604586837045582</v>
      </c>
      <c r="AD2" s="41">
        <v>1.3592353718698755</v>
      </c>
      <c r="AE2" s="41">
        <v>1.3408655143236416</v>
      </c>
      <c r="AF2" s="41">
        <v>1.3081614773889187</v>
      </c>
      <c r="AG2" s="41">
        <v>1.2816317011746046</v>
      </c>
      <c r="AH2" s="41">
        <v>1.2620696220330916</v>
      </c>
      <c r="AI2" s="41">
        <v>1.231407573454085</v>
      </c>
      <c r="AJ2" s="41">
        <v>1.2144058909803599</v>
      </c>
      <c r="AK2" s="41">
        <v>1.1298901106999999</v>
      </c>
      <c r="AL2" s="41">
        <v>1.0618269999999999</v>
      </c>
      <c r="AM2" s="41">
        <v>1.03</v>
      </c>
      <c r="AN2" s="41">
        <v>2.6278533137550322</v>
      </c>
      <c r="AO2" s="41">
        <v>2.7505740635073921</v>
      </c>
      <c r="AP2" s="41">
        <v>2.8619723130794412</v>
      </c>
      <c r="AQ2" s="41">
        <v>2.9037571088504008</v>
      </c>
      <c r="AR2" s="41">
        <v>3.0167132603846811</v>
      </c>
      <c r="AS2" s="41">
        <v>3.1232032384762602</v>
      </c>
      <c r="AT2" s="41">
        <v>3.2540654541684155</v>
      </c>
      <c r="AU2" s="41">
        <v>3.3747912825180633</v>
      </c>
      <c r="AV2" s="41">
        <v>3.6579362711213292</v>
      </c>
      <c r="AW2" s="41">
        <v>4.0906701319949832</v>
      </c>
    </row>
    <row r="3" spans="1:49" x14ac:dyDescent="0.2">
      <c r="A3" s="16" t="s">
        <v>1285</v>
      </c>
      <c r="B3" s="16"/>
      <c r="C3" s="16">
        <f t="shared" ref="C3:D3" si="0">C$2*C90</f>
        <v>0</v>
      </c>
      <c r="D3" s="16">
        <f t="shared" si="0"/>
        <v>0</v>
      </c>
      <c r="E3" s="16">
        <f>E$2*E90</f>
        <v>3247347.2508379673</v>
      </c>
      <c r="F3" s="16">
        <f t="shared" ref="F3:L3" si="1">F$2*F90</f>
        <v>6620242.6752676172</v>
      </c>
      <c r="G3" s="16">
        <f t="shared" si="1"/>
        <v>9678717.3615023643</v>
      </c>
      <c r="H3" s="16">
        <f t="shared" si="1"/>
        <v>9149982.2874666117</v>
      </c>
      <c r="I3" s="16">
        <f t="shared" si="1"/>
        <v>10666547.683399409</v>
      </c>
      <c r="J3" s="16">
        <f t="shared" si="1"/>
        <v>5717398.3056417061</v>
      </c>
      <c r="K3" s="16">
        <f t="shared" si="1"/>
        <v>68846816.505125985</v>
      </c>
      <c r="L3" s="16">
        <f t="shared" si="1"/>
        <v>264661878.40627465</v>
      </c>
      <c r="M3" s="16">
        <f t="shared" ref="M3:AW3" si="2">M2*M90</f>
        <v>297598376.8901422</v>
      </c>
      <c r="N3" s="16">
        <f t="shared" si="2"/>
        <v>327385902.90288538</v>
      </c>
      <c r="O3" s="16">
        <f t="shared" si="2"/>
        <v>368725041.79662883</v>
      </c>
      <c r="P3" s="16">
        <f t="shared" si="2"/>
        <v>424928881.44672394</v>
      </c>
      <c r="Q3" s="16">
        <f t="shared" si="2"/>
        <v>838934250.53469563</v>
      </c>
      <c r="R3" s="16">
        <f t="shared" si="2"/>
        <v>1520234886.9746141</v>
      </c>
      <c r="S3" s="16">
        <f t="shared" si="2"/>
        <v>2276400292.0527892</v>
      </c>
      <c r="T3" s="16">
        <f t="shared" si="2"/>
        <v>3385321238.712729</v>
      </c>
      <c r="U3" s="16">
        <f t="shared" si="2"/>
        <v>4856725728.4273186</v>
      </c>
      <c r="V3" s="16">
        <f t="shared" si="2"/>
        <v>6650572495.9808874</v>
      </c>
      <c r="W3" s="16">
        <f t="shared" si="2"/>
        <v>8044674841.3795948</v>
      </c>
      <c r="X3" s="16">
        <f t="shared" si="2"/>
        <v>10567845234.374512</v>
      </c>
      <c r="Y3" s="16">
        <f t="shared" si="2"/>
        <v>11674649942.086136</v>
      </c>
      <c r="Z3" s="16">
        <f t="shared" si="2"/>
        <v>12117401717.480778</v>
      </c>
      <c r="AA3" s="16">
        <f t="shared" si="2"/>
        <v>13620899738.559393</v>
      </c>
      <c r="AB3" s="16">
        <f t="shared" si="2"/>
        <v>15480647934.021225</v>
      </c>
      <c r="AC3" s="16">
        <f t="shared" si="2"/>
        <v>33861816637.406456</v>
      </c>
      <c r="AD3" s="16">
        <f t="shared" si="2"/>
        <v>44364083302.460869</v>
      </c>
      <c r="AE3" s="16">
        <f t="shared" si="2"/>
        <v>40748902980.295471</v>
      </c>
      <c r="AF3" s="16">
        <f t="shared" si="2"/>
        <v>34152171690.192501</v>
      </c>
      <c r="AG3" s="16">
        <f t="shared" si="2"/>
        <v>28358664651.890476</v>
      </c>
      <c r="AH3" s="16">
        <f t="shared" si="2"/>
        <v>28332200945.020874</v>
      </c>
      <c r="AI3" s="16">
        <f t="shared" si="2"/>
        <v>30402221581.007904</v>
      </c>
      <c r="AJ3" s="16">
        <f t="shared" si="2"/>
        <v>33159352853.218727</v>
      </c>
      <c r="AK3" s="16">
        <f t="shared" si="2"/>
        <v>30824532110.006699</v>
      </c>
      <c r="AL3" s="16">
        <f t="shared" si="2"/>
        <v>28792500931.999996</v>
      </c>
      <c r="AM3" s="16">
        <f t="shared" si="2"/>
        <v>29616620000</v>
      </c>
      <c r="AN3" s="16">
        <f t="shared" si="2"/>
        <v>0</v>
      </c>
      <c r="AO3" s="16">
        <f t="shared" si="2"/>
        <v>0</v>
      </c>
      <c r="AP3" s="16">
        <f t="shared" si="2"/>
        <v>0</v>
      </c>
      <c r="AQ3" s="16">
        <f t="shared" si="2"/>
        <v>0</v>
      </c>
      <c r="AR3" s="16">
        <f t="shared" si="2"/>
        <v>0</v>
      </c>
      <c r="AS3" s="16">
        <f t="shared" si="2"/>
        <v>0</v>
      </c>
      <c r="AT3" s="16">
        <f t="shared" si="2"/>
        <v>0</v>
      </c>
      <c r="AU3" s="16">
        <f t="shared" si="2"/>
        <v>0</v>
      </c>
      <c r="AV3" s="16">
        <f t="shared" si="2"/>
        <v>0</v>
      </c>
      <c r="AW3" s="16">
        <f t="shared" si="2"/>
        <v>0</v>
      </c>
    </row>
    <row r="4" spans="1:49" x14ac:dyDescent="0.2">
      <c r="A4" s="16" t="s">
        <v>1286</v>
      </c>
      <c r="C4" s="16">
        <f t="shared" ref="C4:D4" si="3">C$2*C91</f>
        <v>0</v>
      </c>
      <c r="D4" s="16">
        <f t="shared" si="3"/>
        <v>0</v>
      </c>
      <c r="E4" s="16">
        <f t="shared" ref="E4:AM4" si="4">E$2*E91</f>
        <v>3247347.2508379673</v>
      </c>
      <c r="F4" s="16">
        <f t="shared" si="4"/>
        <v>6620242.6752676172</v>
      </c>
      <c r="G4" s="16">
        <f t="shared" si="4"/>
        <v>9678717.3615023643</v>
      </c>
      <c r="H4" s="16">
        <f t="shared" si="4"/>
        <v>9149982.2874666117</v>
      </c>
      <c r="I4" s="16">
        <f t="shared" si="4"/>
        <v>10666547.683399409</v>
      </c>
      <c r="J4" s="16">
        <f t="shared" si="4"/>
        <v>5717398.3056417061</v>
      </c>
      <c r="K4" s="16">
        <f t="shared" si="4"/>
        <v>68846816.505125985</v>
      </c>
      <c r="L4" s="16">
        <f t="shared" si="4"/>
        <v>264661878.40627465</v>
      </c>
      <c r="M4" s="16">
        <f t="shared" si="4"/>
        <v>297598376.8901422</v>
      </c>
      <c r="N4" s="16">
        <f t="shared" si="4"/>
        <v>327385902.90288538</v>
      </c>
      <c r="O4" s="16">
        <f t="shared" si="4"/>
        <v>368725041.79662883</v>
      </c>
      <c r="P4" s="16">
        <f t="shared" si="4"/>
        <v>424928881.44672394</v>
      </c>
      <c r="Q4" s="16">
        <f t="shared" si="4"/>
        <v>838934250.53469563</v>
      </c>
      <c r="R4" s="16">
        <f t="shared" si="4"/>
        <v>1520234886.9746141</v>
      </c>
      <c r="S4" s="16">
        <f t="shared" si="4"/>
        <v>2276400292.0527892</v>
      </c>
      <c r="T4" s="16">
        <f t="shared" si="4"/>
        <v>3385321238.712729</v>
      </c>
      <c r="U4" s="16">
        <f t="shared" si="4"/>
        <v>4856725728.4273186</v>
      </c>
      <c r="V4" s="16">
        <f t="shared" si="4"/>
        <v>6650572495.9808874</v>
      </c>
      <c r="W4" s="16">
        <f t="shared" si="4"/>
        <v>8044674841.3795948</v>
      </c>
      <c r="X4" s="16">
        <f t="shared" si="4"/>
        <v>10567845234.374512</v>
      </c>
      <c r="Y4" s="16">
        <f t="shared" si="4"/>
        <v>11674649942.086136</v>
      </c>
      <c r="Z4" s="16">
        <f t="shared" si="4"/>
        <v>12117401717.480778</v>
      </c>
      <c r="AA4" s="16">
        <f t="shared" si="4"/>
        <v>13620899738.559393</v>
      </c>
      <c r="AB4" s="16">
        <f t="shared" si="4"/>
        <v>15480647934.021225</v>
      </c>
      <c r="AC4" s="16">
        <f t="shared" si="4"/>
        <v>33861816637.406456</v>
      </c>
      <c r="AD4" s="16">
        <f t="shared" si="4"/>
        <v>44364083302.460869</v>
      </c>
      <c r="AE4" s="16">
        <f t="shared" si="4"/>
        <v>40748902980.295471</v>
      </c>
      <c r="AF4" s="16">
        <f t="shared" si="4"/>
        <v>34152171690.192501</v>
      </c>
      <c r="AG4" s="16">
        <f t="shared" si="4"/>
        <v>28358664651.890476</v>
      </c>
      <c r="AH4" s="16">
        <f t="shared" si="4"/>
        <v>28332200945.020874</v>
      </c>
      <c r="AI4" s="16">
        <f t="shared" si="4"/>
        <v>30402221581.007904</v>
      </c>
      <c r="AJ4" s="16">
        <f t="shared" si="4"/>
        <v>33159352853.218727</v>
      </c>
      <c r="AK4" s="16">
        <f t="shared" si="4"/>
        <v>30824532110.006699</v>
      </c>
      <c r="AL4" s="16">
        <f t="shared" si="4"/>
        <v>28792500931.999996</v>
      </c>
      <c r="AM4" s="16">
        <f t="shared" si="4"/>
        <v>29616620000</v>
      </c>
    </row>
    <row r="5" spans="1:49" x14ac:dyDescent="0.2">
      <c r="A5" s="16" t="s">
        <v>1349</v>
      </c>
      <c r="C5" s="16">
        <f t="shared" ref="C5:D5" si="5">C$2*C92</f>
        <v>0</v>
      </c>
      <c r="D5" s="16">
        <f t="shared" si="5"/>
        <v>0</v>
      </c>
      <c r="E5" s="16">
        <f t="shared" ref="E5:AM5" si="6">E$2*E92</f>
        <v>-1998367.5389772106</v>
      </c>
      <c r="F5" s="16">
        <f t="shared" si="6"/>
        <v>-2364372.3840241488</v>
      </c>
      <c r="G5" s="16">
        <f t="shared" si="6"/>
        <v>-3917576.074893814</v>
      </c>
      <c r="H5" s="16">
        <f t="shared" si="6"/>
        <v>-6248768.3914406123</v>
      </c>
      <c r="I5" s="16">
        <f t="shared" si="6"/>
        <v>-8489701.2173995301</v>
      </c>
      <c r="J5" s="16">
        <f t="shared" si="6"/>
        <v>-6776175.7696494302</v>
      </c>
      <c r="K5" s="16">
        <f t="shared" si="6"/>
        <v>-7420614.95264831</v>
      </c>
      <c r="L5" s="16">
        <f t="shared" si="6"/>
        <v>12802993.362057125</v>
      </c>
      <c r="M5" s="16">
        <f t="shared" si="6"/>
        <v>20089367.599466912</v>
      </c>
      <c r="N5" s="16">
        <f t="shared" si="6"/>
        <v>32738590.290288538</v>
      </c>
      <c r="O5" s="16">
        <f t="shared" si="6"/>
        <v>63187919.514656372</v>
      </c>
      <c r="P5" s="16">
        <f t="shared" si="6"/>
        <v>79551127.684314117</v>
      </c>
      <c r="Q5" s="16">
        <f t="shared" si="6"/>
        <v>125310850.02738088</v>
      </c>
      <c r="R5" s="16">
        <f t="shared" si="6"/>
        <v>197400502.43823487</v>
      </c>
      <c r="S5" s="16">
        <f t="shared" si="6"/>
        <v>286284677.24141318</v>
      </c>
      <c r="T5" s="16">
        <f t="shared" si="6"/>
        <v>434474037.06819654</v>
      </c>
      <c r="U5" s="16">
        <f t="shared" si="6"/>
        <v>695446042.84275305</v>
      </c>
      <c r="V5" s="16">
        <f t="shared" si="6"/>
        <v>1208679167.3156486</v>
      </c>
      <c r="W5" s="16">
        <f t="shared" si="6"/>
        <v>1699541308.3907197</v>
      </c>
      <c r="X5" s="16">
        <f t="shared" si="6"/>
        <v>2404890733.6067829</v>
      </c>
      <c r="Y5" s="16">
        <f t="shared" si="6"/>
        <v>2746130879.3733702</v>
      </c>
      <c r="Z5" s="16">
        <f t="shared" si="6"/>
        <v>3069904289.7414179</v>
      </c>
      <c r="AA5" s="16">
        <f t="shared" si="6"/>
        <v>3469103613.0674357</v>
      </c>
      <c r="AB5" s="16">
        <f t="shared" si="6"/>
        <v>3951006288.4633713</v>
      </c>
      <c r="AC5" s="16">
        <f t="shared" si="6"/>
        <v>5153417493.8728666</v>
      </c>
      <c r="AD5" s="16">
        <f t="shared" si="6"/>
        <v>5445096899.710721</v>
      </c>
      <c r="AE5" s="16">
        <f t="shared" si="6"/>
        <v>5713427956.5330372</v>
      </c>
      <c r="AF5" s="16">
        <f t="shared" si="6"/>
        <v>5717973817.6669636</v>
      </c>
      <c r="AG5" s="16">
        <f t="shared" si="6"/>
        <v>6219758645.8003559</v>
      </c>
      <c r="AH5" s="16">
        <f t="shared" si="6"/>
        <v>5900175483.0047035</v>
      </c>
      <c r="AI5" s="16">
        <f t="shared" si="6"/>
        <v>5629995425.832077</v>
      </c>
      <c r="AJ5" s="16">
        <f t="shared" si="6"/>
        <v>8016293286.3613558</v>
      </c>
      <c r="AK5" s="16">
        <f t="shared" si="6"/>
        <v>6391788356.2298994</v>
      </c>
      <c r="AL5" s="16">
        <f t="shared" si="6"/>
        <v>6899751845.999999</v>
      </c>
      <c r="AM5" s="16">
        <f t="shared" si="6"/>
        <v>6438530000</v>
      </c>
    </row>
    <row r="6" spans="1:49" x14ac:dyDescent="0.2">
      <c r="A6" s="16" t="s">
        <v>1350</v>
      </c>
      <c r="C6" s="16">
        <f t="shared" ref="C6:D6" si="7">C$2*C93</f>
        <v>0</v>
      </c>
      <c r="D6" s="16">
        <f t="shared" si="7"/>
        <v>0</v>
      </c>
      <c r="E6" s="16">
        <f t="shared" ref="E6:AM6" si="8">E$2*E93</f>
        <v>5245714.7898151781</v>
      </c>
      <c r="F6" s="16">
        <f t="shared" si="8"/>
        <v>8984615.0592917651</v>
      </c>
      <c r="G6" s="16">
        <f t="shared" si="8"/>
        <v>13596293.436396178</v>
      </c>
      <c r="H6" s="16">
        <f t="shared" si="8"/>
        <v>15398750.678907225</v>
      </c>
      <c r="I6" s="16">
        <f t="shared" si="8"/>
        <v>19156248.900798939</v>
      </c>
      <c r="J6" s="16">
        <f t="shared" si="8"/>
        <v>12493574.075291136</v>
      </c>
      <c r="K6" s="16">
        <f t="shared" si="8"/>
        <v>76267431.457774296</v>
      </c>
      <c r="L6" s="16">
        <f t="shared" si="8"/>
        <v>251858885.04421753</v>
      </c>
      <c r="M6" s="16">
        <f t="shared" si="8"/>
        <v>277509009.29067528</v>
      </c>
      <c r="N6" s="16">
        <f t="shared" si="8"/>
        <v>294647312.61259687</v>
      </c>
      <c r="O6" s="16">
        <f t="shared" si="8"/>
        <v>305537122.28197247</v>
      </c>
      <c r="P6" s="16">
        <f t="shared" si="8"/>
        <v>345377753.76240981</v>
      </c>
      <c r="Q6" s="16">
        <f t="shared" si="8"/>
        <v>713623400.5073148</v>
      </c>
      <c r="R6" s="16">
        <f t="shared" si="8"/>
        <v>1322834384.5363793</v>
      </c>
      <c r="S6" s="16">
        <f t="shared" si="8"/>
        <v>1990115614.8113759</v>
      </c>
      <c r="T6" s="16">
        <f t="shared" si="8"/>
        <v>2950847201.6445327</v>
      </c>
      <c r="U6" s="16">
        <f t="shared" si="8"/>
        <v>4161279685.5845656</v>
      </c>
      <c r="V6" s="16">
        <f t="shared" si="8"/>
        <v>5441893328.6652384</v>
      </c>
      <c r="W6" s="16">
        <f t="shared" si="8"/>
        <v>6345133532.9888754</v>
      </c>
      <c r="X6" s="16">
        <f t="shared" si="8"/>
        <v>8162954500.7677279</v>
      </c>
      <c r="Y6" s="16">
        <f t="shared" si="8"/>
        <v>8928519062.7127666</v>
      </c>
      <c r="Z6" s="16">
        <f t="shared" si="8"/>
        <v>9047497427.7393608</v>
      </c>
      <c r="AA6" s="16">
        <f t="shared" si="8"/>
        <v>10151796125.491957</v>
      </c>
      <c r="AB6" s="16">
        <f t="shared" si="8"/>
        <v>11529641645.557854</v>
      </c>
      <c r="AC6" s="16">
        <f t="shared" si="8"/>
        <v>28708399143.533588</v>
      </c>
      <c r="AD6" s="16">
        <f t="shared" si="8"/>
        <v>38918986402.750145</v>
      </c>
      <c r="AE6" s="16">
        <f t="shared" si="8"/>
        <v>35035475023.762436</v>
      </c>
      <c r="AF6" s="16">
        <f t="shared" si="8"/>
        <v>28434197872.525539</v>
      </c>
      <c r="AG6" s="16">
        <f t="shared" si="8"/>
        <v>22138906006.090118</v>
      </c>
      <c r="AH6" s="16">
        <f t="shared" si="8"/>
        <v>22432025462.016171</v>
      </c>
      <c r="AI6" s="16">
        <f t="shared" si="8"/>
        <v>24772226155.175827</v>
      </c>
      <c r="AJ6" s="16">
        <f t="shared" si="8"/>
        <v>25143059566.857372</v>
      </c>
      <c r="AK6" s="16">
        <f t="shared" si="8"/>
        <v>24432743753.776798</v>
      </c>
      <c r="AL6" s="16">
        <f t="shared" si="8"/>
        <v>21892749085.999996</v>
      </c>
      <c r="AM6" s="16">
        <f t="shared" si="8"/>
        <v>23178090000</v>
      </c>
    </row>
    <row r="7" spans="1:49" x14ac:dyDescent="0.2">
      <c r="A7" s="16" t="s">
        <v>1287</v>
      </c>
      <c r="C7" s="16">
        <f t="shared" ref="C7:D7" si="9">C$2*C94</f>
        <v>974933.57940311695</v>
      </c>
      <c r="D7" s="16">
        <f t="shared" si="9"/>
        <v>4900996.3893416086</v>
      </c>
      <c r="E7" s="16">
        <f t="shared" ref="E7:AM7" si="10">E$2*E94</f>
        <v>17235920.023678441</v>
      </c>
      <c r="F7" s="16">
        <f t="shared" si="10"/>
        <v>23880161.078643903</v>
      </c>
      <c r="G7" s="16">
        <f t="shared" si="10"/>
        <v>55537402.002906419</v>
      </c>
      <c r="H7" s="16">
        <f t="shared" si="10"/>
        <v>81233989.088727966</v>
      </c>
      <c r="I7" s="16">
        <f t="shared" si="10"/>
        <v>95781244.503994688</v>
      </c>
      <c r="J7" s="16">
        <f t="shared" si="10"/>
        <v>80255331.771785438</v>
      </c>
      <c r="K7" s="16">
        <f t="shared" si="10"/>
        <v>150679709.17738652</v>
      </c>
      <c r="L7" s="16">
        <f t="shared" si="10"/>
        <v>396092607.13864231</v>
      </c>
      <c r="M7" s="16">
        <f t="shared" si="10"/>
        <v>431724448.80423015</v>
      </c>
      <c r="N7" s="16">
        <f t="shared" si="10"/>
        <v>394800278.17519552</v>
      </c>
      <c r="O7" s="16">
        <f t="shared" si="10"/>
        <v>404184340.38795817</v>
      </c>
      <c r="P7" s="16">
        <f t="shared" si="10"/>
        <v>564757747.5722121</v>
      </c>
      <c r="Q7" s="16">
        <f t="shared" si="10"/>
        <v>568034277.27617419</v>
      </c>
      <c r="R7" s="16">
        <f t="shared" si="10"/>
        <v>744907457.21802926</v>
      </c>
      <c r="S7" s="16">
        <f t="shared" si="10"/>
        <v>911932534.4962343</v>
      </c>
      <c r="T7" s="16">
        <f t="shared" si="10"/>
        <v>1099857224.196588</v>
      </c>
      <c r="U7" s="16">
        <f t="shared" si="10"/>
        <v>1536749262.4130797</v>
      </c>
      <c r="V7" s="16">
        <f t="shared" si="10"/>
        <v>2038806429.6941633</v>
      </c>
      <c r="W7" s="16">
        <f t="shared" si="10"/>
        <v>2290355074.2890577</v>
      </c>
      <c r="X7" s="16">
        <f t="shared" si="10"/>
        <v>2843567252.0745039</v>
      </c>
      <c r="Y7" s="16">
        <f t="shared" si="10"/>
        <v>3109534175.4087343</v>
      </c>
      <c r="Z7" s="16">
        <f t="shared" si="10"/>
        <v>3570941987.2462797</v>
      </c>
      <c r="AA7" s="16">
        <f t="shared" si="10"/>
        <v>4522048861.8738203</v>
      </c>
      <c r="AB7" s="16">
        <f t="shared" si="10"/>
        <v>5277682062.1341782</v>
      </c>
      <c r="AC7" s="16">
        <f t="shared" si="10"/>
        <v>7940997336.7835064</v>
      </c>
      <c r="AD7" s="16">
        <f t="shared" si="10"/>
        <v>8753475794.8419991</v>
      </c>
      <c r="AE7" s="16">
        <f t="shared" si="10"/>
        <v>11391993409.693659</v>
      </c>
      <c r="AF7" s="16">
        <f t="shared" si="10"/>
        <v>9957725165.884449</v>
      </c>
      <c r="AG7" s="16">
        <f t="shared" si="10"/>
        <v>10222294448.568645</v>
      </c>
      <c r="AH7" s="16">
        <f t="shared" si="10"/>
        <v>10646819331.471161</v>
      </c>
      <c r="AI7" s="16">
        <f t="shared" si="10"/>
        <v>12548043173.497126</v>
      </c>
      <c r="AJ7" s="16">
        <f t="shared" si="10"/>
        <v>11958254808.483604</v>
      </c>
      <c r="AK7" s="16">
        <f t="shared" si="10"/>
        <v>12033329678.954998</v>
      </c>
      <c r="AL7" s="16">
        <f t="shared" si="10"/>
        <v>12538053215.999998</v>
      </c>
      <c r="AM7" s="16">
        <f t="shared" si="10"/>
        <v>12357940000</v>
      </c>
    </row>
    <row r="8" spans="1:49" x14ac:dyDescent="0.2">
      <c r="A8" s="47" t="s">
        <v>1408</v>
      </c>
      <c r="C8" s="16">
        <f t="shared" ref="C8:D8" si="11">C$2*C95</f>
        <v>0</v>
      </c>
      <c r="D8" s="16">
        <f t="shared" si="11"/>
        <v>0</v>
      </c>
      <c r="E8" s="16">
        <f t="shared" ref="E8:AM8" si="12">E$2*E95</f>
        <v>5.3076923076923084</v>
      </c>
      <c r="F8" s="16">
        <f t="shared" si="12"/>
        <v>3.6071428571428572</v>
      </c>
      <c r="G8" s="16">
        <f t="shared" si="12"/>
        <v>5.7380952380952381</v>
      </c>
      <c r="H8" s="16">
        <f t="shared" si="12"/>
        <v>8.8780487804878039</v>
      </c>
      <c r="I8" s="16">
        <f t="shared" si="12"/>
        <v>8.979591836734695</v>
      </c>
      <c r="J8" s="16">
        <f t="shared" si="12"/>
        <v>14.037037037037038</v>
      </c>
      <c r="K8" s="16">
        <f t="shared" si="12"/>
        <v>2.1886227544910182</v>
      </c>
      <c r="L8" s="16">
        <f t="shared" si="12"/>
        <v>1.4965986394557824</v>
      </c>
      <c r="M8" s="16">
        <f t="shared" si="12"/>
        <v>1.4506949040370618</v>
      </c>
      <c r="N8" s="16">
        <f t="shared" si="12"/>
        <v>1.2059171597633136</v>
      </c>
      <c r="O8" s="16">
        <f t="shared" si="12"/>
        <v>1.0961673186571552</v>
      </c>
      <c r="P8" s="16">
        <f t="shared" si="12"/>
        <v>1.3290641616296428</v>
      </c>
      <c r="Q8" s="16">
        <f t="shared" si="12"/>
        <v>0.67709034041003446</v>
      </c>
      <c r="R8" s="16">
        <f t="shared" si="12"/>
        <v>0.48999497617138177</v>
      </c>
      <c r="S8" s="16">
        <f t="shared" si="12"/>
        <v>0.40060288943025968</v>
      </c>
      <c r="T8" s="16">
        <f t="shared" si="12"/>
        <v>0.32489006113192664</v>
      </c>
      <c r="U8" s="16">
        <f t="shared" si="12"/>
        <v>0.31641672771805923</v>
      </c>
      <c r="V8" s="16">
        <f t="shared" si="12"/>
        <v>0.30656104131279927</v>
      </c>
      <c r="W8" s="16">
        <f t="shared" si="12"/>
        <v>0.28470449327648412</v>
      </c>
      <c r="X8" s="16">
        <f t="shared" si="12"/>
        <v>0.26907729901504451</v>
      </c>
      <c r="Y8" s="16">
        <f t="shared" si="12"/>
        <v>0.26634924308943297</v>
      </c>
      <c r="Z8" s="16">
        <f t="shared" si="12"/>
        <v>0.29469535388059104</v>
      </c>
      <c r="AA8" s="16">
        <f t="shared" si="12"/>
        <v>0.33199340342197481</v>
      </c>
      <c r="AB8" s="16">
        <f t="shared" si="12"/>
        <v>0.34092126405998929</v>
      </c>
      <c r="AC8" s="16">
        <f t="shared" si="12"/>
        <v>0.23451185214945761</v>
      </c>
      <c r="AD8" s="16">
        <f t="shared" si="12"/>
        <v>0.197309966604369</v>
      </c>
      <c r="AE8" s="16">
        <f t="shared" si="12"/>
        <v>0.27956564659427441</v>
      </c>
      <c r="AF8" s="16">
        <f t="shared" si="12"/>
        <v>0.29156931091278199</v>
      </c>
      <c r="AG8" s="16">
        <f t="shared" si="12"/>
        <v>0.36046459077145571</v>
      </c>
      <c r="AH8" s="16">
        <f t="shared" si="12"/>
        <v>0.37578511292262456</v>
      </c>
      <c r="AI8" s="16">
        <f t="shared" si="12"/>
        <v>0.41273441613674106</v>
      </c>
      <c r="AJ8" s="16">
        <f t="shared" si="12"/>
        <v>0.3606299212598425</v>
      </c>
      <c r="AK8" s="16">
        <f t="shared" si="12"/>
        <v>0.39038158425277664</v>
      </c>
      <c r="AL8" s="16">
        <f t="shared" si="12"/>
        <v>0.43546245758961499</v>
      </c>
      <c r="AM8" s="16">
        <f t="shared" si="12"/>
        <v>0.41726368505251449</v>
      </c>
    </row>
    <row r="9" spans="1:49" x14ac:dyDescent="0.2">
      <c r="A9" s="16" t="s">
        <v>1288</v>
      </c>
      <c r="C9" s="16">
        <f t="shared" ref="C9:D9" si="13">C$2*C96</f>
        <v>586011.28896737215</v>
      </c>
      <c r="D9" s="16">
        <f t="shared" si="13"/>
        <v>1458808.3034533637</v>
      </c>
      <c r="E9" s="16">
        <f t="shared" ref="E9:AM9" si="14">E$2*E96</f>
        <v>15237552.484701231</v>
      </c>
      <c r="F9" s="16">
        <f t="shared" si="14"/>
        <v>21515788.694619756</v>
      </c>
      <c r="G9" s="16">
        <f t="shared" si="14"/>
        <v>51619825.928012609</v>
      </c>
      <c r="H9" s="16">
        <f t="shared" si="14"/>
        <v>16960942.776767377</v>
      </c>
      <c r="I9" s="16">
        <f t="shared" si="14"/>
        <v>21115410.720198829</v>
      </c>
      <c r="J9" s="16">
        <f t="shared" si="14"/>
        <v>73479156.002136007</v>
      </c>
      <c r="K9" s="16">
        <f t="shared" si="14"/>
        <v>55036227.565474965</v>
      </c>
      <c r="L9" s="16">
        <f t="shared" si="14"/>
        <v>141233020.52519268</v>
      </c>
      <c r="M9" s="16">
        <f t="shared" si="14"/>
        <v>154018484.92924634</v>
      </c>
      <c r="N9" s="16">
        <f t="shared" si="14"/>
        <v>151682344.36269778</v>
      </c>
      <c r="O9" s="16">
        <f t="shared" si="14"/>
        <v>154655035.04509264</v>
      </c>
      <c r="P9" s="16">
        <f t="shared" si="14"/>
        <v>227472526.95235246</v>
      </c>
      <c r="Q9" s="16">
        <f t="shared" si="14"/>
        <v>325841638.75873703</v>
      </c>
      <c r="R9" s="16">
        <f t="shared" si="14"/>
        <v>438199301.52755338</v>
      </c>
      <c r="S9" s="16">
        <f t="shared" si="14"/>
        <v>527751823.11616021</v>
      </c>
      <c r="T9" s="16">
        <f t="shared" si="14"/>
        <v>636346597.24911535</v>
      </c>
      <c r="U9" s="16">
        <f t="shared" si="14"/>
        <v>920681198.50727797</v>
      </c>
      <c r="V9" s="16">
        <f t="shared" si="14"/>
        <v>1109581974.6329052</v>
      </c>
      <c r="W9" s="16">
        <f t="shared" si="14"/>
        <v>1202150253.8021781</v>
      </c>
      <c r="X9" s="16">
        <f t="shared" si="14"/>
        <v>1426884130.2135496</v>
      </c>
      <c r="Y9" s="16">
        <f t="shared" si="14"/>
        <v>1533811397.8523242</v>
      </c>
      <c r="Z9" s="16">
        <f t="shared" si="14"/>
        <v>1794742511.7966473</v>
      </c>
      <c r="AA9" s="16">
        <f t="shared" si="14"/>
        <v>2051137344.6748374</v>
      </c>
      <c r="AB9" s="16">
        <f t="shared" si="14"/>
        <v>2347939728.6111465</v>
      </c>
      <c r="AC9" s="16">
        <f t="shared" si="14"/>
        <v>4058248253.4906974</v>
      </c>
      <c r="AD9" s="16">
        <f t="shared" si="14"/>
        <v>4656740384.0261936</v>
      </c>
      <c r="AE9" s="16">
        <f t="shared" si="14"/>
        <v>4556261017.6717339</v>
      </c>
      <c r="AF9" s="16">
        <f t="shared" si="14"/>
        <v>5073050209.3142271</v>
      </c>
      <c r="AG9" s="16">
        <f t="shared" si="14"/>
        <v>5198298179.9641962</v>
      </c>
      <c r="AH9" s="16">
        <f t="shared" si="14"/>
        <v>5529127014.1269741</v>
      </c>
      <c r="AI9" s="16">
        <f t="shared" si="14"/>
        <v>6342980410.8619919</v>
      </c>
      <c r="AJ9" s="16">
        <f t="shared" si="14"/>
        <v>6370773304.0829678</v>
      </c>
      <c r="AK9" s="16">
        <f t="shared" si="14"/>
        <v>6409866598.0010996</v>
      </c>
      <c r="AL9" s="16">
        <f t="shared" si="14"/>
        <v>6466526429.999999</v>
      </c>
      <c r="AM9" s="16">
        <f t="shared" si="14"/>
        <v>6273730000</v>
      </c>
    </row>
    <row r="10" spans="1:49" x14ac:dyDescent="0.2">
      <c r="A10" s="47" t="s">
        <v>1409</v>
      </c>
      <c r="C10" s="16">
        <f t="shared" ref="C10:D10" si="15">C$2*C97</f>
        <v>0</v>
      </c>
      <c r="D10" s="16">
        <f t="shared" si="15"/>
        <v>0</v>
      </c>
      <c r="E10" s="16">
        <f t="shared" ref="E10:AM10" si="16">E$2*E97</f>
        <v>4.6923076923076916</v>
      </c>
      <c r="F10" s="16">
        <f t="shared" si="16"/>
        <v>3.2499999999999996</v>
      </c>
      <c r="G10" s="16">
        <f t="shared" si="16"/>
        <v>5.333333333333333</v>
      </c>
      <c r="H10" s="16">
        <f t="shared" si="16"/>
        <v>1.8536585365853659</v>
      </c>
      <c r="I10" s="16">
        <f t="shared" si="16"/>
        <v>1.9795918367346939</v>
      </c>
      <c r="J10" s="16">
        <f t="shared" si="16"/>
        <v>12.851851851851853</v>
      </c>
      <c r="K10" s="16">
        <f t="shared" si="16"/>
        <v>0.79940119760479045</v>
      </c>
      <c r="L10" s="16">
        <f t="shared" si="16"/>
        <v>0.53363567649281929</v>
      </c>
      <c r="M10" s="16">
        <f t="shared" si="16"/>
        <v>0.51753805426869626</v>
      </c>
      <c r="N10" s="16">
        <f t="shared" si="16"/>
        <v>0.46331360946745559</v>
      </c>
      <c r="O10" s="16">
        <f t="shared" si="16"/>
        <v>0.41943187338600396</v>
      </c>
      <c r="P10" s="16">
        <f t="shared" si="16"/>
        <v>0.53531905428007998</v>
      </c>
      <c r="Q10" s="16">
        <f t="shared" si="16"/>
        <v>0.38839949441933203</v>
      </c>
      <c r="R10" s="16">
        <f t="shared" si="16"/>
        <v>0.28824447148401139</v>
      </c>
      <c r="S10" s="16">
        <f t="shared" si="16"/>
        <v>0.23183612520109526</v>
      </c>
      <c r="T10" s="16">
        <f t="shared" si="16"/>
        <v>0.18797229343324787</v>
      </c>
      <c r="U10" s="16">
        <f t="shared" si="16"/>
        <v>0.18956829147636642</v>
      </c>
      <c r="V10" s="16">
        <f t="shared" si="16"/>
        <v>0.16684006907727933</v>
      </c>
      <c r="W10" s="16">
        <f t="shared" si="16"/>
        <v>0.14943428758843649</v>
      </c>
      <c r="X10" s="16">
        <f t="shared" si="16"/>
        <v>0.13502129323130685</v>
      </c>
      <c r="Y10" s="16">
        <f t="shared" si="16"/>
        <v>0.13137964782336323</v>
      </c>
      <c r="Z10" s="16">
        <f t="shared" si="16"/>
        <v>0.14811281771797002</v>
      </c>
      <c r="AA10" s="16">
        <f t="shared" si="16"/>
        <v>0.15058750773036489</v>
      </c>
      <c r="AB10" s="16">
        <f t="shared" si="16"/>
        <v>0.15166934475986432</v>
      </c>
      <c r="AC10" s="16">
        <f t="shared" si="16"/>
        <v>0.1198473282442748</v>
      </c>
      <c r="AD10" s="16">
        <f t="shared" si="16"/>
        <v>0.10496645117803854</v>
      </c>
      <c r="AE10" s="16">
        <f t="shared" si="16"/>
        <v>0.11181309641329383</v>
      </c>
      <c r="AF10" s="16">
        <f t="shared" si="16"/>
        <v>0.14854253648446777</v>
      </c>
      <c r="AG10" s="16">
        <f t="shared" si="16"/>
        <v>0.18330546391286662</v>
      </c>
      <c r="AH10" s="16">
        <f t="shared" si="16"/>
        <v>0.19515345895140096</v>
      </c>
      <c r="AI10" s="16">
        <f t="shared" si="16"/>
        <v>0.20863542468305726</v>
      </c>
      <c r="AJ10" s="16">
        <f t="shared" si="16"/>
        <v>0.19212598425196847</v>
      </c>
      <c r="AK10" s="16">
        <f t="shared" si="16"/>
        <v>0.20794692276676074</v>
      </c>
      <c r="AL10" s="16">
        <f t="shared" si="16"/>
        <v>0.22459064758813982</v>
      </c>
      <c r="AM10" s="16">
        <f t="shared" si="16"/>
        <v>0.21183139737080059</v>
      </c>
    </row>
    <row r="11" spans="1:49" x14ac:dyDescent="0.2">
      <c r="A11" s="16" t="s">
        <v>1292</v>
      </c>
      <c r="C11" s="16">
        <f t="shared" ref="C11:D11" si="17">C$2*C98</f>
        <v>388922.29043574474</v>
      </c>
      <c r="D11" s="16">
        <f t="shared" si="17"/>
        <v>3442188.0858882451</v>
      </c>
      <c r="E11" s="16">
        <f t="shared" ref="E11:AM11" si="18">E$2*E98</f>
        <v>18818377.318606019</v>
      </c>
      <c r="F11" s="16">
        <f t="shared" si="18"/>
        <v>32365893.564906575</v>
      </c>
      <c r="G11" s="16">
        <f t="shared" si="18"/>
        <v>45730787.304841347</v>
      </c>
      <c r="H11" s="16">
        <f>H$2*H98</f>
        <v>58024277.920519978</v>
      </c>
      <c r="I11" s="16">
        <f>I$2*I98</f>
        <v>66176132.566396333</v>
      </c>
      <c r="J11" s="16">
        <f>J$2*J98</f>
        <v>76549610.647758409</v>
      </c>
      <c r="K11" s="16">
        <f t="shared" si="18"/>
        <v>86367712.921101168</v>
      </c>
      <c r="L11" s="16">
        <f t="shared" si="18"/>
        <v>224452477.37856397</v>
      </c>
      <c r="M11" s="16">
        <f t="shared" si="18"/>
        <v>251707958.74626192</v>
      </c>
      <c r="N11" s="16">
        <f t="shared" si="18"/>
        <v>218709280.69666129</v>
      </c>
      <c r="O11" s="16">
        <f t="shared" si="18"/>
        <v>249529305.34286553</v>
      </c>
      <c r="P11" s="16">
        <f t="shared" si="18"/>
        <v>337285220.61985964</v>
      </c>
      <c r="Q11" s="16">
        <f t="shared" si="18"/>
        <v>242192638.51743722</v>
      </c>
      <c r="R11" s="16">
        <f t="shared" si="18"/>
        <v>288807562.61368781</v>
      </c>
      <c r="S11" s="16">
        <f t="shared" si="18"/>
        <v>384180711.38007408</v>
      </c>
      <c r="T11" s="16">
        <f t="shared" si="18"/>
        <v>463510626.94747287</v>
      </c>
      <c r="U11" s="16">
        <f t="shared" si="18"/>
        <v>616068063.90580177</v>
      </c>
      <c r="V11" s="16">
        <f t="shared" si="18"/>
        <v>929224455.0612582</v>
      </c>
      <c r="W11" s="16">
        <f t="shared" si="18"/>
        <v>1088204820.4868796</v>
      </c>
      <c r="X11" s="16">
        <f t="shared" si="18"/>
        <v>1416683121.860954</v>
      </c>
      <c r="Y11" s="16">
        <f t="shared" si="18"/>
        <v>1575722777.5564101</v>
      </c>
      <c r="Z11" s="16">
        <f t="shared" si="18"/>
        <v>1776199475.4496324</v>
      </c>
      <c r="AA11" s="16">
        <f t="shared" si="18"/>
        <v>2470911517.1989827</v>
      </c>
      <c r="AB11" s="16">
        <f t="shared" si="18"/>
        <v>2929742333.5230312</v>
      </c>
      <c r="AC11" s="16">
        <f t="shared" si="18"/>
        <v>3882749083.292809</v>
      </c>
      <c r="AD11" s="16">
        <f t="shared" si="18"/>
        <v>4096735410.815805</v>
      </c>
      <c r="AE11" s="16">
        <f t="shared" si="18"/>
        <v>6835732392.021925</v>
      </c>
      <c r="AF11" s="16">
        <f t="shared" si="18"/>
        <v>4884674956.5702229</v>
      </c>
      <c r="AG11" s="16">
        <f t="shared" si="18"/>
        <v>5023996268.6044502</v>
      </c>
      <c r="AH11" s="16">
        <f t="shared" si="18"/>
        <v>5117692317.3441868</v>
      </c>
      <c r="AI11" s="16">
        <f t="shared" si="18"/>
        <v>6205062762.6351347</v>
      </c>
      <c r="AJ11" s="16">
        <f t="shared" si="18"/>
        <v>5587481504.4006357</v>
      </c>
      <c r="AK11" s="16">
        <f t="shared" si="18"/>
        <v>5623463080.9538994</v>
      </c>
      <c r="AL11" s="16">
        <f t="shared" si="18"/>
        <v>6071526785.999999</v>
      </c>
      <c r="AM11" s="16">
        <f t="shared" si="18"/>
        <v>6084210000</v>
      </c>
    </row>
    <row r="12" spans="1:49" x14ac:dyDescent="0.2">
      <c r="A12" s="16" t="s">
        <v>1374</v>
      </c>
      <c r="C12" s="16">
        <f t="shared" ref="C12:D12" si="19">C$2*C99</f>
        <v>0</v>
      </c>
      <c r="D12" s="16">
        <f t="shared" si="19"/>
        <v>0</v>
      </c>
      <c r="E12" s="16">
        <f t="shared" ref="E12:AM12" si="20">E$2*E99</f>
        <v>1998367.5389772106</v>
      </c>
      <c r="F12" s="16">
        <f t="shared" si="20"/>
        <v>2364372.3840241488</v>
      </c>
      <c r="G12" s="16">
        <f t="shared" si="20"/>
        <v>3917576.074893814</v>
      </c>
      <c r="H12" s="16">
        <f t="shared" si="20"/>
        <v>6248768.3914406123</v>
      </c>
      <c r="I12" s="16">
        <f t="shared" si="20"/>
        <v>8489701.2173995301</v>
      </c>
      <c r="J12" s="16">
        <f t="shared" si="20"/>
        <v>6776175.7696494302</v>
      </c>
      <c r="K12" s="16">
        <f t="shared" si="20"/>
        <v>9275768.690810388</v>
      </c>
      <c r="L12" s="16">
        <f t="shared" si="20"/>
        <v>30407109.234885674</v>
      </c>
      <c r="M12" s="16">
        <f t="shared" si="20"/>
        <v>25998005.128721889</v>
      </c>
      <c r="N12" s="16">
        <f t="shared" si="20"/>
        <v>24408653.115836427</v>
      </c>
      <c r="O12" s="16">
        <f t="shared" si="20"/>
        <v>22641457.911553882</v>
      </c>
      <c r="P12" s="16">
        <f t="shared" si="20"/>
        <v>0</v>
      </c>
      <c r="Q12" s="16">
        <f t="shared" si="20"/>
        <v>0</v>
      </c>
      <c r="R12" s="16">
        <f t="shared" si="20"/>
        <v>0</v>
      </c>
      <c r="S12" s="16">
        <f t="shared" si="20"/>
        <v>0</v>
      </c>
      <c r="T12" s="16">
        <f t="shared" si="20"/>
        <v>0</v>
      </c>
      <c r="U12" s="16">
        <f t="shared" si="20"/>
        <v>0</v>
      </c>
      <c r="V12" s="16">
        <f t="shared" si="20"/>
        <v>0</v>
      </c>
      <c r="W12" s="16">
        <f t="shared" si="20"/>
        <v>0</v>
      </c>
      <c r="X12" s="16">
        <f t="shared" si="20"/>
        <v>0</v>
      </c>
      <c r="Y12" s="16">
        <f t="shared" si="20"/>
        <v>0</v>
      </c>
      <c r="Z12" s="16">
        <f t="shared" si="20"/>
        <v>0</v>
      </c>
      <c r="AA12" s="16">
        <f t="shared" si="20"/>
        <v>0</v>
      </c>
      <c r="AB12" s="16">
        <f t="shared" si="20"/>
        <v>0</v>
      </c>
      <c r="AC12" s="16">
        <f t="shared" si="20"/>
        <v>0</v>
      </c>
      <c r="AD12" s="16">
        <f t="shared" si="20"/>
        <v>0</v>
      </c>
      <c r="AE12" s="16">
        <f t="shared" si="20"/>
        <v>0</v>
      </c>
      <c r="AF12" s="16">
        <f t="shared" si="20"/>
        <v>0</v>
      </c>
      <c r="AG12" s="16">
        <f t="shared" si="20"/>
        <v>0</v>
      </c>
      <c r="AH12" s="16">
        <f t="shared" si="20"/>
        <v>0</v>
      </c>
      <c r="AI12" s="16">
        <f t="shared" si="20"/>
        <v>0</v>
      </c>
      <c r="AJ12" s="16">
        <f t="shared" si="20"/>
        <v>0</v>
      </c>
      <c r="AK12" s="16">
        <f t="shared" si="20"/>
        <v>0</v>
      </c>
      <c r="AL12" s="16">
        <f t="shared" si="20"/>
        <v>0</v>
      </c>
      <c r="AM12" s="16">
        <f t="shared" si="20"/>
        <v>0</v>
      </c>
    </row>
    <row r="13" spans="1:49" x14ac:dyDescent="0.2">
      <c r="A13" s="47" t="s">
        <v>1410</v>
      </c>
      <c r="C13" s="16">
        <f t="shared" ref="C13:D13" si="21">C$2*C100</f>
        <v>0</v>
      </c>
      <c r="D13" s="16">
        <f t="shared" si="21"/>
        <v>0</v>
      </c>
      <c r="E13" s="16">
        <f t="shared" ref="E13:AM13" si="22">E$2*E100</f>
        <v>0.61538461538461542</v>
      </c>
      <c r="F13" s="16">
        <f t="shared" si="22"/>
        <v>0.3571428571428571</v>
      </c>
      <c r="G13" s="16">
        <f t="shared" si="22"/>
        <v>0.40476190476190477</v>
      </c>
      <c r="H13" s="16">
        <f t="shared" si="22"/>
        <v>0.68292682926829273</v>
      </c>
      <c r="I13" s="16">
        <f t="shared" si="22"/>
        <v>0.79591836734693877</v>
      </c>
      <c r="J13" s="16">
        <f t="shared" si="22"/>
        <v>1.1851851851851851</v>
      </c>
      <c r="K13" s="16">
        <f t="shared" si="22"/>
        <v>0.1347305389221557</v>
      </c>
      <c r="L13" s="16">
        <f t="shared" si="22"/>
        <v>0.11489040060468632</v>
      </c>
      <c r="M13" s="16">
        <f t="shared" si="22"/>
        <v>8.7359364659166119E-2</v>
      </c>
      <c r="N13" s="16">
        <f t="shared" si="22"/>
        <v>7.4556213017751477E-2</v>
      </c>
      <c r="O13" s="16">
        <f t="shared" si="22"/>
        <v>6.1404719899772447E-2</v>
      </c>
      <c r="P13" s="16">
        <f t="shared" si="22"/>
        <v>0</v>
      </c>
      <c r="Q13" s="16">
        <f t="shared" si="22"/>
        <v>0</v>
      </c>
      <c r="R13" s="16">
        <f t="shared" si="22"/>
        <v>0</v>
      </c>
      <c r="S13" s="16">
        <f t="shared" si="22"/>
        <v>0</v>
      </c>
      <c r="T13" s="16">
        <f t="shared" si="22"/>
        <v>0</v>
      </c>
      <c r="U13" s="16">
        <f t="shared" si="22"/>
        <v>0</v>
      </c>
      <c r="V13" s="16">
        <f t="shared" si="22"/>
        <v>0</v>
      </c>
      <c r="W13" s="16">
        <f t="shared" si="22"/>
        <v>0</v>
      </c>
      <c r="X13" s="16">
        <f t="shared" si="22"/>
        <v>0</v>
      </c>
      <c r="Y13" s="16">
        <f t="shared" si="22"/>
        <v>0</v>
      </c>
      <c r="Z13" s="16">
        <f t="shared" si="22"/>
        <v>0</v>
      </c>
      <c r="AA13" s="16">
        <f t="shared" si="22"/>
        <v>0</v>
      </c>
      <c r="AB13" s="16">
        <f t="shared" si="22"/>
        <v>0</v>
      </c>
      <c r="AC13" s="16">
        <f t="shared" si="22"/>
        <v>0</v>
      </c>
      <c r="AD13" s="16">
        <f t="shared" si="22"/>
        <v>0</v>
      </c>
      <c r="AE13" s="16">
        <f t="shared" si="22"/>
        <v>0</v>
      </c>
      <c r="AF13" s="16">
        <f t="shared" si="22"/>
        <v>0</v>
      </c>
      <c r="AG13" s="16">
        <f t="shared" si="22"/>
        <v>0</v>
      </c>
      <c r="AH13" s="16">
        <f t="shared" si="22"/>
        <v>0</v>
      </c>
      <c r="AI13" s="16">
        <f t="shared" si="22"/>
        <v>0</v>
      </c>
      <c r="AJ13" s="16">
        <f t="shared" si="22"/>
        <v>0</v>
      </c>
      <c r="AK13" s="16">
        <f t="shared" si="22"/>
        <v>0</v>
      </c>
      <c r="AL13" s="16">
        <f t="shared" si="22"/>
        <v>0</v>
      </c>
      <c r="AM13" s="16">
        <f t="shared" si="22"/>
        <v>0</v>
      </c>
    </row>
    <row r="14" spans="1:49" x14ac:dyDescent="0.2">
      <c r="A14" s="16" t="s">
        <v>1375</v>
      </c>
      <c r="C14" s="16">
        <f t="shared" ref="C14:D14" si="23">C$2*C101</f>
        <v>0</v>
      </c>
      <c r="D14" s="16">
        <f t="shared" si="23"/>
        <v>0</v>
      </c>
      <c r="E14" s="16">
        <f t="shared" ref="E14:AM14" si="24">E$2*E101</f>
        <v>1998367.5389772106</v>
      </c>
      <c r="F14" s="16">
        <f t="shared" si="24"/>
        <v>2364372.3840241488</v>
      </c>
      <c r="G14" s="16">
        <f t="shared" si="24"/>
        <v>3917576.074893814</v>
      </c>
      <c r="H14" s="16">
        <f t="shared" si="24"/>
        <v>6248768.3914406123</v>
      </c>
      <c r="I14" s="16">
        <f t="shared" si="24"/>
        <v>8489701.2173995301</v>
      </c>
      <c r="J14" s="16">
        <f t="shared" si="24"/>
        <v>6776175.7696494302</v>
      </c>
      <c r="K14" s="16">
        <f t="shared" si="24"/>
        <v>9275768.690810388</v>
      </c>
      <c r="L14" s="16">
        <f t="shared" si="24"/>
        <v>30407109.234885674</v>
      </c>
      <c r="M14" s="16">
        <f t="shared" si="24"/>
        <v>25998005.128721889</v>
      </c>
      <c r="N14" s="16">
        <f t="shared" si="24"/>
        <v>24408653.115836427</v>
      </c>
      <c r="O14" s="16">
        <f t="shared" si="24"/>
        <v>22641457.911553882</v>
      </c>
      <c r="P14" s="16">
        <f t="shared" si="24"/>
        <v>0</v>
      </c>
      <c r="Q14" s="16">
        <f t="shared" si="24"/>
        <v>0</v>
      </c>
      <c r="R14" s="16">
        <f t="shared" si="24"/>
        <v>0</v>
      </c>
      <c r="S14" s="16">
        <f t="shared" si="24"/>
        <v>0</v>
      </c>
      <c r="T14" s="16">
        <f t="shared" si="24"/>
        <v>0</v>
      </c>
      <c r="U14" s="16">
        <f t="shared" si="24"/>
        <v>0</v>
      </c>
      <c r="V14" s="16">
        <f t="shared" si="24"/>
        <v>0</v>
      </c>
      <c r="W14" s="16">
        <f t="shared" si="24"/>
        <v>0</v>
      </c>
      <c r="X14" s="16">
        <f t="shared" si="24"/>
        <v>0</v>
      </c>
      <c r="Y14" s="16">
        <f t="shared" si="24"/>
        <v>0</v>
      </c>
      <c r="Z14" s="16">
        <f t="shared" si="24"/>
        <v>0</v>
      </c>
      <c r="AA14" s="16">
        <f t="shared" si="24"/>
        <v>0</v>
      </c>
      <c r="AB14" s="16">
        <f t="shared" si="24"/>
        <v>0</v>
      </c>
      <c r="AC14" s="16">
        <f t="shared" si="24"/>
        <v>0</v>
      </c>
      <c r="AD14" s="16">
        <f t="shared" si="24"/>
        <v>0</v>
      </c>
      <c r="AE14" s="16">
        <f t="shared" si="24"/>
        <v>0</v>
      </c>
      <c r="AF14" s="16">
        <f t="shared" si="24"/>
        <v>0</v>
      </c>
      <c r="AG14" s="16">
        <f t="shared" si="24"/>
        <v>0</v>
      </c>
      <c r="AH14" s="16">
        <f t="shared" si="24"/>
        <v>0</v>
      </c>
      <c r="AI14" s="16">
        <f t="shared" si="24"/>
        <v>0</v>
      </c>
      <c r="AJ14" s="16">
        <f t="shared" si="24"/>
        <v>0</v>
      </c>
      <c r="AK14" s="16">
        <f t="shared" si="24"/>
        <v>0</v>
      </c>
      <c r="AL14" s="16">
        <f t="shared" si="24"/>
        <v>0</v>
      </c>
      <c r="AM14" s="16">
        <f t="shared" si="24"/>
        <v>0</v>
      </c>
    </row>
    <row r="15" spans="1:49" x14ac:dyDescent="0.2">
      <c r="A15" s="16" t="s">
        <v>1386</v>
      </c>
      <c r="C15" s="16">
        <f t="shared" ref="C15:D15" si="25">C$2*C102</f>
        <v>0</v>
      </c>
      <c r="D15" s="16">
        <f t="shared" si="25"/>
        <v>0</v>
      </c>
      <c r="E15" s="16">
        <f t="shared" ref="E15:AM15" si="26">E$2*E102</f>
        <v>0</v>
      </c>
      <c r="F15" s="16">
        <f t="shared" si="26"/>
        <v>0</v>
      </c>
      <c r="G15" s="16">
        <f t="shared" si="26"/>
        <v>0</v>
      </c>
      <c r="H15" s="16">
        <f t="shared" si="26"/>
        <v>0</v>
      </c>
      <c r="I15" s="16">
        <f t="shared" si="26"/>
        <v>0</v>
      </c>
      <c r="J15" s="16">
        <f t="shared" si="26"/>
        <v>0</v>
      </c>
      <c r="K15" s="16">
        <f t="shared" si="26"/>
        <v>0</v>
      </c>
      <c r="L15" s="16">
        <f t="shared" si="26"/>
        <v>0</v>
      </c>
      <c r="M15" s="16">
        <f t="shared" si="26"/>
        <v>0</v>
      </c>
      <c r="N15" s="16">
        <f t="shared" si="26"/>
        <v>0</v>
      </c>
      <c r="O15" s="16">
        <f t="shared" si="26"/>
        <v>0</v>
      </c>
      <c r="P15" s="16">
        <f t="shared" si="26"/>
        <v>0</v>
      </c>
      <c r="Q15" s="16">
        <f t="shared" si="26"/>
        <v>0</v>
      </c>
      <c r="R15" s="16">
        <f t="shared" si="26"/>
        <v>17900593.076788049</v>
      </c>
      <c r="S15" s="16">
        <f t="shared" si="26"/>
        <v>0</v>
      </c>
      <c r="T15" s="16">
        <f t="shared" si="26"/>
        <v>0</v>
      </c>
      <c r="U15" s="16">
        <f t="shared" si="26"/>
        <v>0</v>
      </c>
      <c r="V15" s="16">
        <f t="shared" si="26"/>
        <v>0</v>
      </c>
      <c r="W15" s="16">
        <f t="shared" si="26"/>
        <v>0</v>
      </c>
      <c r="X15" s="16">
        <f t="shared" si="26"/>
        <v>0</v>
      </c>
      <c r="Y15" s="16">
        <f t="shared" si="26"/>
        <v>0</v>
      </c>
      <c r="Z15" s="16">
        <f t="shared" si="26"/>
        <v>0</v>
      </c>
      <c r="AA15" s="16">
        <f t="shared" si="26"/>
        <v>0</v>
      </c>
      <c r="AB15" s="16">
        <f t="shared" si="26"/>
        <v>0</v>
      </c>
      <c r="AC15" s="16">
        <f t="shared" si="26"/>
        <v>0</v>
      </c>
      <c r="AD15" s="16">
        <f t="shared" si="26"/>
        <v>0</v>
      </c>
      <c r="AE15" s="16">
        <f t="shared" si="26"/>
        <v>0</v>
      </c>
      <c r="AF15" s="16">
        <f t="shared" si="26"/>
        <v>0</v>
      </c>
      <c r="AG15" s="16">
        <f t="shared" si="26"/>
        <v>0</v>
      </c>
      <c r="AH15" s="16">
        <f t="shared" si="26"/>
        <v>0</v>
      </c>
      <c r="AI15" s="16">
        <f t="shared" si="26"/>
        <v>0</v>
      </c>
      <c r="AJ15" s="16">
        <f t="shared" si="26"/>
        <v>0</v>
      </c>
      <c r="AK15" s="16">
        <f t="shared" si="26"/>
        <v>0</v>
      </c>
      <c r="AL15" s="16">
        <f t="shared" si="26"/>
        <v>0</v>
      </c>
      <c r="AM15" s="16">
        <f t="shared" si="26"/>
        <v>0</v>
      </c>
    </row>
    <row r="16" spans="1:49" x14ac:dyDescent="0.2">
      <c r="A16" s="47"/>
      <c r="C16" s="16">
        <f t="shared" ref="C16:D16" si="27">C$2*C103</f>
        <v>0</v>
      </c>
      <c r="D16" s="16">
        <f t="shared" si="27"/>
        <v>0</v>
      </c>
      <c r="E16" s="16">
        <f t="shared" ref="E16:AM16" si="28">E$2*E103</f>
        <v>0</v>
      </c>
      <c r="F16" s="16">
        <f t="shared" si="28"/>
        <v>0</v>
      </c>
      <c r="G16" s="16">
        <f t="shared" si="28"/>
        <v>0</v>
      </c>
      <c r="H16" s="16">
        <f t="shared" si="28"/>
        <v>0</v>
      </c>
      <c r="I16" s="16">
        <f t="shared" si="28"/>
        <v>0</v>
      </c>
      <c r="J16" s="16">
        <f t="shared" si="28"/>
        <v>0</v>
      </c>
      <c r="K16" s="16">
        <f t="shared" si="28"/>
        <v>0</v>
      </c>
      <c r="L16" s="16">
        <f t="shared" si="28"/>
        <v>0</v>
      </c>
      <c r="M16" s="16">
        <f t="shared" si="28"/>
        <v>0</v>
      </c>
      <c r="N16" s="16">
        <f t="shared" si="28"/>
        <v>0</v>
      </c>
      <c r="O16" s="16">
        <f t="shared" si="28"/>
        <v>0</v>
      </c>
      <c r="P16" s="16">
        <f t="shared" si="28"/>
        <v>0</v>
      </c>
      <c r="Q16" s="16">
        <f t="shared" si="28"/>
        <v>0</v>
      </c>
      <c r="R16" s="16">
        <f t="shared" si="28"/>
        <v>1.1774886387728953E-2</v>
      </c>
      <c r="S16" s="16">
        <f t="shared" si="28"/>
        <v>0</v>
      </c>
      <c r="T16" s="16">
        <f t="shared" si="28"/>
        <v>0</v>
      </c>
      <c r="U16" s="16">
        <f t="shared" si="28"/>
        <v>0</v>
      </c>
      <c r="V16" s="16">
        <f t="shared" si="28"/>
        <v>0</v>
      </c>
      <c r="W16" s="16">
        <f t="shared" si="28"/>
        <v>0</v>
      </c>
      <c r="X16" s="16">
        <f t="shared" si="28"/>
        <v>0</v>
      </c>
      <c r="Y16" s="16">
        <f t="shared" si="28"/>
        <v>0</v>
      </c>
      <c r="Z16" s="16">
        <f t="shared" si="28"/>
        <v>0</v>
      </c>
      <c r="AA16" s="16">
        <f t="shared" si="28"/>
        <v>0</v>
      </c>
      <c r="AB16" s="16">
        <f t="shared" si="28"/>
        <v>0</v>
      </c>
      <c r="AC16" s="16">
        <f t="shared" si="28"/>
        <v>0</v>
      </c>
      <c r="AD16" s="16">
        <f t="shared" si="28"/>
        <v>0</v>
      </c>
      <c r="AE16" s="16">
        <f t="shared" si="28"/>
        <v>0</v>
      </c>
      <c r="AF16" s="16">
        <f t="shared" si="28"/>
        <v>0</v>
      </c>
      <c r="AG16" s="16">
        <f t="shared" si="28"/>
        <v>0</v>
      </c>
      <c r="AH16" s="16">
        <f t="shared" si="28"/>
        <v>0</v>
      </c>
      <c r="AI16" s="16">
        <f t="shared" si="28"/>
        <v>0</v>
      </c>
      <c r="AJ16" s="16">
        <f t="shared" si="28"/>
        <v>0</v>
      </c>
      <c r="AK16" s="16">
        <f t="shared" si="28"/>
        <v>0</v>
      </c>
      <c r="AL16" s="16">
        <f t="shared" si="28"/>
        <v>0</v>
      </c>
      <c r="AM16" s="16">
        <f t="shared" si="28"/>
        <v>0</v>
      </c>
    </row>
    <row r="17" spans="1:39" x14ac:dyDescent="0.2">
      <c r="A17" s="16" t="s">
        <v>1293</v>
      </c>
      <c r="C17" s="16">
        <f t="shared" ref="C17:D17" si="29">C$2*C104</f>
        <v>0</v>
      </c>
      <c r="D17" s="16">
        <f t="shared" si="29"/>
        <v>0</v>
      </c>
      <c r="E17" s="16">
        <f t="shared" ref="E17:AM17" si="30">E$2*E104</f>
        <v>-11990205.233863264</v>
      </c>
      <c r="F17" s="16">
        <f t="shared" si="30"/>
        <v>-14895546.019352138</v>
      </c>
      <c r="G17" s="16">
        <f t="shared" si="30"/>
        <v>-41941108.566510245</v>
      </c>
      <c r="H17" s="16">
        <f t="shared" si="30"/>
        <v>-65835238.409820743</v>
      </c>
      <c r="I17" s="16">
        <f t="shared" si="30"/>
        <v>-76624995.603195757</v>
      </c>
      <c r="J17" s="16">
        <f t="shared" si="30"/>
        <v>-67761757.696494296</v>
      </c>
      <c r="K17" s="16">
        <f t="shared" si="30"/>
        <v>-74412277.719612226</v>
      </c>
      <c r="L17" s="16">
        <f t="shared" si="30"/>
        <v>-144233722.09442481</v>
      </c>
      <c r="M17" s="16">
        <f t="shared" si="30"/>
        <v>-154215439.51355484</v>
      </c>
      <c r="N17" s="16">
        <f t="shared" si="30"/>
        <v>-100152965.56259866</v>
      </c>
      <c r="O17" s="16">
        <f t="shared" si="30"/>
        <v>-98647218.105985671</v>
      </c>
      <c r="P17" s="16">
        <f t="shared" si="30"/>
        <v>-219379993.80980226</v>
      </c>
      <c r="Q17" s="16">
        <f t="shared" si="30"/>
        <v>145589123.23114052</v>
      </c>
      <c r="R17" s="16">
        <f t="shared" si="30"/>
        <v>577926927.3183502</v>
      </c>
      <c r="S17" s="16">
        <f t="shared" si="30"/>
        <v>1078183080.3151417</v>
      </c>
      <c r="T17" s="16">
        <f t="shared" si="30"/>
        <v>1850989977.4479444</v>
      </c>
      <c r="U17" s="16">
        <f t="shared" si="30"/>
        <v>2624530423.1714859</v>
      </c>
      <c r="V17" s="16">
        <f t="shared" si="30"/>
        <v>3403086898.9710755</v>
      </c>
      <c r="W17" s="16">
        <f t="shared" si="30"/>
        <v>4054778458.6998177</v>
      </c>
      <c r="X17" s="16">
        <f t="shared" si="30"/>
        <v>5319387248.6932249</v>
      </c>
      <c r="Y17" s="16">
        <f t="shared" si="30"/>
        <v>5818984887.3040314</v>
      </c>
      <c r="Z17" s="16">
        <f t="shared" si="30"/>
        <v>5476555440.4930801</v>
      </c>
      <c r="AA17" s="16">
        <f t="shared" si="30"/>
        <v>5629747263.6181374</v>
      </c>
      <c r="AB17" s="16">
        <f t="shared" si="30"/>
        <v>6251959583.4236765</v>
      </c>
      <c r="AC17" s="16">
        <f t="shared" si="30"/>
        <v>20767401806.75008</v>
      </c>
      <c r="AD17" s="16">
        <f t="shared" si="30"/>
        <v>30165510607.908146</v>
      </c>
      <c r="AE17" s="16">
        <f t="shared" si="30"/>
        <v>23643481614.068771</v>
      </c>
      <c r="AF17" s="16">
        <f t="shared" si="30"/>
        <v>18476472706.641087</v>
      </c>
      <c r="AG17" s="16">
        <f t="shared" si="30"/>
        <v>11916611557.521473</v>
      </c>
      <c r="AH17" s="16">
        <f t="shared" si="30"/>
        <v>11785206130.54501</v>
      </c>
      <c r="AI17" s="16">
        <f t="shared" si="30"/>
        <v>12224182981.678701</v>
      </c>
      <c r="AJ17" s="16">
        <f t="shared" si="30"/>
        <v>13184804758.373768</v>
      </c>
      <c r="AK17" s="16">
        <f t="shared" si="30"/>
        <v>12399414074.821798</v>
      </c>
      <c r="AL17" s="16">
        <f t="shared" si="30"/>
        <v>9354695869.9999981</v>
      </c>
      <c r="AM17" s="16">
        <f t="shared" si="30"/>
        <v>10820150000</v>
      </c>
    </row>
    <row r="18" spans="1:39" x14ac:dyDescent="0.2">
      <c r="A18" s="16" t="s">
        <v>1295</v>
      </c>
      <c r="C18" s="16">
        <f t="shared" ref="C18:D18" si="31">C$2*C105</f>
        <v>0</v>
      </c>
      <c r="D18" s="16">
        <f t="shared" si="31"/>
        <v>0</v>
      </c>
      <c r="E18" s="16">
        <f t="shared" ref="E18:AM18" si="32">E$2*E105</f>
        <v>0</v>
      </c>
      <c r="F18" s="16">
        <f t="shared" si="32"/>
        <v>0</v>
      </c>
      <c r="G18" s="16">
        <f t="shared" si="32"/>
        <v>0</v>
      </c>
      <c r="H18" s="16">
        <f t="shared" si="32"/>
        <v>0</v>
      </c>
      <c r="I18" s="16">
        <f t="shared" si="32"/>
        <v>0</v>
      </c>
      <c r="J18" s="16">
        <f t="shared" si="32"/>
        <v>0</v>
      </c>
      <c r="K18" s="16">
        <f t="shared" si="32"/>
        <v>0</v>
      </c>
      <c r="L18" s="16">
        <f t="shared" si="32"/>
        <v>0</v>
      </c>
      <c r="M18" s="16">
        <f t="shared" si="32"/>
        <v>0</v>
      </c>
      <c r="N18" s="16">
        <f t="shared" si="32"/>
        <v>0</v>
      </c>
      <c r="O18" s="16">
        <f t="shared" si="32"/>
        <v>0</v>
      </c>
      <c r="P18" s="16">
        <f t="shared" si="32"/>
        <v>0</v>
      </c>
      <c r="Q18" s="16">
        <f t="shared" si="32"/>
        <v>0</v>
      </c>
      <c r="R18" s="16">
        <f t="shared" si="32"/>
        <v>0</v>
      </c>
      <c r="S18" s="16">
        <f t="shared" si="32"/>
        <v>0</v>
      </c>
      <c r="T18" s="16">
        <f t="shared" si="32"/>
        <v>0</v>
      </c>
      <c r="U18" s="16">
        <f t="shared" si="32"/>
        <v>0</v>
      </c>
      <c r="V18" s="16">
        <f t="shared" si="32"/>
        <v>0</v>
      </c>
      <c r="W18" s="16">
        <f t="shared" si="32"/>
        <v>-8809452.2978364751</v>
      </c>
      <c r="X18" s="16">
        <f t="shared" si="32"/>
        <v>-41094930.95944424</v>
      </c>
      <c r="Y18" s="16">
        <f t="shared" si="32"/>
        <v>-160021930.19612092</v>
      </c>
      <c r="Z18" s="16">
        <f t="shared" si="32"/>
        <v>-296841758.13054103</v>
      </c>
      <c r="AA18" s="16">
        <f t="shared" si="32"/>
        <v>-506817646.42547321</v>
      </c>
      <c r="AB18" s="16">
        <f t="shared" si="32"/>
        <v>-424259856.78847671</v>
      </c>
      <c r="AC18" s="16">
        <f t="shared" si="32"/>
        <v>-560508977.68627799</v>
      </c>
      <c r="AD18" s="16">
        <f t="shared" si="32"/>
        <v>-935153935.84647441</v>
      </c>
      <c r="AE18" s="16">
        <f t="shared" si="32"/>
        <v>-1292594355.8079906</v>
      </c>
      <c r="AF18" s="16">
        <f t="shared" si="32"/>
        <v>-1462524531.7208111</v>
      </c>
      <c r="AG18" s="16">
        <f t="shared" si="32"/>
        <v>-1380317342.1650491</v>
      </c>
      <c r="AH18" s="16">
        <f t="shared" si="32"/>
        <v>-1255759273.9229262</v>
      </c>
      <c r="AI18" s="16">
        <f t="shared" si="32"/>
        <v>-1211705052.2788196</v>
      </c>
      <c r="AJ18" s="16">
        <f t="shared" si="32"/>
        <v>-1215620296.8713403</v>
      </c>
      <c r="AK18" s="16">
        <f t="shared" si="32"/>
        <v>-936678901.77029991</v>
      </c>
      <c r="AL18" s="16">
        <f t="shared" si="32"/>
        <v>-603117735.99999988</v>
      </c>
      <c r="AM18" s="16">
        <f t="shared" si="32"/>
        <v>-716880000</v>
      </c>
    </row>
    <row r="19" spans="1:39" x14ac:dyDescent="0.2">
      <c r="A19" s="16" t="s">
        <v>1296</v>
      </c>
      <c r="C19" s="16">
        <f t="shared" ref="C19:D19" si="33">C$2*C106</f>
        <v>0</v>
      </c>
      <c r="D19" s="16">
        <f t="shared" si="33"/>
        <v>0</v>
      </c>
      <c r="E19" s="16">
        <f t="shared" ref="E19:AM19" si="34">E$2*E106</f>
        <v>0</v>
      </c>
      <c r="F19" s="16">
        <f t="shared" si="34"/>
        <v>0</v>
      </c>
      <c r="G19" s="16">
        <f t="shared" si="34"/>
        <v>0</v>
      </c>
      <c r="H19" s="16">
        <f t="shared" si="34"/>
        <v>0</v>
      </c>
      <c r="I19" s="16">
        <f t="shared" si="34"/>
        <v>0</v>
      </c>
      <c r="J19" s="16">
        <f t="shared" si="34"/>
        <v>0</v>
      </c>
      <c r="K19" s="16">
        <f t="shared" si="34"/>
        <v>0</v>
      </c>
      <c r="L19" s="16">
        <f t="shared" si="34"/>
        <v>0</v>
      </c>
      <c r="M19" s="16">
        <f t="shared" si="34"/>
        <v>0</v>
      </c>
      <c r="N19" s="16">
        <f t="shared" si="34"/>
        <v>0</v>
      </c>
      <c r="O19" s="16">
        <f t="shared" si="34"/>
        <v>0</v>
      </c>
      <c r="P19" s="16">
        <f t="shared" si="34"/>
        <v>0</v>
      </c>
      <c r="Q19" s="16">
        <f t="shared" si="34"/>
        <v>0</v>
      </c>
      <c r="R19" s="16">
        <f t="shared" si="34"/>
        <v>0</v>
      </c>
      <c r="S19" s="16">
        <f t="shared" si="34"/>
        <v>0</v>
      </c>
      <c r="T19" s="16">
        <f t="shared" si="34"/>
        <v>0</v>
      </c>
      <c r="U19" s="16">
        <f t="shared" si="34"/>
        <v>0</v>
      </c>
      <c r="V19" s="16">
        <f t="shared" si="34"/>
        <v>0</v>
      </c>
      <c r="W19" s="16">
        <f t="shared" si="34"/>
        <v>89558493.230153084</v>
      </c>
      <c r="X19" s="16">
        <f t="shared" si="34"/>
        <v>63902504.598846786</v>
      </c>
      <c r="Y19" s="16">
        <f t="shared" si="34"/>
        <v>88538487.217752606</v>
      </c>
      <c r="Z19" s="16">
        <f t="shared" si="34"/>
        <v>96213676.981031612</v>
      </c>
      <c r="AA19" s="16">
        <f t="shared" si="34"/>
        <v>0</v>
      </c>
      <c r="AB19" s="16">
        <f t="shared" si="34"/>
        <v>0</v>
      </c>
      <c r="AC19" s="16">
        <f t="shared" si="34"/>
        <v>0</v>
      </c>
      <c r="AD19" s="16">
        <f t="shared" si="34"/>
        <v>0</v>
      </c>
      <c r="AE19" s="16">
        <f t="shared" si="34"/>
        <v>0</v>
      </c>
      <c r="AF19" s="16">
        <f t="shared" si="34"/>
        <v>0</v>
      </c>
      <c r="AG19" s="16">
        <f t="shared" si="34"/>
        <v>0</v>
      </c>
      <c r="AH19" s="16">
        <f t="shared" si="34"/>
        <v>0</v>
      </c>
      <c r="AI19" s="16">
        <f t="shared" si="34"/>
        <v>0</v>
      </c>
      <c r="AJ19" s="16">
        <f t="shared" si="34"/>
        <v>0</v>
      </c>
      <c r="AK19" s="16">
        <f t="shared" si="34"/>
        <v>119768351.73419999</v>
      </c>
      <c r="AL19" s="16">
        <f t="shared" si="34"/>
        <v>399246951.99999994</v>
      </c>
      <c r="AM19" s="16">
        <f t="shared" si="34"/>
        <v>289430000</v>
      </c>
    </row>
    <row r="20" spans="1:39" x14ac:dyDescent="0.2">
      <c r="A20" s="16" t="s">
        <v>1297</v>
      </c>
      <c r="C20" s="16">
        <f t="shared" ref="C20:D20" si="35">C$2*C107</f>
        <v>0</v>
      </c>
      <c r="D20" s="16">
        <f t="shared" si="35"/>
        <v>0</v>
      </c>
      <c r="E20" s="16">
        <f t="shared" ref="E20:AM20" si="36">E$2*E107</f>
        <v>0</v>
      </c>
      <c r="F20" s="16">
        <f t="shared" si="36"/>
        <v>0</v>
      </c>
      <c r="G20" s="16">
        <f t="shared" si="36"/>
        <v>0</v>
      </c>
      <c r="H20" s="16">
        <f t="shared" si="36"/>
        <v>0</v>
      </c>
      <c r="I20" s="16">
        <f t="shared" si="36"/>
        <v>0</v>
      </c>
      <c r="J20" s="16">
        <f t="shared" si="36"/>
        <v>0</v>
      </c>
      <c r="K20" s="16">
        <f t="shared" si="36"/>
        <v>0</v>
      </c>
      <c r="L20" s="16">
        <f t="shared" si="36"/>
        <v>0</v>
      </c>
      <c r="M20" s="16">
        <f t="shared" si="36"/>
        <v>0</v>
      </c>
      <c r="N20" s="16">
        <f t="shared" si="36"/>
        <v>0</v>
      </c>
      <c r="O20" s="16">
        <f t="shared" si="36"/>
        <v>0</v>
      </c>
      <c r="P20" s="16">
        <f t="shared" si="36"/>
        <v>0</v>
      </c>
      <c r="Q20" s="16">
        <f t="shared" si="36"/>
        <v>0</v>
      </c>
      <c r="R20" s="16">
        <f t="shared" si="36"/>
        <v>0</v>
      </c>
      <c r="S20" s="16">
        <f t="shared" si="36"/>
        <v>0</v>
      </c>
      <c r="T20" s="16">
        <f t="shared" si="36"/>
        <v>0</v>
      </c>
      <c r="U20" s="16">
        <f t="shared" si="36"/>
        <v>0</v>
      </c>
      <c r="V20" s="16">
        <f t="shared" si="36"/>
        <v>0</v>
      </c>
      <c r="W20" s="16">
        <f t="shared" si="36"/>
        <v>98367945.527989551</v>
      </c>
      <c r="X20" s="16">
        <f t="shared" si="36"/>
        <v>104997435.55829102</v>
      </c>
      <c r="Y20" s="16">
        <f t="shared" si="36"/>
        <v>160021930.19612092</v>
      </c>
      <c r="Z20" s="16">
        <f t="shared" si="36"/>
        <v>296841758.13054103</v>
      </c>
      <c r="AA20" s="16">
        <f t="shared" si="36"/>
        <v>506817646.42547321</v>
      </c>
      <c r="AB20" s="16">
        <f t="shared" si="36"/>
        <v>424259856.78847671</v>
      </c>
      <c r="AC20" s="16">
        <f t="shared" si="36"/>
        <v>560508977.68627799</v>
      </c>
      <c r="AD20" s="16">
        <f t="shared" si="36"/>
        <v>935153935.84647441</v>
      </c>
      <c r="AE20" s="16">
        <f t="shared" si="36"/>
        <v>1292594355.8079906</v>
      </c>
      <c r="AF20" s="16">
        <f t="shared" si="36"/>
        <v>1462524531.7208111</v>
      </c>
      <c r="AG20" s="16">
        <f t="shared" si="36"/>
        <v>1380317342.1650491</v>
      </c>
      <c r="AH20" s="16">
        <f t="shared" si="36"/>
        <v>1255759273.9229262</v>
      </c>
      <c r="AI20" s="16">
        <f t="shared" si="36"/>
        <v>1211705052.2788196</v>
      </c>
      <c r="AJ20" s="16">
        <f t="shared" si="36"/>
        <v>1215620296.8713403</v>
      </c>
      <c r="AK20" s="16">
        <f t="shared" si="36"/>
        <v>1056447253.5044999</v>
      </c>
      <c r="AL20" s="16">
        <f t="shared" si="36"/>
        <v>1002364687.9999999</v>
      </c>
      <c r="AM20" s="16">
        <f t="shared" si="36"/>
        <v>1006310000</v>
      </c>
    </row>
    <row r="21" spans="1:39" x14ac:dyDescent="0.2">
      <c r="A21" s="16" t="s">
        <v>1298</v>
      </c>
      <c r="C21" s="16">
        <f t="shared" ref="C21:D21" si="37">C$2*C108</f>
        <v>0</v>
      </c>
      <c r="D21" s="16">
        <f t="shared" si="37"/>
        <v>0</v>
      </c>
      <c r="E21" s="16">
        <f t="shared" ref="E21:AM21" si="38">E$2*E108</f>
        <v>1998367.5389772106</v>
      </c>
      <c r="F21" s="16">
        <f t="shared" si="38"/>
        <v>4492307.5296458825</v>
      </c>
      <c r="G21" s="16">
        <f t="shared" si="38"/>
        <v>9909163.0129667055</v>
      </c>
      <c r="H21" s="16">
        <f t="shared" si="38"/>
        <v>9373152.5871609189</v>
      </c>
      <c r="I21" s="16">
        <f t="shared" si="38"/>
        <v>10448863.036799422</v>
      </c>
      <c r="J21" s="16">
        <f t="shared" si="38"/>
        <v>11011285.625680324</v>
      </c>
      <c r="K21" s="16">
        <f t="shared" si="38"/>
        <v>30919228.969367959</v>
      </c>
      <c r="L21" s="16">
        <f t="shared" si="38"/>
        <v>-32007483.405142814</v>
      </c>
      <c r="M21" s="16">
        <f t="shared" si="38"/>
        <v>38800053.108774334</v>
      </c>
      <c r="N21" s="16">
        <f t="shared" si="38"/>
        <v>-46105233.663246579</v>
      </c>
      <c r="O21" s="16">
        <f t="shared" si="38"/>
        <v>-5388847.9939391231</v>
      </c>
      <c r="P21" s="16">
        <f t="shared" si="38"/>
        <v>298825693.16476601</v>
      </c>
      <c r="Q21" s="16">
        <f t="shared" si="38"/>
        <v>-28842127.836030755</v>
      </c>
      <c r="R21" s="16">
        <f t="shared" si="38"/>
        <v>-873778064.13320875</v>
      </c>
      <c r="S21" s="16">
        <f t="shared" si="38"/>
        <v>22578040.841108169</v>
      </c>
      <c r="T21" s="16">
        <f t="shared" si="38"/>
        <v>0</v>
      </c>
      <c r="U21" s="16">
        <f t="shared" si="38"/>
        <v>-3842271979.8618474</v>
      </c>
      <c r="V21" s="16">
        <f t="shared" si="38"/>
        <v>0</v>
      </c>
      <c r="W21" s="16">
        <f t="shared" si="38"/>
        <v>-16359980.640736539</v>
      </c>
      <c r="X21" s="16">
        <f t="shared" si="38"/>
        <v>0</v>
      </c>
      <c r="Y21" s="16">
        <f t="shared" si="38"/>
        <v>88538487.217752606</v>
      </c>
      <c r="Z21" s="16">
        <f t="shared" si="38"/>
        <v>96213676.981031612</v>
      </c>
      <c r="AA21" s="16">
        <f t="shared" si="38"/>
        <v>-51945298.941114977</v>
      </c>
      <c r="AB21" s="16">
        <f t="shared" si="38"/>
        <v>-12437585.378163813</v>
      </c>
      <c r="AC21" s="16">
        <f t="shared" si="38"/>
        <v>4081376.0511136749</v>
      </c>
      <c r="AD21" s="16">
        <f t="shared" si="38"/>
        <v>209322247.26796085</v>
      </c>
      <c r="AE21" s="16">
        <f t="shared" si="38"/>
        <v>573890440.13051867</v>
      </c>
      <c r="AF21" s="16">
        <f t="shared" si="38"/>
        <v>684168452.6744045</v>
      </c>
      <c r="AG21" s="16">
        <f t="shared" si="38"/>
        <v>-540848577.89568317</v>
      </c>
      <c r="AH21" s="16">
        <f t="shared" si="38"/>
        <v>-4017167606.9313307</v>
      </c>
      <c r="AI21" s="16">
        <f t="shared" si="38"/>
        <v>-8957258689.3050137</v>
      </c>
      <c r="AJ21" s="16">
        <f t="shared" si="38"/>
        <v>-1916332495.9670079</v>
      </c>
      <c r="AK21" s="16">
        <f t="shared" si="38"/>
        <v>-4892424179.3309994</v>
      </c>
      <c r="AL21" s="16">
        <f t="shared" si="38"/>
        <v>-1468506740.9999998</v>
      </c>
      <c r="AM21" s="16">
        <f t="shared" si="38"/>
        <v>-9392570000</v>
      </c>
    </row>
    <row r="22" spans="1:39" x14ac:dyDescent="0.2">
      <c r="A22" s="16" t="s">
        <v>1299</v>
      </c>
      <c r="C22" s="16">
        <f t="shared" ref="C22:D22" si="39">C$2*C109</f>
        <v>0</v>
      </c>
      <c r="D22" s="16">
        <f t="shared" si="39"/>
        <v>0</v>
      </c>
      <c r="E22" s="16">
        <f t="shared" ref="E22:AM22" si="40">E$2*E109</f>
        <v>0</v>
      </c>
      <c r="F22" s="16">
        <f t="shared" si="40"/>
        <v>0</v>
      </c>
      <c r="G22" s="16">
        <f t="shared" si="40"/>
        <v>0</v>
      </c>
      <c r="H22" s="16">
        <f t="shared" si="40"/>
        <v>0</v>
      </c>
      <c r="I22" s="16">
        <f t="shared" si="40"/>
        <v>0</v>
      </c>
      <c r="J22" s="16">
        <f t="shared" si="40"/>
        <v>0</v>
      </c>
      <c r="K22" s="16">
        <f t="shared" si="40"/>
        <v>0</v>
      </c>
      <c r="L22" s="16">
        <f t="shared" si="40"/>
        <v>0</v>
      </c>
      <c r="M22" s="16">
        <f t="shared" si="40"/>
        <v>0</v>
      </c>
      <c r="N22" s="16">
        <f t="shared" si="40"/>
        <v>0</v>
      </c>
      <c r="O22" s="16">
        <f t="shared" si="40"/>
        <v>0</v>
      </c>
      <c r="P22" s="16">
        <f t="shared" si="40"/>
        <v>0</v>
      </c>
      <c r="Q22" s="16">
        <f t="shared" si="40"/>
        <v>0</v>
      </c>
      <c r="R22" s="16">
        <f t="shared" si="40"/>
        <v>0</v>
      </c>
      <c r="S22" s="16">
        <f t="shared" si="40"/>
        <v>0</v>
      </c>
      <c r="T22" s="16">
        <f t="shared" si="40"/>
        <v>0</v>
      </c>
      <c r="U22" s="16">
        <f t="shared" si="40"/>
        <v>0</v>
      </c>
      <c r="V22" s="16">
        <f t="shared" si="40"/>
        <v>0</v>
      </c>
      <c r="W22" s="16">
        <f t="shared" si="40"/>
        <v>0</v>
      </c>
      <c r="X22" s="16">
        <f t="shared" si="40"/>
        <v>0</v>
      </c>
      <c r="Y22" s="16">
        <f t="shared" si="40"/>
        <v>0</v>
      </c>
      <c r="Z22" s="16">
        <f t="shared" si="40"/>
        <v>0</v>
      </c>
      <c r="AA22" s="16">
        <f t="shared" si="40"/>
        <v>0</v>
      </c>
      <c r="AB22" s="16">
        <f t="shared" si="40"/>
        <v>0</v>
      </c>
      <c r="AC22" s="16">
        <f t="shared" si="40"/>
        <v>0</v>
      </c>
      <c r="AD22" s="16">
        <f t="shared" si="40"/>
        <v>0</v>
      </c>
      <c r="AE22" s="16">
        <f t="shared" si="40"/>
        <v>0</v>
      </c>
      <c r="AF22" s="16">
        <f t="shared" si="40"/>
        <v>0</v>
      </c>
      <c r="AG22" s="16">
        <f t="shared" si="40"/>
        <v>0</v>
      </c>
      <c r="AH22" s="16">
        <f t="shared" si="40"/>
        <v>0</v>
      </c>
      <c r="AI22" s="16">
        <f t="shared" si="40"/>
        <v>0</v>
      </c>
      <c r="AJ22" s="16">
        <f t="shared" si="40"/>
        <v>0</v>
      </c>
      <c r="AK22" s="16">
        <f t="shared" si="40"/>
        <v>-742337802.72989988</v>
      </c>
      <c r="AL22" s="16">
        <f t="shared" si="40"/>
        <v>-177325108.99999997</v>
      </c>
      <c r="AM22" s="16">
        <f t="shared" si="40"/>
        <v>-282220000</v>
      </c>
    </row>
    <row r="23" spans="1:39" x14ac:dyDescent="0.2">
      <c r="A23" s="16" t="s">
        <v>1383</v>
      </c>
      <c r="C23" s="16">
        <f t="shared" ref="C23:D23" si="41">C$2*C110</f>
        <v>0</v>
      </c>
      <c r="D23" s="16">
        <f t="shared" si="41"/>
        <v>0</v>
      </c>
      <c r="E23" s="16">
        <f t="shared" ref="E23:AM23" si="42">E$2*E110</f>
        <v>0</v>
      </c>
      <c r="F23" s="16">
        <f t="shared" si="42"/>
        <v>0</v>
      </c>
      <c r="G23" s="16">
        <f t="shared" si="42"/>
        <v>0</v>
      </c>
      <c r="H23" s="16">
        <f t="shared" si="42"/>
        <v>0</v>
      </c>
      <c r="I23" s="16">
        <f t="shared" si="42"/>
        <v>0</v>
      </c>
      <c r="J23" s="16">
        <f t="shared" si="42"/>
        <v>0</v>
      </c>
      <c r="K23" s="16">
        <f t="shared" si="42"/>
        <v>0</v>
      </c>
      <c r="L23" s="16">
        <f t="shared" si="42"/>
        <v>0</v>
      </c>
      <c r="M23" s="16">
        <f t="shared" si="42"/>
        <v>0</v>
      </c>
      <c r="N23" s="16">
        <f t="shared" si="42"/>
        <v>0</v>
      </c>
      <c r="O23" s="16">
        <f t="shared" si="42"/>
        <v>-5388847.9939391231</v>
      </c>
      <c r="P23" s="16">
        <f t="shared" si="42"/>
        <v>-3871764.5089020445</v>
      </c>
      <c r="Q23" s="16">
        <f t="shared" si="42"/>
        <v>0</v>
      </c>
      <c r="R23" s="16">
        <f t="shared" si="42"/>
        <v>0</v>
      </c>
      <c r="S23" s="16">
        <f t="shared" si="42"/>
        <v>0</v>
      </c>
      <c r="T23" s="16">
        <f t="shared" si="42"/>
        <v>0</v>
      </c>
      <c r="U23" s="16">
        <f t="shared" si="42"/>
        <v>0</v>
      </c>
      <c r="V23" s="16">
        <f t="shared" si="42"/>
        <v>0</v>
      </c>
      <c r="W23" s="16">
        <f t="shared" si="42"/>
        <v>0</v>
      </c>
      <c r="X23" s="16">
        <f t="shared" si="42"/>
        <v>0</v>
      </c>
      <c r="Y23" s="16">
        <f t="shared" si="42"/>
        <v>0</v>
      </c>
      <c r="Z23" s="16">
        <f t="shared" si="42"/>
        <v>0</v>
      </c>
      <c r="AA23" s="16">
        <f t="shared" si="42"/>
        <v>0</v>
      </c>
      <c r="AB23" s="16">
        <f t="shared" si="42"/>
        <v>0</v>
      </c>
      <c r="AC23" s="16">
        <f t="shared" si="42"/>
        <v>0</v>
      </c>
      <c r="AD23" s="16">
        <f t="shared" si="42"/>
        <v>0</v>
      </c>
      <c r="AE23" s="16">
        <f t="shared" si="42"/>
        <v>0</v>
      </c>
      <c r="AF23" s="16">
        <f t="shared" si="42"/>
        <v>0</v>
      </c>
      <c r="AG23" s="16">
        <f t="shared" si="42"/>
        <v>0</v>
      </c>
      <c r="AH23" s="16">
        <f t="shared" si="42"/>
        <v>0</v>
      </c>
      <c r="AI23" s="16">
        <f t="shared" si="42"/>
        <v>0</v>
      </c>
      <c r="AJ23" s="16">
        <f t="shared" si="42"/>
        <v>0</v>
      </c>
      <c r="AK23" s="16">
        <f t="shared" si="42"/>
        <v>0</v>
      </c>
      <c r="AL23" s="16">
        <f t="shared" si="42"/>
        <v>0</v>
      </c>
      <c r="AM23" s="16">
        <f t="shared" si="42"/>
        <v>0</v>
      </c>
    </row>
    <row r="24" spans="1:39" x14ac:dyDescent="0.2">
      <c r="A24" s="16" t="s">
        <v>1300</v>
      </c>
      <c r="C24" s="16">
        <f t="shared" ref="C24:D24" si="43">C$2*C111</f>
        <v>0</v>
      </c>
      <c r="D24" s="16">
        <f t="shared" si="43"/>
        <v>0</v>
      </c>
      <c r="E24" s="16">
        <f t="shared" ref="E24:AM24" si="44">E$2*E111</f>
        <v>1998367.5389772106</v>
      </c>
      <c r="F24" s="16">
        <f t="shared" si="44"/>
        <v>4492307.5296458825</v>
      </c>
      <c r="G24" s="16">
        <f t="shared" si="44"/>
        <v>9909163.0129667055</v>
      </c>
      <c r="H24" s="16">
        <f t="shared" si="44"/>
        <v>9373152.5871609189</v>
      </c>
      <c r="I24" s="16">
        <f t="shared" si="44"/>
        <v>10448863.036799422</v>
      </c>
      <c r="J24" s="16">
        <f t="shared" si="44"/>
        <v>11011285.625680324</v>
      </c>
      <c r="K24" s="16">
        <f t="shared" si="44"/>
        <v>30919228.969367959</v>
      </c>
      <c r="L24" s="16">
        <f t="shared" si="44"/>
        <v>-32007483.405142814</v>
      </c>
      <c r="M24" s="16">
        <f t="shared" si="44"/>
        <v>38800053.108774334</v>
      </c>
      <c r="N24" s="16">
        <f t="shared" si="44"/>
        <v>-46105233.663246579</v>
      </c>
      <c r="O24" s="16">
        <f t="shared" si="44"/>
        <v>-5388847.9939391231</v>
      </c>
      <c r="P24" s="16">
        <f t="shared" si="44"/>
        <v>302697457.67366803</v>
      </c>
      <c r="Q24" s="16">
        <f t="shared" si="44"/>
        <v>-28842127.836030755</v>
      </c>
      <c r="R24" s="16">
        <f t="shared" si="44"/>
        <v>-873778064.13320875</v>
      </c>
      <c r="S24" s="16">
        <f t="shared" si="44"/>
        <v>22578040.841108169</v>
      </c>
      <c r="T24" s="16">
        <f t="shared" si="44"/>
        <v>0</v>
      </c>
      <c r="U24" s="16">
        <f t="shared" si="44"/>
        <v>-3842271979.8618474</v>
      </c>
      <c r="V24" s="16">
        <f t="shared" si="44"/>
        <v>0</v>
      </c>
      <c r="W24" s="16">
        <f t="shared" si="44"/>
        <v>-16359980.640736539</v>
      </c>
      <c r="X24" s="16">
        <f t="shared" si="44"/>
        <v>0</v>
      </c>
      <c r="Y24" s="16">
        <f t="shared" si="44"/>
        <v>0</v>
      </c>
      <c r="Z24" s="16">
        <f t="shared" si="44"/>
        <v>0</v>
      </c>
      <c r="AA24" s="16">
        <f t="shared" si="44"/>
        <v>0</v>
      </c>
      <c r="AB24" s="16">
        <f t="shared" si="44"/>
        <v>0</v>
      </c>
      <c r="AC24" s="16">
        <f t="shared" si="44"/>
        <v>0</v>
      </c>
      <c r="AD24" s="16">
        <f t="shared" si="44"/>
        <v>0</v>
      </c>
      <c r="AE24" s="16">
        <f t="shared" si="44"/>
        <v>0</v>
      </c>
      <c r="AF24" s="16">
        <f t="shared" si="44"/>
        <v>0</v>
      </c>
      <c r="AG24" s="16">
        <f t="shared" si="44"/>
        <v>-1407231607.8897159</v>
      </c>
      <c r="AH24" s="16">
        <f t="shared" si="44"/>
        <v>-6374713660.8891459</v>
      </c>
      <c r="AI24" s="16">
        <f t="shared" si="44"/>
        <v>-7211122750.1471214</v>
      </c>
      <c r="AJ24" s="16">
        <f t="shared" si="44"/>
        <v>-1140327131.630558</v>
      </c>
      <c r="AK24" s="16">
        <f t="shared" si="44"/>
        <v>-4117319563.3907995</v>
      </c>
      <c r="AL24" s="16">
        <f t="shared" si="44"/>
        <v>-1279501534.9999998</v>
      </c>
      <c r="AM24" s="16">
        <f t="shared" si="44"/>
        <v>-9108290000</v>
      </c>
    </row>
    <row r="25" spans="1:39" x14ac:dyDescent="0.2">
      <c r="A25" s="16" t="s">
        <v>1387</v>
      </c>
      <c r="C25" s="16">
        <f t="shared" ref="C25:D25" si="45">C$2*C112</f>
        <v>0</v>
      </c>
      <c r="D25" s="16">
        <f t="shared" si="45"/>
        <v>0</v>
      </c>
      <c r="E25" s="16">
        <f t="shared" ref="E25:AM25" si="46">E$2*E112</f>
        <v>0</v>
      </c>
      <c r="F25" s="16">
        <f t="shared" si="46"/>
        <v>0</v>
      </c>
      <c r="G25" s="16">
        <f t="shared" si="46"/>
        <v>0</v>
      </c>
      <c r="H25" s="16">
        <f t="shared" si="46"/>
        <v>0</v>
      </c>
      <c r="I25" s="16">
        <f t="shared" si="46"/>
        <v>0</v>
      </c>
      <c r="J25" s="16">
        <f t="shared" si="46"/>
        <v>0</v>
      </c>
      <c r="K25" s="16">
        <f t="shared" si="46"/>
        <v>0</v>
      </c>
      <c r="L25" s="16">
        <f t="shared" si="46"/>
        <v>0</v>
      </c>
      <c r="M25" s="16">
        <f t="shared" si="46"/>
        <v>0</v>
      </c>
      <c r="N25" s="16">
        <f t="shared" si="46"/>
        <v>0</v>
      </c>
      <c r="O25" s="16">
        <f t="shared" si="46"/>
        <v>0</v>
      </c>
      <c r="P25" s="16">
        <f t="shared" si="46"/>
        <v>0</v>
      </c>
      <c r="Q25" s="16">
        <f t="shared" si="46"/>
        <v>0</v>
      </c>
      <c r="R25" s="16">
        <f t="shared" si="46"/>
        <v>0</v>
      </c>
      <c r="S25" s="16">
        <f t="shared" si="46"/>
        <v>0</v>
      </c>
      <c r="T25" s="16">
        <f t="shared" si="46"/>
        <v>0</v>
      </c>
      <c r="U25" s="16">
        <f t="shared" si="46"/>
        <v>0</v>
      </c>
      <c r="V25" s="16">
        <f t="shared" si="46"/>
        <v>0</v>
      </c>
      <c r="W25" s="16">
        <f t="shared" si="46"/>
        <v>0</v>
      </c>
      <c r="X25" s="16">
        <f t="shared" si="46"/>
        <v>0</v>
      </c>
      <c r="Y25" s="16">
        <f t="shared" si="46"/>
        <v>0</v>
      </c>
      <c r="Z25" s="16">
        <f t="shared" si="46"/>
        <v>0</v>
      </c>
      <c r="AA25" s="16">
        <f t="shared" si="46"/>
        <v>0</v>
      </c>
      <c r="AB25" s="16">
        <f t="shared" si="46"/>
        <v>0</v>
      </c>
      <c r="AC25" s="16">
        <f t="shared" si="46"/>
        <v>0</v>
      </c>
      <c r="AD25" s="16">
        <f t="shared" si="46"/>
        <v>0</v>
      </c>
      <c r="AE25" s="16">
        <f t="shared" si="46"/>
        <v>0</v>
      </c>
      <c r="AF25" s="16">
        <f t="shared" si="46"/>
        <v>0</v>
      </c>
      <c r="AG25" s="16">
        <f t="shared" si="46"/>
        <v>0</v>
      </c>
      <c r="AH25" s="16">
        <f t="shared" si="46"/>
        <v>0</v>
      </c>
      <c r="AI25" s="16">
        <f t="shared" si="46"/>
        <v>0</v>
      </c>
      <c r="AJ25" s="16">
        <f t="shared" si="46"/>
        <v>0</v>
      </c>
      <c r="AK25" s="16">
        <f t="shared" si="46"/>
        <v>3050703298.8899999</v>
      </c>
      <c r="AL25" s="16">
        <f t="shared" si="46"/>
        <v>53091349.999999993</v>
      </c>
      <c r="AM25" s="16">
        <f t="shared" si="46"/>
        <v>4305400000</v>
      </c>
    </row>
    <row r="26" spans="1:39" x14ac:dyDescent="0.2">
      <c r="A26" s="16" t="s">
        <v>1302</v>
      </c>
      <c r="C26" s="16">
        <f t="shared" ref="C26:D26" si="47">C$2*C113</f>
        <v>0</v>
      </c>
      <c r="D26" s="16">
        <f t="shared" si="47"/>
        <v>0</v>
      </c>
      <c r="E26" s="16">
        <f t="shared" ref="E26:AM26" si="48">E$2*E113</f>
        <v>0</v>
      </c>
      <c r="F26" s="16">
        <f t="shared" si="48"/>
        <v>0</v>
      </c>
      <c r="G26" s="16">
        <f t="shared" si="48"/>
        <v>0</v>
      </c>
      <c r="H26" s="16">
        <f t="shared" si="48"/>
        <v>0</v>
      </c>
      <c r="I26" s="16">
        <f t="shared" si="48"/>
        <v>0</v>
      </c>
      <c r="J26" s="16">
        <f t="shared" si="48"/>
        <v>0</v>
      </c>
      <c r="K26" s="16">
        <f t="shared" si="48"/>
        <v>0</v>
      </c>
      <c r="L26" s="16">
        <f t="shared" si="48"/>
        <v>0</v>
      </c>
      <c r="M26" s="16">
        <f t="shared" si="48"/>
        <v>0</v>
      </c>
      <c r="N26" s="16">
        <f t="shared" si="48"/>
        <v>0</v>
      </c>
      <c r="O26" s="16">
        <f t="shared" si="48"/>
        <v>0</v>
      </c>
      <c r="P26" s="16">
        <f t="shared" si="48"/>
        <v>0</v>
      </c>
      <c r="Q26" s="16">
        <f t="shared" si="48"/>
        <v>0</v>
      </c>
      <c r="R26" s="16">
        <f t="shared" si="48"/>
        <v>0</v>
      </c>
      <c r="S26" s="16">
        <f t="shared" si="48"/>
        <v>0</v>
      </c>
      <c r="T26" s="16">
        <f t="shared" si="48"/>
        <v>0</v>
      </c>
      <c r="U26" s="16">
        <f t="shared" si="48"/>
        <v>0</v>
      </c>
      <c r="V26" s="16">
        <f t="shared" si="48"/>
        <v>0</v>
      </c>
      <c r="W26" s="16">
        <f t="shared" si="48"/>
        <v>0</v>
      </c>
      <c r="X26" s="16">
        <f t="shared" si="48"/>
        <v>0</v>
      </c>
      <c r="Y26" s="16">
        <f t="shared" si="48"/>
        <v>0</v>
      </c>
      <c r="Z26" s="16">
        <f t="shared" si="48"/>
        <v>0</v>
      </c>
      <c r="AA26" s="16">
        <f t="shared" si="48"/>
        <v>0</v>
      </c>
      <c r="AB26" s="16">
        <f t="shared" si="48"/>
        <v>0</v>
      </c>
      <c r="AC26" s="16">
        <f t="shared" si="48"/>
        <v>0</v>
      </c>
      <c r="AD26" s="16">
        <f t="shared" si="48"/>
        <v>0</v>
      </c>
      <c r="AE26" s="16">
        <f t="shared" si="48"/>
        <v>0</v>
      </c>
      <c r="AF26" s="16">
        <f t="shared" si="48"/>
        <v>0</v>
      </c>
      <c r="AG26" s="16">
        <f t="shared" si="48"/>
        <v>1407231607.8897159</v>
      </c>
      <c r="AH26" s="16">
        <f t="shared" si="48"/>
        <v>6374713660.8891459</v>
      </c>
      <c r="AI26" s="16">
        <f t="shared" si="48"/>
        <v>7211122750.1471214</v>
      </c>
      <c r="AJ26" s="16">
        <f t="shared" si="48"/>
        <v>1140327131.630558</v>
      </c>
      <c r="AK26" s="16">
        <f t="shared" si="48"/>
        <v>1066616264.5007999</v>
      </c>
      <c r="AL26" s="16">
        <f t="shared" si="48"/>
        <v>1226410184.9999998</v>
      </c>
      <c r="AM26" s="16">
        <f t="shared" si="48"/>
        <v>4802890000</v>
      </c>
    </row>
    <row r="27" spans="1:39" x14ac:dyDescent="0.2">
      <c r="A27" s="16" t="s">
        <v>1303</v>
      </c>
      <c r="C27" s="16">
        <f t="shared" ref="C27:D27" si="49">C$2*C114</f>
        <v>0</v>
      </c>
      <c r="D27" s="16">
        <f t="shared" si="49"/>
        <v>0</v>
      </c>
      <c r="E27" s="16">
        <f t="shared" ref="E27:AM27" si="50">E$2*E114</f>
        <v>0</v>
      </c>
      <c r="F27" s="16">
        <f t="shared" si="50"/>
        <v>0</v>
      </c>
      <c r="G27" s="16">
        <f t="shared" si="50"/>
        <v>0</v>
      </c>
      <c r="H27" s="16">
        <f t="shared" si="50"/>
        <v>0</v>
      </c>
      <c r="I27" s="16">
        <f t="shared" si="50"/>
        <v>0</v>
      </c>
      <c r="J27" s="16">
        <f t="shared" si="50"/>
        <v>0</v>
      </c>
      <c r="K27" s="16">
        <f t="shared" si="50"/>
        <v>0</v>
      </c>
      <c r="L27" s="16">
        <f t="shared" si="50"/>
        <v>0</v>
      </c>
      <c r="M27" s="16">
        <f t="shared" si="50"/>
        <v>0</v>
      </c>
      <c r="N27" s="16">
        <f t="shared" si="50"/>
        <v>0</v>
      </c>
      <c r="O27" s="16">
        <f t="shared" si="50"/>
        <v>0</v>
      </c>
      <c r="P27" s="16">
        <f t="shared" si="50"/>
        <v>0</v>
      </c>
      <c r="Q27" s="16">
        <f t="shared" si="50"/>
        <v>0</v>
      </c>
      <c r="R27" s="16">
        <f t="shared" si="50"/>
        <v>0</v>
      </c>
      <c r="S27" s="16">
        <f t="shared" si="50"/>
        <v>0</v>
      </c>
      <c r="T27" s="16">
        <f t="shared" si="50"/>
        <v>0</v>
      </c>
      <c r="U27" s="16">
        <f t="shared" si="50"/>
        <v>0</v>
      </c>
      <c r="V27" s="16">
        <f t="shared" si="50"/>
        <v>0</v>
      </c>
      <c r="W27" s="16">
        <f t="shared" si="50"/>
        <v>0</v>
      </c>
      <c r="X27" s="16">
        <f t="shared" si="50"/>
        <v>0</v>
      </c>
      <c r="Y27" s="16">
        <f t="shared" si="50"/>
        <v>88538487.217752606</v>
      </c>
      <c r="Z27" s="16">
        <f t="shared" si="50"/>
        <v>96213676.981031612</v>
      </c>
      <c r="AA27" s="16">
        <f t="shared" si="50"/>
        <v>-51945298.941114977</v>
      </c>
      <c r="AB27" s="16">
        <f t="shared" si="50"/>
        <v>-12437585.378163813</v>
      </c>
      <c r="AC27" s="16">
        <f t="shared" si="50"/>
        <v>4081376.0511136749</v>
      </c>
      <c r="AD27" s="16">
        <f t="shared" si="50"/>
        <v>209322247.26796085</v>
      </c>
      <c r="AE27" s="16">
        <f t="shared" si="50"/>
        <v>573890440.13051867</v>
      </c>
      <c r="AF27" s="16">
        <f t="shared" si="50"/>
        <v>684168452.6744045</v>
      </c>
      <c r="AG27" s="16">
        <f t="shared" si="50"/>
        <v>866383029.99403274</v>
      </c>
      <c r="AH27" s="16">
        <f t="shared" si="50"/>
        <v>2357546053.9578152</v>
      </c>
      <c r="AI27" s="16">
        <f t="shared" si="50"/>
        <v>-1746135939.1578925</v>
      </c>
      <c r="AJ27" s="16">
        <f t="shared" si="50"/>
        <v>-776005364.33644998</v>
      </c>
      <c r="AK27" s="16">
        <f t="shared" si="50"/>
        <v>-32766813.210299999</v>
      </c>
      <c r="AL27" s="16">
        <f t="shared" si="50"/>
        <v>-11680096.999999998</v>
      </c>
      <c r="AM27" s="16">
        <f t="shared" si="50"/>
        <v>-2060000</v>
      </c>
    </row>
    <row r="28" spans="1:39" x14ac:dyDescent="0.2">
      <c r="A28" s="16" t="s">
        <v>1304</v>
      </c>
      <c r="C28" s="16">
        <f t="shared" ref="C28:D28" si="51">C$2*C115</f>
        <v>0</v>
      </c>
      <c r="D28" s="16">
        <f t="shared" si="51"/>
        <v>0</v>
      </c>
      <c r="E28" s="16">
        <f t="shared" ref="E28:AM28" si="52">E$2*E115</f>
        <v>0</v>
      </c>
      <c r="F28" s="16">
        <f t="shared" si="52"/>
        <v>0</v>
      </c>
      <c r="G28" s="16">
        <f t="shared" si="52"/>
        <v>0</v>
      </c>
      <c r="H28" s="16">
        <f t="shared" si="52"/>
        <v>0</v>
      </c>
      <c r="I28" s="16">
        <f t="shared" si="52"/>
        <v>0</v>
      </c>
      <c r="J28" s="16">
        <f t="shared" si="52"/>
        <v>0</v>
      </c>
      <c r="K28" s="16">
        <f t="shared" si="52"/>
        <v>0</v>
      </c>
      <c r="L28" s="16">
        <f t="shared" si="52"/>
        <v>-145233955.95083553</v>
      </c>
      <c r="M28" s="16">
        <f t="shared" si="52"/>
        <v>-86463062.511431128</v>
      </c>
      <c r="N28" s="16">
        <f t="shared" si="52"/>
        <v>-127079971.77768806</v>
      </c>
      <c r="O28" s="16">
        <f t="shared" si="52"/>
        <v>-79016953.422675595</v>
      </c>
      <c r="P28" s="16">
        <f t="shared" si="52"/>
        <v>104423124.76192288</v>
      </c>
      <c r="Q28" s="16">
        <f t="shared" si="52"/>
        <v>131912117.19723015</v>
      </c>
      <c r="R28" s="16">
        <f t="shared" si="52"/>
        <v>-293467077.00690204</v>
      </c>
      <c r="S28" s="16">
        <f t="shared" si="52"/>
        <v>1128080584.944581</v>
      </c>
      <c r="T28" s="16">
        <f t="shared" si="52"/>
        <v>1938985965.572145</v>
      </c>
      <c r="U28" s="16">
        <f t="shared" si="52"/>
        <v>-1024274283.8192211</v>
      </c>
      <c r="V28" s="16">
        <f t="shared" si="52"/>
        <v>3569476792.6535664</v>
      </c>
      <c r="W28" s="16">
        <f t="shared" si="52"/>
        <v>4029609025.7612443</v>
      </c>
      <c r="X28" s="16">
        <f t="shared" si="52"/>
        <v>5278292317.7337799</v>
      </c>
      <c r="Y28" s="16">
        <f t="shared" si="52"/>
        <v>5747501444.3256636</v>
      </c>
      <c r="Z28" s="16">
        <f t="shared" si="52"/>
        <v>5275927359.3435717</v>
      </c>
      <c r="AA28" s="16">
        <f t="shared" si="52"/>
        <v>5070984318.2515488</v>
      </c>
      <c r="AB28" s="16">
        <f t="shared" si="52"/>
        <v>5815262141.2570362</v>
      </c>
      <c r="AC28" s="16">
        <f t="shared" si="52"/>
        <v>20210974205.114918</v>
      </c>
      <c r="AD28" s="16">
        <f t="shared" si="52"/>
        <v>29439678919.329636</v>
      </c>
      <c r="AE28" s="16">
        <f t="shared" si="52"/>
        <v>22924777698.3913</v>
      </c>
      <c r="AF28" s="16">
        <f t="shared" si="52"/>
        <v>17698116627.594681</v>
      </c>
      <c r="AG28" s="16">
        <f t="shared" si="52"/>
        <v>9995445637.460741</v>
      </c>
      <c r="AH28" s="16">
        <f t="shared" si="52"/>
        <v>6512279249.690753</v>
      </c>
      <c r="AI28" s="16">
        <f t="shared" si="52"/>
        <v>2055219240.0948679</v>
      </c>
      <c r="AJ28" s="16">
        <f t="shared" si="52"/>
        <v>10052851965.535419</v>
      </c>
      <c r="AK28" s="16">
        <f t="shared" si="52"/>
        <v>6569181103.6097994</v>
      </c>
      <c r="AL28" s="16">
        <f t="shared" si="52"/>
        <v>7283071392.999999</v>
      </c>
      <c r="AM28" s="16">
        <f t="shared" si="52"/>
        <v>710700000</v>
      </c>
    </row>
    <row r="29" spans="1:39" x14ac:dyDescent="0.2">
      <c r="A29" s="16" t="s">
        <v>1305</v>
      </c>
      <c r="C29" s="16">
        <f t="shared" ref="C29:D29" si="53">C$2*C116</f>
        <v>0</v>
      </c>
      <c r="D29" s="16">
        <f t="shared" si="53"/>
        <v>0</v>
      </c>
      <c r="E29" s="16">
        <f t="shared" ref="E29:AM29" si="54">E$2*E116</f>
        <v>0</v>
      </c>
      <c r="F29" s="16">
        <f t="shared" si="54"/>
        <v>0</v>
      </c>
      <c r="G29" s="16">
        <f t="shared" si="54"/>
        <v>0</v>
      </c>
      <c r="H29" s="16">
        <f t="shared" si="54"/>
        <v>0</v>
      </c>
      <c r="I29" s="16">
        <f t="shared" si="54"/>
        <v>0</v>
      </c>
      <c r="J29" s="16">
        <f t="shared" si="54"/>
        <v>0</v>
      </c>
      <c r="K29" s="16">
        <f t="shared" si="54"/>
        <v>0</v>
      </c>
      <c r="L29" s="16">
        <f t="shared" si="54"/>
        <v>600140.31384642771</v>
      </c>
      <c r="M29" s="16">
        <f t="shared" si="54"/>
        <v>1772591.2587764924</v>
      </c>
      <c r="N29" s="16">
        <f t="shared" si="54"/>
        <v>1743475.2225597447</v>
      </c>
      <c r="O29" s="16">
        <f t="shared" si="54"/>
        <v>2260751.8351060213</v>
      </c>
      <c r="P29" s="16">
        <f t="shared" si="54"/>
        <v>7516312.7907558465</v>
      </c>
      <c r="Q29" s="16">
        <f t="shared" si="54"/>
        <v>2336413.6457402781</v>
      </c>
      <c r="R29" s="16">
        <f t="shared" si="54"/>
        <v>-167339627.81344184</v>
      </c>
      <c r="S29" s="16">
        <f t="shared" si="54"/>
        <v>355823255.761325</v>
      </c>
      <c r="T29" s="16">
        <f t="shared" si="54"/>
        <v>580594942.75335574</v>
      </c>
      <c r="U29" s="16">
        <f t="shared" si="54"/>
        <v>885517294.69788837</v>
      </c>
      <c r="V29" s="16">
        <f t="shared" si="54"/>
        <v>1029868714.8168212</v>
      </c>
      <c r="W29" s="16">
        <f t="shared" si="54"/>
        <v>1058948030.851501</v>
      </c>
      <c r="X29" s="16">
        <f t="shared" si="54"/>
        <v>1320891915.4719381</v>
      </c>
      <c r="Y29" s="16">
        <f t="shared" si="54"/>
        <v>1503568176.8050807</v>
      </c>
      <c r="Z29" s="16">
        <f t="shared" si="54"/>
        <v>1245564016.8428724</v>
      </c>
      <c r="AA29" s="16">
        <f t="shared" si="54"/>
        <v>1457276224.3480365</v>
      </c>
      <c r="AB29" s="16">
        <f t="shared" si="54"/>
        <v>1590628974.474061</v>
      </c>
      <c r="AC29" s="16">
        <f t="shared" si="54"/>
        <v>3805202938.3216496</v>
      </c>
      <c r="AD29" s="16">
        <f t="shared" si="54"/>
        <v>4829363276.2536678</v>
      </c>
      <c r="AE29" s="16">
        <f t="shared" si="54"/>
        <v>4839183641.1940231</v>
      </c>
      <c r="AF29" s="16">
        <f t="shared" si="54"/>
        <v>11623014726.600544</v>
      </c>
      <c r="AG29" s="16">
        <f t="shared" si="54"/>
        <v>2997736549.0474</v>
      </c>
      <c r="AH29" s="16">
        <f t="shared" si="54"/>
        <v>-257462202.89475068</v>
      </c>
      <c r="AI29" s="16">
        <f t="shared" si="54"/>
        <v>1945623966.0574543</v>
      </c>
      <c r="AJ29" s="16">
        <f t="shared" si="54"/>
        <v>2522321035.5662074</v>
      </c>
      <c r="AK29" s="16">
        <f t="shared" si="54"/>
        <v>1410102858.1536</v>
      </c>
      <c r="AL29" s="16">
        <f t="shared" si="54"/>
        <v>1324098268.9999998</v>
      </c>
      <c r="AM29" s="16">
        <f t="shared" si="54"/>
        <v>217330000</v>
      </c>
    </row>
    <row r="30" spans="1:39" x14ac:dyDescent="0.2">
      <c r="A30" s="16" t="s">
        <v>1306</v>
      </c>
      <c r="C30" s="16">
        <f t="shared" ref="C30:D30" si="55">C$2*C117</f>
        <v>-890842.27336295589</v>
      </c>
      <c r="D30" s="16">
        <f t="shared" si="55"/>
        <v>-4181584.075309813</v>
      </c>
      <c r="E30" s="16">
        <f t="shared" ref="E30:AM30" si="56">E$2*E117</f>
        <v>-9991837.694886053</v>
      </c>
      <c r="F30" s="16">
        <f t="shared" si="56"/>
        <v>-10639675.728108671</v>
      </c>
      <c r="G30" s="16">
        <f t="shared" si="56"/>
        <v>-32492836.85647222</v>
      </c>
      <c r="H30" s="16">
        <f t="shared" si="56"/>
        <v>-57354767.021437049</v>
      </c>
      <c r="I30" s="16">
        <f t="shared" si="56"/>
        <v>-68135294.385796219</v>
      </c>
      <c r="J30" s="16">
        <f t="shared" si="56"/>
        <v>-58021005.027623244</v>
      </c>
      <c r="K30" s="16">
        <f t="shared" si="56"/>
        <v>-44729817.909018978</v>
      </c>
      <c r="L30" s="16">
        <f t="shared" si="56"/>
        <v>-145834096.26468194</v>
      </c>
      <c r="M30" s="16">
        <f t="shared" si="56"/>
        <v>-88235653.770207614</v>
      </c>
      <c r="N30" s="16">
        <f t="shared" si="56"/>
        <v>-128823447.00024779</v>
      </c>
      <c r="O30" s="16">
        <f t="shared" si="56"/>
        <v>-107052915.9215842</v>
      </c>
      <c r="P30" s="16">
        <f t="shared" si="56"/>
        <v>95014555.232309282</v>
      </c>
      <c r="Q30" s="16">
        <f t="shared" si="56"/>
        <v>129575703.55148986</v>
      </c>
      <c r="R30" s="16">
        <f t="shared" si="56"/>
        <v>-126127449.19346021</v>
      </c>
      <c r="S30" s="16">
        <f t="shared" si="56"/>
        <v>772257329.18325615</v>
      </c>
      <c r="T30" s="16">
        <f t="shared" si="56"/>
        <v>1358391022.8187892</v>
      </c>
      <c r="U30" s="16">
        <f t="shared" si="56"/>
        <v>-1909791578.5171094</v>
      </c>
      <c r="V30" s="16">
        <f t="shared" si="56"/>
        <v>2539608077.8367453</v>
      </c>
      <c r="W30" s="16">
        <f t="shared" si="56"/>
        <v>2983572880.8379774</v>
      </c>
      <c r="X30" s="16">
        <f t="shared" si="56"/>
        <v>3972718494.4437909</v>
      </c>
      <c r="Y30" s="16">
        <f t="shared" si="56"/>
        <v>4260834107.0200086</v>
      </c>
      <c r="Z30" s="16">
        <f t="shared" si="56"/>
        <v>4051429457.2035341</v>
      </c>
      <c r="AA30" s="16">
        <f t="shared" si="56"/>
        <v>3638978779.8748655</v>
      </c>
      <c r="AB30" s="16">
        <f t="shared" si="56"/>
        <v>4249508337.5393028</v>
      </c>
      <c r="AC30" s="16">
        <f t="shared" si="56"/>
        <v>16462910531.50886</v>
      </c>
      <c r="AD30" s="16">
        <f t="shared" si="56"/>
        <v>24613034113.819706</v>
      </c>
      <c r="AE30" s="16">
        <f t="shared" si="56"/>
        <v>18103025308.883488</v>
      </c>
      <c r="AF30" s="16">
        <f t="shared" si="56"/>
        <v>6054171317.355916</v>
      </c>
      <c r="AG30" s="16">
        <f t="shared" si="56"/>
        <v>6991300929.9074678</v>
      </c>
      <c r="AH30" s="16">
        <f t="shared" si="56"/>
        <v>6797506984.2702312</v>
      </c>
      <c r="AI30" s="16">
        <f t="shared" si="56"/>
        <v>151463131.53485245</v>
      </c>
      <c r="AJ30" s="16">
        <f t="shared" si="56"/>
        <v>7559676671.3527403</v>
      </c>
      <c r="AK30" s="16">
        <f t="shared" si="56"/>
        <v>5188455388.3343992</v>
      </c>
      <c r="AL30" s="16">
        <f t="shared" si="56"/>
        <v>6015249954.999999</v>
      </c>
      <c r="AM30" s="16">
        <f t="shared" si="56"/>
        <v>494400000</v>
      </c>
    </row>
    <row r="31" spans="1:39" x14ac:dyDescent="0.2">
      <c r="A31" s="16" t="s">
        <v>1307</v>
      </c>
      <c r="C31" s="16">
        <f t="shared" ref="C31:D31" si="57">C$2*C118</f>
        <v>0</v>
      </c>
      <c r="D31" s="16">
        <f t="shared" si="57"/>
        <v>0</v>
      </c>
      <c r="E31" s="16">
        <f t="shared" ref="E31:AM31" si="58">E$2*E118</f>
        <v>-9991837.694886053</v>
      </c>
      <c r="F31" s="16">
        <f t="shared" si="58"/>
        <v>-10639675.728108671</v>
      </c>
      <c r="G31" s="16">
        <f t="shared" si="58"/>
        <v>-32492836.85647222</v>
      </c>
      <c r="H31" s="16">
        <f t="shared" si="58"/>
        <v>-57354767.021437049</v>
      </c>
      <c r="I31" s="16">
        <f t="shared" si="58"/>
        <v>-68135294.385796219</v>
      </c>
      <c r="J31" s="16">
        <f t="shared" si="58"/>
        <v>-58021005.027623244</v>
      </c>
      <c r="K31" s="16">
        <f t="shared" si="58"/>
        <v>-44729817.909018978</v>
      </c>
      <c r="L31" s="16">
        <f t="shared" si="58"/>
        <v>-145834096.26468194</v>
      </c>
      <c r="M31" s="16">
        <f t="shared" si="58"/>
        <v>-88235653.770207614</v>
      </c>
      <c r="N31" s="16">
        <f t="shared" si="58"/>
        <v>-128823447.00024779</v>
      </c>
      <c r="O31" s="16">
        <f t="shared" si="58"/>
        <v>-107052915.9215842</v>
      </c>
      <c r="P31" s="16">
        <f t="shared" si="58"/>
        <v>95014555.232309282</v>
      </c>
      <c r="Q31" s="16">
        <f t="shared" si="58"/>
        <v>129575703.55148986</v>
      </c>
      <c r="R31" s="16">
        <f t="shared" si="58"/>
        <v>-126127449.19346021</v>
      </c>
      <c r="S31" s="16">
        <f t="shared" si="58"/>
        <v>772257329.18325615</v>
      </c>
      <c r="T31" s="16">
        <f t="shared" si="58"/>
        <v>1358391022.8187892</v>
      </c>
      <c r="U31" s="16">
        <f t="shared" si="58"/>
        <v>-1909791578.5171094</v>
      </c>
      <c r="V31" s="16">
        <f t="shared" si="58"/>
        <v>2539608077.8367453</v>
      </c>
      <c r="W31" s="16">
        <f t="shared" si="58"/>
        <v>2983572880.8379774</v>
      </c>
      <c r="X31" s="16">
        <f t="shared" si="58"/>
        <v>3972718494.4437909</v>
      </c>
      <c r="Y31" s="16">
        <f t="shared" si="58"/>
        <v>4260834107.0200086</v>
      </c>
      <c r="Z31" s="16">
        <f t="shared" si="58"/>
        <v>4051429457.2035341</v>
      </c>
      <c r="AA31" s="16">
        <f t="shared" si="58"/>
        <v>3638978779.8748655</v>
      </c>
      <c r="AB31" s="16">
        <f t="shared" si="58"/>
        <v>4249508337.5393028</v>
      </c>
      <c r="AC31" s="16">
        <f t="shared" si="58"/>
        <v>16462910531.50886</v>
      </c>
      <c r="AD31" s="16">
        <f t="shared" si="58"/>
        <v>24613034113.819706</v>
      </c>
      <c r="AE31" s="16">
        <f t="shared" si="58"/>
        <v>18103025308.883488</v>
      </c>
      <c r="AF31" s="16">
        <f t="shared" si="58"/>
        <v>6054171317.355916</v>
      </c>
      <c r="AG31" s="16">
        <f t="shared" si="58"/>
        <v>6991300929.9074678</v>
      </c>
      <c r="AH31" s="16">
        <f t="shared" si="58"/>
        <v>6797506984.2702312</v>
      </c>
      <c r="AI31" s="16">
        <f t="shared" si="58"/>
        <v>151463131.53485245</v>
      </c>
      <c r="AJ31" s="16">
        <f t="shared" si="58"/>
        <v>7559676671.3527403</v>
      </c>
      <c r="AK31" s="16">
        <f t="shared" si="58"/>
        <v>5188455388.3343992</v>
      </c>
      <c r="AL31" s="16">
        <f t="shared" si="58"/>
        <v>6015249954.999999</v>
      </c>
      <c r="AM31" s="16">
        <f t="shared" si="58"/>
        <v>494400000</v>
      </c>
    </row>
    <row r="32" spans="1:39" x14ac:dyDescent="0.2">
      <c r="A32" s="16" t="s">
        <v>1308</v>
      </c>
      <c r="C32" s="16">
        <f t="shared" ref="C32:D32" si="59">C$2*C119</f>
        <v>0</v>
      </c>
      <c r="D32" s="16">
        <f t="shared" si="59"/>
        <v>0</v>
      </c>
      <c r="E32" s="16">
        <f t="shared" ref="E32:AM32" si="60">E$2*E119</f>
        <v>-9991837.694886053</v>
      </c>
      <c r="F32" s="16">
        <f t="shared" si="60"/>
        <v>-10639675.728108671</v>
      </c>
      <c r="G32" s="16">
        <f t="shared" si="60"/>
        <v>-32492836.85647222</v>
      </c>
      <c r="H32" s="16">
        <f t="shared" si="60"/>
        <v>-57354767.021437049</v>
      </c>
      <c r="I32" s="16">
        <f t="shared" si="60"/>
        <v>-68135294.385796219</v>
      </c>
      <c r="J32" s="16">
        <f t="shared" si="60"/>
        <v>-58021005.027623244</v>
      </c>
      <c r="K32" s="16">
        <f t="shared" si="60"/>
        <v>-44729817.909018978</v>
      </c>
      <c r="L32" s="16">
        <f t="shared" si="60"/>
        <v>-145834096.26468194</v>
      </c>
      <c r="M32" s="16">
        <f t="shared" si="60"/>
        <v>-88235653.770207614</v>
      </c>
      <c r="N32" s="16">
        <f t="shared" si="60"/>
        <v>-128823447.00024779</v>
      </c>
      <c r="O32" s="16">
        <f t="shared" si="60"/>
        <v>-107052915.9215842</v>
      </c>
      <c r="P32" s="16">
        <f t="shared" si="60"/>
        <v>95014555.232309282</v>
      </c>
      <c r="Q32" s="16">
        <f t="shared" si="60"/>
        <v>129575703.55148986</v>
      </c>
      <c r="R32" s="16">
        <f t="shared" si="60"/>
        <v>-126127449.19346021</v>
      </c>
      <c r="S32" s="16">
        <f t="shared" si="60"/>
        <v>772257329.18325615</v>
      </c>
      <c r="T32" s="16">
        <f t="shared" si="60"/>
        <v>1351723522.1539021</v>
      </c>
      <c r="U32" s="16">
        <f t="shared" si="60"/>
        <v>-1919848037.7261298</v>
      </c>
      <c r="V32" s="16">
        <f t="shared" si="60"/>
        <v>2525288274.077354</v>
      </c>
      <c r="W32" s="16">
        <f t="shared" si="60"/>
        <v>2970660994.9097433</v>
      </c>
      <c r="X32" s="16">
        <f t="shared" si="60"/>
        <v>3957400402.2618423</v>
      </c>
      <c r="Y32" s="16">
        <f t="shared" si="60"/>
        <v>4243933267.5205827</v>
      </c>
      <c r="Z32" s="16">
        <f t="shared" si="60"/>
        <v>4030363342.500699</v>
      </c>
      <c r="AA32" s="16">
        <f t="shared" si="60"/>
        <v>3613708093.9035125</v>
      </c>
      <c r="AB32" s="16">
        <f t="shared" si="60"/>
        <v>4224633166.7829752</v>
      </c>
      <c r="AC32" s="16">
        <f t="shared" si="60"/>
        <v>16405771266.793268</v>
      </c>
      <c r="AD32" s="16">
        <f t="shared" si="60"/>
        <v>24610315643.075966</v>
      </c>
      <c r="AE32" s="16">
        <f t="shared" si="60"/>
        <v>18085594057.197277</v>
      </c>
      <c r="AF32" s="16">
        <f t="shared" si="60"/>
        <v>6075101900.9941387</v>
      </c>
      <c r="AG32" s="16">
        <f t="shared" si="60"/>
        <v>6997709088.4133406</v>
      </c>
      <c r="AH32" s="16">
        <f t="shared" si="60"/>
        <v>6769741452.5855036</v>
      </c>
      <c r="AI32" s="16">
        <f t="shared" si="60"/>
        <v>109595274.03741357</v>
      </c>
      <c r="AJ32" s="16">
        <f t="shared" si="60"/>
        <v>7530530929.9692116</v>
      </c>
      <c r="AK32" s="16">
        <f t="shared" si="60"/>
        <v>5159078245.4561996</v>
      </c>
      <c r="AL32" s="16">
        <f t="shared" si="60"/>
        <v>5960034950.999999</v>
      </c>
      <c r="AM32" s="16">
        <f t="shared" si="60"/>
        <v>494400000</v>
      </c>
    </row>
    <row r="33" spans="1:39" x14ac:dyDescent="0.2">
      <c r="A33" s="47" t="s">
        <v>1411</v>
      </c>
      <c r="C33" s="16">
        <f t="shared" ref="C33:D33" si="61">C$2*C120</f>
        <v>0</v>
      </c>
      <c r="D33" s="16">
        <f t="shared" si="61"/>
        <v>0</v>
      </c>
      <c r="E33" s="16">
        <f t="shared" ref="E33:AM33" si="62">E$2*E120</f>
        <v>-3.0769230769230766</v>
      </c>
      <c r="F33" s="16">
        <f t="shared" si="62"/>
        <v>-1.607142857142857</v>
      </c>
      <c r="G33" s="16">
        <f t="shared" si="62"/>
        <v>-3.3571428571428572</v>
      </c>
      <c r="H33" s="16">
        <f t="shared" si="62"/>
        <v>-6.2682926829268286</v>
      </c>
      <c r="I33" s="16">
        <f t="shared" si="62"/>
        <v>-6.3877551020408161</v>
      </c>
      <c r="J33" s="16">
        <f t="shared" si="62"/>
        <v>-10.148148148148149</v>
      </c>
      <c r="K33" s="16">
        <f t="shared" si="62"/>
        <v>-0.64970059880239528</v>
      </c>
      <c r="L33" s="16">
        <f t="shared" si="62"/>
        <v>-0.55102040816326525</v>
      </c>
      <c r="M33" s="16">
        <f t="shared" si="62"/>
        <v>-0.2964923891462608</v>
      </c>
      <c r="N33" s="16">
        <f t="shared" si="62"/>
        <v>-0.39349112426035504</v>
      </c>
      <c r="O33" s="16">
        <f t="shared" si="62"/>
        <v>-0.29033264299046307</v>
      </c>
      <c r="P33" s="16">
        <f t="shared" si="62"/>
        <v>0.22360107627615297</v>
      </c>
      <c r="Q33" s="16">
        <f t="shared" si="62"/>
        <v>0.15445275177274578</v>
      </c>
      <c r="R33" s="16">
        <f t="shared" si="62"/>
        <v>-8.2965764221122215E-2</v>
      </c>
      <c r="S33" s="16">
        <f t="shared" si="62"/>
        <v>0.33924496138895582</v>
      </c>
      <c r="T33" s="16">
        <f t="shared" si="62"/>
        <v>0.39928958785249458</v>
      </c>
      <c r="U33" s="16">
        <f t="shared" si="62"/>
        <v>-0.39529677916315148</v>
      </c>
      <c r="V33" s="16">
        <f t="shared" si="62"/>
        <v>0.37970990852343178</v>
      </c>
      <c r="W33" s="16">
        <f t="shared" si="62"/>
        <v>0.36927048681066388</v>
      </c>
      <c r="X33" s="16">
        <f t="shared" si="62"/>
        <v>0.37447562057300249</v>
      </c>
      <c r="Y33" s="16">
        <f t="shared" si="62"/>
        <v>0.36351696098583292</v>
      </c>
      <c r="Z33" s="16">
        <f t="shared" si="62"/>
        <v>0.33260953432668866</v>
      </c>
      <c r="AA33" s="16">
        <f t="shared" si="62"/>
        <v>0.26530612244897955</v>
      </c>
      <c r="AB33" s="16">
        <f t="shared" si="62"/>
        <v>0.27289769683985005</v>
      </c>
      <c r="AC33" s="16">
        <f t="shared" si="62"/>
        <v>0.48449176376054637</v>
      </c>
      <c r="AD33" s="16">
        <f t="shared" si="62"/>
        <v>0.55473513281656917</v>
      </c>
      <c r="AE33" s="16">
        <f t="shared" si="62"/>
        <v>0.44383020730503453</v>
      </c>
      <c r="AF33" s="16">
        <f t="shared" si="62"/>
        <v>0.17788332631095108</v>
      </c>
      <c r="AG33" s="16">
        <f t="shared" si="62"/>
        <v>0.24675735526732048</v>
      </c>
      <c r="AH33" s="16">
        <f t="shared" si="62"/>
        <v>0.23894160096218092</v>
      </c>
      <c r="AI33" s="16">
        <f t="shared" si="62"/>
        <v>3.6048442626270814E-3</v>
      </c>
      <c r="AJ33" s="16">
        <f t="shared" si="62"/>
        <v>0.2271012635048526</v>
      </c>
      <c r="AK33" s="16">
        <f t="shared" si="62"/>
        <v>0.16736923133316225</v>
      </c>
      <c r="AL33" s="16">
        <f t="shared" si="62"/>
        <v>0.20699955745685206</v>
      </c>
      <c r="AM33" s="16">
        <f t="shared" si="62"/>
        <v>1.6693329623704529E-2</v>
      </c>
    </row>
    <row r="34" spans="1:39" x14ac:dyDescent="0.2">
      <c r="A34" s="16" t="s">
        <v>1309</v>
      </c>
      <c r="C34" s="16">
        <f t="shared" ref="C34:D34" si="63">C$2*C121</f>
        <v>0</v>
      </c>
      <c r="D34" s="16">
        <f t="shared" si="63"/>
        <v>0</v>
      </c>
      <c r="E34" s="16">
        <f t="shared" ref="E34:AM34" si="64">E$2*E121</f>
        <v>-9991837.694886053</v>
      </c>
      <c r="F34" s="16">
        <f t="shared" si="64"/>
        <v>-10639675.728108671</v>
      </c>
      <c r="G34" s="16">
        <f t="shared" si="64"/>
        <v>-32492836.85647222</v>
      </c>
      <c r="H34" s="16">
        <f t="shared" si="64"/>
        <v>-57354767.021437049</v>
      </c>
      <c r="I34" s="16">
        <f t="shared" si="64"/>
        <v>-68135294.385796219</v>
      </c>
      <c r="J34" s="16">
        <f t="shared" si="64"/>
        <v>-58021005.027623244</v>
      </c>
      <c r="K34" s="16">
        <f t="shared" si="64"/>
        <v>-44729817.909018978</v>
      </c>
      <c r="L34" s="16">
        <f t="shared" si="64"/>
        <v>-145834096.26468194</v>
      </c>
      <c r="M34" s="16">
        <f t="shared" si="64"/>
        <v>-88235653.770207614</v>
      </c>
      <c r="N34" s="16">
        <f t="shared" si="64"/>
        <v>-128823447.00024779</v>
      </c>
      <c r="O34" s="16">
        <f t="shared" si="64"/>
        <v>-81277705.25778161</v>
      </c>
      <c r="P34" s="16">
        <f t="shared" si="64"/>
        <v>93035047.462265</v>
      </c>
      <c r="Q34" s="16">
        <f t="shared" si="64"/>
        <v>129575703.55148986</v>
      </c>
      <c r="R34" s="16">
        <f t="shared" si="64"/>
        <v>-126127449.19346021</v>
      </c>
      <c r="S34" s="16">
        <f t="shared" si="64"/>
        <v>772257329.18325615</v>
      </c>
      <c r="T34" s="16">
        <f t="shared" si="64"/>
        <v>1358391022.8187892</v>
      </c>
      <c r="U34" s="16">
        <f t="shared" si="64"/>
        <v>-1909791578.5171094</v>
      </c>
      <c r="V34" s="16">
        <f t="shared" si="64"/>
        <v>2539608077.8367453</v>
      </c>
      <c r="W34" s="16">
        <f t="shared" si="64"/>
        <v>2970660994.9097433</v>
      </c>
      <c r="X34" s="16">
        <f t="shared" si="64"/>
        <v>3957400402.2618423</v>
      </c>
      <c r="Y34" s="16">
        <f t="shared" si="64"/>
        <v>4243933267.5205827</v>
      </c>
      <c r="Z34" s="16">
        <f t="shared" si="64"/>
        <v>4030363342.500699</v>
      </c>
      <c r="AA34" s="16">
        <f t="shared" si="64"/>
        <v>3613708093.9035125</v>
      </c>
      <c r="AB34" s="16">
        <f t="shared" si="64"/>
        <v>4224633166.7829752</v>
      </c>
      <c r="AC34" s="16">
        <f t="shared" si="64"/>
        <v>16405771266.793268</v>
      </c>
      <c r="AD34" s="16">
        <f t="shared" si="64"/>
        <v>24610315643.075966</v>
      </c>
      <c r="AE34" s="16">
        <f t="shared" si="64"/>
        <v>18085594057.197277</v>
      </c>
      <c r="AF34" s="16">
        <f t="shared" si="64"/>
        <v>6075101900.9941387</v>
      </c>
      <c r="AG34" s="16">
        <f t="shared" si="64"/>
        <v>6997709088.4133406</v>
      </c>
      <c r="AH34" s="16">
        <f t="shared" si="64"/>
        <v>6769741452.5855036</v>
      </c>
      <c r="AI34" s="16">
        <f t="shared" si="64"/>
        <v>109595274.03741357</v>
      </c>
      <c r="AJ34" s="16">
        <f t="shared" si="64"/>
        <v>7530530929.9692116</v>
      </c>
      <c r="AK34" s="16">
        <f t="shared" si="64"/>
        <v>5159078245.4561996</v>
      </c>
      <c r="AL34" s="16">
        <f t="shared" si="64"/>
        <v>5958973123.999999</v>
      </c>
      <c r="AM34" s="16">
        <f t="shared" si="64"/>
        <v>493370000</v>
      </c>
    </row>
    <row r="35" spans="1:39" x14ac:dyDescent="0.2">
      <c r="A35" s="16" t="s">
        <v>1388</v>
      </c>
      <c r="C35" s="16">
        <f t="shared" ref="C35:D35" si="65">C$2*C122</f>
        <v>0</v>
      </c>
      <c r="D35" s="16">
        <f t="shared" si="65"/>
        <v>0</v>
      </c>
      <c r="E35" s="16">
        <f t="shared" ref="E35:AM35" si="66">E$2*E122</f>
        <v>0</v>
      </c>
      <c r="F35" s="16">
        <f t="shared" si="66"/>
        <v>0</v>
      </c>
      <c r="G35" s="16">
        <f t="shared" si="66"/>
        <v>0</v>
      </c>
      <c r="H35" s="16">
        <f t="shared" si="66"/>
        <v>0</v>
      </c>
      <c r="I35" s="16">
        <f t="shared" si="66"/>
        <v>0</v>
      </c>
      <c r="J35" s="16">
        <f t="shared" si="66"/>
        <v>0</v>
      </c>
      <c r="K35" s="16">
        <f t="shared" si="66"/>
        <v>0</v>
      </c>
      <c r="L35" s="16">
        <f t="shared" si="66"/>
        <v>0</v>
      </c>
      <c r="M35" s="16">
        <f t="shared" si="66"/>
        <v>0</v>
      </c>
      <c r="N35" s="16">
        <f t="shared" si="66"/>
        <v>0</v>
      </c>
      <c r="O35" s="16">
        <f t="shared" si="66"/>
        <v>-25775210.663802594</v>
      </c>
      <c r="P35" s="16">
        <f t="shared" si="66"/>
        <v>1979507.7700442846</v>
      </c>
      <c r="Q35" s="16">
        <f t="shared" si="66"/>
        <v>0</v>
      </c>
      <c r="R35" s="16">
        <f t="shared" si="66"/>
        <v>0</v>
      </c>
      <c r="S35" s="16">
        <f t="shared" si="66"/>
        <v>0</v>
      </c>
      <c r="T35" s="16">
        <f t="shared" si="66"/>
        <v>0</v>
      </c>
      <c r="U35" s="16">
        <f t="shared" si="66"/>
        <v>0</v>
      </c>
      <c r="V35" s="16">
        <f t="shared" si="66"/>
        <v>0</v>
      </c>
      <c r="W35" s="16">
        <f t="shared" si="66"/>
        <v>0</v>
      </c>
      <c r="X35" s="16">
        <f t="shared" si="66"/>
        <v>0</v>
      </c>
      <c r="Y35" s="16">
        <f t="shared" si="66"/>
        <v>0</v>
      </c>
      <c r="Z35" s="16">
        <f t="shared" si="66"/>
        <v>0</v>
      </c>
      <c r="AA35" s="16">
        <f t="shared" si="66"/>
        <v>0</v>
      </c>
      <c r="AB35" s="16">
        <f t="shared" si="66"/>
        <v>0</v>
      </c>
      <c r="AC35" s="16">
        <f t="shared" si="66"/>
        <v>0</v>
      </c>
      <c r="AD35" s="16">
        <f t="shared" si="66"/>
        <v>0</v>
      </c>
      <c r="AE35" s="16">
        <f t="shared" si="66"/>
        <v>0</v>
      </c>
      <c r="AF35" s="16">
        <f t="shared" si="66"/>
        <v>0</v>
      </c>
      <c r="AG35" s="16">
        <f t="shared" si="66"/>
        <v>0</v>
      </c>
      <c r="AH35" s="16">
        <f t="shared" si="66"/>
        <v>0</v>
      </c>
      <c r="AI35" s="16">
        <f t="shared" si="66"/>
        <v>0</v>
      </c>
      <c r="AJ35" s="16">
        <f t="shared" si="66"/>
        <v>0</v>
      </c>
      <c r="AK35" s="16">
        <f t="shared" si="66"/>
        <v>0</v>
      </c>
      <c r="AL35" s="16">
        <f t="shared" si="66"/>
        <v>0</v>
      </c>
      <c r="AM35" s="16">
        <f t="shared" si="66"/>
        <v>0</v>
      </c>
    </row>
    <row r="36" spans="1:39" x14ac:dyDescent="0.2">
      <c r="A36" s="16" t="s">
        <v>1392</v>
      </c>
      <c r="C36" s="16">
        <f t="shared" ref="C36:D36" si="67">C$2*C123</f>
        <v>0</v>
      </c>
      <c r="D36" s="16">
        <f t="shared" si="67"/>
        <v>0</v>
      </c>
      <c r="E36" s="16">
        <f t="shared" ref="E36:AM36" si="68">E$2*E123</f>
        <v>0</v>
      </c>
      <c r="F36" s="16">
        <f t="shared" si="68"/>
        <v>0</v>
      </c>
      <c r="G36" s="16">
        <f t="shared" si="68"/>
        <v>0</v>
      </c>
      <c r="H36" s="16">
        <f t="shared" si="68"/>
        <v>0</v>
      </c>
      <c r="I36" s="16">
        <f t="shared" si="68"/>
        <v>0</v>
      </c>
      <c r="J36" s="16">
        <f t="shared" si="68"/>
        <v>0</v>
      </c>
      <c r="K36" s="16">
        <f t="shared" si="68"/>
        <v>0</v>
      </c>
      <c r="L36" s="16">
        <f t="shared" si="68"/>
        <v>0</v>
      </c>
      <c r="M36" s="16">
        <f t="shared" si="68"/>
        <v>0</v>
      </c>
      <c r="N36" s="16">
        <f t="shared" si="68"/>
        <v>0</v>
      </c>
      <c r="O36" s="16">
        <f t="shared" si="68"/>
        <v>0</v>
      </c>
      <c r="P36" s="16">
        <f t="shared" si="68"/>
        <v>0</v>
      </c>
      <c r="Q36" s="16">
        <f t="shared" si="68"/>
        <v>0</v>
      </c>
      <c r="R36" s="16">
        <f t="shared" si="68"/>
        <v>0</v>
      </c>
      <c r="S36" s="16">
        <f t="shared" si="68"/>
        <v>0</v>
      </c>
      <c r="T36" s="16">
        <f t="shared" si="68"/>
        <v>6667500.6648872765</v>
      </c>
      <c r="U36" s="16">
        <f t="shared" si="68"/>
        <v>10056459.209020333</v>
      </c>
      <c r="V36" s="16">
        <f t="shared" si="68"/>
        <v>14319803.759391194</v>
      </c>
      <c r="W36" s="16">
        <f t="shared" si="68"/>
        <v>12911885.928234054</v>
      </c>
      <c r="X36" s="16">
        <f t="shared" si="68"/>
        <v>15318092.18194872</v>
      </c>
      <c r="Y36" s="16">
        <f t="shared" si="68"/>
        <v>16900839.49942603</v>
      </c>
      <c r="Z36" s="16">
        <f t="shared" si="68"/>
        <v>21066114.702835325</v>
      </c>
      <c r="AA36" s="16">
        <f t="shared" si="68"/>
        <v>25270685.971353233</v>
      </c>
      <c r="AB36" s="16">
        <f t="shared" si="68"/>
        <v>24875170.756327625</v>
      </c>
      <c r="AC36" s="16">
        <f t="shared" si="68"/>
        <v>57139264.715591446</v>
      </c>
      <c r="AD36" s="16">
        <f t="shared" si="68"/>
        <v>2718470.7437397512</v>
      </c>
      <c r="AE36" s="16">
        <f t="shared" si="68"/>
        <v>17431251.686207343</v>
      </c>
      <c r="AF36" s="16">
        <f t="shared" si="68"/>
        <v>-20930583.638222698</v>
      </c>
      <c r="AG36" s="16">
        <f t="shared" si="68"/>
        <v>-6408158.5058730226</v>
      </c>
      <c r="AH36" s="16">
        <f t="shared" si="68"/>
        <v>27765531.684728015</v>
      </c>
      <c r="AI36" s="16">
        <f t="shared" si="68"/>
        <v>41867857.497438893</v>
      </c>
      <c r="AJ36" s="16">
        <f t="shared" si="68"/>
        <v>29145741.383528639</v>
      </c>
      <c r="AK36" s="16">
        <f t="shared" si="68"/>
        <v>29377142.878199998</v>
      </c>
      <c r="AL36" s="16">
        <f t="shared" si="68"/>
        <v>55215003.999999993</v>
      </c>
      <c r="AM36" s="16">
        <f t="shared" si="68"/>
        <v>0</v>
      </c>
    </row>
    <row r="37" spans="1:39" x14ac:dyDescent="0.2">
      <c r="A37" s="16" t="s">
        <v>1312</v>
      </c>
      <c r="C37" s="16">
        <f t="shared" ref="C37:D37" si="69">C$2*C124</f>
        <v>0</v>
      </c>
      <c r="D37" s="16">
        <f t="shared" si="69"/>
        <v>0</v>
      </c>
      <c r="E37" s="16">
        <f t="shared" ref="E37:AM37" si="70">E$2*E124</f>
        <v>-9991837.694886053</v>
      </c>
      <c r="F37" s="16">
        <f t="shared" si="70"/>
        <v>-10639675.728108671</v>
      </c>
      <c r="G37" s="16">
        <f t="shared" si="70"/>
        <v>-32492836.85647222</v>
      </c>
      <c r="H37" s="16">
        <f t="shared" si="70"/>
        <v>-57354767.021437049</v>
      </c>
      <c r="I37" s="16">
        <f t="shared" si="70"/>
        <v>-68135294.385796219</v>
      </c>
      <c r="J37" s="16">
        <f t="shared" si="70"/>
        <v>-58021005.027623244</v>
      </c>
      <c r="K37" s="16">
        <f t="shared" si="70"/>
        <v>-44729817.909018978</v>
      </c>
      <c r="L37" s="16">
        <f t="shared" si="70"/>
        <v>-145834096.26468194</v>
      </c>
      <c r="M37" s="16">
        <f t="shared" si="70"/>
        <v>-88235653.770207614</v>
      </c>
      <c r="N37" s="16">
        <f t="shared" si="70"/>
        <v>-128823447.00024779</v>
      </c>
      <c r="O37" s="16">
        <f t="shared" si="70"/>
        <v>-107052915.9215842</v>
      </c>
      <c r="P37" s="16">
        <f t="shared" si="70"/>
        <v>95014555.232309282</v>
      </c>
      <c r="Q37" s="16">
        <f t="shared" si="70"/>
        <v>129575703.55148986</v>
      </c>
      <c r="R37" s="16">
        <f t="shared" si="70"/>
        <v>-126127449.19346021</v>
      </c>
      <c r="S37" s="16">
        <f t="shared" si="70"/>
        <v>772257329.18325615</v>
      </c>
      <c r="T37" s="16">
        <f t="shared" si="70"/>
        <v>1358391022.8187892</v>
      </c>
      <c r="U37" s="16">
        <f t="shared" si="70"/>
        <v>-1909791578.5171094</v>
      </c>
      <c r="V37" s="16">
        <f t="shared" si="70"/>
        <v>2539608077.8367453</v>
      </c>
      <c r="W37" s="16">
        <f t="shared" si="70"/>
        <v>2983572880.8379774</v>
      </c>
      <c r="X37" s="16">
        <f t="shared" si="70"/>
        <v>3972718494.4437909</v>
      </c>
      <c r="Y37" s="16">
        <f t="shared" si="70"/>
        <v>4260834107.0200086</v>
      </c>
      <c r="Z37" s="16">
        <f t="shared" si="70"/>
        <v>4051429457.2035341</v>
      </c>
      <c r="AA37" s="16">
        <f t="shared" si="70"/>
        <v>3638978779.8748655</v>
      </c>
      <c r="AB37" s="16">
        <f t="shared" si="70"/>
        <v>4249508337.5393028</v>
      </c>
      <c r="AC37" s="16">
        <f t="shared" si="70"/>
        <v>16462910531.50886</v>
      </c>
      <c r="AD37" s="16">
        <f t="shared" si="70"/>
        <v>24613034113.819706</v>
      </c>
      <c r="AE37" s="16">
        <f t="shared" si="70"/>
        <v>18103025308.883488</v>
      </c>
      <c r="AF37" s="16">
        <f t="shared" si="70"/>
        <v>6054171317.355916</v>
      </c>
      <c r="AG37" s="16">
        <f t="shared" si="70"/>
        <v>6991300929.9074678</v>
      </c>
      <c r="AH37" s="16">
        <f t="shared" si="70"/>
        <v>6797506984.2702312</v>
      </c>
      <c r="AI37" s="16">
        <f t="shared" si="70"/>
        <v>151463131.53485245</v>
      </c>
      <c r="AJ37" s="16">
        <f t="shared" si="70"/>
        <v>7559676671.3527403</v>
      </c>
      <c r="AK37" s="16">
        <f t="shared" si="70"/>
        <v>5188455388.3343992</v>
      </c>
      <c r="AL37" s="16">
        <f t="shared" si="70"/>
        <v>6015249954.999999</v>
      </c>
      <c r="AM37" s="16">
        <f t="shared" si="70"/>
        <v>494400000</v>
      </c>
    </row>
    <row r="38" spans="1:39" x14ac:dyDescent="0.2">
      <c r="A38" s="16" t="s">
        <v>1313</v>
      </c>
      <c r="C38" s="16">
        <f t="shared" ref="C38:D38" si="71">C$2*C125</f>
        <v>0</v>
      </c>
      <c r="D38" s="16">
        <f t="shared" si="71"/>
        <v>0</v>
      </c>
      <c r="E38" s="16">
        <f t="shared" ref="E38:AM38" si="72">E$2*E125</f>
        <v>-3.2473472508379668E-2</v>
      </c>
      <c r="F38" s="16">
        <f t="shared" si="72"/>
        <v>-3.0736840992313934E-2</v>
      </c>
      <c r="G38" s="16">
        <f t="shared" si="72"/>
        <v>-6.452478241001576E-2</v>
      </c>
      <c r="H38" s="16">
        <f t="shared" si="72"/>
        <v>-9.5963228868552256E-2</v>
      </c>
      <c r="I38" s="16">
        <f t="shared" si="72"/>
        <v>-0.10884232329999398</v>
      </c>
      <c r="J38" s="16">
        <f t="shared" si="72"/>
        <v>-8.470219712061787E-2</v>
      </c>
      <c r="K38" s="16">
        <f t="shared" si="72"/>
        <v>-4.947076635098873E-2</v>
      </c>
      <c r="L38" s="16">
        <f t="shared" si="72"/>
        <v>-0.11602712734364271</v>
      </c>
      <c r="M38" s="16">
        <f t="shared" si="72"/>
        <v>-6.696455866488972E-2</v>
      </c>
      <c r="N38" s="16">
        <f t="shared" si="72"/>
        <v>-9.492253989491943E-2</v>
      </c>
      <c r="O38" s="16">
        <f t="shared" si="72"/>
        <v>-7.5421245541485285E-2</v>
      </c>
      <c r="P38" s="16">
        <f t="shared" si="72"/>
        <v>6.3620543573507785E-2</v>
      </c>
      <c r="Q38" s="16">
        <f t="shared" si="72"/>
        <v>8.2673098233886758E-2</v>
      </c>
      <c r="R38" s="16">
        <f t="shared" si="72"/>
        <v>-7.8826371313774554E-2</v>
      </c>
      <c r="S38" s="16">
        <f t="shared" si="72"/>
        <v>0.44681767534541972</v>
      </c>
      <c r="T38" s="16">
        <f t="shared" si="72"/>
        <v>0.74769469283341683</v>
      </c>
      <c r="U38" s="16">
        <f t="shared" si="72"/>
        <v>-1.0432011627614453</v>
      </c>
      <c r="V38" s="16">
        <f t="shared" si="72"/>
        <v>1.3678336924319652</v>
      </c>
      <c r="W38" s="16">
        <f t="shared" si="72"/>
        <v>1.6433857615337599</v>
      </c>
      <c r="X38" s="16">
        <f t="shared" si="72"/>
        <v>2.1930359268656292</v>
      </c>
      <c r="Y38" s="16">
        <f t="shared" si="72"/>
        <v>2.4893050878977334</v>
      </c>
      <c r="Z38" s="16">
        <f t="shared" si="72"/>
        <v>2.6155623276260074</v>
      </c>
      <c r="AA38" s="16">
        <f t="shared" si="72"/>
        <v>2.4007151672785572</v>
      </c>
      <c r="AB38" s="16">
        <f t="shared" si="72"/>
        <v>2.7777274011232511</v>
      </c>
      <c r="AC38" s="16">
        <f t="shared" si="72"/>
        <v>10.815646535451238</v>
      </c>
      <c r="AD38" s="16">
        <f t="shared" si="72"/>
        <v>16.813741550030358</v>
      </c>
      <c r="AE38" s="16">
        <f t="shared" si="72"/>
        <v>13.515924384382307</v>
      </c>
      <c r="AF38" s="16">
        <f t="shared" si="72"/>
        <v>4.6308916299567722</v>
      </c>
      <c r="AG38" s="16">
        <f t="shared" si="72"/>
        <v>5.382853144933339</v>
      </c>
      <c r="AH38" s="16">
        <f t="shared" si="72"/>
        <v>5.351175197420309</v>
      </c>
      <c r="AI38" s="16">
        <f t="shared" si="72"/>
        <v>0.12314075734540851</v>
      </c>
      <c r="AJ38" s="16">
        <f t="shared" si="72"/>
        <v>6.0234532192625849</v>
      </c>
      <c r="AK38" s="16">
        <f t="shared" si="72"/>
        <v>4.1353978051619995</v>
      </c>
      <c r="AL38" s="16">
        <f t="shared" si="72"/>
        <v>4.8206945799999996</v>
      </c>
      <c r="AM38" s="16">
        <f t="shared" si="72"/>
        <v>0.39140000000000003</v>
      </c>
    </row>
    <row r="39" spans="1:39" x14ac:dyDescent="0.2">
      <c r="A39" s="16" t="s">
        <v>1314</v>
      </c>
      <c r="C39" s="16">
        <f t="shared" ref="C39:D39" si="73">C$2*C126</f>
        <v>0</v>
      </c>
      <c r="D39" s="16">
        <f t="shared" si="73"/>
        <v>0</v>
      </c>
      <c r="E39" s="16">
        <f t="shared" ref="E39:AM39" si="74">E$2*E126</f>
        <v>-3.2473472508379668E-2</v>
      </c>
      <c r="F39" s="16">
        <f t="shared" si="74"/>
        <v>-3.0736840992313934E-2</v>
      </c>
      <c r="G39" s="16">
        <f t="shared" si="74"/>
        <v>-6.452478241001576E-2</v>
      </c>
      <c r="H39" s="16">
        <f t="shared" si="74"/>
        <v>-9.5963228868552256E-2</v>
      </c>
      <c r="I39" s="16">
        <f t="shared" si="74"/>
        <v>-0.10884232329999398</v>
      </c>
      <c r="J39" s="16">
        <f t="shared" si="74"/>
        <v>-8.470219712061787E-2</v>
      </c>
      <c r="K39" s="16">
        <f t="shared" si="74"/>
        <v>-4.947076635098873E-2</v>
      </c>
      <c r="L39" s="16">
        <f t="shared" si="74"/>
        <v>-0.11602712734364271</v>
      </c>
      <c r="M39" s="16">
        <f t="shared" si="74"/>
        <v>-6.696455866488972E-2</v>
      </c>
      <c r="N39" s="16">
        <f t="shared" si="74"/>
        <v>-9.492253989491943E-2</v>
      </c>
      <c r="O39" s="16">
        <f t="shared" si="74"/>
        <v>-7.5421245541485285E-2</v>
      </c>
      <c r="P39" s="16">
        <f t="shared" si="74"/>
        <v>5.99850839407359E-2</v>
      </c>
      <c r="Q39" s="16">
        <f t="shared" si="74"/>
        <v>7.9078615701978633E-2</v>
      </c>
      <c r="R39" s="16">
        <f t="shared" si="74"/>
        <v>-7.8826371313774554E-2</v>
      </c>
      <c r="S39" s="16">
        <f t="shared" si="74"/>
        <v>0.426195321098708</v>
      </c>
      <c r="T39" s="16">
        <f t="shared" si="74"/>
        <v>0.7176533882106455</v>
      </c>
      <c r="U39" s="16">
        <f t="shared" si="74"/>
        <v>-1.0432011627614453</v>
      </c>
      <c r="V39" s="16">
        <f t="shared" si="74"/>
        <v>1.3206670133825871</v>
      </c>
      <c r="W39" s="16">
        <f t="shared" si="74"/>
        <v>1.5830780271655485</v>
      </c>
      <c r="X39" s="16">
        <f t="shared" si="74"/>
        <v>2.1252100734574135</v>
      </c>
      <c r="Y39" s="16">
        <f t="shared" si="74"/>
        <v>2.4379035079116447</v>
      </c>
      <c r="Z39" s="16">
        <f t="shared" si="74"/>
        <v>2.5649851555448415</v>
      </c>
      <c r="AA39" s="16">
        <f t="shared" si="74"/>
        <v>2.302440277389961</v>
      </c>
      <c r="AB39" s="16">
        <f t="shared" si="74"/>
        <v>2.5013366149418337</v>
      </c>
      <c r="AC39" s="16">
        <f t="shared" si="74"/>
        <v>9.9993713252285019</v>
      </c>
      <c r="AD39" s="16">
        <f t="shared" si="74"/>
        <v>16.188493278970217</v>
      </c>
      <c r="AE39" s="16">
        <f t="shared" si="74"/>
        <v>13.328203212376998</v>
      </c>
      <c r="AF39" s="16">
        <f t="shared" si="74"/>
        <v>4.5916467856351044</v>
      </c>
      <c r="AG39" s="16">
        <f t="shared" si="74"/>
        <v>5.3444041938981011</v>
      </c>
      <c r="AH39" s="16">
        <f t="shared" si="74"/>
        <v>5.3259338049796465</v>
      </c>
      <c r="AI39" s="16">
        <f t="shared" si="74"/>
        <v>0.12314075734540851</v>
      </c>
      <c r="AJ39" s="16">
        <f t="shared" si="74"/>
        <v>5.9870210425331738</v>
      </c>
      <c r="AK39" s="16">
        <f t="shared" si="74"/>
        <v>4.1128000029480001</v>
      </c>
      <c r="AL39" s="16">
        <f t="shared" si="74"/>
        <v>4.778221499999999</v>
      </c>
      <c r="AM39" s="16">
        <f t="shared" si="74"/>
        <v>0.39140000000000003</v>
      </c>
    </row>
    <row r="40" spans="1:39" x14ac:dyDescent="0.2">
      <c r="A40" s="16" t="s">
        <v>1315</v>
      </c>
      <c r="C40" s="16">
        <f t="shared" ref="C40:D40" si="75">C$2*C127</f>
        <v>0</v>
      </c>
      <c r="D40" s="16">
        <f t="shared" si="75"/>
        <v>0</v>
      </c>
      <c r="E40" s="16">
        <f t="shared" ref="E40:AM40" si="76">E$2*E127</f>
        <v>761282872.58607054</v>
      </c>
      <c r="F40" s="16">
        <f t="shared" si="76"/>
        <v>851174058.24869359</v>
      </c>
      <c r="G40" s="16">
        <f t="shared" si="76"/>
        <v>1181557704.5002053</v>
      </c>
      <c r="H40" s="16">
        <f t="shared" si="76"/>
        <v>1329965612.1236374</v>
      </c>
      <c r="I40" s="16">
        <f t="shared" si="76"/>
        <v>1321502537.8074789</v>
      </c>
      <c r="J40" s="16">
        <f t="shared" si="76"/>
        <v>1441563633.2352197</v>
      </c>
      <c r="K40" s="16">
        <f t="shared" si="76"/>
        <v>1832792951.7714305</v>
      </c>
      <c r="L40" s="16">
        <f t="shared" si="76"/>
        <v>2080486421.3342829</v>
      </c>
      <c r="M40" s="16">
        <f t="shared" si="76"/>
        <v>2584989528.1321898</v>
      </c>
      <c r="N40" s="16">
        <f t="shared" si="76"/>
        <v>2654793595.7811065</v>
      </c>
      <c r="O40" s="16">
        <f t="shared" si="76"/>
        <v>2746826678.3717856</v>
      </c>
      <c r="P40" s="16">
        <f t="shared" si="76"/>
        <v>2766512071.3467398</v>
      </c>
      <c r="Q40" s="16">
        <f t="shared" si="76"/>
        <v>2811503590.947638</v>
      </c>
      <c r="R40" s="16">
        <f t="shared" si="76"/>
        <v>2818200427.2100677</v>
      </c>
      <c r="S40" s="16">
        <f t="shared" si="76"/>
        <v>2969619011.5264816</v>
      </c>
      <c r="T40" s="16">
        <f t="shared" si="76"/>
        <v>3033096955.778944</v>
      </c>
      <c r="U40" s="16">
        <f t="shared" si="76"/>
        <v>2947322541.7277298</v>
      </c>
      <c r="V40" s="16">
        <f t="shared" si="76"/>
        <v>2921607867.0123887</v>
      </c>
      <c r="W40" s="16">
        <f t="shared" si="76"/>
        <v>2776245443.9335814</v>
      </c>
      <c r="X40" s="16">
        <f t="shared" si="76"/>
        <v>2726912813.1771207</v>
      </c>
      <c r="Y40" s="16">
        <f t="shared" si="76"/>
        <v>2514447803.5937862</v>
      </c>
      <c r="Z40" s="16">
        <f t="shared" si="76"/>
        <v>2239565850.1263824</v>
      </c>
      <c r="AA40" s="16">
        <f t="shared" si="76"/>
        <v>2126417314.2565002</v>
      </c>
      <c r="AB40" s="16">
        <f t="shared" si="76"/>
        <v>2112482417.8631964</v>
      </c>
      <c r="AC40" s="16">
        <f t="shared" si="76"/>
        <v>2070618116.5983377</v>
      </c>
      <c r="AD40" s="16">
        <f t="shared" si="76"/>
        <v>1989920584.4174979</v>
      </c>
      <c r="AE40" s="16">
        <f t="shared" si="76"/>
        <v>1795418923.6793561</v>
      </c>
      <c r="AF40" s="16">
        <f t="shared" si="76"/>
        <v>1709767050.9473169</v>
      </c>
      <c r="AG40" s="16">
        <f t="shared" si="76"/>
        <v>1663557948.1246367</v>
      </c>
      <c r="AH40" s="16">
        <f t="shared" si="76"/>
        <v>1602828419.9820263</v>
      </c>
      <c r="AI40" s="16">
        <f t="shared" si="76"/>
        <v>1547879319.831785</v>
      </c>
      <c r="AJ40" s="16">
        <f t="shared" si="76"/>
        <v>1525293799.071332</v>
      </c>
      <c r="AK40" s="16">
        <f t="shared" si="76"/>
        <v>1418012088.9284999</v>
      </c>
      <c r="AL40" s="16">
        <f t="shared" si="76"/>
        <v>1325160095.9999998</v>
      </c>
      <c r="AM40" s="16">
        <f t="shared" si="76"/>
        <v>1284410000</v>
      </c>
    </row>
    <row r="41" spans="1:39" x14ac:dyDescent="0.2">
      <c r="A41" s="16" t="s">
        <v>1316</v>
      </c>
      <c r="C41" s="16">
        <f t="shared" ref="C41:D41" si="77">C$2*C128</f>
        <v>0</v>
      </c>
      <c r="D41" s="16">
        <f t="shared" si="77"/>
        <v>0</v>
      </c>
      <c r="E41" s="16">
        <f t="shared" ref="E41:AM41" si="78">E$2*E128</f>
        <v>761282872.58607054</v>
      </c>
      <c r="F41" s="16">
        <f t="shared" si="78"/>
        <v>851174058.24869359</v>
      </c>
      <c r="G41" s="16">
        <f t="shared" si="78"/>
        <v>1181557704.5002053</v>
      </c>
      <c r="H41" s="16">
        <f t="shared" si="78"/>
        <v>1329965612.1236374</v>
      </c>
      <c r="I41" s="16">
        <f t="shared" si="78"/>
        <v>1321502537.8074789</v>
      </c>
      <c r="J41" s="16">
        <f t="shared" si="78"/>
        <v>1441563633.2352197</v>
      </c>
      <c r="K41" s="16">
        <f t="shared" si="78"/>
        <v>1832792951.7714305</v>
      </c>
      <c r="L41" s="16">
        <f t="shared" si="78"/>
        <v>2080486421.3342829</v>
      </c>
      <c r="M41" s="16">
        <f t="shared" si="78"/>
        <v>2584989528.1321898</v>
      </c>
      <c r="N41" s="16">
        <f t="shared" si="78"/>
        <v>2654793595.7811065</v>
      </c>
      <c r="O41" s="16">
        <f t="shared" si="78"/>
        <v>2746826678.3717856</v>
      </c>
      <c r="P41" s="16">
        <f t="shared" si="78"/>
        <v>2942119313.4481521</v>
      </c>
      <c r="Q41" s="16">
        <f t="shared" si="78"/>
        <v>2968711878.9631715</v>
      </c>
      <c r="R41" s="16">
        <f t="shared" si="78"/>
        <v>2818200427.2100677</v>
      </c>
      <c r="S41" s="16">
        <f t="shared" si="78"/>
        <v>3191281823.2063031</v>
      </c>
      <c r="T41" s="16">
        <f t="shared" si="78"/>
        <v>3166246693.7125378</v>
      </c>
      <c r="U41" s="16">
        <f t="shared" si="78"/>
        <v>2947322541.7277298</v>
      </c>
      <c r="V41" s="16">
        <f t="shared" si="78"/>
        <v>3032364662.7561383</v>
      </c>
      <c r="W41" s="16">
        <f t="shared" si="78"/>
        <v>2891228170.2800131</v>
      </c>
      <c r="X41" s="16">
        <f t="shared" si="78"/>
        <v>2815855115.6130939</v>
      </c>
      <c r="Y41" s="16">
        <f t="shared" si="78"/>
        <v>2565367677.3445768</v>
      </c>
      <c r="Z41" s="16">
        <f t="shared" si="78"/>
        <v>2283539088.5958076</v>
      </c>
      <c r="AA41" s="16">
        <f t="shared" si="78"/>
        <v>2221783267.4043937</v>
      </c>
      <c r="AB41" s="16">
        <f t="shared" si="78"/>
        <v>2342062278.5429983</v>
      </c>
      <c r="AC41" s="16">
        <f t="shared" si="78"/>
        <v>2240675452.0614076</v>
      </c>
      <c r="AD41" s="16">
        <f t="shared" si="78"/>
        <v>2067397000.6140807</v>
      </c>
      <c r="AE41" s="16">
        <f t="shared" si="78"/>
        <v>1820895368.4515054</v>
      </c>
      <c r="AF41" s="16">
        <f t="shared" si="78"/>
        <v>1725464988.6759839</v>
      </c>
      <c r="AG41" s="16">
        <f t="shared" si="78"/>
        <v>1676374265.1363828</v>
      </c>
      <c r="AH41" s="16">
        <f t="shared" si="78"/>
        <v>1611662907.3362579</v>
      </c>
      <c r="AI41" s="16">
        <f t="shared" si="78"/>
        <v>1555267765.2725093</v>
      </c>
      <c r="AJ41" s="16">
        <f t="shared" si="78"/>
        <v>1532580234.4172142</v>
      </c>
      <c r="AK41" s="16">
        <f t="shared" si="78"/>
        <v>1425921319.7033999</v>
      </c>
      <c r="AL41" s="16">
        <f t="shared" si="78"/>
        <v>1335778365.9999998</v>
      </c>
      <c r="AM41" s="16">
        <f t="shared" si="78"/>
        <v>1292650000</v>
      </c>
    </row>
    <row r="81" spans="1:49" ht="18" x14ac:dyDescent="0.2">
      <c r="A81" s="23"/>
    </row>
    <row r="82" spans="1:49" ht="18" x14ac:dyDescent="0.2">
      <c r="A82" s="23"/>
    </row>
    <row r="83" spans="1:49" ht="18" x14ac:dyDescent="0.2">
      <c r="A83" s="23"/>
    </row>
    <row r="84" spans="1:49" ht="18" x14ac:dyDescent="0.2">
      <c r="A84" s="23"/>
    </row>
    <row r="85" spans="1:49" ht="18" x14ac:dyDescent="0.2">
      <c r="A85" s="23"/>
    </row>
    <row r="86" spans="1:49" ht="18" x14ac:dyDescent="0.2">
      <c r="A86" s="23"/>
    </row>
    <row r="87" spans="1:49" ht="18" x14ac:dyDescent="0.2">
      <c r="A87" s="23"/>
    </row>
    <row r="88" spans="1:49" ht="18" x14ac:dyDescent="0.2">
      <c r="A88" s="23"/>
    </row>
    <row r="89" spans="1:49" ht="18" x14ac:dyDescent="0.2">
      <c r="A89" s="23"/>
    </row>
    <row r="90" spans="1:49" x14ac:dyDescent="0.2">
      <c r="A90" s="16" t="s">
        <v>1285</v>
      </c>
      <c r="B90" s="19">
        <v>28863000000</v>
      </c>
      <c r="C90" s="52">
        <v>0</v>
      </c>
      <c r="D90" s="19">
        <v>0</v>
      </c>
      <c r="E90" s="19">
        <v>1300000</v>
      </c>
      <c r="F90" s="19">
        <v>2800000</v>
      </c>
      <c r="G90" s="19">
        <v>4200000</v>
      </c>
      <c r="H90" s="19">
        <v>4100000</v>
      </c>
      <c r="I90" s="19">
        <v>4900000</v>
      </c>
      <c r="J90" s="19">
        <v>2700000</v>
      </c>
      <c r="K90" s="19">
        <v>33400000</v>
      </c>
      <c r="L90" s="19">
        <v>132300000</v>
      </c>
      <c r="M90" s="19">
        <v>151100000</v>
      </c>
      <c r="N90" s="19">
        <v>169000000</v>
      </c>
      <c r="O90" s="19">
        <v>195555000</v>
      </c>
      <c r="P90" s="19">
        <v>233769000</v>
      </c>
      <c r="Q90" s="19">
        <v>466790000</v>
      </c>
      <c r="R90" s="19">
        <v>867864000</v>
      </c>
      <c r="S90" s="19">
        <v>1324621000</v>
      </c>
      <c r="T90" s="19">
        <v>2028400000</v>
      </c>
      <c r="U90" s="19">
        <v>3026139000</v>
      </c>
      <c r="V90" s="19">
        <v>4230045000</v>
      </c>
      <c r="W90" s="19">
        <v>5335750000</v>
      </c>
      <c r="X90" s="19">
        <v>7011383000</v>
      </c>
      <c r="Y90" s="19">
        <v>7949420000</v>
      </c>
      <c r="Z90" s="19">
        <v>8385385000</v>
      </c>
      <c r="AA90" s="19">
        <v>9702000000</v>
      </c>
      <c r="AB90" s="19">
        <v>11202000000</v>
      </c>
      <c r="AC90" s="19">
        <v>24890000000</v>
      </c>
      <c r="AD90" s="19">
        <v>32639000000</v>
      </c>
      <c r="AE90" s="19">
        <v>30390000000</v>
      </c>
      <c r="AF90" s="19">
        <v>26107000000</v>
      </c>
      <c r="AG90" s="19">
        <v>22127000000</v>
      </c>
      <c r="AH90" s="19">
        <v>22449000000</v>
      </c>
      <c r="AI90" s="19">
        <v>24689000000</v>
      </c>
      <c r="AJ90" s="19">
        <v>27305000000</v>
      </c>
      <c r="AK90" s="19">
        <v>27281000000</v>
      </c>
      <c r="AL90" s="19">
        <v>27116000000</v>
      </c>
      <c r="AM90" s="19">
        <v>28754000000</v>
      </c>
    </row>
    <row r="91" spans="1:49" x14ac:dyDescent="0.2">
      <c r="A91" s="16" t="s">
        <v>1286</v>
      </c>
      <c r="B91" s="19">
        <v>28863000000</v>
      </c>
      <c r="C91" s="19"/>
      <c r="D91" s="19"/>
      <c r="E91" s="19">
        <v>1300000</v>
      </c>
      <c r="F91" s="19">
        <v>2800000</v>
      </c>
      <c r="G91" s="19">
        <v>4200000</v>
      </c>
      <c r="H91" s="19">
        <v>4100000</v>
      </c>
      <c r="I91" s="19">
        <v>4900000</v>
      </c>
      <c r="J91" s="19">
        <v>2700000</v>
      </c>
      <c r="K91" s="19">
        <v>33400000</v>
      </c>
      <c r="L91" s="19">
        <v>132300000</v>
      </c>
      <c r="M91" s="19">
        <v>151100000</v>
      </c>
      <c r="N91" s="19">
        <v>169000000</v>
      </c>
      <c r="O91" s="19">
        <v>195555000</v>
      </c>
      <c r="P91" s="19">
        <v>233769000</v>
      </c>
      <c r="Q91" s="19">
        <v>466790000</v>
      </c>
      <c r="R91" s="19">
        <v>867864000</v>
      </c>
      <c r="S91" s="19">
        <v>1324621000</v>
      </c>
      <c r="T91" s="19">
        <v>2028400000</v>
      </c>
      <c r="U91" s="19">
        <v>3026139000</v>
      </c>
      <c r="V91" s="19">
        <v>4230045000</v>
      </c>
      <c r="W91" s="19">
        <v>5335750000</v>
      </c>
      <c r="X91" s="19">
        <v>7011383000</v>
      </c>
      <c r="Y91" s="19">
        <v>7949420000</v>
      </c>
      <c r="Z91" s="19">
        <v>8385385000</v>
      </c>
      <c r="AA91" s="19">
        <v>9702000000</v>
      </c>
      <c r="AB91" s="19">
        <v>11202000000</v>
      </c>
      <c r="AC91" s="19">
        <v>24890000000</v>
      </c>
      <c r="AD91" s="19">
        <v>32639000000</v>
      </c>
      <c r="AE91" s="19">
        <v>30390000000</v>
      </c>
      <c r="AF91" s="19">
        <v>26107000000</v>
      </c>
      <c r="AG91" s="19">
        <v>22127000000</v>
      </c>
      <c r="AH91" s="19">
        <v>22449000000</v>
      </c>
      <c r="AI91" s="19">
        <v>24689000000</v>
      </c>
      <c r="AJ91" s="19">
        <v>27305000000</v>
      </c>
      <c r="AK91" s="19">
        <v>27281000000</v>
      </c>
      <c r="AL91" s="19">
        <v>27116000000</v>
      </c>
      <c r="AM91" s="19">
        <v>28754000000</v>
      </c>
    </row>
    <row r="92" spans="1:49" x14ac:dyDescent="0.2">
      <c r="A92" s="16" t="s">
        <v>1349</v>
      </c>
      <c r="B92" s="19">
        <v>6196000000</v>
      </c>
      <c r="C92" s="19"/>
      <c r="D92" s="19"/>
      <c r="E92" s="19">
        <v>-800000</v>
      </c>
      <c r="F92" s="19">
        <v>-1000000</v>
      </c>
      <c r="G92" s="19">
        <v>-1700000</v>
      </c>
      <c r="H92" s="19">
        <v>-2800000</v>
      </c>
      <c r="I92" s="19">
        <v>-3900000</v>
      </c>
      <c r="J92" s="19">
        <v>-3200000</v>
      </c>
      <c r="K92" s="19">
        <v>-3600000</v>
      </c>
      <c r="L92" s="19">
        <v>6400000</v>
      </c>
      <c r="M92" s="19">
        <v>10200000</v>
      </c>
      <c r="N92" s="19">
        <v>16900000</v>
      </c>
      <c r="O92" s="19">
        <v>33512000</v>
      </c>
      <c r="P92" s="19">
        <v>43764000</v>
      </c>
      <c r="Q92" s="19">
        <v>69724000</v>
      </c>
      <c r="R92" s="19">
        <v>112691000</v>
      </c>
      <c r="S92" s="19">
        <v>166587000</v>
      </c>
      <c r="T92" s="19">
        <v>260326000</v>
      </c>
      <c r="U92" s="19">
        <v>433320000</v>
      </c>
      <c r="V92" s="19">
        <v>768771000</v>
      </c>
      <c r="W92" s="19">
        <v>1127246000</v>
      </c>
      <c r="X92" s="19">
        <v>1595558000</v>
      </c>
      <c r="Y92" s="19">
        <v>1869876000</v>
      </c>
      <c r="Z92" s="19">
        <v>2124410000</v>
      </c>
      <c r="AA92" s="19">
        <v>2471000000</v>
      </c>
      <c r="AB92" s="19">
        <v>2859000000</v>
      </c>
      <c r="AC92" s="19">
        <v>3788000000</v>
      </c>
      <c r="AD92" s="19">
        <v>4006000000</v>
      </c>
      <c r="AE92" s="19">
        <v>4261000000</v>
      </c>
      <c r="AF92" s="19">
        <v>4371000000</v>
      </c>
      <c r="AG92" s="19">
        <v>4853000000</v>
      </c>
      <c r="AH92" s="19">
        <v>4675000000</v>
      </c>
      <c r="AI92" s="19">
        <v>4572000000</v>
      </c>
      <c r="AJ92" s="19">
        <v>6601000000</v>
      </c>
      <c r="AK92" s="19">
        <v>5657000000</v>
      </c>
      <c r="AL92" s="19">
        <v>6498000000</v>
      </c>
      <c r="AM92" s="19">
        <v>6251000000</v>
      </c>
    </row>
    <row r="93" spans="1:49" x14ac:dyDescent="0.2">
      <c r="A93" s="16" t="s">
        <v>1350</v>
      </c>
      <c r="B93" s="19">
        <v>22667000000</v>
      </c>
      <c r="C93" s="19"/>
      <c r="D93" s="19"/>
      <c r="E93" s="19">
        <v>2100000</v>
      </c>
      <c r="F93" s="19">
        <v>3800000</v>
      </c>
      <c r="G93" s="19">
        <v>5900000</v>
      </c>
      <c r="H93" s="19">
        <v>6900000</v>
      </c>
      <c r="I93" s="19">
        <v>8800000</v>
      </c>
      <c r="J93" s="19">
        <v>5900000</v>
      </c>
      <c r="K93" s="19">
        <v>37000000</v>
      </c>
      <c r="L93" s="19">
        <v>125900000</v>
      </c>
      <c r="M93" s="19">
        <v>140900000</v>
      </c>
      <c r="N93" s="19">
        <v>152100000</v>
      </c>
      <c r="O93" s="19">
        <v>162043000</v>
      </c>
      <c r="P93" s="19">
        <v>190005000</v>
      </c>
      <c r="Q93" s="19">
        <v>397066000</v>
      </c>
      <c r="R93" s="19">
        <v>755173000</v>
      </c>
      <c r="S93" s="19">
        <v>1158034000</v>
      </c>
      <c r="T93" s="19">
        <v>1768074000</v>
      </c>
      <c r="U93" s="19">
        <v>2592819000</v>
      </c>
      <c r="V93" s="19">
        <v>3461274000</v>
      </c>
      <c r="W93" s="19">
        <v>4208504000</v>
      </c>
      <c r="X93" s="19">
        <v>5415825000</v>
      </c>
      <c r="Y93" s="19">
        <v>6079544000</v>
      </c>
      <c r="Z93" s="19">
        <v>6260975000</v>
      </c>
      <c r="AA93" s="19">
        <v>7231000000</v>
      </c>
      <c r="AB93" s="19">
        <v>8343000000</v>
      </c>
      <c r="AC93" s="19">
        <v>21102000000</v>
      </c>
      <c r="AD93" s="19">
        <v>28633000000</v>
      </c>
      <c r="AE93" s="19">
        <v>26129000000</v>
      </c>
      <c r="AF93" s="19">
        <v>21736000000</v>
      </c>
      <c r="AG93" s="19">
        <v>17274000000</v>
      </c>
      <c r="AH93" s="19">
        <v>17774000000</v>
      </c>
      <c r="AI93" s="19">
        <v>20117000000</v>
      </c>
      <c r="AJ93" s="19">
        <v>20704000000</v>
      </c>
      <c r="AK93" s="19">
        <v>21624000000</v>
      </c>
      <c r="AL93" s="19">
        <v>20618000000</v>
      </c>
      <c r="AM93" s="19">
        <v>22503000000</v>
      </c>
    </row>
    <row r="94" spans="1:49" x14ac:dyDescent="0.2">
      <c r="A94" s="16" t="s">
        <v>1287</v>
      </c>
      <c r="B94" s="19">
        <v>11868000000</v>
      </c>
      <c r="C94" s="52">
        <v>371000</v>
      </c>
      <c r="D94" s="19">
        <v>1962000</v>
      </c>
      <c r="E94" s="19">
        <v>6900000</v>
      </c>
      <c r="F94" s="19">
        <v>10100000</v>
      </c>
      <c r="G94" s="19">
        <v>24100000</v>
      </c>
      <c r="H94" s="19">
        <v>36400000</v>
      </c>
      <c r="I94" s="19">
        <v>44000000</v>
      </c>
      <c r="J94" s="19">
        <v>37900000</v>
      </c>
      <c r="K94" s="19">
        <v>73100000</v>
      </c>
      <c r="L94" s="19">
        <v>198000000</v>
      </c>
      <c r="M94" s="19">
        <v>219200000</v>
      </c>
      <c r="N94" s="19">
        <v>203800000</v>
      </c>
      <c r="O94" s="19">
        <v>214361000</v>
      </c>
      <c r="P94" s="19">
        <v>310694000</v>
      </c>
      <c r="Q94" s="19">
        <v>316059000</v>
      </c>
      <c r="R94" s="19">
        <v>425249000</v>
      </c>
      <c r="S94" s="19">
        <v>530647000</v>
      </c>
      <c r="T94" s="19">
        <v>659007000</v>
      </c>
      <c r="U94" s="19">
        <v>957521000</v>
      </c>
      <c r="V94" s="19">
        <v>1296767000</v>
      </c>
      <c r="W94" s="19">
        <v>1519112000</v>
      </c>
      <c r="X94" s="19">
        <v>1886604000</v>
      </c>
      <c r="Y94" s="19">
        <v>2117322000</v>
      </c>
      <c r="Z94" s="19">
        <v>2471134000</v>
      </c>
      <c r="AA94" s="19">
        <v>3221000000</v>
      </c>
      <c r="AB94" s="19">
        <v>3819000000</v>
      </c>
      <c r="AC94" s="19">
        <v>5837000000</v>
      </c>
      <c r="AD94" s="19">
        <v>6440000000</v>
      </c>
      <c r="AE94" s="19">
        <v>8496000000</v>
      </c>
      <c r="AF94" s="19">
        <v>7612000000</v>
      </c>
      <c r="AG94" s="19">
        <v>7976000000</v>
      </c>
      <c r="AH94" s="19">
        <v>8436000000</v>
      </c>
      <c r="AI94" s="19">
        <v>10190000000</v>
      </c>
      <c r="AJ94" s="19">
        <v>9847000000</v>
      </c>
      <c r="AK94" s="19">
        <v>10650000000</v>
      </c>
      <c r="AL94" s="19">
        <v>11808000000</v>
      </c>
      <c r="AM94" s="19">
        <v>11998000000</v>
      </c>
    </row>
    <row r="95" spans="1:49" x14ac:dyDescent="0.2">
      <c r="A95" s="47" t="s">
        <v>1408</v>
      </c>
      <c r="B95" s="19"/>
      <c r="C95" s="19"/>
      <c r="D95" s="19"/>
      <c r="E95" s="48">
        <f t="shared" ref="E95:AW95" si="79">E94/E$3</f>
        <v>2.1248112588573576</v>
      </c>
      <c r="F95" s="48">
        <f t="shared" si="79"/>
        <v>1.5256238321492825</v>
      </c>
      <c r="G95" s="48">
        <f t="shared" si="79"/>
        <v>2.4899993563051122</v>
      </c>
      <c r="H95" s="48">
        <f t="shared" si="79"/>
        <v>3.9781497773891537</v>
      </c>
      <c r="I95" s="48">
        <f t="shared" si="79"/>
        <v>4.1250460135736517</v>
      </c>
      <c r="J95" s="48">
        <f t="shared" si="79"/>
        <v>6.6288892209244468</v>
      </c>
      <c r="K95" s="48">
        <f t="shared" si="79"/>
        <v>1.0617774896615204</v>
      </c>
      <c r="L95" s="48">
        <f t="shared" si="79"/>
        <v>0.74812436604888011</v>
      </c>
      <c r="M95" s="48">
        <f t="shared" si="79"/>
        <v>0.73656315699906261</v>
      </c>
      <c r="N95" s="48">
        <f t="shared" si="79"/>
        <v>0.62250695033883152</v>
      </c>
      <c r="O95" s="48">
        <f t="shared" si="79"/>
        <v>0.58135731426191362</v>
      </c>
      <c r="P95" s="48">
        <f t="shared" si="79"/>
        <v>0.73116705774905932</v>
      </c>
      <c r="Q95" s="48">
        <f t="shared" si="79"/>
        <v>0.37673870127314441</v>
      </c>
      <c r="R95" s="48">
        <f t="shared" si="79"/>
        <v>0.27972585265838668</v>
      </c>
      <c r="S95" s="48">
        <f t="shared" si="79"/>
        <v>0.23310794760155232</v>
      </c>
      <c r="T95" s="48">
        <f t="shared" si="79"/>
        <v>0.19466601646660509</v>
      </c>
      <c r="U95" s="48">
        <f t="shared" si="79"/>
        <v>0.19715360791231251</v>
      </c>
      <c r="V95" s="48">
        <f t="shared" si="79"/>
        <v>0.19498577013988944</v>
      </c>
      <c r="W95" s="48">
        <f t="shared" si="79"/>
        <v>0.18883448118823967</v>
      </c>
      <c r="X95" s="48">
        <f t="shared" si="79"/>
        <v>0.17852305348524192</v>
      </c>
      <c r="Y95" s="48">
        <f t="shared" si="79"/>
        <v>0.18136064126147641</v>
      </c>
      <c r="Z95" s="48">
        <f t="shared" si="79"/>
        <v>0.20393266292683013</v>
      </c>
      <c r="AA95" s="48">
        <f t="shared" si="79"/>
        <v>0.23647483366180824</v>
      </c>
      <c r="AB95" s="48">
        <f t="shared" si="79"/>
        <v>0.24669510063639716</v>
      </c>
      <c r="AC95" s="48">
        <f t="shared" si="79"/>
        <v>0.1723770482399927</v>
      </c>
      <c r="AD95" s="48">
        <f t="shared" si="79"/>
        <v>0.14516247199551116</v>
      </c>
      <c r="AE95" s="48">
        <f t="shared" si="79"/>
        <v>0.20849641042136333</v>
      </c>
      <c r="AF95" s="48">
        <f t="shared" si="79"/>
        <v>0.22288480126685303</v>
      </c>
      <c r="AG95" s="48">
        <f t="shared" si="79"/>
        <v>0.28125442780565818</v>
      </c>
      <c r="AH95" s="48">
        <f t="shared" si="79"/>
        <v>0.29775307666249451</v>
      </c>
      <c r="AI95" s="48">
        <f t="shared" si="79"/>
        <v>0.33517287454958999</v>
      </c>
      <c r="AJ95" s="48">
        <f t="shared" si="79"/>
        <v>0.29695995707721318</v>
      </c>
      <c r="AK95" s="48">
        <f t="shared" si="79"/>
        <v>0.34550402783056827</v>
      </c>
      <c r="AL95" s="48">
        <f t="shared" si="79"/>
        <v>0.41010678537051237</v>
      </c>
      <c r="AM95" s="48">
        <f t="shared" si="79"/>
        <v>0.40511037383739268</v>
      </c>
      <c r="AN95" s="48" t="e">
        <f t="shared" si="79"/>
        <v>#DIV/0!</v>
      </c>
      <c r="AO95" s="48" t="e">
        <f t="shared" si="79"/>
        <v>#DIV/0!</v>
      </c>
      <c r="AP95" s="48" t="e">
        <f t="shared" si="79"/>
        <v>#DIV/0!</v>
      </c>
      <c r="AQ95" s="48" t="e">
        <f t="shared" si="79"/>
        <v>#DIV/0!</v>
      </c>
      <c r="AR95" s="48" t="e">
        <f t="shared" si="79"/>
        <v>#DIV/0!</v>
      </c>
      <c r="AS95" s="48" t="e">
        <f t="shared" si="79"/>
        <v>#DIV/0!</v>
      </c>
      <c r="AT95" s="48" t="e">
        <f t="shared" si="79"/>
        <v>#DIV/0!</v>
      </c>
      <c r="AU95" s="48" t="e">
        <f t="shared" si="79"/>
        <v>#DIV/0!</v>
      </c>
      <c r="AV95" s="48" t="e">
        <f t="shared" si="79"/>
        <v>#DIV/0!</v>
      </c>
      <c r="AW95" s="48" t="e">
        <f t="shared" si="79"/>
        <v>#DIV/0!</v>
      </c>
    </row>
    <row r="96" spans="1:49" x14ac:dyDescent="0.2">
      <c r="A96" s="16" t="s">
        <v>1288</v>
      </c>
      <c r="B96" s="19">
        <v>5962000000</v>
      </c>
      <c r="C96" s="19">
        <v>223000</v>
      </c>
      <c r="D96" s="19">
        <v>584000</v>
      </c>
      <c r="E96" s="19">
        <v>6100000</v>
      </c>
      <c r="F96" s="19">
        <v>9100000</v>
      </c>
      <c r="G96" s="19">
        <v>22400000</v>
      </c>
      <c r="H96" s="19">
        <v>7600000</v>
      </c>
      <c r="I96" s="19">
        <v>9700000</v>
      </c>
      <c r="J96" s="19">
        <v>34700000</v>
      </c>
      <c r="K96" s="19">
        <v>26700000</v>
      </c>
      <c r="L96" s="19">
        <v>70600000</v>
      </c>
      <c r="M96" s="19">
        <v>78200000</v>
      </c>
      <c r="N96" s="19">
        <v>78300000</v>
      </c>
      <c r="O96" s="19">
        <v>82022000</v>
      </c>
      <c r="P96" s="19">
        <v>125141000</v>
      </c>
      <c r="Q96" s="19">
        <v>181301000</v>
      </c>
      <c r="R96" s="19">
        <v>250157000</v>
      </c>
      <c r="S96" s="19">
        <v>307095000</v>
      </c>
      <c r="T96" s="19">
        <v>381283000</v>
      </c>
      <c r="U96" s="19">
        <v>573660000</v>
      </c>
      <c r="V96" s="19">
        <v>705741000</v>
      </c>
      <c r="W96" s="19">
        <v>797344000</v>
      </c>
      <c r="X96" s="19">
        <v>946686000</v>
      </c>
      <c r="Y96" s="19">
        <v>1044392000</v>
      </c>
      <c r="Z96" s="19">
        <v>1241983000</v>
      </c>
      <c r="AA96" s="19">
        <v>1461000000</v>
      </c>
      <c r="AB96" s="19">
        <v>1699000000</v>
      </c>
      <c r="AC96" s="19">
        <v>2983000000</v>
      </c>
      <c r="AD96" s="19">
        <v>3426000000</v>
      </c>
      <c r="AE96" s="19">
        <v>3398000000</v>
      </c>
      <c r="AF96" s="19">
        <v>3878000000</v>
      </c>
      <c r="AG96" s="19">
        <v>4056000000</v>
      </c>
      <c r="AH96" s="19">
        <v>4381000000</v>
      </c>
      <c r="AI96" s="19">
        <v>5151000000</v>
      </c>
      <c r="AJ96" s="19">
        <v>5246000000</v>
      </c>
      <c r="AK96" s="19">
        <v>5673000000</v>
      </c>
      <c r="AL96" s="19">
        <v>6090000000</v>
      </c>
      <c r="AM96" s="19">
        <v>6091000000</v>
      </c>
    </row>
    <row r="97" spans="1:49" x14ac:dyDescent="0.2">
      <c r="A97" s="47" t="s">
        <v>1409</v>
      </c>
      <c r="B97" s="19"/>
      <c r="C97" s="19"/>
      <c r="D97" s="19"/>
      <c r="E97" s="48">
        <f t="shared" ref="E97:AW97" si="80">E96/E$3</f>
        <v>1.8784563302941855</v>
      </c>
      <c r="F97" s="48">
        <f t="shared" si="80"/>
        <v>1.3745719675800465</v>
      </c>
      <c r="G97" s="48">
        <f t="shared" si="80"/>
        <v>2.3143562481840045</v>
      </c>
      <c r="H97" s="48">
        <f t="shared" si="80"/>
        <v>0.83060270077355958</v>
      </c>
      <c r="I97" s="48">
        <f t="shared" si="80"/>
        <v>0.90938514390146408</v>
      </c>
      <c r="J97" s="48">
        <f t="shared" si="80"/>
        <v>6.0691940888147311</v>
      </c>
      <c r="K97" s="48">
        <f t="shared" si="80"/>
        <v>0.38781749622383854</v>
      </c>
      <c r="L97" s="48">
        <f t="shared" si="80"/>
        <v>0.26675545577298448</v>
      </c>
      <c r="M97" s="48">
        <f t="shared" si="80"/>
        <v>0.26277025035276774</v>
      </c>
      <c r="N97" s="48">
        <f t="shared" si="80"/>
        <v>0.2391672925001497</v>
      </c>
      <c r="O97" s="48">
        <f t="shared" si="80"/>
        <v>0.22244759835226877</v>
      </c>
      <c r="P97" s="48">
        <f t="shared" si="80"/>
        <v>0.29449869251989108</v>
      </c>
      <c r="Q97" s="48">
        <f t="shared" si="80"/>
        <v>0.21610871159980369</v>
      </c>
      <c r="R97" s="48">
        <f t="shared" si="80"/>
        <v>0.16455154538508976</v>
      </c>
      <c r="S97" s="48">
        <f t="shared" si="80"/>
        <v>0.13490377815892432</v>
      </c>
      <c r="T97" s="48">
        <f t="shared" si="80"/>
        <v>0.11262830706872094</v>
      </c>
      <c r="U97" s="48">
        <f t="shared" si="80"/>
        <v>0.11811661437710212</v>
      </c>
      <c r="V97" s="48">
        <f t="shared" si="80"/>
        <v>0.10611733056462395</v>
      </c>
      <c r="W97" s="48">
        <f t="shared" si="80"/>
        <v>9.9114509376896351E-2</v>
      </c>
      <c r="X97" s="48">
        <f t="shared" si="80"/>
        <v>8.9581743392746827E-2</v>
      </c>
      <c r="Y97" s="48">
        <f t="shared" si="80"/>
        <v>8.9458099830047516E-2</v>
      </c>
      <c r="Z97" s="48">
        <f t="shared" si="80"/>
        <v>0.10249581791187903</v>
      </c>
      <c r="AA97" s="48">
        <f t="shared" si="80"/>
        <v>0.10726163675253085</v>
      </c>
      <c r="AB97" s="48">
        <f t="shared" si="80"/>
        <v>0.10974992824855689</v>
      </c>
      <c r="AC97" s="48">
        <f t="shared" si="80"/>
        <v>8.80933244646048E-2</v>
      </c>
      <c r="AD97" s="48">
        <f t="shared" si="80"/>
        <v>7.7224631841090255E-2</v>
      </c>
      <c r="AE97" s="48">
        <f t="shared" si="80"/>
        <v>8.3388747953365414E-2</v>
      </c>
      <c r="AF97" s="48">
        <f t="shared" si="80"/>
        <v>0.1135506121010058</v>
      </c>
      <c r="AG97" s="48">
        <f t="shared" si="80"/>
        <v>0.14302507010779206</v>
      </c>
      <c r="AH97" s="48">
        <f t="shared" si="80"/>
        <v>0.1546297094426729</v>
      </c>
      <c r="AI97" s="48">
        <f t="shared" si="80"/>
        <v>0.16942840792982711</v>
      </c>
      <c r="AJ97" s="48">
        <f t="shared" si="80"/>
        <v>0.15820574132497819</v>
      </c>
      <c r="AK97" s="48">
        <f t="shared" si="80"/>
        <v>0.18404172299369145</v>
      </c>
      <c r="AL97" s="48">
        <f t="shared" si="80"/>
        <v>0.21151340810521851</v>
      </c>
      <c r="AM97" s="48">
        <f t="shared" si="80"/>
        <v>0.20566155084543747</v>
      </c>
      <c r="AN97" s="48" t="e">
        <f t="shared" si="80"/>
        <v>#DIV/0!</v>
      </c>
      <c r="AO97" s="48" t="e">
        <f t="shared" si="80"/>
        <v>#DIV/0!</v>
      </c>
      <c r="AP97" s="48" t="e">
        <f t="shared" si="80"/>
        <v>#DIV/0!</v>
      </c>
      <c r="AQ97" s="48" t="e">
        <f t="shared" si="80"/>
        <v>#DIV/0!</v>
      </c>
      <c r="AR97" s="48" t="e">
        <f t="shared" si="80"/>
        <v>#DIV/0!</v>
      </c>
      <c r="AS97" s="48" t="e">
        <f t="shared" si="80"/>
        <v>#DIV/0!</v>
      </c>
      <c r="AT97" s="48" t="e">
        <f t="shared" si="80"/>
        <v>#DIV/0!</v>
      </c>
      <c r="AU97" s="48" t="e">
        <f t="shared" si="80"/>
        <v>#DIV/0!</v>
      </c>
      <c r="AV97" s="48" t="e">
        <f t="shared" si="80"/>
        <v>#DIV/0!</v>
      </c>
      <c r="AW97" s="48" t="e">
        <f t="shared" si="80"/>
        <v>#DIV/0!</v>
      </c>
    </row>
    <row r="98" spans="1:49" x14ac:dyDescent="0.2">
      <c r="A98" s="16" t="s">
        <v>1292</v>
      </c>
      <c r="B98" s="19">
        <v>5906000000</v>
      </c>
      <c r="C98" s="19">
        <v>148000</v>
      </c>
      <c r="D98" s="19">
        <v>1378000</v>
      </c>
      <c r="E98" s="19">
        <f>AVERAGE(F98,D98)</f>
        <v>7533500</v>
      </c>
      <c r="F98" s="19">
        <f>AVERAGE(H98,D98)</f>
        <v>13689000</v>
      </c>
      <c r="G98" s="19">
        <f>AVERAGE(H98,F98)</f>
        <v>19844500</v>
      </c>
      <c r="H98" s="19">
        <v>26000000</v>
      </c>
      <c r="I98" s="19">
        <v>30400000</v>
      </c>
      <c r="J98" s="19">
        <f>AVERAGE(K98,I98)</f>
        <v>36150000</v>
      </c>
      <c r="K98" s="19">
        <v>41900000</v>
      </c>
      <c r="L98" s="19">
        <v>112200000</v>
      </c>
      <c r="M98" s="19">
        <v>127800000</v>
      </c>
      <c r="N98" s="19">
        <v>112900000</v>
      </c>
      <c r="O98" s="19">
        <v>132339000</v>
      </c>
      <c r="P98" s="19">
        <v>185553000</v>
      </c>
      <c r="Q98" s="19">
        <v>134758000</v>
      </c>
      <c r="R98" s="19">
        <v>164873000</v>
      </c>
      <c r="S98" s="19">
        <v>223552000</v>
      </c>
      <c r="T98" s="19">
        <v>277724000</v>
      </c>
      <c r="U98" s="19">
        <v>383861000</v>
      </c>
      <c r="V98" s="19">
        <v>591026000</v>
      </c>
      <c r="W98" s="19">
        <v>721768000</v>
      </c>
      <c r="X98" s="19">
        <v>939918000</v>
      </c>
      <c r="Y98" s="19">
        <v>1072930000</v>
      </c>
      <c r="Z98" s="19">
        <v>1229151000</v>
      </c>
      <c r="AA98" s="19">
        <v>1760000000</v>
      </c>
      <c r="AB98" s="19">
        <v>2120000000</v>
      </c>
      <c r="AC98" s="19">
        <v>2854000000</v>
      </c>
      <c r="AD98" s="19">
        <v>3014000000</v>
      </c>
      <c r="AE98" s="19">
        <v>5098000000</v>
      </c>
      <c r="AF98" s="19">
        <v>3734000000</v>
      </c>
      <c r="AG98" s="19">
        <v>3920000000</v>
      </c>
      <c r="AH98" s="19">
        <v>4055000000</v>
      </c>
      <c r="AI98" s="19">
        <v>5039000000</v>
      </c>
      <c r="AJ98" s="19">
        <v>4601000000</v>
      </c>
      <c r="AK98" s="19">
        <v>4977000000</v>
      </c>
      <c r="AL98" s="19">
        <v>5718000000</v>
      </c>
      <c r="AM98" s="19">
        <v>5907000000</v>
      </c>
    </row>
    <row r="99" spans="1:49" x14ac:dyDescent="0.2">
      <c r="A99" s="16" t="s">
        <v>1374</v>
      </c>
      <c r="E99" s="19">
        <v>800000</v>
      </c>
      <c r="F99" s="19">
        <v>1000000</v>
      </c>
      <c r="G99" s="19">
        <v>1700000</v>
      </c>
      <c r="H99" s="19">
        <v>2800000</v>
      </c>
      <c r="I99" s="19">
        <v>3900000</v>
      </c>
      <c r="J99" s="19">
        <v>3200000</v>
      </c>
      <c r="K99" s="19">
        <v>4500000</v>
      </c>
      <c r="L99" s="19">
        <v>15200000</v>
      </c>
      <c r="M99" s="19">
        <v>13200000</v>
      </c>
      <c r="N99" s="19">
        <v>12600000</v>
      </c>
      <c r="O99" s="19">
        <v>12008000</v>
      </c>
    </row>
    <row r="100" spans="1:49" x14ac:dyDescent="0.2">
      <c r="A100" s="47" t="s">
        <v>1410</v>
      </c>
      <c r="E100" s="48">
        <f t="shared" ref="E100:AW100" si="81">E99/E$3</f>
        <v>0.24635492856317187</v>
      </c>
      <c r="F100" s="48">
        <f t="shared" si="81"/>
        <v>0.15105186456923589</v>
      </c>
      <c r="G100" s="48">
        <f t="shared" si="81"/>
        <v>0.17564310812110751</v>
      </c>
      <c r="H100" s="48">
        <f t="shared" si="81"/>
        <v>0.30601152133762721</v>
      </c>
      <c r="I100" s="48">
        <f t="shared" si="81"/>
        <v>0.36562907847584636</v>
      </c>
      <c r="J100" s="48">
        <f t="shared" si="81"/>
        <v>0.55969513210971578</v>
      </c>
      <c r="K100" s="48">
        <f t="shared" si="81"/>
        <v>6.5362499363568291E-2</v>
      </c>
      <c r="L100" s="48">
        <f t="shared" si="81"/>
        <v>5.743176951486352E-2</v>
      </c>
      <c r="M100" s="48">
        <f t="shared" si="81"/>
        <v>4.4355080622206319E-2</v>
      </c>
      <c r="N100" s="48">
        <f t="shared" si="81"/>
        <v>3.8486690747150526E-2</v>
      </c>
      <c r="O100" s="48">
        <f t="shared" si="81"/>
        <v>3.2566271988174432E-2</v>
      </c>
      <c r="P100" s="48">
        <f t="shared" si="81"/>
        <v>0</v>
      </c>
      <c r="Q100" s="48">
        <f t="shared" si="81"/>
        <v>0</v>
      </c>
      <c r="R100" s="48">
        <f t="shared" si="81"/>
        <v>0</v>
      </c>
      <c r="S100" s="48">
        <f t="shared" si="81"/>
        <v>0</v>
      </c>
      <c r="T100" s="48">
        <f t="shared" si="81"/>
        <v>0</v>
      </c>
      <c r="U100" s="48">
        <f t="shared" si="81"/>
        <v>0</v>
      </c>
      <c r="V100" s="48">
        <f t="shared" si="81"/>
        <v>0</v>
      </c>
      <c r="W100" s="48">
        <f t="shared" si="81"/>
        <v>0</v>
      </c>
      <c r="X100" s="48">
        <f t="shared" si="81"/>
        <v>0</v>
      </c>
      <c r="Y100" s="48">
        <f t="shared" si="81"/>
        <v>0</v>
      </c>
      <c r="Z100" s="48">
        <f t="shared" si="81"/>
        <v>0</v>
      </c>
      <c r="AA100" s="48">
        <f t="shared" si="81"/>
        <v>0</v>
      </c>
      <c r="AB100" s="48">
        <f t="shared" si="81"/>
        <v>0</v>
      </c>
      <c r="AC100" s="48">
        <f t="shared" si="81"/>
        <v>0</v>
      </c>
      <c r="AD100" s="48">
        <f t="shared" si="81"/>
        <v>0</v>
      </c>
      <c r="AE100" s="48">
        <f t="shared" si="81"/>
        <v>0</v>
      </c>
      <c r="AF100" s="48">
        <f t="shared" si="81"/>
        <v>0</v>
      </c>
      <c r="AG100" s="48">
        <f t="shared" si="81"/>
        <v>0</v>
      </c>
      <c r="AH100" s="48">
        <f t="shared" si="81"/>
        <v>0</v>
      </c>
      <c r="AI100" s="48">
        <f t="shared" si="81"/>
        <v>0</v>
      </c>
      <c r="AJ100" s="48">
        <f t="shared" si="81"/>
        <v>0</v>
      </c>
      <c r="AK100" s="48">
        <f t="shared" si="81"/>
        <v>0</v>
      </c>
      <c r="AL100" s="48">
        <f t="shared" si="81"/>
        <v>0</v>
      </c>
      <c r="AM100" s="48">
        <f t="shared" si="81"/>
        <v>0</v>
      </c>
      <c r="AN100" s="48" t="e">
        <f t="shared" si="81"/>
        <v>#DIV/0!</v>
      </c>
      <c r="AO100" s="48" t="e">
        <f t="shared" si="81"/>
        <v>#DIV/0!</v>
      </c>
      <c r="AP100" s="48" t="e">
        <f t="shared" si="81"/>
        <v>#DIV/0!</v>
      </c>
      <c r="AQ100" s="48" t="e">
        <f t="shared" si="81"/>
        <v>#DIV/0!</v>
      </c>
      <c r="AR100" s="48" t="e">
        <f t="shared" si="81"/>
        <v>#DIV/0!</v>
      </c>
      <c r="AS100" s="48" t="e">
        <f t="shared" si="81"/>
        <v>#DIV/0!</v>
      </c>
      <c r="AT100" s="48" t="e">
        <f t="shared" si="81"/>
        <v>#DIV/0!</v>
      </c>
      <c r="AU100" s="48" t="e">
        <f t="shared" si="81"/>
        <v>#DIV/0!</v>
      </c>
      <c r="AV100" s="48" t="e">
        <f t="shared" si="81"/>
        <v>#DIV/0!</v>
      </c>
      <c r="AW100" s="48" t="e">
        <f t="shared" si="81"/>
        <v>#DIV/0!</v>
      </c>
    </row>
    <row r="101" spans="1:49" x14ac:dyDescent="0.2">
      <c r="A101" s="16" t="s">
        <v>1375</v>
      </c>
      <c r="E101" s="19">
        <v>800000</v>
      </c>
      <c r="F101" s="19">
        <v>1000000</v>
      </c>
      <c r="G101" s="19">
        <v>1700000</v>
      </c>
      <c r="H101" s="19">
        <v>2800000</v>
      </c>
      <c r="I101" s="19">
        <v>3900000</v>
      </c>
      <c r="J101" s="19">
        <v>3200000</v>
      </c>
      <c r="K101" s="19">
        <v>4500000</v>
      </c>
      <c r="L101" s="19">
        <v>15200000</v>
      </c>
      <c r="M101" s="19">
        <v>13200000</v>
      </c>
      <c r="N101" s="19">
        <v>12600000</v>
      </c>
      <c r="O101" s="19">
        <v>12008000</v>
      </c>
    </row>
    <row r="102" spans="1:49" x14ac:dyDescent="0.2">
      <c r="A102" s="16" t="s">
        <v>1386</v>
      </c>
      <c r="R102" s="19">
        <v>10219000</v>
      </c>
    </row>
    <row r="103" spans="1:49" x14ac:dyDescent="0.2">
      <c r="A103" s="47"/>
      <c r="E103" s="48">
        <f t="shared" ref="E103:AW103" si="82">E102/E$3</f>
        <v>0</v>
      </c>
      <c r="F103" s="48">
        <f t="shared" si="82"/>
        <v>0</v>
      </c>
      <c r="G103" s="48">
        <f t="shared" si="82"/>
        <v>0</v>
      </c>
      <c r="H103" s="48">
        <f t="shared" si="82"/>
        <v>0</v>
      </c>
      <c r="I103" s="48">
        <f t="shared" si="82"/>
        <v>0</v>
      </c>
      <c r="J103" s="48">
        <f t="shared" si="82"/>
        <v>0</v>
      </c>
      <c r="K103" s="48">
        <f t="shared" si="82"/>
        <v>0</v>
      </c>
      <c r="L103" s="48">
        <f t="shared" si="82"/>
        <v>0</v>
      </c>
      <c r="M103" s="48">
        <f t="shared" si="82"/>
        <v>0</v>
      </c>
      <c r="N103" s="48">
        <f t="shared" si="82"/>
        <v>0</v>
      </c>
      <c r="O103" s="48">
        <f t="shared" si="82"/>
        <v>0</v>
      </c>
      <c r="P103" s="48">
        <f t="shared" si="82"/>
        <v>0</v>
      </c>
      <c r="Q103" s="48">
        <f t="shared" si="82"/>
        <v>0</v>
      </c>
      <c r="R103" s="48">
        <f t="shared" si="82"/>
        <v>6.7219875609726377E-3</v>
      </c>
      <c r="S103" s="48">
        <f t="shared" si="82"/>
        <v>0</v>
      </c>
      <c r="T103" s="48">
        <f t="shared" si="82"/>
        <v>0</v>
      </c>
      <c r="U103" s="48">
        <f t="shared" si="82"/>
        <v>0</v>
      </c>
      <c r="V103" s="48">
        <f t="shared" si="82"/>
        <v>0</v>
      </c>
      <c r="W103" s="48">
        <f t="shared" si="82"/>
        <v>0</v>
      </c>
      <c r="X103" s="48">
        <f t="shared" si="82"/>
        <v>0</v>
      </c>
      <c r="Y103" s="48">
        <f t="shared" si="82"/>
        <v>0</v>
      </c>
      <c r="Z103" s="48">
        <f t="shared" si="82"/>
        <v>0</v>
      </c>
      <c r="AA103" s="48">
        <f t="shared" si="82"/>
        <v>0</v>
      </c>
      <c r="AB103" s="48">
        <f t="shared" si="82"/>
        <v>0</v>
      </c>
      <c r="AC103" s="48">
        <f t="shared" si="82"/>
        <v>0</v>
      </c>
      <c r="AD103" s="48">
        <f t="shared" si="82"/>
        <v>0</v>
      </c>
      <c r="AE103" s="48">
        <f t="shared" si="82"/>
        <v>0</v>
      </c>
      <c r="AF103" s="48">
        <f t="shared" si="82"/>
        <v>0</v>
      </c>
      <c r="AG103" s="48">
        <f t="shared" si="82"/>
        <v>0</v>
      </c>
      <c r="AH103" s="48">
        <f t="shared" si="82"/>
        <v>0</v>
      </c>
      <c r="AI103" s="48">
        <f t="shared" si="82"/>
        <v>0</v>
      </c>
      <c r="AJ103" s="48">
        <f t="shared" si="82"/>
        <v>0</v>
      </c>
      <c r="AK103" s="48">
        <f t="shared" si="82"/>
        <v>0</v>
      </c>
      <c r="AL103" s="48">
        <f t="shared" si="82"/>
        <v>0</v>
      </c>
      <c r="AM103" s="48">
        <f t="shared" si="82"/>
        <v>0</v>
      </c>
      <c r="AN103" s="48" t="e">
        <f t="shared" si="82"/>
        <v>#DIV/0!</v>
      </c>
      <c r="AO103" s="48" t="e">
        <f t="shared" si="82"/>
        <v>#DIV/0!</v>
      </c>
      <c r="AP103" s="48" t="e">
        <f t="shared" si="82"/>
        <v>#DIV/0!</v>
      </c>
      <c r="AQ103" s="48" t="e">
        <f t="shared" si="82"/>
        <v>#DIV/0!</v>
      </c>
      <c r="AR103" s="48" t="e">
        <f t="shared" si="82"/>
        <v>#DIV/0!</v>
      </c>
      <c r="AS103" s="48" t="e">
        <f t="shared" si="82"/>
        <v>#DIV/0!</v>
      </c>
      <c r="AT103" s="48" t="e">
        <f t="shared" si="82"/>
        <v>#DIV/0!</v>
      </c>
      <c r="AU103" s="48" t="e">
        <f t="shared" si="82"/>
        <v>#DIV/0!</v>
      </c>
      <c r="AV103" s="48" t="e">
        <f t="shared" si="82"/>
        <v>#DIV/0!</v>
      </c>
      <c r="AW103" s="48" t="e">
        <f t="shared" si="82"/>
        <v>#DIV/0!</v>
      </c>
    </row>
    <row r="104" spans="1:49" x14ac:dyDescent="0.2">
      <c r="A104" s="16" t="s">
        <v>1293</v>
      </c>
      <c r="B104" s="19">
        <v>10799000000</v>
      </c>
      <c r="C104" s="19"/>
      <c r="D104" s="19"/>
      <c r="E104" s="19">
        <v>-4800000</v>
      </c>
      <c r="F104" s="19">
        <v>-6300000</v>
      </c>
      <c r="G104" s="19">
        <v>-18200000</v>
      </c>
      <c r="H104" s="19">
        <v>-29500000</v>
      </c>
      <c r="I104" s="19">
        <v>-35200000</v>
      </c>
      <c r="J104" s="19">
        <v>-32000000</v>
      </c>
      <c r="K104" s="19">
        <v>-36100000</v>
      </c>
      <c r="L104" s="19">
        <v>-72100000</v>
      </c>
      <c r="M104" s="19">
        <v>-78300000</v>
      </c>
      <c r="N104" s="19">
        <v>-51700000</v>
      </c>
      <c r="O104" s="19">
        <v>-52318000</v>
      </c>
      <c r="P104" s="19">
        <v>-120689000</v>
      </c>
      <c r="Q104" s="19">
        <v>81007000</v>
      </c>
      <c r="R104" s="19">
        <v>329924000</v>
      </c>
      <c r="S104" s="19">
        <v>627387000</v>
      </c>
      <c r="T104" s="19">
        <v>1109067000</v>
      </c>
      <c r="U104" s="19">
        <v>1635298000</v>
      </c>
      <c r="V104" s="19">
        <v>2164507000</v>
      </c>
      <c r="W104" s="19">
        <v>2689392000</v>
      </c>
      <c r="X104" s="19">
        <v>3529221000</v>
      </c>
      <c r="Y104" s="19">
        <v>3962222000</v>
      </c>
      <c r="Z104" s="19">
        <v>3789841000</v>
      </c>
      <c r="AA104" s="19">
        <v>4010000000</v>
      </c>
      <c r="AB104" s="19">
        <v>4524000000</v>
      </c>
      <c r="AC104" s="19">
        <v>15265000000</v>
      </c>
      <c r="AD104" s="19">
        <v>22193000000</v>
      </c>
      <c r="AE104" s="19">
        <v>17633000000</v>
      </c>
      <c r="AF104" s="19">
        <v>14124000000</v>
      </c>
      <c r="AG104" s="19">
        <v>9298000000</v>
      </c>
      <c r="AH104" s="19">
        <v>9338000000</v>
      </c>
      <c r="AI104" s="19">
        <v>9927000000</v>
      </c>
      <c r="AJ104" s="19">
        <v>10857000000</v>
      </c>
      <c r="AK104" s="19">
        <v>10974000000</v>
      </c>
      <c r="AL104" s="19">
        <v>8810000000</v>
      </c>
      <c r="AM104" s="19">
        <v>10505000000</v>
      </c>
    </row>
    <row r="105" spans="1:49" x14ac:dyDescent="0.2">
      <c r="A105" s="16" t="s">
        <v>1295</v>
      </c>
      <c r="B105" s="19">
        <v>-696000000</v>
      </c>
      <c r="C105" s="19"/>
      <c r="D105" s="19"/>
      <c r="W105" s="19">
        <v>-5843000</v>
      </c>
      <c r="X105" s="19">
        <v>-27265000</v>
      </c>
      <c r="Y105" s="19">
        <v>-108961000</v>
      </c>
      <c r="Z105" s="19">
        <v>-205418000</v>
      </c>
      <c r="AA105" s="19">
        <v>-361000000</v>
      </c>
      <c r="AB105" s="19">
        <v>-307000000</v>
      </c>
      <c r="AC105" s="19">
        <v>-412000000</v>
      </c>
      <c r="AD105" s="19">
        <v>-688000000</v>
      </c>
      <c r="AE105" s="19">
        <v>-964000000</v>
      </c>
      <c r="AF105" s="19">
        <v>-1118000000</v>
      </c>
      <c r="AG105" s="19">
        <v>-1077000000</v>
      </c>
      <c r="AH105" s="19">
        <v>-995000000</v>
      </c>
      <c r="AI105" s="19">
        <v>-984000000</v>
      </c>
      <c r="AJ105" s="19">
        <v>-1001000000</v>
      </c>
      <c r="AK105" s="19">
        <v>-829000000</v>
      </c>
      <c r="AL105" s="19">
        <v>-568000000</v>
      </c>
      <c r="AM105" s="19">
        <v>-696000000</v>
      </c>
    </row>
    <row r="106" spans="1:49" x14ac:dyDescent="0.2">
      <c r="A106" s="16" t="s">
        <v>1296</v>
      </c>
      <c r="B106" s="19">
        <v>303000000</v>
      </c>
      <c r="C106" s="19"/>
      <c r="D106" s="19"/>
      <c r="W106" s="19">
        <v>59401000</v>
      </c>
      <c r="X106" s="19">
        <v>42397000</v>
      </c>
      <c r="Y106" s="19">
        <v>60287000</v>
      </c>
      <c r="Z106" s="19">
        <v>66581000</v>
      </c>
      <c r="AK106" s="19">
        <v>106000000</v>
      </c>
      <c r="AL106" s="19">
        <v>376000000</v>
      </c>
      <c r="AM106" s="19">
        <v>281000000</v>
      </c>
    </row>
    <row r="107" spans="1:49" x14ac:dyDescent="0.2">
      <c r="A107" s="16" t="s">
        <v>1297</v>
      </c>
      <c r="B107" s="19">
        <v>999000000</v>
      </c>
      <c r="C107" s="19"/>
      <c r="D107" s="19"/>
      <c r="W107" s="19">
        <v>65244000</v>
      </c>
      <c r="X107" s="19">
        <v>69662000</v>
      </c>
      <c r="Y107" s="19">
        <v>108961000</v>
      </c>
      <c r="Z107" s="19">
        <v>205418000</v>
      </c>
      <c r="AA107" s="19">
        <v>361000000</v>
      </c>
      <c r="AB107" s="19">
        <v>307000000</v>
      </c>
      <c r="AC107" s="19">
        <v>412000000</v>
      </c>
      <c r="AD107" s="19">
        <v>688000000</v>
      </c>
      <c r="AE107" s="19">
        <v>964000000</v>
      </c>
      <c r="AF107" s="19">
        <v>1118000000</v>
      </c>
      <c r="AG107" s="19">
        <v>1077000000</v>
      </c>
      <c r="AH107" s="19">
        <v>995000000</v>
      </c>
      <c r="AI107" s="19">
        <v>984000000</v>
      </c>
      <c r="AJ107" s="19">
        <v>1001000000</v>
      </c>
      <c r="AK107" s="19">
        <v>935000000</v>
      </c>
      <c r="AL107" s="19">
        <v>944000000</v>
      </c>
      <c r="AM107" s="19">
        <v>977000000</v>
      </c>
    </row>
    <row r="108" spans="1:49" x14ac:dyDescent="0.2">
      <c r="A108" s="16" t="s">
        <v>1298</v>
      </c>
      <c r="B108" s="19">
        <v>-2903000000</v>
      </c>
      <c r="C108" s="19"/>
      <c r="D108" s="19"/>
      <c r="E108" s="19">
        <v>800000</v>
      </c>
      <c r="F108" s="19">
        <v>1900000</v>
      </c>
      <c r="G108" s="19">
        <v>4300000</v>
      </c>
      <c r="H108" s="19">
        <v>4200000</v>
      </c>
      <c r="I108" s="19">
        <v>4800000</v>
      </c>
      <c r="J108" s="19">
        <v>5200000</v>
      </c>
      <c r="K108" s="19">
        <v>15000000</v>
      </c>
      <c r="L108" s="19">
        <v>-16000000</v>
      </c>
      <c r="M108" s="19">
        <v>19700000</v>
      </c>
      <c r="N108" s="19">
        <v>-23800000</v>
      </c>
      <c r="O108" s="19">
        <v>-2858000</v>
      </c>
      <c r="P108" s="19">
        <v>164395000</v>
      </c>
      <c r="Q108" s="19">
        <v>-16048000</v>
      </c>
      <c r="R108" s="19">
        <v>-498818000</v>
      </c>
      <c r="S108" s="19">
        <v>13138000</v>
      </c>
      <c r="U108" s="19">
        <v>-2394051000</v>
      </c>
      <c r="W108" s="19">
        <v>-10851000</v>
      </c>
      <c r="Y108" s="19">
        <v>60287000</v>
      </c>
      <c r="Z108" s="19">
        <v>66581000</v>
      </c>
      <c r="AA108" s="19">
        <v>-37000000</v>
      </c>
      <c r="AB108" s="19">
        <v>-9000000</v>
      </c>
      <c r="AC108" s="19">
        <v>3000000</v>
      </c>
      <c r="AD108" s="19">
        <v>154000000</v>
      </c>
      <c r="AE108" s="19">
        <v>428000000</v>
      </c>
      <c r="AF108" s="19">
        <v>523000000</v>
      </c>
      <c r="AG108" s="19">
        <v>-422000000</v>
      </c>
      <c r="AH108" s="19">
        <v>-3183000000</v>
      </c>
      <c r="AI108" s="19">
        <v>-7274000000</v>
      </c>
      <c r="AJ108" s="19">
        <v>-1578000000</v>
      </c>
      <c r="AK108" s="19">
        <v>-4330000000</v>
      </c>
      <c r="AL108" s="19">
        <v>-1383000000</v>
      </c>
      <c r="AM108" s="19">
        <v>-9119000000</v>
      </c>
    </row>
    <row r="109" spans="1:49" x14ac:dyDescent="0.2">
      <c r="A109" s="16" t="s">
        <v>1299</v>
      </c>
      <c r="B109" s="19">
        <v>-153000000</v>
      </c>
      <c r="C109" s="19"/>
      <c r="D109" s="19"/>
      <c r="AK109" s="19">
        <v>-657000000</v>
      </c>
      <c r="AL109" s="19">
        <v>-167000000</v>
      </c>
      <c r="AM109" s="19">
        <v>-274000000</v>
      </c>
    </row>
    <row r="110" spans="1:49" x14ac:dyDescent="0.2">
      <c r="A110" s="16" t="s">
        <v>1383</v>
      </c>
      <c r="O110" s="19">
        <v>-2858000</v>
      </c>
      <c r="P110" s="19">
        <v>-2130000</v>
      </c>
    </row>
    <row r="111" spans="1:49" x14ac:dyDescent="0.2">
      <c r="A111" s="16" t="s">
        <v>1300</v>
      </c>
      <c r="B111" s="19">
        <v>-2749000000</v>
      </c>
      <c r="C111" s="19"/>
      <c r="D111" s="19"/>
      <c r="E111" s="19">
        <v>800000</v>
      </c>
      <c r="F111" s="19">
        <v>1900000</v>
      </c>
      <c r="G111" s="19">
        <v>4300000</v>
      </c>
      <c r="H111" s="19">
        <v>4200000</v>
      </c>
      <c r="I111" s="19">
        <v>4800000</v>
      </c>
      <c r="J111" s="19">
        <v>5200000</v>
      </c>
      <c r="K111" s="19">
        <v>15000000</v>
      </c>
      <c r="L111" s="19">
        <v>-16000000</v>
      </c>
      <c r="M111" s="19">
        <v>19700000</v>
      </c>
      <c r="N111" s="19">
        <v>-23800000</v>
      </c>
      <c r="O111" s="19">
        <v>-2858000</v>
      </c>
      <c r="P111" s="19">
        <v>166525000</v>
      </c>
      <c r="Q111" s="19">
        <v>-16048000</v>
      </c>
      <c r="R111" s="19">
        <v>-498818000</v>
      </c>
      <c r="S111" s="19">
        <v>13138000</v>
      </c>
      <c r="U111" s="19">
        <v>-2394051000</v>
      </c>
      <c r="W111" s="19">
        <v>-10851000</v>
      </c>
      <c r="X111">
        <v>0</v>
      </c>
      <c r="AG111" s="19">
        <v>-1098000000</v>
      </c>
      <c r="AH111" s="19">
        <v>-5051000000</v>
      </c>
      <c r="AI111" s="19">
        <v>-5856000000</v>
      </c>
      <c r="AJ111" s="19">
        <v>-939000000</v>
      </c>
      <c r="AK111" s="19">
        <v>-3644000000</v>
      </c>
      <c r="AL111" s="19">
        <v>-1205000000</v>
      </c>
      <c r="AM111" s="19">
        <v>-8843000000</v>
      </c>
    </row>
    <row r="112" spans="1:49" x14ac:dyDescent="0.2">
      <c r="A112" s="16" t="s">
        <v>1387</v>
      </c>
      <c r="B112" s="19">
        <v>1940000000</v>
      </c>
      <c r="C112" s="19"/>
      <c r="D112" s="19"/>
      <c r="AJ112">
        <v>0</v>
      </c>
      <c r="AK112" s="19">
        <v>2700000000</v>
      </c>
      <c r="AL112" s="19">
        <v>50000000</v>
      </c>
      <c r="AM112" s="19">
        <v>4180000000</v>
      </c>
    </row>
    <row r="113" spans="1:49" x14ac:dyDescent="0.2">
      <c r="A113" s="16" t="s">
        <v>1302</v>
      </c>
      <c r="B113" s="19">
        <v>809000000</v>
      </c>
      <c r="C113" s="19"/>
      <c r="D113" s="19"/>
      <c r="AG113" s="19">
        <v>1098000000</v>
      </c>
      <c r="AH113" s="19">
        <v>5051000000</v>
      </c>
      <c r="AI113" s="19">
        <v>5856000000</v>
      </c>
      <c r="AJ113" s="19">
        <v>939000000</v>
      </c>
      <c r="AK113" s="19">
        <v>944000000</v>
      </c>
      <c r="AL113" s="19">
        <v>1155000000</v>
      </c>
      <c r="AM113" s="19">
        <v>4663000000</v>
      </c>
    </row>
    <row r="114" spans="1:49" x14ac:dyDescent="0.2">
      <c r="A114" s="16" t="s">
        <v>1303</v>
      </c>
      <c r="B114" s="19">
        <v>-1000000</v>
      </c>
      <c r="C114" s="19"/>
      <c r="D114" s="19"/>
      <c r="Y114" s="19">
        <v>60287000</v>
      </c>
      <c r="Z114" s="19">
        <v>66581000</v>
      </c>
      <c r="AA114" s="19">
        <v>-37000000</v>
      </c>
      <c r="AB114" s="19">
        <v>-9000000</v>
      </c>
      <c r="AC114" s="19">
        <v>3000000</v>
      </c>
      <c r="AD114" s="19">
        <v>154000000</v>
      </c>
      <c r="AE114" s="19">
        <v>428000000</v>
      </c>
      <c r="AF114" s="19">
        <v>523000000</v>
      </c>
      <c r="AG114" s="19">
        <v>676000000</v>
      </c>
      <c r="AH114" s="19">
        <v>1868000000</v>
      </c>
      <c r="AI114" s="19">
        <v>-1418000000</v>
      </c>
      <c r="AJ114" s="19">
        <v>-639000000</v>
      </c>
      <c r="AK114" s="19">
        <v>-29000000</v>
      </c>
      <c r="AL114" s="19">
        <v>-11000000</v>
      </c>
      <c r="AM114" s="19">
        <v>-2000000</v>
      </c>
    </row>
    <row r="115" spans="1:49" x14ac:dyDescent="0.2">
      <c r="A115" s="16" t="s">
        <v>1304</v>
      </c>
      <c r="B115" s="19">
        <v>7200000000</v>
      </c>
      <c r="C115" s="19"/>
      <c r="D115" s="19"/>
      <c r="L115" s="19">
        <v>-72600000</v>
      </c>
      <c r="M115" s="19">
        <v>-43900000</v>
      </c>
      <c r="N115" s="19">
        <v>-65600000</v>
      </c>
      <c r="O115" s="19">
        <v>-41907000</v>
      </c>
      <c r="P115" s="19">
        <v>57447000</v>
      </c>
      <c r="Q115" s="19">
        <v>73397000</v>
      </c>
      <c r="R115" s="19">
        <v>-167533000</v>
      </c>
      <c r="S115" s="19">
        <v>656422000</v>
      </c>
      <c r="T115" s="19">
        <v>1161792000</v>
      </c>
      <c r="U115" s="19">
        <v>-638207000</v>
      </c>
      <c r="V115" s="19">
        <v>2270338000</v>
      </c>
      <c r="W115" s="19">
        <v>2672698000</v>
      </c>
      <c r="X115" s="19">
        <v>3501956000</v>
      </c>
      <c r="Y115" s="19">
        <v>3913548000</v>
      </c>
      <c r="Z115" s="19">
        <v>3651004000</v>
      </c>
      <c r="AA115" s="19">
        <v>3612000000</v>
      </c>
      <c r="AB115" s="19">
        <v>4208000000</v>
      </c>
      <c r="AC115" s="19">
        <v>14856000000</v>
      </c>
      <c r="AD115" s="19">
        <v>21659000000</v>
      </c>
      <c r="AE115" s="19">
        <v>17097000000</v>
      </c>
      <c r="AF115" s="19">
        <v>13529000000</v>
      </c>
      <c r="AG115" s="19">
        <v>7799000000</v>
      </c>
      <c r="AH115" s="19">
        <v>5160000000</v>
      </c>
      <c r="AI115" s="19">
        <v>1669000000</v>
      </c>
      <c r="AJ115" s="19">
        <v>8278000000</v>
      </c>
      <c r="AK115" s="19">
        <v>5814000000</v>
      </c>
      <c r="AL115" s="19">
        <v>6859000000</v>
      </c>
      <c r="AM115" s="19">
        <v>690000000</v>
      </c>
    </row>
    <row r="116" spans="1:49" x14ac:dyDescent="0.2">
      <c r="A116" s="16" t="s">
        <v>1305</v>
      </c>
      <c r="B116" s="19">
        <v>890000000</v>
      </c>
      <c r="C116" s="19"/>
      <c r="D116" s="19"/>
      <c r="L116" s="19">
        <v>300000</v>
      </c>
      <c r="M116" s="19">
        <v>900000</v>
      </c>
      <c r="N116" s="19">
        <v>900000</v>
      </c>
      <c r="O116" s="19">
        <v>1199000</v>
      </c>
      <c r="P116" s="19">
        <v>4135000</v>
      </c>
      <c r="Q116" s="19">
        <v>1300000</v>
      </c>
      <c r="R116" s="19">
        <v>-95530000</v>
      </c>
      <c r="S116" s="19">
        <v>207051000</v>
      </c>
      <c r="T116" s="19">
        <v>347878000</v>
      </c>
      <c r="U116" s="19">
        <v>551750000</v>
      </c>
      <c r="V116" s="19">
        <v>655040000</v>
      </c>
      <c r="W116" s="19">
        <v>702363000</v>
      </c>
      <c r="X116" s="19">
        <v>876364000</v>
      </c>
      <c r="Y116" s="19">
        <v>1023799000</v>
      </c>
      <c r="Z116" s="19">
        <v>861945000</v>
      </c>
      <c r="AA116" s="19">
        <v>1038000000</v>
      </c>
      <c r="AB116" s="19">
        <v>1151000000</v>
      </c>
      <c r="AC116" s="19">
        <v>2797000000</v>
      </c>
      <c r="AD116" s="19">
        <v>3553000000</v>
      </c>
      <c r="AE116" s="19">
        <v>3609000000</v>
      </c>
      <c r="AF116" s="19">
        <v>8885000000</v>
      </c>
      <c r="AG116" s="19">
        <v>2339000000</v>
      </c>
      <c r="AH116" s="19">
        <v>-204000000</v>
      </c>
      <c r="AI116" s="19">
        <v>1580000000</v>
      </c>
      <c r="AJ116" s="19">
        <v>2077000000</v>
      </c>
      <c r="AK116" s="19">
        <v>1248000000</v>
      </c>
      <c r="AL116" s="19">
        <v>1247000000</v>
      </c>
      <c r="AM116" s="19">
        <v>211000000</v>
      </c>
    </row>
    <row r="117" spans="1:49" x14ac:dyDescent="0.2">
      <c r="A117" s="16" t="s">
        <v>1306</v>
      </c>
      <c r="B117" s="19">
        <v>6311000000</v>
      </c>
      <c r="C117" s="19">
        <v>-339000</v>
      </c>
      <c r="D117" s="19">
        <v>-1674000</v>
      </c>
      <c r="E117" s="19">
        <v>-4000000</v>
      </c>
      <c r="F117" s="19">
        <v>-4500000</v>
      </c>
      <c r="G117" s="19">
        <v>-14100000</v>
      </c>
      <c r="H117" s="19">
        <v>-25700000</v>
      </c>
      <c r="I117" s="19">
        <v>-31300000</v>
      </c>
      <c r="J117" s="19">
        <v>-27400000</v>
      </c>
      <c r="K117" s="19">
        <v>-21700000</v>
      </c>
      <c r="L117" s="19">
        <v>-72900000</v>
      </c>
      <c r="M117" s="19">
        <v>-44800000</v>
      </c>
      <c r="N117" s="19">
        <v>-66500000</v>
      </c>
      <c r="O117" s="19">
        <v>-56776000</v>
      </c>
      <c r="P117" s="19">
        <v>52271000</v>
      </c>
      <c r="Q117" s="19">
        <v>72097000</v>
      </c>
      <c r="R117" s="19">
        <v>-72003000</v>
      </c>
      <c r="S117" s="19">
        <v>449371000</v>
      </c>
      <c r="T117" s="19">
        <v>813914000</v>
      </c>
      <c r="U117" s="19">
        <v>-1189957000</v>
      </c>
      <c r="V117" s="19">
        <v>1615298000</v>
      </c>
      <c r="W117" s="19">
        <v>1978899000</v>
      </c>
      <c r="X117" s="19">
        <v>2635755000</v>
      </c>
      <c r="Y117" s="19">
        <v>2901257000</v>
      </c>
      <c r="Z117" s="19">
        <v>2803637000</v>
      </c>
      <c r="AA117" s="19">
        <v>2592000000</v>
      </c>
      <c r="AB117" s="19">
        <v>3075000000</v>
      </c>
      <c r="AC117" s="19">
        <v>12101000000</v>
      </c>
      <c r="AD117" s="19">
        <v>18108000000</v>
      </c>
      <c r="AE117" s="19">
        <v>13501000000</v>
      </c>
      <c r="AF117" s="19">
        <v>4628000000</v>
      </c>
      <c r="AG117" s="19">
        <v>5455000000</v>
      </c>
      <c r="AH117" s="19">
        <v>5386000000</v>
      </c>
      <c r="AI117" s="19">
        <v>123000000</v>
      </c>
      <c r="AJ117" s="19">
        <v>6225000000</v>
      </c>
      <c r="AK117" s="19">
        <v>4592000000</v>
      </c>
      <c r="AL117" s="19">
        <v>5665000000</v>
      </c>
      <c r="AM117" s="19">
        <v>480000000</v>
      </c>
    </row>
    <row r="118" spans="1:49" x14ac:dyDescent="0.2">
      <c r="A118" s="16" t="s">
        <v>1307</v>
      </c>
      <c r="B118" s="19">
        <v>6311000000</v>
      </c>
      <c r="C118" s="19"/>
      <c r="D118" s="19"/>
      <c r="E118" s="19">
        <v>-4000000</v>
      </c>
      <c r="F118" s="19">
        <v>-4500000</v>
      </c>
      <c r="G118" s="19">
        <v>-14100000</v>
      </c>
      <c r="H118" s="19">
        <v>-25700000</v>
      </c>
      <c r="I118" s="19">
        <v>-31300000</v>
      </c>
      <c r="J118" s="19">
        <v>-27400000</v>
      </c>
      <c r="K118" s="19">
        <v>-21700000</v>
      </c>
      <c r="L118" s="19">
        <v>-72900000</v>
      </c>
      <c r="M118" s="19">
        <v>-44800000</v>
      </c>
      <c r="N118" s="19">
        <v>-66500000</v>
      </c>
      <c r="O118" s="19">
        <v>-56776000</v>
      </c>
      <c r="P118" s="19">
        <v>52271000</v>
      </c>
      <c r="Q118" s="19">
        <v>72097000</v>
      </c>
      <c r="R118" s="19">
        <v>-72003000</v>
      </c>
      <c r="S118" s="19">
        <v>449371000</v>
      </c>
      <c r="T118" s="19">
        <v>813914000</v>
      </c>
      <c r="U118" s="19">
        <v>-1189957000</v>
      </c>
      <c r="V118" s="19">
        <v>1615298000</v>
      </c>
      <c r="W118" s="19">
        <v>1978899000</v>
      </c>
      <c r="X118" s="19">
        <v>2635755000</v>
      </c>
      <c r="Y118" s="19">
        <v>2901257000</v>
      </c>
      <c r="Z118" s="19">
        <v>2803637000</v>
      </c>
      <c r="AA118" s="19">
        <v>2592000000</v>
      </c>
      <c r="AB118" s="19">
        <v>3075000000</v>
      </c>
      <c r="AC118" s="19">
        <v>12101000000</v>
      </c>
      <c r="AD118" s="19">
        <v>18108000000</v>
      </c>
      <c r="AE118" s="19">
        <v>13501000000</v>
      </c>
      <c r="AF118" s="19">
        <v>4628000000</v>
      </c>
      <c r="AG118" s="19">
        <v>5455000000</v>
      </c>
      <c r="AH118" s="19">
        <v>5386000000</v>
      </c>
      <c r="AI118" s="19">
        <v>123000000</v>
      </c>
      <c r="AJ118" s="19">
        <v>6225000000</v>
      </c>
      <c r="AK118" s="19">
        <v>4592000000</v>
      </c>
      <c r="AL118" s="19">
        <v>5665000000</v>
      </c>
      <c r="AM118" s="19">
        <v>480000000</v>
      </c>
    </row>
    <row r="119" spans="1:49" x14ac:dyDescent="0.2">
      <c r="A119" s="16" t="s">
        <v>1308</v>
      </c>
      <c r="B119" s="19">
        <v>6311000000</v>
      </c>
      <c r="C119" s="19"/>
      <c r="D119" s="19"/>
      <c r="E119" s="19">
        <v>-4000000</v>
      </c>
      <c r="F119" s="19">
        <v>-4500000</v>
      </c>
      <c r="G119" s="19">
        <v>-14100000</v>
      </c>
      <c r="H119" s="19">
        <v>-25700000</v>
      </c>
      <c r="I119" s="19">
        <v>-31300000</v>
      </c>
      <c r="J119" s="19">
        <v>-27400000</v>
      </c>
      <c r="K119" s="19">
        <v>-21700000</v>
      </c>
      <c r="L119" s="19">
        <v>-72900000</v>
      </c>
      <c r="M119" s="19">
        <v>-44800000</v>
      </c>
      <c r="N119" s="19">
        <v>-66500000</v>
      </c>
      <c r="O119" s="19">
        <v>-56776000</v>
      </c>
      <c r="P119" s="19">
        <v>52271000</v>
      </c>
      <c r="Q119" s="19">
        <v>72097000</v>
      </c>
      <c r="R119" s="19">
        <v>-72003000</v>
      </c>
      <c r="S119" s="19">
        <v>449371000</v>
      </c>
      <c r="T119" s="19">
        <v>809919000</v>
      </c>
      <c r="U119" s="19">
        <v>-1196223000</v>
      </c>
      <c r="V119" s="19">
        <v>1606190000</v>
      </c>
      <c r="W119" s="19">
        <v>1970335000</v>
      </c>
      <c r="X119" s="19">
        <v>2625592000</v>
      </c>
      <c r="Y119" s="19">
        <v>2889749000</v>
      </c>
      <c r="Z119" s="19">
        <v>2789059000</v>
      </c>
      <c r="AA119" s="19">
        <v>2574000000</v>
      </c>
      <c r="AB119" s="19">
        <v>3057000000</v>
      </c>
      <c r="AC119" s="19">
        <v>12059000000</v>
      </c>
      <c r="AD119" s="19">
        <v>18106000000</v>
      </c>
      <c r="AE119" s="19">
        <v>13488000000</v>
      </c>
      <c r="AF119" s="19">
        <v>4644000000</v>
      </c>
      <c r="AG119" s="19">
        <v>5460000000</v>
      </c>
      <c r="AH119" s="19">
        <v>5364000000</v>
      </c>
      <c r="AI119" s="19">
        <v>89000000</v>
      </c>
      <c r="AJ119" s="19">
        <v>6201000000</v>
      </c>
      <c r="AK119" s="19">
        <v>4566000000</v>
      </c>
      <c r="AL119" s="19">
        <v>5613000000</v>
      </c>
      <c r="AM119" s="19">
        <v>480000000</v>
      </c>
    </row>
    <row r="120" spans="1:49" x14ac:dyDescent="0.2">
      <c r="A120" s="47" t="s">
        <v>1411</v>
      </c>
      <c r="B120" s="19"/>
      <c r="C120" s="19"/>
      <c r="D120" s="19"/>
      <c r="E120" s="48">
        <f t="shared" ref="E120:AW120" si="83">E119/E$3</f>
        <v>-1.2317746428158594</v>
      </c>
      <c r="F120" s="48">
        <f t="shared" si="83"/>
        <v>-0.67973339056156146</v>
      </c>
      <c r="G120" s="48">
        <f t="shared" si="83"/>
        <v>-1.4568046026515387</v>
      </c>
      <c r="H120" s="48">
        <f t="shared" si="83"/>
        <v>-2.808748606563221</v>
      </c>
      <c r="I120" s="48">
        <f t="shared" si="83"/>
        <v>-2.9344077323830748</v>
      </c>
      <c r="J120" s="48">
        <f t="shared" si="83"/>
        <v>-4.7923895686894413</v>
      </c>
      <c r="K120" s="48">
        <f t="shared" si="83"/>
        <v>-0.31519249693098489</v>
      </c>
      <c r="L120" s="48">
        <f t="shared" si="83"/>
        <v>-0.27544578931799674</v>
      </c>
      <c r="M120" s="48">
        <f t="shared" si="83"/>
        <v>-0.15053845544506389</v>
      </c>
      <c r="N120" s="48">
        <f t="shared" si="83"/>
        <v>-0.20312420116551669</v>
      </c>
      <c r="O120" s="48">
        <f t="shared" si="83"/>
        <v>-0.15397923537646499</v>
      </c>
      <c r="P120" s="48">
        <f t="shared" si="83"/>
        <v>0.12301117265090759</v>
      </c>
      <c r="Q120" s="48">
        <f t="shared" si="83"/>
        <v>8.5938796698369277E-2</v>
      </c>
      <c r="R120" s="48">
        <f t="shared" si="83"/>
        <v>-4.7363075677924735E-2</v>
      </c>
      <c r="S120" s="48">
        <f t="shared" si="83"/>
        <v>0.19740420943048237</v>
      </c>
      <c r="T120" s="48">
        <f t="shared" si="83"/>
        <v>0.23924435611551367</v>
      </c>
      <c r="U120" s="48">
        <f t="shared" si="83"/>
        <v>-0.24630235819129839</v>
      </c>
      <c r="V120" s="48">
        <f t="shared" si="83"/>
        <v>0.24151153919014673</v>
      </c>
      <c r="W120" s="48">
        <f t="shared" si="83"/>
        <v>0.24492413165851509</v>
      </c>
      <c r="X120" s="48">
        <f t="shared" si="83"/>
        <v>0.24845102684316547</v>
      </c>
      <c r="Y120" s="48">
        <f t="shared" si="83"/>
        <v>0.24752339593350003</v>
      </c>
      <c r="Z120" s="48">
        <f t="shared" si="83"/>
        <v>0.23016972326472054</v>
      </c>
      <c r="AA120" s="48">
        <f t="shared" si="83"/>
        <v>0.1889743004798182</v>
      </c>
      <c r="AB120" s="48">
        <f t="shared" si="83"/>
        <v>0.19747235471208854</v>
      </c>
      <c r="AC120" s="48">
        <f t="shared" si="83"/>
        <v>0.35612383497105909</v>
      </c>
      <c r="AD120" s="48">
        <f t="shared" si="83"/>
        <v>0.40812293756998835</v>
      </c>
      <c r="AE120" s="48">
        <f t="shared" si="83"/>
        <v>0.33100277586668414</v>
      </c>
      <c r="AF120" s="48">
        <f t="shared" si="83"/>
        <v>0.13597963965886303</v>
      </c>
      <c r="AG120" s="48">
        <f t="shared" si="83"/>
        <v>0.19253374822202779</v>
      </c>
      <c r="AH120" s="48">
        <f t="shared" si="83"/>
        <v>0.18932521375268144</v>
      </c>
      <c r="AI120" s="48">
        <f t="shared" si="83"/>
        <v>2.9274176481760071E-3</v>
      </c>
      <c r="AJ120" s="48">
        <f t="shared" si="83"/>
        <v>0.18700606213423368</v>
      </c>
      <c r="AK120" s="48">
        <f t="shared" si="83"/>
        <v>0.14812876911496475</v>
      </c>
      <c r="AL120" s="48">
        <f t="shared" si="83"/>
        <v>0.19494659436692802</v>
      </c>
      <c r="AM120" s="48">
        <f t="shared" si="83"/>
        <v>1.6207116139518959E-2</v>
      </c>
      <c r="AN120" s="48" t="e">
        <f t="shared" si="83"/>
        <v>#DIV/0!</v>
      </c>
      <c r="AO120" s="48" t="e">
        <f t="shared" si="83"/>
        <v>#DIV/0!</v>
      </c>
      <c r="AP120" s="48" t="e">
        <f t="shared" si="83"/>
        <v>#DIV/0!</v>
      </c>
      <c r="AQ120" s="48" t="e">
        <f t="shared" si="83"/>
        <v>#DIV/0!</v>
      </c>
      <c r="AR120" s="48" t="e">
        <f t="shared" si="83"/>
        <v>#DIV/0!</v>
      </c>
      <c r="AS120" s="48" t="e">
        <f t="shared" si="83"/>
        <v>#DIV/0!</v>
      </c>
      <c r="AT120" s="48" t="e">
        <f t="shared" si="83"/>
        <v>#DIV/0!</v>
      </c>
      <c r="AU120" s="48" t="e">
        <f t="shared" si="83"/>
        <v>#DIV/0!</v>
      </c>
      <c r="AV120" s="48" t="e">
        <f t="shared" si="83"/>
        <v>#DIV/0!</v>
      </c>
      <c r="AW120" s="48" t="e">
        <f t="shared" si="83"/>
        <v>#DIV/0!</v>
      </c>
    </row>
    <row r="121" spans="1:49" x14ac:dyDescent="0.2">
      <c r="A121" s="16" t="s">
        <v>1309</v>
      </c>
      <c r="B121" s="19">
        <v>6310000000</v>
      </c>
      <c r="C121" s="19"/>
      <c r="D121" s="19"/>
      <c r="E121" s="19">
        <v>-4000000</v>
      </c>
      <c r="F121" s="19">
        <v>-4500000</v>
      </c>
      <c r="G121" s="19">
        <v>-14100000</v>
      </c>
      <c r="H121" s="19">
        <v>-25700000</v>
      </c>
      <c r="I121" s="19">
        <v>-31300000</v>
      </c>
      <c r="J121" s="19">
        <v>-27400000</v>
      </c>
      <c r="K121" s="19">
        <v>-21700000</v>
      </c>
      <c r="L121" s="19">
        <v>-72900000</v>
      </c>
      <c r="M121" s="19">
        <v>-44800000</v>
      </c>
      <c r="N121" s="19">
        <v>-66500000</v>
      </c>
      <c r="O121" s="19">
        <v>-43106000</v>
      </c>
      <c r="P121" s="19">
        <v>51182000</v>
      </c>
      <c r="Q121" s="19">
        <v>72097000</v>
      </c>
      <c r="R121" s="19">
        <v>-72003000</v>
      </c>
      <c r="S121" s="19">
        <v>449371000</v>
      </c>
      <c r="T121" s="19">
        <v>813914000</v>
      </c>
      <c r="U121" s="19">
        <v>-1189957000</v>
      </c>
      <c r="V121" s="19">
        <v>1615298000</v>
      </c>
      <c r="W121" s="19">
        <v>1970335000</v>
      </c>
      <c r="X121" s="19">
        <v>2625592000</v>
      </c>
      <c r="Y121" s="19">
        <v>2889749000</v>
      </c>
      <c r="Z121" s="19">
        <v>2789059000</v>
      </c>
      <c r="AA121" s="19">
        <v>2574000000</v>
      </c>
      <c r="AB121" s="19">
        <v>3057000000</v>
      </c>
      <c r="AC121" s="19">
        <v>12059000000</v>
      </c>
      <c r="AD121" s="19">
        <v>18106000000</v>
      </c>
      <c r="AE121" s="19">
        <v>13488000000</v>
      </c>
      <c r="AF121" s="19">
        <v>4644000000</v>
      </c>
      <c r="AG121" s="19">
        <v>5460000000</v>
      </c>
      <c r="AH121" s="19">
        <v>5364000000</v>
      </c>
      <c r="AI121" s="19">
        <v>89000000</v>
      </c>
      <c r="AJ121" s="19">
        <v>6201000000</v>
      </c>
      <c r="AK121" s="19">
        <v>4566000000</v>
      </c>
      <c r="AL121" s="19">
        <v>5612000000</v>
      </c>
      <c r="AM121" s="19">
        <v>479000000</v>
      </c>
    </row>
    <row r="122" spans="1:49" x14ac:dyDescent="0.2">
      <c r="A122" s="16" t="s">
        <v>1388</v>
      </c>
      <c r="O122" s="19">
        <v>-13670000</v>
      </c>
      <c r="P122" s="19">
        <v>1089000</v>
      </c>
    </row>
    <row r="123" spans="1:49" x14ac:dyDescent="0.2">
      <c r="A123" s="16" t="s">
        <v>1392</v>
      </c>
      <c r="B123">
        <v>0</v>
      </c>
      <c r="T123" s="19">
        <v>3995000</v>
      </c>
      <c r="U123" s="19">
        <v>6266000</v>
      </c>
      <c r="V123" s="19">
        <v>9108000</v>
      </c>
      <c r="W123" s="19">
        <v>8564000</v>
      </c>
      <c r="X123" s="19">
        <v>10163000</v>
      </c>
      <c r="Y123" s="19">
        <v>11508000</v>
      </c>
      <c r="Z123" s="19">
        <v>14578000</v>
      </c>
      <c r="AA123" s="19">
        <v>18000000</v>
      </c>
      <c r="AB123" s="19">
        <v>18000000</v>
      </c>
      <c r="AC123" s="19">
        <v>42000000</v>
      </c>
      <c r="AD123" s="19">
        <v>2000000</v>
      </c>
      <c r="AE123" s="19">
        <v>13000000</v>
      </c>
      <c r="AF123" s="19">
        <v>-16000000</v>
      </c>
      <c r="AG123" s="19">
        <v>-5000000</v>
      </c>
      <c r="AH123" s="19">
        <v>22000000</v>
      </c>
      <c r="AI123" s="19">
        <v>34000000</v>
      </c>
      <c r="AJ123" s="19">
        <v>24000000</v>
      </c>
      <c r="AK123" s="19">
        <v>26000000</v>
      </c>
      <c r="AL123" s="19">
        <v>52000000</v>
      </c>
      <c r="AM123">
        <v>0</v>
      </c>
    </row>
    <row r="124" spans="1:49" x14ac:dyDescent="0.2">
      <c r="A124" s="16" t="s">
        <v>1312</v>
      </c>
      <c r="B124" s="19">
        <v>6311000000</v>
      </c>
      <c r="C124" s="19"/>
      <c r="D124" s="19"/>
      <c r="E124" s="19">
        <v>-4000000</v>
      </c>
      <c r="F124" s="19">
        <v>-4500000</v>
      </c>
      <c r="G124" s="19">
        <v>-14100000</v>
      </c>
      <c r="H124" s="19">
        <v>-25700000</v>
      </c>
      <c r="I124" s="19">
        <v>-31300000</v>
      </c>
      <c r="J124" s="19">
        <v>-27400000</v>
      </c>
      <c r="K124" s="19">
        <v>-21700000</v>
      </c>
      <c r="L124" s="19">
        <v>-72900000</v>
      </c>
      <c r="M124" s="19">
        <v>-44800000</v>
      </c>
      <c r="N124" s="19">
        <v>-66500000</v>
      </c>
      <c r="O124" s="19">
        <v>-56776000</v>
      </c>
      <c r="P124" s="19">
        <v>52271000</v>
      </c>
      <c r="Q124" s="19">
        <v>72097000</v>
      </c>
      <c r="R124" s="19">
        <v>-72003000</v>
      </c>
      <c r="S124" s="19">
        <v>449371000</v>
      </c>
      <c r="T124" s="19">
        <v>813914000</v>
      </c>
      <c r="U124" s="19">
        <v>-1189957000</v>
      </c>
      <c r="V124" s="19">
        <v>1615298000</v>
      </c>
      <c r="W124" s="19">
        <v>1978899000</v>
      </c>
      <c r="X124" s="19">
        <v>2635755000</v>
      </c>
      <c r="Y124" s="19">
        <v>2901257000</v>
      </c>
      <c r="Z124" s="19">
        <v>2803637000</v>
      </c>
      <c r="AA124" s="19">
        <v>2592000000</v>
      </c>
      <c r="AB124" s="19">
        <v>3075000000</v>
      </c>
      <c r="AC124" s="19">
        <v>12101000000</v>
      </c>
      <c r="AD124" s="19">
        <v>18108000000</v>
      </c>
      <c r="AE124" s="19">
        <v>13501000000</v>
      </c>
      <c r="AF124" s="19">
        <v>4628000000</v>
      </c>
      <c r="AG124" s="19">
        <v>5455000000</v>
      </c>
      <c r="AH124" s="19">
        <v>5386000000</v>
      </c>
      <c r="AI124" s="19">
        <v>123000000</v>
      </c>
      <c r="AJ124" s="19">
        <v>6225000000</v>
      </c>
      <c r="AK124" s="19">
        <v>4592000000</v>
      </c>
      <c r="AL124" s="19">
        <v>5665000000</v>
      </c>
      <c r="AM124" s="19">
        <v>480000000</v>
      </c>
    </row>
    <row r="125" spans="1:49" x14ac:dyDescent="0.2">
      <c r="A125" s="16" t="s">
        <v>1313</v>
      </c>
      <c r="B125">
        <v>5.0599999999999996</v>
      </c>
      <c r="E125">
        <v>-1.2999999999999999E-2</v>
      </c>
      <c r="F125">
        <v>-1.2999999999999999E-2</v>
      </c>
      <c r="G125">
        <v>-2.8000000000000001E-2</v>
      </c>
      <c r="H125">
        <v>-4.2999999999999997E-2</v>
      </c>
      <c r="I125">
        <v>-0.05</v>
      </c>
      <c r="J125">
        <v>-0.04</v>
      </c>
      <c r="K125">
        <v>-2.4E-2</v>
      </c>
      <c r="L125">
        <v>-5.8000000000000003E-2</v>
      </c>
      <c r="M125">
        <v>-3.4000000000000002E-2</v>
      </c>
      <c r="N125">
        <v>-4.9000000000000002E-2</v>
      </c>
      <c r="O125">
        <v>-0.04</v>
      </c>
      <c r="P125">
        <v>3.5000000000000003E-2</v>
      </c>
      <c r="Q125">
        <v>4.5999999999999999E-2</v>
      </c>
      <c r="R125">
        <v>-4.4999999999999998E-2</v>
      </c>
      <c r="S125">
        <v>0.26</v>
      </c>
      <c r="T125">
        <v>0.44800000000000001</v>
      </c>
      <c r="U125">
        <v>-0.65</v>
      </c>
      <c r="V125">
        <v>0.87</v>
      </c>
      <c r="W125">
        <v>1.0900000000000001</v>
      </c>
      <c r="X125">
        <v>1.4550000000000001</v>
      </c>
      <c r="Y125">
        <v>1.6950000000000001</v>
      </c>
      <c r="Z125">
        <v>1.81</v>
      </c>
      <c r="AA125">
        <v>1.71</v>
      </c>
      <c r="AB125">
        <v>2.0099999999999998</v>
      </c>
      <c r="AC125">
        <v>7.95</v>
      </c>
      <c r="AD125">
        <v>12.37</v>
      </c>
      <c r="AE125">
        <v>10.08</v>
      </c>
      <c r="AF125">
        <v>3.54</v>
      </c>
      <c r="AG125">
        <v>4.2</v>
      </c>
      <c r="AH125">
        <v>4.24</v>
      </c>
      <c r="AI125">
        <v>0.1</v>
      </c>
      <c r="AJ125">
        <v>4.96</v>
      </c>
      <c r="AK125">
        <v>3.66</v>
      </c>
      <c r="AL125">
        <v>4.54</v>
      </c>
      <c r="AM125">
        <v>0.38</v>
      </c>
    </row>
    <row r="126" spans="1:49" x14ac:dyDescent="0.2">
      <c r="A126" s="16" t="s">
        <v>1314</v>
      </c>
      <c r="B126">
        <v>5.04</v>
      </c>
      <c r="E126">
        <v>-1.2999999999999999E-2</v>
      </c>
      <c r="F126">
        <v>-1.2999999999999999E-2</v>
      </c>
      <c r="G126">
        <v>-2.8000000000000001E-2</v>
      </c>
      <c r="H126">
        <v>-4.2999999999999997E-2</v>
      </c>
      <c r="I126">
        <v>-0.05</v>
      </c>
      <c r="J126">
        <v>-0.04</v>
      </c>
      <c r="K126">
        <v>-2.4E-2</v>
      </c>
      <c r="L126">
        <v>-5.8000000000000003E-2</v>
      </c>
      <c r="M126">
        <v>-3.4000000000000002E-2</v>
      </c>
      <c r="N126">
        <v>-4.9000000000000002E-2</v>
      </c>
      <c r="O126">
        <v>-0.04</v>
      </c>
      <c r="P126">
        <v>3.3000000000000002E-2</v>
      </c>
      <c r="Q126">
        <v>4.3999999999999997E-2</v>
      </c>
      <c r="R126">
        <v>-4.4999999999999998E-2</v>
      </c>
      <c r="S126">
        <v>0.248</v>
      </c>
      <c r="T126">
        <v>0.43</v>
      </c>
      <c r="U126">
        <v>-0.65</v>
      </c>
      <c r="V126">
        <v>0.84</v>
      </c>
      <c r="W126">
        <v>1.05</v>
      </c>
      <c r="X126">
        <v>1.41</v>
      </c>
      <c r="Y126">
        <v>1.66</v>
      </c>
      <c r="Z126">
        <v>1.7749999999999999</v>
      </c>
      <c r="AA126">
        <v>1.64</v>
      </c>
      <c r="AB126">
        <v>1.81</v>
      </c>
      <c r="AC126">
        <v>7.35</v>
      </c>
      <c r="AD126">
        <v>11.91</v>
      </c>
      <c r="AE126">
        <v>9.94</v>
      </c>
      <c r="AF126">
        <v>3.51</v>
      </c>
      <c r="AG126">
        <v>4.17</v>
      </c>
      <c r="AH126">
        <v>4.22</v>
      </c>
      <c r="AI126">
        <v>0.1</v>
      </c>
      <c r="AJ126">
        <v>4.93</v>
      </c>
      <c r="AK126">
        <v>3.64</v>
      </c>
      <c r="AL126">
        <v>4.5</v>
      </c>
      <c r="AM126">
        <v>0.38</v>
      </c>
    </row>
    <row r="127" spans="1:49" x14ac:dyDescent="0.2">
      <c r="A127" s="16" t="s">
        <v>1315</v>
      </c>
      <c r="B127" s="19">
        <v>1246500000</v>
      </c>
      <c r="C127" s="19"/>
      <c r="D127" s="19"/>
      <c r="E127" s="19">
        <v>304761905</v>
      </c>
      <c r="F127" s="19">
        <v>360000000</v>
      </c>
      <c r="G127" s="19">
        <v>512727273</v>
      </c>
      <c r="H127" s="19">
        <v>595942029</v>
      </c>
      <c r="I127" s="19">
        <v>607072000</v>
      </c>
      <c r="J127" s="19">
        <v>680768000</v>
      </c>
      <c r="K127" s="19">
        <v>889152000</v>
      </c>
      <c r="L127" s="19">
        <v>1040000000</v>
      </c>
      <c r="M127" s="19">
        <v>1312480000</v>
      </c>
      <c r="N127" s="19">
        <v>1370432000</v>
      </c>
      <c r="O127" s="19">
        <v>1456792000</v>
      </c>
      <c r="P127" s="19">
        <v>1521960000</v>
      </c>
      <c r="Q127" s="19">
        <v>1564344000</v>
      </c>
      <c r="R127" s="19">
        <v>1608840000</v>
      </c>
      <c r="S127" s="19">
        <v>1728000000</v>
      </c>
      <c r="T127" s="19">
        <v>1817356000</v>
      </c>
      <c r="U127" s="19">
        <v>1836424000</v>
      </c>
      <c r="V127" s="19">
        <v>1858266000</v>
      </c>
      <c r="W127" s="19">
        <v>1841386000</v>
      </c>
      <c r="X127" s="19">
        <v>1809208000</v>
      </c>
      <c r="Y127" s="19">
        <v>1712120000</v>
      </c>
      <c r="Z127" s="19">
        <v>1549806000</v>
      </c>
      <c r="AA127" s="19">
        <v>1514621000</v>
      </c>
      <c r="AB127" s="19">
        <v>1528620000</v>
      </c>
      <c r="AC127" s="19">
        <v>1522000000</v>
      </c>
      <c r="AD127" s="19">
        <v>1464000000</v>
      </c>
      <c r="AE127" s="19">
        <v>1339000000</v>
      </c>
      <c r="AF127" s="19">
        <v>1307000000</v>
      </c>
      <c r="AG127" s="19">
        <v>1298000000</v>
      </c>
      <c r="AH127" s="19">
        <v>1270000000</v>
      </c>
      <c r="AI127" s="19">
        <v>1257000000</v>
      </c>
      <c r="AJ127" s="19">
        <v>1256000000</v>
      </c>
      <c r="AK127" s="19">
        <v>1255000000</v>
      </c>
      <c r="AL127" s="19">
        <v>1248000000</v>
      </c>
      <c r="AM127" s="19">
        <v>1247000000</v>
      </c>
    </row>
    <row r="128" spans="1:49" x14ac:dyDescent="0.2">
      <c r="A128" s="16" t="s">
        <v>1316</v>
      </c>
      <c r="B128" s="19">
        <v>1260000000</v>
      </c>
      <c r="C128" s="19"/>
      <c r="D128" s="19"/>
      <c r="E128" s="19">
        <v>304761905</v>
      </c>
      <c r="F128" s="19">
        <v>360000000</v>
      </c>
      <c r="G128" s="19">
        <v>512727273</v>
      </c>
      <c r="H128" s="19">
        <v>595942029</v>
      </c>
      <c r="I128" s="19">
        <v>607072000</v>
      </c>
      <c r="J128" s="19">
        <v>680768000</v>
      </c>
      <c r="K128" s="19">
        <v>889152000</v>
      </c>
      <c r="L128" s="19">
        <v>1040000000</v>
      </c>
      <c r="M128" s="19">
        <v>1312480000</v>
      </c>
      <c r="N128" s="19">
        <v>1370432000</v>
      </c>
      <c r="O128" s="19">
        <v>1456792000</v>
      </c>
      <c r="P128" s="19">
        <v>1618568000</v>
      </c>
      <c r="Q128" s="19">
        <v>1651816000</v>
      </c>
      <c r="R128" s="19">
        <v>1608840000</v>
      </c>
      <c r="S128" s="19">
        <v>1856984000</v>
      </c>
      <c r="T128" s="19">
        <v>1897136000</v>
      </c>
      <c r="U128" s="19">
        <v>1836424000</v>
      </c>
      <c r="V128" s="19">
        <v>1928712000</v>
      </c>
      <c r="W128" s="19">
        <v>1917650000</v>
      </c>
      <c r="X128" s="19">
        <v>1868218000</v>
      </c>
      <c r="Y128" s="19">
        <v>1746792000</v>
      </c>
      <c r="Z128" s="19">
        <v>1580236000</v>
      </c>
      <c r="AA128" s="19">
        <v>1582549000</v>
      </c>
      <c r="AB128" s="19">
        <v>1694747000</v>
      </c>
      <c r="AC128" s="19">
        <v>1647000000</v>
      </c>
      <c r="AD128" s="19">
        <v>1521000000</v>
      </c>
      <c r="AE128" s="19">
        <v>1358000000</v>
      </c>
      <c r="AF128" s="19">
        <v>1319000000</v>
      </c>
      <c r="AG128" s="19">
        <v>1308000000</v>
      </c>
      <c r="AH128" s="19">
        <v>1277000000</v>
      </c>
      <c r="AI128" s="19">
        <v>1263000000</v>
      </c>
      <c r="AJ128" s="19">
        <v>1262000000</v>
      </c>
      <c r="AK128" s="19">
        <v>1262000000</v>
      </c>
      <c r="AL128" s="19">
        <v>1258000000</v>
      </c>
      <c r="AM128" s="19">
        <v>1255000000</v>
      </c>
    </row>
    <row r="129" spans="1:49" x14ac:dyDescent="0.2">
      <c r="A129" s="16" t="s">
        <v>1317</v>
      </c>
      <c r="B129" s="19">
        <v>8051000000</v>
      </c>
      <c r="C129" s="19"/>
      <c r="D129" s="19"/>
      <c r="E129" s="19">
        <v>-4800000</v>
      </c>
      <c r="F129" s="19">
        <v>-6300000</v>
      </c>
      <c r="G129" s="19">
        <v>-18200000</v>
      </c>
      <c r="H129" s="19">
        <v>-29500000</v>
      </c>
      <c r="I129" s="19">
        <v>-35200000</v>
      </c>
      <c r="J129" s="19">
        <v>-32000000</v>
      </c>
      <c r="K129" s="19">
        <v>-36100000</v>
      </c>
      <c r="L129" s="19">
        <v>-72100000</v>
      </c>
      <c r="M129" s="19">
        <v>-78300000</v>
      </c>
      <c r="N129" s="19">
        <v>-51700000</v>
      </c>
      <c r="O129" s="19">
        <v>-52318000</v>
      </c>
      <c r="P129" s="19">
        <v>-120689000</v>
      </c>
      <c r="Q129" s="19">
        <v>81007000</v>
      </c>
      <c r="R129" s="19">
        <v>-158675000</v>
      </c>
      <c r="S129" s="19">
        <v>627387000</v>
      </c>
      <c r="T129" s="19">
        <v>1109067000</v>
      </c>
      <c r="U129" s="19">
        <v>-758753000</v>
      </c>
      <c r="V129" s="19">
        <v>2164507000</v>
      </c>
      <c r="W129" s="19">
        <v>2678541000</v>
      </c>
      <c r="X129" s="19">
        <v>3529221000</v>
      </c>
      <c r="Y129" s="19">
        <v>3962222000</v>
      </c>
      <c r="Z129" s="19">
        <v>3789841000</v>
      </c>
      <c r="AA129" s="19">
        <v>4010000000</v>
      </c>
      <c r="AB129" s="19">
        <v>4524000000</v>
      </c>
      <c r="AC129" s="19">
        <v>15265000000</v>
      </c>
      <c r="AD129" s="19">
        <v>22193000000</v>
      </c>
      <c r="AE129" s="19">
        <v>17633000000</v>
      </c>
      <c r="AF129" s="19">
        <v>14124000000</v>
      </c>
      <c r="AG129" s="19">
        <v>8200000000</v>
      </c>
      <c r="AH129" s="19">
        <v>4287000000</v>
      </c>
      <c r="AI129" s="19">
        <v>4071000000</v>
      </c>
      <c r="AJ129" s="19">
        <v>9918000000</v>
      </c>
      <c r="AK129" s="19">
        <v>7330000000</v>
      </c>
      <c r="AL129" s="19">
        <v>7605000000</v>
      </c>
      <c r="AM129" s="19">
        <v>1662000000</v>
      </c>
    </row>
    <row r="130" spans="1:49" x14ac:dyDescent="0.2">
      <c r="A130" s="16" t="s">
        <v>1318</v>
      </c>
      <c r="B130" s="19">
        <v>18064000000</v>
      </c>
      <c r="C130" s="19"/>
      <c r="D130" s="19"/>
      <c r="E130" s="19">
        <v>6100000</v>
      </c>
      <c r="F130" s="19">
        <v>9100000</v>
      </c>
      <c r="G130" s="19">
        <v>22400000</v>
      </c>
      <c r="H130" s="19">
        <v>33600000</v>
      </c>
      <c r="I130" s="19">
        <v>40100000</v>
      </c>
      <c r="J130" s="19">
        <v>34700000</v>
      </c>
      <c r="K130" s="19">
        <v>69500000</v>
      </c>
      <c r="L130" s="19">
        <v>204400000</v>
      </c>
      <c r="M130" s="19">
        <v>229400000</v>
      </c>
      <c r="N130" s="19">
        <v>220700000</v>
      </c>
      <c r="O130" s="19">
        <v>247873000</v>
      </c>
      <c r="P130" s="19">
        <v>354458000</v>
      </c>
      <c r="Q130" s="19">
        <v>385783000</v>
      </c>
      <c r="R130" s="19">
        <v>537940000</v>
      </c>
      <c r="S130" s="19">
        <v>697234000</v>
      </c>
      <c r="T130" s="19">
        <v>919333000</v>
      </c>
      <c r="U130" s="19">
        <v>1390841000</v>
      </c>
      <c r="V130" s="19">
        <v>2065538000</v>
      </c>
      <c r="W130" s="19">
        <v>2646358000</v>
      </c>
      <c r="X130" s="19">
        <v>3482162000</v>
      </c>
      <c r="Y130" s="19">
        <v>3987198000</v>
      </c>
      <c r="Z130" s="19">
        <v>4595544000</v>
      </c>
      <c r="AA130" s="19">
        <v>5692000000</v>
      </c>
      <c r="AB130" s="19">
        <v>6678000000</v>
      </c>
      <c r="AC130" s="19">
        <v>9625000000</v>
      </c>
      <c r="AD130" s="19">
        <v>10446000000</v>
      </c>
      <c r="AE130" s="19">
        <v>12757000000</v>
      </c>
      <c r="AF130" s="19">
        <v>11983000000</v>
      </c>
      <c r="AG130" s="19">
        <v>12829000000</v>
      </c>
      <c r="AH130" s="19">
        <v>13111000000</v>
      </c>
      <c r="AI130" s="19">
        <v>14762000000</v>
      </c>
      <c r="AJ130" s="19">
        <v>16448000000</v>
      </c>
      <c r="AK130" s="19">
        <v>16307000000</v>
      </c>
      <c r="AL130" s="19">
        <v>18306000000</v>
      </c>
      <c r="AM130" s="19">
        <v>18249000000</v>
      </c>
    </row>
    <row r="131" spans="1:49" x14ac:dyDescent="0.2">
      <c r="A131" s="16" t="s">
        <v>1319</v>
      </c>
      <c r="B131" s="19">
        <v>6311000000</v>
      </c>
      <c r="C131" s="19"/>
      <c r="D131" s="19"/>
      <c r="E131" s="19">
        <v>-4000000</v>
      </c>
      <c r="F131" s="19">
        <v>-4500000</v>
      </c>
      <c r="G131" s="19">
        <v>-14100000</v>
      </c>
      <c r="H131" s="19">
        <v>-25700000</v>
      </c>
      <c r="I131" s="19">
        <v>-31300000</v>
      </c>
      <c r="J131" s="19">
        <v>-27400000</v>
      </c>
      <c r="K131" s="19">
        <v>-21700000</v>
      </c>
      <c r="L131" s="19">
        <v>-72900000</v>
      </c>
      <c r="M131" s="19">
        <v>-44800000</v>
      </c>
      <c r="N131" s="19">
        <v>-66500000</v>
      </c>
      <c r="O131" s="19">
        <v>-43106000</v>
      </c>
      <c r="P131" s="19">
        <v>51182000</v>
      </c>
      <c r="Q131" s="19">
        <v>72097000</v>
      </c>
      <c r="R131" s="19">
        <v>-72003000</v>
      </c>
      <c r="S131" s="19">
        <v>449371000</v>
      </c>
      <c r="T131" s="19">
        <v>813914000</v>
      </c>
      <c r="U131" s="19">
        <v>-1189957000</v>
      </c>
      <c r="V131" s="19">
        <v>1615298000</v>
      </c>
      <c r="W131" s="19">
        <v>1978899000</v>
      </c>
      <c r="X131" s="19">
        <v>2635755000</v>
      </c>
      <c r="Y131" s="19">
        <v>2901257000</v>
      </c>
      <c r="Z131" s="19">
        <v>2803637000</v>
      </c>
      <c r="AA131" s="19">
        <v>2592000000</v>
      </c>
      <c r="AB131" s="19">
        <v>3075000000</v>
      </c>
      <c r="AC131" s="19">
        <v>12101000000</v>
      </c>
      <c r="AD131" s="19">
        <v>18108000000</v>
      </c>
      <c r="AE131" s="19">
        <v>13501000000</v>
      </c>
      <c r="AF131" s="19">
        <v>4628000000</v>
      </c>
      <c r="AG131" s="19">
        <v>5455000000</v>
      </c>
      <c r="AH131" s="19">
        <v>5386000000</v>
      </c>
      <c r="AI131" s="19">
        <v>123000000</v>
      </c>
      <c r="AJ131" s="19">
        <v>6225000000</v>
      </c>
      <c r="AK131" s="19">
        <v>4592000000</v>
      </c>
      <c r="AL131" s="19">
        <v>5665000000</v>
      </c>
      <c r="AM131" s="19">
        <v>480000000</v>
      </c>
    </row>
    <row r="132" spans="1:49" x14ac:dyDescent="0.2">
      <c r="A132" s="16" t="s">
        <v>1320</v>
      </c>
      <c r="B132" s="14">
        <v>8854280555.5559998</v>
      </c>
      <c r="C132" s="14"/>
      <c r="D132" s="14"/>
      <c r="E132" s="19">
        <v>-4480000</v>
      </c>
      <c r="F132" s="19">
        <v>-5640000</v>
      </c>
      <c r="G132" s="19">
        <v>-16680000</v>
      </c>
      <c r="H132" s="19">
        <v>-28220000</v>
      </c>
      <c r="I132" s="19">
        <v>-34180000</v>
      </c>
      <c r="J132" s="19">
        <v>-30520000</v>
      </c>
      <c r="K132" s="19">
        <v>-30700000</v>
      </c>
      <c r="L132" s="19">
        <v>-63300000</v>
      </c>
      <c r="M132" s="19">
        <v>-56620000</v>
      </c>
      <c r="N132" s="19">
        <v>-52220000</v>
      </c>
      <c r="O132" s="19">
        <v>-43106000</v>
      </c>
      <c r="P132" s="14">
        <v>-103356632.13</v>
      </c>
      <c r="Q132" s="14">
        <v>87860759.5</v>
      </c>
      <c r="R132" s="19">
        <v>227287800</v>
      </c>
      <c r="S132" s="14">
        <v>440377035.44999999</v>
      </c>
      <c r="T132" s="19">
        <v>813914000</v>
      </c>
      <c r="U132" s="19">
        <v>246473600</v>
      </c>
      <c r="V132" s="19">
        <v>1615298000</v>
      </c>
      <c r="W132" s="14">
        <v>1986898446.658</v>
      </c>
      <c r="X132" s="19">
        <v>2635755000</v>
      </c>
      <c r="Y132" s="19">
        <v>2901257000</v>
      </c>
      <c r="Z132" s="19">
        <v>2803637000</v>
      </c>
      <c r="AA132" s="19">
        <v>2592000000</v>
      </c>
      <c r="AB132" s="19">
        <v>3075000000</v>
      </c>
      <c r="AC132" s="19">
        <v>12101000000</v>
      </c>
      <c r="AD132" s="19">
        <v>18108000000</v>
      </c>
      <c r="AE132" s="19">
        <v>13501000000</v>
      </c>
      <c r="AF132" s="19">
        <v>4628000000</v>
      </c>
      <c r="AG132" s="19">
        <v>6223600000</v>
      </c>
      <c r="AH132" s="19">
        <v>9073230000</v>
      </c>
      <c r="AI132" s="19">
        <v>4397880000</v>
      </c>
      <c r="AJ132" s="19">
        <v>6928311000</v>
      </c>
      <c r="AK132" s="14">
        <v>7969771929.8249998</v>
      </c>
      <c r="AL132" s="19">
        <v>6787296000</v>
      </c>
      <c r="AM132" s="19">
        <v>6816315000</v>
      </c>
    </row>
    <row r="133" spans="1:49" x14ac:dyDescent="0.2">
      <c r="A133" s="16" t="s">
        <v>1321</v>
      </c>
      <c r="B133" s="19">
        <v>303000000</v>
      </c>
      <c r="C133" s="19"/>
      <c r="D133" s="19"/>
      <c r="W133" s="19">
        <v>59401000</v>
      </c>
      <c r="X133" s="19">
        <v>42397000</v>
      </c>
      <c r="Y133" s="19">
        <v>60287000</v>
      </c>
      <c r="Z133" s="19">
        <v>66581000</v>
      </c>
      <c r="AK133" s="19">
        <v>106000000</v>
      </c>
      <c r="AL133" s="19">
        <v>376000000</v>
      </c>
      <c r="AM133" s="19">
        <v>281000000</v>
      </c>
    </row>
    <row r="134" spans="1:49" x14ac:dyDescent="0.2">
      <c r="A134" s="16" t="s">
        <v>1322</v>
      </c>
      <c r="B134" s="19">
        <v>999000000</v>
      </c>
      <c r="C134" s="19"/>
      <c r="D134" s="19"/>
      <c r="W134" s="19">
        <v>65244000</v>
      </c>
      <c r="X134" s="19">
        <v>69662000</v>
      </c>
      <c r="Y134" s="19">
        <v>108961000</v>
      </c>
      <c r="Z134" s="19">
        <v>205418000</v>
      </c>
      <c r="AA134" s="19">
        <v>361000000</v>
      </c>
      <c r="AB134" s="19">
        <v>307000000</v>
      </c>
      <c r="AC134" s="19">
        <v>412000000</v>
      </c>
      <c r="AD134" s="19">
        <v>688000000</v>
      </c>
      <c r="AE134" s="19">
        <v>964000000</v>
      </c>
      <c r="AF134" s="19">
        <v>1118000000</v>
      </c>
      <c r="AG134" s="19">
        <v>1077000000</v>
      </c>
      <c r="AH134" s="19">
        <v>995000000</v>
      </c>
      <c r="AI134" s="19">
        <v>984000000</v>
      </c>
      <c r="AJ134" s="19">
        <v>1001000000</v>
      </c>
      <c r="AK134" s="19">
        <v>935000000</v>
      </c>
      <c r="AL134" s="19">
        <v>944000000</v>
      </c>
      <c r="AM134" s="19">
        <v>977000000</v>
      </c>
    </row>
    <row r="135" spans="1:49" x14ac:dyDescent="0.2">
      <c r="A135" s="16" t="s">
        <v>1323</v>
      </c>
      <c r="B135" s="19">
        <v>-696000000</v>
      </c>
      <c r="C135" s="19"/>
      <c r="D135" s="19"/>
      <c r="W135" s="19">
        <v>-5843000</v>
      </c>
      <c r="X135" s="19">
        <v>-27265000</v>
      </c>
      <c r="Y135" s="19">
        <v>-108961000</v>
      </c>
      <c r="Z135" s="19">
        <v>-205418000</v>
      </c>
      <c r="AA135" s="19">
        <v>-361000000</v>
      </c>
      <c r="AB135" s="19">
        <v>-307000000</v>
      </c>
      <c r="AC135" s="19">
        <v>-412000000</v>
      </c>
      <c r="AD135" s="19">
        <v>-688000000</v>
      </c>
      <c r="AE135" s="19">
        <v>-964000000</v>
      </c>
      <c r="AF135" s="19">
        <v>-1118000000</v>
      </c>
      <c r="AG135" s="19">
        <v>-1077000000</v>
      </c>
      <c r="AH135" s="19">
        <v>-995000000</v>
      </c>
      <c r="AI135" s="19">
        <v>-984000000</v>
      </c>
      <c r="AJ135" s="19">
        <v>-1001000000</v>
      </c>
      <c r="AK135" s="19">
        <v>-829000000</v>
      </c>
      <c r="AL135" s="19">
        <v>-568000000</v>
      </c>
      <c r="AM135" s="19">
        <v>-696000000</v>
      </c>
    </row>
    <row r="136" spans="1:49" x14ac:dyDescent="0.2">
      <c r="A136" s="16" t="s">
        <v>1281</v>
      </c>
      <c r="B136" s="19">
        <v>8199000000</v>
      </c>
      <c r="C136" s="19"/>
      <c r="D136" s="19"/>
      <c r="E136" s="19">
        <v>-4800000</v>
      </c>
      <c r="F136" s="19">
        <v>-6300000</v>
      </c>
      <c r="G136" s="19">
        <v>-18200000</v>
      </c>
      <c r="H136" s="19">
        <v>-29500000</v>
      </c>
      <c r="I136" s="19">
        <v>-35200000</v>
      </c>
      <c r="J136" s="19">
        <v>-32000000</v>
      </c>
      <c r="K136" s="19">
        <v>-36100000</v>
      </c>
      <c r="L136" s="19">
        <v>-72100000</v>
      </c>
      <c r="M136" s="19">
        <v>-78300000</v>
      </c>
      <c r="N136" s="19">
        <v>-51700000</v>
      </c>
      <c r="O136" s="19">
        <v>-52318000</v>
      </c>
      <c r="P136" s="19">
        <v>-120689000</v>
      </c>
      <c r="Q136" s="19">
        <v>81007000</v>
      </c>
      <c r="R136" s="19">
        <v>329924000</v>
      </c>
      <c r="S136" s="19">
        <v>627387000</v>
      </c>
      <c r="T136" s="19">
        <v>1109067000</v>
      </c>
      <c r="U136" s="19">
        <v>1635298000</v>
      </c>
      <c r="V136" s="19">
        <v>2164507000</v>
      </c>
      <c r="W136" s="19">
        <v>2737942000</v>
      </c>
      <c r="X136" s="19">
        <v>3571618000</v>
      </c>
      <c r="Y136" s="19">
        <v>4022509000</v>
      </c>
      <c r="Z136" s="19">
        <v>3856422000</v>
      </c>
      <c r="AA136" s="19">
        <v>3973000000</v>
      </c>
      <c r="AB136" s="19">
        <v>4515000000</v>
      </c>
      <c r="AC136" s="19">
        <v>15268000000</v>
      </c>
      <c r="AD136" s="19">
        <v>22347000000</v>
      </c>
      <c r="AE136" s="19">
        <v>18061000000</v>
      </c>
      <c r="AF136" s="19">
        <v>14647000000</v>
      </c>
      <c r="AG136" s="19">
        <v>8876000000</v>
      </c>
      <c r="AH136" s="19">
        <v>6155000000</v>
      </c>
      <c r="AI136" s="19">
        <v>2653000000</v>
      </c>
      <c r="AJ136" s="19">
        <v>9279000000</v>
      </c>
      <c r="AK136" s="19">
        <v>6749000000</v>
      </c>
      <c r="AL136" s="19">
        <v>7803000000</v>
      </c>
      <c r="AM136" s="19">
        <v>1667000000</v>
      </c>
    </row>
    <row r="137" spans="1:49" x14ac:dyDescent="0.2">
      <c r="A137" s="16" t="s">
        <v>1278</v>
      </c>
      <c r="B137" s="19">
        <v>10969000000</v>
      </c>
      <c r="C137" s="19"/>
      <c r="D137" s="19"/>
      <c r="E137" s="19">
        <v>-4000000</v>
      </c>
      <c r="F137" s="19">
        <v>-5300000</v>
      </c>
      <c r="G137" s="19">
        <v>-16500000</v>
      </c>
      <c r="H137" s="19">
        <v>-26700000</v>
      </c>
      <c r="I137" s="19">
        <v>-31300000</v>
      </c>
      <c r="J137" s="19">
        <v>-28800000</v>
      </c>
      <c r="K137" s="19">
        <v>-31600000</v>
      </c>
      <c r="L137" s="19">
        <v>-56900000</v>
      </c>
      <c r="M137" s="19">
        <v>-65100000</v>
      </c>
      <c r="N137" s="19">
        <v>-39100000</v>
      </c>
      <c r="O137" s="19">
        <v>-40310000</v>
      </c>
      <c r="P137" s="19">
        <v>-105998000</v>
      </c>
      <c r="Q137" s="19">
        <v>95435000</v>
      </c>
      <c r="R137" s="19">
        <v>350783000</v>
      </c>
      <c r="S137" s="19">
        <v>651795000</v>
      </c>
      <c r="T137" s="19">
        <v>1144844000</v>
      </c>
      <c r="U137" s="19">
        <v>1682582000</v>
      </c>
      <c r="V137" s="19">
        <v>2215786000</v>
      </c>
      <c r="W137" s="19">
        <v>2893552000</v>
      </c>
      <c r="X137" s="19">
        <v>3784562000</v>
      </c>
      <c r="Y137" s="19">
        <v>4287986000</v>
      </c>
      <c r="Z137" s="19">
        <v>4158654000</v>
      </c>
      <c r="AA137" s="19">
        <v>4251000000</v>
      </c>
      <c r="AB137" s="19">
        <v>4860000000</v>
      </c>
      <c r="AC137" s="19">
        <v>16318000000</v>
      </c>
      <c r="AD137" s="19">
        <v>23445000000</v>
      </c>
      <c r="AE137" s="19">
        <v>19219000000</v>
      </c>
      <c r="AF137" s="19">
        <v>15933000000</v>
      </c>
      <c r="AG137" s="19">
        <v>10305000000</v>
      </c>
      <c r="AH137" s="19">
        <v>7559000000</v>
      </c>
      <c r="AI137" s="19">
        <v>4133000000</v>
      </c>
      <c r="AJ137" s="19">
        <v>11329000000</v>
      </c>
      <c r="AK137" s="19">
        <v>8852000000</v>
      </c>
      <c r="AL137" s="19">
        <v>10496000000</v>
      </c>
      <c r="AM137" s="19">
        <v>4434000000</v>
      </c>
    </row>
    <row r="138" spans="1:49" x14ac:dyDescent="0.2">
      <c r="A138" s="16" t="s">
        <v>1364</v>
      </c>
      <c r="B138" s="19">
        <v>6196000000</v>
      </c>
      <c r="C138" s="19"/>
      <c r="D138" s="19"/>
      <c r="E138" s="19">
        <v>-800000</v>
      </c>
      <c r="F138" s="19">
        <v>-1000000</v>
      </c>
      <c r="G138" s="19">
        <v>-1700000</v>
      </c>
      <c r="H138" s="19">
        <v>-2800000</v>
      </c>
      <c r="I138" s="19">
        <v>-3900000</v>
      </c>
      <c r="J138" s="19">
        <v>-3200000</v>
      </c>
      <c r="K138" s="19">
        <v>-3600000</v>
      </c>
      <c r="L138" s="19">
        <v>6400000</v>
      </c>
      <c r="M138" s="19">
        <v>10200000</v>
      </c>
      <c r="N138" s="19">
        <v>16900000</v>
      </c>
      <c r="O138" s="19">
        <v>33512000</v>
      </c>
      <c r="P138" s="19">
        <v>43764000</v>
      </c>
      <c r="Q138" s="19">
        <v>69724000</v>
      </c>
      <c r="R138" s="19">
        <v>112691000</v>
      </c>
      <c r="S138" s="19">
        <v>166587000</v>
      </c>
      <c r="T138" s="19">
        <v>260326000</v>
      </c>
      <c r="U138" s="19">
        <v>433320000</v>
      </c>
      <c r="V138" s="19">
        <v>768771000</v>
      </c>
      <c r="W138" s="19">
        <v>1127246000</v>
      </c>
      <c r="X138" s="19">
        <v>1595558000</v>
      </c>
      <c r="Y138" s="19">
        <v>1869876000</v>
      </c>
      <c r="Z138" s="19">
        <v>2124410000</v>
      </c>
      <c r="AA138" s="19">
        <v>2471000000</v>
      </c>
      <c r="AB138" s="19">
        <v>2859000000</v>
      </c>
      <c r="AC138" s="19">
        <v>3788000000</v>
      </c>
      <c r="AD138" s="19">
        <v>4006000000</v>
      </c>
      <c r="AE138" s="19">
        <v>4261000000</v>
      </c>
      <c r="AF138" s="19">
        <v>4371000000</v>
      </c>
      <c r="AG138" s="19">
        <v>4853000000</v>
      </c>
      <c r="AH138" s="19">
        <v>4675000000</v>
      </c>
      <c r="AI138" s="19">
        <v>4572000000</v>
      </c>
      <c r="AJ138" s="19">
        <v>6601000000</v>
      </c>
      <c r="AK138" s="19">
        <v>5657000000</v>
      </c>
      <c r="AL138" s="19">
        <v>6498000000</v>
      </c>
      <c r="AM138" s="19">
        <v>6251000000</v>
      </c>
    </row>
    <row r="139" spans="1:49" x14ac:dyDescent="0.2">
      <c r="A139" s="16" t="s">
        <v>1324</v>
      </c>
      <c r="B139" s="19">
        <v>2770000000</v>
      </c>
      <c r="C139" s="19"/>
      <c r="D139" s="19"/>
      <c r="E139" s="19">
        <v>800000</v>
      </c>
      <c r="F139" s="19">
        <v>1000000</v>
      </c>
      <c r="G139" s="19">
        <v>1700000</v>
      </c>
      <c r="H139" s="19">
        <v>2800000</v>
      </c>
      <c r="I139" s="19">
        <v>3900000</v>
      </c>
      <c r="J139" s="19">
        <v>3200000</v>
      </c>
      <c r="K139" s="19">
        <v>4500000</v>
      </c>
      <c r="L139" s="19">
        <v>15200000</v>
      </c>
      <c r="M139" s="19">
        <v>13200000</v>
      </c>
      <c r="N139" s="19">
        <v>12600000</v>
      </c>
      <c r="O139" s="19">
        <v>12008000</v>
      </c>
      <c r="P139" s="19">
        <v>14691000</v>
      </c>
      <c r="Q139" s="19">
        <v>14428000</v>
      </c>
      <c r="R139" s="19">
        <v>20859000</v>
      </c>
      <c r="S139" s="19">
        <v>24408000</v>
      </c>
      <c r="T139" s="19">
        <v>35777000</v>
      </c>
      <c r="U139" s="19">
        <v>47284000</v>
      </c>
      <c r="V139" s="19">
        <v>51279000</v>
      </c>
      <c r="W139" s="19">
        <v>155610000</v>
      </c>
      <c r="X139" s="19">
        <v>212944000</v>
      </c>
      <c r="Y139" s="19">
        <v>265477000</v>
      </c>
      <c r="Z139" s="19">
        <v>302232000</v>
      </c>
      <c r="AA139" s="19">
        <v>278000000</v>
      </c>
      <c r="AB139" s="19">
        <v>345000000</v>
      </c>
      <c r="AC139" s="19">
        <v>1050000000</v>
      </c>
      <c r="AD139" s="19">
        <v>1098000000</v>
      </c>
      <c r="AE139" s="19">
        <v>1158000000</v>
      </c>
      <c r="AF139" s="19">
        <v>1286000000</v>
      </c>
      <c r="AG139" s="19">
        <v>1429000000</v>
      </c>
      <c r="AH139" s="19">
        <v>1404000000</v>
      </c>
      <c r="AI139" s="19">
        <v>1480000000</v>
      </c>
      <c r="AJ139" s="19">
        <v>2050000000</v>
      </c>
      <c r="AK139" s="19">
        <v>2103000000</v>
      </c>
      <c r="AL139" s="19">
        <v>2693000000</v>
      </c>
      <c r="AM139" s="19">
        <v>2767000000</v>
      </c>
    </row>
    <row r="140" spans="1:49" x14ac:dyDescent="0.2">
      <c r="A140" s="16" t="s">
        <v>1325</v>
      </c>
      <c r="B140" s="19">
        <v>6311000000</v>
      </c>
      <c r="C140" s="19"/>
      <c r="D140" s="19"/>
      <c r="E140" s="19">
        <v>-4000000</v>
      </c>
      <c r="F140" s="19">
        <v>-4500000</v>
      </c>
      <c r="G140" s="19">
        <v>-14100000</v>
      </c>
      <c r="H140" s="19">
        <v>-25700000</v>
      </c>
      <c r="I140" s="19">
        <v>-31300000</v>
      </c>
      <c r="J140" s="19">
        <v>-27400000</v>
      </c>
      <c r="K140" s="19">
        <v>-21700000</v>
      </c>
      <c r="L140" s="19">
        <v>-72900000</v>
      </c>
      <c r="M140" s="19">
        <v>-44800000</v>
      </c>
      <c r="N140" s="19">
        <v>-66500000</v>
      </c>
      <c r="O140" s="19">
        <v>-43106000</v>
      </c>
      <c r="P140" s="19">
        <v>51182000</v>
      </c>
      <c r="Q140" s="19">
        <v>72097000</v>
      </c>
      <c r="R140" s="19">
        <v>-72003000</v>
      </c>
      <c r="S140" s="19">
        <v>449371000</v>
      </c>
      <c r="T140" s="19">
        <v>813914000</v>
      </c>
      <c r="U140" s="19">
        <v>-1189957000</v>
      </c>
      <c r="V140" s="19">
        <v>1615298000</v>
      </c>
      <c r="W140" s="19">
        <v>1978899000</v>
      </c>
      <c r="X140" s="19">
        <v>2635755000</v>
      </c>
      <c r="Y140" s="19">
        <v>2901257000</v>
      </c>
      <c r="Z140" s="19">
        <v>2803637000</v>
      </c>
      <c r="AA140" s="19">
        <v>2592000000</v>
      </c>
      <c r="AB140" s="19">
        <v>3075000000</v>
      </c>
      <c r="AC140" s="19">
        <v>12101000000</v>
      </c>
      <c r="AD140" s="19">
        <v>18108000000</v>
      </c>
      <c r="AE140" s="19">
        <v>13501000000</v>
      </c>
      <c r="AF140" s="19">
        <v>4628000000</v>
      </c>
      <c r="AG140" s="19">
        <v>5455000000</v>
      </c>
      <c r="AH140" s="19">
        <v>5386000000</v>
      </c>
      <c r="AI140" s="19">
        <v>123000000</v>
      </c>
      <c r="AJ140" s="19">
        <v>6225000000</v>
      </c>
      <c r="AK140" s="19">
        <v>4592000000</v>
      </c>
      <c r="AL140" s="19">
        <v>5665000000</v>
      </c>
      <c r="AM140" s="19">
        <v>480000000</v>
      </c>
    </row>
    <row r="141" spans="1:49" x14ac:dyDescent="0.2">
      <c r="A141" s="16" t="s">
        <v>1326</v>
      </c>
      <c r="B141" s="19">
        <v>-2902000000</v>
      </c>
      <c r="C141" s="19"/>
      <c r="D141" s="19"/>
      <c r="E141" s="19">
        <v>800000</v>
      </c>
      <c r="F141" s="19">
        <v>1900000</v>
      </c>
      <c r="G141" s="19">
        <v>4300000</v>
      </c>
      <c r="H141" s="19">
        <v>4200000</v>
      </c>
      <c r="I141" s="19">
        <v>4800000</v>
      </c>
      <c r="J141" s="19">
        <v>5200000</v>
      </c>
      <c r="K141" s="19">
        <v>15000000</v>
      </c>
      <c r="L141" s="19">
        <v>-16000000</v>
      </c>
      <c r="M141" s="19">
        <v>19700000</v>
      </c>
      <c r="N141" s="19">
        <v>-23800000</v>
      </c>
      <c r="O141" s="19">
        <v>-2858000</v>
      </c>
      <c r="P141" s="19">
        <v>166525000</v>
      </c>
      <c r="Q141" s="19">
        <v>-16048000</v>
      </c>
      <c r="R141" s="19">
        <v>-498818000</v>
      </c>
      <c r="S141" s="19">
        <v>13138000</v>
      </c>
      <c r="U141" s="19">
        <v>-2394051000</v>
      </c>
      <c r="W141" s="19">
        <v>-10851000</v>
      </c>
      <c r="X141">
        <v>0</v>
      </c>
      <c r="AG141" s="19">
        <v>-1098000000</v>
      </c>
      <c r="AH141" s="19">
        <v>-5051000000</v>
      </c>
      <c r="AI141" s="19">
        <v>-5856000000</v>
      </c>
      <c r="AJ141" s="19">
        <v>-939000000</v>
      </c>
      <c r="AK141" s="19">
        <v>-4301000000</v>
      </c>
      <c r="AL141" s="19">
        <v>-1372000000</v>
      </c>
      <c r="AM141" s="19">
        <v>-9117000000</v>
      </c>
    </row>
    <row r="142" spans="1:49" x14ac:dyDescent="0.2">
      <c r="A142" s="16" t="s">
        <v>1327</v>
      </c>
      <c r="B142" s="19"/>
      <c r="C142" s="19"/>
      <c r="D142" s="19"/>
      <c r="E142" s="19">
        <v>800000</v>
      </c>
      <c r="F142" s="19">
        <v>1900000</v>
      </c>
      <c r="G142" s="19">
        <v>4300000</v>
      </c>
      <c r="H142" s="19">
        <v>4200000</v>
      </c>
      <c r="I142" s="19">
        <v>4800000</v>
      </c>
      <c r="J142" s="19">
        <v>5200000</v>
      </c>
      <c r="K142" s="19">
        <v>15000000</v>
      </c>
      <c r="L142" s="19">
        <v>-16000000</v>
      </c>
      <c r="M142" s="19">
        <v>19700000</v>
      </c>
      <c r="N142" s="19">
        <v>-23800000</v>
      </c>
      <c r="O142" s="19">
        <v>-2858000</v>
      </c>
      <c r="P142" s="19">
        <v>166525000</v>
      </c>
      <c r="Q142" s="19">
        <v>-16048000</v>
      </c>
      <c r="R142" s="19">
        <v>-498818000</v>
      </c>
      <c r="S142" s="19">
        <v>13138000</v>
      </c>
      <c r="U142" s="19">
        <v>-2394051000</v>
      </c>
      <c r="W142" s="19">
        <v>-10851000</v>
      </c>
      <c r="X142">
        <v>0</v>
      </c>
      <c r="AG142" s="19"/>
      <c r="AH142" s="19"/>
      <c r="AI142" s="19"/>
      <c r="AJ142" s="19"/>
      <c r="AK142" s="19"/>
      <c r="AL142" s="19"/>
      <c r="AM142" s="19"/>
    </row>
    <row r="143" spans="1:49" x14ac:dyDescent="0.2">
      <c r="A143" s="16" t="s">
        <v>1328</v>
      </c>
      <c r="B143" s="19">
        <v>13871000000000</v>
      </c>
      <c r="C143" s="19"/>
      <c r="D143" s="19"/>
      <c r="E143" s="19">
        <v>-4800000</v>
      </c>
      <c r="F143" s="19">
        <v>-7200000</v>
      </c>
      <c r="G143" s="19">
        <v>-20800000</v>
      </c>
      <c r="H143" s="19">
        <v>-30900000</v>
      </c>
      <c r="I143" s="19">
        <v>-36100000</v>
      </c>
      <c r="J143" s="19">
        <v>-34000000</v>
      </c>
      <c r="K143" s="19">
        <v>-46600000</v>
      </c>
      <c r="L143" s="19">
        <v>-40900000</v>
      </c>
      <c r="M143" s="19">
        <v>-84800000</v>
      </c>
      <c r="N143" s="19">
        <v>-15300000</v>
      </c>
      <c r="O143" s="19">
        <v>-40310000</v>
      </c>
      <c r="P143" s="19">
        <v>-272523000</v>
      </c>
      <c r="Q143" s="19">
        <v>111483000</v>
      </c>
      <c r="R143" s="19">
        <v>849601000</v>
      </c>
      <c r="S143" s="19">
        <v>638657000</v>
      </c>
      <c r="T143" s="19">
        <v>1144844000</v>
      </c>
      <c r="U143" s="19">
        <v>4076633000</v>
      </c>
      <c r="V143" s="19">
        <v>2215786000</v>
      </c>
      <c r="W143" s="19">
        <v>2904403000</v>
      </c>
      <c r="X143" s="19">
        <v>3784562000</v>
      </c>
      <c r="Y143" s="19">
        <v>4287986000</v>
      </c>
      <c r="Z143" s="19">
        <v>4158654000</v>
      </c>
      <c r="AA143" s="19">
        <v>4251000000</v>
      </c>
      <c r="AB143" s="19">
        <v>4860000000</v>
      </c>
      <c r="AC143" s="19">
        <v>16318000000</v>
      </c>
      <c r="AD143" s="19">
        <v>23445000000</v>
      </c>
      <c r="AE143" s="19">
        <v>19219000000</v>
      </c>
      <c r="AF143" s="19">
        <v>15933000000</v>
      </c>
      <c r="AG143" s="19">
        <v>11403000000000</v>
      </c>
      <c r="AH143" s="19">
        <v>12610000000000</v>
      </c>
      <c r="AI143" s="19">
        <v>9989000000000</v>
      </c>
      <c r="AJ143" s="19">
        <v>12268000000000</v>
      </c>
      <c r="AK143" s="19">
        <v>13153000000000</v>
      </c>
      <c r="AL143" s="19">
        <v>11868000000000</v>
      </c>
      <c r="AM143" s="19">
        <v>13551000000000</v>
      </c>
    </row>
    <row r="144" spans="1:49" x14ac:dyDescent="0.2">
      <c r="A144" s="47" t="s">
        <v>1412</v>
      </c>
      <c r="B144" s="19"/>
      <c r="C144" s="19"/>
      <c r="D144" s="19"/>
      <c r="E144" s="48">
        <f t="shared" ref="E144:AW144" si="84">IFERROR(E143/E$3,0)</f>
        <v>-1.4781295713790312</v>
      </c>
      <c r="F144" s="48">
        <f t="shared" si="84"/>
        <v>-1.0875734248984983</v>
      </c>
      <c r="G144" s="48">
        <f t="shared" si="84"/>
        <v>-2.1490450875994327</v>
      </c>
      <c r="H144" s="48">
        <f t="shared" si="84"/>
        <v>-3.3770557176188145</v>
      </c>
      <c r="I144" s="48">
        <f t="shared" si="84"/>
        <v>-3.3844127520456548</v>
      </c>
      <c r="J144" s="48">
        <f t="shared" si="84"/>
        <v>-5.9467607786657304</v>
      </c>
      <c r="K144" s="48">
        <f t="shared" si="84"/>
        <v>-0.6768649934093961</v>
      </c>
      <c r="L144" s="48">
        <f t="shared" si="84"/>
        <v>-0.1545368008656525</v>
      </c>
      <c r="M144" s="48">
        <f t="shared" si="84"/>
        <v>-0.28494779066387094</v>
      </c>
      <c r="N144" s="48">
        <f t="shared" si="84"/>
        <v>-4.6733838764397073E-2</v>
      </c>
      <c r="O144" s="48">
        <f t="shared" si="84"/>
        <v>-0.10932265355124178</v>
      </c>
      <c r="P144" s="48">
        <f t="shared" si="84"/>
        <v>-0.64133790829223258</v>
      </c>
      <c r="Q144" s="48">
        <f t="shared" si="84"/>
        <v>0.13288645675027119</v>
      </c>
      <c r="R144" s="48">
        <f t="shared" si="84"/>
        <v>0.55886166491730249</v>
      </c>
      <c r="S144" s="48">
        <f t="shared" si="84"/>
        <v>0.28055566599144932</v>
      </c>
      <c r="T144" s="48">
        <f t="shared" si="84"/>
        <v>0.33817883718335923</v>
      </c>
      <c r="U144" s="48">
        <f t="shared" si="84"/>
        <v>0.83937887950697099</v>
      </c>
      <c r="V144" s="48">
        <f t="shared" si="84"/>
        <v>0.33317221958546528</v>
      </c>
      <c r="W144" s="48">
        <f t="shared" si="84"/>
        <v>0.36103423162121479</v>
      </c>
      <c r="X144" s="48">
        <f t="shared" si="84"/>
        <v>0.35812049817779151</v>
      </c>
      <c r="Y144" s="48">
        <f t="shared" si="84"/>
        <v>0.36729032744203916</v>
      </c>
      <c r="Z144" s="48">
        <f t="shared" si="84"/>
        <v>0.34319684177843607</v>
      </c>
      <c r="AA144" s="48">
        <f t="shared" si="84"/>
        <v>0.31209392048939671</v>
      </c>
      <c r="AB144" s="48">
        <f t="shared" si="84"/>
        <v>0.31394034802118098</v>
      </c>
      <c r="AC144" s="48">
        <f t="shared" si="84"/>
        <v>0.48189972129179387</v>
      </c>
      <c r="AD144" s="48">
        <f t="shared" si="84"/>
        <v>0.52846803663583219</v>
      </c>
      <c r="AE144" s="48">
        <f t="shared" si="84"/>
        <v>0.47164459885689525</v>
      </c>
      <c r="AF144" s="48">
        <f t="shared" si="84"/>
        <v>0.46652962934639641</v>
      </c>
      <c r="AG144" s="48">
        <f t="shared" si="84"/>
        <v>402.09932801754263</v>
      </c>
      <c r="AH144" s="48">
        <f t="shared" si="84"/>
        <v>445.0766117489398</v>
      </c>
      <c r="AI144" s="48">
        <f t="shared" si="84"/>
        <v>328.5615155913498</v>
      </c>
      <c r="AJ144" s="48">
        <f t="shared" si="84"/>
        <v>369.97103213397497</v>
      </c>
      <c r="AK144" s="48">
        <f t="shared" si="84"/>
        <v>426.70558479394032</v>
      </c>
      <c r="AL144" s="48">
        <f t="shared" si="84"/>
        <v>412.19066131243574</v>
      </c>
      <c r="AM144" s="48">
        <f t="shared" si="84"/>
        <v>457.54714751379464</v>
      </c>
      <c r="AN144" s="48">
        <f t="shared" si="84"/>
        <v>0</v>
      </c>
      <c r="AO144" s="48">
        <f t="shared" si="84"/>
        <v>0</v>
      </c>
      <c r="AP144" s="48">
        <f t="shared" si="84"/>
        <v>0</v>
      </c>
      <c r="AQ144" s="48">
        <f t="shared" si="84"/>
        <v>0</v>
      </c>
      <c r="AR144" s="48">
        <f t="shared" si="84"/>
        <v>0</v>
      </c>
      <c r="AS144" s="48">
        <f t="shared" si="84"/>
        <v>0</v>
      </c>
      <c r="AT144" s="48">
        <f t="shared" si="84"/>
        <v>0</v>
      </c>
      <c r="AU144" s="48">
        <f t="shared" si="84"/>
        <v>0</v>
      </c>
      <c r="AV144" s="48">
        <f t="shared" si="84"/>
        <v>0</v>
      </c>
      <c r="AW144" s="48">
        <f t="shared" si="84"/>
        <v>0</v>
      </c>
    </row>
    <row r="145" spans="1:49" x14ac:dyDescent="0.2">
      <c r="A145" s="16" t="s">
        <v>1330</v>
      </c>
      <c r="B145" s="14">
        <v>-358719444.44400001</v>
      </c>
      <c r="C145" s="14"/>
      <c r="D145" s="14"/>
      <c r="E145" s="19">
        <v>320000</v>
      </c>
      <c r="F145" s="19">
        <v>760000</v>
      </c>
      <c r="G145" s="19">
        <v>1720000</v>
      </c>
      <c r="H145" s="19">
        <v>1680000</v>
      </c>
      <c r="I145" s="19">
        <v>1920000</v>
      </c>
      <c r="J145" s="19">
        <v>2080000</v>
      </c>
      <c r="K145" s="19">
        <v>6000000</v>
      </c>
      <c r="L145" s="19">
        <v>-6400000</v>
      </c>
      <c r="M145" s="19">
        <v>7880000</v>
      </c>
      <c r="N145" s="19">
        <v>-9520000</v>
      </c>
      <c r="O145">
        <v>0</v>
      </c>
      <c r="P145" s="14">
        <v>11986367.869999999</v>
      </c>
      <c r="Q145" s="14">
        <v>-284240.5</v>
      </c>
      <c r="R145" s="19">
        <v>-199527200</v>
      </c>
      <c r="S145" s="14">
        <v>4144035.45</v>
      </c>
      <c r="T145">
        <v>0</v>
      </c>
      <c r="U145" s="19">
        <v>-957620400</v>
      </c>
      <c r="V145">
        <v>0</v>
      </c>
      <c r="W145" s="14">
        <v>-2851553.3420000002</v>
      </c>
      <c r="X145">
        <v>0</v>
      </c>
      <c r="Y145">
        <v>0</v>
      </c>
      <c r="Z145">
        <v>0</v>
      </c>
      <c r="AA145">
        <v>0</v>
      </c>
      <c r="AB145">
        <v>0</v>
      </c>
      <c r="AC145">
        <v>0</v>
      </c>
      <c r="AD145">
        <v>0</v>
      </c>
      <c r="AE145">
        <v>0</v>
      </c>
      <c r="AF145">
        <v>0</v>
      </c>
      <c r="AG145" s="19">
        <v>-329400000</v>
      </c>
      <c r="AH145" s="19">
        <v>-1363770000</v>
      </c>
      <c r="AI145" s="19">
        <v>-1581120000</v>
      </c>
      <c r="AJ145" s="19">
        <v>-235689000</v>
      </c>
      <c r="AK145" s="14">
        <v>-923228070.17499995</v>
      </c>
      <c r="AL145" s="19">
        <v>-249704000</v>
      </c>
      <c r="AM145" s="19">
        <v>-2780685000</v>
      </c>
    </row>
    <row r="147" spans="1:49" x14ac:dyDescent="0.2">
      <c r="A147" t="s">
        <v>1331</v>
      </c>
      <c r="B147">
        <v>-4112000</v>
      </c>
      <c r="E147">
        <v>7700</v>
      </c>
      <c r="F147">
        <v>99300</v>
      </c>
      <c r="G147">
        <v>47200</v>
      </c>
      <c r="H147">
        <v>1200</v>
      </c>
      <c r="I147">
        <v>5400</v>
      </c>
      <c r="J147">
        <v>90000</v>
      </c>
      <c r="K147">
        <v>160600</v>
      </c>
      <c r="L147">
        <v>112400</v>
      </c>
      <c r="M147">
        <v>13100</v>
      </c>
      <c r="N147">
        <v>24000</v>
      </c>
      <c r="O147">
        <v>269045</v>
      </c>
      <c r="P147">
        <v>33550</v>
      </c>
      <c r="Q147">
        <v>386609</v>
      </c>
      <c r="R147">
        <v>82091</v>
      </c>
      <c r="S147">
        <v>78659</v>
      </c>
      <c r="T147">
        <v>441896</v>
      </c>
      <c r="U147">
        <v>649261</v>
      </c>
      <c r="V147">
        <v>-267299</v>
      </c>
      <c r="W147">
        <v>-1474569</v>
      </c>
      <c r="X147">
        <v>-1051438</v>
      </c>
      <c r="Y147">
        <v>-1338710</v>
      </c>
      <c r="Z147">
        <v>1763569</v>
      </c>
      <c r="AA147">
        <v>563000</v>
      </c>
      <c r="AB147">
        <v>-2544000</v>
      </c>
      <c r="AC147">
        <v>-3025000</v>
      </c>
      <c r="AD147">
        <v>-5884000</v>
      </c>
      <c r="AE147">
        <v>-9725000</v>
      </c>
      <c r="AF147">
        <v>3393000</v>
      </c>
      <c r="AG147">
        <v>-12318000</v>
      </c>
      <c r="AH147">
        <v>-7634000</v>
      </c>
      <c r="AI147">
        <v>770000</v>
      </c>
      <c r="AJ147">
        <v>-8877000</v>
      </c>
      <c r="AK147">
        <v>-6469000</v>
      </c>
      <c r="AL147">
        <v>-5125000</v>
      </c>
      <c r="AM147">
        <v>-3433000</v>
      </c>
    </row>
    <row r="148" spans="1:49" ht="18" x14ac:dyDescent="0.2">
      <c r="A148" s="22"/>
    </row>
    <row r="150" spans="1:49" ht="18" x14ac:dyDescent="0.2">
      <c r="A150" s="23"/>
    </row>
    <row r="151" spans="1:49" x14ac:dyDescent="0.2">
      <c r="A151" s="47"/>
      <c r="B151" s="19"/>
      <c r="C151" s="19"/>
      <c r="D151" s="19"/>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row>
    <row r="152" spans="1:49" ht="18" x14ac:dyDescent="0.2">
      <c r="A152" s="23"/>
    </row>
    <row r="153" spans="1:49" ht="18" x14ac:dyDescent="0.2">
      <c r="A153" s="23"/>
    </row>
    <row r="154" spans="1:49" ht="18" x14ac:dyDescent="0.2">
      <c r="A154" s="23"/>
    </row>
    <row r="155" spans="1:49" ht="18" x14ac:dyDescent="0.2">
      <c r="A155" s="23"/>
    </row>
    <row r="156" spans="1:49" ht="18" x14ac:dyDescent="0.2">
      <c r="A156" s="23"/>
    </row>
    <row r="157" spans="1:49" ht="18" x14ac:dyDescent="0.2">
      <c r="A157" s="23"/>
    </row>
    <row r="158" spans="1:49" ht="18" x14ac:dyDescent="0.2">
      <c r="A158" s="23"/>
    </row>
    <row r="159" spans="1:49" ht="18" x14ac:dyDescent="0.2">
      <c r="A159" s="23"/>
    </row>
    <row r="160" spans="1:49"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E1:AM61">
    <sortCondition ref="E1:AM1"/>
  </sortState>
  <hyperlinks>
    <hyperlink ref="C90" r:id="rId1" display="https://www.scribd.com/document/176254938/Gilead-Sciences-Initial-Public-Offering-Prospectus-January-1992" xr:uid="{0E2B668D-25A3-574C-9234-981686083A3C}"/>
    <hyperlink ref="C94" r:id="rId2" display="https://www.scribd.com/document/176254938/Gilead-Sciences-Initial-Public-Offering-Prospectus-January-1992" xr:uid="{016B247A-8FD9-AF46-A127-D406279A3C46}"/>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7CB4-0DED-5648-86DF-7DAAD477BB4D}">
  <dimension ref="A1:AU166"/>
  <sheetViews>
    <sheetView workbookViewId="0"/>
  </sheetViews>
  <sheetFormatPr baseColWidth="10" defaultRowHeight="16" x14ac:dyDescent="0.2"/>
  <cols>
    <col min="3" max="3" width="12.6640625" bestFit="1" customWidth="1"/>
  </cols>
  <sheetData>
    <row r="1" spans="1:47" x14ac:dyDescent="0.2">
      <c r="A1" s="25" t="s">
        <v>1283</v>
      </c>
      <c r="B1" s="25" t="s">
        <v>1284</v>
      </c>
      <c r="C1" s="26">
        <v>37256</v>
      </c>
      <c r="D1" s="26">
        <v>37621</v>
      </c>
      <c r="E1" s="26">
        <v>37986</v>
      </c>
      <c r="F1" s="26">
        <v>38352</v>
      </c>
      <c r="G1" s="26">
        <v>38717</v>
      </c>
      <c r="H1" s="26">
        <v>39082</v>
      </c>
      <c r="I1" s="26">
        <v>39447</v>
      </c>
      <c r="J1" s="26">
        <v>39813</v>
      </c>
      <c r="K1" s="26">
        <v>40178</v>
      </c>
      <c r="L1" s="26">
        <v>40543</v>
      </c>
      <c r="M1" s="26">
        <v>40908</v>
      </c>
      <c r="N1" s="26">
        <v>41274</v>
      </c>
      <c r="O1" s="26">
        <v>41639</v>
      </c>
      <c r="P1" s="26">
        <v>42004</v>
      </c>
      <c r="Q1" s="26">
        <v>42369</v>
      </c>
      <c r="R1" s="26">
        <v>42735</v>
      </c>
      <c r="S1" s="26">
        <v>43100</v>
      </c>
      <c r="T1" s="26">
        <v>43465</v>
      </c>
      <c r="U1" s="26">
        <v>43830</v>
      </c>
      <c r="V1" s="26">
        <v>44196</v>
      </c>
      <c r="W1" s="26">
        <v>44561</v>
      </c>
      <c r="X1" s="26">
        <v>44926</v>
      </c>
      <c r="Y1" s="26">
        <v>45291</v>
      </c>
      <c r="Z1" s="26">
        <v>45657</v>
      </c>
    </row>
    <row r="2" spans="1:47" x14ac:dyDescent="0.2">
      <c r="A2" s="25"/>
      <c r="B2" s="25"/>
      <c r="C2" s="41">
        <v>1.8177298163859363</v>
      </c>
      <c r="D2" s="41">
        <v>1.79724126595406</v>
      </c>
      <c r="E2" s="41">
        <v>1.7516971403061012</v>
      </c>
      <c r="F2" s="41">
        <v>1.7185295205593065</v>
      </c>
      <c r="G2" s="41">
        <v>1.6689613679317339</v>
      </c>
      <c r="H2" s="41">
        <v>1.6049248657868389</v>
      </c>
      <c r="I2" s="41">
        <v>1.5722226349792703</v>
      </c>
      <c r="J2" s="41">
        <v>1.5076933592052841</v>
      </c>
      <c r="K2" s="41">
        <v>1.5072411868492295</v>
      </c>
      <c r="L2" s="41">
        <v>1.4686165710311112</v>
      </c>
      <c r="M2" s="41">
        <v>1.4450620594618826</v>
      </c>
      <c r="N2" s="41">
        <v>1.403926998408513</v>
      </c>
      <c r="O2" s="41">
        <v>1.3819539309070903</v>
      </c>
      <c r="P2" s="41">
        <v>1.3604586837045582</v>
      </c>
      <c r="Q2" s="41">
        <v>1.3592353718698755</v>
      </c>
      <c r="R2" s="41">
        <v>1.3408655143236416</v>
      </c>
      <c r="S2" s="41">
        <v>1.3081614773889187</v>
      </c>
      <c r="T2" s="41">
        <v>1.2816317011746046</v>
      </c>
      <c r="U2" s="41">
        <v>1.2620696220330916</v>
      </c>
      <c r="V2" s="41">
        <v>1.231407573454085</v>
      </c>
      <c r="W2" s="41">
        <v>1.2144058909803599</v>
      </c>
      <c r="X2" s="41">
        <v>1.1298901106999999</v>
      </c>
      <c r="Y2" s="41">
        <v>1.0618269999999999</v>
      </c>
      <c r="Z2" s="41">
        <v>1.03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25" t="s">
        <v>1285</v>
      </c>
      <c r="B3" s="25"/>
      <c r="C3" s="25">
        <v>0</v>
      </c>
      <c r="D3" s="25">
        <f t="shared" ref="D3:J3" si="0">D$2*D90</f>
        <v>0</v>
      </c>
      <c r="E3" s="25">
        <f t="shared" si="0"/>
        <v>0</v>
      </c>
      <c r="F3" s="25">
        <f t="shared" si="0"/>
        <v>0</v>
      </c>
      <c r="G3" s="25">
        <f t="shared" si="0"/>
        <v>212306.90665322792</v>
      </c>
      <c r="H3" s="25">
        <f t="shared" si="0"/>
        <v>1575628.5672867659</v>
      </c>
      <c r="I3" s="25">
        <f t="shared" si="0"/>
        <v>5973692.9182790723</v>
      </c>
      <c r="J3" s="25">
        <f t="shared" si="0"/>
        <v>13213634.16945204</v>
      </c>
      <c r="K3" s="25">
        <f t="shared" ref="K3:AU3" si="1">K2*K90</f>
        <v>20605953.973977804</v>
      </c>
      <c r="L3" s="25">
        <f t="shared" si="1"/>
        <v>20008601.054633528</v>
      </c>
      <c r="M3" s="25">
        <f t="shared" si="1"/>
        <v>81048380.714037076</v>
      </c>
      <c r="N3" s="25">
        <f t="shared" si="1"/>
        <v>59421210.207640313</v>
      </c>
      <c r="O3" s="25">
        <f t="shared" si="1"/>
        <v>75729693.459777638</v>
      </c>
      <c r="P3" s="25">
        <f t="shared" si="1"/>
        <v>102488794.47819918</v>
      </c>
      <c r="Q3" s="25">
        <f t="shared" si="1"/>
        <v>183574251.61862978</v>
      </c>
      <c r="R3" s="25">
        <f t="shared" si="1"/>
        <v>196692903.16164932</v>
      </c>
      <c r="S3" s="25">
        <f t="shared" si="1"/>
        <v>414180929.84053773</v>
      </c>
      <c r="T3" s="25">
        <f t="shared" si="1"/>
        <v>194631153.40377781</v>
      </c>
      <c r="U3" s="25">
        <f t="shared" si="1"/>
        <v>247355549.36150968</v>
      </c>
      <c r="V3" s="25">
        <f t="shared" si="1"/>
        <v>329517278.21087241</v>
      </c>
      <c r="W3" s="25">
        <f t="shared" si="1"/>
        <v>538358275.53050339</v>
      </c>
      <c r="X3" s="25">
        <f t="shared" si="1"/>
        <v>745858540.31484115</v>
      </c>
      <c r="Y3" s="25">
        <f t="shared" si="1"/>
        <v>880523225.23099983</v>
      </c>
      <c r="Z3" s="25">
        <f t="shared" si="1"/>
        <v>1045783720</v>
      </c>
      <c r="AA3" s="25">
        <f t="shared" si="1"/>
        <v>0</v>
      </c>
      <c r="AB3" s="25">
        <f t="shared" si="1"/>
        <v>0</v>
      </c>
      <c r="AC3" s="25">
        <f t="shared" si="1"/>
        <v>0</v>
      </c>
      <c r="AD3" s="25">
        <f t="shared" si="1"/>
        <v>0</v>
      </c>
      <c r="AE3" s="25">
        <f t="shared" si="1"/>
        <v>0</v>
      </c>
      <c r="AF3" s="25">
        <f t="shared" si="1"/>
        <v>0</v>
      </c>
      <c r="AG3" s="25">
        <f t="shared" si="1"/>
        <v>0</v>
      </c>
      <c r="AH3" s="25">
        <f t="shared" si="1"/>
        <v>0</v>
      </c>
      <c r="AI3" s="25">
        <f t="shared" si="1"/>
        <v>0</v>
      </c>
      <c r="AJ3" s="25">
        <f t="shared" si="1"/>
        <v>0</v>
      </c>
      <c r="AK3" s="25">
        <f t="shared" si="1"/>
        <v>0</v>
      </c>
      <c r="AL3" s="25">
        <f t="shared" si="1"/>
        <v>0</v>
      </c>
      <c r="AM3" s="25">
        <f t="shared" si="1"/>
        <v>0</v>
      </c>
      <c r="AN3" s="25">
        <f t="shared" si="1"/>
        <v>0</v>
      </c>
      <c r="AO3" s="25">
        <f t="shared" si="1"/>
        <v>0</v>
      </c>
      <c r="AP3" s="25">
        <f t="shared" si="1"/>
        <v>0</v>
      </c>
      <c r="AQ3" s="25">
        <f t="shared" si="1"/>
        <v>0</v>
      </c>
      <c r="AR3" s="25">
        <f t="shared" si="1"/>
        <v>0</v>
      </c>
      <c r="AS3" s="25">
        <f t="shared" si="1"/>
        <v>0</v>
      </c>
      <c r="AT3" s="25">
        <f t="shared" si="1"/>
        <v>0</v>
      </c>
      <c r="AU3" s="25">
        <f t="shared" si="1"/>
        <v>0</v>
      </c>
    </row>
    <row r="4" spans="1:47" x14ac:dyDescent="0.2">
      <c r="A4" s="25" t="s">
        <v>1286</v>
      </c>
      <c r="C4" s="25">
        <v>0</v>
      </c>
      <c r="D4" s="25">
        <f t="shared" ref="D4:J4" si="2">D$2*D91</f>
        <v>0</v>
      </c>
      <c r="E4" s="25">
        <f t="shared" si="2"/>
        <v>0</v>
      </c>
      <c r="F4" s="25">
        <f t="shared" si="2"/>
        <v>0</v>
      </c>
      <c r="G4" s="25">
        <f t="shared" si="2"/>
        <v>212306.90665322792</v>
      </c>
      <c r="H4" s="25">
        <f t="shared" si="2"/>
        <v>1575628.5672867659</v>
      </c>
      <c r="I4" s="25">
        <f t="shared" si="2"/>
        <v>5973692.9182790723</v>
      </c>
      <c r="J4" s="25">
        <f t="shared" si="2"/>
        <v>13213634.16945204</v>
      </c>
      <c r="K4" s="25">
        <f t="shared" ref="K4:Z4" si="3">K$2*K91</f>
        <v>20605953.973977804</v>
      </c>
      <c r="L4" s="25">
        <f t="shared" si="3"/>
        <v>20008601.054633528</v>
      </c>
      <c r="M4" s="25">
        <f t="shared" si="3"/>
        <v>81048380.714037076</v>
      </c>
      <c r="N4" s="25">
        <f t="shared" si="3"/>
        <v>59421210.207640313</v>
      </c>
      <c r="O4" s="25">
        <f t="shared" si="3"/>
        <v>75729693.459777638</v>
      </c>
      <c r="P4" s="25">
        <f t="shared" si="3"/>
        <v>102488794.47819918</v>
      </c>
      <c r="Q4" s="25">
        <f t="shared" si="3"/>
        <v>183574251.61862978</v>
      </c>
      <c r="R4" s="25">
        <f t="shared" si="3"/>
        <v>196692903.16164932</v>
      </c>
      <c r="S4" s="25">
        <f t="shared" si="3"/>
        <v>414180929.84053773</v>
      </c>
      <c r="T4" s="25">
        <f t="shared" si="3"/>
        <v>194631153.40377781</v>
      </c>
      <c r="U4" s="25">
        <f t="shared" si="3"/>
        <v>247355549.36150968</v>
      </c>
      <c r="V4" s="25">
        <f t="shared" si="3"/>
        <v>329517278.21087241</v>
      </c>
      <c r="W4" s="25">
        <f t="shared" si="3"/>
        <v>538358275.53050339</v>
      </c>
      <c r="X4" s="25">
        <f t="shared" si="3"/>
        <v>745858540.31484115</v>
      </c>
      <c r="Y4" s="25">
        <f t="shared" si="3"/>
        <v>880523225.23099983</v>
      </c>
      <c r="Z4" s="25">
        <f t="shared" si="3"/>
        <v>1045783720</v>
      </c>
    </row>
    <row r="5" spans="1:47" x14ac:dyDescent="0.2">
      <c r="A5" s="25" t="s">
        <v>1349</v>
      </c>
      <c r="C5" s="25">
        <v>0</v>
      </c>
      <c r="D5" s="25">
        <f t="shared" ref="D5:J5" si="4">D$2*D92</f>
        <v>0</v>
      </c>
      <c r="E5" s="25">
        <f t="shared" si="4"/>
        <v>0</v>
      </c>
      <c r="F5" s="25">
        <f t="shared" si="4"/>
        <v>0</v>
      </c>
      <c r="G5" s="25">
        <f t="shared" si="4"/>
        <v>86732.58436867634</v>
      </c>
      <c r="H5" s="25">
        <f t="shared" si="4"/>
        <v>701336.11710019072</v>
      </c>
      <c r="I5" s="25">
        <f t="shared" si="4"/>
        <v>378007.91590543097</v>
      </c>
      <c r="J5" s="25">
        <f t="shared" si="4"/>
        <v>501042.68790453684</v>
      </c>
      <c r="K5" s="25">
        <f t="shared" ref="K5:Z5" si="5">K$2*K92</f>
        <v>470094.96100759302</v>
      </c>
      <c r="L5" s="25">
        <f t="shared" si="5"/>
        <v>1447002.9409552463</v>
      </c>
      <c r="M5" s="25">
        <f t="shared" si="5"/>
        <v>372586.13103929505</v>
      </c>
      <c r="N5" s="25">
        <f t="shared" si="5"/>
        <v>1535896.1362589132</v>
      </c>
      <c r="O5" s="25">
        <f t="shared" si="5"/>
        <v>8631684.2524456866</v>
      </c>
      <c r="P5" s="25">
        <f t="shared" si="5"/>
        <v>30925946.79797202</v>
      </c>
      <c r="Q5" s="25">
        <f t="shared" si="5"/>
        <v>39750838.450334512</v>
      </c>
      <c r="R5" s="25">
        <f t="shared" si="5"/>
        <v>44524780.268630847</v>
      </c>
      <c r="S5" s="25">
        <f t="shared" si="5"/>
        <v>40751846.3436196</v>
      </c>
      <c r="T5" s="25">
        <f t="shared" si="5"/>
        <v>12990618.923105791</v>
      </c>
      <c r="U5" s="25">
        <f t="shared" si="5"/>
        <v>57482223.00511919</v>
      </c>
      <c r="V5" s="25">
        <f t="shared" si="5"/>
        <v>53402452.237983309</v>
      </c>
      <c r="W5" s="25">
        <f t="shared" si="5"/>
        <v>98868426.802384034</v>
      </c>
      <c r="X5" s="25">
        <f t="shared" si="5"/>
        <v>157398211.9809528</v>
      </c>
      <c r="Y5" s="25">
        <f t="shared" si="5"/>
        <v>204254103.54699996</v>
      </c>
      <c r="Z5" s="25">
        <f t="shared" si="5"/>
        <v>164199510</v>
      </c>
    </row>
    <row r="6" spans="1:47" x14ac:dyDescent="0.2">
      <c r="A6" s="25" t="s">
        <v>1350</v>
      </c>
      <c r="C6" s="25">
        <v>0</v>
      </c>
      <c r="D6" s="25">
        <f t="shared" ref="D6:J6" si="6">D$2*D93</f>
        <v>0</v>
      </c>
      <c r="E6" s="25">
        <f t="shared" si="6"/>
        <v>0</v>
      </c>
      <c r="F6" s="25">
        <f t="shared" si="6"/>
        <v>0</v>
      </c>
      <c r="G6" s="25">
        <f t="shared" si="6"/>
        <v>125574.32228455158</v>
      </c>
      <c r="H6" s="25">
        <f t="shared" si="6"/>
        <v>874292.45018657518</v>
      </c>
      <c r="I6" s="25">
        <f t="shared" si="6"/>
        <v>5595685.0023736414</v>
      </c>
      <c r="J6" s="25">
        <f t="shared" si="6"/>
        <v>12712591.481547503</v>
      </c>
      <c r="K6" s="25">
        <f t="shared" ref="K6:Z6" si="7">K$2*K93</f>
        <v>20135859.012970213</v>
      </c>
      <c r="L6" s="25">
        <f t="shared" si="7"/>
        <v>18561598.11367828</v>
      </c>
      <c r="M6" s="25">
        <f t="shared" si="7"/>
        <v>80675794.582997784</v>
      </c>
      <c r="N6" s="25">
        <f t="shared" si="7"/>
        <v>57885314.071381398</v>
      </c>
      <c r="O6" s="25">
        <f t="shared" si="7"/>
        <v>67098009.207331955</v>
      </c>
      <c r="P6" s="25">
        <f t="shared" si="7"/>
        <v>71562847.680227175</v>
      </c>
      <c r="Q6" s="25">
        <f t="shared" si="7"/>
        <v>143823413.16829526</v>
      </c>
      <c r="R6" s="25">
        <f t="shared" si="7"/>
        <v>152168122.89301848</v>
      </c>
      <c r="S6" s="25">
        <f t="shared" si="7"/>
        <v>373429083.49691814</v>
      </c>
      <c r="T6" s="25">
        <f t="shared" si="7"/>
        <v>181640534.480672</v>
      </c>
      <c r="U6" s="25">
        <f t="shared" si="7"/>
        <v>189873326.35639051</v>
      </c>
      <c r="V6" s="25">
        <f t="shared" si="7"/>
        <v>276114825.97288913</v>
      </c>
      <c r="W6" s="25">
        <f t="shared" si="7"/>
        <v>439489848.72811931</v>
      </c>
      <c r="X6" s="25">
        <f t="shared" si="7"/>
        <v>588460328.33388829</v>
      </c>
      <c r="Y6" s="25">
        <f t="shared" si="7"/>
        <v>676269121.6839999</v>
      </c>
      <c r="Z6" s="25">
        <f t="shared" si="7"/>
        <v>881584210</v>
      </c>
    </row>
    <row r="7" spans="1:47" x14ac:dyDescent="0.2">
      <c r="A7" s="25" t="s">
        <v>1287</v>
      </c>
      <c r="C7" s="25">
        <f t="shared" ref="C7:J7" si="8">C$2*C94</f>
        <v>88221.698908475038</v>
      </c>
      <c r="D7" s="25">
        <f t="shared" si="8"/>
        <v>2072043.0500009677</v>
      </c>
      <c r="E7" s="25">
        <f t="shared" si="8"/>
        <v>3016198.2583731473</v>
      </c>
      <c r="F7" s="25">
        <f t="shared" si="8"/>
        <v>15617736.784885373</v>
      </c>
      <c r="G7" s="25">
        <f t="shared" si="8"/>
        <v>22759055.389697224</v>
      </c>
      <c r="H7" s="25">
        <f t="shared" si="8"/>
        <v>25883605.524562214</v>
      </c>
      <c r="I7" s="25">
        <f t="shared" si="8"/>
        <v>49854077.627125539</v>
      </c>
      <c r="J7" s="25">
        <f t="shared" si="8"/>
        <v>88752656.760444969</v>
      </c>
      <c r="K7" s="25">
        <f t="shared" ref="K7:Z7" si="9">K$2*K94</f>
        <v>108246556.19651105</v>
      </c>
      <c r="L7" s="25">
        <f t="shared" si="9"/>
        <v>98245255.573786169</v>
      </c>
      <c r="M7" s="25">
        <f t="shared" si="9"/>
        <v>109344295.52200055</v>
      </c>
      <c r="N7" s="25">
        <f t="shared" si="9"/>
        <v>133170899.36103791</v>
      </c>
      <c r="O7" s="25">
        <f t="shared" si="9"/>
        <v>178254091.68591285</v>
      </c>
      <c r="P7" s="25">
        <f t="shared" si="9"/>
        <v>157320721.26622769</v>
      </c>
      <c r="Q7" s="25">
        <f t="shared" si="9"/>
        <v>181137142.59686708</v>
      </c>
      <c r="R7" s="25">
        <f t="shared" si="9"/>
        <v>263741542.33988869</v>
      </c>
      <c r="S7" s="25">
        <f t="shared" si="9"/>
        <v>267465387.50546095</v>
      </c>
      <c r="T7" s="25">
        <f t="shared" si="9"/>
        <v>270496060.32310736</v>
      </c>
      <c r="U7" s="25">
        <f t="shared" si="9"/>
        <v>275201853.50204784</v>
      </c>
      <c r="V7" s="25">
        <f t="shared" si="9"/>
        <v>98478126.464270085</v>
      </c>
      <c r="W7" s="25">
        <f t="shared" si="9"/>
        <v>104432834.59485605</v>
      </c>
      <c r="X7" s="25">
        <f t="shared" si="9"/>
        <v>286179697.12820667</v>
      </c>
      <c r="Y7" s="25">
        <f t="shared" si="9"/>
        <v>317823933.98599994</v>
      </c>
      <c r="Z7" s="25">
        <f t="shared" si="9"/>
        <v>313564960</v>
      </c>
    </row>
    <row r="8" spans="1:47" x14ac:dyDescent="0.2">
      <c r="A8" s="46" t="s">
        <v>1408</v>
      </c>
      <c r="C8" s="25" t="e">
        <f t="shared" ref="C8:J8" si="10">C$2*C95</f>
        <v>#DIV/0!</v>
      </c>
      <c r="D8" s="25">
        <f t="shared" si="10"/>
        <v>0</v>
      </c>
      <c r="E8" s="25">
        <f t="shared" si="10"/>
        <v>0</v>
      </c>
      <c r="F8" s="25" t="e">
        <f t="shared" si="10"/>
        <v>#DIV/0!</v>
      </c>
      <c r="G8" s="25">
        <f t="shared" si="10"/>
        <v>107.19884599360108</v>
      </c>
      <c r="H8" s="25">
        <f t="shared" si="10"/>
        <v>16.427479205415658</v>
      </c>
      <c r="I8" s="25">
        <f t="shared" si="10"/>
        <v>8.345604353811968</v>
      </c>
      <c r="J8" s="25">
        <f t="shared" si="10"/>
        <v>6.7167484449984185</v>
      </c>
      <c r="K8" s="25">
        <f t="shared" ref="K8:Z8" si="11">K$2*K95</f>
        <v>5.253168881829497</v>
      </c>
      <c r="L8" s="25">
        <f t="shared" si="11"/>
        <v>4.9101511547722545</v>
      </c>
      <c r="M8" s="25">
        <f t="shared" si="11"/>
        <v>1.3491237524880346</v>
      </c>
      <c r="N8" s="25">
        <f t="shared" si="11"/>
        <v>2.2411340815121088</v>
      </c>
      <c r="O8" s="25">
        <f t="shared" si="11"/>
        <v>2.353820325188416</v>
      </c>
      <c r="P8" s="25">
        <f t="shared" si="11"/>
        <v>1.535004115007832</v>
      </c>
      <c r="Q8" s="25">
        <f t="shared" si="11"/>
        <v>0.98672412388843234</v>
      </c>
      <c r="R8" s="25">
        <f t="shared" si="11"/>
        <v>1.3408798085772133</v>
      </c>
      <c r="S8" s="25">
        <f t="shared" si="11"/>
        <v>0.64576944092630439</v>
      </c>
      <c r="T8" s="25">
        <f t="shared" si="11"/>
        <v>1.3897880970881458</v>
      </c>
      <c r="U8" s="25">
        <f t="shared" si="11"/>
        <v>1.1125760235111637</v>
      </c>
      <c r="V8" s="25">
        <f t="shared" si="11"/>
        <v>0.29885572920170106</v>
      </c>
      <c r="W8" s="25">
        <f t="shared" si="11"/>
        <v>0.19398389388915202</v>
      </c>
      <c r="X8" s="25">
        <f t="shared" si="11"/>
        <v>0.38369165419411133</v>
      </c>
      <c r="Y8" s="25">
        <f t="shared" si="11"/>
        <v>0.36094895044093905</v>
      </c>
      <c r="Z8" s="25">
        <f t="shared" si="11"/>
        <v>0.2998372933172071</v>
      </c>
    </row>
    <row r="9" spans="1:47" x14ac:dyDescent="0.2">
      <c r="A9" s="25" t="s">
        <v>1288</v>
      </c>
      <c r="C9" s="25">
        <f t="shared" ref="C9:J9" si="12">C$2*C96</f>
        <v>88221.698908475038</v>
      </c>
      <c r="D9" s="25">
        <f t="shared" si="12"/>
        <v>681941.63147107663</v>
      </c>
      <c r="E9" s="25">
        <f t="shared" si="12"/>
        <v>1009769.3199237327</v>
      </c>
      <c r="F9" s="25">
        <f t="shared" si="12"/>
        <v>4417643.3929021508</v>
      </c>
      <c r="G9" s="25">
        <f t="shared" si="12"/>
        <v>5702138.3614868354</v>
      </c>
      <c r="H9" s="25">
        <f t="shared" si="12"/>
        <v>11094609.673229147</v>
      </c>
      <c r="I9" s="25">
        <f t="shared" si="12"/>
        <v>17538448.504384946</v>
      </c>
      <c r="J9" s="25">
        <f t="shared" si="12"/>
        <v>22062952.895092621</v>
      </c>
      <c r="K9" s="25">
        <f t="shared" ref="K9:Z9" si="13">K$2*K96</f>
        <v>22915202.71807307</v>
      </c>
      <c r="L9" s="25">
        <f t="shared" si="13"/>
        <v>22209829.659040652</v>
      </c>
      <c r="M9" s="25">
        <f t="shared" si="13"/>
        <v>26161509.014028262</v>
      </c>
      <c r="N9" s="25">
        <f t="shared" si="13"/>
        <v>34834236.684512027</v>
      </c>
      <c r="O9" s="25">
        <f t="shared" si="13"/>
        <v>44702063.803051651</v>
      </c>
      <c r="P9" s="25">
        <f t="shared" si="13"/>
        <v>48897606.009709232</v>
      </c>
      <c r="Q9" s="25">
        <f t="shared" si="13"/>
        <v>54407473.465207376</v>
      </c>
      <c r="R9" s="25">
        <f t="shared" si="13"/>
        <v>61482706.428281941</v>
      </c>
      <c r="S9" s="25">
        <f t="shared" si="13"/>
        <v>70400018.067162052</v>
      </c>
      <c r="T9" s="25">
        <f t="shared" si="13"/>
        <v>77928333.958220661</v>
      </c>
      <c r="U9" s="25">
        <f t="shared" si="13"/>
        <v>97497402.441300392</v>
      </c>
      <c r="V9" s="25">
        <f t="shared" si="13"/>
        <v>56319656.779496029</v>
      </c>
      <c r="W9" s="25">
        <f t="shared" si="13"/>
        <v>61112547.651804648</v>
      </c>
      <c r="X9" s="25">
        <f t="shared" si="13"/>
        <v>162168608.02832818</v>
      </c>
      <c r="Y9" s="25">
        <f t="shared" si="13"/>
        <v>158405475.51399997</v>
      </c>
      <c r="Z9" s="25">
        <f t="shared" si="13"/>
        <v>158965050</v>
      </c>
    </row>
    <row r="10" spans="1:47" x14ac:dyDescent="0.2">
      <c r="A10" s="46" t="s">
        <v>1409</v>
      </c>
      <c r="C10" s="25" t="e">
        <f t="shared" ref="C10:J10" si="14">C$2*C97</f>
        <v>#DIV/0!</v>
      </c>
      <c r="D10" s="25">
        <f t="shared" si="14"/>
        <v>0</v>
      </c>
      <c r="E10" s="25">
        <f t="shared" si="14"/>
        <v>0</v>
      </c>
      <c r="F10" s="25" t="e">
        <f t="shared" si="14"/>
        <v>#DIV/0!</v>
      </c>
      <c r="G10" s="25">
        <f t="shared" si="14"/>
        <v>26.857997468732556</v>
      </c>
      <c r="H10" s="25">
        <f t="shared" si="14"/>
        <v>7.0413864685977838</v>
      </c>
      <c r="I10" s="25">
        <f t="shared" si="14"/>
        <v>2.9359474523235956</v>
      </c>
      <c r="J10" s="25">
        <f t="shared" si="14"/>
        <v>1.6697111946763965</v>
      </c>
      <c r="K10" s="25">
        <f t="shared" ref="K10:Z10" si="15">K$2*K97</f>
        <v>1.1120670630930991</v>
      </c>
      <c r="L10" s="25">
        <f t="shared" si="15"/>
        <v>1.1100141183482377</v>
      </c>
      <c r="M10" s="25">
        <f t="shared" si="15"/>
        <v>0.32278879335460003</v>
      </c>
      <c r="N10" s="25">
        <f t="shared" si="15"/>
        <v>0.58622563496751334</v>
      </c>
      <c r="O10" s="25">
        <f t="shared" si="15"/>
        <v>0.59028449424259566</v>
      </c>
      <c r="P10" s="25">
        <f t="shared" si="15"/>
        <v>0.47710197254891551</v>
      </c>
      <c r="Q10" s="25">
        <f t="shared" si="15"/>
        <v>0.29637856608691143</v>
      </c>
      <c r="R10" s="25">
        <f t="shared" si="15"/>
        <v>0.31258223067536522</v>
      </c>
      <c r="S10" s="25">
        <f t="shared" si="15"/>
        <v>0.16997406928963751</v>
      </c>
      <c r="T10" s="25">
        <f t="shared" si="15"/>
        <v>0.40038982760664288</v>
      </c>
      <c r="U10" s="25">
        <f t="shared" si="15"/>
        <v>0.39415894526307199</v>
      </c>
      <c r="V10" s="25">
        <f t="shared" si="15"/>
        <v>0.17091564085891314</v>
      </c>
      <c r="W10" s="25">
        <f t="shared" si="15"/>
        <v>0.11351650086846675</v>
      </c>
      <c r="X10" s="25">
        <f t="shared" si="15"/>
        <v>0.21742542219852268</v>
      </c>
      <c r="Y10" s="25">
        <f t="shared" si="15"/>
        <v>0.17989925873044776</v>
      </c>
      <c r="Z10" s="25">
        <f t="shared" si="15"/>
        <v>0.15200566518667932</v>
      </c>
    </row>
    <row r="11" spans="1:47" x14ac:dyDescent="0.2">
      <c r="A11" s="25" t="s">
        <v>1289</v>
      </c>
      <c r="C11" s="25">
        <f t="shared" ref="C11:J11" si="16">C$2*C98</f>
        <v>0</v>
      </c>
      <c r="D11" s="25">
        <f t="shared" si="16"/>
        <v>0</v>
      </c>
      <c r="E11" s="25">
        <f t="shared" si="16"/>
        <v>83053.216513333173</v>
      </c>
      <c r="F11" s="25">
        <f t="shared" si="16"/>
        <v>0</v>
      </c>
      <c r="G11" s="25">
        <f t="shared" si="16"/>
        <v>0</v>
      </c>
      <c r="H11" s="25">
        <f t="shared" si="16"/>
        <v>0</v>
      </c>
      <c r="I11" s="25">
        <f t="shared" si="16"/>
        <v>0</v>
      </c>
      <c r="J11" s="25">
        <f t="shared" si="16"/>
        <v>0</v>
      </c>
      <c r="K11" s="25">
        <f t="shared" ref="K11:Z11" si="17">K$2*K98</f>
        <v>0</v>
      </c>
      <c r="L11" s="25">
        <f t="shared" si="17"/>
        <v>0</v>
      </c>
      <c r="M11" s="25">
        <f t="shared" si="17"/>
        <v>0</v>
      </c>
      <c r="N11" s="25">
        <f t="shared" si="17"/>
        <v>0</v>
      </c>
      <c r="O11" s="25">
        <f t="shared" si="17"/>
        <v>0</v>
      </c>
      <c r="P11" s="25">
        <f t="shared" si="17"/>
        <v>0</v>
      </c>
      <c r="Q11" s="25">
        <f t="shared" si="17"/>
        <v>0</v>
      </c>
      <c r="R11" s="25">
        <f t="shared" si="17"/>
        <v>0</v>
      </c>
      <c r="S11" s="25">
        <f t="shared" si="17"/>
        <v>0</v>
      </c>
      <c r="T11" s="25">
        <f t="shared" si="17"/>
        <v>0</v>
      </c>
      <c r="U11" s="25">
        <f t="shared" si="17"/>
        <v>0</v>
      </c>
      <c r="V11" s="25">
        <f t="shared" si="17"/>
        <v>0</v>
      </c>
      <c r="W11" s="25">
        <f t="shared" si="17"/>
        <v>0</v>
      </c>
      <c r="X11" s="25">
        <f t="shared" si="17"/>
        <v>0</v>
      </c>
      <c r="Y11" s="25">
        <f t="shared" si="17"/>
        <v>0</v>
      </c>
      <c r="Z11" s="25">
        <f t="shared" si="17"/>
        <v>0</v>
      </c>
    </row>
    <row r="12" spans="1:47" x14ac:dyDescent="0.2">
      <c r="A12" s="25" t="s">
        <v>1291</v>
      </c>
      <c r="C12" s="25">
        <f t="shared" ref="C12:J12" si="18">C$2*C99</f>
        <v>0</v>
      </c>
      <c r="D12" s="25">
        <f t="shared" si="18"/>
        <v>85212.600142679847</v>
      </c>
      <c r="E12" s="25">
        <f t="shared" si="18"/>
        <v>0</v>
      </c>
      <c r="F12" s="25">
        <f t="shared" si="18"/>
        <v>0</v>
      </c>
      <c r="G12" s="25">
        <f t="shared" si="18"/>
        <v>0</v>
      </c>
      <c r="H12" s="25">
        <f t="shared" si="18"/>
        <v>0</v>
      </c>
      <c r="I12" s="25">
        <f t="shared" si="18"/>
        <v>0</v>
      </c>
      <c r="J12" s="25">
        <f t="shared" si="18"/>
        <v>0</v>
      </c>
      <c r="K12" s="25">
        <f t="shared" ref="K12:Z12" si="19">K$2*K99</f>
        <v>0</v>
      </c>
      <c r="L12" s="25">
        <f t="shared" si="19"/>
        <v>0</v>
      </c>
      <c r="M12" s="25">
        <f t="shared" si="19"/>
        <v>0</v>
      </c>
      <c r="N12" s="25">
        <f t="shared" si="19"/>
        <v>0</v>
      </c>
      <c r="O12" s="25">
        <f t="shared" si="19"/>
        <v>0</v>
      </c>
      <c r="P12" s="25">
        <f t="shared" si="19"/>
        <v>0</v>
      </c>
      <c r="Q12" s="25">
        <f t="shared" si="19"/>
        <v>0</v>
      </c>
      <c r="R12" s="25">
        <f t="shared" si="19"/>
        <v>0</v>
      </c>
      <c r="S12" s="25">
        <f t="shared" si="19"/>
        <v>0</v>
      </c>
      <c r="T12" s="25">
        <f t="shared" si="19"/>
        <v>0</v>
      </c>
      <c r="U12" s="25">
        <f t="shared" si="19"/>
        <v>0</v>
      </c>
      <c r="V12" s="25">
        <f t="shared" si="19"/>
        <v>0</v>
      </c>
      <c r="W12" s="25">
        <f t="shared" si="19"/>
        <v>0</v>
      </c>
      <c r="X12" s="25">
        <f t="shared" si="19"/>
        <v>0</v>
      </c>
      <c r="Y12" s="25">
        <f t="shared" si="19"/>
        <v>0</v>
      </c>
      <c r="Z12" s="25">
        <f t="shared" si="19"/>
        <v>0</v>
      </c>
    </row>
    <row r="13" spans="1:47" x14ac:dyDescent="0.2">
      <c r="A13" s="46" t="s">
        <v>1410</v>
      </c>
      <c r="C13" s="25" t="e">
        <f t="shared" ref="C13:J13" si="20">C$2*C100</f>
        <v>#DIV/0!</v>
      </c>
      <c r="D13" s="25" t="e">
        <f t="shared" si="20"/>
        <v>#DIV/0!</v>
      </c>
      <c r="E13" s="25" t="e">
        <f t="shared" si="20"/>
        <v>#DIV/0!</v>
      </c>
      <c r="F13" s="25" t="e">
        <f t="shared" si="20"/>
        <v>#DIV/0!</v>
      </c>
      <c r="G13" s="25">
        <f t="shared" si="20"/>
        <v>0</v>
      </c>
      <c r="H13" s="25">
        <f t="shared" si="20"/>
        <v>0</v>
      </c>
      <c r="I13" s="25">
        <f t="shared" si="20"/>
        <v>0</v>
      </c>
      <c r="J13" s="25">
        <f t="shared" si="20"/>
        <v>0</v>
      </c>
      <c r="K13" s="25">
        <f t="shared" ref="K13:Z13" si="21">K$2*K100</f>
        <v>0</v>
      </c>
      <c r="L13" s="25">
        <f t="shared" si="21"/>
        <v>0</v>
      </c>
      <c r="M13" s="25">
        <f t="shared" si="21"/>
        <v>0</v>
      </c>
      <c r="N13" s="25">
        <f t="shared" si="21"/>
        <v>0</v>
      </c>
      <c r="O13" s="25">
        <f t="shared" si="21"/>
        <v>0</v>
      </c>
      <c r="P13" s="25">
        <f t="shared" si="21"/>
        <v>0</v>
      </c>
      <c r="Q13" s="25">
        <f t="shared" si="21"/>
        <v>0</v>
      </c>
      <c r="R13" s="25">
        <f t="shared" si="21"/>
        <v>0</v>
      </c>
      <c r="S13" s="25">
        <f t="shared" si="21"/>
        <v>0</v>
      </c>
      <c r="T13" s="25">
        <f t="shared" si="21"/>
        <v>0</v>
      </c>
      <c r="U13" s="25">
        <f t="shared" si="21"/>
        <v>0</v>
      </c>
      <c r="V13" s="25">
        <f t="shared" si="21"/>
        <v>0</v>
      </c>
      <c r="W13" s="25">
        <f t="shared" si="21"/>
        <v>0</v>
      </c>
      <c r="X13" s="25">
        <f t="shared" si="21"/>
        <v>0</v>
      </c>
      <c r="Y13" s="25">
        <f t="shared" si="21"/>
        <v>0</v>
      </c>
      <c r="Z13" s="25">
        <f t="shared" si="21"/>
        <v>0</v>
      </c>
    </row>
    <row r="14" spans="1:47" x14ac:dyDescent="0.2">
      <c r="A14" s="25" t="s">
        <v>1373</v>
      </c>
      <c r="C14" s="25">
        <f t="shared" ref="C14:J14" si="22">C$2*C101</f>
        <v>0</v>
      </c>
      <c r="D14" s="25">
        <f t="shared" si="22"/>
        <v>0</v>
      </c>
      <c r="E14" s="25">
        <f t="shared" si="22"/>
        <v>1963.6524942831395</v>
      </c>
      <c r="F14" s="25">
        <f t="shared" si="22"/>
        <v>601.48533219575734</v>
      </c>
      <c r="G14" s="25">
        <f t="shared" si="22"/>
        <v>0</v>
      </c>
      <c r="H14" s="25">
        <f t="shared" si="22"/>
        <v>0</v>
      </c>
      <c r="I14" s="25">
        <f t="shared" si="22"/>
        <v>0</v>
      </c>
      <c r="J14" s="25">
        <f t="shared" si="22"/>
        <v>0</v>
      </c>
      <c r="K14" s="25">
        <f t="shared" ref="K14:Z14" si="23">K$2*K101</f>
        <v>0</v>
      </c>
      <c r="L14" s="25">
        <f t="shared" si="23"/>
        <v>0</v>
      </c>
      <c r="M14" s="25">
        <f t="shared" si="23"/>
        <v>0</v>
      </c>
      <c r="N14" s="25">
        <f t="shared" si="23"/>
        <v>0</v>
      </c>
      <c r="O14" s="25">
        <f t="shared" si="23"/>
        <v>0</v>
      </c>
      <c r="P14" s="25">
        <f t="shared" si="23"/>
        <v>0</v>
      </c>
      <c r="Q14" s="25">
        <f t="shared" si="23"/>
        <v>0</v>
      </c>
      <c r="R14" s="25">
        <f t="shared" si="23"/>
        <v>0</v>
      </c>
      <c r="S14" s="25">
        <f t="shared" si="23"/>
        <v>0</v>
      </c>
      <c r="T14" s="25">
        <f t="shared" si="23"/>
        <v>0</v>
      </c>
      <c r="U14" s="25">
        <f t="shared" si="23"/>
        <v>0</v>
      </c>
      <c r="V14" s="25">
        <f t="shared" si="23"/>
        <v>0</v>
      </c>
      <c r="W14" s="25">
        <f t="shared" si="23"/>
        <v>0</v>
      </c>
      <c r="X14" s="25">
        <f t="shared" si="23"/>
        <v>0</v>
      </c>
      <c r="Y14" s="25">
        <f t="shared" si="23"/>
        <v>0</v>
      </c>
      <c r="Z14" s="25">
        <f t="shared" si="23"/>
        <v>0</v>
      </c>
    </row>
    <row r="15" spans="1:47" x14ac:dyDescent="0.2">
      <c r="A15" s="25" t="s">
        <v>1292</v>
      </c>
      <c r="C15" s="25">
        <f t="shared" ref="C15:J15" si="24">C$2*C102</f>
        <v>18577342.324119765</v>
      </c>
      <c r="D15" s="25">
        <f t="shared" si="24"/>
        <v>1390101.4185298909</v>
      </c>
      <c r="E15" s="25">
        <f t="shared" si="24"/>
        <v>2006428.9384494144</v>
      </c>
      <c r="F15" s="25">
        <f t="shared" si="24"/>
        <v>11200093.391983222</v>
      </c>
      <c r="G15" s="25">
        <f t="shared" si="24"/>
        <v>17056917.028210387</v>
      </c>
      <c r="H15" s="25">
        <f t="shared" si="24"/>
        <v>14788995.851333065</v>
      </c>
      <c r="I15" s="25">
        <f t="shared" si="24"/>
        <v>32315629.122740593</v>
      </c>
      <c r="J15" s="25">
        <f t="shared" si="24"/>
        <v>66689703.865352347</v>
      </c>
      <c r="K15" s="25">
        <f t="shared" ref="K15:Z15" si="25">K$2*K102</f>
        <v>85331353.478437975</v>
      </c>
      <c r="L15" s="25">
        <f t="shared" si="25"/>
        <v>76035425.914745525</v>
      </c>
      <c r="M15" s="25">
        <f t="shared" si="25"/>
        <v>83182786.5079723</v>
      </c>
      <c r="N15" s="25">
        <f t="shared" si="25"/>
        <v>98336662.676525876</v>
      </c>
      <c r="O15" s="25">
        <f t="shared" si="25"/>
        <v>133552027.88286121</v>
      </c>
      <c r="P15" s="25">
        <f t="shared" si="25"/>
        <v>108423115.25651847</v>
      </c>
      <c r="Q15" s="25">
        <f t="shared" si="25"/>
        <v>126729669.13165972</v>
      </c>
      <c r="R15" s="25">
        <f t="shared" si="25"/>
        <v>202258835.91160676</v>
      </c>
      <c r="S15" s="25">
        <f t="shared" si="25"/>
        <v>197065369.43829888</v>
      </c>
      <c r="T15" s="25">
        <f t="shared" si="25"/>
        <v>192567726.36488667</v>
      </c>
      <c r="U15" s="25">
        <f t="shared" si="25"/>
        <v>177704451.06074741</v>
      </c>
      <c r="V15" s="25">
        <f t="shared" si="25"/>
        <v>42158469.684774056</v>
      </c>
      <c r="W15" s="25">
        <f t="shared" si="25"/>
        <v>43320286.943051398</v>
      </c>
      <c r="X15" s="25">
        <f t="shared" si="25"/>
        <v>75258590.603394896</v>
      </c>
      <c r="Y15" s="25">
        <f t="shared" si="25"/>
        <v>81084295.20099999</v>
      </c>
      <c r="Z15" s="25">
        <f t="shared" si="25"/>
        <v>81419440</v>
      </c>
    </row>
    <row r="16" spans="1:47" x14ac:dyDescent="0.2">
      <c r="A16" s="46"/>
      <c r="C16" s="25" t="e">
        <f t="shared" ref="C16:J16" si="26">C$2*C103</f>
        <v>#DIV/0!</v>
      </c>
      <c r="D16" s="25" t="e">
        <f t="shared" si="26"/>
        <v>#DIV/0!</v>
      </c>
      <c r="E16" s="25" t="e">
        <f t="shared" si="26"/>
        <v>#DIV/0!</v>
      </c>
      <c r="F16" s="25" t="e">
        <f t="shared" si="26"/>
        <v>#DIV/0!</v>
      </c>
      <c r="G16" s="25">
        <f t="shared" si="26"/>
        <v>80.340848524868534</v>
      </c>
      <c r="H16" s="25">
        <f t="shared" si="26"/>
        <v>9.3860927368178739</v>
      </c>
      <c r="I16" s="25">
        <f t="shared" si="26"/>
        <v>5.409656901488372</v>
      </c>
      <c r="J16" s="25">
        <f t="shared" si="26"/>
        <v>5.0470372503220222</v>
      </c>
      <c r="K16" s="25">
        <f t="shared" ref="K16:Z16" si="27">K$2*K103</f>
        <v>4.1411018187363977</v>
      </c>
      <c r="L16" s="25">
        <f t="shared" si="27"/>
        <v>3.800137036424017</v>
      </c>
      <c r="M16" s="25">
        <f t="shared" si="27"/>
        <v>1.0263349591334345</v>
      </c>
      <c r="N16" s="25">
        <f t="shared" si="27"/>
        <v>1.6549084465445953</v>
      </c>
      <c r="O16" s="25">
        <f t="shared" si="27"/>
        <v>1.7635358309458204</v>
      </c>
      <c r="P16" s="25">
        <f t="shared" si="27"/>
        <v>1.0579021424589163</v>
      </c>
      <c r="Q16" s="25">
        <f t="shared" si="27"/>
        <v>0.69034555780152074</v>
      </c>
      <c r="R16" s="25">
        <f t="shared" si="27"/>
        <v>1.0282975779018482</v>
      </c>
      <c r="S16" s="25">
        <f t="shared" si="27"/>
        <v>0.47579537163666685</v>
      </c>
      <c r="T16" s="25">
        <f t="shared" si="27"/>
        <v>0.98939826948150289</v>
      </c>
      <c r="U16" s="25">
        <f t="shared" si="27"/>
        <v>0.71841707824809176</v>
      </c>
      <c r="V16" s="25">
        <f t="shared" si="27"/>
        <v>0.12794008834278797</v>
      </c>
      <c r="W16" s="25">
        <f t="shared" si="27"/>
        <v>8.0467393020685299E-2</v>
      </c>
      <c r="X16" s="25">
        <f t="shared" si="27"/>
        <v>0.10090196268534621</v>
      </c>
      <c r="Y16" s="25">
        <f t="shared" si="27"/>
        <v>9.2086492300902142E-2</v>
      </c>
      <c r="Z16" s="25">
        <f t="shared" si="27"/>
        <v>7.7854950734937811E-2</v>
      </c>
    </row>
    <row r="17" spans="1:26" x14ac:dyDescent="0.2">
      <c r="A17" s="25" t="s">
        <v>1374</v>
      </c>
      <c r="C17" s="25">
        <f t="shared" ref="C17:J17" si="28">C$2*C104</f>
        <v>0</v>
      </c>
      <c r="D17" s="25">
        <f t="shared" si="28"/>
        <v>0</v>
      </c>
      <c r="E17" s="25">
        <f t="shared" si="28"/>
        <v>0</v>
      </c>
      <c r="F17" s="25">
        <f t="shared" si="28"/>
        <v>0</v>
      </c>
      <c r="G17" s="25">
        <f t="shared" si="28"/>
        <v>0</v>
      </c>
      <c r="H17" s="25">
        <f t="shared" si="28"/>
        <v>0</v>
      </c>
      <c r="I17" s="25">
        <f t="shared" si="28"/>
        <v>0</v>
      </c>
      <c r="J17" s="25">
        <f t="shared" si="28"/>
        <v>0</v>
      </c>
      <c r="K17" s="25">
        <f t="shared" ref="K17:Z17" si="29">K$2*K104</f>
        <v>0</v>
      </c>
      <c r="L17" s="25">
        <f t="shared" si="29"/>
        <v>0</v>
      </c>
      <c r="M17" s="25">
        <f t="shared" si="29"/>
        <v>0</v>
      </c>
      <c r="N17" s="25">
        <f t="shared" si="29"/>
        <v>0</v>
      </c>
      <c r="O17" s="25">
        <f t="shared" si="29"/>
        <v>0</v>
      </c>
      <c r="P17" s="25">
        <f t="shared" si="29"/>
        <v>0</v>
      </c>
      <c r="Q17" s="25">
        <f t="shared" si="29"/>
        <v>0</v>
      </c>
      <c r="R17" s="25">
        <f t="shared" si="29"/>
        <v>0</v>
      </c>
      <c r="S17" s="25">
        <f t="shared" si="29"/>
        <v>0</v>
      </c>
      <c r="T17" s="25">
        <f t="shared" si="29"/>
        <v>0</v>
      </c>
      <c r="U17" s="25">
        <f t="shared" si="29"/>
        <v>0</v>
      </c>
      <c r="V17" s="25">
        <f t="shared" si="29"/>
        <v>0</v>
      </c>
      <c r="W17" s="25">
        <f t="shared" si="29"/>
        <v>0</v>
      </c>
      <c r="X17" s="25">
        <f t="shared" si="29"/>
        <v>48752498.496483594</v>
      </c>
      <c r="Y17" s="25">
        <f t="shared" si="29"/>
        <v>78334163.270999983</v>
      </c>
      <c r="Z17" s="25">
        <f t="shared" si="29"/>
        <v>73180470</v>
      </c>
    </row>
    <row r="18" spans="1:26" x14ac:dyDescent="0.2">
      <c r="A18" s="25" t="s">
        <v>1375</v>
      </c>
      <c r="C18" s="25">
        <f t="shared" ref="C18:J18" si="30">C$2*C105</f>
        <v>0</v>
      </c>
      <c r="D18" s="25">
        <f t="shared" si="30"/>
        <v>0</v>
      </c>
      <c r="E18" s="25">
        <f t="shared" si="30"/>
        <v>0</v>
      </c>
      <c r="F18" s="25">
        <f t="shared" si="30"/>
        <v>0</v>
      </c>
      <c r="G18" s="25">
        <f t="shared" si="30"/>
        <v>0</v>
      </c>
      <c r="H18" s="25">
        <f t="shared" si="30"/>
        <v>0</v>
      </c>
      <c r="I18" s="25">
        <f t="shared" si="30"/>
        <v>0</v>
      </c>
      <c r="J18" s="25">
        <f t="shared" si="30"/>
        <v>0</v>
      </c>
      <c r="K18" s="25">
        <f t="shared" ref="K18:Z18" si="31">K$2*K105</f>
        <v>0</v>
      </c>
      <c r="L18" s="25">
        <f t="shared" si="31"/>
        <v>0</v>
      </c>
      <c r="M18" s="25">
        <f t="shared" si="31"/>
        <v>0</v>
      </c>
      <c r="N18" s="25">
        <f t="shared" si="31"/>
        <v>0</v>
      </c>
      <c r="O18" s="25">
        <f t="shared" si="31"/>
        <v>0</v>
      </c>
      <c r="P18" s="25">
        <f t="shared" si="31"/>
        <v>0</v>
      </c>
      <c r="Q18" s="25">
        <f t="shared" si="31"/>
        <v>0</v>
      </c>
      <c r="R18" s="25">
        <f t="shared" si="31"/>
        <v>0</v>
      </c>
      <c r="S18" s="25">
        <f t="shared" si="31"/>
        <v>0</v>
      </c>
      <c r="T18" s="25">
        <f t="shared" si="31"/>
        <v>0</v>
      </c>
      <c r="U18" s="25">
        <f t="shared" si="31"/>
        <v>0</v>
      </c>
      <c r="V18" s="25">
        <f t="shared" si="31"/>
        <v>0</v>
      </c>
      <c r="W18" s="25">
        <f t="shared" si="31"/>
        <v>0</v>
      </c>
      <c r="X18" s="25">
        <f t="shared" si="31"/>
        <v>48752498.496483594</v>
      </c>
      <c r="Y18" s="25">
        <f t="shared" si="31"/>
        <v>78334163.270999983</v>
      </c>
      <c r="Z18" s="25">
        <f t="shared" si="31"/>
        <v>73180470</v>
      </c>
    </row>
    <row r="19" spans="1:26" x14ac:dyDescent="0.2">
      <c r="A19" s="25" t="s">
        <v>1384</v>
      </c>
      <c r="C19" s="25">
        <f t="shared" ref="C19:J19" si="32">C$2*C106</f>
        <v>0</v>
      </c>
      <c r="D19" s="25">
        <f t="shared" si="32"/>
        <v>0</v>
      </c>
      <c r="E19" s="25">
        <f t="shared" si="32"/>
        <v>0</v>
      </c>
      <c r="F19" s="25">
        <f t="shared" si="32"/>
        <v>0</v>
      </c>
      <c r="G19" s="25">
        <f t="shared" si="32"/>
        <v>0</v>
      </c>
      <c r="H19" s="25">
        <f t="shared" si="32"/>
        <v>0</v>
      </c>
      <c r="I19" s="25">
        <f t="shared" si="32"/>
        <v>0</v>
      </c>
      <c r="J19" s="25">
        <f t="shared" si="32"/>
        <v>0</v>
      </c>
      <c r="K19" s="25">
        <f t="shared" ref="K19:Z19" si="33">K$2*K106</f>
        <v>0</v>
      </c>
      <c r="L19" s="25">
        <f t="shared" si="33"/>
        <v>0</v>
      </c>
      <c r="M19" s="25">
        <f t="shared" si="33"/>
        <v>0</v>
      </c>
      <c r="N19" s="25">
        <f t="shared" si="33"/>
        <v>0</v>
      </c>
      <c r="O19" s="25">
        <f t="shared" si="33"/>
        <v>0</v>
      </c>
      <c r="P19" s="25">
        <f t="shared" si="33"/>
        <v>0</v>
      </c>
      <c r="Q19" s="25">
        <f t="shared" si="33"/>
        <v>0</v>
      </c>
      <c r="R19" s="25">
        <f t="shared" si="33"/>
        <v>0</v>
      </c>
      <c r="S19" s="25">
        <f t="shared" si="33"/>
        <v>0</v>
      </c>
      <c r="T19" s="25">
        <f t="shared" si="33"/>
        <v>0</v>
      </c>
      <c r="U19" s="25">
        <f t="shared" si="33"/>
        <v>0</v>
      </c>
      <c r="V19" s="25">
        <f t="shared" si="33"/>
        <v>0</v>
      </c>
      <c r="W19" s="25">
        <f t="shared" si="33"/>
        <v>0</v>
      </c>
      <c r="X19" s="25">
        <f t="shared" si="33"/>
        <v>48752498.496483594</v>
      </c>
      <c r="Y19" s="25">
        <f t="shared" si="33"/>
        <v>78334163.270999983</v>
      </c>
      <c r="Z19" s="25">
        <f t="shared" si="33"/>
        <v>73180470</v>
      </c>
    </row>
    <row r="20" spans="1:26" x14ac:dyDescent="0.2">
      <c r="A20" s="25" t="s">
        <v>1385</v>
      </c>
      <c r="C20" s="25">
        <f t="shared" ref="C20:J20" si="34">C$2*C107</f>
        <v>0</v>
      </c>
      <c r="D20" s="25">
        <f t="shared" si="34"/>
        <v>0</v>
      </c>
      <c r="E20" s="25">
        <f t="shared" si="34"/>
        <v>0</v>
      </c>
      <c r="F20" s="25">
        <f t="shared" si="34"/>
        <v>0</v>
      </c>
      <c r="G20" s="25">
        <f t="shared" si="34"/>
        <v>0</v>
      </c>
      <c r="H20" s="25">
        <f t="shared" si="34"/>
        <v>0</v>
      </c>
      <c r="I20" s="25">
        <f t="shared" si="34"/>
        <v>0</v>
      </c>
      <c r="J20" s="25">
        <f t="shared" si="34"/>
        <v>0</v>
      </c>
      <c r="K20" s="25">
        <f t="shared" ref="K20:Z20" si="35">K$2*K107</f>
        <v>0</v>
      </c>
      <c r="L20" s="25">
        <f t="shared" si="35"/>
        <v>0</v>
      </c>
      <c r="M20" s="25">
        <f t="shared" si="35"/>
        <v>0</v>
      </c>
      <c r="N20" s="25">
        <f t="shared" si="35"/>
        <v>0</v>
      </c>
      <c r="O20" s="25">
        <f t="shared" si="35"/>
        <v>0</v>
      </c>
      <c r="P20" s="25">
        <f t="shared" si="35"/>
        <v>0</v>
      </c>
      <c r="Q20" s="25">
        <f t="shared" si="35"/>
        <v>0</v>
      </c>
      <c r="R20" s="25">
        <f t="shared" si="35"/>
        <v>0</v>
      </c>
      <c r="S20" s="25">
        <f t="shared" si="35"/>
        <v>0</v>
      </c>
      <c r="T20" s="25">
        <f t="shared" si="35"/>
        <v>0</v>
      </c>
      <c r="U20" s="25">
        <f t="shared" si="35"/>
        <v>0</v>
      </c>
      <c r="V20" s="25">
        <f t="shared" si="35"/>
        <v>0</v>
      </c>
      <c r="W20" s="25">
        <f t="shared" si="35"/>
        <v>0</v>
      </c>
      <c r="X20" s="25">
        <f t="shared" si="35"/>
        <v>48752498.496483594</v>
      </c>
      <c r="Y20" s="25">
        <f t="shared" si="35"/>
        <v>78334163.270999983</v>
      </c>
      <c r="Z20" s="25">
        <f t="shared" si="35"/>
        <v>73180470</v>
      </c>
    </row>
    <row r="21" spans="1:26" x14ac:dyDescent="0.2">
      <c r="A21" s="25" t="s">
        <v>1386</v>
      </c>
      <c r="C21" s="25">
        <f t="shared" ref="C21:J21" si="36">C$2*C108</f>
        <v>0</v>
      </c>
      <c r="D21" s="25">
        <f t="shared" si="36"/>
        <v>0</v>
      </c>
      <c r="E21" s="25">
        <f t="shared" si="36"/>
        <v>135111.90382609019</v>
      </c>
      <c r="F21" s="25">
        <f t="shared" si="36"/>
        <v>0</v>
      </c>
      <c r="G21" s="25">
        <f t="shared" si="36"/>
        <v>0</v>
      </c>
      <c r="H21" s="25">
        <f t="shared" si="36"/>
        <v>0</v>
      </c>
      <c r="I21" s="25">
        <f t="shared" si="36"/>
        <v>0</v>
      </c>
      <c r="J21" s="25">
        <f t="shared" si="36"/>
        <v>0</v>
      </c>
      <c r="K21" s="25">
        <f t="shared" ref="K21:Z21" si="37">K$2*K108</f>
        <v>0</v>
      </c>
      <c r="L21" s="25">
        <f t="shared" si="37"/>
        <v>0</v>
      </c>
      <c r="M21" s="25">
        <f t="shared" si="37"/>
        <v>0</v>
      </c>
      <c r="N21" s="25">
        <f t="shared" si="37"/>
        <v>0</v>
      </c>
      <c r="O21" s="25">
        <f t="shared" si="37"/>
        <v>0</v>
      </c>
      <c r="P21" s="25">
        <f t="shared" si="37"/>
        <v>0</v>
      </c>
      <c r="Q21" s="25">
        <f t="shared" si="37"/>
        <v>0</v>
      </c>
      <c r="R21" s="25">
        <f t="shared" si="37"/>
        <v>0</v>
      </c>
      <c r="S21" s="25">
        <f t="shared" si="37"/>
        <v>0</v>
      </c>
      <c r="T21" s="25">
        <f t="shared" si="37"/>
        <v>0</v>
      </c>
      <c r="U21" s="25">
        <f t="shared" si="37"/>
        <v>0</v>
      </c>
      <c r="V21" s="25">
        <f t="shared" si="37"/>
        <v>0</v>
      </c>
      <c r="W21" s="25">
        <f t="shared" si="37"/>
        <v>0</v>
      </c>
      <c r="X21" s="25">
        <f t="shared" si="37"/>
        <v>0</v>
      </c>
      <c r="Y21" s="25">
        <f t="shared" si="37"/>
        <v>0</v>
      </c>
      <c r="Z21" s="25">
        <f t="shared" si="37"/>
        <v>0</v>
      </c>
    </row>
    <row r="22" spans="1:26" x14ac:dyDescent="0.2">
      <c r="A22" s="25" t="s">
        <v>1293</v>
      </c>
      <c r="C22" s="25">
        <f t="shared" ref="C22:J22" si="38">C$2*C109</f>
        <v>-72174.78008941999</v>
      </c>
      <c r="D22" s="25">
        <f t="shared" si="38"/>
        <v>0</v>
      </c>
      <c r="E22" s="25">
        <f t="shared" si="38"/>
        <v>0</v>
      </c>
      <c r="F22" s="25">
        <f t="shared" si="38"/>
        <v>-15617736.784885373</v>
      </c>
      <c r="G22" s="25">
        <f t="shared" si="38"/>
        <v>-22633481.067412671</v>
      </c>
      <c r="H22" s="25">
        <f t="shared" si="38"/>
        <v>-25009313.074375637</v>
      </c>
      <c r="I22" s="25">
        <f t="shared" si="38"/>
        <v>-44258392.624751896</v>
      </c>
      <c r="J22" s="25">
        <f t="shared" si="38"/>
        <v>-76040065.278897464</v>
      </c>
      <c r="K22" s="25">
        <f t="shared" ref="K22:Z22" si="39">K$2*K109</f>
        <v>-88110697.183540836</v>
      </c>
      <c r="L22" s="25">
        <f t="shared" si="39"/>
        <v>-79683657.460107893</v>
      </c>
      <c r="M22" s="25">
        <f t="shared" si="39"/>
        <v>-28668500.939002782</v>
      </c>
      <c r="N22" s="25">
        <f t="shared" si="39"/>
        <v>-75285585.289656505</v>
      </c>
      <c r="O22" s="25">
        <f t="shared" si="39"/>
        <v>-111156082.47858091</v>
      </c>
      <c r="P22" s="25">
        <f t="shared" si="39"/>
        <v>-85757873.586000532</v>
      </c>
      <c r="Q22" s="25">
        <f t="shared" si="39"/>
        <v>-37313729.42857182</v>
      </c>
      <c r="R22" s="25">
        <f t="shared" si="39"/>
        <v>-111573419.44687022</v>
      </c>
      <c r="S22" s="25">
        <f t="shared" si="39"/>
        <v>105963695.99145719</v>
      </c>
      <c r="T22" s="25">
        <f t="shared" si="39"/>
        <v>-88855525.84243533</v>
      </c>
      <c r="U22" s="25">
        <f t="shared" si="39"/>
        <v>-85328527.145657316</v>
      </c>
      <c r="V22" s="25">
        <f t="shared" si="39"/>
        <v>177636699.50861904</v>
      </c>
      <c r="W22" s="25">
        <f t="shared" si="39"/>
        <v>335057014.13326323</v>
      </c>
      <c r="X22" s="25">
        <f t="shared" si="39"/>
        <v>302280631.20568168</v>
      </c>
      <c r="Y22" s="25">
        <f t="shared" si="39"/>
        <v>358445187.69799995</v>
      </c>
      <c r="Z22" s="25">
        <f t="shared" si="39"/>
        <v>568019250</v>
      </c>
    </row>
    <row r="23" spans="1:26" x14ac:dyDescent="0.2">
      <c r="A23" s="25" t="s">
        <v>1295</v>
      </c>
      <c r="C23" s="25">
        <f t="shared" ref="C23:J23" si="40">C$2*C110</f>
        <v>0</v>
      </c>
      <c r="D23" s="25">
        <f t="shared" si="40"/>
        <v>0</v>
      </c>
      <c r="E23" s="25">
        <f t="shared" si="40"/>
        <v>0</v>
      </c>
      <c r="F23" s="25">
        <f t="shared" si="40"/>
        <v>0</v>
      </c>
      <c r="G23" s="25">
        <f t="shared" si="40"/>
        <v>0</v>
      </c>
      <c r="H23" s="25">
        <f t="shared" si="40"/>
        <v>0</v>
      </c>
      <c r="I23" s="25">
        <f t="shared" si="40"/>
        <v>0</v>
      </c>
      <c r="J23" s="25">
        <f t="shared" si="40"/>
        <v>2589467.8675151533</v>
      </c>
      <c r="K23" s="25">
        <f t="shared" ref="K23:Z23" si="41">K$2*K110</f>
        <v>151850.02785149933</v>
      </c>
      <c r="L23" s="25">
        <f t="shared" si="41"/>
        <v>71984.241229089923</v>
      </c>
      <c r="M23" s="25">
        <f t="shared" si="41"/>
        <v>0</v>
      </c>
      <c r="N23" s="25">
        <f t="shared" si="41"/>
        <v>0</v>
      </c>
      <c r="O23" s="25">
        <f t="shared" si="41"/>
        <v>-4524517.1697898135</v>
      </c>
      <c r="P23" s="25">
        <f t="shared" si="41"/>
        <v>-7592719.9137551393</v>
      </c>
      <c r="Q23" s="25">
        <f t="shared" si="41"/>
        <v>-7069383.1690952228</v>
      </c>
      <c r="R23" s="25">
        <f t="shared" si="41"/>
        <v>-26786470.379643388</v>
      </c>
      <c r="S23" s="25">
        <f t="shared" si="41"/>
        <v>-28758621.918917991</v>
      </c>
      <c r="T23" s="25">
        <f t="shared" si="41"/>
        <v>-23121917.520891041</v>
      </c>
      <c r="U23" s="25">
        <f t="shared" si="41"/>
        <v>-14674083.495378755</v>
      </c>
      <c r="V23" s="25">
        <f t="shared" si="41"/>
        <v>-25093623.531847343</v>
      </c>
      <c r="W23" s="25">
        <f t="shared" si="41"/>
        <v>-9139618.7355181891</v>
      </c>
      <c r="X23" s="25">
        <f t="shared" si="41"/>
        <v>-19148247.706032898</v>
      </c>
      <c r="Y23" s="25">
        <f t="shared" si="41"/>
        <v>-19921998.173999999</v>
      </c>
      <c r="Z23" s="25">
        <f t="shared" si="41"/>
        <v>-18637850</v>
      </c>
    </row>
    <row r="24" spans="1:26" x14ac:dyDescent="0.2">
      <c r="A24" s="25" t="s">
        <v>1296</v>
      </c>
      <c r="C24" s="25">
        <f t="shared" ref="C24:J24" si="42">C$2*C111</f>
        <v>0</v>
      </c>
      <c r="D24" s="25">
        <f t="shared" si="42"/>
        <v>0</v>
      </c>
      <c r="E24" s="25">
        <f t="shared" si="42"/>
        <v>0</v>
      </c>
      <c r="F24" s="25">
        <f t="shared" si="42"/>
        <v>0</v>
      </c>
      <c r="G24" s="25">
        <f t="shared" si="42"/>
        <v>0</v>
      </c>
      <c r="H24" s="25">
        <f t="shared" si="42"/>
        <v>0</v>
      </c>
      <c r="I24" s="25">
        <f t="shared" si="42"/>
        <v>0</v>
      </c>
      <c r="J24" s="25">
        <f t="shared" si="42"/>
        <v>0</v>
      </c>
      <c r="K24" s="25">
        <f t="shared" ref="K24:Z24" si="43">K$2*K111</f>
        <v>0</v>
      </c>
      <c r="L24" s="25">
        <f t="shared" si="43"/>
        <v>2522353.3665956464</v>
      </c>
      <c r="M24" s="25">
        <f t="shared" si="43"/>
        <v>141236.03050562603</v>
      </c>
      <c r="N24" s="25">
        <f t="shared" si="43"/>
        <v>68813.481826993258</v>
      </c>
      <c r="O24" s="25">
        <f t="shared" si="43"/>
        <v>0</v>
      </c>
      <c r="P24" s="25">
        <f t="shared" si="43"/>
        <v>80305.15518171266</v>
      </c>
      <c r="Q24" s="25">
        <f t="shared" si="43"/>
        <v>0</v>
      </c>
      <c r="R24" s="25">
        <f t="shared" si="43"/>
        <v>0</v>
      </c>
      <c r="S24" s="25">
        <f t="shared" si="43"/>
        <v>0</v>
      </c>
      <c r="T24" s="25">
        <f t="shared" si="43"/>
        <v>0</v>
      </c>
      <c r="U24" s="25">
        <f t="shared" si="43"/>
        <v>0</v>
      </c>
      <c r="V24" s="25">
        <f t="shared" si="43"/>
        <v>0</v>
      </c>
      <c r="W24" s="25">
        <f t="shared" si="43"/>
        <v>0</v>
      </c>
      <c r="X24" s="25">
        <f t="shared" si="43"/>
        <v>0</v>
      </c>
      <c r="Y24" s="25">
        <f t="shared" si="43"/>
        <v>0</v>
      </c>
      <c r="Z24" s="25">
        <f t="shared" si="43"/>
        <v>0</v>
      </c>
    </row>
    <row r="25" spans="1:26" x14ac:dyDescent="0.2">
      <c r="A25" s="25" t="s">
        <v>1297</v>
      </c>
      <c r="C25" s="25">
        <f t="shared" ref="C25:J25" si="44">C$2*C112</f>
        <v>0</v>
      </c>
      <c r="D25" s="25">
        <f t="shared" si="44"/>
        <v>0</v>
      </c>
      <c r="E25" s="25">
        <f t="shared" si="44"/>
        <v>0</v>
      </c>
      <c r="F25" s="25">
        <f t="shared" si="44"/>
        <v>0</v>
      </c>
      <c r="G25" s="25">
        <f t="shared" si="44"/>
        <v>0</v>
      </c>
      <c r="H25" s="25">
        <f t="shared" si="44"/>
        <v>0</v>
      </c>
      <c r="I25" s="25">
        <f t="shared" si="44"/>
        <v>0</v>
      </c>
      <c r="J25" s="25">
        <f t="shared" si="44"/>
        <v>0</v>
      </c>
      <c r="K25" s="25">
        <f t="shared" ref="K25:Z25" si="45">K$2*K112</f>
        <v>0</v>
      </c>
      <c r="L25" s="25">
        <f t="shared" si="45"/>
        <v>0</v>
      </c>
      <c r="M25" s="25">
        <f t="shared" si="45"/>
        <v>0</v>
      </c>
      <c r="N25" s="25">
        <f t="shared" si="45"/>
        <v>0</v>
      </c>
      <c r="O25" s="25">
        <f t="shared" si="45"/>
        <v>4524517.1697898135</v>
      </c>
      <c r="P25" s="25">
        <f t="shared" si="45"/>
        <v>7592719.9137551393</v>
      </c>
      <c r="Q25" s="25">
        <f t="shared" si="45"/>
        <v>7069383.1690952228</v>
      </c>
      <c r="R25" s="25">
        <f t="shared" si="45"/>
        <v>26786470.379643388</v>
      </c>
      <c r="S25" s="25">
        <f t="shared" si="45"/>
        <v>28758621.918917991</v>
      </c>
      <c r="T25" s="25">
        <f t="shared" si="45"/>
        <v>23121917.520891041</v>
      </c>
      <c r="U25" s="25">
        <f t="shared" si="45"/>
        <v>14674083.495378755</v>
      </c>
      <c r="V25" s="25">
        <f t="shared" si="45"/>
        <v>25093623.531847343</v>
      </c>
      <c r="W25" s="25">
        <f t="shared" si="45"/>
        <v>9139618.7355181891</v>
      </c>
      <c r="X25" s="25">
        <f t="shared" si="45"/>
        <v>19148247.706032898</v>
      </c>
      <c r="Y25" s="25">
        <f t="shared" si="45"/>
        <v>19921998.173999999</v>
      </c>
      <c r="Z25" s="25">
        <f t="shared" si="45"/>
        <v>18637850</v>
      </c>
    </row>
    <row r="26" spans="1:26" x14ac:dyDescent="0.2">
      <c r="A26" s="25" t="s">
        <v>1376</v>
      </c>
      <c r="C26" s="25">
        <f t="shared" ref="C26:J26" si="46">C$2*C113</f>
        <v>0</v>
      </c>
      <c r="D26" s="25">
        <f t="shared" si="46"/>
        <v>0</v>
      </c>
      <c r="E26" s="25">
        <f t="shared" si="46"/>
        <v>0</v>
      </c>
      <c r="F26" s="25">
        <f t="shared" si="46"/>
        <v>0</v>
      </c>
      <c r="G26" s="25">
        <f t="shared" si="46"/>
        <v>0</v>
      </c>
      <c r="H26" s="25">
        <f t="shared" si="46"/>
        <v>0</v>
      </c>
      <c r="I26" s="25">
        <f t="shared" si="46"/>
        <v>0</v>
      </c>
      <c r="J26" s="25">
        <f t="shared" si="46"/>
        <v>0</v>
      </c>
      <c r="K26" s="25">
        <f t="shared" ref="K26:Z26" si="47">K$2*K113</f>
        <v>0</v>
      </c>
      <c r="L26" s="25">
        <f t="shared" si="47"/>
        <v>-147958.71368167136</v>
      </c>
      <c r="M26" s="25">
        <f t="shared" si="47"/>
        <v>-70829.71684452417</v>
      </c>
      <c r="N26" s="25">
        <f t="shared" si="47"/>
        <v>-89191.482208892834</v>
      </c>
      <c r="O26" s="25">
        <f t="shared" si="47"/>
        <v>0</v>
      </c>
      <c r="P26" s="25">
        <f t="shared" si="47"/>
        <v>0</v>
      </c>
      <c r="Q26" s="25">
        <f t="shared" si="47"/>
        <v>0</v>
      </c>
      <c r="R26" s="25">
        <f t="shared" si="47"/>
        <v>0</v>
      </c>
      <c r="S26" s="25">
        <f t="shared" si="47"/>
        <v>0</v>
      </c>
      <c r="T26" s="25">
        <f t="shared" si="47"/>
        <v>0</v>
      </c>
      <c r="U26" s="25">
        <f t="shared" si="47"/>
        <v>0</v>
      </c>
      <c r="V26" s="25">
        <f t="shared" si="47"/>
        <v>0</v>
      </c>
      <c r="W26" s="25">
        <f t="shared" si="47"/>
        <v>0</v>
      </c>
      <c r="X26" s="25">
        <f t="shared" si="47"/>
        <v>0</v>
      </c>
      <c r="Y26" s="25">
        <f t="shared" si="47"/>
        <v>0</v>
      </c>
      <c r="Z26" s="25">
        <f t="shared" si="47"/>
        <v>0</v>
      </c>
    </row>
    <row r="27" spans="1:26" x14ac:dyDescent="0.2">
      <c r="A27" s="25" t="s">
        <v>1298</v>
      </c>
      <c r="C27" s="25">
        <f t="shared" ref="C27:J27" si="48">C$2*C114</f>
        <v>98.157410084840564</v>
      </c>
      <c r="D27" s="25">
        <f t="shared" si="48"/>
        <v>-45067.621985064005</v>
      </c>
      <c r="E27" s="25">
        <f t="shared" si="48"/>
        <v>0</v>
      </c>
      <c r="F27" s="25">
        <f t="shared" si="48"/>
        <v>-6061.2536190126739</v>
      </c>
      <c r="G27" s="25">
        <f t="shared" si="48"/>
        <v>477396.38552866486</v>
      </c>
      <c r="H27" s="25">
        <f t="shared" si="48"/>
        <v>0</v>
      </c>
      <c r="I27" s="25">
        <f t="shared" si="48"/>
        <v>0</v>
      </c>
      <c r="J27" s="25">
        <f t="shared" si="48"/>
        <v>0</v>
      </c>
      <c r="K27" s="25">
        <f t="shared" ref="K27:Z27" si="49">K$2*K114</f>
        <v>-4536.795972416181</v>
      </c>
      <c r="L27" s="25">
        <f t="shared" si="49"/>
        <v>1420103.7598402405</v>
      </c>
      <c r="M27" s="25">
        <f t="shared" si="49"/>
        <v>99839.337688221465</v>
      </c>
      <c r="N27" s="25">
        <f t="shared" si="49"/>
        <v>102486.67088382145</v>
      </c>
      <c r="O27" s="25">
        <f t="shared" si="49"/>
        <v>316467.45017772366</v>
      </c>
      <c r="P27" s="25">
        <f t="shared" si="49"/>
        <v>329231.00145650312</v>
      </c>
      <c r="Q27" s="25">
        <f t="shared" si="49"/>
        <v>573597.32692908752</v>
      </c>
      <c r="R27" s="25">
        <f t="shared" si="49"/>
        <v>1777987.6719931487</v>
      </c>
      <c r="S27" s="25">
        <f t="shared" si="49"/>
        <v>3390754.5493920776</v>
      </c>
      <c r="T27" s="25">
        <f t="shared" si="49"/>
        <v>9712205.0315011535</v>
      </c>
      <c r="U27" s="25">
        <f t="shared" si="49"/>
        <v>8816818.3795231786</v>
      </c>
      <c r="V27" s="25">
        <f t="shared" si="49"/>
        <v>6680386.0859884117</v>
      </c>
      <c r="W27" s="25">
        <f t="shared" si="49"/>
        <v>-24115672.183087986</v>
      </c>
      <c r="X27" s="25">
        <f t="shared" si="49"/>
        <v>-1882396.9244261999</v>
      </c>
      <c r="Y27" s="25">
        <f t="shared" si="49"/>
        <v>31341947.558999997</v>
      </c>
      <c r="Z27" s="25">
        <f t="shared" si="49"/>
        <v>24464560</v>
      </c>
    </row>
    <row r="28" spans="1:26" x14ac:dyDescent="0.2">
      <c r="A28" s="25" t="s">
        <v>1299</v>
      </c>
      <c r="C28" s="25">
        <f t="shared" ref="C28:J28" si="50">C$2*C115</f>
        <v>0</v>
      </c>
      <c r="D28" s="25">
        <f t="shared" si="50"/>
        <v>0</v>
      </c>
      <c r="E28" s="25">
        <f t="shared" si="50"/>
        <v>0</v>
      </c>
      <c r="F28" s="25">
        <f t="shared" si="50"/>
        <v>0</v>
      </c>
      <c r="G28" s="25">
        <f t="shared" si="50"/>
        <v>0</v>
      </c>
      <c r="H28" s="25">
        <f t="shared" si="50"/>
        <v>0</v>
      </c>
      <c r="I28" s="25">
        <f t="shared" si="50"/>
        <v>0</v>
      </c>
      <c r="J28" s="25">
        <f t="shared" si="50"/>
        <v>0</v>
      </c>
      <c r="K28" s="25">
        <f t="shared" ref="K28:Z28" si="51">K$2*K115</f>
        <v>0</v>
      </c>
      <c r="L28" s="25">
        <f t="shared" si="51"/>
        <v>0</v>
      </c>
      <c r="M28" s="25">
        <f t="shared" si="51"/>
        <v>99839.337688221465</v>
      </c>
      <c r="N28" s="25">
        <f t="shared" si="51"/>
        <v>102486.67088382145</v>
      </c>
      <c r="O28" s="25">
        <f t="shared" si="51"/>
        <v>316467.45017772366</v>
      </c>
      <c r="P28" s="25">
        <f t="shared" si="51"/>
        <v>329231.00145650312</v>
      </c>
      <c r="Q28" s="25">
        <f t="shared" si="51"/>
        <v>573597.32692908752</v>
      </c>
      <c r="R28" s="25">
        <f t="shared" si="51"/>
        <v>1777987.6719931487</v>
      </c>
      <c r="S28" s="25">
        <f t="shared" si="51"/>
        <v>3390754.5493920776</v>
      </c>
      <c r="T28" s="25">
        <f t="shared" si="51"/>
        <v>9712205.0315011535</v>
      </c>
      <c r="U28" s="25">
        <f t="shared" si="51"/>
        <v>8816818.3795231786</v>
      </c>
      <c r="V28" s="25">
        <f t="shared" si="51"/>
        <v>6680386.0859884117</v>
      </c>
      <c r="W28" s="25">
        <f t="shared" si="51"/>
        <v>1338275.2918603567</v>
      </c>
      <c r="X28" s="25">
        <f t="shared" si="51"/>
        <v>1181865.0557921999</v>
      </c>
      <c r="Y28" s="25">
        <f t="shared" si="51"/>
        <v>17325831.158999998</v>
      </c>
      <c r="Z28" s="25">
        <f t="shared" si="51"/>
        <v>24464560</v>
      </c>
    </row>
    <row r="29" spans="1:26" x14ac:dyDescent="0.2">
      <c r="A29" s="25" t="s">
        <v>1300</v>
      </c>
      <c r="C29" s="25">
        <f t="shared" ref="C29:J29" si="52">C$2*C116</f>
        <v>0</v>
      </c>
      <c r="D29" s="25">
        <f t="shared" si="52"/>
        <v>97.051028361519244</v>
      </c>
      <c r="E29" s="25">
        <f t="shared" si="52"/>
        <v>-43925.557490315798</v>
      </c>
      <c r="F29" s="25">
        <f t="shared" si="52"/>
        <v>0</v>
      </c>
      <c r="G29" s="25">
        <f t="shared" si="52"/>
        <v>-5886.4267446952254</v>
      </c>
      <c r="H29" s="25">
        <f t="shared" si="52"/>
        <v>459079.12830913055</v>
      </c>
      <c r="I29" s="25">
        <f t="shared" si="52"/>
        <v>0</v>
      </c>
      <c r="J29" s="25">
        <f t="shared" si="52"/>
        <v>0</v>
      </c>
      <c r="K29" s="25">
        <f t="shared" ref="K29:Z29" si="53">K$2*K116</f>
        <v>0</v>
      </c>
      <c r="L29" s="25">
        <f t="shared" si="53"/>
        <v>-4420.5358788036447</v>
      </c>
      <c r="M29" s="25">
        <f t="shared" si="53"/>
        <v>1397327.3244516782</v>
      </c>
      <c r="N29" s="25">
        <f t="shared" si="53"/>
        <v>7805.8341111513319</v>
      </c>
      <c r="O29" s="25">
        <f t="shared" si="53"/>
        <v>0</v>
      </c>
      <c r="P29" s="25">
        <f t="shared" si="53"/>
        <v>0</v>
      </c>
      <c r="Q29" s="25">
        <f t="shared" si="53"/>
        <v>0</v>
      </c>
      <c r="R29" s="25">
        <f t="shared" si="53"/>
        <v>0</v>
      </c>
      <c r="S29" s="25">
        <f t="shared" si="53"/>
        <v>0</v>
      </c>
      <c r="T29" s="25">
        <f t="shared" si="53"/>
        <v>0</v>
      </c>
      <c r="U29" s="25">
        <f t="shared" si="53"/>
        <v>0</v>
      </c>
      <c r="V29" s="25">
        <f t="shared" si="53"/>
        <v>0</v>
      </c>
      <c r="W29" s="25">
        <f t="shared" si="53"/>
        <v>0</v>
      </c>
      <c r="X29" s="25">
        <f t="shared" si="53"/>
        <v>-23682496.720271997</v>
      </c>
      <c r="Y29" s="25">
        <f t="shared" si="53"/>
        <v>-2879674.8239999996</v>
      </c>
      <c r="Z29" s="25">
        <f t="shared" si="53"/>
        <v>13596000</v>
      </c>
    </row>
    <row r="30" spans="1:26" x14ac:dyDescent="0.2">
      <c r="A30" s="25" t="s">
        <v>1301</v>
      </c>
      <c r="C30" s="25">
        <f t="shared" ref="C30:J30" si="54">C$2*C117</f>
        <v>0</v>
      </c>
      <c r="D30" s="25">
        <f t="shared" si="54"/>
        <v>0</v>
      </c>
      <c r="E30" s="25">
        <f t="shared" si="54"/>
        <v>0</v>
      </c>
      <c r="F30" s="25">
        <f t="shared" si="54"/>
        <v>0</v>
      </c>
      <c r="G30" s="25">
        <f t="shared" si="54"/>
        <v>0</v>
      </c>
      <c r="H30" s="25">
        <f t="shared" si="54"/>
        <v>0</v>
      </c>
      <c r="I30" s="25">
        <f t="shared" si="54"/>
        <v>0</v>
      </c>
      <c r="J30" s="25">
        <f t="shared" si="54"/>
        <v>0</v>
      </c>
      <c r="K30" s="25">
        <f t="shared" ref="K30:Z30" si="55">K$2*K117</f>
        <v>0</v>
      </c>
      <c r="L30" s="25">
        <f t="shared" si="55"/>
        <v>0</v>
      </c>
      <c r="M30" s="25">
        <f t="shared" si="55"/>
        <v>0</v>
      </c>
      <c r="N30" s="25">
        <f t="shared" si="55"/>
        <v>0</v>
      </c>
      <c r="O30" s="25">
        <f t="shared" si="55"/>
        <v>0</v>
      </c>
      <c r="P30" s="25">
        <f t="shared" si="55"/>
        <v>0</v>
      </c>
      <c r="Q30" s="25">
        <f t="shared" si="55"/>
        <v>0</v>
      </c>
      <c r="R30" s="25">
        <f t="shared" si="55"/>
        <v>0</v>
      </c>
      <c r="S30" s="25">
        <f t="shared" si="55"/>
        <v>0</v>
      </c>
      <c r="T30" s="25">
        <f t="shared" si="55"/>
        <v>0</v>
      </c>
      <c r="U30" s="25">
        <f t="shared" si="55"/>
        <v>0</v>
      </c>
      <c r="V30" s="25">
        <f t="shared" si="55"/>
        <v>0</v>
      </c>
      <c r="W30" s="25">
        <f t="shared" si="55"/>
        <v>0</v>
      </c>
      <c r="X30" s="25">
        <f t="shared" si="55"/>
        <v>0</v>
      </c>
      <c r="Y30" s="25">
        <f t="shared" si="55"/>
        <v>0</v>
      </c>
      <c r="Z30" s="25">
        <f t="shared" si="55"/>
        <v>-13596000</v>
      </c>
    </row>
    <row r="31" spans="1:26" x14ac:dyDescent="0.2">
      <c r="A31" s="25" t="s">
        <v>1302</v>
      </c>
      <c r="C31" s="25">
        <f t="shared" ref="C31:J31" si="56">C$2*C118</f>
        <v>0</v>
      </c>
      <c r="D31" s="25">
        <f t="shared" si="56"/>
        <v>0</v>
      </c>
      <c r="E31" s="25">
        <f t="shared" si="56"/>
        <v>0</v>
      </c>
      <c r="F31" s="25">
        <f t="shared" si="56"/>
        <v>0</v>
      </c>
      <c r="G31" s="25">
        <f t="shared" si="56"/>
        <v>0</v>
      </c>
      <c r="H31" s="25">
        <f t="shared" si="56"/>
        <v>0</v>
      </c>
      <c r="I31" s="25">
        <f t="shared" si="56"/>
        <v>0</v>
      </c>
      <c r="J31" s="25">
        <f t="shared" si="56"/>
        <v>0</v>
      </c>
      <c r="K31" s="25">
        <f t="shared" ref="K31:Z31" si="57">K$2*K118</f>
        <v>0</v>
      </c>
      <c r="L31" s="25">
        <f t="shared" si="57"/>
        <v>0</v>
      </c>
      <c r="M31" s="25">
        <f t="shared" si="57"/>
        <v>0</v>
      </c>
      <c r="N31" s="25">
        <f t="shared" si="57"/>
        <v>0</v>
      </c>
      <c r="O31" s="25">
        <f t="shared" si="57"/>
        <v>0</v>
      </c>
      <c r="P31" s="25">
        <f t="shared" si="57"/>
        <v>0</v>
      </c>
      <c r="Q31" s="25">
        <f t="shared" si="57"/>
        <v>0</v>
      </c>
      <c r="R31" s="25">
        <f t="shared" si="57"/>
        <v>0</v>
      </c>
      <c r="S31" s="25">
        <f t="shared" si="57"/>
        <v>0</v>
      </c>
      <c r="T31" s="25">
        <f t="shared" si="57"/>
        <v>0</v>
      </c>
      <c r="U31" s="25">
        <f t="shared" si="57"/>
        <v>0</v>
      </c>
      <c r="V31" s="25">
        <f t="shared" si="57"/>
        <v>0</v>
      </c>
      <c r="W31" s="25">
        <f t="shared" si="57"/>
        <v>0</v>
      </c>
      <c r="X31" s="25">
        <f t="shared" si="57"/>
        <v>23682496.720271997</v>
      </c>
      <c r="Y31" s="25">
        <f t="shared" si="57"/>
        <v>2879674.8239999996</v>
      </c>
      <c r="Z31" s="25">
        <f t="shared" si="57"/>
        <v>0</v>
      </c>
    </row>
    <row r="32" spans="1:26" x14ac:dyDescent="0.2">
      <c r="A32" s="25" t="s">
        <v>1303</v>
      </c>
      <c r="C32" s="25">
        <f t="shared" ref="C32:J32" si="58">C$2*C119</f>
        <v>0</v>
      </c>
      <c r="D32" s="25">
        <f t="shared" si="58"/>
        <v>0</v>
      </c>
      <c r="E32" s="25">
        <f t="shared" si="58"/>
        <v>0</v>
      </c>
      <c r="F32" s="25">
        <f t="shared" si="58"/>
        <v>0</v>
      </c>
      <c r="G32" s="25">
        <f t="shared" si="58"/>
        <v>0</v>
      </c>
      <c r="H32" s="25">
        <f t="shared" si="58"/>
        <v>0</v>
      </c>
      <c r="I32" s="25">
        <f t="shared" si="58"/>
        <v>0</v>
      </c>
      <c r="J32" s="25">
        <f t="shared" si="58"/>
        <v>0</v>
      </c>
      <c r="K32" s="25">
        <f t="shared" ref="K32:Z32" si="59">K$2*K119</f>
        <v>0</v>
      </c>
      <c r="L32" s="25">
        <f t="shared" si="59"/>
        <v>0</v>
      </c>
      <c r="M32" s="25">
        <f t="shared" si="59"/>
        <v>0</v>
      </c>
      <c r="N32" s="25">
        <f t="shared" si="59"/>
        <v>1357551.0778700847</v>
      </c>
      <c r="O32" s="25">
        <f t="shared" si="59"/>
        <v>0</v>
      </c>
      <c r="P32" s="25">
        <f t="shared" si="59"/>
        <v>19612.37238428491</v>
      </c>
      <c r="Q32" s="25">
        <f t="shared" si="59"/>
        <v>0</v>
      </c>
      <c r="R32" s="25">
        <f t="shared" si="59"/>
        <v>0</v>
      </c>
      <c r="S32" s="25">
        <f t="shared" si="59"/>
        <v>0</v>
      </c>
      <c r="T32" s="25">
        <f t="shared" si="59"/>
        <v>0</v>
      </c>
      <c r="U32" s="25">
        <f t="shared" si="59"/>
        <v>0</v>
      </c>
      <c r="V32" s="25">
        <f t="shared" si="59"/>
        <v>0</v>
      </c>
      <c r="W32" s="25">
        <f t="shared" si="59"/>
        <v>0</v>
      </c>
      <c r="X32" s="25">
        <f t="shared" si="59"/>
        <v>0</v>
      </c>
      <c r="Y32" s="25">
        <f t="shared" si="59"/>
        <v>0</v>
      </c>
      <c r="Z32" s="25">
        <f t="shared" si="59"/>
        <v>0</v>
      </c>
    </row>
    <row r="33" spans="1:26" x14ac:dyDescent="0.2">
      <c r="A33" s="46" t="s">
        <v>1411</v>
      </c>
      <c r="C33" s="25" t="e">
        <f t="shared" ref="C33:J33" si="60">C$2*C120</f>
        <v>#DIV/0!</v>
      </c>
      <c r="D33" s="25" t="e">
        <f t="shared" si="60"/>
        <v>#DIV/0!</v>
      </c>
      <c r="E33" s="25" t="e">
        <f t="shared" si="60"/>
        <v>#DIV/0!</v>
      </c>
      <c r="F33" s="25" t="e">
        <f t="shared" si="60"/>
        <v>#DIV/0!</v>
      </c>
      <c r="G33" s="25">
        <f t="shared" si="60"/>
        <v>0</v>
      </c>
      <c r="H33" s="25">
        <f t="shared" si="60"/>
        <v>0</v>
      </c>
      <c r="I33" s="25">
        <f t="shared" si="60"/>
        <v>0</v>
      </c>
      <c r="J33" s="25">
        <f t="shared" si="60"/>
        <v>0</v>
      </c>
      <c r="K33" s="25">
        <f t="shared" ref="K33:Z33" si="61">K$2*K120</f>
        <v>0</v>
      </c>
      <c r="L33" s="25">
        <f t="shared" si="61"/>
        <v>0</v>
      </c>
      <c r="M33" s="25">
        <f t="shared" si="61"/>
        <v>0</v>
      </c>
      <c r="N33" s="25">
        <f t="shared" si="61"/>
        <v>2.2846237448316601E-2</v>
      </c>
      <c r="O33" s="25">
        <f t="shared" si="61"/>
        <v>0</v>
      </c>
      <c r="P33" s="25">
        <f t="shared" si="61"/>
        <v>1.9136113839700536E-4</v>
      </c>
      <c r="Q33" s="25">
        <f t="shared" si="61"/>
        <v>0</v>
      </c>
      <c r="R33" s="25">
        <f t="shared" si="61"/>
        <v>0</v>
      </c>
      <c r="S33" s="25">
        <f t="shared" si="61"/>
        <v>0</v>
      </c>
      <c r="T33" s="25">
        <f t="shared" si="61"/>
        <v>0</v>
      </c>
      <c r="U33" s="25">
        <f t="shared" si="61"/>
        <v>0</v>
      </c>
      <c r="V33" s="25">
        <f t="shared" si="61"/>
        <v>0</v>
      </c>
      <c r="W33" s="25">
        <f t="shared" si="61"/>
        <v>0</v>
      </c>
      <c r="X33" s="25">
        <f t="shared" si="61"/>
        <v>0</v>
      </c>
      <c r="Y33" s="25">
        <f t="shared" si="61"/>
        <v>0</v>
      </c>
      <c r="Z33" s="25">
        <f t="shared" si="61"/>
        <v>0</v>
      </c>
    </row>
    <row r="34" spans="1:26" x14ac:dyDescent="0.2">
      <c r="A34" s="25" t="s">
        <v>1304</v>
      </c>
      <c r="C34" s="25">
        <f t="shared" ref="C34:J34" si="62">C$2*C121</f>
        <v>-72076.622679335152</v>
      </c>
      <c r="D34" s="25">
        <f t="shared" si="62"/>
        <v>-115855.56372719657</v>
      </c>
      <c r="E34" s="25">
        <f t="shared" si="62"/>
        <v>0</v>
      </c>
      <c r="F34" s="25">
        <f t="shared" si="62"/>
        <v>-15623798.038504386</v>
      </c>
      <c r="G34" s="25">
        <f t="shared" si="62"/>
        <v>-22156084.681884006</v>
      </c>
      <c r="H34" s="25">
        <f t="shared" si="62"/>
        <v>0</v>
      </c>
      <c r="I34" s="25">
        <f t="shared" si="62"/>
        <v>0</v>
      </c>
      <c r="J34" s="25">
        <f t="shared" si="62"/>
        <v>-73450597.411382303</v>
      </c>
      <c r="K34" s="25">
        <f t="shared" ref="K34:Z34" si="63">K$2*K121</f>
        <v>-87963383.951661751</v>
      </c>
      <c r="L34" s="25">
        <f t="shared" si="63"/>
        <v>-78191569.459038556</v>
      </c>
      <c r="M34" s="25">
        <f t="shared" si="63"/>
        <v>-28568661.60131456</v>
      </c>
      <c r="N34" s="25">
        <f t="shared" si="63"/>
        <v>-75183098.618772686</v>
      </c>
      <c r="O34" s="25">
        <f t="shared" si="63"/>
        <v>-115364132.19819298</v>
      </c>
      <c r="P34" s="25">
        <f t="shared" si="63"/>
        <v>-93021362.498299167</v>
      </c>
      <c r="Q34" s="25">
        <f t="shared" si="63"/>
        <v>-43809515.270737961</v>
      </c>
      <c r="R34" s="25" t="e">
        <f t="shared" si="63"/>
        <v>#VALUE!</v>
      </c>
      <c r="S34" s="25">
        <f t="shared" si="63"/>
        <v>80595828.621931285</v>
      </c>
      <c r="T34" s="25">
        <f t="shared" si="63"/>
        <v>-102265238.33182523</v>
      </c>
      <c r="U34" s="25">
        <f t="shared" si="63"/>
        <v>-91185792.261512905</v>
      </c>
      <c r="V34" s="25">
        <f t="shared" si="63"/>
        <v>159223462.06276011</v>
      </c>
      <c r="W34" s="25">
        <f t="shared" si="63"/>
        <v>301801723.21465707</v>
      </c>
      <c r="X34" s="25">
        <f t="shared" si="63"/>
        <v>281249986.57522255</v>
      </c>
      <c r="Y34" s="25">
        <f t="shared" si="63"/>
        <v>369865137.08299994</v>
      </c>
      <c r="Z34" s="25">
        <f t="shared" si="63"/>
        <v>573845960</v>
      </c>
    </row>
    <row r="35" spans="1:26" x14ac:dyDescent="0.2">
      <c r="A35" s="25" t="s">
        <v>1305</v>
      </c>
      <c r="C35" s="25">
        <f t="shared" ref="C35:J35" si="64">C$2*C122</f>
        <v>0</v>
      </c>
      <c r="D35" s="25">
        <f t="shared" si="64"/>
        <v>1437.793012763248</v>
      </c>
      <c r="E35" s="25">
        <f t="shared" si="64"/>
        <v>0</v>
      </c>
      <c r="F35" s="25">
        <f t="shared" si="64"/>
        <v>0</v>
      </c>
      <c r="G35" s="25">
        <f t="shared" si="64"/>
        <v>0</v>
      </c>
      <c r="H35" s="25">
        <f t="shared" si="64"/>
        <v>0</v>
      </c>
      <c r="I35" s="25">
        <f t="shared" si="64"/>
        <v>0</v>
      </c>
      <c r="J35" s="25">
        <f t="shared" si="64"/>
        <v>-94984.681629932908</v>
      </c>
      <c r="K35" s="25">
        <f t="shared" ref="K35:Z35" si="65">K$2*K122</f>
        <v>0</v>
      </c>
      <c r="L35" s="25">
        <f t="shared" si="65"/>
        <v>0</v>
      </c>
      <c r="M35" s="25">
        <f t="shared" si="65"/>
        <v>0</v>
      </c>
      <c r="N35" s="25">
        <f t="shared" si="65"/>
        <v>0</v>
      </c>
      <c r="O35" s="25">
        <f t="shared" si="65"/>
        <v>0</v>
      </c>
      <c r="P35" s="25">
        <f t="shared" si="65"/>
        <v>0</v>
      </c>
      <c r="Q35" s="25">
        <f t="shared" si="65"/>
        <v>0</v>
      </c>
      <c r="R35" s="25">
        <f t="shared" si="65"/>
        <v>1558085.7276440717</v>
      </c>
      <c r="S35" s="25">
        <f t="shared" si="65"/>
        <v>-1780407.7707263185</v>
      </c>
      <c r="T35" s="25">
        <f t="shared" si="65"/>
        <v>688236.2235307626</v>
      </c>
      <c r="U35" s="25">
        <f t="shared" si="65"/>
        <v>-13882.765842364008</v>
      </c>
      <c r="V35" s="25">
        <f t="shared" si="65"/>
        <v>267215.44343953644</v>
      </c>
      <c r="W35" s="25" t="e">
        <f t="shared" si="65"/>
        <v>#VALUE!</v>
      </c>
      <c r="X35" s="25">
        <f t="shared" si="65"/>
        <v>52866428.389542297</v>
      </c>
      <c r="Y35" s="25">
        <f t="shared" si="65"/>
        <v>70861024.844999984</v>
      </c>
      <c r="Z35" s="25">
        <f t="shared" si="65"/>
        <v>116432230</v>
      </c>
    </row>
    <row r="36" spans="1:26" x14ac:dyDescent="0.2">
      <c r="A36" s="25" t="s">
        <v>1306</v>
      </c>
      <c r="C36" s="25">
        <f t="shared" ref="C36:J36" si="66">C$2*C123</f>
        <v>-72076.622679335152</v>
      </c>
      <c r="D36" s="25">
        <f t="shared" si="66"/>
        <v>-2039446.4851603589</v>
      </c>
      <c r="E36" s="25">
        <f t="shared" si="66"/>
        <v>-3704883.2441759119</v>
      </c>
      <c r="F36" s="25">
        <f t="shared" si="66"/>
        <v>-15623798.038504386</v>
      </c>
      <c r="G36" s="25">
        <f t="shared" si="66"/>
        <v>-22156084.681884006</v>
      </c>
      <c r="H36" s="25">
        <f t="shared" si="66"/>
        <v>-23675829.151139326</v>
      </c>
      <c r="I36" s="25">
        <f t="shared" si="66"/>
        <v>-37570119.802206844</v>
      </c>
      <c r="J36" s="25">
        <f t="shared" si="66"/>
        <v>-73355612.729752377</v>
      </c>
      <c r="K36" s="25">
        <f t="shared" ref="K36:Z36" si="67">K$2*K123</f>
        <v>-87963383.951661751</v>
      </c>
      <c r="L36" s="25">
        <f t="shared" si="67"/>
        <v>-78191569.459038556</v>
      </c>
      <c r="M36" s="25">
        <f t="shared" si="67"/>
        <v>-28568661.60131456</v>
      </c>
      <c r="N36" s="25">
        <f t="shared" si="67"/>
        <v>-75183098.618772686</v>
      </c>
      <c r="O36" s="25">
        <f t="shared" si="67"/>
        <v>-115364132.19819298</v>
      </c>
      <c r="P36" s="25">
        <f t="shared" si="67"/>
        <v>-93021362.498299167</v>
      </c>
      <c r="Q36" s="25">
        <f t="shared" si="67"/>
        <v>-43809515.270737961</v>
      </c>
      <c r="R36" s="25" t="e">
        <f t="shared" si="67"/>
        <v>#VALUE!</v>
      </c>
      <c r="S36" s="25">
        <f t="shared" si="67"/>
        <v>82376236.392657608</v>
      </c>
      <c r="T36" s="25">
        <f t="shared" si="67"/>
        <v>-102953474.55535598</v>
      </c>
      <c r="U36" s="25">
        <f t="shared" si="67"/>
        <v>-91171909.495670542</v>
      </c>
      <c r="V36" s="25">
        <f t="shared" si="67"/>
        <v>158956246.61932057</v>
      </c>
      <c r="W36" s="25">
        <f t="shared" si="67"/>
        <v>489053396.35670072</v>
      </c>
      <c r="X36" s="25">
        <f t="shared" si="67"/>
        <v>228383558.18568027</v>
      </c>
      <c r="Y36" s="25">
        <f t="shared" si="67"/>
        <v>299004112.23799998</v>
      </c>
      <c r="Z36" s="25">
        <f t="shared" si="67"/>
        <v>457413730</v>
      </c>
    </row>
    <row r="37" spans="1:26" x14ac:dyDescent="0.2">
      <c r="A37" s="25" t="s">
        <v>1307</v>
      </c>
      <c r="C37" s="25">
        <f t="shared" ref="C37:J37" si="68">C$2*C124</f>
        <v>-72076.622679335152</v>
      </c>
      <c r="D37" s="25">
        <f t="shared" si="68"/>
        <v>-2039446.4851603589</v>
      </c>
      <c r="E37" s="25">
        <f t="shared" si="68"/>
        <v>-3704883.2441759119</v>
      </c>
      <c r="F37" s="25">
        <f t="shared" si="68"/>
        <v>-15623798.038504386</v>
      </c>
      <c r="G37" s="25">
        <f t="shared" si="68"/>
        <v>-22156084.681884006</v>
      </c>
      <c r="H37" s="25">
        <f t="shared" si="68"/>
        <v>-23675829.151139326</v>
      </c>
      <c r="I37" s="25">
        <f t="shared" si="68"/>
        <v>-37570119.802206844</v>
      </c>
      <c r="J37" s="25">
        <f t="shared" si="68"/>
        <v>-73355612.729752377</v>
      </c>
      <c r="K37" s="25">
        <f t="shared" ref="K37:Z37" si="69">K$2*K124</f>
        <v>-87963383.951661751</v>
      </c>
      <c r="L37" s="25">
        <f t="shared" si="69"/>
        <v>-78191569.459038556</v>
      </c>
      <c r="M37" s="25">
        <f t="shared" si="69"/>
        <v>-28568661.60131456</v>
      </c>
      <c r="N37" s="25">
        <f t="shared" si="69"/>
        <v>-75183098.618772686</v>
      </c>
      <c r="O37" s="25">
        <f t="shared" si="69"/>
        <v>-115364132.19819298</v>
      </c>
      <c r="P37" s="25">
        <f t="shared" si="69"/>
        <v>-93021362.498299167</v>
      </c>
      <c r="Q37" s="25">
        <f t="shared" si="69"/>
        <v>-43809515.270737961</v>
      </c>
      <c r="R37" s="25" t="e">
        <f t="shared" si="69"/>
        <v>#VALUE!</v>
      </c>
      <c r="S37" s="25">
        <f t="shared" si="69"/>
        <v>82376236.392657608</v>
      </c>
      <c r="T37" s="25">
        <f t="shared" si="69"/>
        <v>-102953474.55535598</v>
      </c>
      <c r="U37" s="25">
        <f t="shared" si="69"/>
        <v>-91171909.495670542</v>
      </c>
      <c r="V37" s="25">
        <f t="shared" si="69"/>
        <v>158956246.61932057</v>
      </c>
      <c r="W37" s="25">
        <f t="shared" si="69"/>
        <v>489053396.35670072</v>
      </c>
      <c r="X37" s="25">
        <f t="shared" si="69"/>
        <v>228383558.18568027</v>
      </c>
      <c r="Y37" s="25">
        <f t="shared" si="69"/>
        <v>299004112.23799998</v>
      </c>
      <c r="Z37" s="25">
        <f t="shared" si="69"/>
        <v>457413730</v>
      </c>
    </row>
    <row r="38" spans="1:26" x14ac:dyDescent="0.2">
      <c r="A38" s="25" t="s">
        <v>1308</v>
      </c>
      <c r="C38" s="25">
        <f t="shared" ref="C38:J38" si="70">C$2*C125</f>
        <v>-72076.622679335152</v>
      </c>
      <c r="D38" s="25">
        <f t="shared" si="70"/>
        <v>-2039446.4851603589</v>
      </c>
      <c r="E38" s="25">
        <f t="shared" si="70"/>
        <v>-3704883.2441759119</v>
      </c>
      <c r="F38" s="25">
        <f t="shared" si="70"/>
        <v>-15623798.038504386</v>
      </c>
      <c r="G38" s="25">
        <f t="shared" si="70"/>
        <v>-22156084.681884006</v>
      </c>
      <c r="H38" s="25">
        <f t="shared" si="70"/>
        <v>-23675829.151139326</v>
      </c>
      <c r="I38" s="25">
        <f t="shared" si="70"/>
        <v>-37570119.802206844</v>
      </c>
      <c r="J38" s="25">
        <f t="shared" si="70"/>
        <v>-73355612.729752377</v>
      </c>
      <c r="K38" s="25">
        <f t="shared" ref="K38:Z38" si="71">K$2*K125</f>
        <v>-87963383.951661751</v>
      </c>
      <c r="L38" s="25">
        <f t="shared" si="71"/>
        <v>-78191569.459038556</v>
      </c>
      <c r="M38" s="25">
        <f t="shared" si="71"/>
        <v>-28568661.60131456</v>
      </c>
      <c r="N38" s="25">
        <f t="shared" si="71"/>
        <v>-75183098.618772686</v>
      </c>
      <c r="O38" s="25">
        <f t="shared" si="71"/>
        <v>-115364132.19819298</v>
      </c>
      <c r="P38" s="25">
        <f t="shared" si="71"/>
        <v>-93021362.498299167</v>
      </c>
      <c r="Q38" s="25">
        <f t="shared" si="71"/>
        <v>-43809515.270737961</v>
      </c>
      <c r="R38" s="25" t="e">
        <f t="shared" si="71"/>
        <v>#VALUE!</v>
      </c>
      <c r="S38" s="25">
        <f t="shared" si="71"/>
        <v>82376236.392657608</v>
      </c>
      <c r="T38" s="25">
        <f t="shared" si="71"/>
        <v>-102953474.55535598</v>
      </c>
      <c r="U38" s="25">
        <f t="shared" si="71"/>
        <v>-91171909.495670542</v>
      </c>
      <c r="V38" s="25">
        <f t="shared" si="71"/>
        <v>158956246.61932057</v>
      </c>
      <c r="W38" s="25">
        <f t="shared" si="71"/>
        <v>489053396.35670072</v>
      </c>
      <c r="X38" s="25">
        <f t="shared" si="71"/>
        <v>228383558.18568027</v>
      </c>
      <c r="Y38" s="25">
        <f t="shared" si="71"/>
        <v>299004112.23799998</v>
      </c>
      <c r="Z38" s="25">
        <f t="shared" si="71"/>
        <v>457413730</v>
      </c>
    </row>
    <row r="39" spans="1:26" x14ac:dyDescent="0.2">
      <c r="A39" s="25" t="s">
        <v>1309</v>
      </c>
      <c r="C39" s="25">
        <f t="shared" ref="C39:J39" si="72">C$2*C126</f>
        <v>-72076.622679335152</v>
      </c>
      <c r="D39" s="25">
        <f t="shared" si="72"/>
        <v>-2039446.4851603589</v>
      </c>
      <c r="E39" s="25">
        <f t="shared" si="72"/>
        <v>-3704883.2441759119</v>
      </c>
      <c r="F39" s="25">
        <f t="shared" si="72"/>
        <v>-15623798.038504386</v>
      </c>
      <c r="G39" s="25">
        <f t="shared" si="72"/>
        <v>-22156084.681884006</v>
      </c>
      <c r="H39" s="25">
        <f t="shared" si="72"/>
        <v>-23675829.151139326</v>
      </c>
      <c r="I39" s="25">
        <f t="shared" si="72"/>
        <v>-37570119.802206844</v>
      </c>
      <c r="J39" s="25">
        <f t="shared" si="72"/>
        <v>-73355612.729752377</v>
      </c>
      <c r="K39" s="25">
        <f t="shared" ref="K39:Z39" si="73">K$2*K126</f>
        <v>-87963383.951661751</v>
      </c>
      <c r="L39" s="25">
        <f t="shared" si="73"/>
        <v>-78191569.459038556</v>
      </c>
      <c r="M39" s="25">
        <f t="shared" si="73"/>
        <v>-28568661.60131456</v>
      </c>
      <c r="N39" s="25">
        <f t="shared" si="73"/>
        <v>-75183098.618772686</v>
      </c>
      <c r="O39" s="25">
        <f t="shared" si="73"/>
        <v>-115364132.19819298</v>
      </c>
      <c r="P39" s="25">
        <f t="shared" si="73"/>
        <v>-93021362.498299167</v>
      </c>
      <c r="Q39" s="25">
        <f t="shared" si="73"/>
        <v>-43809515.270737961</v>
      </c>
      <c r="R39" s="25" t="e">
        <f t="shared" si="73"/>
        <v>#VALUE!</v>
      </c>
      <c r="S39" s="25">
        <f t="shared" si="73"/>
        <v>82376236.392657608</v>
      </c>
      <c r="T39" s="25">
        <f t="shared" si="73"/>
        <v>-102953474.55535598</v>
      </c>
      <c r="U39" s="25">
        <f t="shared" si="73"/>
        <v>-91171909.495670542</v>
      </c>
      <c r="V39" s="25">
        <f t="shared" si="73"/>
        <v>158956246.61932057</v>
      </c>
      <c r="W39" s="25">
        <f t="shared" si="73"/>
        <v>489053396.35670072</v>
      </c>
      <c r="X39" s="25">
        <f t="shared" si="73"/>
        <v>228383558.18568027</v>
      </c>
      <c r="Y39" s="25">
        <f t="shared" si="73"/>
        <v>299004112.23799998</v>
      </c>
      <c r="Z39" s="25">
        <f t="shared" si="73"/>
        <v>457413730</v>
      </c>
    </row>
    <row r="40" spans="1:26" x14ac:dyDescent="0.2">
      <c r="A40" s="25" t="s">
        <v>1312</v>
      </c>
      <c r="C40" s="25">
        <f t="shared" ref="C40:J40" si="74">C$2*C127</f>
        <v>-72076.622679335152</v>
      </c>
      <c r="D40" s="25">
        <f t="shared" si="74"/>
        <v>-2039446.4851603589</v>
      </c>
      <c r="E40" s="25">
        <f t="shared" si="74"/>
        <v>-3704883.2441759119</v>
      </c>
      <c r="F40" s="25">
        <f t="shared" si="74"/>
        <v>-15623798.038504386</v>
      </c>
      <c r="G40" s="25">
        <f t="shared" si="74"/>
        <v>-22156084.681884006</v>
      </c>
      <c r="H40" s="25">
        <f t="shared" si="74"/>
        <v>-23675829.151139326</v>
      </c>
      <c r="I40" s="25">
        <f t="shared" si="74"/>
        <v>-37570119.802206844</v>
      </c>
      <c r="J40" s="25">
        <f t="shared" si="74"/>
        <v>-73355612.729752377</v>
      </c>
      <c r="K40" s="25">
        <f t="shared" ref="K40:Z40" si="75">K$2*K127</f>
        <v>-87963383.951661751</v>
      </c>
      <c r="L40" s="25">
        <f t="shared" si="75"/>
        <v>-78191569.459038556</v>
      </c>
      <c r="M40" s="25">
        <f t="shared" si="75"/>
        <v>-28568661.60131456</v>
      </c>
      <c r="N40" s="25">
        <f t="shared" si="75"/>
        <v>-75183098.618772686</v>
      </c>
      <c r="O40" s="25">
        <f t="shared" si="75"/>
        <v>-115364132.19819298</v>
      </c>
      <c r="P40" s="25">
        <f t="shared" si="75"/>
        <v>-93021362.498299167</v>
      </c>
      <c r="Q40" s="25">
        <f t="shared" si="75"/>
        <v>-43809515.270737961</v>
      </c>
      <c r="R40" s="25" t="e">
        <f t="shared" si="75"/>
        <v>#VALUE!</v>
      </c>
      <c r="S40" s="25">
        <f t="shared" si="75"/>
        <v>82376236.392657608</v>
      </c>
      <c r="T40" s="25">
        <f t="shared" si="75"/>
        <v>-102953474.55535598</v>
      </c>
      <c r="U40" s="25">
        <f t="shared" si="75"/>
        <v>-91171909.495670542</v>
      </c>
      <c r="V40" s="25">
        <f t="shared" si="75"/>
        <v>158956246.61932057</v>
      </c>
      <c r="W40" s="25">
        <f t="shared" si="75"/>
        <v>489053396.35670072</v>
      </c>
      <c r="X40" s="25">
        <f t="shared" si="75"/>
        <v>228383558.18568027</v>
      </c>
      <c r="Y40" s="25">
        <f t="shared" si="75"/>
        <v>299004112.23799998</v>
      </c>
      <c r="Z40" s="25">
        <f t="shared" si="75"/>
        <v>457413730</v>
      </c>
    </row>
    <row r="41" spans="1:26" x14ac:dyDescent="0.2">
      <c r="A41" s="25" t="s">
        <v>1313</v>
      </c>
      <c r="C41" s="25">
        <f t="shared" ref="C41:J41" si="76">C$2*C128</f>
        <v>0</v>
      </c>
      <c r="D41" s="25">
        <f t="shared" si="76"/>
        <v>-0.44931031648851499</v>
      </c>
      <c r="E41" s="25">
        <f t="shared" si="76"/>
        <v>-0.54302611349489138</v>
      </c>
      <c r="F41" s="25">
        <f t="shared" si="76"/>
        <v>-0.44681767534541972</v>
      </c>
      <c r="G41" s="25">
        <f t="shared" si="76"/>
        <v>-0.43392995566225084</v>
      </c>
      <c r="H41" s="25">
        <f t="shared" si="76"/>
        <v>-0.38518196778884134</v>
      </c>
      <c r="I41" s="25">
        <f t="shared" si="76"/>
        <v>-0.50311124319336653</v>
      </c>
      <c r="J41" s="25">
        <f t="shared" si="76"/>
        <v>-0.91969294911522326</v>
      </c>
      <c r="K41" s="25">
        <f t="shared" ref="K41:Z41" si="77">K$2*K128</f>
        <v>-1.0098515951889837</v>
      </c>
      <c r="L41" s="25">
        <f t="shared" si="77"/>
        <v>-0.8224252797774223</v>
      </c>
      <c r="M41" s="25">
        <f t="shared" si="77"/>
        <v>-0.27456179129775771</v>
      </c>
      <c r="N41" s="25">
        <f t="shared" si="77"/>
        <v>-0.67388495923608616</v>
      </c>
      <c r="O41" s="25">
        <f t="shared" si="77"/>
        <v>-1.0226459088712467</v>
      </c>
      <c r="P41" s="25">
        <f t="shared" si="77"/>
        <v>-0.76185686287455268</v>
      </c>
      <c r="Q41" s="25">
        <f t="shared" si="77"/>
        <v>-0.33980884296746888</v>
      </c>
      <c r="R41" s="25">
        <f t="shared" si="77"/>
        <v>-1.0861010666021498</v>
      </c>
      <c r="S41" s="25">
        <f t="shared" si="77"/>
        <v>0.6017542795989026</v>
      </c>
      <c r="T41" s="25">
        <f t="shared" si="77"/>
        <v>-0.71771375265777859</v>
      </c>
      <c r="U41" s="25">
        <f t="shared" si="77"/>
        <v>-0.63103481101654579</v>
      </c>
      <c r="V41" s="25">
        <f t="shared" si="77"/>
        <v>1.1698371947813808</v>
      </c>
      <c r="W41" s="25">
        <f t="shared" si="77"/>
        <v>3.4732008482038292</v>
      </c>
      <c r="X41" s="25">
        <f t="shared" si="77"/>
        <v>1.6722373638359997</v>
      </c>
      <c r="Y41" s="25">
        <f t="shared" si="77"/>
        <v>2.2616915099999995</v>
      </c>
      <c r="Z41" s="25">
        <f t="shared" si="77"/>
        <v>3.605</v>
      </c>
    </row>
    <row r="81" spans="1:47" ht="18" x14ac:dyDescent="0.2">
      <c r="A81" s="24"/>
    </row>
    <row r="82" spans="1:47" ht="18" x14ac:dyDescent="0.2">
      <c r="A82" s="24"/>
    </row>
    <row r="83" spans="1:47" ht="18" x14ac:dyDescent="0.2">
      <c r="A83" s="24"/>
    </row>
    <row r="84" spans="1:47" ht="18" x14ac:dyDescent="0.2">
      <c r="A84" s="24"/>
    </row>
    <row r="85" spans="1:47" ht="18" x14ac:dyDescent="0.2">
      <c r="A85" s="24"/>
    </row>
    <row r="86" spans="1:47" ht="18" x14ac:dyDescent="0.2">
      <c r="A86" s="24"/>
    </row>
    <row r="87" spans="1:47" ht="18" x14ac:dyDescent="0.2">
      <c r="A87" s="24"/>
    </row>
    <row r="88" spans="1:47" ht="18" x14ac:dyDescent="0.2">
      <c r="A88" s="24"/>
    </row>
    <row r="89" spans="1:47" ht="18" x14ac:dyDescent="0.2">
      <c r="A89" s="22"/>
    </row>
    <row r="90" spans="1:47" x14ac:dyDescent="0.2">
      <c r="A90" s="25" t="s">
        <v>1285</v>
      </c>
      <c r="B90" s="25" t="s">
        <v>1294</v>
      </c>
      <c r="C90" s="27">
        <v>24685</v>
      </c>
      <c r="D90" s="25">
        <v>0</v>
      </c>
      <c r="E90" s="25">
        <v>0</v>
      </c>
      <c r="F90" s="25"/>
      <c r="G90" s="27">
        <v>127209</v>
      </c>
      <c r="H90" s="27">
        <v>981746</v>
      </c>
      <c r="I90" s="27">
        <v>3799521</v>
      </c>
      <c r="J90" s="27">
        <v>8764139</v>
      </c>
      <c r="K90" s="27">
        <v>13671305</v>
      </c>
      <c r="L90" s="27">
        <v>13624115</v>
      </c>
      <c r="M90" s="27">
        <v>56086436</v>
      </c>
      <c r="N90" s="27">
        <v>42325000</v>
      </c>
      <c r="O90" s="27">
        <v>54799000</v>
      </c>
      <c r="P90" s="27">
        <v>75334000</v>
      </c>
      <c r="Q90" s="27">
        <v>135057000</v>
      </c>
      <c r="R90" s="27">
        <v>146691000</v>
      </c>
      <c r="S90" s="27">
        <v>316613000</v>
      </c>
      <c r="T90" s="27">
        <v>151862000</v>
      </c>
      <c r="U90" s="27">
        <v>195992000</v>
      </c>
      <c r="V90" s="27">
        <v>267594000</v>
      </c>
      <c r="W90" s="27">
        <v>443310000</v>
      </c>
      <c r="X90" s="27">
        <v>660116000</v>
      </c>
      <c r="Y90" s="27">
        <v>829253000</v>
      </c>
      <c r="Z90" s="27">
        <v>1015324000</v>
      </c>
    </row>
    <row r="91" spans="1:47" x14ac:dyDescent="0.2">
      <c r="A91" s="25" t="s">
        <v>1286</v>
      </c>
      <c r="B91" s="25" t="s">
        <v>1294</v>
      </c>
      <c r="C91" s="27">
        <v>24685</v>
      </c>
      <c r="D91" s="25">
        <v>0</v>
      </c>
      <c r="E91" s="25">
        <v>0</v>
      </c>
      <c r="F91" s="25"/>
      <c r="G91" s="27">
        <v>127209</v>
      </c>
      <c r="H91" s="27">
        <v>981746</v>
      </c>
      <c r="I91" s="27">
        <v>3799521</v>
      </c>
      <c r="J91" s="27">
        <v>8764139</v>
      </c>
      <c r="K91" s="27">
        <v>13671305</v>
      </c>
      <c r="L91" s="27">
        <v>13624115</v>
      </c>
      <c r="M91" s="27">
        <v>56086436</v>
      </c>
      <c r="N91" s="27">
        <v>42325000</v>
      </c>
      <c r="O91" s="27">
        <v>54799000</v>
      </c>
      <c r="P91" s="27">
        <v>75334000</v>
      </c>
      <c r="Q91" s="27">
        <v>135057000</v>
      </c>
      <c r="R91" s="27">
        <v>146691000</v>
      </c>
      <c r="S91" s="27">
        <v>316613000</v>
      </c>
      <c r="T91" s="27">
        <v>151862000</v>
      </c>
      <c r="U91" s="27">
        <v>195992000</v>
      </c>
      <c r="V91" s="27">
        <v>267594000</v>
      </c>
      <c r="W91" s="27">
        <v>443310000</v>
      </c>
      <c r="X91" s="27">
        <v>660116000</v>
      </c>
      <c r="Y91" s="27">
        <v>829253000</v>
      </c>
      <c r="Z91" s="27">
        <v>1015324000</v>
      </c>
    </row>
    <row r="92" spans="1:47" x14ac:dyDescent="0.2">
      <c r="A92" s="25" t="s">
        <v>1349</v>
      </c>
      <c r="B92" s="27">
        <v>186243000</v>
      </c>
      <c r="C92" s="27">
        <v>15857</v>
      </c>
      <c r="D92" s="25">
        <v>0</v>
      </c>
      <c r="E92" s="25">
        <v>0</v>
      </c>
      <c r="F92" s="25"/>
      <c r="G92" s="27">
        <v>51968</v>
      </c>
      <c r="H92" s="27">
        <v>436990</v>
      </c>
      <c r="I92" s="27">
        <v>240429</v>
      </c>
      <c r="J92" s="27">
        <v>332324</v>
      </c>
      <c r="K92" s="27">
        <v>311891</v>
      </c>
      <c r="L92" s="27">
        <v>985283</v>
      </c>
      <c r="M92" s="27">
        <v>257834</v>
      </c>
      <c r="N92" s="27">
        <v>1094000</v>
      </c>
      <c r="O92" s="27">
        <v>6246000</v>
      </c>
      <c r="P92" s="27">
        <v>22732000</v>
      </c>
      <c r="Q92" s="27">
        <v>29245000</v>
      </c>
      <c r="R92" s="27">
        <v>33206000</v>
      </c>
      <c r="S92" s="27">
        <v>31152000</v>
      </c>
      <c r="T92" s="27">
        <v>10136000</v>
      </c>
      <c r="U92" s="27">
        <v>45546000</v>
      </c>
      <c r="V92" s="27">
        <v>43367000</v>
      </c>
      <c r="W92" s="27">
        <v>81413000</v>
      </c>
      <c r="X92" s="27">
        <v>139304000</v>
      </c>
      <c r="Y92" s="27">
        <v>192361000</v>
      </c>
      <c r="Z92" s="27">
        <v>159417000</v>
      </c>
    </row>
    <row r="93" spans="1:47" x14ac:dyDescent="0.2">
      <c r="A93" s="25" t="s">
        <v>1350</v>
      </c>
      <c r="B93" s="27">
        <v>992429000</v>
      </c>
      <c r="C93" s="27">
        <v>8828</v>
      </c>
      <c r="D93" s="25">
        <v>0</v>
      </c>
      <c r="E93" s="25">
        <v>0</v>
      </c>
      <c r="F93" s="25"/>
      <c r="G93" s="27">
        <v>75241</v>
      </c>
      <c r="H93" s="27">
        <v>544756</v>
      </c>
      <c r="I93" s="27">
        <v>3559092</v>
      </c>
      <c r="J93" s="27">
        <v>8431815</v>
      </c>
      <c r="K93" s="27">
        <v>13359414</v>
      </c>
      <c r="L93" s="27">
        <v>12638832</v>
      </c>
      <c r="M93" s="27">
        <v>55828602</v>
      </c>
      <c r="N93" s="27">
        <v>41231000</v>
      </c>
      <c r="O93" s="27">
        <v>48553000</v>
      </c>
      <c r="P93" s="27">
        <v>52602000</v>
      </c>
      <c r="Q93" s="27">
        <v>105812000</v>
      </c>
      <c r="R93" s="27">
        <v>113485000</v>
      </c>
      <c r="S93" s="27">
        <v>285461000</v>
      </c>
      <c r="T93" s="27">
        <v>141726000</v>
      </c>
      <c r="U93" s="27">
        <v>150446000</v>
      </c>
      <c r="V93" s="27">
        <v>224227000</v>
      </c>
      <c r="W93" s="27">
        <v>361897000</v>
      </c>
      <c r="X93" s="27">
        <v>520812000</v>
      </c>
      <c r="Y93" s="27">
        <v>636892000</v>
      </c>
      <c r="Z93" s="27">
        <v>855907000</v>
      </c>
    </row>
    <row r="94" spans="1:47" x14ac:dyDescent="0.2">
      <c r="A94" s="25" t="s">
        <v>1287</v>
      </c>
      <c r="B94" s="27">
        <v>309755000</v>
      </c>
      <c r="C94" s="27">
        <v>48534</v>
      </c>
      <c r="D94" s="27">
        <v>1152902</v>
      </c>
      <c r="E94" s="27">
        <v>1721872</v>
      </c>
      <c r="F94" s="27">
        <v>9087849</v>
      </c>
      <c r="G94" s="27">
        <v>13636658</v>
      </c>
      <c r="H94" s="27">
        <v>16127612</v>
      </c>
      <c r="I94" s="27">
        <v>31709299</v>
      </c>
      <c r="J94" s="27">
        <v>58866517</v>
      </c>
      <c r="K94" s="27">
        <v>71817674</v>
      </c>
      <c r="L94" s="27">
        <v>66896464</v>
      </c>
      <c r="M94" s="27">
        <v>75667543</v>
      </c>
      <c r="N94" s="27">
        <v>94856000</v>
      </c>
      <c r="O94" s="27">
        <v>128987000</v>
      </c>
      <c r="P94" s="27">
        <v>115638000</v>
      </c>
      <c r="Q94" s="27">
        <v>133264000</v>
      </c>
      <c r="R94" s="27">
        <v>196695000</v>
      </c>
      <c r="S94" s="27">
        <v>204459000</v>
      </c>
      <c r="T94" s="27">
        <v>211056000</v>
      </c>
      <c r="U94" s="27">
        <v>218056000</v>
      </c>
      <c r="V94" s="27">
        <v>79972000</v>
      </c>
      <c r="W94" s="27">
        <v>85995000</v>
      </c>
      <c r="X94" s="27">
        <v>253281000</v>
      </c>
      <c r="Y94" s="27">
        <v>299318000</v>
      </c>
      <c r="Z94" s="27">
        <v>304432000</v>
      </c>
    </row>
    <row r="95" spans="1:47" x14ac:dyDescent="0.2">
      <c r="A95" s="46" t="s">
        <v>1408</v>
      </c>
      <c r="B95" s="27"/>
      <c r="C95" s="48" t="e">
        <f>C94/C$3</f>
        <v>#DIV/0!</v>
      </c>
      <c r="D95" s="48"/>
      <c r="E95" s="48"/>
      <c r="F95" s="48" t="e">
        <f t="shared" ref="F95:AU95" si="78">F94/F$3</f>
        <v>#DIV/0!</v>
      </c>
      <c r="G95" s="48">
        <f t="shared" si="78"/>
        <v>64.230873196572318</v>
      </c>
      <c r="H95" s="48">
        <f t="shared" si="78"/>
        <v>10.235668694286094</v>
      </c>
      <c r="I95" s="48">
        <f t="shared" si="78"/>
        <v>5.3081568526851823</v>
      </c>
      <c r="J95" s="48">
        <f t="shared" si="78"/>
        <v>4.454983106471242</v>
      </c>
      <c r="K95" s="48">
        <f t="shared" si="78"/>
        <v>3.4852875091682161</v>
      </c>
      <c r="L95" s="48">
        <f t="shared" si="78"/>
        <v>3.3433853679894492</v>
      </c>
      <c r="M95" s="48">
        <f t="shared" si="78"/>
        <v>0.93360955929493172</v>
      </c>
      <c r="N95" s="48">
        <f t="shared" si="78"/>
        <v>1.596332347802023</v>
      </c>
      <c r="O95" s="48">
        <f t="shared" si="78"/>
        <v>1.7032552768552927</v>
      </c>
      <c r="P95" s="48">
        <f t="shared" si="78"/>
        <v>1.1282989578397065</v>
      </c>
      <c r="Q95" s="48">
        <f t="shared" si="78"/>
        <v>0.7259405871192226</v>
      </c>
      <c r="R95" s="48">
        <f t="shared" si="78"/>
        <v>1.0000106604677494</v>
      </c>
      <c r="S95" s="48">
        <f t="shared" si="78"/>
        <v>0.49364658116615368</v>
      </c>
      <c r="T95" s="48">
        <f t="shared" si="78"/>
        <v>1.0843896072595713</v>
      </c>
      <c r="U95" s="48">
        <f t="shared" si="78"/>
        <v>0.88154884967351821</v>
      </c>
      <c r="V95" s="48">
        <f t="shared" si="78"/>
        <v>0.24269440569007869</v>
      </c>
      <c r="W95" s="48">
        <f t="shared" si="78"/>
        <v>0.15973563314367129</v>
      </c>
      <c r="X95" s="48">
        <f t="shared" si="78"/>
        <v>0.33958315995562005</v>
      </c>
      <c r="Y95" s="48">
        <f t="shared" si="78"/>
        <v>0.33993197615142495</v>
      </c>
      <c r="Z95" s="48">
        <f t="shared" si="78"/>
        <v>0.2911041682691331</v>
      </c>
      <c r="AA95" s="48" t="e">
        <f t="shared" si="78"/>
        <v>#DIV/0!</v>
      </c>
      <c r="AB95" s="48" t="e">
        <f t="shared" si="78"/>
        <v>#DIV/0!</v>
      </c>
      <c r="AC95" s="48" t="e">
        <f t="shared" si="78"/>
        <v>#DIV/0!</v>
      </c>
      <c r="AD95" s="48" t="e">
        <f t="shared" si="78"/>
        <v>#DIV/0!</v>
      </c>
      <c r="AE95" s="48" t="e">
        <f t="shared" si="78"/>
        <v>#DIV/0!</v>
      </c>
      <c r="AF95" s="48" t="e">
        <f t="shared" si="78"/>
        <v>#DIV/0!</v>
      </c>
      <c r="AG95" s="48" t="e">
        <f t="shared" si="78"/>
        <v>#DIV/0!</v>
      </c>
      <c r="AH95" s="48" t="e">
        <f t="shared" si="78"/>
        <v>#DIV/0!</v>
      </c>
      <c r="AI95" s="48" t="e">
        <f t="shared" si="78"/>
        <v>#DIV/0!</v>
      </c>
      <c r="AJ95" s="48" t="e">
        <f t="shared" si="78"/>
        <v>#DIV/0!</v>
      </c>
      <c r="AK95" s="48" t="e">
        <f t="shared" si="78"/>
        <v>#DIV/0!</v>
      </c>
      <c r="AL95" s="48" t="e">
        <f t="shared" si="78"/>
        <v>#DIV/0!</v>
      </c>
      <c r="AM95" s="48" t="e">
        <f t="shared" si="78"/>
        <v>#DIV/0!</v>
      </c>
      <c r="AN95" s="48" t="e">
        <f t="shared" si="78"/>
        <v>#DIV/0!</v>
      </c>
      <c r="AO95" s="48" t="e">
        <f t="shared" si="78"/>
        <v>#DIV/0!</v>
      </c>
      <c r="AP95" s="48" t="e">
        <f t="shared" si="78"/>
        <v>#DIV/0!</v>
      </c>
      <c r="AQ95" s="48" t="e">
        <f t="shared" si="78"/>
        <v>#DIV/0!</v>
      </c>
      <c r="AR95" s="48" t="e">
        <f t="shared" si="78"/>
        <v>#DIV/0!</v>
      </c>
      <c r="AS95" s="48" t="e">
        <f t="shared" si="78"/>
        <v>#DIV/0!</v>
      </c>
      <c r="AT95" s="48" t="e">
        <f t="shared" si="78"/>
        <v>#DIV/0!</v>
      </c>
      <c r="AU95" s="48" t="e">
        <f t="shared" si="78"/>
        <v>#DIV/0!</v>
      </c>
    </row>
    <row r="96" spans="1:47" x14ac:dyDescent="0.2">
      <c r="A96" s="25" t="s">
        <v>1288</v>
      </c>
      <c r="B96" s="27">
        <v>167466000</v>
      </c>
      <c r="C96" s="27">
        <v>48534</v>
      </c>
      <c r="D96" s="27">
        <v>379438</v>
      </c>
      <c r="E96" s="27">
        <v>576452</v>
      </c>
      <c r="F96" s="27">
        <v>2570595</v>
      </c>
      <c r="G96" s="27">
        <v>3416579</v>
      </c>
      <c r="H96" s="27">
        <v>6912853</v>
      </c>
      <c r="I96" s="27">
        <v>11155194</v>
      </c>
      <c r="J96" s="27">
        <v>14633581</v>
      </c>
      <c r="K96" s="27">
        <v>15203408</v>
      </c>
      <c r="L96" s="27">
        <v>15122960</v>
      </c>
      <c r="M96" s="27">
        <v>18104073</v>
      </c>
      <c r="N96" s="27">
        <v>24812000</v>
      </c>
      <c r="O96" s="27">
        <v>32347000</v>
      </c>
      <c r="P96" s="27">
        <v>35942000</v>
      </c>
      <c r="Q96" s="27">
        <v>40028000</v>
      </c>
      <c r="R96" s="27">
        <v>45853000</v>
      </c>
      <c r="S96" s="27">
        <v>53816000</v>
      </c>
      <c r="T96" s="27">
        <v>60804000</v>
      </c>
      <c r="U96" s="27">
        <v>77252000</v>
      </c>
      <c r="V96" s="27">
        <v>45736000</v>
      </c>
      <c r="W96" s="27">
        <v>50323000</v>
      </c>
      <c r="X96" s="27">
        <v>143526000</v>
      </c>
      <c r="Y96" s="27">
        <v>149182000</v>
      </c>
      <c r="Z96" s="27">
        <v>154335000</v>
      </c>
    </row>
    <row r="97" spans="1:47" x14ac:dyDescent="0.2">
      <c r="A97" s="46" t="s">
        <v>1409</v>
      </c>
      <c r="B97" s="27"/>
      <c r="C97" s="48" t="e">
        <f>C96/C$3</f>
        <v>#DIV/0!</v>
      </c>
      <c r="D97" s="48"/>
      <c r="E97" s="48"/>
      <c r="F97" s="48" t="e">
        <f t="shared" ref="F97:AU97" si="79">F96/F$3</f>
        <v>#DIV/0!</v>
      </c>
      <c r="G97" s="48">
        <f t="shared" si="79"/>
        <v>16.092641797944324</v>
      </c>
      <c r="H97" s="48">
        <f t="shared" si="79"/>
        <v>4.3873620620524418</v>
      </c>
      <c r="I97" s="48">
        <f t="shared" si="79"/>
        <v>1.8673865819024453</v>
      </c>
      <c r="J97" s="48">
        <f t="shared" si="79"/>
        <v>1.1074607342944809</v>
      </c>
      <c r="K97" s="48">
        <f t="shared" si="79"/>
        <v>0.73781626510471676</v>
      </c>
      <c r="L97" s="48">
        <f t="shared" si="79"/>
        <v>0.75582295627299112</v>
      </c>
      <c r="M97" s="48">
        <f t="shared" si="79"/>
        <v>0.22337365460608749</v>
      </c>
      <c r="N97" s="48">
        <f t="shared" si="79"/>
        <v>0.41756133732883316</v>
      </c>
      <c r="O97" s="48">
        <f t="shared" si="79"/>
        <v>0.42713760642885057</v>
      </c>
      <c r="P97" s="48">
        <f t="shared" si="79"/>
        <v>0.35069199694455738</v>
      </c>
      <c r="Q97" s="48">
        <f t="shared" si="79"/>
        <v>0.21804800862354606</v>
      </c>
      <c r="R97" s="48">
        <f t="shared" si="79"/>
        <v>0.23311974790629</v>
      </c>
      <c r="S97" s="48">
        <f t="shared" si="79"/>
        <v>0.1299335534852353</v>
      </c>
      <c r="T97" s="48">
        <f t="shared" si="79"/>
        <v>0.31240630770890654</v>
      </c>
      <c r="U97" s="48">
        <f t="shared" si="79"/>
        <v>0.31231157012409028</v>
      </c>
      <c r="V97" s="48">
        <f t="shared" si="79"/>
        <v>0.13879697067275346</v>
      </c>
      <c r="W97" s="48">
        <f t="shared" si="79"/>
        <v>9.3474926061852093E-2</v>
      </c>
      <c r="X97" s="48">
        <f t="shared" si="79"/>
        <v>0.19243059138186569</v>
      </c>
      <c r="Y97" s="48">
        <f t="shared" si="79"/>
        <v>0.16942426471586031</v>
      </c>
      <c r="Z97" s="48">
        <f t="shared" si="79"/>
        <v>0.14757831571522265</v>
      </c>
      <c r="AA97" s="48" t="e">
        <f t="shared" si="79"/>
        <v>#DIV/0!</v>
      </c>
      <c r="AB97" s="48" t="e">
        <f t="shared" si="79"/>
        <v>#DIV/0!</v>
      </c>
      <c r="AC97" s="48" t="e">
        <f t="shared" si="79"/>
        <v>#DIV/0!</v>
      </c>
      <c r="AD97" s="48" t="e">
        <f t="shared" si="79"/>
        <v>#DIV/0!</v>
      </c>
      <c r="AE97" s="48" t="e">
        <f t="shared" si="79"/>
        <v>#DIV/0!</v>
      </c>
      <c r="AF97" s="48" t="e">
        <f t="shared" si="79"/>
        <v>#DIV/0!</v>
      </c>
      <c r="AG97" s="48" t="e">
        <f t="shared" si="79"/>
        <v>#DIV/0!</v>
      </c>
      <c r="AH97" s="48" t="e">
        <f t="shared" si="79"/>
        <v>#DIV/0!</v>
      </c>
      <c r="AI97" s="48" t="e">
        <f t="shared" si="79"/>
        <v>#DIV/0!</v>
      </c>
      <c r="AJ97" s="48" t="e">
        <f t="shared" si="79"/>
        <v>#DIV/0!</v>
      </c>
      <c r="AK97" s="48" t="e">
        <f t="shared" si="79"/>
        <v>#DIV/0!</v>
      </c>
      <c r="AL97" s="48" t="e">
        <f t="shared" si="79"/>
        <v>#DIV/0!</v>
      </c>
      <c r="AM97" s="48" t="e">
        <f t="shared" si="79"/>
        <v>#DIV/0!</v>
      </c>
      <c r="AN97" s="48" t="e">
        <f t="shared" si="79"/>
        <v>#DIV/0!</v>
      </c>
      <c r="AO97" s="48" t="e">
        <f t="shared" si="79"/>
        <v>#DIV/0!</v>
      </c>
      <c r="AP97" s="48" t="e">
        <f t="shared" si="79"/>
        <v>#DIV/0!</v>
      </c>
      <c r="AQ97" s="48" t="e">
        <f t="shared" si="79"/>
        <v>#DIV/0!</v>
      </c>
      <c r="AR97" s="48" t="e">
        <f t="shared" si="79"/>
        <v>#DIV/0!</v>
      </c>
      <c r="AS97" s="48" t="e">
        <f t="shared" si="79"/>
        <v>#DIV/0!</v>
      </c>
      <c r="AT97" s="48" t="e">
        <f t="shared" si="79"/>
        <v>#DIV/0!</v>
      </c>
      <c r="AU97" s="48" t="e">
        <f t="shared" si="79"/>
        <v>#DIV/0!</v>
      </c>
    </row>
    <row r="98" spans="1:47" x14ac:dyDescent="0.2">
      <c r="A98" s="25" t="s">
        <v>1289</v>
      </c>
      <c r="B98" s="25"/>
      <c r="E98" s="27">
        <v>47413</v>
      </c>
      <c r="F98" s="25"/>
      <c r="G98" s="25"/>
      <c r="H98" s="25"/>
      <c r="I98" s="25"/>
      <c r="J98" s="25"/>
      <c r="K98" s="25"/>
      <c r="L98" s="25"/>
      <c r="M98" s="25"/>
      <c r="N98" s="25"/>
      <c r="O98" s="25"/>
      <c r="P98" s="25"/>
      <c r="Q98" s="25"/>
      <c r="R98" s="25"/>
      <c r="S98" s="25"/>
      <c r="T98" s="25"/>
      <c r="U98" s="25"/>
      <c r="V98" s="25"/>
      <c r="W98" s="25"/>
      <c r="X98" s="25"/>
      <c r="Y98" s="25"/>
      <c r="Z98" s="25"/>
    </row>
    <row r="99" spans="1:47" x14ac:dyDescent="0.2">
      <c r="A99" s="25" t="s">
        <v>1291</v>
      </c>
      <c r="B99" s="25"/>
      <c r="D99" s="27">
        <v>47413</v>
      </c>
      <c r="E99" s="25"/>
      <c r="F99" s="25"/>
      <c r="G99" s="25"/>
      <c r="H99" s="25"/>
      <c r="I99" s="25"/>
      <c r="J99" s="25"/>
      <c r="K99" s="25"/>
      <c r="L99" s="25"/>
      <c r="M99" s="25"/>
      <c r="N99" s="25"/>
      <c r="O99" s="25"/>
      <c r="P99" s="25"/>
      <c r="Q99" s="25"/>
      <c r="R99" s="25"/>
      <c r="S99" s="25"/>
      <c r="T99" s="25"/>
      <c r="U99" s="25"/>
      <c r="V99" s="25"/>
      <c r="W99" s="25"/>
      <c r="X99" s="25"/>
      <c r="Y99" s="25"/>
      <c r="Z99" s="25"/>
    </row>
    <row r="100" spans="1:47" x14ac:dyDescent="0.2">
      <c r="A100" s="46" t="s">
        <v>1410</v>
      </c>
      <c r="B100" s="25"/>
      <c r="C100" s="48" t="e">
        <f t="shared" ref="C100:AU100" si="80">C99/C$3</f>
        <v>#DIV/0!</v>
      </c>
      <c r="D100" s="48" t="e">
        <f t="shared" si="80"/>
        <v>#DIV/0!</v>
      </c>
      <c r="E100" s="48" t="e">
        <f t="shared" si="80"/>
        <v>#DIV/0!</v>
      </c>
      <c r="F100" s="48" t="e">
        <f t="shared" si="80"/>
        <v>#DIV/0!</v>
      </c>
      <c r="G100" s="48">
        <f t="shared" si="80"/>
        <v>0</v>
      </c>
      <c r="H100" s="48">
        <f t="shared" si="80"/>
        <v>0</v>
      </c>
      <c r="I100" s="48">
        <f t="shared" si="80"/>
        <v>0</v>
      </c>
      <c r="J100" s="48">
        <f t="shared" si="80"/>
        <v>0</v>
      </c>
      <c r="K100" s="48">
        <f t="shared" si="80"/>
        <v>0</v>
      </c>
      <c r="L100" s="48">
        <f t="shared" si="80"/>
        <v>0</v>
      </c>
      <c r="M100" s="48">
        <f t="shared" si="80"/>
        <v>0</v>
      </c>
      <c r="N100" s="48">
        <f t="shared" si="80"/>
        <v>0</v>
      </c>
      <c r="O100" s="48">
        <f t="shared" si="80"/>
        <v>0</v>
      </c>
      <c r="P100" s="48">
        <f t="shared" si="80"/>
        <v>0</v>
      </c>
      <c r="Q100" s="48">
        <f t="shared" si="80"/>
        <v>0</v>
      </c>
      <c r="R100" s="48">
        <f t="shared" si="80"/>
        <v>0</v>
      </c>
      <c r="S100" s="48">
        <f t="shared" si="80"/>
        <v>0</v>
      </c>
      <c r="T100" s="48">
        <f t="shared" si="80"/>
        <v>0</v>
      </c>
      <c r="U100" s="48">
        <f t="shared" si="80"/>
        <v>0</v>
      </c>
      <c r="V100" s="48">
        <f t="shared" si="80"/>
        <v>0</v>
      </c>
      <c r="W100" s="48">
        <f t="shared" si="80"/>
        <v>0</v>
      </c>
      <c r="X100" s="48">
        <f t="shared" si="80"/>
        <v>0</v>
      </c>
      <c r="Y100" s="48">
        <f t="shared" si="80"/>
        <v>0</v>
      </c>
      <c r="Z100" s="48">
        <f t="shared" si="80"/>
        <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c r="AU100" s="48" t="e">
        <f t="shared" si="80"/>
        <v>#DIV/0!</v>
      </c>
    </row>
    <row r="101" spans="1:47" x14ac:dyDescent="0.2">
      <c r="A101" s="25" t="s">
        <v>1373</v>
      </c>
      <c r="B101" s="25"/>
      <c r="E101" s="27">
        <v>1121</v>
      </c>
      <c r="F101" s="25">
        <v>350</v>
      </c>
      <c r="G101" s="25"/>
      <c r="H101" s="25"/>
      <c r="I101" s="25"/>
      <c r="J101" s="25"/>
      <c r="K101" s="25"/>
      <c r="L101" s="25"/>
      <c r="M101" s="25"/>
      <c r="N101" s="25"/>
      <c r="O101" s="25"/>
      <c r="P101" s="25"/>
      <c r="Q101" s="25"/>
      <c r="R101" s="25"/>
      <c r="S101" s="25"/>
      <c r="T101" s="25"/>
      <c r="U101" s="25"/>
      <c r="V101" s="25"/>
      <c r="W101" s="25"/>
      <c r="X101" s="25"/>
      <c r="Y101" s="25"/>
      <c r="Z101" s="25"/>
    </row>
    <row r="102" spans="1:47" x14ac:dyDescent="0.2">
      <c r="A102" s="25" t="s">
        <v>1292</v>
      </c>
      <c r="B102" s="27">
        <v>71241000</v>
      </c>
      <c r="C102" s="27">
        <v>10220079</v>
      </c>
      <c r="D102" s="27">
        <v>773464</v>
      </c>
      <c r="E102" s="27">
        <v>1145420</v>
      </c>
      <c r="F102" s="27">
        <v>6517254</v>
      </c>
      <c r="G102" s="27">
        <v>10220079</v>
      </c>
      <c r="H102" s="27">
        <v>9214759</v>
      </c>
      <c r="I102" s="27">
        <v>20554105</v>
      </c>
      <c r="J102" s="27">
        <v>44232936</v>
      </c>
      <c r="K102" s="27">
        <v>56614266</v>
      </c>
      <c r="L102" s="27">
        <v>51773504</v>
      </c>
      <c r="M102" s="27">
        <v>57563470</v>
      </c>
      <c r="N102" s="27">
        <v>70044000</v>
      </c>
      <c r="O102" s="27">
        <v>96640000</v>
      </c>
      <c r="P102" s="27">
        <v>79696000</v>
      </c>
      <c r="Q102" s="27">
        <v>93236000</v>
      </c>
      <c r="R102" s="27">
        <v>150842000</v>
      </c>
      <c r="S102" s="27">
        <v>150643000</v>
      </c>
      <c r="T102" s="27">
        <v>150252000</v>
      </c>
      <c r="U102" s="27">
        <v>140804000</v>
      </c>
      <c r="V102" s="27">
        <v>34236000</v>
      </c>
      <c r="W102" s="27">
        <v>35672000</v>
      </c>
      <c r="X102" s="27">
        <v>66607000</v>
      </c>
      <c r="Y102" s="27">
        <v>76363000</v>
      </c>
      <c r="Z102" s="27">
        <v>79048000</v>
      </c>
    </row>
    <row r="103" spans="1:47" x14ac:dyDescent="0.2">
      <c r="A103" s="46"/>
      <c r="B103" s="27"/>
      <c r="C103" s="48" t="e">
        <f t="shared" ref="C103:AU103" si="81">C102/C$3</f>
        <v>#DIV/0!</v>
      </c>
      <c r="D103" s="48" t="e">
        <f t="shared" si="81"/>
        <v>#DIV/0!</v>
      </c>
      <c r="E103" s="48" t="e">
        <f t="shared" si="81"/>
        <v>#DIV/0!</v>
      </c>
      <c r="F103" s="48" t="e">
        <f t="shared" si="81"/>
        <v>#DIV/0!</v>
      </c>
      <c r="G103" s="48">
        <f t="shared" si="81"/>
        <v>48.138231398628001</v>
      </c>
      <c r="H103" s="48">
        <f t="shared" si="81"/>
        <v>5.8483066322336521</v>
      </c>
      <c r="I103" s="48">
        <f t="shared" si="81"/>
        <v>3.4407702707827368</v>
      </c>
      <c r="J103" s="48">
        <f t="shared" si="81"/>
        <v>3.3475223721767611</v>
      </c>
      <c r="K103" s="48">
        <f t="shared" si="81"/>
        <v>2.7474712440634992</v>
      </c>
      <c r="L103" s="48">
        <f t="shared" si="81"/>
        <v>2.587562411716458</v>
      </c>
      <c r="M103" s="48">
        <f t="shared" si="81"/>
        <v>0.71023590468884423</v>
      </c>
      <c r="N103" s="48">
        <f t="shared" si="81"/>
        <v>1.1787710104731899</v>
      </c>
      <c r="O103" s="48">
        <f t="shared" si="81"/>
        <v>1.2761176704264421</v>
      </c>
      <c r="P103" s="48">
        <f t="shared" si="81"/>
        <v>0.77760696089514902</v>
      </c>
      <c r="Q103" s="48">
        <f t="shared" si="81"/>
        <v>0.50789257849567648</v>
      </c>
      <c r="R103" s="48">
        <f t="shared" si="81"/>
        <v>0.76689091256145936</v>
      </c>
      <c r="S103" s="48">
        <f t="shared" si="81"/>
        <v>0.36371302768091834</v>
      </c>
      <c r="T103" s="48">
        <f t="shared" si="81"/>
        <v>0.7719832995506648</v>
      </c>
      <c r="U103" s="48">
        <f t="shared" si="81"/>
        <v>0.56923727954942793</v>
      </c>
      <c r="V103" s="48">
        <f t="shared" si="81"/>
        <v>0.10389743501732525</v>
      </c>
      <c r="W103" s="48">
        <f t="shared" si="81"/>
        <v>6.6260707081819206E-2</v>
      </c>
      <c r="X103" s="48">
        <f t="shared" si="81"/>
        <v>8.9302456698939062E-2</v>
      </c>
      <c r="Y103" s="48">
        <f t="shared" si="81"/>
        <v>8.6724572176919743E-2</v>
      </c>
      <c r="Z103" s="48">
        <f t="shared" si="81"/>
        <v>7.5587330810619233E-2</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c r="AU103" s="48" t="e">
        <f t="shared" si="81"/>
        <v>#DIV/0!</v>
      </c>
    </row>
    <row r="104" spans="1:47" x14ac:dyDescent="0.2">
      <c r="A104" s="25" t="s">
        <v>1374</v>
      </c>
      <c r="B104" s="27">
        <v>71048000</v>
      </c>
      <c r="C104" s="25"/>
      <c r="D104" s="25"/>
      <c r="E104" s="25"/>
      <c r="F104" s="25"/>
      <c r="G104" s="25"/>
      <c r="H104" s="25"/>
      <c r="I104" s="25"/>
      <c r="J104" s="25"/>
      <c r="K104" s="25"/>
      <c r="L104" s="25"/>
      <c r="M104" s="25"/>
      <c r="N104" s="25"/>
      <c r="O104" s="25"/>
      <c r="P104" s="25"/>
      <c r="Q104" s="25"/>
      <c r="R104" s="25"/>
      <c r="S104" s="25"/>
      <c r="T104" s="25"/>
      <c r="U104" s="25"/>
      <c r="V104" s="25"/>
      <c r="W104" s="25">
        <v>0</v>
      </c>
      <c r="X104" s="27">
        <v>43148000</v>
      </c>
      <c r="Y104" s="27">
        <v>73773000</v>
      </c>
      <c r="Z104" s="27">
        <v>71049000</v>
      </c>
    </row>
    <row r="105" spans="1:47" x14ac:dyDescent="0.2">
      <c r="A105" s="25" t="s">
        <v>1375</v>
      </c>
      <c r="B105" s="27">
        <v>71048000</v>
      </c>
      <c r="C105" s="25"/>
      <c r="D105" s="25"/>
      <c r="E105" s="25"/>
      <c r="F105" s="25"/>
      <c r="G105" s="25"/>
      <c r="H105" s="25"/>
      <c r="I105" s="25"/>
      <c r="J105" s="25"/>
      <c r="K105" s="25"/>
      <c r="L105" s="25"/>
      <c r="M105" s="25"/>
      <c r="N105" s="25"/>
      <c r="O105" s="25"/>
      <c r="P105" s="25"/>
      <c r="Q105" s="25"/>
      <c r="R105" s="25"/>
      <c r="S105" s="25"/>
      <c r="T105" s="25"/>
      <c r="U105" s="25"/>
      <c r="V105" s="25"/>
      <c r="W105" s="25">
        <v>0</v>
      </c>
      <c r="X105" s="27">
        <v>43148000</v>
      </c>
      <c r="Y105" s="27">
        <v>73773000</v>
      </c>
      <c r="Z105" s="27">
        <v>71049000</v>
      </c>
    </row>
    <row r="106" spans="1:47" x14ac:dyDescent="0.2">
      <c r="A106" s="25" t="s">
        <v>1384</v>
      </c>
      <c r="B106" s="27">
        <v>71048000</v>
      </c>
      <c r="C106" s="25"/>
      <c r="D106" s="25"/>
      <c r="E106" s="25"/>
      <c r="F106" s="25"/>
      <c r="G106" s="25"/>
      <c r="H106" s="25"/>
      <c r="I106" s="25"/>
      <c r="J106" s="25"/>
      <c r="K106" s="25"/>
      <c r="L106" s="25"/>
      <c r="M106" s="25"/>
      <c r="N106" s="25"/>
      <c r="O106" s="25"/>
      <c r="P106" s="25"/>
      <c r="Q106" s="25"/>
      <c r="R106" s="25"/>
      <c r="S106" s="25"/>
      <c r="T106" s="25"/>
      <c r="U106" s="25"/>
      <c r="V106" s="25"/>
      <c r="W106" s="25">
        <v>0</v>
      </c>
      <c r="X106" s="27">
        <v>43148000</v>
      </c>
      <c r="Y106" s="27">
        <v>73773000</v>
      </c>
      <c r="Z106" s="27">
        <v>71049000</v>
      </c>
    </row>
    <row r="107" spans="1:47" x14ac:dyDescent="0.2">
      <c r="A107" s="25" t="s">
        <v>1385</v>
      </c>
      <c r="B107" s="27">
        <v>71048000</v>
      </c>
      <c r="C107" s="25"/>
      <c r="D107" s="25"/>
      <c r="E107" s="25"/>
      <c r="F107" s="25"/>
      <c r="G107" s="25"/>
      <c r="H107" s="25"/>
      <c r="I107" s="25"/>
      <c r="J107" s="25"/>
      <c r="K107" s="25"/>
      <c r="L107" s="25"/>
      <c r="M107" s="25"/>
      <c r="N107" s="25"/>
      <c r="O107" s="25"/>
      <c r="P107" s="25"/>
      <c r="Q107" s="25"/>
      <c r="R107" s="25"/>
      <c r="S107" s="25"/>
      <c r="T107" s="25"/>
      <c r="U107" s="25"/>
      <c r="V107" s="25"/>
      <c r="W107" s="25">
        <v>0</v>
      </c>
      <c r="X107" s="27">
        <v>43148000</v>
      </c>
      <c r="Y107" s="27">
        <v>73773000</v>
      </c>
      <c r="Z107" s="27">
        <v>71049000</v>
      </c>
    </row>
    <row r="108" spans="1:47" x14ac:dyDescent="0.2">
      <c r="A108" s="25" t="s">
        <v>1386</v>
      </c>
      <c r="B108" s="25"/>
      <c r="D108" s="25"/>
      <c r="E108" s="27">
        <v>77132</v>
      </c>
      <c r="F108" s="25"/>
      <c r="G108" s="25"/>
      <c r="H108" s="25"/>
      <c r="I108" s="25"/>
      <c r="J108" s="25"/>
      <c r="K108" s="25"/>
      <c r="L108" s="25"/>
      <c r="M108" s="25"/>
      <c r="N108" s="25"/>
      <c r="O108" s="25"/>
      <c r="P108" s="25"/>
      <c r="Q108" s="25"/>
      <c r="R108" s="25"/>
      <c r="S108" s="25"/>
      <c r="T108" s="25"/>
      <c r="U108" s="25"/>
      <c r="V108" s="25"/>
      <c r="W108" s="25"/>
      <c r="X108" s="25"/>
      <c r="Y108" s="25"/>
      <c r="Z108" s="25"/>
    </row>
    <row r="109" spans="1:47" x14ac:dyDescent="0.2">
      <c r="A109" s="25" t="s">
        <v>1293</v>
      </c>
      <c r="B109" s="27">
        <v>682674000</v>
      </c>
      <c r="C109" s="27">
        <v>-39706</v>
      </c>
      <c r="D109" s="25">
        <v>0</v>
      </c>
      <c r="E109" s="25">
        <v>0</v>
      </c>
      <c r="F109" s="27">
        <v>-9087849</v>
      </c>
      <c r="G109" s="27">
        <v>-13561417</v>
      </c>
      <c r="H109" s="27">
        <v>-15582856</v>
      </c>
      <c r="I109" s="27">
        <v>-28150207</v>
      </c>
      <c r="J109" s="27">
        <v>-50434702</v>
      </c>
      <c r="K109" s="27">
        <v>-58458260</v>
      </c>
      <c r="L109" s="27">
        <v>-54257632</v>
      </c>
      <c r="M109" s="27">
        <v>-19838941</v>
      </c>
      <c r="N109" s="27">
        <v>-53625000</v>
      </c>
      <c r="O109" s="27">
        <v>-80434000</v>
      </c>
      <c r="P109" s="27">
        <v>-63036000</v>
      </c>
      <c r="Q109" s="27">
        <v>-27452000</v>
      </c>
      <c r="R109" s="27">
        <v>-83210000</v>
      </c>
      <c r="S109" s="27">
        <v>81002000</v>
      </c>
      <c r="T109" s="27">
        <v>-69330000</v>
      </c>
      <c r="U109" s="27">
        <v>-67610000</v>
      </c>
      <c r="V109" s="27">
        <v>144255000</v>
      </c>
      <c r="W109" s="27">
        <v>275902000</v>
      </c>
      <c r="X109" s="27">
        <v>267531000</v>
      </c>
      <c r="Y109" s="27">
        <v>337574000</v>
      </c>
      <c r="Z109" s="27">
        <v>551475000</v>
      </c>
    </row>
    <row r="110" spans="1:47" x14ac:dyDescent="0.2">
      <c r="A110" s="25" t="s">
        <v>1295</v>
      </c>
      <c r="B110" s="27">
        <v>-17983000</v>
      </c>
      <c r="C110" s="25"/>
      <c r="D110" s="25"/>
      <c r="E110" s="25"/>
      <c r="F110" s="25"/>
      <c r="G110" s="25"/>
      <c r="H110" s="25"/>
      <c r="I110" s="25"/>
      <c r="J110" s="27">
        <v>1717503</v>
      </c>
      <c r="K110" s="27">
        <v>100747</v>
      </c>
      <c r="L110" s="27">
        <v>49015</v>
      </c>
      <c r="M110" s="25">
        <v>0</v>
      </c>
      <c r="N110" s="25">
        <v>0</v>
      </c>
      <c r="O110" s="27">
        <v>-3274000</v>
      </c>
      <c r="P110" s="27">
        <v>-5581000</v>
      </c>
      <c r="Q110" s="27">
        <v>-5201000</v>
      </c>
      <c r="R110" s="27">
        <v>-19977000</v>
      </c>
      <c r="S110" s="27">
        <v>-21984000</v>
      </c>
      <c r="T110" s="27">
        <v>-18041000</v>
      </c>
      <c r="U110" s="27">
        <v>-11627000</v>
      </c>
      <c r="V110" s="27">
        <v>-20378000</v>
      </c>
      <c r="W110" s="27">
        <v>-7526000</v>
      </c>
      <c r="X110" s="27">
        <v>-16947000</v>
      </c>
      <c r="Y110" s="27">
        <v>-18762000</v>
      </c>
      <c r="Z110" s="27">
        <v>-18095000</v>
      </c>
    </row>
    <row r="111" spans="1:47" x14ac:dyDescent="0.2">
      <c r="A111" s="25" t="s">
        <v>1296</v>
      </c>
      <c r="B111" s="25"/>
      <c r="E111" s="25"/>
      <c r="F111" s="25"/>
      <c r="G111" s="25"/>
      <c r="H111" s="25"/>
      <c r="I111" s="25"/>
      <c r="J111" s="25"/>
      <c r="K111" s="25"/>
      <c r="L111" s="27">
        <v>1717503</v>
      </c>
      <c r="M111" s="27">
        <v>97737</v>
      </c>
      <c r="N111" s="27">
        <v>49015</v>
      </c>
      <c r="O111" s="25"/>
      <c r="P111" s="27">
        <v>59028</v>
      </c>
      <c r="Q111" s="25"/>
      <c r="R111" s="25"/>
      <c r="S111" s="25"/>
      <c r="T111" s="25"/>
      <c r="U111" s="25"/>
      <c r="V111" s="25"/>
      <c r="W111" s="25"/>
      <c r="X111" s="25"/>
      <c r="Y111" s="25"/>
      <c r="Z111" s="25"/>
    </row>
    <row r="112" spans="1:47" x14ac:dyDescent="0.2">
      <c r="A112" s="25" t="s">
        <v>1297</v>
      </c>
      <c r="B112" s="27">
        <v>17983000</v>
      </c>
      <c r="C112" s="25"/>
      <c r="D112" s="25"/>
      <c r="E112" s="25"/>
      <c r="F112" s="25"/>
      <c r="G112" s="25"/>
      <c r="H112" s="25"/>
      <c r="I112" s="25"/>
      <c r="J112" s="25"/>
      <c r="K112" s="25"/>
      <c r="L112" s="25"/>
      <c r="M112" s="25">
        <v>0</v>
      </c>
      <c r="N112" s="25">
        <v>0</v>
      </c>
      <c r="O112" s="27">
        <v>3274000</v>
      </c>
      <c r="P112" s="27">
        <v>5581000</v>
      </c>
      <c r="Q112" s="27">
        <v>5201000</v>
      </c>
      <c r="R112" s="27">
        <v>19977000</v>
      </c>
      <c r="S112" s="27">
        <v>21984000</v>
      </c>
      <c r="T112" s="27">
        <v>18041000</v>
      </c>
      <c r="U112" s="27">
        <v>11627000</v>
      </c>
      <c r="V112" s="27">
        <v>20378000</v>
      </c>
      <c r="W112" s="27">
        <v>7526000</v>
      </c>
      <c r="X112" s="27">
        <v>16947000</v>
      </c>
      <c r="Y112" s="27">
        <v>18762000</v>
      </c>
      <c r="Z112" s="27">
        <v>18095000</v>
      </c>
    </row>
    <row r="113" spans="1:47" x14ac:dyDescent="0.2">
      <c r="A113" s="25" t="s">
        <v>1376</v>
      </c>
      <c r="B113" s="25"/>
      <c r="D113" s="25"/>
      <c r="E113" s="25"/>
      <c r="F113" s="25"/>
      <c r="G113" s="25"/>
      <c r="H113" s="25"/>
      <c r="I113" s="25"/>
      <c r="J113" s="25"/>
      <c r="K113" s="25"/>
      <c r="L113" s="27">
        <v>-100747</v>
      </c>
      <c r="M113" s="27">
        <v>-49015</v>
      </c>
      <c r="N113" s="27">
        <v>-63530</v>
      </c>
      <c r="O113" s="25"/>
      <c r="P113" s="25"/>
      <c r="Q113" s="25"/>
      <c r="R113" s="25"/>
      <c r="S113" s="25"/>
      <c r="T113" s="25"/>
      <c r="U113" s="25"/>
      <c r="V113" s="25"/>
      <c r="W113" s="25"/>
      <c r="X113" s="25"/>
      <c r="Y113" s="25"/>
      <c r="Z113" s="25"/>
    </row>
    <row r="114" spans="1:47" x14ac:dyDescent="0.2">
      <c r="A114" s="25" t="s">
        <v>1298</v>
      </c>
      <c r="B114" s="27">
        <v>27436000</v>
      </c>
      <c r="C114" s="25">
        <v>54</v>
      </c>
      <c r="D114" s="27">
        <v>-25076</v>
      </c>
      <c r="E114" s="25"/>
      <c r="F114" s="27">
        <v>-3527</v>
      </c>
      <c r="G114" s="27">
        <v>286044</v>
      </c>
      <c r="H114" s="25"/>
      <c r="I114" s="25"/>
      <c r="J114" s="25"/>
      <c r="K114" s="27">
        <v>-3010</v>
      </c>
      <c r="L114" s="27">
        <v>966967</v>
      </c>
      <c r="M114" s="27">
        <v>69090</v>
      </c>
      <c r="N114" s="27">
        <v>73000</v>
      </c>
      <c r="O114" s="27">
        <v>229000</v>
      </c>
      <c r="P114" s="27">
        <v>242000</v>
      </c>
      <c r="Q114" s="27">
        <v>422000</v>
      </c>
      <c r="R114" s="27">
        <v>1326000</v>
      </c>
      <c r="S114" s="27">
        <v>2592000</v>
      </c>
      <c r="T114" s="27">
        <v>7578000</v>
      </c>
      <c r="U114" s="27">
        <v>6986000</v>
      </c>
      <c r="V114" s="27">
        <v>5425000</v>
      </c>
      <c r="W114" s="27">
        <v>-19858000</v>
      </c>
      <c r="X114" s="27">
        <v>-1666000</v>
      </c>
      <c r="Y114" s="27">
        <v>29517000</v>
      </c>
      <c r="Z114" s="27">
        <v>23752000</v>
      </c>
    </row>
    <row r="115" spans="1:47" x14ac:dyDescent="0.2">
      <c r="A115" s="25" t="s">
        <v>1299</v>
      </c>
      <c r="B115" s="27">
        <v>27436000</v>
      </c>
      <c r="C115" s="25"/>
      <c r="D115" s="25"/>
      <c r="E115" s="25"/>
      <c r="F115" s="25"/>
      <c r="G115" s="25"/>
      <c r="H115" s="25"/>
      <c r="I115" s="25"/>
      <c r="J115" s="25"/>
      <c r="K115" s="25"/>
      <c r="L115" s="25"/>
      <c r="M115" s="27">
        <v>69090</v>
      </c>
      <c r="N115" s="27">
        <v>73000</v>
      </c>
      <c r="O115" s="27">
        <v>229000</v>
      </c>
      <c r="P115" s="27">
        <v>242000</v>
      </c>
      <c r="Q115" s="27">
        <v>422000</v>
      </c>
      <c r="R115" s="27">
        <v>1326000</v>
      </c>
      <c r="S115" s="27">
        <v>2592000</v>
      </c>
      <c r="T115" s="27">
        <v>7578000</v>
      </c>
      <c r="U115" s="27">
        <v>6986000</v>
      </c>
      <c r="V115" s="27">
        <v>5425000</v>
      </c>
      <c r="W115" s="27">
        <v>1102000</v>
      </c>
      <c r="X115" s="27">
        <v>1046000</v>
      </c>
      <c r="Y115" s="27">
        <v>16317000</v>
      </c>
      <c r="Z115" s="27">
        <v>23752000</v>
      </c>
    </row>
    <row r="116" spans="1:47" x14ac:dyDescent="0.2">
      <c r="A116" s="25" t="s">
        <v>1300</v>
      </c>
      <c r="B116" s="25">
        <v>0</v>
      </c>
      <c r="D116" s="25">
        <v>54</v>
      </c>
      <c r="E116" s="27">
        <v>-25076</v>
      </c>
      <c r="F116" s="25"/>
      <c r="G116" s="27">
        <v>-3527</v>
      </c>
      <c r="H116" s="27">
        <v>286044</v>
      </c>
      <c r="I116" s="25"/>
      <c r="J116" s="25"/>
      <c r="K116" s="25"/>
      <c r="L116" s="27">
        <v>-3010</v>
      </c>
      <c r="M116" s="27">
        <v>966967</v>
      </c>
      <c r="N116" s="27">
        <v>5560</v>
      </c>
      <c r="O116" s="25"/>
      <c r="P116" s="25"/>
      <c r="Q116" s="25"/>
      <c r="R116" s="25"/>
      <c r="S116" s="25"/>
      <c r="T116" s="25"/>
      <c r="U116" s="25"/>
      <c r="V116" s="25">
        <v>0</v>
      </c>
      <c r="W116" s="25">
        <v>0</v>
      </c>
      <c r="X116" s="27">
        <v>-20960000</v>
      </c>
      <c r="Y116" s="27">
        <v>-2712000</v>
      </c>
      <c r="Z116" s="27">
        <v>13200000</v>
      </c>
    </row>
    <row r="117" spans="1:47" x14ac:dyDescent="0.2">
      <c r="A117" s="25" t="s">
        <v>1301</v>
      </c>
      <c r="B117" s="25">
        <v>0</v>
      </c>
      <c r="D117" s="25"/>
      <c r="E117" s="25"/>
      <c r="F117" s="25"/>
      <c r="G117" s="25"/>
      <c r="H117" s="25"/>
      <c r="I117" s="25"/>
      <c r="J117" s="25"/>
      <c r="K117" s="25"/>
      <c r="L117" s="25"/>
      <c r="M117" s="25"/>
      <c r="N117" s="25"/>
      <c r="O117" s="25"/>
      <c r="P117" s="25"/>
      <c r="Q117" s="25"/>
      <c r="R117" s="25"/>
      <c r="S117" s="25"/>
      <c r="T117" s="25"/>
      <c r="U117" s="25"/>
      <c r="V117" s="25"/>
      <c r="W117" s="25"/>
      <c r="X117" s="25">
        <v>0</v>
      </c>
      <c r="Y117" s="25">
        <v>0</v>
      </c>
      <c r="Z117" s="27">
        <v>-13200000</v>
      </c>
    </row>
    <row r="118" spans="1:47" x14ac:dyDescent="0.2">
      <c r="A118" s="25" t="s">
        <v>1302</v>
      </c>
      <c r="B118" s="25"/>
      <c r="D118" s="25"/>
      <c r="E118" s="25"/>
      <c r="F118" s="25"/>
      <c r="G118" s="25"/>
      <c r="H118" s="25"/>
      <c r="I118" s="25"/>
      <c r="J118" s="25"/>
      <c r="K118" s="25"/>
      <c r="L118" s="25"/>
      <c r="M118" s="25"/>
      <c r="N118" s="25"/>
      <c r="O118" s="25"/>
      <c r="P118" s="25"/>
      <c r="Q118" s="25"/>
      <c r="R118" s="25"/>
      <c r="S118" s="25"/>
      <c r="T118" s="25"/>
      <c r="U118" s="25"/>
      <c r="V118" s="25"/>
      <c r="W118" s="25"/>
      <c r="X118" s="27">
        <v>20960000</v>
      </c>
      <c r="Y118" s="27">
        <v>2712000</v>
      </c>
      <c r="Z118" s="25"/>
    </row>
    <row r="119" spans="1:47" x14ac:dyDescent="0.2">
      <c r="A119" s="25" t="s">
        <v>1303</v>
      </c>
      <c r="B119" s="25"/>
      <c r="E119" s="25"/>
      <c r="F119" s="25"/>
      <c r="G119" s="25"/>
      <c r="H119" s="25"/>
      <c r="I119" s="25"/>
      <c r="J119" s="25"/>
      <c r="K119" s="25"/>
      <c r="L119" s="25"/>
      <c r="M119" s="25"/>
      <c r="N119" s="27">
        <v>966967</v>
      </c>
      <c r="O119" s="25"/>
      <c r="P119" s="27">
        <v>14416</v>
      </c>
      <c r="Q119" s="25"/>
      <c r="R119" s="25"/>
      <c r="S119" s="25"/>
      <c r="T119" s="25"/>
      <c r="U119" s="25"/>
      <c r="V119" s="25"/>
      <c r="W119" s="25"/>
      <c r="X119" s="25"/>
      <c r="Y119" s="25"/>
      <c r="Z119" s="25"/>
    </row>
    <row r="120" spans="1:47" x14ac:dyDescent="0.2">
      <c r="A120" s="46" t="s">
        <v>1411</v>
      </c>
      <c r="B120" s="25"/>
      <c r="C120" s="48" t="e">
        <f t="shared" ref="C120:AU120" si="82">C119/C$3</f>
        <v>#DIV/0!</v>
      </c>
      <c r="D120" s="48" t="e">
        <f t="shared" si="82"/>
        <v>#DIV/0!</v>
      </c>
      <c r="E120" s="48" t="e">
        <f t="shared" si="82"/>
        <v>#DIV/0!</v>
      </c>
      <c r="F120" s="48" t="e">
        <f t="shared" si="82"/>
        <v>#DIV/0!</v>
      </c>
      <c r="G120" s="48">
        <f t="shared" si="82"/>
        <v>0</v>
      </c>
      <c r="H120" s="48">
        <f t="shared" si="82"/>
        <v>0</v>
      </c>
      <c r="I120" s="48">
        <f t="shared" si="82"/>
        <v>0</v>
      </c>
      <c r="J120" s="48">
        <f t="shared" si="82"/>
        <v>0</v>
      </c>
      <c r="K120" s="48">
        <f t="shared" si="82"/>
        <v>0</v>
      </c>
      <c r="L120" s="48">
        <f t="shared" si="82"/>
        <v>0</v>
      </c>
      <c r="M120" s="48">
        <f t="shared" si="82"/>
        <v>0</v>
      </c>
      <c r="N120" s="48">
        <f t="shared" si="82"/>
        <v>1.6273095021475489E-2</v>
      </c>
      <c r="O120" s="48">
        <f t="shared" si="82"/>
        <v>0</v>
      </c>
      <c r="P120" s="48">
        <f t="shared" si="82"/>
        <v>1.4065927961584608E-4</v>
      </c>
      <c r="Q120" s="48">
        <f t="shared" si="82"/>
        <v>0</v>
      </c>
      <c r="R120" s="48">
        <f t="shared" si="82"/>
        <v>0</v>
      </c>
      <c r="S120" s="48">
        <f t="shared" si="82"/>
        <v>0</v>
      </c>
      <c r="T120" s="48">
        <f t="shared" si="82"/>
        <v>0</v>
      </c>
      <c r="U120" s="48">
        <f t="shared" si="82"/>
        <v>0</v>
      </c>
      <c r="V120" s="48">
        <f t="shared" si="82"/>
        <v>0</v>
      </c>
      <c r="W120" s="48">
        <f t="shared" si="82"/>
        <v>0</v>
      </c>
      <c r="X120" s="48">
        <f t="shared" si="82"/>
        <v>0</v>
      </c>
      <c r="Y120" s="48">
        <f t="shared" si="82"/>
        <v>0</v>
      </c>
      <c r="Z120" s="48">
        <f t="shared" si="82"/>
        <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c r="AU120" s="48" t="e">
        <f t="shared" si="82"/>
        <v>#DIV/0!</v>
      </c>
    </row>
    <row r="121" spans="1:47" x14ac:dyDescent="0.2">
      <c r="A121" s="25" t="s">
        <v>1304</v>
      </c>
      <c r="B121" s="27">
        <v>692127000</v>
      </c>
      <c r="C121" s="27">
        <v>-39652</v>
      </c>
      <c r="D121" s="27">
        <v>-64463</v>
      </c>
      <c r="E121" s="25"/>
      <c r="F121" s="27">
        <v>-9091376</v>
      </c>
      <c r="G121" s="27">
        <v>-13275373</v>
      </c>
      <c r="H121" s="25"/>
      <c r="I121" s="25"/>
      <c r="J121" s="27">
        <v>-48717199</v>
      </c>
      <c r="K121" s="27">
        <v>-58360523</v>
      </c>
      <c r="L121" s="27">
        <v>-53241650</v>
      </c>
      <c r="M121" s="27">
        <v>-19769851</v>
      </c>
      <c r="N121" s="27">
        <v>-53552000</v>
      </c>
      <c r="O121" s="27">
        <v>-83479000</v>
      </c>
      <c r="P121" s="27">
        <v>-68375000</v>
      </c>
      <c r="Q121" s="27">
        <v>-32231000</v>
      </c>
      <c r="R121" s="25" t="s">
        <v>1294</v>
      </c>
      <c r="S121" s="27">
        <v>61610000</v>
      </c>
      <c r="T121" s="27">
        <v>-79793000</v>
      </c>
      <c r="U121" s="27">
        <v>-72251000</v>
      </c>
      <c r="V121" s="27">
        <v>129302000</v>
      </c>
      <c r="W121" s="27">
        <v>248518000</v>
      </c>
      <c r="X121" s="27">
        <v>248918000</v>
      </c>
      <c r="Y121" s="27">
        <v>348329000</v>
      </c>
      <c r="Z121" s="27">
        <v>557132000</v>
      </c>
    </row>
    <row r="122" spans="1:47" x14ac:dyDescent="0.2">
      <c r="A122" s="25" t="s">
        <v>1305</v>
      </c>
      <c r="B122" s="27">
        <v>134849000</v>
      </c>
      <c r="C122" s="25">
        <v>0</v>
      </c>
      <c r="D122" s="25">
        <v>800</v>
      </c>
      <c r="E122" s="25"/>
      <c r="F122" s="25"/>
      <c r="G122" s="25"/>
      <c r="H122" s="25"/>
      <c r="I122" s="25"/>
      <c r="J122" s="27">
        <v>-63000</v>
      </c>
      <c r="K122" s="25">
        <v>0</v>
      </c>
      <c r="L122" s="25">
        <v>0</v>
      </c>
      <c r="M122" s="25"/>
      <c r="N122" s="25"/>
      <c r="O122" s="25"/>
      <c r="P122" s="25">
        <v>0</v>
      </c>
      <c r="Q122" s="25">
        <v>0</v>
      </c>
      <c r="R122" s="27">
        <v>1162000</v>
      </c>
      <c r="S122" s="27">
        <v>-1361000</v>
      </c>
      <c r="T122" s="27">
        <v>537000</v>
      </c>
      <c r="U122" s="27">
        <v>-11000</v>
      </c>
      <c r="V122" s="27">
        <v>217000</v>
      </c>
      <c r="W122" s="25" t="s">
        <v>1294</v>
      </c>
      <c r="X122" s="27">
        <v>46789000</v>
      </c>
      <c r="Y122" s="27">
        <v>66735000</v>
      </c>
      <c r="Z122" s="27">
        <v>113041000</v>
      </c>
    </row>
    <row r="123" spans="1:47" x14ac:dyDescent="0.2">
      <c r="A123" s="25" t="s">
        <v>1306</v>
      </c>
      <c r="B123" s="27">
        <v>557278000</v>
      </c>
      <c r="C123" s="27">
        <v>-39652</v>
      </c>
      <c r="D123" s="27">
        <v>-1134765</v>
      </c>
      <c r="E123" s="27">
        <v>-2115025</v>
      </c>
      <c r="F123" s="27">
        <v>-9091376</v>
      </c>
      <c r="G123" s="27">
        <v>-13275373</v>
      </c>
      <c r="H123" s="27">
        <v>-14751986</v>
      </c>
      <c r="I123" s="27">
        <v>-23896183</v>
      </c>
      <c r="J123" s="27">
        <v>-48654199</v>
      </c>
      <c r="K123" s="27">
        <v>-58360523</v>
      </c>
      <c r="L123" s="27">
        <v>-53241650</v>
      </c>
      <c r="M123" s="27">
        <v>-19769851</v>
      </c>
      <c r="N123" s="27">
        <v>-53552000</v>
      </c>
      <c r="O123" s="27">
        <v>-83479000</v>
      </c>
      <c r="P123" s="27">
        <v>-68375000</v>
      </c>
      <c r="Q123" s="27">
        <v>-32231000</v>
      </c>
      <c r="R123" s="25" t="s">
        <v>1294</v>
      </c>
      <c r="S123" s="27">
        <v>62971000</v>
      </c>
      <c r="T123" s="27">
        <v>-80330000</v>
      </c>
      <c r="U123" s="27">
        <v>-72240000</v>
      </c>
      <c r="V123" s="27">
        <v>129085000</v>
      </c>
      <c r="W123" s="27">
        <v>402710000</v>
      </c>
      <c r="X123" s="27">
        <v>202129000</v>
      </c>
      <c r="Y123" s="27">
        <v>281594000</v>
      </c>
      <c r="Z123" s="27">
        <v>444091000</v>
      </c>
    </row>
    <row r="124" spans="1:47" x14ac:dyDescent="0.2">
      <c r="A124" s="25" t="s">
        <v>1307</v>
      </c>
      <c r="B124" s="27">
        <v>557278000</v>
      </c>
      <c r="C124" s="27">
        <v>-39652</v>
      </c>
      <c r="D124" s="27">
        <v>-1134765</v>
      </c>
      <c r="E124" s="27">
        <v>-2115025</v>
      </c>
      <c r="F124" s="27">
        <v>-9091376</v>
      </c>
      <c r="G124" s="27">
        <v>-13275373</v>
      </c>
      <c r="H124" s="27">
        <v>-14751986</v>
      </c>
      <c r="I124" s="27">
        <v>-23896183</v>
      </c>
      <c r="J124" s="27">
        <v>-48654199</v>
      </c>
      <c r="K124" s="27">
        <v>-58360523</v>
      </c>
      <c r="L124" s="27">
        <v>-53241650</v>
      </c>
      <c r="M124" s="27">
        <v>-19769851</v>
      </c>
      <c r="N124" s="27">
        <v>-53552000</v>
      </c>
      <c r="O124" s="27">
        <v>-83479000</v>
      </c>
      <c r="P124" s="27">
        <v>-68375000</v>
      </c>
      <c r="Q124" s="27">
        <v>-32231000</v>
      </c>
      <c r="R124" s="25" t="s">
        <v>1294</v>
      </c>
      <c r="S124" s="27">
        <v>62971000</v>
      </c>
      <c r="T124" s="27">
        <v>-80330000</v>
      </c>
      <c r="U124" s="27">
        <v>-72240000</v>
      </c>
      <c r="V124" s="27">
        <v>129085000</v>
      </c>
      <c r="W124" s="27">
        <v>402710000</v>
      </c>
      <c r="X124" s="27">
        <v>202129000</v>
      </c>
      <c r="Y124" s="27">
        <v>281594000</v>
      </c>
      <c r="Z124" s="27">
        <v>444091000</v>
      </c>
    </row>
    <row r="125" spans="1:47" x14ac:dyDescent="0.2">
      <c r="A125" s="25" t="s">
        <v>1308</v>
      </c>
      <c r="B125" s="27">
        <v>557278000</v>
      </c>
      <c r="C125" s="27">
        <v>-39652</v>
      </c>
      <c r="D125" s="27">
        <v>-1134765</v>
      </c>
      <c r="E125" s="27">
        <v>-2115025</v>
      </c>
      <c r="F125" s="27">
        <v>-9091376</v>
      </c>
      <c r="G125" s="27">
        <v>-13275373</v>
      </c>
      <c r="H125" s="27">
        <v>-14751986</v>
      </c>
      <c r="I125" s="27">
        <v>-23896183</v>
      </c>
      <c r="J125" s="27">
        <v>-48654199</v>
      </c>
      <c r="K125" s="27">
        <v>-58360523</v>
      </c>
      <c r="L125" s="27">
        <v>-53241650</v>
      </c>
      <c r="M125" s="27">
        <v>-19769851</v>
      </c>
      <c r="N125" s="27">
        <v>-53552000</v>
      </c>
      <c r="O125" s="27">
        <v>-83479000</v>
      </c>
      <c r="P125" s="27">
        <v>-68375000</v>
      </c>
      <c r="Q125" s="27">
        <v>-32231000</v>
      </c>
      <c r="R125" s="25" t="s">
        <v>1294</v>
      </c>
      <c r="S125" s="27">
        <v>62971000</v>
      </c>
      <c r="T125" s="27">
        <v>-80330000</v>
      </c>
      <c r="U125" s="27">
        <v>-72240000</v>
      </c>
      <c r="V125" s="27">
        <v>129085000</v>
      </c>
      <c r="W125" s="27">
        <v>402710000</v>
      </c>
      <c r="X125" s="27">
        <v>202129000</v>
      </c>
      <c r="Y125" s="27">
        <v>281594000</v>
      </c>
      <c r="Z125" s="27">
        <v>444091000</v>
      </c>
    </row>
    <row r="126" spans="1:47" x14ac:dyDescent="0.2">
      <c r="A126" s="25" t="s">
        <v>1309</v>
      </c>
      <c r="B126" s="27">
        <v>557278000</v>
      </c>
      <c r="C126" s="27">
        <v>-39652</v>
      </c>
      <c r="D126" s="27">
        <v>-1134765</v>
      </c>
      <c r="E126" s="27">
        <v>-2115025</v>
      </c>
      <c r="F126" s="27">
        <v>-9091376</v>
      </c>
      <c r="G126" s="27">
        <v>-13275373</v>
      </c>
      <c r="H126" s="27">
        <v>-14751986</v>
      </c>
      <c r="I126" s="27">
        <v>-23896183</v>
      </c>
      <c r="J126" s="27">
        <v>-48654199</v>
      </c>
      <c r="K126" s="27">
        <v>-58360523</v>
      </c>
      <c r="L126" s="27">
        <v>-53241650</v>
      </c>
      <c r="M126" s="27">
        <v>-19769851</v>
      </c>
      <c r="N126" s="27">
        <v>-53552000</v>
      </c>
      <c r="O126" s="27">
        <v>-83479000</v>
      </c>
      <c r="P126" s="27">
        <v>-68375000</v>
      </c>
      <c r="Q126" s="27">
        <v>-32231000</v>
      </c>
      <c r="R126" s="25" t="s">
        <v>1294</v>
      </c>
      <c r="S126" s="27">
        <v>62971000</v>
      </c>
      <c r="T126" s="27">
        <v>-80330000</v>
      </c>
      <c r="U126" s="27">
        <v>-72240000</v>
      </c>
      <c r="V126" s="27">
        <v>129085000</v>
      </c>
      <c r="W126" s="27">
        <v>402710000</v>
      </c>
      <c r="X126" s="27">
        <v>202129000</v>
      </c>
      <c r="Y126" s="27">
        <v>281594000</v>
      </c>
      <c r="Z126" s="27">
        <v>444091000</v>
      </c>
    </row>
    <row r="127" spans="1:47" x14ac:dyDescent="0.2">
      <c r="A127" s="25" t="s">
        <v>1312</v>
      </c>
      <c r="B127" s="27">
        <v>557278000</v>
      </c>
      <c r="C127" s="27">
        <v>-39652</v>
      </c>
      <c r="D127" s="27">
        <v>-1134765</v>
      </c>
      <c r="E127" s="27">
        <v>-2115025</v>
      </c>
      <c r="F127" s="27">
        <v>-9091376</v>
      </c>
      <c r="G127" s="27">
        <v>-13275373</v>
      </c>
      <c r="H127" s="27">
        <v>-14751986</v>
      </c>
      <c r="I127" s="27">
        <v>-23896183</v>
      </c>
      <c r="J127" s="27">
        <v>-48654199</v>
      </c>
      <c r="K127" s="27">
        <v>-58360523</v>
      </c>
      <c r="L127" s="27">
        <v>-53241650</v>
      </c>
      <c r="M127" s="27">
        <v>-19769851</v>
      </c>
      <c r="N127" s="27">
        <v>-53552000</v>
      </c>
      <c r="O127" s="27">
        <v>-83479000</v>
      </c>
      <c r="P127" s="27">
        <v>-68375000</v>
      </c>
      <c r="Q127" s="27">
        <v>-32231000</v>
      </c>
      <c r="R127" s="25" t="s">
        <v>1294</v>
      </c>
      <c r="S127" s="27">
        <v>62971000</v>
      </c>
      <c r="T127" s="27">
        <v>-80330000</v>
      </c>
      <c r="U127" s="27">
        <v>-72240000</v>
      </c>
      <c r="V127" s="27">
        <v>129085000</v>
      </c>
      <c r="W127" s="27">
        <v>402710000</v>
      </c>
      <c r="X127" s="27">
        <v>202129000</v>
      </c>
      <c r="Y127" s="27">
        <v>281594000</v>
      </c>
      <c r="Z127" s="27">
        <v>444091000</v>
      </c>
    </row>
    <row r="128" spans="1:47" x14ac:dyDescent="0.2">
      <c r="A128" s="25" t="s">
        <v>1313</v>
      </c>
      <c r="B128" s="25">
        <v>4.4800000000000004</v>
      </c>
      <c r="C128" s="25">
        <v>0</v>
      </c>
      <c r="D128" s="25">
        <v>-0.25</v>
      </c>
      <c r="E128" s="25">
        <v>-0.31</v>
      </c>
      <c r="F128" s="25">
        <v>-0.26</v>
      </c>
      <c r="G128" s="25">
        <v>-0.26</v>
      </c>
      <c r="H128" s="25">
        <v>-0.24</v>
      </c>
      <c r="I128" s="25">
        <v>-0.32</v>
      </c>
      <c r="J128" s="25">
        <v>-0.61</v>
      </c>
      <c r="K128" s="25">
        <v>-0.67</v>
      </c>
      <c r="L128" s="25">
        <v>-0.56000000000000005</v>
      </c>
      <c r="M128" s="25">
        <v>-0.19</v>
      </c>
      <c r="N128" s="25">
        <v>-0.48</v>
      </c>
      <c r="O128" s="25">
        <v>-0.74</v>
      </c>
      <c r="P128" s="25">
        <v>-0.56000000000000005</v>
      </c>
      <c r="Q128" s="25">
        <v>-0.25</v>
      </c>
      <c r="R128" s="25">
        <v>-0.81</v>
      </c>
      <c r="S128" s="25">
        <v>0.46</v>
      </c>
      <c r="T128" s="25">
        <v>-0.56000000000000005</v>
      </c>
      <c r="U128" s="25">
        <v>-0.5</v>
      </c>
      <c r="V128" s="25">
        <v>0.95</v>
      </c>
      <c r="W128" s="25">
        <v>2.86</v>
      </c>
      <c r="X128" s="25">
        <v>1.48</v>
      </c>
      <c r="Y128" s="25">
        <v>2.13</v>
      </c>
      <c r="Z128" s="25">
        <v>3.5</v>
      </c>
    </row>
    <row r="129" spans="1:47" x14ac:dyDescent="0.2">
      <c r="A129" s="25" t="s">
        <v>1314</v>
      </c>
      <c r="B129" s="25">
        <v>4.37</v>
      </c>
      <c r="C129" s="25">
        <v>0</v>
      </c>
      <c r="D129" s="25">
        <v>-0.25</v>
      </c>
      <c r="E129" s="25">
        <v>-0.31</v>
      </c>
      <c r="F129" s="25">
        <v>-0.26</v>
      </c>
      <c r="G129" s="25">
        <v>-0.26</v>
      </c>
      <c r="H129" s="25">
        <v>-0.24</v>
      </c>
      <c r="I129" s="25">
        <v>-0.32</v>
      </c>
      <c r="J129" s="25">
        <v>-0.61</v>
      </c>
      <c r="K129" s="25">
        <v>-0.67</v>
      </c>
      <c r="L129" s="25">
        <v>-0.56000000000000005</v>
      </c>
      <c r="M129" s="25">
        <v>-0.19</v>
      </c>
      <c r="N129" s="25">
        <v>-0.48</v>
      </c>
      <c r="O129" s="25">
        <v>-0.74</v>
      </c>
      <c r="P129" s="25">
        <v>-0.56000000000000005</v>
      </c>
      <c r="Q129" s="25">
        <v>-0.25</v>
      </c>
      <c r="R129" s="25">
        <v>-0.81</v>
      </c>
      <c r="S129" s="25">
        <v>0.45</v>
      </c>
      <c r="T129" s="25">
        <v>-0.56000000000000005</v>
      </c>
      <c r="U129" s="25">
        <v>-0.5</v>
      </c>
      <c r="V129" s="25">
        <v>0.91</v>
      </c>
      <c r="W129" s="25">
        <v>2.74</v>
      </c>
      <c r="X129" s="25">
        <v>1.44</v>
      </c>
      <c r="Y129" s="25">
        <v>2.1</v>
      </c>
      <c r="Z129" s="25">
        <v>3.43</v>
      </c>
    </row>
    <row r="130" spans="1:47" x14ac:dyDescent="0.2">
      <c r="A130" s="25" t="s">
        <v>1315</v>
      </c>
      <c r="B130" s="27">
        <v>124449500</v>
      </c>
      <c r="C130" s="27">
        <v>1199450</v>
      </c>
      <c r="D130" s="27">
        <v>4599591</v>
      </c>
      <c r="E130" s="27">
        <v>6826109</v>
      </c>
      <c r="F130" s="27">
        <v>35411127</v>
      </c>
      <c r="G130" s="27">
        <v>50317021</v>
      </c>
      <c r="H130" s="27">
        <v>62610265</v>
      </c>
      <c r="I130" s="27">
        <v>74317930</v>
      </c>
      <c r="J130" s="27">
        <v>79843707</v>
      </c>
      <c r="K130" s="27">
        <v>86700094</v>
      </c>
      <c r="L130" s="27">
        <v>94357695</v>
      </c>
      <c r="M130" s="27">
        <v>102566089</v>
      </c>
      <c r="N130" s="27">
        <v>111077105</v>
      </c>
      <c r="O130" s="27">
        <v>112805439</v>
      </c>
      <c r="P130" s="27">
        <v>122690000</v>
      </c>
      <c r="Q130" s="27">
        <v>126704000</v>
      </c>
      <c r="R130" s="27">
        <v>127964000</v>
      </c>
      <c r="S130" s="27">
        <v>136419000</v>
      </c>
      <c r="T130" s="27">
        <v>143599000</v>
      </c>
      <c r="U130" s="27">
        <v>144329000</v>
      </c>
      <c r="V130" s="27">
        <v>136206000</v>
      </c>
      <c r="W130" s="27">
        <v>140646000</v>
      </c>
      <c r="X130" s="27">
        <v>136844000</v>
      </c>
      <c r="Y130" s="27">
        <v>131927000</v>
      </c>
      <c r="Z130" s="27">
        <v>126827000</v>
      </c>
    </row>
    <row r="131" spans="1:47" x14ac:dyDescent="0.2">
      <c r="A131" s="25" t="s">
        <v>1316</v>
      </c>
      <c r="B131" s="27">
        <v>127601500</v>
      </c>
      <c r="C131" s="27">
        <v>1199450</v>
      </c>
      <c r="D131" s="27">
        <v>4599591</v>
      </c>
      <c r="E131" s="27">
        <v>6826109</v>
      </c>
      <c r="F131" s="27">
        <v>35411127</v>
      </c>
      <c r="G131" s="27">
        <v>50317021</v>
      </c>
      <c r="H131" s="27">
        <v>62610265</v>
      </c>
      <c r="I131" s="27">
        <v>74317930</v>
      </c>
      <c r="J131" s="27">
        <v>79843707</v>
      </c>
      <c r="K131" s="27">
        <v>86700094</v>
      </c>
      <c r="L131" s="27">
        <v>94357695</v>
      </c>
      <c r="M131" s="27">
        <v>102566089</v>
      </c>
      <c r="N131" s="27">
        <v>111077105</v>
      </c>
      <c r="O131" s="27">
        <v>112805439</v>
      </c>
      <c r="P131" s="27">
        <v>122690000</v>
      </c>
      <c r="Q131" s="27">
        <v>126704000</v>
      </c>
      <c r="R131" s="27">
        <v>127964000</v>
      </c>
      <c r="S131" s="27">
        <v>139068000</v>
      </c>
      <c r="T131" s="27">
        <v>143599000</v>
      </c>
      <c r="U131" s="27">
        <v>144329000</v>
      </c>
      <c r="V131" s="27">
        <v>141463000</v>
      </c>
      <c r="W131" s="27">
        <v>146796000</v>
      </c>
      <c r="X131" s="27">
        <v>140608000</v>
      </c>
      <c r="Y131" s="27">
        <v>134197000</v>
      </c>
      <c r="Z131" s="27">
        <v>129424000</v>
      </c>
    </row>
    <row r="132" spans="1:47" x14ac:dyDescent="0.2">
      <c r="A132" s="25" t="s">
        <v>1317</v>
      </c>
      <c r="B132" s="27">
        <v>682674000</v>
      </c>
      <c r="C132" s="27">
        <v>-39706</v>
      </c>
      <c r="D132" s="25">
        <v>0</v>
      </c>
      <c r="E132" s="25">
        <v>0</v>
      </c>
      <c r="F132" s="27">
        <v>-9087849</v>
      </c>
      <c r="G132" s="27">
        <v>-13561417</v>
      </c>
      <c r="H132" s="27">
        <v>-15582856</v>
      </c>
      <c r="I132" s="27">
        <v>-28150207</v>
      </c>
      <c r="J132" s="27">
        <v>-50434702</v>
      </c>
      <c r="K132" s="27">
        <v>-58458260</v>
      </c>
      <c r="L132" s="27">
        <v>-54257632</v>
      </c>
      <c r="M132" s="27">
        <v>-19838941</v>
      </c>
      <c r="N132" s="27">
        <v>-53625000</v>
      </c>
      <c r="O132" s="27">
        <v>-80434000</v>
      </c>
      <c r="P132" s="27">
        <v>-63036000</v>
      </c>
      <c r="Q132" s="27">
        <v>-27452000</v>
      </c>
      <c r="R132" s="27">
        <v>-83210000</v>
      </c>
      <c r="S132" s="27">
        <v>81002000</v>
      </c>
      <c r="T132" s="27">
        <v>-69330000</v>
      </c>
      <c r="U132" s="27">
        <v>-67610000</v>
      </c>
      <c r="V132" s="27">
        <v>144255000</v>
      </c>
      <c r="W132" s="27">
        <v>275902000</v>
      </c>
      <c r="X132" s="27">
        <v>267531000</v>
      </c>
      <c r="Y132" s="27">
        <v>337574000</v>
      </c>
      <c r="Z132" s="27">
        <v>551475000</v>
      </c>
    </row>
    <row r="133" spans="1:47" x14ac:dyDescent="0.2">
      <c r="A133" s="25" t="s">
        <v>1318</v>
      </c>
      <c r="B133" s="27">
        <v>495998000</v>
      </c>
      <c r="C133" s="27">
        <v>64391</v>
      </c>
      <c r="D133" s="25">
        <v>0</v>
      </c>
      <c r="E133" s="25">
        <v>0</v>
      </c>
      <c r="F133" s="27">
        <v>9087849</v>
      </c>
      <c r="G133" s="27">
        <v>13688626</v>
      </c>
      <c r="H133" s="27">
        <v>16564602</v>
      </c>
      <c r="I133" s="27">
        <v>31949728</v>
      </c>
      <c r="J133" s="27">
        <v>59198841</v>
      </c>
      <c r="K133" s="27">
        <v>72129565</v>
      </c>
      <c r="L133" s="27">
        <v>67881747</v>
      </c>
      <c r="M133" s="27">
        <v>75925377</v>
      </c>
      <c r="N133" s="27">
        <v>95950000</v>
      </c>
      <c r="O133" s="27">
        <v>135233000</v>
      </c>
      <c r="P133" s="27">
        <v>138370000</v>
      </c>
      <c r="Q133" s="27">
        <v>162509000</v>
      </c>
      <c r="R133" s="27">
        <v>229901000</v>
      </c>
      <c r="S133" s="27">
        <v>235611000</v>
      </c>
      <c r="T133" s="27">
        <v>221192000</v>
      </c>
      <c r="U133" s="27">
        <v>263602000</v>
      </c>
      <c r="V133" s="27">
        <v>123339000</v>
      </c>
      <c r="W133" s="27">
        <v>167408000</v>
      </c>
      <c r="X133" s="27">
        <v>392585000</v>
      </c>
      <c r="Y133" s="27">
        <v>491679000</v>
      </c>
      <c r="Z133" s="27">
        <v>463849000</v>
      </c>
    </row>
    <row r="134" spans="1:47" x14ac:dyDescent="0.2">
      <c r="A134" s="25" t="s">
        <v>1319</v>
      </c>
      <c r="B134" s="27">
        <v>557278000</v>
      </c>
      <c r="C134" s="27">
        <v>-39652</v>
      </c>
      <c r="D134" s="27">
        <v>-1134765</v>
      </c>
      <c r="E134" s="27">
        <v>-2115025</v>
      </c>
      <c r="F134" s="27">
        <v>-9091376</v>
      </c>
      <c r="G134" s="27">
        <v>-13275373</v>
      </c>
      <c r="H134" s="27">
        <v>-14751986</v>
      </c>
      <c r="I134" s="27">
        <v>-23896183</v>
      </c>
      <c r="J134" s="27">
        <v>-48654199</v>
      </c>
      <c r="K134" s="27">
        <v>-58360523</v>
      </c>
      <c r="L134" s="27">
        <v>-53241650</v>
      </c>
      <c r="M134" s="27">
        <v>-19769851</v>
      </c>
      <c r="N134" s="27">
        <v>-53552000</v>
      </c>
      <c r="O134" s="27">
        <v>-83479000</v>
      </c>
      <c r="P134" s="27">
        <v>-68375000</v>
      </c>
      <c r="Q134" s="27">
        <v>-32231000</v>
      </c>
      <c r="R134" s="25" t="s">
        <v>1294</v>
      </c>
      <c r="S134" s="27">
        <v>62971000</v>
      </c>
      <c r="T134" s="27">
        <v>-80330000</v>
      </c>
      <c r="U134" s="27">
        <v>-72240000</v>
      </c>
      <c r="V134" s="27">
        <v>129085000</v>
      </c>
      <c r="W134" s="27">
        <v>402710000</v>
      </c>
      <c r="X134" s="27">
        <v>202129000</v>
      </c>
      <c r="Y134" s="27">
        <v>281594000</v>
      </c>
      <c r="Z134" s="27">
        <v>444091000</v>
      </c>
    </row>
    <row r="135" spans="1:47" x14ac:dyDescent="0.2">
      <c r="A135" s="25" t="s">
        <v>1320</v>
      </c>
      <c r="B135" s="25" t="s">
        <v>1294</v>
      </c>
      <c r="C135" s="27">
        <v>-39706</v>
      </c>
      <c r="D135" s="27">
        <v>-1134765</v>
      </c>
      <c r="E135" s="27">
        <v>-2115025</v>
      </c>
      <c r="F135" s="27">
        <v>-9087849</v>
      </c>
      <c r="G135" s="27">
        <v>-13561417</v>
      </c>
      <c r="H135" s="27">
        <v>-14751986</v>
      </c>
      <c r="I135" s="27">
        <v>-23896183</v>
      </c>
      <c r="J135" s="27">
        <v>-48654199</v>
      </c>
      <c r="K135" s="27">
        <v>-58357513</v>
      </c>
      <c r="L135" s="27">
        <v>-53241650</v>
      </c>
      <c r="M135" s="27">
        <v>-19838941</v>
      </c>
      <c r="N135" s="27">
        <v>-53625000</v>
      </c>
      <c r="O135" s="27">
        <v>-83708000</v>
      </c>
      <c r="P135" s="27">
        <v>-68617000</v>
      </c>
      <c r="Q135" s="27">
        <v>-32653000</v>
      </c>
      <c r="R135" s="25" t="s">
        <v>1294</v>
      </c>
      <c r="S135" s="27">
        <v>61415800</v>
      </c>
      <c r="T135" s="27">
        <v>-85861940</v>
      </c>
      <c r="U135" s="25" t="s">
        <v>1294</v>
      </c>
      <c r="V135" s="25" t="s">
        <v>1294</v>
      </c>
      <c r="W135" s="27">
        <v>417206340</v>
      </c>
      <c r="X135" s="27">
        <v>203481792</v>
      </c>
      <c r="Y135" s="25" t="s">
        <v>1294</v>
      </c>
      <c r="Z135" s="25" t="s">
        <v>1294</v>
      </c>
    </row>
    <row r="136" spans="1:47" x14ac:dyDescent="0.2">
      <c r="A136" s="25" t="s">
        <v>1321</v>
      </c>
      <c r="B136" s="25"/>
      <c r="D136" s="25"/>
      <c r="E136" s="25"/>
      <c r="F136" s="25"/>
      <c r="G136" s="25"/>
      <c r="H136" s="25"/>
      <c r="I136" s="25"/>
      <c r="J136" s="25"/>
      <c r="K136" s="27">
        <v>1717503</v>
      </c>
      <c r="L136" s="27">
        <v>97737</v>
      </c>
      <c r="M136" s="27">
        <v>49015</v>
      </c>
      <c r="N136" s="25"/>
      <c r="O136" s="27">
        <v>59028</v>
      </c>
      <c r="P136" s="25"/>
      <c r="Q136" s="25"/>
      <c r="R136" s="25"/>
      <c r="S136" s="25"/>
      <c r="T136" s="25"/>
      <c r="U136" s="25"/>
      <c r="V136" s="25"/>
      <c r="W136" s="25"/>
      <c r="X136" s="25"/>
      <c r="Y136" s="25"/>
      <c r="Z136" s="25"/>
    </row>
    <row r="137" spans="1:47" x14ac:dyDescent="0.2">
      <c r="A137" s="25" t="s">
        <v>1322</v>
      </c>
      <c r="B137" s="27">
        <v>17983000</v>
      </c>
      <c r="C137" s="25"/>
      <c r="D137" s="25"/>
      <c r="E137" s="25"/>
      <c r="F137" s="25"/>
      <c r="G137" s="25"/>
      <c r="H137" s="25"/>
      <c r="I137" s="25"/>
      <c r="J137" s="25"/>
      <c r="K137" s="25"/>
      <c r="L137" s="25"/>
      <c r="M137" s="25">
        <v>0</v>
      </c>
      <c r="N137" s="25">
        <v>0</v>
      </c>
      <c r="O137" s="27">
        <v>3274000</v>
      </c>
      <c r="P137" s="27">
        <v>5581000</v>
      </c>
      <c r="Q137" s="27">
        <v>5201000</v>
      </c>
      <c r="R137" s="27">
        <v>19977000</v>
      </c>
      <c r="S137" s="27">
        <v>21984000</v>
      </c>
      <c r="T137" s="27">
        <v>18041000</v>
      </c>
      <c r="U137" s="27">
        <v>11627000</v>
      </c>
      <c r="V137" s="27">
        <v>20378000</v>
      </c>
      <c r="W137" s="27">
        <v>7526000</v>
      </c>
      <c r="X137" s="27">
        <v>16947000</v>
      </c>
      <c r="Y137" s="27">
        <v>18762000</v>
      </c>
      <c r="Z137" s="27">
        <v>18095000</v>
      </c>
    </row>
    <row r="138" spans="1:47" x14ac:dyDescent="0.2">
      <c r="A138" s="25" t="s">
        <v>1323</v>
      </c>
      <c r="B138" s="27">
        <v>-17983000</v>
      </c>
      <c r="C138" s="25"/>
      <c r="D138" s="25"/>
      <c r="E138" s="25"/>
      <c r="F138" s="25"/>
      <c r="G138" s="25"/>
      <c r="H138" s="25"/>
      <c r="I138" s="25"/>
      <c r="J138" s="27">
        <v>1717503</v>
      </c>
      <c r="K138" s="27">
        <v>100747</v>
      </c>
      <c r="L138" s="27">
        <v>49015</v>
      </c>
      <c r="M138" s="25">
        <v>0</v>
      </c>
      <c r="N138" s="25">
        <v>0</v>
      </c>
      <c r="O138" s="27">
        <v>-3274000</v>
      </c>
      <c r="P138" s="27">
        <v>-5581000</v>
      </c>
      <c r="Q138" s="27">
        <v>-5201000</v>
      </c>
      <c r="R138" s="27">
        <v>-19977000</v>
      </c>
      <c r="S138" s="27">
        <v>-21984000</v>
      </c>
      <c r="T138" s="27">
        <v>-18041000</v>
      </c>
      <c r="U138" s="27">
        <v>-11627000</v>
      </c>
      <c r="V138" s="27">
        <v>-20378000</v>
      </c>
      <c r="W138" s="27">
        <v>-7526000</v>
      </c>
      <c r="X138" s="27">
        <v>-16947000</v>
      </c>
      <c r="Y138" s="27">
        <v>-18762000</v>
      </c>
      <c r="Z138" s="27">
        <v>-18095000</v>
      </c>
    </row>
    <row r="139" spans="1:47" x14ac:dyDescent="0.2">
      <c r="A139" s="25" t="s">
        <v>1281</v>
      </c>
      <c r="B139" s="27">
        <v>710110000</v>
      </c>
      <c r="C139" s="27">
        <v>-39706</v>
      </c>
      <c r="D139" s="25">
        <v>0</v>
      </c>
      <c r="E139" s="25">
        <v>0</v>
      </c>
      <c r="F139" s="27">
        <v>-9087849</v>
      </c>
      <c r="G139" s="27">
        <v>-13561417</v>
      </c>
      <c r="H139" s="27">
        <v>-15582856</v>
      </c>
      <c r="I139" s="27">
        <v>-28150207</v>
      </c>
      <c r="J139" s="27">
        <v>-50434702</v>
      </c>
      <c r="K139" s="27">
        <v>-58458260</v>
      </c>
      <c r="L139" s="27">
        <v>-54257632</v>
      </c>
      <c r="M139" s="27">
        <v>-19769851</v>
      </c>
      <c r="N139" s="27">
        <v>-53552000</v>
      </c>
      <c r="O139" s="27">
        <v>-80205000</v>
      </c>
      <c r="P139" s="27">
        <v>-62794000</v>
      </c>
      <c r="Q139" s="27">
        <v>-27030000</v>
      </c>
      <c r="R139" s="27">
        <v>-81884000</v>
      </c>
      <c r="S139" s="27">
        <v>83594000</v>
      </c>
      <c r="T139" s="27">
        <v>-61752000</v>
      </c>
      <c r="U139" s="27">
        <v>-60624000</v>
      </c>
      <c r="V139" s="27">
        <v>149680000</v>
      </c>
      <c r="W139" s="27">
        <v>256044000</v>
      </c>
      <c r="X139" s="27">
        <v>265865000</v>
      </c>
      <c r="Y139" s="27">
        <v>367091000</v>
      </c>
      <c r="Z139" s="27">
        <v>575227000</v>
      </c>
    </row>
    <row r="140" spans="1:47" x14ac:dyDescent="0.2">
      <c r="A140" s="25" t="s">
        <v>1278</v>
      </c>
      <c r="B140" s="27">
        <v>791836000</v>
      </c>
      <c r="C140" s="27">
        <v>-39706</v>
      </c>
      <c r="D140" s="25">
        <v>0</v>
      </c>
      <c r="E140" s="25">
        <v>0</v>
      </c>
      <c r="F140" s="27">
        <v>-8964499</v>
      </c>
      <c r="G140" s="27">
        <v>-13355069</v>
      </c>
      <c r="H140" s="27">
        <v>-15338857</v>
      </c>
      <c r="I140" s="27">
        <v>-27573716</v>
      </c>
      <c r="J140" s="27">
        <v>-49386824</v>
      </c>
      <c r="K140" s="27">
        <v>-57014522</v>
      </c>
      <c r="L140" s="27">
        <v>-52749707</v>
      </c>
      <c r="M140" s="27">
        <v>-18674028</v>
      </c>
      <c r="N140" s="27">
        <v>-52473000</v>
      </c>
      <c r="O140" s="27">
        <v>-78978000</v>
      </c>
      <c r="P140" s="27">
        <v>-61032000</v>
      </c>
      <c r="Q140" s="27">
        <v>-25353000</v>
      </c>
      <c r="R140" s="27">
        <v>-79474000</v>
      </c>
      <c r="S140" s="27">
        <v>85755000</v>
      </c>
      <c r="T140" s="27">
        <v>-59364000</v>
      </c>
      <c r="U140" s="27">
        <v>-56556000</v>
      </c>
      <c r="V140" s="27">
        <v>152964000</v>
      </c>
      <c r="W140" s="27">
        <v>259041000</v>
      </c>
      <c r="X140" s="27">
        <v>315506000</v>
      </c>
      <c r="Y140" s="27">
        <v>451947000</v>
      </c>
      <c r="Z140" s="27">
        <v>656539000</v>
      </c>
    </row>
    <row r="141" spans="1:47" x14ac:dyDescent="0.2">
      <c r="A141" s="25" t="s">
        <v>1364</v>
      </c>
      <c r="B141" s="27">
        <v>175565000</v>
      </c>
      <c r="C141" s="27">
        <v>15857</v>
      </c>
      <c r="D141" s="25">
        <v>0</v>
      </c>
      <c r="E141" s="25">
        <v>0</v>
      </c>
      <c r="F141" s="25"/>
      <c r="G141" s="27">
        <v>51968</v>
      </c>
      <c r="H141" s="27">
        <v>436990</v>
      </c>
      <c r="I141" s="27">
        <v>240429</v>
      </c>
      <c r="J141" s="27">
        <v>332324</v>
      </c>
      <c r="K141" s="27">
        <v>311891</v>
      </c>
      <c r="L141" s="27">
        <v>985283</v>
      </c>
      <c r="M141" s="27">
        <v>257834</v>
      </c>
      <c r="N141" s="27">
        <v>1094000</v>
      </c>
      <c r="O141" s="27">
        <v>6246000</v>
      </c>
      <c r="P141" s="27">
        <v>22732000</v>
      </c>
      <c r="Q141" s="27">
        <v>29245000</v>
      </c>
      <c r="R141" s="27">
        <v>33206000</v>
      </c>
      <c r="S141" s="27">
        <v>31152000</v>
      </c>
      <c r="T141" s="27">
        <v>10136000</v>
      </c>
      <c r="U141" s="27">
        <v>45546000</v>
      </c>
      <c r="V141" s="27">
        <v>43367000</v>
      </c>
      <c r="W141" s="27">
        <v>78416000</v>
      </c>
      <c r="X141" s="27">
        <v>132811000</v>
      </c>
      <c r="Y141" s="27">
        <v>181278000</v>
      </c>
      <c r="Z141" s="27">
        <v>149154000</v>
      </c>
    </row>
    <row r="142" spans="1:47" x14ac:dyDescent="0.2">
      <c r="A142" s="25" t="s">
        <v>1324</v>
      </c>
      <c r="B142" s="27"/>
      <c r="C142" s="25"/>
      <c r="D142" s="25"/>
      <c r="E142" s="25"/>
      <c r="F142" s="27">
        <v>123350</v>
      </c>
      <c r="G142" s="27">
        <v>206348</v>
      </c>
      <c r="H142" s="27">
        <v>243999</v>
      </c>
      <c r="I142" s="27">
        <v>576491</v>
      </c>
      <c r="J142" s="27">
        <v>1047878</v>
      </c>
      <c r="K142" s="27">
        <v>1443738</v>
      </c>
      <c r="L142" s="27">
        <v>1507925</v>
      </c>
      <c r="M142" s="27">
        <v>1095823</v>
      </c>
      <c r="N142" s="27">
        <v>1079000</v>
      </c>
      <c r="O142" s="27">
        <v>1227000</v>
      </c>
      <c r="P142" s="27">
        <v>1762000</v>
      </c>
      <c r="Q142" s="27">
        <v>1677000</v>
      </c>
      <c r="R142" s="27">
        <v>2410000</v>
      </c>
      <c r="S142" s="27">
        <v>2161000</v>
      </c>
      <c r="T142" s="27"/>
      <c r="U142" s="27"/>
      <c r="V142" s="27"/>
      <c r="W142" s="27"/>
      <c r="X142" s="27"/>
      <c r="Y142" s="27"/>
      <c r="Z142" s="27"/>
    </row>
    <row r="143" spans="1:47" x14ac:dyDescent="0.2">
      <c r="A143" s="25" t="s">
        <v>1325</v>
      </c>
      <c r="B143" s="27">
        <v>557278000000</v>
      </c>
      <c r="C143" s="27">
        <v>-39652</v>
      </c>
      <c r="D143" s="27">
        <v>-1134765</v>
      </c>
      <c r="E143" s="27">
        <v>-2115025</v>
      </c>
      <c r="F143" s="27">
        <v>-9091376</v>
      </c>
      <c r="G143" s="27">
        <v>-13275373</v>
      </c>
      <c r="H143" s="27">
        <v>-14751986</v>
      </c>
      <c r="I143" s="27">
        <v>-23896183</v>
      </c>
      <c r="J143" s="27">
        <v>-48654199</v>
      </c>
      <c r="K143" s="27">
        <v>-58360523</v>
      </c>
      <c r="L143" s="27">
        <v>-53241650</v>
      </c>
      <c r="M143" s="27">
        <v>-19769851</v>
      </c>
      <c r="N143" s="27">
        <v>-53552000</v>
      </c>
      <c r="O143" s="27">
        <v>-83479000</v>
      </c>
      <c r="P143" s="27">
        <v>-68375000</v>
      </c>
      <c r="Q143" s="27">
        <v>-32231000</v>
      </c>
      <c r="R143" s="25" t="s">
        <v>1294</v>
      </c>
      <c r="S143" s="27">
        <v>62971000</v>
      </c>
      <c r="T143" s="27">
        <v>-80330000000</v>
      </c>
      <c r="U143" s="27">
        <v>-72240000000</v>
      </c>
      <c r="V143" s="27">
        <v>129085000000</v>
      </c>
      <c r="W143" s="27">
        <v>402710000000</v>
      </c>
      <c r="X143" s="27">
        <v>202129000000</v>
      </c>
      <c r="Y143" s="27">
        <v>281594000000</v>
      </c>
      <c r="Z143" s="27">
        <v>444091000000</v>
      </c>
    </row>
    <row r="144" spans="1:47" x14ac:dyDescent="0.2">
      <c r="A144" s="46" t="s">
        <v>1412</v>
      </c>
      <c r="B144" s="27"/>
      <c r="C144" s="48">
        <f t="shared" ref="C144:AU144" si="83">IFERROR(C143/C$3,0)</f>
        <v>0</v>
      </c>
      <c r="D144" s="48">
        <f t="shared" si="83"/>
        <v>0</v>
      </c>
      <c r="E144" s="48">
        <f t="shared" si="83"/>
        <v>0</v>
      </c>
      <c r="F144" s="48">
        <f t="shared" si="83"/>
        <v>0</v>
      </c>
      <c r="G144" s="48">
        <f t="shared" si="83"/>
        <v>-62.529162189166868</v>
      </c>
      <c r="H144" s="48">
        <f t="shared" si="83"/>
        <v>-9.3626037927218704</v>
      </c>
      <c r="I144" s="48">
        <f t="shared" si="83"/>
        <v>-4.000236257019405</v>
      </c>
      <c r="J144" s="48">
        <f t="shared" si="83"/>
        <v>-3.6821209347903157</v>
      </c>
      <c r="K144" s="48">
        <f t="shared" si="83"/>
        <v>-2.8322165076026322</v>
      </c>
      <c r="L144" s="48">
        <f t="shared" si="83"/>
        <v>-2.6609381562770711</v>
      </c>
      <c r="M144" s="48">
        <f t="shared" si="83"/>
        <v>-0.24392653901074157</v>
      </c>
      <c r="N144" s="48">
        <f t="shared" si="83"/>
        <v>-0.90122701663040761</v>
      </c>
      <c r="O144" s="48">
        <f t="shared" si="83"/>
        <v>-1.1023285079628409</v>
      </c>
      <c r="P144" s="48">
        <f t="shared" si="83"/>
        <v>-0.66714610458750523</v>
      </c>
      <c r="Q144" s="48">
        <f t="shared" si="83"/>
        <v>-0.17557473183635239</v>
      </c>
      <c r="R144" s="48">
        <f t="shared" si="83"/>
        <v>0</v>
      </c>
      <c r="S144" s="48">
        <f t="shared" si="83"/>
        <v>0.15203742003342413</v>
      </c>
      <c r="T144" s="48">
        <f t="shared" si="83"/>
        <v>-412.7294042868308</v>
      </c>
      <c r="U144" s="48">
        <f t="shared" si="83"/>
        <v>-292.04923918816706</v>
      </c>
      <c r="V144" s="48">
        <f t="shared" si="83"/>
        <v>391.73970087660445</v>
      </c>
      <c r="W144" s="48">
        <f t="shared" si="83"/>
        <v>748.03345337854375</v>
      </c>
      <c r="X144" s="48">
        <f t="shared" si="83"/>
        <v>271.00179065413329</v>
      </c>
      <c r="Y144" s="48">
        <f t="shared" si="83"/>
        <v>319.80303520798731</v>
      </c>
      <c r="Z144" s="48">
        <f t="shared" si="83"/>
        <v>424.64898956353994</v>
      </c>
      <c r="AA144" s="48">
        <f t="shared" si="83"/>
        <v>0</v>
      </c>
      <c r="AB144" s="48">
        <f t="shared" si="83"/>
        <v>0</v>
      </c>
      <c r="AC144" s="48">
        <f t="shared" si="83"/>
        <v>0</v>
      </c>
      <c r="AD144" s="48">
        <f t="shared" si="83"/>
        <v>0</v>
      </c>
      <c r="AE144" s="48">
        <f t="shared" si="83"/>
        <v>0</v>
      </c>
      <c r="AF144" s="48">
        <f t="shared" si="83"/>
        <v>0</v>
      </c>
      <c r="AG144" s="48">
        <f t="shared" si="83"/>
        <v>0</v>
      </c>
      <c r="AH144" s="48">
        <f t="shared" si="83"/>
        <v>0</v>
      </c>
      <c r="AI144" s="48">
        <f t="shared" si="83"/>
        <v>0</v>
      </c>
      <c r="AJ144" s="48">
        <f t="shared" si="83"/>
        <v>0</v>
      </c>
      <c r="AK144" s="48">
        <f t="shared" si="83"/>
        <v>0</v>
      </c>
      <c r="AL144" s="48">
        <f t="shared" si="83"/>
        <v>0</v>
      </c>
      <c r="AM144" s="48">
        <f t="shared" si="83"/>
        <v>0</v>
      </c>
      <c r="AN144" s="48">
        <f t="shared" si="83"/>
        <v>0</v>
      </c>
      <c r="AO144" s="48">
        <f t="shared" si="83"/>
        <v>0</v>
      </c>
      <c r="AP144" s="48">
        <f t="shared" si="83"/>
        <v>0</v>
      </c>
      <c r="AQ144" s="48">
        <f t="shared" si="83"/>
        <v>0</v>
      </c>
      <c r="AR144" s="48">
        <f t="shared" si="83"/>
        <v>0</v>
      </c>
      <c r="AS144" s="48">
        <f t="shared" si="83"/>
        <v>0</v>
      </c>
      <c r="AT144" s="48">
        <f t="shared" si="83"/>
        <v>0</v>
      </c>
      <c r="AU144" s="48">
        <f t="shared" si="83"/>
        <v>0</v>
      </c>
    </row>
    <row r="145" spans="1:47" x14ac:dyDescent="0.2">
      <c r="A145" s="25" t="s">
        <v>1327</v>
      </c>
      <c r="B145" s="27">
        <v>27436000</v>
      </c>
      <c r="C145" s="25">
        <v>54</v>
      </c>
      <c r="D145" s="27">
        <v>-25076</v>
      </c>
      <c r="E145" s="25"/>
      <c r="F145" s="27">
        <v>-3527</v>
      </c>
      <c r="G145" s="27">
        <v>286044</v>
      </c>
      <c r="H145" s="25"/>
      <c r="I145" s="25"/>
      <c r="J145" s="25"/>
      <c r="K145" s="27">
        <v>-3010</v>
      </c>
      <c r="L145" s="27">
        <v>966967</v>
      </c>
      <c r="M145" s="27">
        <v>69090</v>
      </c>
      <c r="N145" s="27">
        <v>73000</v>
      </c>
      <c r="O145" s="27">
        <v>229000</v>
      </c>
      <c r="P145" s="27">
        <v>242000</v>
      </c>
      <c r="Q145" s="27">
        <v>422000</v>
      </c>
      <c r="R145" s="27">
        <v>1326000</v>
      </c>
      <c r="S145" s="27">
        <v>2592000</v>
      </c>
      <c r="T145" s="27">
        <v>7578000</v>
      </c>
      <c r="U145" s="27">
        <v>6986000</v>
      </c>
      <c r="V145" s="27">
        <v>5425000</v>
      </c>
      <c r="W145" s="27">
        <v>-19858000</v>
      </c>
      <c r="X145" s="27">
        <v>-1666000</v>
      </c>
      <c r="Y145" s="27">
        <v>29517000</v>
      </c>
      <c r="Z145" s="27">
        <v>23752000</v>
      </c>
    </row>
    <row r="146" spans="1:47" x14ac:dyDescent="0.2">
      <c r="A146" s="25" t="s">
        <v>1328</v>
      </c>
      <c r="B146" s="27">
        <v>764400000</v>
      </c>
      <c r="C146" s="27">
        <v>-39760</v>
      </c>
      <c r="D146" s="25">
        <v>0</v>
      </c>
      <c r="E146" s="25">
        <v>0</v>
      </c>
      <c r="F146" s="27">
        <v>-8960972</v>
      </c>
      <c r="G146" s="27">
        <v>-13641113</v>
      </c>
      <c r="H146" s="27">
        <v>-15338857</v>
      </c>
      <c r="I146" s="27">
        <v>-27573716</v>
      </c>
      <c r="J146" s="27">
        <v>-49386824</v>
      </c>
      <c r="K146" s="27">
        <v>-57011512</v>
      </c>
      <c r="L146" s="27">
        <v>-52749707</v>
      </c>
      <c r="M146" s="27">
        <v>-18743118</v>
      </c>
      <c r="N146" s="27">
        <v>-52546000</v>
      </c>
      <c r="O146" s="27">
        <v>-79207000</v>
      </c>
      <c r="P146" s="27">
        <v>-61274000</v>
      </c>
      <c r="Q146" s="27">
        <v>-25775000</v>
      </c>
      <c r="R146" s="27">
        <v>-80800000</v>
      </c>
      <c r="S146" s="27">
        <v>83163000</v>
      </c>
      <c r="T146" s="27">
        <v>-66942000</v>
      </c>
      <c r="U146" s="27">
        <v>-63542000</v>
      </c>
      <c r="V146" s="27">
        <v>147539000</v>
      </c>
      <c r="W146" s="27">
        <v>278899000</v>
      </c>
      <c r="X146" s="27">
        <v>317172000</v>
      </c>
      <c r="Y146" s="27">
        <v>422430000</v>
      </c>
      <c r="Z146" s="27">
        <v>632787000</v>
      </c>
    </row>
    <row r="147" spans="1:47" x14ac:dyDescent="0.2">
      <c r="A147" s="25" t="s">
        <v>1329</v>
      </c>
      <c r="B147" s="25">
        <v>0.19500000000000001</v>
      </c>
      <c r="C147" s="25">
        <v>0</v>
      </c>
      <c r="D147" s="25">
        <v>0.4</v>
      </c>
      <c r="E147" s="25">
        <v>0.4</v>
      </c>
      <c r="F147" s="25">
        <v>0</v>
      </c>
      <c r="G147" s="25">
        <v>0</v>
      </c>
      <c r="H147" s="25">
        <v>0.4</v>
      </c>
      <c r="I147" s="25">
        <v>0.35</v>
      </c>
      <c r="J147" s="25">
        <v>1E-3</v>
      </c>
      <c r="K147" s="25">
        <v>0</v>
      </c>
      <c r="L147" s="25">
        <v>0</v>
      </c>
      <c r="M147" s="25">
        <v>0</v>
      </c>
      <c r="N147" s="25">
        <v>0</v>
      </c>
      <c r="O147" s="25">
        <v>0</v>
      </c>
      <c r="P147" s="25">
        <v>0</v>
      </c>
      <c r="Q147" s="25">
        <v>0</v>
      </c>
      <c r="R147" s="25">
        <v>0.4</v>
      </c>
      <c r="S147" s="25">
        <v>0.4</v>
      </c>
      <c r="T147" s="25">
        <v>0.27</v>
      </c>
      <c r="U147" s="25">
        <v>0</v>
      </c>
      <c r="V147" s="25">
        <v>2E-3</v>
      </c>
      <c r="W147" s="25">
        <v>0.27</v>
      </c>
      <c r="X147" s="25">
        <v>0.188</v>
      </c>
      <c r="Y147" s="25">
        <v>0.191</v>
      </c>
      <c r="Z147" s="25">
        <v>0.20300000000000001</v>
      </c>
    </row>
    <row r="148" spans="1:47" x14ac:dyDescent="0.2">
      <c r="A148" s="25" t="s">
        <v>1330</v>
      </c>
      <c r="B148" s="25" t="s">
        <v>1294</v>
      </c>
      <c r="C148" s="25">
        <v>0</v>
      </c>
      <c r="D148" s="25">
        <v>0</v>
      </c>
      <c r="E148" s="25">
        <v>0</v>
      </c>
      <c r="F148" s="25">
        <v>0</v>
      </c>
      <c r="G148" s="25">
        <v>0</v>
      </c>
      <c r="H148" s="25">
        <v>0</v>
      </c>
      <c r="I148" s="25">
        <v>0</v>
      </c>
      <c r="J148" s="25">
        <v>0</v>
      </c>
      <c r="K148" s="25">
        <v>0</v>
      </c>
      <c r="L148" s="25">
        <v>0</v>
      </c>
      <c r="M148" s="25">
        <v>0</v>
      </c>
      <c r="N148" s="25">
        <v>0</v>
      </c>
      <c r="O148" s="25">
        <v>0</v>
      </c>
      <c r="P148" s="25">
        <v>0</v>
      </c>
      <c r="Q148" s="25">
        <v>0</v>
      </c>
      <c r="R148" s="27">
        <v>530400</v>
      </c>
      <c r="S148" s="27">
        <v>1036800</v>
      </c>
      <c r="T148" s="27">
        <v>2046060</v>
      </c>
      <c r="U148" s="36">
        <v>1063.5999999999999</v>
      </c>
      <c r="V148" s="36">
        <v>9104.4599999999991</v>
      </c>
      <c r="W148" s="27">
        <v>-5361660</v>
      </c>
      <c r="X148" s="27">
        <v>-313208</v>
      </c>
      <c r="Y148" s="25" t="s">
        <v>1294</v>
      </c>
      <c r="Z148" s="25" t="s">
        <v>1294</v>
      </c>
    </row>
    <row r="151" spans="1:47" x14ac:dyDescent="0.2">
      <c r="A151" s="46"/>
      <c r="B151" s="27"/>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2"/>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Z62">
    <sortCondition ref="C1:Z1"/>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876F-A98A-8F40-8C6C-25CF4D086DE2}">
  <dimension ref="A1:AU151"/>
  <sheetViews>
    <sheetView workbookViewId="0"/>
  </sheetViews>
  <sheetFormatPr baseColWidth="10" defaultRowHeight="16" x14ac:dyDescent="0.2"/>
  <cols>
    <col min="3" max="4" width="11.83203125" bestFit="1" customWidth="1"/>
  </cols>
  <sheetData>
    <row r="1" spans="1:47" x14ac:dyDescent="0.2">
      <c r="A1" s="16" t="s">
        <v>1283</v>
      </c>
      <c r="B1" s="16" t="s">
        <v>1284</v>
      </c>
      <c r="C1" s="18">
        <v>43100</v>
      </c>
      <c r="D1" s="18">
        <v>43465</v>
      </c>
      <c r="E1" s="18">
        <v>43830</v>
      </c>
      <c r="F1" s="18">
        <v>44196</v>
      </c>
      <c r="G1" s="18">
        <v>44561</v>
      </c>
      <c r="H1" s="18">
        <v>44926</v>
      </c>
      <c r="I1" s="18">
        <v>45291</v>
      </c>
      <c r="J1" s="18">
        <v>45657</v>
      </c>
    </row>
    <row r="2" spans="1:47" x14ac:dyDescent="0.2">
      <c r="A2" s="16"/>
      <c r="B2" s="16"/>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s="16" t="s">
        <v>1285</v>
      </c>
      <c r="B3" s="16"/>
      <c r="C3" s="16">
        <f>C$2*C90</f>
        <v>0</v>
      </c>
      <c r="D3" s="16">
        <f t="shared" ref="D3:J3" si="0">D$2*D90</f>
        <v>0</v>
      </c>
      <c r="E3" s="16">
        <f t="shared" si="0"/>
        <v>0</v>
      </c>
      <c r="F3" s="16">
        <f t="shared" si="0"/>
        <v>24059241.170145914</v>
      </c>
      <c r="G3" s="16">
        <f t="shared" si="0"/>
        <v>33931714.999882236</v>
      </c>
      <c r="H3" s="16">
        <f t="shared" si="0"/>
        <v>57546433.228061691</v>
      </c>
      <c r="I3" s="16">
        <f t="shared" si="0"/>
        <v>24830824.394999996</v>
      </c>
      <c r="J3" s="16">
        <f t="shared" si="0"/>
        <v>7210000</v>
      </c>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row>
    <row r="4" spans="1:47" x14ac:dyDescent="0.2">
      <c r="A4" s="16" t="s">
        <v>1286</v>
      </c>
      <c r="C4" s="16">
        <f t="shared" ref="C4:J4" si="1">C$2*C91</f>
        <v>0</v>
      </c>
      <c r="D4" s="16">
        <f t="shared" si="1"/>
        <v>0</v>
      </c>
      <c r="E4" s="16">
        <f t="shared" si="1"/>
        <v>0</v>
      </c>
      <c r="F4" s="16">
        <f t="shared" si="1"/>
        <v>24059241.170145914</v>
      </c>
      <c r="G4" s="16">
        <f t="shared" si="1"/>
        <v>33931714.999882236</v>
      </c>
      <c r="H4" s="16">
        <f t="shared" si="1"/>
        <v>57546433.228061691</v>
      </c>
      <c r="I4" s="16">
        <f t="shared" si="1"/>
        <v>24830824.394999996</v>
      </c>
      <c r="J4" s="16">
        <f t="shared" si="1"/>
        <v>7210000</v>
      </c>
    </row>
    <row r="5" spans="1:47" x14ac:dyDescent="0.2">
      <c r="A5" s="16" t="s">
        <v>1287</v>
      </c>
      <c r="C5" s="16">
        <f t="shared" ref="C5:J5" si="2">C$2*C92</f>
        <v>18887235.41054121</v>
      </c>
      <c r="D5" s="16">
        <f t="shared" si="2"/>
        <v>46673181.661675572</v>
      </c>
      <c r="E5" s="16">
        <f t="shared" si="2"/>
        <v>55873084.237026997</v>
      </c>
      <c r="F5" s="16">
        <f t="shared" si="2"/>
        <v>67582110.446307093</v>
      </c>
      <c r="G5" s="16">
        <f t="shared" si="2"/>
        <v>94977470.327682972</v>
      </c>
      <c r="H5" s="16">
        <f t="shared" si="2"/>
        <v>128166824.92703308</v>
      </c>
      <c r="I5" s="16">
        <f t="shared" si="2"/>
        <v>167571166.17799997</v>
      </c>
      <c r="J5" s="16">
        <f t="shared" si="2"/>
        <v>343994250</v>
      </c>
    </row>
    <row r="6" spans="1:47" x14ac:dyDescent="0.2">
      <c r="A6" s="16" t="s">
        <v>1288</v>
      </c>
      <c r="C6" s="16">
        <f t="shared" ref="C6:J6" si="3">C$2*C93</f>
        <v>2686963.6745568393</v>
      </c>
      <c r="D6" s="16">
        <f t="shared" si="3"/>
        <v>5982656.7810830539</v>
      </c>
      <c r="E6" s="16">
        <f t="shared" si="3"/>
        <v>12560116.878473327</v>
      </c>
      <c r="F6" s="16">
        <f t="shared" si="3"/>
        <v>18697692.595326826</v>
      </c>
      <c r="G6" s="16">
        <f t="shared" si="3"/>
        <v>24350052.520047195</v>
      </c>
      <c r="H6" s="16">
        <f t="shared" si="3"/>
        <v>27000983.975397896</v>
      </c>
      <c r="I6" s="16">
        <f t="shared" si="3"/>
        <v>30056075.061999995</v>
      </c>
      <c r="J6" s="16">
        <f t="shared" si="3"/>
        <v>40481060</v>
      </c>
    </row>
    <row r="7" spans="1:47" x14ac:dyDescent="0.2">
      <c r="A7" s="16" t="s">
        <v>1289</v>
      </c>
      <c r="C7" s="16">
        <f t="shared" ref="C7:J7" si="4">C$2*C94</f>
        <v>2686963.6745568393</v>
      </c>
      <c r="D7" s="16">
        <f t="shared" si="4"/>
        <v>5982656.7810830539</v>
      </c>
      <c r="E7" s="16">
        <f t="shared" si="4"/>
        <v>12560116.878473327</v>
      </c>
      <c r="F7" s="16">
        <f t="shared" si="4"/>
        <v>18697692.595326826</v>
      </c>
      <c r="G7" s="16">
        <f t="shared" si="4"/>
        <v>24350052.520047195</v>
      </c>
      <c r="H7" s="16">
        <f t="shared" si="4"/>
        <v>27000983.975397896</v>
      </c>
      <c r="I7" s="16">
        <f t="shared" si="4"/>
        <v>30056075.061999995</v>
      </c>
      <c r="J7" s="16">
        <f t="shared" si="4"/>
        <v>40481060</v>
      </c>
    </row>
    <row r="8" spans="1:47" x14ac:dyDescent="0.2">
      <c r="A8" s="47" t="s">
        <v>1408</v>
      </c>
      <c r="C8" s="16" t="e">
        <f t="shared" ref="C8:J8" si="5">C$2*C95</f>
        <v>#DIV/0!</v>
      </c>
      <c r="D8" s="16" t="e">
        <f t="shared" si="5"/>
        <v>#DIV/0!</v>
      </c>
      <c r="E8" s="16" t="e">
        <f t="shared" si="5"/>
        <v>#DIV/0!</v>
      </c>
      <c r="F8" s="16">
        <f t="shared" si="5"/>
        <v>0.77715221619408337</v>
      </c>
      <c r="G8" s="16">
        <f t="shared" si="5"/>
        <v>0.71761926917433172</v>
      </c>
      <c r="H8" s="16">
        <f t="shared" si="5"/>
        <v>0.46920343209440224</v>
      </c>
      <c r="I8" s="16">
        <f t="shared" si="5"/>
        <v>1.2104340389138337</v>
      </c>
      <c r="J8" s="16">
        <f t="shared" si="5"/>
        <v>5.6145714285714288</v>
      </c>
    </row>
    <row r="9" spans="1:47" x14ac:dyDescent="0.2">
      <c r="A9" s="16" t="s">
        <v>1291</v>
      </c>
      <c r="C9" s="16">
        <f t="shared" ref="C9:J9" si="6">C$2*C96</f>
        <v>2686963.6745568393</v>
      </c>
      <c r="D9" s="16">
        <f t="shared" si="6"/>
        <v>5982656.7810830539</v>
      </c>
      <c r="E9" s="16">
        <f t="shared" si="6"/>
        <v>12560116.878473327</v>
      </c>
      <c r="F9" s="16">
        <f t="shared" si="6"/>
        <v>18697692.595326826</v>
      </c>
      <c r="G9" s="16">
        <f t="shared" si="6"/>
        <v>24350052.520047195</v>
      </c>
      <c r="H9" s="16">
        <f t="shared" si="6"/>
        <v>27000983.975397896</v>
      </c>
      <c r="I9" s="16">
        <f t="shared" si="6"/>
        <v>30056075.061999995</v>
      </c>
      <c r="J9" s="16">
        <f t="shared" si="6"/>
        <v>40481060</v>
      </c>
    </row>
    <row r="10" spans="1:47" x14ac:dyDescent="0.2">
      <c r="A10" s="47" t="s">
        <v>1409</v>
      </c>
      <c r="C10" s="16" t="e">
        <f t="shared" ref="C10:J10" si="7">C$2*C97</f>
        <v>#DIV/0!</v>
      </c>
      <c r="D10" s="16" t="e">
        <f t="shared" si="7"/>
        <v>#DIV/0!</v>
      </c>
      <c r="E10" s="16" t="e">
        <f t="shared" si="7"/>
        <v>#DIV/0!</v>
      </c>
      <c r="F10" s="16">
        <f t="shared" si="7"/>
        <v>0.77715221619408337</v>
      </c>
      <c r="G10" s="16">
        <f t="shared" si="7"/>
        <v>0.71761926917433172</v>
      </c>
      <c r="H10" s="16">
        <f t="shared" si="7"/>
        <v>0.46920343209440224</v>
      </c>
      <c r="I10" s="16">
        <f t="shared" si="7"/>
        <v>1.2104340389138337</v>
      </c>
      <c r="J10" s="16">
        <f t="shared" si="7"/>
        <v>5.6145714285714288</v>
      </c>
    </row>
    <row r="11" spans="1:47" x14ac:dyDescent="0.2">
      <c r="A11" s="16" t="s">
        <v>1292</v>
      </c>
      <c r="C11" s="16">
        <f t="shared" ref="C11:J11" si="8">C$2*C98</f>
        <v>16200271.73598437</v>
      </c>
      <c r="D11" s="16">
        <f t="shared" si="8"/>
        <v>40690524.880592518</v>
      </c>
      <c r="E11" s="16">
        <f t="shared" si="8"/>
        <v>43312967.35855367</v>
      </c>
      <c r="F11" s="16">
        <f t="shared" si="8"/>
        <v>48884417.850980267</v>
      </c>
      <c r="G11" s="16">
        <f t="shared" si="8"/>
        <v>70627417.807635769</v>
      </c>
      <c r="H11" s="16">
        <f t="shared" si="8"/>
        <v>101165840.9516352</v>
      </c>
      <c r="I11" s="16">
        <f t="shared" si="8"/>
        <v>137515091.11599997</v>
      </c>
      <c r="J11" s="16">
        <f t="shared" si="8"/>
        <v>303513190</v>
      </c>
    </row>
    <row r="12" spans="1:47" x14ac:dyDescent="0.2">
      <c r="A12" s="16" t="s">
        <v>1293</v>
      </c>
      <c r="C12" s="16">
        <f t="shared" ref="C12:J12" si="9">C$2*C99</f>
        <v>-18887235.41054121</v>
      </c>
      <c r="D12" s="16">
        <f t="shared" si="9"/>
        <v>-46673181.661675572</v>
      </c>
      <c r="E12" s="16">
        <f t="shared" si="9"/>
        <v>-55873084.237026997</v>
      </c>
      <c r="F12" s="16">
        <f t="shared" si="9"/>
        <v>-43522869.276161179</v>
      </c>
      <c r="G12" s="16">
        <f t="shared" si="9"/>
        <v>-61045755.327800728</v>
      </c>
      <c r="H12" s="16">
        <f t="shared" si="9"/>
        <v>-70620391.698971391</v>
      </c>
      <c r="I12" s="16">
        <f t="shared" si="9"/>
        <v>-142740341.78299999</v>
      </c>
      <c r="J12" s="16">
        <f t="shared" si="9"/>
        <v>-336784250</v>
      </c>
    </row>
    <row r="13" spans="1:47" x14ac:dyDescent="0.2">
      <c r="A13" s="47" t="s">
        <v>1410</v>
      </c>
      <c r="C13" s="16" t="e">
        <f t="shared" ref="C13:J13" si="10">C$2*C100</f>
        <v>#DIV/0!</v>
      </c>
      <c r="D13" s="16" t="e">
        <f t="shared" si="10"/>
        <v>#DIV/0!</v>
      </c>
      <c r="E13" s="16" t="e">
        <f t="shared" si="10"/>
        <v>#DIV/0!</v>
      </c>
      <c r="F13" s="16">
        <f t="shared" si="10"/>
        <v>-1.8089876138806429</v>
      </c>
      <c r="G13" s="16">
        <f t="shared" si="10"/>
        <v>-1.7990766257471098</v>
      </c>
      <c r="H13" s="16">
        <f t="shared" si="10"/>
        <v>-1.2271897272780821</v>
      </c>
      <c r="I13" s="16">
        <f t="shared" si="10"/>
        <v>-5.7485140047038703</v>
      </c>
      <c r="J13" s="16">
        <f t="shared" si="10"/>
        <v>-46.710714285714289</v>
      </c>
    </row>
    <row r="14" spans="1:47" x14ac:dyDescent="0.2">
      <c r="A14" s="16" t="s">
        <v>1295</v>
      </c>
      <c r="C14" s="16">
        <f t="shared" ref="C14:J14" si="11">C$2*C101</f>
        <v>196224.2216083378</v>
      </c>
      <c r="D14" s="16">
        <f t="shared" si="11"/>
        <v>2654259.2531326059</v>
      </c>
      <c r="E14" s="16">
        <f t="shared" si="11"/>
        <v>2897711.8521879781</v>
      </c>
      <c r="F14" s="16">
        <f t="shared" si="11"/>
        <v>1045465.0298625182</v>
      </c>
      <c r="G14" s="16">
        <f t="shared" si="11"/>
        <v>614489.38083606213</v>
      </c>
      <c r="H14" s="16">
        <f t="shared" si="11"/>
        <v>4346687.2558629001</v>
      </c>
      <c r="I14" s="16">
        <f t="shared" si="11"/>
        <v>22795302.035999998</v>
      </c>
      <c r="J14" s="16">
        <f t="shared" si="11"/>
        <v>54072940</v>
      </c>
    </row>
    <row r="15" spans="1:47" x14ac:dyDescent="0.2">
      <c r="A15" s="16" t="s">
        <v>1296</v>
      </c>
      <c r="C15" s="16">
        <f t="shared" ref="C15:J15" si="12">C$2*C102</f>
        <v>196224.2216083378</v>
      </c>
      <c r="D15" s="16">
        <f t="shared" si="12"/>
        <v>2654259.2531326059</v>
      </c>
      <c r="E15" s="16">
        <f t="shared" si="12"/>
        <v>2897711.8521879781</v>
      </c>
      <c r="F15" s="16">
        <f t="shared" si="12"/>
        <v>1045465.0298625182</v>
      </c>
      <c r="G15" s="16">
        <f t="shared" si="12"/>
        <v>614489.38083606213</v>
      </c>
      <c r="H15" s="16">
        <f t="shared" si="12"/>
        <v>4346687.2558629001</v>
      </c>
      <c r="I15" s="16">
        <f t="shared" si="12"/>
        <v>22795302.035999998</v>
      </c>
      <c r="J15" s="16">
        <f t="shared" si="12"/>
        <v>54072940</v>
      </c>
    </row>
    <row r="16" spans="1:47" x14ac:dyDescent="0.2">
      <c r="A16" s="47"/>
      <c r="C16" s="16" t="e">
        <f t="shared" ref="C16:J16" si="13">C$2*C103</f>
        <v>#DIV/0!</v>
      </c>
      <c r="D16" s="16" t="e">
        <f t="shared" si="13"/>
        <v>#DIV/0!</v>
      </c>
      <c r="E16" s="16" t="e">
        <f t="shared" si="13"/>
        <v>#DIV/0!</v>
      </c>
      <c r="F16" s="16">
        <f t="shared" si="13"/>
        <v>4.3453782372811951E-2</v>
      </c>
      <c r="G16" s="16">
        <f t="shared" si="13"/>
        <v>1.8109588060556171E-2</v>
      </c>
      <c r="H16" s="16">
        <f t="shared" si="13"/>
        <v>7.5533565019339902E-2</v>
      </c>
      <c r="I16" s="16">
        <f t="shared" si="13"/>
        <v>0.91802437459910202</v>
      </c>
      <c r="J16" s="16">
        <f t="shared" si="13"/>
        <v>7.499714285714286</v>
      </c>
    </row>
    <row r="17" spans="1:10" x14ac:dyDescent="0.2">
      <c r="A17" s="16" t="s">
        <v>1298</v>
      </c>
      <c r="C17" s="16">
        <f t="shared" ref="C17:J17" si="14">C$2*C104</f>
        <v>3173599.7441455168</v>
      </c>
      <c r="D17" s="16">
        <f t="shared" si="14"/>
        <v>98685.640990444546</v>
      </c>
      <c r="E17" s="16">
        <f t="shared" si="14"/>
        <v>10096.556976264732</v>
      </c>
      <c r="F17" s="16">
        <f t="shared" si="14"/>
        <v>0</v>
      </c>
      <c r="G17" s="16">
        <f t="shared" si="14"/>
        <v>0</v>
      </c>
      <c r="H17" s="16">
        <f t="shared" si="14"/>
        <v>0</v>
      </c>
      <c r="I17" s="16">
        <f t="shared" si="14"/>
        <v>0</v>
      </c>
      <c r="J17" s="16">
        <f t="shared" si="14"/>
        <v>0</v>
      </c>
    </row>
    <row r="18" spans="1:10" x14ac:dyDescent="0.2">
      <c r="A18" s="16" t="s">
        <v>1303</v>
      </c>
      <c r="C18" s="16">
        <f t="shared" ref="C18:J18" si="15">C$2*C105</f>
        <v>3173599.7441455168</v>
      </c>
      <c r="D18" s="16">
        <f t="shared" si="15"/>
        <v>98685.640990444546</v>
      </c>
      <c r="E18" s="16">
        <f t="shared" si="15"/>
        <v>10096.556976264732</v>
      </c>
      <c r="F18" s="16">
        <f t="shared" si="15"/>
        <v>0</v>
      </c>
      <c r="G18" s="16">
        <f t="shared" si="15"/>
        <v>0</v>
      </c>
      <c r="H18" s="16">
        <f t="shared" si="15"/>
        <v>0</v>
      </c>
      <c r="I18" s="16">
        <f t="shared" si="15"/>
        <v>0</v>
      </c>
      <c r="J18" s="16">
        <f t="shared" si="15"/>
        <v>0</v>
      </c>
    </row>
    <row r="19" spans="1:10" x14ac:dyDescent="0.2">
      <c r="A19" s="16" t="s">
        <v>1304</v>
      </c>
      <c r="C19" s="16">
        <f t="shared" ref="C19:J19" si="16">C$2*C106</f>
        <v>-15517411.444787353</v>
      </c>
      <c r="D19" s="16">
        <f t="shared" si="16"/>
        <v>-44018922.408542968</v>
      </c>
      <c r="E19" s="16">
        <f t="shared" si="16"/>
        <v>-52975372.384839021</v>
      </c>
      <c r="F19" s="16">
        <f t="shared" si="16"/>
        <v>-42477404.246298663</v>
      </c>
      <c r="G19" s="16">
        <f t="shared" si="16"/>
        <v>-60431265.946964666</v>
      </c>
      <c r="H19" s="16">
        <f t="shared" si="16"/>
        <v>-66273704.443108492</v>
      </c>
      <c r="I19" s="16" t="e">
        <f t="shared" si="16"/>
        <v>#VALUE!</v>
      </c>
      <c r="J19" s="16" t="e">
        <f t="shared" si="16"/>
        <v>#VALUE!</v>
      </c>
    </row>
    <row r="20" spans="1:10" x14ac:dyDescent="0.2">
      <c r="A20" s="16" t="s">
        <v>1306</v>
      </c>
      <c r="C20" s="16">
        <f t="shared" ref="C20:J20" si="17">C$2*C107</f>
        <v>-15517411.444787353</v>
      </c>
      <c r="D20" s="16">
        <f t="shared" si="17"/>
        <v>-44018922.408542968</v>
      </c>
      <c r="E20" s="16">
        <f t="shared" si="17"/>
        <v>-52975372.384839021</v>
      </c>
      <c r="F20" s="16">
        <f t="shared" si="17"/>
        <v>-42477404.246298663</v>
      </c>
      <c r="G20" s="16">
        <f t="shared" si="17"/>
        <v>-60431265.946964666</v>
      </c>
      <c r="H20" s="16">
        <f t="shared" si="17"/>
        <v>-66273704.443108492</v>
      </c>
      <c r="I20" s="16" t="e">
        <f t="shared" si="17"/>
        <v>#VALUE!</v>
      </c>
      <c r="J20" s="16" t="e">
        <f t="shared" si="17"/>
        <v>#VALUE!</v>
      </c>
    </row>
    <row r="21" spans="1:10" x14ac:dyDescent="0.2">
      <c r="A21" s="16" t="s">
        <v>1307</v>
      </c>
      <c r="C21" s="16">
        <f t="shared" ref="C21:J21" si="18">C$2*C108</f>
        <v>-15517411.444787353</v>
      </c>
      <c r="D21" s="16">
        <f t="shared" si="18"/>
        <v>-44018922.408542968</v>
      </c>
      <c r="E21" s="16">
        <f t="shared" si="18"/>
        <v>-52975372.384839021</v>
      </c>
      <c r="F21" s="16">
        <f t="shared" si="18"/>
        <v>-42477404.246298663</v>
      </c>
      <c r="G21" s="16">
        <f t="shared" si="18"/>
        <v>-60431265.946964666</v>
      </c>
      <c r="H21" s="16">
        <f t="shared" si="18"/>
        <v>-66273704.443108492</v>
      </c>
      <c r="I21" s="16">
        <f t="shared" si="18"/>
        <v>-119945039.74699998</v>
      </c>
      <c r="J21" s="16">
        <f t="shared" si="18"/>
        <v>-282711310</v>
      </c>
    </row>
    <row r="22" spans="1:10" x14ac:dyDescent="0.2">
      <c r="A22" s="16" t="s">
        <v>1308</v>
      </c>
      <c r="C22" s="16">
        <f t="shared" ref="C22:J22" si="19">C$2*C109</f>
        <v>-15517411.444787353</v>
      </c>
      <c r="D22" s="16">
        <f t="shared" si="19"/>
        <v>-44018922.408542968</v>
      </c>
      <c r="E22" s="16">
        <f t="shared" si="19"/>
        <v>-52975372.384839021</v>
      </c>
      <c r="F22" s="16">
        <f t="shared" si="19"/>
        <v>-42477404.246298663</v>
      </c>
      <c r="G22" s="16">
        <f t="shared" si="19"/>
        <v>-60431265.946964666</v>
      </c>
      <c r="H22" s="16">
        <f t="shared" si="19"/>
        <v>-66273704.443108492</v>
      </c>
      <c r="I22" s="16" t="e">
        <f t="shared" si="19"/>
        <v>#VALUE!</v>
      </c>
      <c r="J22" s="16" t="e">
        <f t="shared" si="19"/>
        <v>#VALUE!</v>
      </c>
    </row>
    <row r="23" spans="1:10" x14ac:dyDescent="0.2">
      <c r="A23" s="16" t="s">
        <v>1309</v>
      </c>
      <c r="C23" s="16">
        <f t="shared" ref="C23:J23" si="20">C$2*C110</f>
        <v>-15517411.444787353</v>
      </c>
      <c r="D23" s="16">
        <f t="shared" si="20"/>
        <v>-44018922.408542968</v>
      </c>
      <c r="E23" s="16">
        <f t="shared" si="20"/>
        <v>-52975372.384839021</v>
      </c>
      <c r="F23" s="16">
        <f t="shared" si="20"/>
        <v>-42477404.246298663</v>
      </c>
      <c r="G23" s="16">
        <f t="shared" si="20"/>
        <v>-60431265.946964666</v>
      </c>
      <c r="H23" s="16">
        <f t="shared" si="20"/>
        <v>-66273704.443108492</v>
      </c>
      <c r="I23" s="16" t="e">
        <f t="shared" si="20"/>
        <v>#VALUE!</v>
      </c>
      <c r="J23" s="16" t="e">
        <f t="shared" si="20"/>
        <v>#VALUE!</v>
      </c>
    </row>
    <row r="24" spans="1:10" x14ac:dyDescent="0.2">
      <c r="A24" s="16" t="s">
        <v>1311</v>
      </c>
      <c r="C24" s="16">
        <f t="shared" ref="C24:J24" si="21">C$2*C111</f>
        <v>0</v>
      </c>
      <c r="D24" s="16">
        <f t="shared" si="21"/>
        <v>89714.21908222232</v>
      </c>
      <c r="E24" s="16">
        <f t="shared" si="21"/>
        <v>0</v>
      </c>
      <c r="F24" s="16">
        <f t="shared" si="21"/>
        <v>71421.639260336931</v>
      </c>
      <c r="G24" s="16">
        <f t="shared" si="21"/>
        <v>873157.8356148788</v>
      </c>
      <c r="H24" s="16">
        <f t="shared" si="21"/>
        <v>2439432.7490013</v>
      </c>
      <c r="I24" s="16">
        <f t="shared" si="21"/>
        <v>0</v>
      </c>
      <c r="J24" s="16">
        <f t="shared" si="21"/>
        <v>0</v>
      </c>
    </row>
    <row r="25" spans="1:10" x14ac:dyDescent="0.2">
      <c r="A25" s="16" t="s">
        <v>1312</v>
      </c>
      <c r="C25" s="16">
        <f t="shared" ref="C25:J25" si="22">C$2*C112</f>
        <v>-15517411.444787353</v>
      </c>
      <c r="D25" s="16">
        <f t="shared" si="22"/>
        <v>-44018922.408542968</v>
      </c>
      <c r="E25" s="16">
        <f t="shared" si="22"/>
        <v>-52975372.384839021</v>
      </c>
      <c r="F25" s="16">
        <f t="shared" si="22"/>
        <v>-42477404.246298663</v>
      </c>
      <c r="G25" s="16">
        <f t="shared" si="22"/>
        <v>-60431265.946964666</v>
      </c>
      <c r="H25" s="16">
        <f t="shared" si="22"/>
        <v>-66273704.443108492</v>
      </c>
      <c r="I25" s="16" t="e">
        <f t="shared" si="22"/>
        <v>#VALUE!</v>
      </c>
      <c r="J25" s="16" t="e">
        <f t="shared" si="22"/>
        <v>#VALUE!</v>
      </c>
    </row>
    <row r="26" spans="1:10" x14ac:dyDescent="0.2">
      <c r="A26" s="16" t="s">
        <v>1313</v>
      </c>
      <c r="C26" s="16">
        <f t="shared" ref="C26:J26" si="23">C$2*C113</f>
        <v>-1.0896985106649693</v>
      </c>
      <c r="D26" s="16">
        <f t="shared" si="23"/>
        <v>-3.0912956632331463</v>
      </c>
      <c r="E26" s="16">
        <f t="shared" si="23"/>
        <v>-4.2405539300311874</v>
      </c>
      <c r="F26" s="16">
        <f t="shared" si="23"/>
        <v>-1.7239706028357189</v>
      </c>
      <c r="G26" s="16">
        <f t="shared" si="23"/>
        <v>-1.7123123062823074</v>
      </c>
      <c r="H26" s="16">
        <f t="shared" si="23"/>
        <v>-1.6044439571939997</v>
      </c>
      <c r="I26" s="16">
        <f t="shared" si="23"/>
        <v>-2.0811809199999995</v>
      </c>
      <c r="J26" s="16">
        <f t="shared" si="23"/>
        <v>-3.4607999999999999</v>
      </c>
    </row>
    <row r="27" spans="1:10" x14ac:dyDescent="0.2">
      <c r="A27" s="16" t="s">
        <v>1314</v>
      </c>
      <c r="C27" s="16">
        <f t="shared" ref="C27:J27" si="24">C$2*C114</f>
        <v>-1.0896985106649693</v>
      </c>
      <c r="D27" s="16">
        <f t="shared" si="24"/>
        <v>-3.0912956632331463</v>
      </c>
      <c r="E27" s="16">
        <f t="shared" si="24"/>
        <v>-4.2405539300311874</v>
      </c>
      <c r="F27" s="16">
        <f t="shared" si="24"/>
        <v>-1.7239706028357189</v>
      </c>
      <c r="G27" s="16">
        <f t="shared" si="24"/>
        <v>-1.7123123062823074</v>
      </c>
      <c r="H27" s="16">
        <f t="shared" si="24"/>
        <v>-1.6044439571939997</v>
      </c>
      <c r="I27" s="16">
        <f t="shared" si="24"/>
        <v>-2.0811809199999995</v>
      </c>
      <c r="J27" s="16">
        <f t="shared" si="24"/>
        <v>-3.4607999999999999</v>
      </c>
    </row>
    <row r="28" spans="1:10" x14ac:dyDescent="0.2">
      <c r="A28" s="16" t="s">
        <v>1315</v>
      </c>
      <c r="C28" s="16">
        <f t="shared" ref="C28:J28" si="25">C$2*C115</f>
        <v>18629398.091509331</v>
      </c>
      <c r="D28" s="16">
        <f t="shared" si="25"/>
        <v>18251590.174889129</v>
      </c>
      <c r="E28" s="16">
        <f t="shared" si="25"/>
        <v>15772029.797553798</v>
      </c>
      <c r="F28" s="16">
        <f t="shared" si="25"/>
        <v>30442580.964227863</v>
      </c>
      <c r="G28" s="16">
        <f t="shared" si="25"/>
        <v>42810774.450649351</v>
      </c>
      <c r="H28" s="16">
        <f t="shared" si="25"/>
        <v>46827952.151367843</v>
      </c>
      <c r="I28" s="16">
        <f t="shared" si="25"/>
        <v>61076213.650282994</v>
      </c>
      <c r="J28" s="16">
        <f t="shared" si="25"/>
        <v>84128411.070000008</v>
      </c>
    </row>
    <row r="29" spans="1:10" x14ac:dyDescent="0.2">
      <c r="A29" s="16" t="s">
        <v>1316</v>
      </c>
      <c r="C29" s="16">
        <f t="shared" ref="C29:J29" si="26">C$2*C116</f>
        <v>18629398.091509331</v>
      </c>
      <c r="D29" s="16">
        <f t="shared" si="26"/>
        <v>18251590.174889129</v>
      </c>
      <c r="E29" s="16">
        <f t="shared" si="26"/>
        <v>15772029.797553798</v>
      </c>
      <c r="F29" s="16">
        <f t="shared" si="26"/>
        <v>30442580.964227863</v>
      </c>
      <c r="G29" s="16">
        <f t="shared" si="26"/>
        <v>42810774.450649351</v>
      </c>
      <c r="H29" s="16">
        <f t="shared" si="26"/>
        <v>46827952.151367843</v>
      </c>
      <c r="I29" s="16">
        <f t="shared" si="26"/>
        <v>61076213.650282994</v>
      </c>
      <c r="J29" s="16">
        <f t="shared" si="26"/>
        <v>84128411.070000008</v>
      </c>
    </row>
    <row r="30" spans="1:10" x14ac:dyDescent="0.2">
      <c r="A30" s="16" t="s">
        <v>1317</v>
      </c>
      <c r="C30" s="16">
        <f t="shared" ref="C30:J30" si="27">C$2*C117</f>
        <v>-18887235.41054121</v>
      </c>
      <c r="D30" s="16">
        <f t="shared" si="27"/>
        <v>-46673181.661675572</v>
      </c>
      <c r="E30" s="16">
        <f t="shared" si="27"/>
        <v>-55873084.237026997</v>
      </c>
      <c r="F30" s="16">
        <f t="shared" si="27"/>
        <v>-43522869.276161179</v>
      </c>
      <c r="G30" s="16">
        <f t="shared" si="27"/>
        <v>-61045755.327800728</v>
      </c>
      <c r="H30" s="16">
        <f t="shared" si="27"/>
        <v>-70620391.698971391</v>
      </c>
      <c r="I30" s="16" t="e">
        <f t="shared" si="27"/>
        <v>#VALUE!</v>
      </c>
      <c r="J30" s="16" t="e">
        <f t="shared" si="27"/>
        <v>#VALUE!</v>
      </c>
    </row>
    <row r="31" spans="1:10" x14ac:dyDescent="0.2">
      <c r="A31" s="16" t="s">
        <v>1318</v>
      </c>
      <c r="C31" s="16">
        <f t="shared" ref="C31:J31" si="28">C$2*C118</f>
        <v>18887235.41054121</v>
      </c>
      <c r="D31" s="16">
        <f t="shared" si="28"/>
        <v>46673181.661675572</v>
      </c>
      <c r="E31" s="16">
        <f t="shared" si="28"/>
        <v>55873084.237026997</v>
      </c>
      <c r="F31" s="16">
        <f t="shared" si="28"/>
        <v>67582110.446307093</v>
      </c>
      <c r="G31" s="16">
        <f t="shared" si="28"/>
        <v>94977470.327682972</v>
      </c>
      <c r="H31" s="16">
        <f t="shared" si="28"/>
        <v>128166824.92703308</v>
      </c>
      <c r="I31" s="16">
        <f t="shared" si="28"/>
        <v>167571166.17799997</v>
      </c>
      <c r="J31" s="16">
        <f t="shared" si="28"/>
        <v>343994250</v>
      </c>
    </row>
    <row r="32" spans="1:10" x14ac:dyDescent="0.2">
      <c r="A32" s="16" t="s">
        <v>1319</v>
      </c>
      <c r="C32" s="16">
        <f t="shared" ref="C32:J32" si="29">C$2*C119</f>
        <v>-15517411.444787353</v>
      </c>
      <c r="D32" s="16">
        <f t="shared" si="29"/>
        <v>-44018922.408542968</v>
      </c>
      <c r="E32" s="16">
        <f t="shared" si="29"/>
        <v>-52975372.384839021</v>
      </c>
      <c r="F32" s="16">
        <f t="shared" si="29"/>
        <v>-42477404.246298663</v>
      </c>
      <c r="G32" s="16">
        <f t="shared" si="29"/>
        <v>-60431265.946964666</v>
      </c>
      <c r="H32" s="16">
        <f t="shared" si="29"/>
        <v>-66273704.443108492</v>
      </c>
      <c r="I32" s="16" t="e">
        <f t="shared" si="29"/>
        <v>#VALUE!</v>
      </c>
      <c r="J32" s="16" t="e">
        <f t="shared" si="29"/>
        <v>#VALUE!</v>
      </c>
    </row>
    <row r="33" spans="1:10" x14ac:dyDescent="0.2">
      <c r="A33" s="47" t="s">
        <v>1411</v>
      </c>
      <c r="C33" s="16" t="e">
        <f t="shared" ref="C33:J33" si="30">C$2*C120</f>
        <v>#DIV/0!</v>
      </c>
      <c r="D33" s="16" t="e">
        <f t="shared" si="30"/>
        <v>#DIV/0!</v>
      </c>
      <c r="E33" s="16" t="e">
        <f t="shared" si="30"/>
        <v>#DIV/0!</v>
      </c>
      <c r="F33" s="16">
        <f t="shared" si="30"/>
        <v>-1.7655338315078308</v>
      </c>
      <c r="G33" s="16">
        <f t="shared" si="30"/>
        <v>-1.7809670376865538</v>
      </c>
      <c r="H33" s="16">
        <f t="shared" si="30"/>
        <v>-1.1516561622587422</v>
      </c>
      <c r="I33" s="16" t="e">
        <f t="shared" si="30"/>
        <v>#VALUE!</v>
      </c>
      <c r="J33" s="16" t="e">
        <f t="shared" si="30"/>
        <v>#VALUE!</v>
      </c>
    </row>
    <row r="34" spans="1:10" x14ac:dyDescent="0.2">
      <c r="A34" s="16" t="s">
        <v>1320</v>
      </c>
      <c r="C34" s="16">
        <f t="shared" ref="C34:J34" si="31">C$2*C121</f>
        <v>-15517411.444787353</v>
      </c>
      <c r="D34" s="16">
        <f t="shared" si="31"/>
        <v>-44018922.408542968</v>
      </c>
      <c r="E34" s="16">
        <f t="shared" si="31"/>
        <v>-52975372.384839021</v>
      </c>
      <c r="F34" s="16">
        <f t="shared" si="31"/>
        <v>-42477404.246298663</v>
      </c>
      <c r="G34" s="16">
        <f t="shared" si="31"/>
        <v>-60431265.946964666</v>
      </c>
      <c r="H34" s="16">
        <f t="shared" si="31"/>
        <v>-66273704.443108492</v>
      </c>
      <c r="I34" s="16" t="e">
        <f t="shared" si="31"/>
        <v>#VALUE!</v>
      </c>
      <c r="J34" s="16" t="e">
        <f t="shared" si="31"/>
        <v>#VALUE!</v>
      </c>
    </row>
    <row r="35" spans="1:10" x14ac:dyDescent="0.2">
      <c r="A35" s="16" t="s">
        <v>1321</v>
      </c>
      <c r="C35" s="16">
        <f t="shared" ref="C35:J35" si="32">C$2*C122</f>
        <v>196224.2216083378</v>
      </c>
      <c r="D35" s="16">
        <f t="shared" si="32"/>
        <v>2654259.2531326059</v>
      </c>
      <c r="E35" s="16">
        <f t="shared" si="32"/>
        <v>2897711.8521879781</v>
      </c>
      <c r="F35" s="16">
        <f t="shared" si="32"/>
        <v>1045465.0298625182</v>
      </c>
      <c r="G35" s="16">
        <f t="shared" si="32"/>
        <v>614489.38083606213</v>
      </c>
      <c r="H35" s="16">
        <f t="shared" si="32"/>
        <v>4346687.2558629001</v>
      </c>
      <c r="I35" s="16">
        <f t="shared" si="32"/>
        <v>22795302.035999998</v>
      </c>
      <c r="J35" s="16">
        <f t="shared" si="32"/>
        <v>54072940</v>
      </c>
    </row>
    <row r="36" spans="1:10" x14ac:dyDescent="0.2">
      <c r="A36" s="16" t="s">
        <v>1323</v>
      </c>
      <c r="C36" s="16">
        <f t="shared" ref="C36:J36" si="33">C$2*C123</f>
        <v>196224.2216083378</v>
      </c>
      <c r="D36" s="16">
        <f t="shared" si="33"/>
        <v>2654259.2531326059</v>
      </c>
      <c r="E36" s="16">
        <f t="shared" si="33"/>
        <v>2897711.8521879781</v>
      </c>
      <c r="F36" s="16">
        <f t="shared" si="33"/>
        <v>1045465.0298625182</v>
      </c>
      <c r="G36" s="16">
        <f t="shared" si="33"/>
        <v>614489.38083606213</v>
      </c>
      <c r="H36" s="16">
        <f t="shared" si="33"/>
        <v>4346687.2558629001</v>
      </c>
      <c r="I36" s="16">
        <f t="shared" si="33"/>
        <v>22795302.035999998</v>
      </c>
      <c r="J36" s="16">
        <f t="shared" si="33"/>
        <v>54072940</v>
      </c>
    </row>
    <row r="37" spans="1:10" x14ac:dyDescent="0.2">
      <c r="A37" s="16" t="s">
        <v>1281</v>
      </c>
      <c r="C37" s="16">
        <f t="shared" ref="C37:J37" si="34">C$2*C124</f>
        <v>-18887235.41054121</v>
      </c>
      <c r="D37" s="16">
        <f t="shared" si="34"/>
        <v>-46673181.661675572</v>
      </c>
      <c r="E37" s="16">
        <f t="shared" si="34"/>
        <v>-55873084.237026997</v>
      </c>
      <c r="F37" s="16">
        <f t="shared" si="34"/>
        <v>-43522869.276161179</v>
      </c>
      <c r="G37" s="16">
        <f t="shared" si="34"/>
        <v>-61045755.327800728</v>
      </c>
      <c r="H37" s="16">
        <f t="shared" si="34"/>
        <v>-70620391.698971391</v>
      </c>
      <c r="I37" s="16" t="e">
        <f t="shared" si="34"/>
        <v>#VALUE!</v>
      </c>
      <c r="J37" s="16" t="e">
        <f t="shared" si="34"/>
        <v>#VALUE!</v>
      </c>
    </row>
    <row r="38" spans="1:10" x14ac:dyDescent="0.2">
      <c r="A38" s="16" t="s">
        <v>1278</v>
      </c>
      <c r="C38" s="16">
        <f t="shared" ref="C38:J38" si="35">C$2*C125</f>
        <v>-18375744.272882141</v>
      </c>
      <c r="D38" s="16">
        <f t="shared" si="35"/>
        <v>-45537655.974434875</v>
      </c>
      <c r="E38" s="16">
        <f t="shared" si="35"/>
        <v>-54301807.557595797</v>
      </c>
      <c r="F38" s="16">
        <f t="shared" si="35"/>
        <v>-41822295.417221092</v>
      </c>
      <c r="G38" s="16">
        <f t="shared" si="35"/>
        <v>-57363676.666348279</v>
      </c>
      <c r="H38" s="16">
        <f t="shared" si="35"/>
        <v>-66648827.959860891</v>
      </c>
      <c r="I38" s="16" t="e">
        <f t="shared" si="35"/>
        <v>#VALUE!</v>
      </c>
      <c r="J38" s="16" t="e">
        <f t="shared" si="35"/>
        <v>#VALUE!</v>
      </c>
    </row>
    <row r="39" spans="1:10" x14ac:dyDescent="0.2">
      <c r="A39" s="16" t="s">
        <v>1324</v>
      </c>
      <c r="C39" s="16">
        <f t="shared" ref="C39:J39" si="36">C$2*C126</f>
        <v>511491.13765906723</v>
      </c>
      <c r="D39" s="16">
        <f t="shared" si="36"/>
        <v>1135525.6872406995</v>
      </c>
      <c r="E39" s="16">
        <f t="shared" si="36"/>
        <v>1571276.6794311991</v>
      </c>
      <c r="F39" s="16">
        <f t="shared" si="36"/>
        <v>1700573.8589400914</v>
      </c>
      <c r="G39" s="16">
        <f t="shared" si="36"/>
        <v>3682078.6614524513</v>
      </c>
      <c r="H39" s="16">
        <f t="shared" si="36"/>
        <v>3971563.7391104996</v>
      </c>
      <c r="I39" s="16">
        <f t="shared" si="36"/>
        <v>4255802.6159999995</v>
      </c>
      <c r="J39" s="16">
        <f t="shared" si="36"/>
        <v>3949020</v>
      </c>
    </row>
    <row r="40" spans="1:10" x14ac:dyDescent="0.2">
      <c r="A40" s="16" t="s">
        <v>1325</v>
      </c>
      <c r="C40" s="16">
        <f t="shared" ref="C40:J40" si="37">C$2*C127</f>
        <v>-15517411.444787353</v>
      </c>
      <c r="D40" s="16">
        <f t="shared" si="37"/>
        <v>-44018922.408542968</v>
      </c>
      <c r="E40" s="16">
        <f t="shared" si="37"/>
        <v>-52975372.384839021</v>
      </c>
      <c r="F40" s="16">
        <f t="shared" si="37"/>
        <v>-42477404.246298663</v>
      </c>
      <c r="G40" s="16">
        <f t="shared" si="37"/>
        <v>-60431265.946964666</v>
      </c>
      <c r="H40" s="16">
        <f t="shared" si="37"/>
        <v>-66273704.443108492</v>
      </c>
      <c r="I40" s="16" t="e">
        <f t="shared" si="37"/>
        <v>#VALUE!</v>
      </c>
      <c r="J40" s="16" t="e">
        <f t="shared" si="37"/>
        <v>#VALUE!</v>
      </c>
    </row>
    <row r="41" spans="1:10" x14ac:dyDescent="0.2">
      <c r="A41" s="16" t="s">
        <v>1328</v>
      </c>
      <c r="C41" s="16">
        <f t="shared" ref="C41:J41" si="38">C$2*C128</f>
        <v>-18375744.272882141</v>
      </c>
      <c r="D41" s="16">
        <f t="shared" si="38"/>
        <v>-45537655.974434875</v>
      </c>
      <c r="E41" s="16">
        <f t="shared" si="38"/>
        <v>-54301807.557595797</v>
      </c>
      <c r="F41" s="16">
        <f t="shared" si="38"/>
        <v>-41822295.417221092</v>
      </c>
      <c r="G41" s="16">
        <f t="shared" si="38"/>
        <v>-57363676.666348279</v>
      </c>
      <c r="H41" s="16">
        <f t="shared" si="38"/>
        <v>-66648827.959860891</v>
      </c>
      <c r="I41" s="16" t="e">
        <f t="shared" si="38"/>
        <v>#VALUE!</v>
      </c>
      <c r="J41" s="16" t="e">
        <f t="shared" si="38"/>
        <v>#VALUE!</v>
      </c>
    </row>
    <row r="90" spans="1:47" x14ac:dyDescent="0.2">
      <c r="A90" s="16" t="s">
        <v>1285</v>
      </c>
      <c r="B90" s="20">
        <v>7000000</v>
      </c>
      <c r="C90" s="16">
        <v>0</v>
      </c>
      <c r="D90" s="16">
        <v>0</v>
      </c>
      <c r="E90" s="16">
        <v>0</v>
      </c>
      <c r="F90" s="20">
        <v>19538000</v>
      </c>
      <c r="G90" s="20">
        <v>27941000</v>
      </c>
      <c r="H90" s="20">
        <v>50931000</v>
      </c>
      <c r="I90" s="20">
        <v>23385000</v>
      </c>
      <c r="J90" s="20">
        <v>7000000</v>
      </c>
    </row>
    <row r="91" spans="1:47" x14ac:dyDescent="0.2">
      <c r="A91" s="16" t="s">
        <v>1286</v>
      </c>
      <c r="B91" s="20">
        <v>7000000</v>
      </c>
      <c r="C91" s="16">
        <v>0</v>
      </c>
      <c r="D91" s="16">
        <v>0</v>
      </c>
      <c r="E91" s="16">
        <v>0</v>
      </c>
      <c r="F91" s="20">
        <v>19538000</v>
      </c>
      <c r="G91" s="20">
        <v>27941000</v>
      </c>
      <c r="H91" s="20">
        <v>50931000</v>
      </c>
      <c r="I91" s="20">
        <v>23385000</v>
      </c>
      <c r="J91" s="20">
        <v>7000000</v>
      </c>
    </row>
    <row r="92" spans="1:47" x14ac:dyDescent="0.2">
      <c r="A92" s="16" t="s">
        <v>1287</v>
      </c>
      <c r="B92" s="20">
        <v>391226000</v>
      </c>
      <c r="C92" s="20">
        <v>14438000</v>
      </c>
      <c r="D92" s="20">
        <v>36417000</v>
      </c>
      <c r="E92" s="20">
        <v>44271000</v>
      </c>
      <c r="F92" s="20">
        <v>54882000</v>
      </c>
      <c r="G92" s="20">
        <v>78209000</v>
      </c>
      <c r="H92" s="20">
        <v>113433000</v>
      </c>
      <c r="I92" s="20">
        <v>157814000</v>
      </c>
      <c r="J92" s="20">
        <v>333975000</v>
      </c>
    </row>
    <row r="93" spans="1:47" x14ac:dyDescent="0.2">
      <c r="A93" s="16" t="s">
        <v>1288</v>
      </c>
      <c r="B93" s="20">
        <v>48779000</v>
      </c>
      <c r="C93" s="20">
        <v>2054000</v>
      </c>
      <c r="D93" s="20">
        <v>4668000</v>
      </c>
      <c r="E93" s="20">
        <v>9952000</v>
      </c>
      <c r="F93" s="20">
        <v>15184000</v>
      </c>
      <c r="G93" s="20">
        <v>20051000</v>
      </c>
      <c r="H93" s="20">
        <v>23897000</v>
      </c>
      <c r="I93" s="20">
        <v>28306000</v>
      </c>
      <c r="J93" s="20">
        <v>39302000</v>
      </c>
    </row>
    <row r="94" spans="1:47" x14ac:dyDescent="0.2">
      <c r="A94" s="16" t="s">
        <v>1289</v>
      </c>
      <c r="B94" s="20">
        <v>48779000</v>
      </c>
      <c r="C94" s="20">
        <v>2054000</v>
      </c>
      <c r="D94" s="20">
        <v>4668000</v>
      </c>
      <c r="E94" s="20">
        <v>9952000</v>
      </c>
      <c r="F94" s="20">
        <v>15184000</v>
      </c>
      <c r="G94" s="20">
        <v>20051000</v>
      </c>
      <c r="H94" s="20">
        <v>23897000</v>
      </c>
      <c r="I94" s="20">
        <v>28306000</v>
      </c>
      <c r="J94" s="20">
        <v>39302000</v>
      </c>
    </row>
    <row r="95" spans="1:47" x14ac:dyDescent="0.2">
      <c r="A95" s="47" t="s">
        <v>1408</v>
      </c>
      <c r="B95" s="20"/>
      <c r="C95" s="49" t="e">
        <f t="shared" ref="C95:AU95" si="39">C94/C$3</f>
        <v>#DIV/0!</v>
      </c>
      <c r="D95" s="49" t="e">
        <f t="shared" si="39"/>
        <v>#DIV/0!</v>
      </c>
      <c r="E95" s="49" t="e">
        <f t="shared" si="39"/>
        <v>#DIV/0!</v>
      </c>
      <c r="F95" s="49">
        <f t="shared" si="39"/>
        <v>0.63110884888760244</v>
      </c>
      <c r="G95" s="49">
        <f t="shared" si="39"/>
        <v>0.59092209162046749</v>
      </c>
      <c r="H95" s="49">
        <f t="shared" si="39"/>
        <v>0.41526465950190239</v>
      </c>
      <c r="I95" s="49">
        <f t="shared" si="39"/>
        <v>1.1399540969610247</v>
      </c>
      <c r="J95" s="49">
        <f t="shared" si="39"/>
        <v>5.4510402219140079</v>
      </c>
      <c r="K95" s="49" t="e">
        <f t="shared" si="39"/>
        <v>#DIV/0!</v>
      </c>
      <c r="L95" s="49" t="e">
        <f t="shared" si="39"/>
        <v>#DIV/0!</v>
      </c>
      <c r="M95" s="49" t="e">
        <f t="shared" si="39"/>
        <v>#DIV/0!</v>
      </c>
      <c r="N95" s="49" t="e">
        <f t="shared" si="39"/>
        <v>#DIV/0!</v>
      </c>
      <c r="O95" s="49" t="e">
        <f t="shared" si="39"/>
        <v>#DIV/0!</v>
      </c>
      <c r="P95" s="49" t="e">
        <f t="shared" si="39"/>
        <v>#DIV/0!</v>
      </c>
      <c r="Q95" s="49" t="e">
        <f t="shared" si="39"/>
        <v>#DIV/0!</v>
      </c>
      <c r="R95" s="49" t="e">
        <f t="shared" si="39"/>
        <v>#DIV/0!</v>
      </c>
      <c r="S95" s="49" t="e">
        <f t="shared" si="39"/>
        <v>#DIV/0!</v>
      </c>
      <c r="T95" s="49" t="e">
        <f t="shared" si="39"/>
        <v>#DIV/0!</v>
      </c>
      <c r="U95" s="49" t="e">
        <f t="shared" si="39"/>
        <v>#DIV/0!</v>
      </c>
      <c r="V95" s="49" t="e">
        <f t="shared" si="39"/>
        <v>#DIV/0!</v>
      </c>
      <c r="W95" s="49" t="e">
        <f t="shared" si="39"/>
        <v>#DIV/0!</v>
      </c>
      <c r="X95" s="49" t="e">
        <f t="shared" si="39"/>
        <v>#DIV/0!</v>
      </c>
      <c r="Y95" s="49" t="e">
        <f t="shared" si="39"/>
        <v>#DIV/0!</v>
      </c>
      <c r="Z95" s="49" t="e">
        <f t="shared" si="39"/>
        <v>#DIV/0!</v>
      </c>
      <c r="AA95" s="49" t="e">
        <f t="shared" si="39"/>
        <v>#DIV/0!</v>
      </c>
      <c r="AB95" s="49" t="e">
        <f t="shared" si="39"/>
        <v>#DIV/0!</v>
      </c>
      <c r="AC95" s="49" t="e">
        <f t="shared" si="39"/>
        <v>#DIV/0!</v>
      </c>
      <c r="AD95" s="49" t="e">
        <f t="shared" si="39"/>
        <v>#DIV/0!</v>
      </c>
      <c r="AE95" s="49" t="e">
        <f t="shared" si="39"/>
        <v>#DIV/0!</v>
      </c>
      <c r="AF95" s="49" t="e">
        <f t="shared" si="39"/>
        <v>#DIV/0!</v>
      </c>
      <c r="AG95" s="49" t="e">
        <f t="shared" si="39"/>
        <v>#DIV/0!</v>
      </c>
      <c r="AH95" s="49" t="e">
        <f t="shared" si="39"/>
        <v>#DIV/0!</v>
      </c>
      <c r="AI95" s="49" t="e">
        <f t="shared" si="39"/>
        <v>#DIV/0!</v>
      </c>
      <c r="AJ95" s="49" t="e">
        <f t="shared" si="39"/>
        <v>#DIV/0!</v>
      </c>
      <c r="AK95" s="49" t="e">
        <f t="shared" si="39"/>
        <v>#DIV/0!</v>
      </c>
      <c r="AL95" s="49" t="e">
        <f t="shared" si="39"/>
        <v>#DIV/0!</v>
      </c>
      <c r="AM95" s="49" t="e">
        <f t="shared" si="39"/>
        <v>#DIV/0!</v>
      </c>
      <c r="AN95" s="49" t="e">
        <f t="shared" si="39"/>
        <v>#DIV/0!</v>
      </c>
      <c r="AO95" s="49" t="e">
        <f t="shared" si="39"/>
        <v>#DIV/0!</v>
      </c>
      <c r="AP95" s="49" t="e">
        <f t="shared" si="39"/>
        <v>#DIV/0!</v>
      </c>
      <c r="AQ95" s="49" t="e">
        <f t="shared" si="39"/>
        <v>#DIV/0!</v>
      </c>
      <c r="AR95" s="49" t="e">
        <f t="shared" si="39"/>
        <v>#DIV/0!</v>
      </c>
      <c r="AS95" s="49" t="e">
        <f t="shared" si="39"/>
        <v>#DIV/0!</v>
      </c>
      <c r="AT95" s="49" t="e">
        <f t="shared" si="39"/>
        <v>#DIV/0!</v>
      </c>
      <c r="AU95" s="49" t="e">
        <f t="shared" si="39"/>
        <v>#DIV/0!</v>
      </c>
    </row>
    <row r="96" spans="1:47" x14ac:dyDescent="0.2">
      <c r="A96" s="16" t="s">
        <v>1291</v>
      </c>
      <c r="B96" s="20">
        <v>48779000</v>
      </c>
      <c r="C96" s="20">
        <v>2054000</v>
      </c>
      <c r="D96" s="20">
        <v>4668000</v>
      </c>
      <c r="E96" s="20">
        <v>9952000</v>
      </c>
      <c r="F96" s="20">
        <v>15184000</v>
      </c>
      <c r="G96" s="20">
        <v>20051000</v>
      </c>
      <c r="H96" s="20">
        <v>23897000</v>
      </c>
      <c r="I96" s="20">
        <v>28306000</v>
      </c>
      <c r="J96" s="20">
        <v>39302000</v>
      </c>
    </row>
    <row r="97" spans="1:47" x14ac:dyDescent="0.2">
      <c r="A97" s="47" t="s">
        <v>1409</v>
      </c>
      <c r="B97" s="20"/>
      <c r="C97" s="49" t="e">
        <f t="shared" ref="C97:AU97" si="40">C96/C$3</f>
        <v>#DIV/0!</v>
      </c>
      <c r="D97" s="49" t="e">
        <f t="shared" si="40"/>
        <v>#DIV/0!</v>
      </c>
      <c r="E97" s="49" t="e">
        <f t="shared" si="40"/>
        <v>#DIV/0!</v>
      </c>
      <c r="F97" s="49">
        <f t="shared" si="40"/>
        <v>0.63110884888760244</v>
      </c>
      <c r="G97" s="49">
        <f t="shared" si="40"/>
        <v>0.59092209162046749</v>
      </c>
      <c r="H97" s="49">
        <f t="shared" si="40"/>
        <v>0.41526465950190239</v>
      </c>
      <c r="I97" s="49">
        <f t="shared" si="40"/>
        <v>1.1399540969610247</v>
      </c>
      <c r="J97" s="49">
        <f t="shared" si="40"/>
        <v>5.4510402219140079</v>
      </c>
      <c r="K97" s="49" t="e">
        <f t="shared" si="40"/>
        <v>#DIV/0!</v>
      </c>
      <c r="L97" s="49" t="e">
        <f t="shared" si="40"/>
        <v>#DIV/0!</v>
      </c>
      <c r="M97" s="49" t="e">
        <f t="shared" si="40"/>
        <v>#DIV/0!</v>
      </c>
      <c r="N97" s="49" t="e">
        <f t="shared" si="40"/>
        <v>#DIV/0!</v>
      </c>
      <c r="O97" s="49" t="e">
        <f t="shared" si="40"/>
        <v>#DIV/0!</v>
      </c>
      <c r="P97" s="49" t="e">
        <f t="shared" si="40"/>
        <v>#DIV/0!</v>
      </c>
      <c r="Q97" s="49" t="e">
        <f t="shared" si="40"/>
        <v>#DIV/0!</v>
      </c>
      <c r="R97" s="49" t="e">
        <f t="shared" si="40"/>
        <v>#DIV/0!</v>
      </c>
      <c r="S97" s="49" t="e">
        <f t="shared" si="40"/>
        <v>#DIV/0!</v>
      </c>
      <c r="T97" s="49" t="e">
        <f t="shared" si="40"/>
        <v>#DIV/0!</v>
      </c>
      <c r="U97" s="49" t="e">
        <f t="shared" si="40"/>
        <v>#DIV/0!</v>
      </c>
      <c r="V97" s="49" t="e">
        <f t="shared" si="40"/>
        <v>#DIV/0!</v>
      </c>
      <c r="W97" s="49" t="e">
        <f t="shared" si="40"/>
        <v>#DIV/0!</v>
      </c>
      <c r="X97" s="49" t="e">
        <f t="shared" si="40"/>
        <v>#DIV/0!</v>
      </c>
      <c r="Y97" s="49" t="e">
        <f t="shared" si="40"/>
        <v>#DIV/0!</v>
      </c>
      <c r="Z97" s="49" t="e">
        <f t="shared" si="40"/>
        <v>#DIV/0!</v>
      </c>
      <c r="AA97" s="49" t="e">
        <f t="shared" si="40"/>
        <v>#DIV/0!</v>
      </c>
      <c r="AB97" s="49" t="e">
        <f t="shared" si="40"/>
        <v>#DIV/0!</v>
      </c>
      <c r="AC97" s="49" t="e">
        <f t="shared" si="40"/>
        <v>#DIV/0!</v>
      </c>
      <c r="AD97" s="49" t="e">
        <f t="shared" si="40"/>
        <v>#DIV/0!</v>
      </c>
      <c r="AE97" s="49" t="e">
        <f t="shared" si="40"/>
        <v>#DIV/0!</v>
      </c>
      <c r="AF97" s="49" t="e">
        <f t="shared" si="40"/>
        <v>#DIV/0!</v>
      </c>
      <c r="AG97" s="49" t="e">
        <f t="shared" si="40"/>
        <v>#DIV/0!</v>
      </c>
      <c r="AH97" s="49" t="e">
        <f t="shared" si="40"/>
        <v>#DIV/0!</v>
      </c>
      <c r="AI97" s="49" t="e">
        <f t="shared" si="40"/>
        <v>#DIV/0!</v>
      </c>
      <c r="AJ97" s="49" t="e">
        <f t="shared" si="40"/>
        <v>#DIV/0!</v>
      </c>
      <c r="AK97" s="49" t="e">
        <f t="shared" si="40"/>
        <v>#DIV/0!</v>
      </c>
      <c r="AL97" s="49" t="e">
        <f t="shared" si="40"/>
        <v>#DIV/0!</v>
      </c>
      <c r="AM97" s="49" t="e">
        <f t="shared" si="40"/>
        <v>#DIV/0!</v>
      </c>
      <c r="AN97" s="49" t="e">
        <f t="shared" si="40"/>
        <v>#DIV/0!</v>
      </c>
      <c r="AO97" s="49" t="e">
        <f t="shared" si="40"/>
        <v>#DIV/0!</v>
      </c>
      <c r="AP97" s="49" t="e">
        <f t="shared" si="40"/>
        <v>#DIV/0!</v>
      </c>
      <c r="AQ97" s="49" t="e">
        <f t="shared" si="40"/>
        <v>#DIV/0!</v>
      </c>
      <c r="AR97" s="49" t="e">
        <f t="shared" si="40"/>
        <v>#DIV/0!</v>
      </c>
      <c r="AS97" s="49" t="e">
        <f t="shared" si="40"/>
        <v>#DIV/0!</v>
      </c>
      <c r="AT97" s="49" t="e">
        <f t="shared" si="40"/>
        <v>#DIV/0!</v>
      </c>
      <c r="AU97" s="49" t="e">
        <f t="shared" si="40"/>
        <v>#DIV/0!</v>
      </c>
    </row>
    <row r="98" spans="1:47" x14ac:dyDescent="0.2">
      <c r="A98" s="16" t="s">
        <v>1292</v>
      </c>
      <c r="B98" s="20">
        <v>342447000</v>
      </c>
      <c r="C98" s="20">
        <v>12384000</v>
      </c>
      <c r="D98" s="20">
        <v>31749000</v>
      </c>
      <c r="E98" s="20">
        <v>34319000</v>
      </c>
      <c r="F98" s="20">
        <v>39698000</v>
      </c>
      <c r="G98" s="20">
        <v>58158000</v>
      </c>
      <c r="H98" s="20">
        <v>89536000</v>
      </c>
      <c r="I98" s="20">
        <v>129508000</v>
      </c>
      <c r="J98" s="20">
        <v>294673000</v>
      </c>
    </row>
    <row r="99" spans="1:47" x14ac:dyDescent="0.2">
      <c r="A99" s="16" t="s">
        <v>1293</v>
      </c>
      <c r="B99" s="20" t="s">
        <v>1294</v>
      </c>
      <c r="C99" s="20">
        <v>-14438000</v>
      </c>
      <c r="D99" s="20">
        <v>-36417000</v>
      </c>
      <c r="E99" s="20">
        <v>-44271000</v>
      </c>
      <c r="F99" s="20">
        <v>-35344000</v>
      </c>
      <c r="G99" s="20">
        <v>-50268000</v>
      </c>
      <c r="H99" s="20">
        <v>-62502000</v>
      </c>
      <c r="I99" s="20">
        <v>-134429000</v>
      </c>
      <c r="J99" s="20">
        <v>-326975000</v>
      </c>
    </row>
    <row r="100" spans="1:47" x14ac:dyDescent="0.2">
      <c r="A100" s="47" t="s">
        <v>1410</v>
      </c>
      <c r="B100" s="20"/>
      <c r="C100" s="49" t="e">
        <f t="shared" ref="C100:AU100" si="41">C99/C$3</f>
        <v>#DIV/0!</v>
      </c>
      <c r="D100" s="49" t="e">
        <f t="shared" si="41"/>
        <v>#DIV/0!</v>
      </c>
      <c r="E100" s="49" t="e">
        <f t="shared" si="41"/>
        <v>#DIV/0!</v>
      </c>
      <c r="F100" s="49">
        <f t="shared" si="41"/>
        <v>-1.4690405133748301</v>
      </c>
      <c r="G100" s="49">
        <f t="shared" si="41"/>
        <v>-1.4814458980388836</v>
      </c>
      <c r="H100" s="49">
        <f t="shared" si="41"/>
        <v>-1.0861142297438131</v>
      </c>
      <c r="I100" s="49">
        <f t="shared" si="41"/>
        <v>-5.4137952836986356</v>
      </c>
      <c r="J100" s="49">
        <f t="shared" si="41"/>
        <v>-45.350208044382804</v>
      </c>
      <c r="K100" s="49" t="e">
        <f t="shared" si="41"/>
        <v>#DIV/0!</v>
      </c>
      <c r="L100" s="49" t="e">
        <f t="shared" si="41"/>
        <v>#DIV/0!</v>
      </c>
      <c r="M100" s="49" t="e">
        <f t="shared" si="41"/>
        <v>#DIV/0!</v>
      </c>
      <c r="N100" s="49" t="e">
        <f t="shared" si="41"/>
        <v>#DIV/0!</v>
      </c>
      <c r="O100" s="49" t="e">
        <f t="shared" si="41"/>
        <v>#DIV/0!</v>
      </c>
      <c r="P100" s="49" t="e">
        <f t="shared" si="41"/>
        <v>#DIV/0!</v>
      </c>
      <c r="Q100" s="49" t="e">
        <f t="shared" si="41"/>
        <v>#DIV/0!</v>
      </c>
      <c r="R100" s="49" t="e">
        <f t="shared" si="41"/>
        <v>#DIV/0!</v>
      </c>
      <c r="S100" s="49" t="e">
        <f t="shared" si="41"/>
        <v>#DIV/0!</v>
      </c>
      <c r="T100" s="49" t="e">
        <f t="shared" si="41"/>
        <v>#DIV/0!</v>
      </c>
      <c r="U100" s="49" t="e">
        <f t="shared" si="41"/>
        <v>#DIV/0!</v>
      </c>
      <c r="V100" s="49" t="e">
        <f t="shared" si="41"/>
        <v>#DIV/0!</v>
      </c>
      <c r="W100" s="49" t="e">
        <f t="shared" si="41"/>
        <v>#DIV/0!</v>
      </c>
      <c r="X100" s="49" t="e">
        <f t="shared" si="41"/>
        <v>#DIV/0!</v>
      </c>
      <c r="Y100" s="49" t="e">
        <f t="shared" si="41"/>
        <v>#DIV/0!</v>
      </c>
      <c r="Z100" s="49" t="e">
        <f t="shared" si="41"/>
        <v>#DIV/0!</v>
      </c>
      <c r="AA100" s="49" t="e">
        <f t="shared" si="41"/>
        <v>#DIV/0!</v>
      </c>
      <c r="AB100" s="49" t="e">
        <f t="shared" si="41"/>
        <v>#DIV/0!</v>
      </c>
      <c r="AC100" s="49" t="e">
        <f t="shared" si="41"/>
        <v>#DIV/0!</v>
      </c>
      <c r="AD100" s="49" t="e">
        <f t="shared" si="41"/>
        <v>#DIV/0!</v>
      </c>
      <c r="AE100" s="49" t="e">
        <f t="shared" si="41"/>
        <v>#DIV/0!</v>
      </c>
      <c r="AF100" s="49" t="e">
        <f t="shared" si="41"/>
        <v>#DIV/0!</v>
      </c>
      <c r="AG100" s="49" t="e">
        <f t="shared" si="41"/>
        <v>#DIV/0!</v>
      </c>
      <c r="AH100" s="49" t="e">
        <f t="shared" si="41"/>
        <v>#DIV/0!</v>
      </c>
      <c r="AI100" s="49" t="e">
        <f t="shared" si="41"/>
        <v>#DIV/0!</v>
      </c>
      <c r="AJ100" s="49" t="e">
        <f t="shared" si="41"/>
        <v>#DIV/0!</v>
      </c>
      <c r="AK100" s="49" t="e">
        <f t="shared" si="41"/>
        <v>#DIV/0!</v>
      </c>
      <c r="AL100" s="49" t="e">
        <f t="shared" si="41"/>
        <v>#DIV/0!</v>
      </c>
      <c r="AM100" s="49" t="e">
        <f t="shared" si="41"/>
        <v>#DIV/0!</v>
      </c>
      <c r="AN100" s="49" t="e">
        <f t="shared" si="41"/>
        <v>#DIV/0!</v>
      </c>
      <c r="AO100" s="49" t="e">
        <f t="shared" si="41"/>
        <v>#DIV/0!</v>
      </c>
      <c r="AP100" s="49" t="e">
        <f t="shared" si="41"/>
        <v>#DIV/0!</v>
      </c>
      <c r="AQ100" s="49" t="e">
        <f t="shared" si="41"/>
        <v>#DIV/0!</v>
      </c>
      <c r="AR100" s="49" t="e">
        <f t="shared" si="41"/>
        <v>#DIV/0!</v>
      </c>
      <c r="AS100" s="49" t="e">
        <f t="shared" si="41"/>
        <v>#DIV/0!</v>
      </c>
      <c r="AT100" s="49" t="e">
        <f t="shared" si="41"/>
        <v>#DIV/0!</v>
      </c>
      <c r="AU100" s="49" t="e">
        <f t="shared" si="41"/>
        <v>#DIV/0!</v>
      </c>
    </row>
    <row r="101" spans="1:47" x14ac:dyDescent="0.2">
      <c r="A101" s="16" t="s">
        <v>1295</v>
      </c>
      <c r="B101" s="20">
        <v>52424000</v>
      </c>
      <c r="C101" s="20">
        <v>150000</v>
      </c>
      <c r="D101" s="20">
        <v>2071000</v>
      </c>
      <c r="E101" s="20">
        <v>2296000</v>
      </c>
      <c r="F101" s="20">
        <v>849000</v>
      </c>
      <c r="G101" s="20">
        <v>506000</v>
      </c>
      <c r="H101" s="20">
        <v>3847000</v>
      </c>
      <c r="I101" s="20">
        <v>21468000</v>
      </c>
      <c r="J101" s="20">
        <v>52498000</v>
      </c>
    </row>
    <row r="102" spans="1:47" x14ac:dyDescent="0.2">
      <c r="A102" s="16" t="s">
        <v>1296</v>
      </c>
      <c r="B102" s="20">
        <v>52424000</v>
      </c>
      <c r="C102" s="20">
        <v>150000</v>
      </c>
      <c r="D102" s="20">
        <v>2071000</v>
      </c>
      <c r="E102" s="20">
        <v>2296000</v>
      </c>
      <c r="F102" s="20">
        <v>849000</v>
      </c>
      <c r="G102" s="20">
        <v>506000</v>
      </c>
      <c r="H102" s="20">
        <v>3847000</v>
      </c>
      <c r="I102" s="20">
        <v>21468000</v>
      </c>
      <c r="J102" s="20">
        <v>52498000</v>
      </c>
    </row>
    <row r="103" spans="1:47" x14ac:dyDescent="0.2">
      <c r="A103" s="47"/>
      <c r="B103" s="20"/>
      <c r="C103" s="49" t="e">
        <f t="shared" ref="C103:AU103" si="42">C102/C$3</f>
        <v>#DIV/0!</v>
      </c>
      <c r="D103" s="49" t="e">
        <f t="shared" si="42"/>
        <v>#DIV/0!</v>
      </c>
      <c r="E103" s="49" t="e">
        <f t="shared" si="42"/>
        <v>#DIV/0!</v>
      </c>
      <c r="F103" s="49">
        <f t="shared" si="42"/>
        <v>3.5287895989566283E-2</v>
      </c>
      <c r="G103" s="49">
        <f t="shared" si="42"/>
        <v>1.491230254650424E-2</v>
      </c>
      <c r="H103" s="49">
        <f t="shared" si="42"/>
        <v>6.6850363857547751E-2</v>
      </c>
      <c r="I103" s="49">
        <f t="shared" si="42"/>
        <v>0.86457056996959214</v>
      </c>
      <c r="J103" s="49">
        <f t="shared" si="42"/>
        <v>7.2812760055478503</v>
      </c>
      <c r="K103" s="49" t="e">
        <f t="shared" si="42"/>
        <v>#DIV/0!</v>
      </c>
      <c r="L103" s="49" t="e">
        <f t="shared" si="42"/>
        <v>#DIV/0!</v>
      </c>
      <c r="M103" s="49" t="e">
        <f t="shared" si="42"/>
        <v>#DIV/0!</v>
      </c>
      <c r="N103" s="49" t="e">
        <f t="shared" si="42"/>
        <v>#DIV/0!</v>
      </c>
      <c r="O103" s="49" t="e">
        <f t="shared" si="42"/>
        <v>#DIV/0!</v>
      </c>
      <c r="P103" s="49" t="e">
        <f t="shared" si="42"/>
        <v>#DIV/0!</v>
      </c>
      <c r="Q103" s="49" t="e">
        <f t="shared" si="42"/>
        <v>#DIV/0!</v>
      </c>
      <c r="R103" s="49" t="e">
        <f t="shared" si="42"/>
        <v>#DIV/0!</v>
      </c>
      <c r="S103" s="49" t="e">
        <f t="shared" si="42"/>
        <v>#DIV/0!</v>
      </c>
      <c r="T103" s="49" t="e">
        <f t="shared" si="42"/>
        <v>#DIV/0!</v>
      </c>
      <c r="U103" s="49" t="e">
        <f t="shared" si="42"/>
        <v>#DIV/0!</v>
      </c>
      <c r="V103" s="49" t="e">
        <f t="shared" si="42"/>
        <v>#DIV/0!</v>
      </c>
      <c r="W103" s="49" t="e">
        <f t="shared" si="42"/>
        <v>#DIV/0!</v>
      </c>
      <c r="X103" s="49" t="e">
        <f t="shared" si="42"/>
        <v>#DIV/0!</v>
      </c>
      <c r="Y103" s="49" t="e">
        <f t="shared" si="42"/>
        <v>#DIV/0!</v>
      </c>
      <c r="Z103" s="49" t="e">
        <f t="shared" si="42"/>
        <v>#DIV/0!</v>
      </c>
      <c r="AA103" s="49" t="e">
        <f t="shared" si="42"/>
        <v>#DIV/0!</v>
      </c>
      <c r="AB103" s="49" t="e">
        <f t="shared" si="42"/>
        <v>#DIV/0!</v>
      </c>
      <c r="AC103" s="49" t="e">
        <f t="shared" si="42"/>
        <v>#DIV/0!</v>
      </c>
      <c r="AD103" s="49" t="e">
        <f t="shared" si="42"/>
        <v>#DIV/0!</v>
      </c>
      <c r="AE103" s="49" t="e">
        <f t="shared" si="42"/>
        <v>#DIV/0!</v>
      </c>
      <c r="AF103" s="49" t="e">
        <f t="shared" si="42"/>
        <v>#DIV/0!</v>
      </c>
      <c r="AG103" s="49" t="e">
        <f t="shared" si="42"/>
        <v>#DIV/0!</v>
      </c>
      <c r="AH103" s="49" t="e">
        <f t="shared" si="42"/>
        <v>#DIV/0!</v>
      </c>
      <c r="AI103" s="49" t="e">
        <f t="shared" si="42"/>
        <v>#DIV/0!</v>
      </c>
      <c r="AJ103" s="49" t="e">
        <f t="shared" si="42"/>
        <v>#DIV/0!</v>
      </c>
      <c r="AK103" s="49" t="e">
        <f t="shared" si="42"/>
        <v>#DIV/0!</v>
      </c>
      <c r="AL103" s="49" t="e">
        <f t="shared" si="42"/>
        <v>#DIV/0!</v>
      </c>
      <c r="AM103" s="49" t="e">
        <f t="shared" si="42"/>
        <v>#DIV/0!</v>
      </c>
      <c r="AN103" s="49" t="e">
        <f t="shared" si="42"/>
        <v>#DIV/0!</v>
      </c>
      <c r="AO103" s="49" t="e">
        <f t="shared" si="42"/>
        <v>#DIV/0!</v>
      </c>
      <c r="AP103" s="49" t="e">
        <f t="shared" si="42"/>
        <v>#DIV/0!</v>
      </c>
      <c r="AQ103" s="49" t="e">
        <f t="shared" si="42"/>
        <v>#DIV/0!</v>
      </c>
      <c r="AR103" s="49" t="e">
        <f t="shared" si="42"/>
        <v>#DIV/0!</v>
      </c>
      <c r="AS103" s="49" t="e">
        <f t="shared" si="42"/>
        <v>#DIV/0!</v>
      </c>
      <c r="AT103" s="49" t="e">
        <f t="shared" si="42"/>
        <v>#DIV/0!</v>
      </c>
      <c r="AU103" s="49" t="e">
        <f t="shared" si="42"/>
        <v>#DIV/0!</v>
      </c>
    </row>
    <row r="104" spans="1:47" x14ac:dyDescent="0.2">
      <c r="A104" s="16" t="s">
        <v>1298</v>
      </c>
      <c r="B104" s="16"/>
      <c r="C104" s="20">
        <v>2426000</v>
      </c>
      <c r="D104" s="20">
        <v>77000</v>
      </c>
      <c r="E104" s="20">
        <v>8000</v>
      </c>
      <c r="F104" s="16"/>
      <c r="G104" s="16"/>
      <c r="H104" s="16"/>
      <c r="I104" s="16"/>
      <c r="J104" s="16"/>
    </row>
    <row r="105" spans="1:47" x14ac:dyDescent="0.2">
      <c r="A105" s="16" t="s">
        <v>1303</v>
      </c>
      <c r="B105" s="16"/>
      <c r="C105" s="20">
        <v>2426000</v>
      </c>
      <c r="D105" s="20">
        <v>77000</v>
      </c>
      <c r="E105" s="20">
        <v>8000</v>
      </c>
      <c r="F105" s="16"/>
      <c r="G105" s="16"/>
      <c r="H105" s="16"/>
      <c r="I105" s="16"/>
      <c r="J105" s="16"/>
    </row>
    <row r="106" spans="1:47" x14ac:dyDescent="0.2">
      <c r="A106" s="16" t="s">
        <v>1304</v>
      </c>
      <c r="B106" s="20" t="s">
        <v>1294</v>
      </c>
      <c r="C106" s="20">
        <v>-11862000</v>
      </c>
      <c r="D106" s="20">
        <v>-34346000</v>
      </c>
      <c r="E106" s="20">
        <v>-41975000</v>
      </c>
      <c r="F106" s="20">
        <v>-34495000</v>
      </c>
      <c r="G106" s="20">
        <v>-49762000</v>
      </c>
      <c r="H106" s="20">
        <v>-58655000</v>
      </c>
      <c r="I106" s="20" t="s">
        <v>1294</v>
      </c>
      <c r="J106" s="20" t="s">
        <v>1294</v>
      </c>
    </row>
    <row r="107" spans="1:47" x14ac:dyDescent="0.2">
      <c r="A107" s="16" t="s">
        <v>1306</v>
      </c>
      <c r="B107" s="20" t="s">
        <v>1294</v>
      </c>
      <c r="C107" s="20">
        <v>-11862000</v>
      </c>
      <c r="D107" s="20">
        <v>-34346000</v>
      </c>
      <c r="E107" s="20">
        <v>-41975000</v>
      </c>
      <c r="F107" s="20">
        <v>-34495000</v>
      </c>
      <c r="G107" s="20">
        <v>-49762000</v>
      </c>
      <c r="H107" s="20">
        <v>-58655000</v>
      </c>
      <c r="I107" s="20" t="s">
        <v>1294</v>
      </c>
      <c r="J107" s="20" t="s">
        <v>1294</v>
      </c>
    </row>
    <row r="108" spans="1:47" x14ac:dyDescent="0.2">
      <c r="A108" s="16" t="s">
        <v>1307</v>
      </c>
      <c r="B108" s="20" t="s">
        <v>1294</v>
      </c>
      <c r="C108" s="20">
        <v>-11862000</v>
      </c>
      <c r="D108" s="20">
        <v>-34346000</v>
      </c>
      <c r="E108" s="20">
        <v>-41975000</v>
      </c>
      <c r="F108" s="20">
        <v>-34495000</v>
      </c>
      <c r="G108" s="20">
        <v>-49762000</v>
      </c>
      <c r="H108" s="20">
        <v>-58655000</v>
      </c>
      <c r="I108" s="20">
        <v>-112961000</v>
      </c>
      <c r="J108" s="20">
        <v>-274477000</v>
      </c>
    </row>
    <row r="109" spans="1:47" x14ac:dyDescent="0.2">
      <c r="A109" s="16" t="s">
        <v>1308</v>
      </c>
      <c r="B109" s="20" t="s">
        <v>1294</v>
      </c>
      <c r="C109" s="20">
        <v>-11862000</v>
      </c>
      <c r="D109" s="20">
        <v>-34346000</v>
      </c>
      <c r="E109" s="20">
        <v>-41975000</v>
      </c>
      <c r="F109" s="20">
        <v>-34495000</v>
      </c>
      <c r="G109" s="20">
        <v>-49762000</v>
      </c>
      <c r="H109" s="20">
        <v>-58655000</v>
      </c>
      <c r="I109" s="20" t="s">
        <v>1294</v>
      </c>
      <c r="J109" s="20" t="s">
        <v>1294</v>
      </c>
    </row>
    <row r="110" spans="1:47" x14ac:dyDescent="0.2">
      <c r="A110" s="16" t="s">
        <v>1309</v>
      </c>
      <c r="B110" s="20" t="s">
        <v>1294</v>
      </c>
      <c r="C110" s="20">
        <v>-11862000</v>
      </c>
      <c r="D110" s="20">
        <v>-34346000</v>
      </c>
      <c r="E110" s="20">
        <v>-41975000</v>
      </c>
      <c r="F110" s="20">
        <v>-34495000</v>
      </c>
      <c r="G110" s="20">
        <v>-49762000</v>
      </c>
      <c r="H110" s="20">
        <v>-58655000</v>
      </c>
      <c r="I110" s="20" t="s">
        <v>1294</v>
      </c>
      <c r="J110" s="20" t="s">
        <v>1294</v>
      </c>
    </row>
    <row r="111" spans="1:47" x14ac:dyDescent="0.2">
      <c r="A111" s="16" t="s">
        <v>1311</v>
      </c>
      <c r="B111" s="16"/>
      <c r="C111" s="16"/>
      <c r="D111" s="20">
        <v>70000</v>
      </c>
      <c r="E111" s="16"/>
      <c r="F111" s="20">
        <v>58000</v>
      </c>
      <c r="G111" s="20">
        <v>719000</v>
      </c>
      <c r="H111" s="20">
        <v>2159000</v>
      </c>
      <c r="I111" s="16"/>
      <c r="J111" s="16"/>
    </row>
    <row r="112" spans="1:47" x14ac:dyDescent="0.2">
      <c r="A112" s="16" t="s">
        <v>1312</v>
      </c>
      <c r="B112" s="20" t="s">
        <v>1294</v>
      </c>
      <c r="C112" s="20">
        <v>-11862000</v>
      </c>
      <c r="D112" s="20">
        <v>-34346000</v>
      </c>
      <c r="E112" s="20">
        <v>-41975000</v>
      </c>
      <c r="F112" s="20">
        <v>-34495000</v>
      </c>
      <c r="G112" s="20">
        <v>-49762000</v>
      </c>
      <c r="H112" s="20">
        <v>-58655000</v>
      </c>
      <c r="I112" s="20" t="s">
        <v>1294</v>
      </c>
      <c r="J112" s="20" t="s">
        <v>1294</v>
      </c>
    </row>
    <row r="113" spans="1:47" x14ac:dyDescent="0.2">
      <c r="A113" s="16" t="s">
        <v>1313</v>
      </c>
      <c r="B113" s="16">
        <v>-3.84</v>
      </c>
      <c r="C113" s="16">
        <v>-0.83299999999999996</v>
      </c>
      <c r="D113" s="16">
        <v>-2.4119999999999999</v>
      </c>
      <c r="E113" s="16">
        <v>-3.36</v>
      </c>
      <c r="F113" s="16">
        <v>-1.4</v>
      </c>
      <c r="G113" s="16">
        <v>-1.41</v>
      </c>
      <c r="H113" s="16">
        <v>-1.42</v>
      </c>
      <c r="I113" s="16">
        <v>-1.96</v>
      </c>
      <c r="J113" s="16">
        <v>-3.36</v>
      </c>
    </row>
    <row r="114" spans="1:47" x14ac:dyDescent="0.2">
      <c r="A114" s="16" t="s">
        <v>1314</v>
      </c>
      <c r="B114" s="16">
        <v>-3.84</v>
      </c>
      <c r="C114" s="16">
        <v>-0.83299999999999996</v>
      </c>
      <c r="D114" s="16">
        <v>-2.4119999999999999</v>
      </c>
      <c r="E114" s="16">
        <v>-3.36</v>
      </c>
      <c r="F114" s="16">
        <v>-1.4</v>
      </c>
      <c r="G114" s="16">
        <v>-1.41</v>
      </c>
      <c r="H114" s="16">
        <v>-1.42</v>
      </c>
      <c r="I114" s="16">
        <v>-1.96</v>
      </c>
      <c r="J114" s="16">
        <v>-3.36</v>
      </c>
    </row>
    <row r="115" spans="1:47" x14ac:dyDescent="0.2">
      <c r="A115" s="16" t="s">
        <v>1315</v>
      </c>
      <c r="B115" s="20">
        <v>87617558</v>
      </c>
      <c r="C115" s="20">
        <v>14240901</v>
      </c>
      <c r="D115" s="20">
        <v>14240901</v>
      </c>
      <c r="E115" s="20">
        <v>12496957</v>
      </c>
      <c r="F115" s="20">
        <v>24721775</v>
      </c>
      <c r="G115" s="20">
        <v>35252443</v>
      </c>
      <c r="H115" s="20">
        <v>41444696</v>
      </c>
      <c r="I115" s="20">
        <v>57519929</v>
      </c>
      <c r="J115" s="20">
        <v>81678069</v>
      </c>
    </row>
    <row r="116" spans="1:47" x14ac:dyDescent="0.2">
      <c r="A116" s="16" t="s">
        <v>1316</v>
      </c>
      <c r="B116" s="20">
        <v>87617558</v>
      </c>
      <c r="C116" s="20">
        <v>14240901</v>
      </c>
      <c r="D116" s="20">
        <v>14240901</v>
      </c>
      <c r="E116" s="20">
        <v>12496957</v>
      </c>
      <c r="F116" s="20">
        <v>24721775</v>
      </c>
      <c r="G116" s="20">
        <v>35252443</v>
      </c>
      <c r="H116" s="20">
        <v>41444696</v>
      </c>
      <c r="I116" s="20">
        <v>57519929</v>
      </c>
      <c r="J116" s="20">
        <v>81678069</v>
      </c>
    </row>
    <row r="117" spans="1:47" x14ac:dyDescent="0.2">
      <c r="A117" s="16" t="s">
        <v>1317</v>
      </c>
      <c r="B117" s="20" t="s">
        <v>1294</v>
      </c>
      <c r="C117" s="20">
        <v>-14438000</v>
      </c>
      <c r="D117" s="20">
        <v>-36417000</v>
      </c>
      <c r="E117" s="20">
        <v>-44271000</v>
      </c>
      <c r="F117" s="20">
        <v>-35344000</v>
      </c>
      <c r="G117" s="20">
        <v>-50268000</v>
      </c>
      <c r="H117" s="20">
        <v>-62502000</v>
      </c>
      <c r="I117" s="20" t="s">
        <v>1294</v>
      </c>
      <c r="J117" s="20" t="s">
        <v>1294</v>
      </c>
    </row>
    <row r="118" spans="1:47" x14ac:dyDescent="0.2">
      <c r="A118" s="16" t="s">
        <v>1318</v>
      </c>
      <c r="B118" s="20">
        <v>391226000</v>
      </c>
      <c r="C118" s="20">
        <v>14438000</v>
      </c>
      <c r="D118" s="20">
        <v>36417000</v>
      </c>
      <c r="E118" s="20">
        <v>44271000</v>
      </c>
      <c r="F118" s="20">
        <v>54882000</v>
      </c>
      <c r="G118" s="20">
        <v>78209000</v>
      </c>
      <c r="H118" s="20">
        <v>113433000</v>
      </c>
      <c r="I118" s="20">
        <v>157814000</v>
      </c>
      <c r="J118" s="20">
        <v>333975000</v>
      </c>
    </row>
    <row r="119" spans="1:47" x14ac:dyDescent="0.2">
      <c r="A119" s="16" t="s">
        <v>1319</v>
      </c>
      <c r="B119" s="20" t="s">
        <v>1294</v>
      </c>
      <c r="C119" s="20">
        <v>-11862000</v>
      </c>
      <c r="D119" s="20">
        <v>-34346000</v>
      </c>
      <c r="E119" s="20">
        <v>-41975000</v>
      </c>
      <c r="F119" s="20">
        <v>-34495000</v>
      </c>
      <c r="G119" s="20">
        <v>-49762000</v>
      </c>
      <c r="H119" s="20">
        <v>-58655000</v>
      </c>
      <c r="I119" s="20" t="s">
        <v>1294</v>
      </c>
      <c r="J119" s="20" t="s">
        <v>1294</v>
      </c>
    </row>
    <row r="120" spans="1:47" x14ac:dyDescent="0.2">
      <c r="A120" s="47" t="s">
        <v>1411</v>
      </c>
      <c r="B120" s="20"/>
      <c r="C120" s="49" t="e">
        <f t="shared" ref="C120:AU120" si="43">C119/C$3</f>
        <v>#DIV/0!</v>
      </c>
      <c r="D120" s="49" t="e">
        <f t="shared" si="43"/>
        <v>#DIV/0!</v>
      </c>
      <c r="E120" s="49" t="e">
        <f t="shared" si="43"/>
        <v>#DIV/0!</v>
      </c>
      <c r="F120" s="49">
        <f t="shared" si="43"/>
        <v>-1.4337526173852637</v>
      </c>
      <c r="G120" s="49">
        <f t="shared" si="43"/>
        <v>-1.4665335954923795</v>
      </c>
      <c r="H120" s="49">
        <f t="shared" si="43"/>
        <v>-1.0192638658862654</v>
      </c>
      <c r="I120" s="49" t="e">
        <f t="shared" si="43"/>
        <v>#VALUE!</v>
      </c>
      <c r="J120" s="49" t="e">
        <f t="shared" si="43"/>
        <v>#VALUE!</v>
      </c>
      <c r="K120" s="49" t="e">
        <f t="shared" si="43"/>
        <v>#DIV/0!</v>
      </c>
      <c r="L120" s="49" t="e">
        <f t="shared" si="43"/>
        <v>#DIV/0!</v>
      </c>
      <c r="M120" s="49" t="e">
        <f t="shared" si="43"/>
        <v>#DIV/0!</v>
      </c>
      <c r="N120" s="49" t="e">
        <f t="shared" si="43"/>
        <v>#DIV/0!</v>
      </c>
      <c r="O120" s="49" t="e">
        <f t="shared" si="43"/>
        <v>#DIV/0!</v>
      </c>
      <c r="P120" s="49" t="e">
        <f t="shared" si="43"/>
        <v>#DIV/0!</v>
      </c>
      <c r="Q120" s="49" t="e">
        <f t="shared" si="43"/>
        <v>#DIV/0!</v>
      </c>
      <c r="R120" s="49" t="e">
        <f t="shared" si="43"/>
        <v>#DIV/0!</v>
      </c>
      <c r="S120" s="49" t="e">
        <f t="shared" si="43"/>
        <v>#DIV/0!</v>
      </c>
      <c r="T120" s="49" t="e">
        <f t="shared" si="43"/>
        <v>#DIV/0!</v>
      </c>
      <c r="U120" s="49" t="e">
        <f t="shared" si="43"/>
        <v>#DIV/0!</v>
      </c>
      <c r="V120" s="49" t="e">
        <f t="shared" si="43"/>
        <v>#DIV/0!</v>
      </c>
      <c r="W120" s="49" t="e">
        <f t="shared" si="43"/>
        <v>#DIV/0!</v>
      </c>
      <c r="X120" s="49" t="e">
        <f t="shared" si="43"/>
        <v>#DIV/0!</v>
      </c>
      <c r="Y120" s="49" t="e">
        <f t="shared" si="43"/>
        <v>#DIV/0!</v>
      </c>
      <c r="Z120" s="49" t="e">
        <f t="shared" si="43"/>
        <v>#DIV/0!</v>
      </c>
      <c r="AA120" s="49" t="e">
        <f t="shared" si="43"/>
        <v>#DIV/0!</v>
      </c>
      <c r="AB120" s="49" t="e">
        <f t="shared" si="43"/>
        <v>#DIV/0!</v>
      </c>
      <c r="AC120" s="49" t="e">
        <f t="shared" si="43"/>
        <v>#DIV/0!</v>
      </c>
      <c r="AD120" s="49" t="e">
        <f t="shared" si="43"/>
        <v>#DIV/0!</v>
      </c>
      <c r="AE120" s="49" t="e">
        <f t="shared" si="43"/>
        <v>#DIV/0!</v>
      </c>
      <c r="AF120" s="49" t="e">
        <f t="shared" si="43"/>
        <v>#DIV/0!</v>
      </c>
      <c r="AG120" s="49" t="e">
        <f t="shared" si="43"/>
        <v>#DIV/0!</v>
      </c>
      <c r="AH120" s="49" t="e">
        <f t="shared" si="43"/>
        <v>#DIV/0!</v>
      </c>
      <c r="AI120" s="49" t="e">
        <f t="shared" si="43"/>
        <v>#DIV/0!</v>
      </c>
      <c r="AJ120" s="49" t="e">
        <f t="shared" si="43"/>
        <v>#DIV/0!</v>
      </c>
      <c r="AK120" s="49" t="e">
        <f t="shared" si="43"/>
        <v>#DIV/0!</v>
      </c>
      <c r="AL120" s="49" t="e">
        <f t="shared" si="43"/>
        <v>#DIV/0!</v>
      </c>
      <c r="AM120" s="49" t="e">
        <f t="shared" si="43"/>
        <v>#DIV/0!</v>
      </c>
      <c r="AN120" s="49" t="e">
        <f t="shared" si="43"/>
        <v>#DIV/0!</v>
      </c>
      <c r="AO120" s="49" t="e">
        <f t="shared" si="43"/>
        <v>#DIV/0!</v>
      </c>
      <c r="AP120" s="49" t="e">
        <f t="shared" si="43"/>
        <v>#DIV/0!</v>
      </c>
      <c r="AQ120" s="49" t="e">
        <f t="shared" si="43"/>
        <v>#DIV/0!</v>
      </c>
      <c r="AR120" s="49" t="e">
        <f t="shared" si="43"/>
        <v>#DIV/0!</v>
      </c>
      <c r="AS120" s="49" t="e">
        <f t="shared" si="43"/>
        <v>#DIV/0!</v>
      </c>
      <c r="AT120" s="49" t="e">
        <f t="shared" si="43"/>
        <v>#DIV/0!</v>
      </c>
      <c r="AU120" s="49" t="e">
        <f t="shared" si="43"/>
        <v>#DIV/0!</v>
      </c>
    </row>
    <row r="121" spans="1:47" x14ac:dyDescent="0.2">
      <c r="A121" s="16" t="s">
        <v>1320</v>
      </c>
      <c r="B121" s="20" t="s">
        <v>1294</v>
      </c>
      <c r="C121" s="20">
        <v>-11862000</v>
      </c>
      <c r="D121" s="20">
        <v>-34346000</v>
      </c>
      <c r="E121" s="20">
        <v>-41975000</v>
      </c>
      <c r="F121" s="20">
        <v>-34495000</v>
      </c>
      <c r="G121" s="20">
        <v>-49762000</v>
      </c>
      <c r="H121" s="20">
        <v>-58655000</v>
      </c>
      <c r="I121" s="20" t="s">
        <v>1294</v>
      </c>
      <c r="J121" s="20" t="s">
        <v>1294</v>
      </c>
    </row>
    <row r="122" spans="1:47" x14ac:dyDescent="0.2">
      <c r="A122" s="16" t="s">
        <v>1321</v>
      </c>
      <c r="B122" s="20">
        <v>52424000</v>
      </c>
      <c r="C122" s="20">
        <v>150000</v>
      </c>
      <c r="D122" s="20">
        <v>2071000</v>
      </c>
      <c r="E122" s="20">
        <v>2296000</v>
      </c>
      <c r="F122" s="20">
        <v>849000</v>
      </c>
      <c r="G122" s="20">
        <v>506000</v>
      </c>
      <c r="H122" s="20">
        <v>3847000</v>
      </c>
      <c r="I122" s="20">
        <v>21468000</v>
      </c>
      <c r="J122" s="20">
        <v>52498000</v>
      </c>
    </row>
    <row r="123" spans="1:47" x14ac:dyDescent="0.2">
      <c r="A123" s="16" t="s">
        <v>1323</v>
      </c>
      <c r="B123" s="20">
        <v>52424000</v>
      </c>
      <c r="C123" s="20">
        <v>150000</v>
      </c>
      <c r="D123" s="20">
        <v>2071000</v>
      </c>
      <c r="E123" s="20">
        <v>2296000</v>
      </c>
      <c r="F123" s="20">
        <v>849000</v>
      </c>
      <c r="G123" s="20">
        <v>506000</v>
      </c>
      <c r="H123" s="20">
        <v>3847000</v>
      </c>
      <c r="I123" s="20">
        <v>21468000</v>
      </c>
      <c r="J123" s="20">
        <v>52498000</v>
      </c>
    </row>
    <row r="124" spans="1:47" x14ac:dyDescent="0.2">
      <c r="A124" s="16" t="s">
        <v>1281</v>
      </c>
      <c r="B124" s="20" t="s">
        <v>1294</v>
      </c>
      <c r="C124" s="20">
        <v>-14438000</v>
      </c>
      <c r="D124" s="20">
        <v>-36417000</v>
      </c>
      <c r="E124" s="20">
        <v>-44271000</v>
      </c>
      <c r="F124" s="20">
        <v>-35344000</v>
      </c>
      <c r="G124" s="20">
        <v>-50268000</v>
      </c>
      <c r="H124" s="20">
        <v>-62502000</v>
      </c>
      <c r="I124" s="20" t="s">
        <v>1294</v>
      </c>
      <c r="J124" s="20" t="s">
        <v>1294</v>
      </c>
    </row>
    <row r="125" spans="1:47" x14ac:dyDescent="0.2">
      <c r="A125" s="16" t="s">
        <v>1278</v>
      </c>
      <c r="B125" s="20" t="s">
        <v>1294</v>
      </c>
      <c r="C125" s="20">
        <v>-14047000</v>
      </c>
      <c r="D125" s="20">
        <v>-35531000</v>
      </c>
      <c r="E125" s="20">
        <v>-43026000</v>
      </c>
      <c r="F125" s="20">
        <v>-33963000</v>
      </c>
      <c r="G125" s="20">
        <v>-47236000</v>
      </c>
      <c r="H125" s="20">
        <v>-58987000</v>
      </c>
      <c r="I125" s="20" t="s">
        <v>1294</v>
      </c>
      <c r="J125" s="20" t="s">
        <v>1294</v>
      </c>
    </row>
    <row r="126" spans="1:47" x14ac:dyDescent="0.2">
      <c r="A126" s="16" t="s">
        <v>1324</v>
      </c>
      <c r="B126" s="20">
        <v>4021000</v>
      </c>
      <c r="C126" s="20">
        <v>391000</v>
      </c>
      <c r="D126" s="20">
        <v>886000</v>
      </c>
      <c r="E126" s="20">
        <v>1245000</v>
      </c>
      <c r="F126" s="20">
        <v>1381000</v>
      </c>
      <c r="G126" s="20">
        <v>3032000</v>
      </c>
      <c r="H126" s="20">
        <v>3515000</v>
      </c>
      <c r="I126" s="20">
        <v>4008000</v>
      </c>
      <c r="J126" s="20">
        <v>3834000</v>
      </c>
    </row>
    <row r="127" spans="1:47" x14ac:dyDescent="0.2">
      <c r="A127" s="16" t="s">
        <v>1325</v>
      </c>
      <c r="B127" s="20" t="s">
        <v>1294</v>
      </c>
      <c r="C127" s="20">
        <v>-11862000</v>
      </c>
      <c r="D127" s="20">
        <v>-34346000</v>
      </c>
      <c r="E127" s="20">
        <v>-41975000</v>
      </c>
      <c r="F127" s="20">
        <v>-34495000</v>
      </c>
      <c r="G127" s="20">
        <v>-49762000</v>
      </c>
      <c r="H127" s="20">
        <v>-58655000</v>
      </c>
      <c r="I127" s="20" t="s">
        <v>1294</v>
      </c>
      <c r="J127" s="20" t="s">
        <v>1294</v>
      </c>
    </row>
    <row r="128" spans="1:47" x14ac:dyDescent="0.2">
      <c r="A128" s="16" t="s">
        <v>1328</v>
      </c>
      <c r="B128" s="20" t="s">
        <v>1294</v>
      </c>
      <c r="C128" s="20">
        <v>-14047000</v>
      </c>
      <c r="D128" s="20">
        <v>-35531000</v>
      </c>
      <c r="E128" s="20">
        <v>-43026000</v>
      </c>
      <c r="F128" s="20">
        <v>-33963000</v>
      </c>
      <c r="G128" s="20">
        <v>-47236000</v>
      </c>
      <c r="H128" s="20">
        <v>-58987000</v>
      </c>
      <c r="I128" s="20" t="s">
        <v>1294</v>
      </c>
      <c r="J128" s="20" t="s">
        <v>1294</v>
      </c>
    </row>
    <row r="129" spans="1:47" x14ac:dyDescent="0.2">
      <c r="A129" s="16" t="s">
        <v>1329</v>
      </c>
      <c r="B129" s="16">
        <v>0</v>
      </c>
      <c r="C129" s="16">
        <v>0</v>
      </c>
      <c r="D129" s="16">
        <v>0</v>
      </c>
      <c r="E129" s="16">
        <v>0</v>
      </c>
      <c r="F129" s="16">
        <v>0</v>
      </c>
      <c r="G129" s="16">
        <v>0</v>
      </c>
      <c r="H129" s="16">
        <v>0</v>
      </c>
      <c r="I129" s="16">
        <v>0</v>
      </c>
      <c r="J129" s="16">
        <v>0</v>
      </c>
    </row>
    <row r="130" spans="1:47" x14ac:dyDescent="0.2">
      <c r="A130" s="16" t="s">
        <v>1330</v>
      </c>
      <c r="B130" s="16">
        <v>0</v>
      </c>
      <c r="C130" s="16">
        <v>0</v>
      </c>
      <c r="D130" s="16">
        <v>0</v>
      </c>
      <c r="E130" s="16">
        <v>0</v>
      </c>
      <c r="F130" s="16">
        <v>0</v>
      </c>
      <c r="G130" s="16">
        <v>0</v>
      </c>
      <c r="H130" s="16">
        <v>0</v>
      </c>
      <c r="I130" s="16">
        <v>0</v>
      </c>
      <c r="J130" s="16">
        <v>0</v>
      </c>
    </row>
    <row r="132" spans="1:47" x14ac:dyDescent="0.2">
      <c r="A132" t="s">
        <v>1331</v>
      </c>
      <c r="B132">
        <v>316605</v>
      </c>
      <c r="C132">
        <v>17490</v>
      </c>
      <c r="D132">
        <v>105378</v>
      </c>
      <c r="E132">
        <v>50610</v>
      </c>
      <c r="F132">
        <v>128750</v>
      </c>
      <c r="G132">
        <v>145454</v>
      </c>
      <c r="H132">
        <v>97165</v>
      </c>
      <c r="I132">
        <v>362717</v>
      </c>
      <c r="J132">
        <v>677551</v>
      </c>
    </row>
    <row r="133" spans="1:47" ht="18" x14ac:dyDescent="0.2">
      <c r="A133" s="22"/>
    </row>
    <row r="134" spans="1:47" ht="18" x14ac:dyDescent="0.2">
      <c r="A134" s="23"/>
    </row>
    <row r="135" spans="1:47" ht="18" x14ac:dyDescent="0.2">
      <c r="A135" s="23"/>
    </row>
    <row r="136" spans="1:47" ht="18" x14ac:dyDescent="0.2">
      <c r="A136" s="23"/>
    </row>
    <row r="137" spans="1:47" ht="18" x14ac:dyDescent="0.2">
      <c r="A137" s="23"/>
    </row>
    <row r="138" spans="1:47" ht="18" x14ac:dyDescent="0.2">
      <c r="A138" s="23"/>
    </row>
    <row r="139" spans="1:47" ht="18" x14ac:dyDescent="0.2">
      <c r="A139" s="23"/>
    </row>
    <row r="140" spans="1:47" ht="18" x14ac:dyDescent="0.2">
      <c r="A140" s="23"/>
    </row>
    <row r="141" spans="1:47" ht="18" x14ac:dyDescent="0.2">
      <c r="A141" s="23"/>
    </row>
    <row r="142" spans="1:47" ht="18" x14ac:dyDescent="0.2">
      <c r="A142" s="23"/>
    </row>
    <row r="143" spans="1:47" x14ac:dyDescent="0.2">
      <c r="B143">
        <v>0</v>
      </c>
      <c r="C143">
        <v>0</v>
      </c>
      <c r="D143">
        <v>0</v>
      </c>
      <c r="E143">
        <v>0</v>
      </c>
      <c r="F143">
        <v>0</v>
      </c>
      <c r="G143">
        <v>0</v>
      </c>
      <c r="H143">
        <v>0</v>
      </c>
      <c r="I143">
        <v>0</v>
      </c>
    </row>
    <row r="144" spans="1:47" x14ac:dyDescent="0.2">
      <c r="A144" s="47" t="s">
        <v>1412</v>
      </c>
      <c r="B144" s="20"/>
      <c r="C144" s="49">
        <f t="shared" ref="C144:AU144" si="44">IFERROR(C143/C$3,0)</f>
        <v>0</v>
      </c>
      <c r="D144" s="49">
        <f t="shared" si="44"/>
        <v>0</v>
      </c>
      <c r="E144" s="49">
        <f t="shared" si="44"/>
        <v>0</v>
      </c>
      <c r="F144" s="49">
        <f t="shared" si="44"/>
        <v>0</v>
      </c>
      <c r="G144" s="49">
        <f t="shared" si="44"/>
        <v>0</v>
      </c>
      <c r="H144" s="49">
        <f t="shared" si="44"/>
        <v>0</v>
      </c>
      <c r="I144" s="49">
        <f t="shared" si="44"/>
        <v>0</v>
      </c>
      <c r="J144" s="49">
        <f t="shared" si="44"/>
        <v>0</v>
      </c>
      <c r="K144" s="49">
        <f t="shared" si="44"/>
        <v>0</v>
      </c>
      <c r="L144" s="49">
        <f t="shared" si="44"/>
        <v>0</v>
      </c>
      <c r="M144" s="49">
        <f t="shared" si="44"/>
        <v>0</v>
      </c>
      <c r="N144" s="49">
        <f t="shared" si="44"/>
        <v>0</v>
      </c>
      <c r="O144" s="49">
        <f t="shared" si="44"/>
        <v>0</v>
      </c>
      <c r="P144" s="49">
        <f t="shared" si="44"/>
        <v>0</v>
      </c>
      <c r="Q144" s="49">
        <f t="shared" si="44"/>
        <v>0</v>
      </c>
      <c r="R144" s="49">
        <f t="shared" si="44"/>
        <v>0</v>
      </c>
      <c r="S144" s="49">
        <f t="shared" si="44"/>
        <v>0</v>
      </c>
      <c r="T144" s="49">
        <f t="shared" si="44"/>
        <v>0</v>
      </c>
      <c r="U144" s="49">
        <f t="shared" si="44"/>
        <v>0</v>
      </c>
      <c r="V144" s="49">
        <f t="shared" si="44"/>
        <v>0</v>
      </c>
      <c r="W144" s="49">
        <f t="shared" si="44"/>
        <v>0</v>
      </c>
      <c r="X144" s="49">
        <f t="shared" si="44"/>
        <v>0</v>
      </c>
      <c r="Y144" s="49">
        <f t="shared" si="44"/>
        <v>0</v>
      </c>
      <c r="Z144" s="49">
        <f t="shared" si="44"/>
        <v>0</v>
      </c>
      <c r="AA144" s="49">
        <f t="shared" si="44"/>
        <v>0</v>
      </c>
      <c r="AB144" s="49">
        <f t="shared" si="44"/>
        <v>0</v>
      </c>
      <c r="AC144" s="49">
        <f t="shared" si="44"/>
        <v>0</v>
      </c>
      <c r="AD144" s="49">
        <f t="shared" si="44"/>
        <v>0</v>
      </c>
      <c r="AE144" s="49">
        <f t="shared" si="44"/>
        <v>0</v>
      </c>
      <c r="AF144" s="49">
        <f t="shared" si="44"/>
        <v>0</v>
      </c>
      <c r="AG144" s="49">
        <f t="shared" si="44"/>
        <v>0</v>
      </c>
      <c r="AH144" s="49">
        <f t="shared" si="44"/>
        <v>0</v>
      </c>
      <c r="AI144" s="49">
        <f t="shared" si="44"/>
        <v>0</v>
      </c>
      <c r="AJ144" s="49">
        <f t="shared" si="44"/>
        <v>0</v>
      </c>
      <c r="AK144" s="49">
        <f t="shared" si="44"/>
        <v>0</v>
      </c>
      <c r="AL144" s="49">
        <f t="shared" si="44"/>
        <v>0</v>
      </c>
      <c r="AM144" s="49">
        <f t="shared" si="44"/>
        <v>0</v>
      </c>
      <c r="AN144" s="49">
        <f t="shared" si="44"/>
        <v>0</v>
      </c>
      <c r="AO144" s="49">
        <f t="shared" si="44"/>
        <v>0</v>
      </c>
      <c r="AP144" s="49">
        <f t="shared" si="44"/>
        <v>0</v>
      </c>
      <c r="AQ144" s="49">
        <f t="shared" si="44"/>
        <v>0</v>
      </c>
      <c r="AR144" s="49">
        <f t="shared" si="44"/>
        <v>0</v>
      </c>
      <c r="AS144" s="49">
        <f t="shared" si="44"/>
        <v>0</v>
      </c>
      <c r="AT144" s="49">
        <f t="shared" si="44"/>
        <v>0</v>
      </c>
      <c r="AU144" s="49">
        <f t="shared" si="44"/>
        <v>0</v>
      </c>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sheetData>
  <sortState xmlns:xlrd2="http://schemas.microsoft.com/office/spreadsheetml/2017/richdata2" columnSort="1" ref="C1:J46">
    <sortCondition ref="C1:J1"/>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97AB-66D0-C040-8E70-33ED975C631B}">
  <dimension ref="A1:AU166"/>
  <sheetViews>
    <sheetView workbookViewId="0"/>
  </sheetViews>
  <sheetFormatPr baseColWidth="10" defaultRowHeight="16" x14ac:dyDescent="0.2"/>
  <cols>
    <col min="2" max="3" width="11.1640625" bestFit="1" customWidth="1"/>
    <col min="5" max="12" width="11.1640625" bestFit="1" customWidth="1"/>
    <col min="13" max="13" width="12.1640625" bestFit="1" customWidth="1"/>
    <col min="14" max="47" width="11" bestFit="1" customWidth="1"/>
  </cols>
  <sheetData>
    <row r="1" spans="1:47" x14ac:dyDescent="0.2">
      <c r="A1" t="s">
        <v>1283</v>
      </c>
      <c r="B1" s="17">
        <v>34334</v>
      </c>
      <c r="C1" s="17">
        <v>34699</v>
      </c>
      <c r="D1" t="s">
        <v>1425</v>
      </c>
      <c r="E1" s="17">
        <v>35064</v>
      </c>
      <c r="F1" s="17">
        <v>35430</v>
      </c>
      <c r="G1" s="17">
        <v>35795</v>
      </c>
      <c r="H1" s="17">
        <v>36160</v>
      </c>
      <c r="I1" s="17">
        <v>36525</v>
      </c>
      <c r="J1" s="17">
        <v>36891</v>
      </c>
      <c r="K1" s="17">
        <v>37256</v>
      </c>
      <c r="L1" s="17">
        <v>37621</v>
      </c>
      <c r="M1" s="17">
        <v>37986</v>
      </c>
      <c r="N1" s="17">
        <v>38352</v>
      </c>
      <c r="O1" s="17">
        <v>38717</v>
      </c>
      <c r="P1" s="17">
        <v>39082</v>
      </c>
      <c r="Q1" s="17">
        <v>39447</v>
      </c>
      <c r="R1" s="17">
        <v>39813</v>
      </c>
      <c r="S1" s="17">
        <v>40178</v>
      </c>
      <c r="T1" s="17">
        <v>40543</v>
      </c>
      <c r="U1" s="17">
        <v>40908</v>
      </c>
      <c r="V1" s="17">
        <v>41274</v>
      </c>
      <c r="W1" s="17">
        <v>41639</v>
      </c>
      <c r="X1" s="17">
        <v>42004</v>
      </c>
      <c r="Y1" s="17">
        <v>42369</v>
      </c>
      <c r="Z1" s="17">
        <v>42735</v>
      </c>
      <c r="AA1" s="17">
        <v>43100</v>
      </c>
      <c r="AB1" s="17">
        <v>43465</v>
      </c>
      <c r="AC1" s="17">
        <v>43830</v>
      </c>
      <c r="AD1" s="17">
        <v>44196</v>
      </c>
      <c r="AE1" s="17">
        <v>44561</v>
      </c>
      <c r="AF1" s="17">
        <v>44926</v>
      </c>
      <c r="AG1" s="17">
        <v>45291</v>
      </c>
      <c r="AH1" s="17">
        <v>45657</v>
      </c>
    </row>
    <row r="2" spans="1:47" x14ac:dyDescent="0.2">
      <c r="B2" s="41">
        <v>2.2317029969430759</v>
      </c>
      <c r="C2" s="41">
        <v>2.1768464659998794</v>
      </c>
      <c r="E2" s="41">
        <v>2.1175549280154469</v>
      </c>
      <c r="F2" s="41">
        <v>2.0612819312911972</v>
      </c>
      <c r="G2" s="41">
        <v>2.0004677128214259</v>
      </c>
      <c r="H2" s="41">
        <v>1.9695458430849915</v>
      </c>
      <c r="I2" s="41">
        <v>1.9371946917330496</v>
      </c>
      <c r="J2" s="41">
        <v>1.8855311385371321</v>
      </c>
      <c r="K2" s="41">
        <v>1.8177298163859363</v>
      </c>
      <c r="L2" s="41">
        <v>1.79724126595406</v>
      </c>
      <c r="M2" s="41">
        <v>1.7516971403061012</v>
      </c>
      <c r="N2" s="41">
        <v>1.7185295205593065</v>
      </c>
      <c r="O2" s="41">
        <v>1.6689613679317339</v>
      </c>
      <c r="P2" s="41">
        <v>1.6049248657868389</v>
      </c>
      <c r="Q2" s="41">
        <v>1.5722226349792703</v>
      </c>
      <c r="R2" s="41">
        <v>1.5076933592052841</v>
      </c>
      <c r="S2" s="41">
        <v>1.5072411868492295</v>
      </c>
      <c r="T2" s="41">
        <v>1.4686165710311112</v>
      </c>
      <c r="U2" s="41">
        <v>1.4450620594618826</v>
      </c>
      <c r="V2" s="41">
        <v>1.403926998408513</v>
      </c>
      <c r="W2" s="41">
        <v>1.3819539309070903</v>
      </c>
      <c r="X2" s="41">
        <v>1.3604586837045582</v>
      </c>
      <c r="Y2" s="41">
        <v>1.3592353718698755</v>
      </c>
      <c r="Z2" s="41">
        <v>1.3408655143236416</v>
      </c>
      <c r="AA2" s="41">
        <v>1.3081614773889187</v>
      </c>
      <c r="AB2" s="41">
        <v>1.2816317011746046</v>
      </c>
      <c r="AC2" s="41">
        <v>1.2620696220330916</v>
      </c>
      <c r="AD2" s="41">
        <v>1.231407573454085</v>
      </c>
      <c r="AE2" s="41">
        <v>1.2144058909803599</v>
      </c>
      <c r="AF2" s="41">
        <v>1.1298901106999999</v>
      </c>
      <c r="AG2" s="41">
        <v>1.0618269999999999</v>
      </c>
      <c r="AH2" s="41">
        <v>1.03</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B3">
        <f t="shared" ref="B3:C22" si="0">B$2*B90</f>
        <v>669510.89908292273</v>
      </c>
      <c r="C3">
        <f t="shared" si="0"/>
        <v>435369.29319997586</v>
      </c>
      <c r="E3">
        <f t="shared" ref="E3:J3" si="1">E$2*E90</f>
        <v>25834170.121788453</v>
      </c>
      <c r="F3">
        <f t="shared" si="1"/>
        <v>86367712.921101168</v>
      </c>
      <c r="G3">
        <f t="shared" si="1"/>
        <v>180042094.15392834</v>
      </c>
      <c r="H3">
        <f t="shared" si="1"/>
        <v>265494779.64785686</v>
      </c>
      <c r="I3">
        <f t="shared" si="1"/>
        <v>304139566.60208881</v>
      </c>
      <c r="J3">
        <f t="shared" si="1"/>
        <v>366107924.5763393</v>
      </c>
      <c r="K3">
        <f t="shared" ref="K3:AU3" si="2">K2*K90</f>
        <v>398560892.73022956</v>
      </c>
      <c r="L3">
        <f t="shared" si="2"/>
        <v>171588015.38443196</v>
      </c>
      <c r="M3">
        <f t="shared" si="2"/>
        <v>72164667.089190453</v>
      </c>
      <c r="N3">
        <f t="shared" si="2"/>
        <v>24310318.59783195</v>
      </c>
      <c r="O3">
        <f t="shared" si="2"/>
        <v>13094670.892792383</v>
      </c>
      <c r="P3">
        <f t="shared" si="2"/>
        <v>44364938.064945586</v>
      </c>
      <c r="Q3">
        <f t="shared" si="2"/>
        <v>54147347.548686072</v>
      </c>
      <c r="R3">
        <f t="shared" si="2"/>
        <v>5908650.2747255089</v>
      </c>
      <c r="S3">
        <f t="shared" si="2"/>
        <v>13964589.596158111</v>
      </c>
      <c r="T3">
        <f t="shared" si="2"/>
        <v>249485645.85362312</v>
      </c>
      <c r="U3">
        <f t="shared" si="2"/>
        <v>136493336.82647213</v>
      </c>
      <c r="V3">
        <f t="shared" si="2"/>
        <v>417049150.22023445</v>
      </c>
      <c r="W3">
        <f t="shared" si="2"/>
        <v>490520401.913679</v>
      </c>
      <c r="X3">
        <f t="shared" si="2"/>
        <v>695867814.42146301</v>
      </c>
      <c r="Y3">
        <f t="shared" si="2"/>
        <v>1024525020.7822906</v>
      </c>
      <c r="Z3">
        <f t="shared" si="2"/>
        <v>1482620475.6324227</v>
      </c>
      <c r="AA3">
        <f t="shared" si="2"/>
        <v>2009618592.1484952</v>
      </c>
      <c r="AB3">
        <f t="shared" si="2"/>
        <v>2411880910.7015681</v>
      </c>
      <c r="AC3">
        <f t="shared" si="2"/>
        <v>2724504155.1905346</v>
      </c>
      <c r="AD3">
        <f t="shared" si="2"/>
        <v>3283797038.9451556</v>
      </c>
      <c r="AE3">
        <f t="shared" si="2"/>
        <v>3626540236.8402462</v>
      </c>
      <c r="AF3">
        <f t="shared" si="2"/>
        <v>3835564515.9360943</v>
      </c>
      <c r="AG3">
        <f t="shared" si="2"/>
        <v>3924139890.7229996</v>
      </c>
      <c r="AH3">
        <f t="shared" si="2"/>
        <v>4368453510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row>
    <row r="4" spans="1:47" x14ac:dyDescent="0.2">
      <c r="A4" t="s">
        <v>1332</v>
      </c>
      <c r="B4">
        <f t="shared" si="0"/>
        <v>669510.89908292273</v>
      </c>
      <c r="C4">
        <f t="shared" si="0"/>
        <v>435369.29319997586</v>
      </c>
      <c r="E4">
        <f t="shared" ref="E4:AH4" si="3">E$2*E91</f>
        <v>25834170.121788453</v>
      </c>
      <c r="F4">
        <f t="shared" si="3"/>
        <v>86367712.921101168</v>
      </c>
      <c r="G4">
        <f t="shared" si="3"/>
        <v>180042094.15392834</v>
      </c>
      <c r="H4">
        <f t="shared" si="3"/>
        <v>265494779.64785686</v>
      </c>
      <c r="I4">
        <f t="shared" si="3"/>
        <v>304139566.60208881</v>
      </c>
      <c r="J4">
        <f t="shared" si="3"/>
        <v>366107924.5763393</v>
      </c>
      <c r="K4">
        <f t="shared" si="3"/>
        <v>398560892.73022956</v>
      </c>
      <c r="L4">
        <f t="shared" si="3"/>
        <v>171588015.38443196</v>
      </c>
      <c r="M4">
        <f t="shared" si="3"/>
        <v>72164667.089190453</v>
      </c>
      <c r="N4">
        <f t="shared" si="3"/>
        <v>24310318.59783195</v>
      </c>
      <c r="O4">
        <f t="shared" si="3"/>
        <v>13094670.892792383</v>
      </c>
      <c r="P4">
        <f t="shared" si="3"/>
        <v>44364938.064945586</v>
      </c>
      <c r="Q4">
        <f t="shared" si="3"/>
        <v>54147347.548686072</v>
      </c>
      <c r="R4">
        <f t="shared" si="3"/>
        <v>5908650.2747255089</v>
      </c>
      <c r="S4">
        <f t="shared" si="3"/>
        <v>13964589.596158111</v>
      </c>
      <c r="T4">
        <f t="shared" si="3"/>
        <v>248119832.44256419</v>
      </c>
      <c r="U4">
        <f t="shared" si="3"/>
        <v>135778031.1070385</v>
      </c>
      <c r="V4">
        <f t="shared" si="3"/>
        <v>416406151.65496337</v>
      </c>
      <c r="W4">
        <f t="shared" si="3"/>
        <v>490235719.40391213</v>
      </c>
      <c r="X4">
        <f t="shared" si="3"/>
        <v>695718163.96625555</v>
      </c>
      <c r="Y4">
        <f t="shared" si="3"/>
        <v>1024446185.130722</v>
      </c>
      <c r="Z4">
        <f t="shared" si="3"/>
        <v>1482497116.005105</v>
      </c>
      <c r="AA4">
        <f t="shared" si="3"/>
        <v>2009470769.9015503</v>
      </c>
      <c r="AB4">
        <f t="shared" si="3"/>
        <v>2411620739.4662299</v>
      </c>
      <c r="AC4">
        <f t="shared" si="3"/>
        <v>2724504155.1905346</v>
      </c>
      <c r="AD4">
        <f t="shared" si="3"/>
        <v>3283797038.9451556</v>
      </c>
      <c r="AE4">
        <f t="shared" si="3"/>
        <v>3626540236.8402462</v>
      </c>
      <c r="AF4">
        <f t="shared" si="3"/>
        <v>3835564515.9360943</v>
      </c>
      <c r="AG4">
        <f t="shared" si="3"/>
        <v>3924139890.7229996</v>
      </c>
      <c r="AH4">
        <f t="shared" si="3"/>
        <v>4368453510</v>
      </c>
    </row>
    <row r="5" spans="1:47" x14ac:dyDescent="0.2">
      <c r="A5" t="s">
        <v>1349</v>
      </c>
      <c r="B5">
        <f t="shared" si="0"/>
        <v>8034130.7889950732</v>
      </c>
      <c r="C5">
        <f t="shared" si="0"/>
        <v>-1959161.8193998914</v>
      </c>
      <c r="E5">
        <f t="shared" ref="E5:AH5" si="4">E$2*E92</f>
        <v>-5929153.7984432513</v>
      </c>
      <c r="F5">
        <f t="shared" si="4"/>
        <v>-13398332.553392781</v>
      </c>
      <c r="G5">
        <f t="shared" si="4"/>
        <v>-21204957.755907115</v>
      </c>
      <c r="H5">
        <f t="shared" si="4"/>
        <v>-35057916.00691285</v>
      </c>
      <c r="I5">
        <f t="shared" si="4"/>
        <v>-47848708.885806322</v>
      </c>
      <c r="J5">
        <f t="shared" si="4"/>
        <v>-65695675.928910755</v>
      </c>
      <c r="K5">
        <f t="shared" si="4"/>
        <v>0</v>
      </c>
      <c r="L5">
        <f t="shared" si="4"/>
        <v>0</v>
      </c>
      <c r="M5">
        <f t="shared" si="4"/>
        <v>0</v>
      </c>
      <c r="N5">
        <f t="shared" si="4"/>
        <v>0</v>
      </c>
      <c r="O5">
        <f t="shared" si="4"/>
        <v>0</v>
      </c>
      <c r="P5">
        <f t="shared" si="4"/>
        <v>0</v>
      </c>
      <c r="Q5">
        <f t="shared" si="4"/>
        <v>0</v>
      </c>
      <c r="R5">
        <f t="shared" si="4"/>
        <v>0</v>
      </c>
      <c r="S5">
        <f t="shared" si="4"/>
        <v>0</v>
      </c>
      <c r="T5">
        <f t="shared" si="4"/>
        <v>0</v>
      </c>
      <c r="U5">
        <f t="shared" si="4"/>
        <v>0</v>
      </c>
      <c r="V5">
        <f t="shared" si="4"/>
        <v>220416.53875013653</v>
      </c>
      <c r="W5">
        <f t="shared" si="4"/>
        <v>870630.97647146683</v>
      </c>
      <c r="X5">
        <f t="shared" si="4"/>
        <v>4086817.8858484928</v>
      </c>
      <c r="Y5">
        <f t="shared" si="4"/>
        <v>36699355.040486641</v>
      </c>
      <c r="Z5">
        <f t="shared" si="4"/>
        <v>78020941.681949735</v>
      </c>
      <c r="AA5">
        <f t="shared" si="4"/>
        <v>103971366.06139387</v>
      </c>
      <c r="AB5">
        <f t="shared" si="4"/>
        <v>120631020.6096573</v>
      </c>
      <c r="AC5">
        <f t="shared" si="4"/>
        <v>144190192.24765867</v>
      </c>
      <c r="AD5">
        <f t="shared" si="4"/>
        <v>161683814.39452136</v>
      </c>
      <c r="AE5">
        <f t="shared" si="4"/>
        <v>183364359.88501552</v>
      </c>
      <c r="AF5">
        <f t="shared" si="4"/>
        <v>233887252.91489998</v>
      </c>
      <c r="AG5">
        <f t="shared" si="4"/>
        <v>270765884.99999994</v>
      </c>
      <c r="AH5">
        <f t="shared" si="4"/>
        <v>321463000</v>
      </c>
    </row>
    <row r="6" spans="1:47" x14ac:dyDescent="0.2">
      <c r="A6" t="s">
        <v>1350</v>
      </c>
      <c r="B6">
        <f t="shared" si="0"/>
        <v>-7364619.8899121508</v>
      </c>
      <c r="C6">
        <f t="shared" si="0"/>
        <v>2394531.1125998674</v>
      </c>
      <c r="E6">
        <f t="shared" ref="E6:AH6" si="5">E$2*E93</f>
        <v>31763323.920231704</v>
      </c>
      <c r="F6">
        <f t="shared" si="5"/>
        <v>99766045.474493951</v>
      </c>
      <c r="G6">
        <f t="shared" si="5"/>
        <v>201247051.90983546</v>
      </c>
      <c r="H6">
        <f t="shared" si="5"/>
        <v>300552695.65476972</v>
      </c>
      <c r="I6">
        <f t="shared" si="5"/>
        <v>351988275.48789513</v>
      </c>
      <c r="J6">
        <f t="shared" si="5"/>
        <v>431803600.5052501</v>
      </c>
      <c r="K6">
        <f t="shared" si="5"/>
        <v>0</v>
      </c>
      <c r="L6">
        <f t="shared" si="5"/>
        <v>0</v>
      </c>
      <c r="M6">
        <f t="shared" si="5"/>
        <v>0</v>
      </c>
      <c r="N6">
        <f t="shared" si="5"/>
        <v>0</v>
      </c>
      <c r="O6">
        <f t="shared" si="5"/>
        <v>0</v>
      </c>
      <c r="P6">
        <f t="shared" si="5"/>
        <v>0</v>
      </c>
      <c r="Q6">
        <f t="shared" si="5"/>
        <v>0</v>
      </c>
      <c r="R6">
        <f t="shared" si="5"/>
        <v>5908650.2747255089</v>
      </c>
      <c r="S6">
        <f t="shared" si="5"/>
        <v>13964589.596158111</v>
      </c>
      <c r="T6">
        <f t="shared" si="5"/>
        <v>249485645.85362312</v>
      </c>
      <c r="U6">
        <f t="shared" si="5"/>
        <v>136493336.82647213</v>
      </c>
      <c r="V6">
        <f t="shared" si="5"/>
        <v>416828733.68148434</v>
      </c>
      <c r="W6">
        <f t="shared" si="5"/>
        <v>489649770.93720752</v>
      </c>
      <c r="X6">
        <f t="shared" si="5"/>
        <v>691780996.53561449</v>
      </c>
      <c r="Y6">
        <f t="shared" si="5"/>
        <v>987825665.74180388</v>
      </c>
      <c r="Z6">
        <f t="shared" si="5"/>
        <v>1404599533.9504731</v>
      </c>
      <c r="AA6">
        <f t="shared" si="5"/>
        <v>1905647226.0871012</v>
      </c>
      <c r="AB6">
        <f t="shared" si="5"/>
        <v>2291249890.0919108</v>
      </c>
      <c r="AC6">
        <f t="shared" si="5"/>
        <v>2580313962.9428759</v>
      </c>
      <c r="AD6">
        <f t="shared" si="5"/>
        <v>3122113224.5506339</v>
      </c>
      <c r="AE6">
        <f t="shared" si="5"/>
        <v>3443175876.9552307</v>
      </c>
      <c r="AF6">
        <f t="shared" si="5"/>
        <v>3601677263.021194</v>
      </c>
      <c r="AG6">
        <f t="shared" si="5"/>
        <v>3653374005.7229996</v>
      </c>
      <c r="AH6">
        <f t="shared" si="5"/>
        <v>4046990510</v>
      </c>
    </row>
    <row r="7" spans="1:47" x14ac:dyDescent="0.2">
      <c r="A7" t="s">
        <v>1287</v>
      </c>
      <c r="B7">
        <f t="shared" si="0"/>
        <v>3570724.7951089214</v>
      </c>
      <c r="C7">
        <f t="shared" si="0"/>
        <v>28734373.351198409</v>
      </c>
      <c r="E7">
        <f t="shared" ref="E7:AH7" si="6">E$2*E94</f>
        <v>54844672.635600075</v>
      </c>
      <c r="F7">
        <f t="shared" si="6"/>
        <v>118111454.66298559</v>
      </c>
      <c r="G7">
        <f t="shared" si="6"/>
        <v>194045368.14367831</v>
      </c>
      <c r="H7">
        <f t="shared" si="6"/>
        <v>276524236.36913282</v>
      </c>
      <c r="I7">
        <f t="shared" si="6"/>
        <v>404292532.16468745</v>
      </c>
      <c r="J7">
        <f t="shared" si="6"/>
        <v>549818994.46628916</v>
      </c>
      <c r="K7">
        <f t="shared" si="6"/>
        <v>516166194.12058324</v>
      </c>
      <c r="L7">
        <f t="shared" si="6"/>
        <v>409950732.76412106</v>
      </c>
      <c r="M7">
        <f t="shared" si="6"/>
        <v>274310517.08051455</v>
      </c>
      <c r="N7">
        <f t="shared" si="6"/>
        <v>280118593.32164639</v>
      </c>
      <c r="O7">
        <f t="shared" si="6"/>
        <v>181299273.39842424</v>
      </c>
      <c r="P7">
        <f t="shared" si="6"/>
        <v>167725882.94878519</v>
      </c>
      <c r="Q7">
        <f t="shared" si="6"/>
        <v>188226493.85971823</v>
      </c>
      <c r="R7">
        <f t="shared" si="6"/>
        <v>246067617.76917601</v>
      </c>
      <c r="S7">
        <f t="shared" si="6"/>
        <v>224628675.79970121</v>
      </c>
      <c r="T7">
        <f t="shared" si="6"/>
        <v>229409657.32762781</v>
      </c>
      <c r="U7">
        <f t="shared" si="6"/>
        <v>342372773.50006598</v>
      </c>
      <c r="V7">
        <f t="shared" si="6"/>
        <v>415217025.48731136</v>
      </c>
      <c r="W7">
        <f t="shared" si="6"/>
        <v>511901993.1326735</v>
      </c>
      <c r="X7">
        <f t="shared" si="6"/>
        <v>698316640.05213118</v>
      </c>
      <c r="Y7">
        <f t="shared" si="6"/>
        <v>919017093.51163518</v>
      </c>
      <c r="Z7">
        <f t="shared" si="6"/>
        <v>1186816157.114027</v>
      </c>
      <c r="AA7">
        <f t="shared" si="6"/>
        <v>2213958647.5625539</v>
      </c>
      <c r="AB7">
        <f t="shared" si="6"/>
        <v>2092089450.2561822</v>
      </c>
      <c r="AC7">
        <f t="shared" si="6"/>
        <v>2048114348.1669858</v>
      </c>
      <c r="AD7">
        <f t="shared" si="6"/>
        <v>3417947811.4048171</v>
      </c>
      <c r="AE7">
        <f t="shared" si="6"/>
        <v>2713903280.1154871</v>
      </c>
      <c r="AF7">
        <f t="shared" si="6"/>
        <v>2933204896.388196</v>
      </c>
      <c r="AG7">
        <f t="shared" si="6"/>
        <v>2963494385.5529995</v>
      </c>
      <c r="AH7">
        <f t="shared" si="6"/>
        <v>3942657690</v>
      </c>
    </row>
    <row r="8" spans="1:47" x14ac:dyDescent="0.2">
      <c r="A8" s="46" t="s">
        <v>1408</v>
      </c>
      <c r="B8">
        <f t="shared" si="0"/>
        <v>5.333333333333333</v>
      </c>
      <c r="C8">
        <f t="shared" si="0"/>
        <v>66</v>
      </c>
      <c r="E8">
        <f t="shared" ref="E8:AH8" si="7">E$2*E95</f>
        <v>2.122950819672131</v>
      </c>
      <c r="F8">
        <f t="shared" si="7"/>
        <v>1.3675417661097851</v>
      </c>
      <c r="G8">
        <f t="shared" si="7"/>
        <v>1.0777777777777775</v>
      </c>
      <c r="H8">
        <f t="shared" si="7"/>
        <v>1.0415430267062316</v>
      </c>
      <c r="I8">
        <f t="shared" si="7"/>
        <v>1.3292993630573247</v>
      </c>
      <c r="J8">
        <f t="shared" si="7"/>
        <v>1.501794846704126</v>
      </c>
      <c r="K8">
        <f t="shared" si="7"/>
        <v>1.2950748644322116</v>
      </c>
      <c r="L8">
        <f t="shared" si="7"/>
        <v>2.3891571439045598</v>
      </c>
      <c r="M8">
        <f t="shared" si="7"/>
        <v>3.8011748428283609</v>
      </c>
      <c r="N8">
        <f t="shared" si="7"/>
        <v>11.522621235685</v>
      </c>
      <c r="O8">
        <f t="shared" si="7"/>
        <v>13.845271475911293</v>
      </c>
      <c r="P8">
        <f t="shared" si="7"/>
        <v>3.7805954491191258</v>
      </c>
      <c r="Q8">
        <f t="shared" si="7"/>
        <v>3.4761904761904758</v>
      </c>
      <c r="R8">
        <f t="shared" si="7"/>
        <v>41.645317683082418</v>
      </c>
      <c r="S8">
        <f t="shared" si="7"/>
        <v>16.085590933621155</v>
      </c>
      <c r="T8">
        <f t="shared" si="7"/>
        <v>0.91953048658448999</v>
      </c>
      <c r="U8">
        <f t="shared" si="7"/>
        <v>2.5083478905298819</v>
      </c>
      <c r="V8">
        <f t="shared" si="7"/>
        <v>0.99560693330281191</v>
      </c>
      <c r="W8">
        <f t="shared" si="7"/>
        <v>1.0435896063355938</v>
      </c>
      <c r="X8">
        <f t="shared" si="7"/>
        <v>1.0035190959833431</v>
      </c>
      <c r="Y8">
        <f t="shared" si="7"/>
        <v>0.89701771539938246</v>
      </c>
      <c r="Z8">
        <f t="shared" si="7"/>
        <v>0.80048547596631692</v>
      </c>
      <c r="AA8">
        <f t="shared" si="7"/>
        <v>1.1016810136074615</v>
      </c>
      <c r="AB8">
        <f t="shared" si="7"/>
        <v>0.86740992931016436</v>
      </c>
      <c r="AC8">
        <f t="shared" si="7"/>
        <v>0.75173838302469154</v>
      </c>
      <c r="AD8">
        <f t="shared" si="7"/>
        <v>1.0408523337065783</v>
      </c>
      <c r="AE8">
        <f t="shared" si="7"/>
        <v>0.7483450073285477</v>
      </c>
      <c r="AF8">
        <f t="shared" si="7"/>
        <v>0.76473877162051285</v>
      </c>
      <c r="AG8">
        <f t="shared" si="7"/>
        <v>0.75519590740354392</v>
      </c>
      <c r="AH8">
        <f t="shared" si="7"/>
        <v>0.90252939191746151</v>
      </c>
    </row>
    <row r="9" spans="1:47" x14ac:dyDescent="0.2">
      <c r="A9" t="s">
        <v>1333</v>
      </c>
      <c r="B9">
        <f t="shared" si="0"/>
        <v>2678043.5963316909</v>
      </c>
      <c r="C9">
        <f t="shared" si="0"/>
        <v>26775211.531798515</v>
      </c>
      <c r="E9">
        <f t="shared" ref="E9:AH9" si="8">E$2*E96</f>
        <v>8258464.2192602428</v>
      </c>
      <c r="F9">
        <f t="shared" si="8"/>
        <v>104713122.10959281</v>
      </c>
      <c r="G9">
        <f t="shared" si="8"/>
        <v>27806501.208217818</v>
      </c>
      <c r="H9">
        <f t="shared" si="8"/>
        <v>50026464.41435878</v>
      </c>
      <c r="I9">
        <f t="shared" si="8"/>
        <v>72063642.532469451</v>
      </c>
      <c r="J9">
        <f t="shared" si="8"/>
        <v>121052984.62522241</v>
      </c>
      <c r="K9">
        <f t="shared" si="8"/>
        <v>128378986.01207314</v>
      </c>
      <c r="L9">
        <f t="shared" si="8"/>
        <v>148234662.37462491</v>
      </c>
      <c r="M9">
        <f t="shared" si="8"/>
        <v>79164448.861853629</v>
      </c>
      <c r="N9">
        <f t="shared" si="8"/>
        <v>128422274.01235586</v>
      </c>
      <c r="O9">
        <f t="shared" si="8"/>
        <v>21716525.319527723</v>
      </c>
      <c r="P9">
        <f t="shared" si="8"/>
        <v>27140884.405321233</v>
      </c>
      <c r="Q9">
        <f t="shared" si="8"/>
        <v>23957528.511814121</v>
      </c>
      <c r="R9">
        <f t="shared" si="8"/>
        <v>25740848.721711814</v>
      </c>
      <c r="S9">
        <f t="shared" si="8"/>
        <v>41569711.933301747</v>
      </c>
      <c r="T9">
        <f t="shared" si="8"/>
        <v>47477436.508293763</v>
      </c>
      <c r="U9">
        <f t="shared" si="8"/>
        <v>84130068.039811343</v>
      </c>
      <c r="V9">
        <f t="shared" si="8"/>
        <v>119843420.36514589</v>
      </c>
      <c r="W9">
        <f t="shared" si="8"/>
        <v>151991439.18295452</v>
      </c>
      <c r="X9">
        <f t="shared" si="8"/>
        <v>225525956.91507202</v>
      </c>
      <c r="Y9">
        <f t="shared" si="8"/>
        <v>267244703.40482372</v>
      </c>
      <c r="Z9">
        <f t="shared" si="8"/>
        <v>406618808.08415866</v>
      </c>
      <c r="AA9">
        <f t="shared" si="8"/>
        <v>479161234.90687752</v>
      </c>
      <c r="AB9">
        <f t="shared" si="8"/>
        <v>556749782.41215646</v>
      </c>
      <c r="AC9">
        <f t="shared" si="8"/>
        <v>591545914.61275244</v>
      </c>
      <c r="AD9">
        <f t="shared" si="8"/>
        <v>636514574.71841657</v>
      </c>
      <c r="AE9">
        <f t="shared" si="8"/>
        <v>898126020.73343492</v>
      </c>
      <c r="AF9">
        <f t="shared" si="8"/>
        <v>1132262879.9324698</v>
      </c>
      <c r="AG9">
        <f t="shared" si="8"/>
        <v>1233099695.0999999</v>
      </c>
      <c r="AH9">
        <f t="shared" si="8"/>
        <v>1258660000</v>
      </c>
    </row>
    <row r="10" spans="1:47" x14ac:dyDescent="0.2">
      <c r="A10" s="46" t="s">
        <v>1409</v>
      </c>
      <c r="B10">
        <f t="shared" si="0"/>
        <v>4</v>
      </c>
      <c r="C10">
        <f t="shared" si="0"/>
        <v>61.5</v>
      </c>
      <c r="E10">
        <f t="shared" ref="E10:AH10" si="9">E$2*E97</f>
        <v>0.31967213114754095</v>
      </c>
      <c r="F10">
        <f t="shared" si="9"/>
        <v>1.2124105011933173</v>
      </c>
      <c r="G10">
        <f t="shared" si="9"/>
        <v>0.15444444444444444</v>
      </c>
      <c r="H10">
        <f t="shared" si="9"/>
        <v>0.18842729970326411</v>
      </c>
      <c r="I10">
        <f t="shared" si="9"/>
        <v>0.23694267515923564</v>
      </c>
      <c r="J10">
        <f t="shared" si="9"/>
        <v>0.33064835940195808</v>
      </c>
      <c r="K10">
        <f t="shared" si="9"/>
        <v>0.3221063289291855</v>
      </c>
      <c r="L10">
        <f t="shared" si="9"/>
        <v>0.86389869387156581</v>
      </c>
      <c r="M10">
        <f t="shared" si="9"/>
        <v>1.096997354176275</v>
      </c>
      <c r="N10">
        <f t="shared" si="9"/>
        <v>5.2826240633394601</v>
      </c>
      <c r="O10">
        <f t="shared" si="9"/>
        <v>1.6584246749936276</v>
      </c>
      <c r="P10">
        <f t="shared" si="9"/>
        <v>0.61176428028795726</v>
      </c>
      <c r="Q10">
        <f t="shared" si="9"/>
        <v>0.44245063879210222</v>
      </c>
      <c r="R10">
        <f t="shared" si="9"/>
        <v>4.3564684868588923</v>
      </c>
      <c r="S10">
        <f t="shared" si="9"/>
        <v>2.9767943874797624</v>
      </c>
      <c r="T10">
        <f t="shared" si="9"/>
        <v>0.1903012750326705</v>
      </c>
      <c r="U10">
        <f t="shared" si="9"/>
        <v>0.61636758244666767</v>
      </c>
      <c r="V10">
        <f t="shared" si="9"/>
        <v>0.28736042335024353</v>
      </c>
      <c r="W10">
        <f t="shared" si="9"/>
        <v>0.3098575280253108</v>
      </c>
      <c r="X10">
        <f t="shared" si="9"/>
        <v>0.32409309963929267</v>
      </c>
      <c r="Y10">
        <f t="shared" si="9"/>
        <v>0.26084741512780746</v>
      </c>
      <c r="Z10">
        <f t="shared" si="9"/>
        <v>0.27425684102380443</v>
      </c>
      <c r="AA10">
        <f t="shared" si="9"/>
        <v>0.23843391814692724</v>
      </c>
      <c r="AB10">
        <f t="shared" si="9"/>
        <v>0.23083634848712703</v>
      </c>
      <c r="AC10">
        <f t="shared" si="9"/>
        <v>0.21712057714640681</v>
      </c>
      <c r="AD10">
        <f t="shared" si="9"/>
        <v>0.19383493168715513</v>
      </c>
      <c r="AE10">
        <f t="shared" si="9"/>
        <v>0.24765367597739921</v>
      </c>
      <c r="AF10">
        <f t="shared" si="9"/>
        <v>0.29520110409513839</v>
      </c>
      <c r="AG10">
        <f t="shared" si="9"/>
        <v>0.31423438751894461</v>
      </c>
      <c r="AH10">
        <f t="shared" si="9"/>
        <v>0.28812484718419268</v>
      </c>
    </row>
    <row r="11" spans="1:47" x14ac:dyDescent="0.2">
      <c r="A11" t="s">
        <v>1334</v>
      </c>
      <c r="B11">
        <f t="shared" si="0"/>
        <v>0</v>
      </c>
      <c r="C11">
        <f t="shared" si="0"/>
        <v>0</v>
      </c>
      <c r="E11">
        <f t="shared" ref="E11:AH11" si="10">E$2*E98</f>
        <v>0</v>
      </c>
      <c r="F11">
        <f t="shared" si="10"/>
        <v>0</v>
      </c>
      <c r="G11">
        <f t="shared" si="10"/>
        <v>0</v>
      </c>
      <c r="H11">
        <f t="shared" si="10"/>
        <v>0</v>
      </c>
      <c r="I11">
        <f t="shared" si="10"/>
        <v>0</v>
      </c>
      <c r="J11">
        <f t="shared" si="10"/>
        <v>0</v>
      </c>
      <c r="K11">
        <f t="shared" si="10"/>
        <v>0</v>
      </c>
      <c r="L11">
        <f t="shared" si="10"/>
        <v>0</v>
      </c>
      <c r="M11">
        <f t="shared" si="10"/>
        <v>0</v>
      </c>
      <c r="N11">
        <f t="shared" si="10"/>
        <v>0</v>
      </c>
      <c r="O11">
        <f t="shared" si="10"/>
        <v>0</v>
      </c>
      <c r="P11">
        <f t="shared" si="10"/>
        <v>0</v>
      </c>
      <c r="Q11">
        <f t="shared" si="10"/>
        <v>0</v>
      </c>
      <c r="R11">
        <f t="shared" si="10"/>
        <v>0</v>
      </c>
      <c r="S11">
        <f t="shared" si="10"/>
        <v>0</v>
      </c>
      <c r="T11">
        <f t="shared" si="10"/>
        <v>0</v>
      </c>
      <c r="U11">
        <f t="shared" si="10"/>
        <v>0</v>
      </c>
      <c r="V11">
        <f t="shared" si="10"/>
        <v>0</v>
      </c>
      <c r="W11">
        <f t="shared" si="10"/>
        <v>0</v>
      </c>
      <c r="X11">
        <f t="shared" si="10"/>
        <v>0</v>
      </c>
      <c r="Y11">
        <f t="shared" si="10"/>
        <v>0</v>
      </c>
      <c r="Z11">
        <f t="shared" si="10"/>
        <v>0</v>
      </c>
      <c r="AA11">
        <f t="shared" si="10"/>
        <v>0</v>
      </c>
      <c r="AB11">
        <f t="shared" si="10"/>
        <v>0</v>
      </c>
      <c r="AC11">
        <f t="shared" si="10"/>
        <v>591532031.84691</v>
      </c>
      <c r="AD11">
        <f t="shared" si="10"/>
        <v>636514574.71841657</v>
      </c>
      <c r="AE11">
        <f t="shared" si="10"/>
        <v>898174596.96907413</v>
      </c>
      <c r="AF11">
        <f t="shared" si="10"/>
        <v>1132262879.9324698</v>
      </c>
      <c r="AG11">
        <f t="shared" si="10"/>
        <v>1233099695.0999999</v>
      </c>
      <c r="AH11">
        <f t="shared" si="10"/>
        <v>1258660000</v>
      </c>
    </row>
    <row r="12" spans="1:47" x14ac:dyDescent="0.2">
      <c r="A12" t="s">
        <v>1351</v>
      </c>
      <c r="B12">
        <f t="shared" si="0"/>
        <v>0</v>
      </c>
      <c r="C12">
        <f t="shared" si="0"/>
        <v>0</v>
      </c>
      <c r="E12">
        <f t="shared" ref="E12:AH12" si="11">E$2*E99</f>
        <v>0</v>
      </c>
      <c r="F12">
        <f t="shared" si="11"/>
        <v>0</v>
      </c>
      <c r="G12">
        <f t="shared" si="11"/>
        <v>0</v>
      </c>
      <c r="H12">
        <f t="shared" si="11"/>
        <v>0</v>
      </c>
      <c r="I12">
        <f t="shared" si="11"/>
        <v>0</v>
      </c>
      <c r="J12">
        <f t="shared" si="11"/>
        <v>0</v>
      </c>
      <c r="K12">
        <f t="shared" si="11"/>
        <v>0</v>
      </c>
      <c r="L12">
        <f t="shared" si="11"/>
        <v>0</v>
      </c>
      <c r="M12">
        <f t="shared" si="11"/>
        <v>0</v>
      </c>
      <c r="N12">
        <f t="shared" si="11"/>
        <v>0</v>
      </c>
      <c r="O12">
        <f t="shared" si="11"/>
        <v>0</v>
      </c>
      <c r="P12">
        <f t="shared" si="11"/>
        <v>0</v>
      </c>
      <c r="Q12">
        <f t="shared" si="11"/>
        <v>0</v>
      </c>
      <c r="R12">
        <f t="shared" si="11"/>
        <v>0</v>
      </c>
      <c r="S12">
        <f t="shared" si="11"/>
        <v>0</v>
      </c>
      <c r="T12">
        <f t="shared" si="11"/>
        <v>0</v>
      </c>
      <c r="U12">
        <f t="shared" si="11"/>
        <v>0</v>
      </c>
      <c r="V12">
        <f t="shared" si="11"/>
        <v>0</v>
      </c>
      <c r="W12">
        <f t="shared" si="11"/>
        <v>0</v>
      </c>
      <c r="X12">
        <f t="shared" si="11"/>
        <v>0</v>
      </c>
      <c r="Y12">
        <f t="shared" si="11"/>
        <v>0</v>
      </c>
      <c r="Z12">
        <f t="shared" si="11"/>
        <v>0</v>
      </c>
      <c r="AA12">
        <f t="shared" si="11"/>
        <v>0</v>
      </c>
      <c r="AB12">
        <f t="shared" si="11"/>
        <v>0</v>
      </c>
      <c r="AC12">
        <f t="shared" si="11"/>
        <v>229822878.17222598</v>
      </c>
      <c r="AD12">
        <f t="shared" si="11"/>
        <v>264506346.77793747</v>
      </c>
      <c r="AE12">
        <f t="shared" si="11"/>
        <v>351449064.84971613</v>
      </c>
      <c r="AF12">
        <f t="shared" si="11"/>
        <v>386761384.89260995</v>
      </c>
      <c r="AG12">
        <f t="shared" si="11"/>
        <v>410077587.39999992</v>
      </c>
      <c r="AH12">
        <f t="shared" si="11"/>
        <v>465663000</v>
      </c>
    </row>
    <row r="13" spans="1:47" x14ac:dyDescent="0.2">
      <c r="A13" s="46" t="s">
        <v>1410</v>
      </c>
      <c r="B13">
        <f t="shared" si="0"/>
        <v>0</v>
      </c>
      <c r="C13">
        <f t="shared" si="0"/>
        <v>0</v>
      </c>
      <c r="E13">
        <f t="shared" ref="E13:AH13" si="12">E$2*E100</f>
        <v>0</v>
      </c>
      <c r="F13">
        <f t="shared" si="12"/>
        <v>0</v>
      </c>
      <c r="G13">
        <f t="shared" si="12"/>
        <v>0</v>
      </c>
      <c r="H13">
        <f t="shared" si="12"/>
        <v>0</v>
      </c>
      <c r="I13">
        <f t="shared" si="12"/>
        <v>0</v>
      </c>
      <c r="J13">
        <f t="shared" si="12"/>
        <v>0</v>
      </c>
      <c r="K13">
        <f t="shared" si="12"/>
        <v>0</v>
      </c>
      <c r="L13">
        <f t="shared" si="12"/>
        <v>0</v>
      </c>
      <c r="M13">
        <f t="shared" si="12"/>
        <v>0</v>
      </c>
      <c r="N13">
        <f t="shared" si="12"/>
        <v>0</v>
      </c>
      <c r="O13">
        <f t="shared" si="12"/>
        <v>0</v>
      </c>
      <c r="P13">
        <f t="shared" si="12"/>
        <v>0</v>
      </c>
      <c r="Q13">
        <f t="shared" si="12"/>
        <v>0</v>
      </c>
      <c r="R13">
        <f t="shared" si="12"/>
        <v>0</v>
      </c>
      <c r="S13">
        <f t="shared" si="12"/>
        <v>0</v>
      </c>
      <c r="T13">
        <f t="shared" si="12"/>
        <v>0</v>
      </c>
      <c r="U13">
        <f t="shared" si="12"/>
        <v>0</v>
      </c>
      <c r="V13">
        <f t="shared" si="12"/>
        <v>0</v>
      </c>
      <c r="W13">
        <f t="shared" si="12"/>
        <v>0</v>
      </c>
      <c r="X13">
        <f t="shared" si="12"/>
        <v>0</v>
      </c>
      <c r="Y13">
        <f t="shared" si="12"/>
        <v>0</v>
      </c>
      <c r="Z13">
        <f t="shared" si="12"/>
        <v>0</v>
      </c>
      <c r="AA13">
        <f t="shared" si="12"/>
        <v>0</v>
      </c>
      <c r="AB13">
        <f t="shared" si="12"/>
        <v>0</v>
      </c>
      <c r="AC13">
        <f t="shared" si="12"/>
        <v>8.4354020064305466E-2</v>
      </c>
      <c r="AD13">
        <f t="shared" si="12"/>
        <v>8.0548932726641362E-2</v>
      </c>
      <c r="AE13">
        <f t="shared" si="12"/>
        <v>9.6910289669343036E-2</v>
      </c>
      <c r="AF13">
        <f t="shared" si="12"/>
        <v>0.10083558320703109</v>
      </c>
      <c r="AG13">
        <f t="shared" si="12"/>
        <v>0.10450126621873451</v>
      </c>
      <c r="AH13">
        <f t="shared" si="12"/>
        <v>0.1065967622029243</v>
      </c>
    </row>
    <row r="14" spans="1:47" x14ac:dyDescent="0.2">
      <c r="A14" t="s">
        <v>1335</v>
      </c>
      <c r="B14">
        <f t="shared" si="0"/>
        <v>0</v>
      </c>
      <c r="C14">
        <f t="shared" si="0"/>
        <v>0</v>
      </c>
      <c r="E14">
        <f t="shared" ref="E14:AH14" si="13">E$2*E101</f>
        <v>0</v>
      </c>
      <c r="F14">
        <f t="shared" si="13"/>
        <v>0</v>
      </c>
      <c r="G14">
        <f t="shared" si="13"/>
        <v>0</v>
      </c>
      <c r="H14">
        <f t="shared" si="13"/>
        <v>0</v>
      </c>
      <c r="I14">
        <f t="shared" si="13"/>
        <v>0</v>
      </c>
      <c r="J14">
        <f t="shared" si="13"/>
        <v>0</v>
      </c>
      <c r="K14">
        <f t="shared" si="13"/>
        <v>0</v>
      </c>
      <c r="L14">
        <f t="shared" si="13"/>
        <v>0</v>
      </c>
      <c r="M14">
        <f t="shared" si="13"/>
        <v>0</v>
      </c>
      <c r="N14">
        <f t="shared" si="13"/>
        <v>0</v>
      </c>
      <c r="O14">
        <f t="shared" si="13"/>
        <v>0</v>
      </c>
      <c r="P14">
        <f t="shared" si="13"/>
        <v>0</v>
      </c>
      <c r="Q14">
        <f t="shared" si="13"/>
        <v>0</v>
      </c>
      <c r="R14">
        <f t="shared" si="13"/>
        <v>0</v>
      </c>
      <c r="S14">
        <f t="shared" si="13"/>
        <v>0</v>
      </c>
      <c r="T14">
        <f t="shared" si="13"/>
        <v>0</v>
      </c>
      <c r="U14">
        <f t="shared" si="13"/>
        <v>0</v>
      </c>
      <c r="V14">
        <f t="shared" si="13"/>
        <v>0</v>
      </c>
      <c r="W14">
        <f t="shared" si="13"/>
        <v>0</v>
      </c>
      <c r="X14">
        <f t="shared" si="13"/>
        <v>0</v>
      </c>
      <c r="Y14">
        <f t="shared" si="13"/>
        <v>0</v>
      </c>
      <c r="Z14">
        <f t="shared" si="13"/>
        <v>0</v>
      </c>
      <c r="AA14">
        <f t="shared" si="13"/>
        <v>0</v>
      </c>
      <c r="AB14">
        <f t="shared" si="13"/>
        <v>0</v>
      </c>
      <c r="AC14">
        <f t="shared" si="13"/>
        <v>361709153.67468405</v>
      </c>
      <c r="AD14">
        <f t="shared" si="13"/>
        <v>372008227.9404791</v>
      </c>
      <c r="AE14">
        <f t="shared" si="13"/>
        <v>546725532.11935806</v>
      </c>
      <c r="AF14">
        <f t="shared" si="13"/>
        <v>745501495.03985989</v>
      </c>
      <c r="AG14">
        <f t="shared" si="13"/>
        <v>823022107.69999993</v>
      </c>
      <c r="AH14">
        <f t="shared" si="13"/>
        <v>792997000</v>
      </c>
    </row>
    <row r="15" spans="1:47" x14ac:dyDescent="0.2">
      <c r="A15" t="s">
        <v>1336</v>
      </c>
      <c r="B15">
        <f t="shared" si="0"/>
        <v>0</v>
      </c>
      <c r="C15">
        <f t="shared" si="0"/>
        <v>0</v>
      </c>
      <c r="E15">
        <f t="shared" ref="E15:AH15" si="14">E$2*E102</f>
        <v>40657054.617896579</v>
      </c>
      <c r="F15">
        <f t="shared" si="14"/>
        <v>84306430.98980996</v>
      </c>
      <c r="G15">
        <f t="shared" si="14"/>
        <v>145033909.17955339</v>
      </c>
      <c r="H15">
        <f t="shared" si="14"/>
        <v>191439855.94786116</v>
      </c>
      <c r="I15">
        <f t="shared" si="14"/>
        <v>284380180.74641168</v>
      </c>
      <c r="J15">
        <f t="shared" si="14"/>
        <v>363070333.91215599</v>
      </c>
      <c r="K15">
        <f t="shared" si="14"/>
        <v>387787208.10851014</v>
      </c>
      <c r="L15">
        <f t="shared" si="14"/>
        <v>261153533.87325254</v>
      </c>
      <c r="M15">
        <f t="shared" si="14"/>
        <v>195146068.21866089</v>
      </c>
      <c r="N15">
        <f t="shared" si="14"/>
        <v>151696319.30929056</v>
      </c>
      <c r="O15">
        <f t="shared" si="14"/>
        <v>159582748.07889652</v>
      </c>
      <c r="P15">
        <f t="shared" si="14"/>
        <v>140584998.54346395</v>
      </c>
      <c r="Q15">
        <f t="shared" si="14"/>
        <v>164908859.96034068</v>
      </c>
      <c r="R15">
        <f t="shared" si="14"/>
        <v>220669015.44000378</v>
      </c>
      <c r="S15">
        <f t="shared" si="14"/>
        <v>180027901.83964565</v>
      </c>
      <c r="T15">
        <f t="shared" si="14"/>
        <v>181932220.81933406</v>
      </c>
      <c r="U15">
        <f t="shared" si="14"/>
        <v>258242705.46025464</v>
      </c>
      <c r="V15">
        <f t="shared" si="14"/>
        <v>295373605.12216544</v>
      </c>
      <c r="W15">
        <f t="shared" si="14"/>
        <v>359910553.94971895</v>
      </c>
      <c r="X15">
        <f t="shared" si="14"/>
        <v>472790683.13705921</v>
      </c>
      <c r="Y15">
        <f t="shared" si="14"/>
        <v>651772390.10681152</v>
      </c>
      <c r="Z15">
        <f t="shared" si="14"/>
        <v>780197349.02986848</v>
      </c>
      <c r="AA15">
        <f t="shared" si="14"/>
        <v>1734797412.6556764</v>
      </c>
      <c r="AB15">
        <f t="shared" si="14"/>
        <v>1535339667.8440259</v>
      </c>
      <c r="AC15">
        <f t="shared" si="14"/>
        <v>1456568433.5542333</v>
      </c>
      <c r="AD15">
        <f t="shared" si="14"/>
        <v>2728727761.1349921</v>
      </c>
      <c r="AE15">
        <f t="shared" si="14"/>
        <v>1770821167.7038503</v>
      </c>
      <c r="AF15">
        <f t="shared" si="14"/>
        <v>1791933402.6031151</v>
      </c>
      <c r="AG15">
        <f t="shared" si="14"/>
        <v>1728223254.2379997</v>
      </c>
      <c r="AH15">
        <f t="shared" si="14"/>
        <v>2685053440</v>
      </c>
    </row>
    <row r="16" spans="1:47" x14ac:dyDescent="0.2">
      <c r="A16" s="46"/>
      <c r="B16">
        <f t="shared" si="0"/>
        <v>0</v>
      </c>
      <c r="C16">
        <f t="shared" si="0"/>
        <v>0</v>
      </c>
      <c r="E16">
        <f t="shared" ref="E16:AH16" si="15">E$2*E103</f>
        <v>1.5737704918032784</v>
      </c>
      <c r="F16">
        <f t="shared" si="15"/>
        <v>0.9761336515513126</v>
      </c>
      <c r="G16">
        <f t="shared" si="15"/>
        <v>0.80555555555555558</v>
      </c>
      <c r="H16">
        <f t="shared" si="15"/>
        <v>0.72106824925816027</v>
      </c>
      <c r="I16">
        <f t="shared" si="15"/>
        <v>0.93503184713375787</v>
      </c>
      <c r="J16">
        <f t="shared" si="15"/>
        <v>0.99170301853559051</v>
      </c>
      <c r="K16">
        <f t="shared" si="15"/>
        <v>0.97296853550302598</v>
      </c>
      <c r="L16">
        <f t="shared" si="15"/>
        <v>1.5219800362406126</v>
      </c>
      <c r="M16">
        <f t="shared" si="15"/>
        <v>2.704177488652086</v>
      </c>
      <c r="N16">
        <f t="shared" si="15"/>
        <v>6.2399971723455394</v>
      </c>
      <c r="O16">
        <f t="shared" si="15"/>
        <v>12.186846800917666</v>
      </c>
      <c r="P16">
        <f t="shared" si="15"/>
        <v>3.168831168831169</v>
      </c>
      <c r="Q16">
        <f t="shared" si="15"/>
        <v>3.0455574912891987</v>
      </c>
      <c r="R16">
        <f t="shared" si="15"/>
        <v>37.346772135748914</v>
      </c>
      <c r="S16">
        <f t="shared" si="15"/>
        <v>12.891743119266055</v>
      </c>
      <c r="T16">
        <f t="shared" si="15"/>
        <v>0.72922921155181952</v>
      </c>
      <c r="U16">
        <f t="shared" si="15"/>
        <v>1.8919803080832143</v>
      </c>
      <c r="V16">
        <f t="shared" si="15"/>
        <v>0.70824650995256833</v>
      </c>
      <c r="W16">
        <f t="shared" si="15"/>
        <v>0.73373207831028286</v>
      </c>
      <c r="X16">
        <f t="shared" si="15"/>
        <v>0.67942599634405032</v>
      </c>
      <c r="Y16">
        <f t="shared" si="15"/>
        <v>0.63617030027157506</v>
      </c>
      <c r="Z16">
        <f t="shared" si="15"/>
        <v>0.52622863494251249</v>
      </c>
      <c r="AA16">
        <f t="shared" si="15"/>
        <v>0.86324709546053424</v>
      </c>
      <c r="AB16">
        <f t="shared" si="15"/>
        <v>0.63657358082303739</v>
      </c>
      <c r="AC16">
        <f t="shared" si="15"/>
        <v>0.53461780587828478</v>
      </c>
      <c r="AD16">
        <f t="shared" si="15"/>
        <v>0.83096723968407415</v>
      </c>
      <c r="AE16">
        <f t="shared" si="15"/>
        <v>0.48829491803646496</v>
      </c>
      <c r="AF16">
        <f t="shared" si="15"/>
        <v>0.46718896140527627</v>
      </c>
      <c r="AG16">
        <f t="shared" si="15"/>
        <v>0.44040816646819003</v>
      </c>
      <c r="AH16">
        <f t="shared" si="15"/>
        <v>0.6146462206484602</v>
      </c>
    </row>
    <row r="17" spans="1:34" x14ac:dyDescent="0.2">
      <c r="A17" t="s">
        <v>1355</v>
      </c>
      <c r="B17">
        <f t="shared" si="0"/>
        <v>892681.19877723034</v>
      </c>
      <c r="C17">
        <f t="shared" si="0"/>
        <v>1959161.8193998914</v>
      </c>
      <c r="E17">
        <f t="shared" ref="E17:AH17" si="16">E$2*E104</f>
        <v>5929153.7984432513</v>
      </c>
      <c r="F17">
        <f t="shared" si="16"/>
        <v>13398332.553392781</v>
      </c>
      <c r="G17">
        <f t="shared" si="16"/>
        <v>21204957.755907115</v>
      </c>
      <c r="H17">
        <f t="shared" si="16"/>
        <v>35057916.00691285</v>
      </c>
      <c r="I17">
        <f t="shared" si="16"/>
        <v>47848708.885806322</v>
      </c>
      <c r="J17">
        <f t="shared" si="16"/>
        <v>65695675.928910755</v>
      </c>
      <c r="K17">
        <f t="shared" si="16"/>
        <v>0</v>
      </c>
      <c r="L17">
        <f t="shared" si="16"/>
        <v>0</v>
      </c>
      <c r="M17">
        <f t="shared" si="16"/>
        <v>0</v>
      </c>
      <c r="N17">
        <f t="shared" si="16"/>
        <v>0</v>
      </c>
      <c r="O17">
        <f t="shared" si="16"/>
        <v>0</v>
      </c>
      <c r="P17">
        <f t="shared" si="16"/>
        <v>0</v>
      </c>
      <c r="Q17">
        <f t="shared" si="16"/>
        <v>0</v>
      </c>
      <c r="R17">
        <f t="shared" si="16"/>
        <v>0</v>
      </c>
      <c r="S17">
        <f t="shared" si="16"/>
        <v>0</v>
      </c>
      <c r="T17">
        <f t="shared" si="16"/>
        <v>0</v>
      </c>
      <c r="U17">
        <f t="shared" si="16"/>
        <v>0</v>
      </c>
      <c r="V17">
        <f t="shared" si="16"/>
        <v>0</v>
      </c>
      <c r="W17">
        <f t="shared" si="16"/>
        <v>0</v>
      </c>
      <c r="X17">
        <f t="shared" si="16"/>
        <v>0</v>
      </c>
      <c r="Y17">
        <f t="shared" si="16"/>
        <v>0</v>
      </c>
      <c r="Z17">
        <f t="shared" si="16"/>
        <v>0</v>
      </c>
      <c r="AA17">
        <f t="shared" si="16"/>
        <v>0</v>
      </c>
      <c r="AB17">
        <f t="shared" si="16"/>
        <v>0</v>
      </c>
      <c r="AC17">
        <f t="shared" si="16"/>
        <v>0</v>
      </c>
      <c r="AD17">
        <f t="shared" si="16"/>
        <v>0</v>
      </c>
      <c r="AE17">
        <f t="shared" si="16"/>
        <v>0</v>
      </c>
      <c r="AF17">
        <f t="shared" si="16"/>
        <v>0</v>
      </c>
      <c r="AG17">
        <f t="shared" si="16"/>
        <v>0</v>
      </c>
      <c r="AH17">
        <f t="shared" si="16"/>
        <v>0</v>
      </c>
    </row>
    <row r="18" spans="1:34" x14ac:dyDescent="0.2">
      <c r="A18" t="s">
        <v>1356</v>
      </c>
      <c r="B18">
        <f t="shared" si="0"/>
        <v>892681.19877723034</v>
      </c>
      <c r="C18">
        <f t="shared" si="0"/>
        <v>1959161.8193998914</v>
      </c>
      <c r="E18">
        <f t="shared" ref="E18:AH18" si="17">E$2*E105</f>
        <v>5929153.7984432513</v>
      </c>
      <c r="F18">
        <f t="shared" si="17"/>
        <v>13398332.553392781</v>
      </c>
      <c r="G18">
        <f t="shared" si="17"/>
        <v>21204957.755907115</v>
      </c>
      <c r="H18">
        <f t="shared" si="17"/>
        <v>35057916.00691285</v>
      </c>
      <c r="I18">
        <f t="shared" si="17"/>
        <v>47848708.885806322</v>
      </c>
      <c r="J18">
        <f t="shared" si="17"/>
        <v>65695675.928910755</v>
      </c>
      <c r="K18">
        <f t="shared" si="17"/>
        <v>0</v>
      </c>
      <c r="L18">
        <f t="shared" si="17"/>
        <v>0</v>
      </c>
      <c r="M18">
        <f t="shared" si="17"/>
        <v>0</v>
      </c>
      <c r="N18">
        <f t="shared" si="17"/>
        <v>0</v>
      </c>
      <c r="O18">
        <f t="shared" si="17"/>
        <v>0</v>
      </c>
      <c r="P18">
        <f t="shared" si="17"/>
        <v>0</v>
      </c>
      <c r="Q18">
        <f t="shared" si="17"/>
        <v>0</v>
      </c>
      <c r="R18">
        <f t="shared" si="17"/>
        <v>0</v>
      </c>
      <c r="S18">
        <f t="shared" si="17"/>
        <v>0</v>
      </c>
      <c r="T18">
        <f t="shared" si="17"/>
        <v>0</v>
      </c>
      <c r="U18">
        <f t="shared" si="17"/>
        <v>0</v>
      </c>
      <c r="V18">
        <f t="shared" si="17"/>
        <v>0</v>
      </c>
      <c r="W18">
        <f t="shared" si="17"/>
        <v>0</v>
      </c>
      <c r="X18">
        <f t="shared" si="17"/>
        <v>0</v>
      </c>
      <c r="Y18">
        <f t="shared" si="17"/>
        <v>0</v>
      </c>
      <c r="Z18">
        <f t="shared" si="17"/>
        <v>0</v>
      </c>
      <c r="AA18">
        <f t="shared" si="17"/>
        <v>0</v>
      </c>
      <c r="AB18">
        <f t="shared" si="17"/>
        <v>0</v>
      </c>
      <c r="AC18">
        <f t="shared" si="17"/>
        <v>0</v>
      </c>
      <c r="AD18">
        <f t="shared" si="17"/>
        <v>0</v>
      </c>
      <c r="AE18">
        <f t="shared" si="17"/>
        <v>0</v>
      </c>
      <c r="AF18">
        <f t="shared" si="17"/>
        <v>0</v>
      </c>
      <c r="AG18">
        <f t="shared" si="17"/>
        <v>0</v>
      </c>
      <c r="AH18">
        <f t="shared" si="17"/>
        <v>0</v>
      </c>
    </row>
    <row r="19" spans="1:34" x14ac:dyDescent="0.2">
      <c r="A19" t="s">
        <v>1358</v>
      </c>
      <c r="B19">
        <f t="shared" si="0"/>
        <v>0</v>
      </c>
      <c r="C19">
        <f t="shared" si="0"/>
        <v>0</v>
      </c>
      <c r="E19">
        <f t="shared" ref="E19:AH19" si="18">E$2*E106</f>
        <v>0</v>
      </c>
      <c r="F19">
        <f t="shared" si="18"/>
        <v>0</v>
      </c>
      <c r="G19">
        <f t="shared" si="18"/>
        <v>0</v>
      </c>
      <c r="H19">
        <f t="shared" si="18"/>
        <v>0</v>
      </c>
      <c r="I19">
        <f t="shared" si="18"/>
        <v>0</v>
      </c>
      <c r="J19">
        <f t="shared" si="18"/>
        <v>0</v>
      </c>
      <c r="K19">
        <f t="shared" si="18"/>
        <v>0</v>
      </c>
      <c r="L19">
        <f t="shared" si="18"/>
        <v>562536.51624362078</v>
      </c>
      <c r="M19">
        <f t="shared" si="18"/>
        <v>27792426.828096602</v>
      </c>
      <c r="N19">
        <f t="shared" si="18"/>
        <v>0</v>
      </c>
      <c r="O19">
        <f t="shared" si="18"/>
        <v>0</v>
      </c>
      <c r="P19">
        <f t="shared" si="18"/>
        <v>0</v>
      </c>
      <c r="Q19">
        <f t="shared" si="18"/>
        <v>-639894.61243656301</v>
      </c>
      <c r="R19">
        <f t="shared" si="18"/>
        <v>-342246.3925395995</v>
      </c>
      <c r="S19">
        <f t="shared" si="18"/>
        <v>3031062.0267538005</v>
      </c>
      <c r="T19">
        <f t="shared" si="18"/>
        <v>-556605.68042079115</v>
      </c>
      <c r="U19">
        <f t="shared" si="18"/>
        <v>1028884.1863368604</v>
      </c>
      <c r="V19">
        <f t="shared" si="18"/>
        <v>0</v>
      </c>
      <c r="W19">
        <f t="shared" si="18"/>
        <v>0</v>
      </c>
      <c r="X19">
        <f t="shared" si="18"/>
        <v>0</v>
      </c>
      <c r="Y19">
        <f t="shared" si="18"/>
        <v>0</v>
      </c>
      <c r="Z19">
        <f t="shared" si="18"/>
        <v>0</v>
      </c>
      <c r="AA19">
        <f t="shared" si="18"/>
        <v>0</v>
      </c>
      <c r="AB19">
        <f t="shared" si="18"/>
        <v>0</v>
      </c>
      <c r="AC19">
        <f t="shared" si="18"/>
        <v>0</v>
      </c>
      <c r="AD19">
        <f t="shared" si="18"/>
        <v>52705475.551408291</v>
      </c>
      <c r="AE19">
        <f t="shared" si="18"/>
        <v>44956091.678201944</v>
      </c>
      <c r="AF19">
        <f t="shared" si="18"/>
        <v>9008613.8526110984</v>
      </c>
      <c r="AG19">
        <f t="shared" si="18"/>
        <v>2171436.2149999999</v>
      </c>
      <c r="AH19">
        <f t="shared" si="18"/>
        <v>-1055750</v>
      </c>
    </row>
    <row r="20" spans="1:34" x14ac:dyDescent="0.2">
      <c r="A20" t="s">
        <v>1293</v>
      </c>
      <c r="B20">
        <f t="shared" si="0"/>
        <v>-10935344.685021073</v>
      </c>
      <c r="C20">
        <f t="shared" si="0"/>
        <v>-26339842.23859854</v>
      </c>
      <c r="E20">
        <f t="shared" ref="E20:AH20" si="19">E$2*E107</f>
        <v>-23081348.715368371</v>
      </c>
      <c r="F20">
        <f t="shared" si="19"/>
        <v>-18345409.188491654</v>
      </c>
      <c r="G20">
        <f t="shared" si="19"/>
        <v>7201683.7661571335</v>
      </c>
      <c r="H20">
        <f t="shared" si="19"/>
        <v>24028459.285636894</v>
      </c>
      <c r="I20">
        <f t="shared" si="19"/>
        <v>-52304256.676792338</v>
      </c>
      <c r="J20">
        <f t="shared" si="19"/>
        <v>-118015393.9610391</v>
      </c>
      <c r="K20">
        <f t="shared" si="19"/>
        <v>-117605301.39035369</v>
      </c>
      <c r="L20">
        <f t="shared" si="19"/>
        <v>-238362717.3796891</v>
      </c>
      <c r="M20">
        <f t="shared" si="19"/>
        <v>-202145849.9913241</v>
      </c>
      <c r="N20">
        <f t="shared" si="19"/>
        <v>-255808274.72381446</v>
      </c>
      <c r="O20">
        <f t="shared" si="19"/>
        <v>-168204602.50563186</v>
      </c>
      <c r="P20">
        <f t="shared" si="19"/>
        <v>-123360944.88383959</v>
      </c>
      <c r="Q20">
        <f t="shared" si="19"/>
        <v>-134079146.31103218</v>
      </c>
      <c r="R20">
        <f t="shared" si="19"/>
        <v>-240158967.49445051</v>
      </c>
      <c r="S20">
        <f t="shared" si="19"/>
        <v>-210664086.2035431</v>
      </c>
      <c r="T20">
        <f t="shared" si="19"/>
        <v>20075988.525995292</v>
      </c>
      <c r="U20">
        <f t="shared" si="19"/>
        <v>-205879436.67359388</v>
      </c>
      <c r="V20">
        <f t="shared" si="19"/>
        <v>1611708.1941729728</v>
      </c>
      <c r="W20">
        <f t="shared" si="19"/>
        <v>-22252222.195465967</v>
      </c>
      <c r="X20">
        <f t="shared" si="19"/>
        <v>-6535643.5165166976</v>
      </c>
      <c r="Y20">
        <f t="shared" si="19"/>
        <v>68808572.230168715</v>
      </c>
      <c r="Z20">
        <f t="shared" si="19"/>
        <v>217783376.83644587</v>
      </c>
      <c r="AA20">
        <f t="shared" si="19"/>
        <v>-308311421.47545254</v>
      </c>
      <c r="AB20">
        <f t="shared" si="19"/>
        <v>199160439.83572885</v>
      </c>
      <c r="AC20">
        <f t="shared" si="19"/>
        <v>532199614.77589035</v>
      </c>
      <c r="AD20">
        <f t="shared" si="19"/>
        <v>-295834586.85418284</v>
      </c>
      <c r="AE20">
        <f t="shared" si="19"/>
        <v>729272596.83974373</v>
      </c>
      <c r="AF20">
        <f t="shared" si="19"/>
        <v>668472366.63299811</v>
      </c>
      <c r="AG20">
        <f t="shared" si="19"/>
        <v>689879620.16999996</v>
      </c>
      <c r="AH20">
        <f t="shared" si="19"/>
        <v>104332820</v>
      </c>
    </row>
    <row r="21" spans="1:34" x14ac:dyDescent="0.2">
      <c r="A21" t="s">
        <v>1295</v>
      </c>
      <c r="B21">
        <f t="shared" si="0"/>
        <v>0</v>
      </c>
      <c r="C21">
        <f t="shared" si="0"/>
        <v>0</v>
      </c>
      <c r="E21">
        <f t="shared" ref="E21:AH21" si="20">E$2*E108</f>
        <v>0</v>
      </c>
      <c r="F21">
        <f t="shared" si="20"/>
        <v>0</v>
      </c>
      <c r="G21">
        <f t="shared" si="20"/>
        <v>0</v>
      </c>
      <c r="H21">
        <f t="shared" si="20"/>
        <v>0</v>
      </c>
      <c r="I21">
        <f t="shared" si="20"/>
        <v>0</v>
      </c>
      <c r="J21">
        <f t="shared" si="20"/>
        <v>0</v>
      </c>
      <c r="K21">
        <f t="shared" si="20"/>
        <v>0</v>
      </c>
      <c r="L21">
        <f t="shared" si="20"/>
        <v>0</v>
      </c>
      <c r="M21">
        <f t="shared" si="20"/>
        <v>0</v>
      </c>
      <c r="N21">
        <f t="shared" si="20"/>
        <v>0</v>
      </c>
      <c r="O21">
        <f t="shared" si="20"/>
        <v>0</v>
      </c>
      <c r="P21">
        <f t="shared" si="20"/>
        <v>0</v>
      </c>
      <c r="Q21">
        <f t="shared" si="20"/>
        <v>0</v>
      </c>
      <c r="R21">
        <f t="shared" si="20"/>
        <v>-29597528.334558934</v>
      </c>
      <c r="S21">
        <f t="shared" si="20"/>
        <v>-48344761.068189032</v>
      </c>
      <c r="T21">
        <f t="shared" si="20"/>
        <v>-61545314.642200775</v>
      </c>
      <c r="U21">
        <f t="shared" si="20"/>
        <v>-62653555.712088846</v>
      </c>
      <c r="V21">
        <f t="shared" si="20"/>
        <v>-63589469.465915188</v>
      </c>
      <c r="W21">
        <f t="shared" si="20"/>
        <v>-51585576.332899868</v>
      </c>
      <c r="X21">
        <f t="shared" si="20"/>
        <v>-59150022.65010678</v>
      </c>
      <c r="Y21">
        <f t="shared" si="20"/>
        <v>-52349591.112196386</v>
      </c>
      <c r="Z21">
        <f t="shared" si="20"/>
        <v>-51951834.352469496</v>
      </c>
      <c r="AA21">
        <f t="shared" si="20"/>
        <v>-9026314.1939835399</v>
      </c>
      <c r="AB21">
        <f t="shared" si="20"/>
        <v>-1977557.7149124148</v>
      </c>
      <c r="AC21">
        <f t="shared" si="20"/>
        <v>-2341139.148871385</v>
      </c>
      <c r="AD21">
        <f t="shared" si="20"/>
        <v>-2677080.0646891808</v>
      </c>
      <c r="AE21">
        <f t="shared" si="20"/>
        <v>10612693.081277365</v>
      </c>
      <c r="AF21">
        <f t="shared" si="20"/>
        <v>42692897.832799494</v>
      </c>
      <c r="AG21">
        <f t="shared" si="20"/>
        <v>165499541.70099998</v>
      </c>
      <c r="AH21">
        <f t="shared" si="20"/>
        <v>130222900</v>
      </c>
    </row>
    <row r="22" spans="1:34" x14ac:dyDescent="0.2">
      <c r="A22" t="s">
        <v>1337</v>
      </c>
      <c r="B22">
        <f t="shared" si="0"/>
        <v>0</v>
      </c>
      <c r="C22">
        <f t="shared" si="0"/>
        <v>0</v>
      </c>
      <c r="E22">
        <f t="shared" ref="E22:AH22" si="21">E$2*E109</f>
        <v>0</v>
      </c>
      <c r="F22">
        <f t="shared" si="21"/>
        <v>0</v>
      </c>
      <c r="G22">
        <f t="shared" si="21"/>
        <v>0</v>
      </c>
      <c r="H22">
        <f t="shared" si="21"/>
        <v>0</v>
      </c>
      <c r="I22">
        <f t="shared" si="21"/>
        <v>0</v>
      </c>
      <c r="J22">
        <f t="shared" si="21"/>
        <v>0</v>
      </c>
      <c r="K22">
        <f t="shared" si="21"/>
        <v>0</v>
      </c>
      <c r="L22">
        <f t="shared" si="21"/>
        <v>0</v>
      </c>
      <c r="M22">
        <f t="shared" si="21"/>
        <v>0</v>
      </c>
      <c r="N22">
        <f t="shared" si="21"/>
        <v>0</v>
      </c>
      <c r="O22">
        <f t="shared" si="21"/>
        <v>0</v>
      </c>
      <c r="P22">
        <f t="shared" si="21"/>
        <v>0</v>
      </c>
      <c r="Q22">
        <f t="shared" si="21"/>
        <v>0</v>
      </c>
      <c r="R22">
        <f t="shared" si="21"/>
        <v>7999820.9639432374</v>
      </c>
      <c r="S22">
        <f t="shared" si="21"/>
        <v>75362.059342461478</v>
      </c>
      <c r="T22">
        <f t="shared" si="21"/>
        <v>2079561.0645800536</v>
      </c>
      <c r="U22">
        <f t="shared" si="21"/>
        <v>667618.67147138971</v>
      </c>
      <c r="V22">
        <f t="shared" si="21"/>
        <v>1072600.226784104</v>
      </c>
      <c r="W22">
        <f t="shared" si="21"/>
        <v>1829707.0045209876</v>
      </c>
      <c r="X22">
        <f t="shared" si="21"/>
        <v>4557536.5904102698</v>
      </c>
      <c r="Y22">
        <f t="shared" si="21"/>
        <v>9635619.5511855483</v>
      </c>
      <c r="Z22">
        <f t="shared" si="21"/>
        <v>5915898.6491959067</v>
      </c>
      <c r="AA22">
        <f t="shared" si="21"/>
        <v>22892825.854306079</v>
      </c>
      <c r="AB22">
        <f t="shared" si="21"/>
        <v>0</v>
      </c>
      <c r="AC22">
        <f t="shared" si="21"/>
        <v>0</v>
      </c>
      <c r="AD22">
        <f t="shared" si="21"/>
        <v>0</v>
      </c>
      <c r="AE22">
        <f t="shared" si="21"/>
        <v>12929779.521267891</v>
      </c>
      <c r="AF22">
        <f t="shared" si="21"/>
        <v>45705184.867925696</v>
      </c>
      <c r="AG22">
        <f t="shared" si="21"/>
        <v>168208262.37799999</v>
      </c>
      <c r="AH22">
        <f t="shared" si="21"/>
        <v>132571300</v>
      </c>
    </row>
    <row r="23" spans="1:34" x14ac:dyDescent="0.2">
      <c r="A23" t="s">
        <v>1338</v>
      </c>
      <c r="B23">
        <f t="shared" ref="B23:C41" si="22">B$2*B110</f>
        <v>0</v>
      </c>
      <c r="C23">
        <f t="shared" si="22"/>
        <v>0</v>
      </c>
      <c r="E23">
        <f t="shared" ref="E23:AH23" si="23">E$2*E110</f>
        <v>0</v>
      </c>
      <c r="F23">
        <f t="shared" si="23"/>
        <v>0</v>
      </c>
      <c r="G23">
        <f t="shared" si="23"/>
        <v>0</v>
      </c>
      <c r="H23">
        <f t="shared" si="23"/>
        <v>0</v>
      </c>
      <c r="I23">
        <f t="shared" si="23"/>
        <v>0</v>
      </c>
      <c r="J23">
        <f t="shared" si="23"/>
        <v>0</v>
      </c>
      <c r="K23">
        <f t="shared" si="23"/>
        <v>0</v>
      </c>
      <c r="L23">
        <f t="shared" si="23"/>
        <v>0</v>
      </c>
      <c r="M23">
        <f t="shared" si="23"/>
        <v>0</v>
      </c>
      <c r="N23">
        <f t="shared" si="23"/>
        <v>0</v>
      </c>
      <c r="O23">
        <f t="shared" si="23"/>
        <v>0</v>
      </c>
      <c r="P23">
        <f t="shared" si="23"/>
        <v>0</v>
      </c>
      <c r="Q23">
        <f t="shared" si="23"/>
        <v>0</v>
      </c>
      <c r="R23">
        <f t="shared" si="23"/>
        <v>37597349.29850217</v>
      </c>
      <c r="S23">
        <f t="shared" si="23"/>
        <v>48420123.127531499</v>
      </c>
      <c r="T23">
        <f t="shared" si="23"/>
        <v>63624875.706780829</v>
      </c>
      <c r="U23">
        <f t="shared" si="23"/>
        <v>63321174.383560233</v>
      </c>
      <c r="V23">
        <f t="shared" si="23"/>
        <v>64662069.692699291</v>
      </c>
      <c r="W23">
        <f t="shared" si="23"/>
        <v>53415283.337420851</v>
      </c>
      <c r="X23">
        <f t="shared" si="23"/>
        <v>63707559.24051705</v>
      </c>
      <c r="Y23">
        <f t="shared" si="23"/>
        <v>61985210.663381934</v>
      </c>
      <c r="Z23">
        <f t="shared" si="23"/>
        <v>51951834.352469496</v>
      </c>
      <c r="AA23">
        <f t="shared" si="23"/>
        <v>9026314.1939835399</v>
      </c>
      <c r="AB23">
        <f t="shared" si="23"/>
        <v>1977557.7149124148</v>
      </c>
      <c r="AC23">
        <f t="shared" si="23"/>
        <v>2341139.148871385</v>
      </c>
      <c r="AD23">
        <f t="shared" si="23"/>
        <v>2677080.0646891808</v>
      </c>
      <c r="AE23">
        <f t="shared" si="23"/>
        <v>2317086.4399905265</v>
      </c>
      <c r="AF23">
        <f t="shared" si="23"/>
        <v>3012287.0351261999</v>
      </c>
      <c r="AG23">
        <f t="shared" si="23"/>
        <v>2708720.6769999997</v>
      </c>
      <c r="AH23">
        <f t="shared" si="23"/>
        <v>2348400</v>
      </c>
    </row>
    <row r="24" spans="1:34" x14ac:dyDescent="0.2">
      <c r="A24" t="s">
        <v>1298</v>
      </c>
      <c r="B24">
        <f t="shared" si="22"/>
        <v>446340.59938861517</v>
      </c>
      <c r="C24">
        <f t="shared" si="22"/>
        <v>1523792.5261999157</v>
      </c>
      <c r="E24">
        <f t="shared" ref="E24:AH24" si="24">E$2*E111</f>
        <v>2541065.9136185362</v>
      </c>
      <c r="F24">
        <f t="shared" si="24"/>
        <v>5153204.8282279931</v>
      </c>
      <c r="G24">
        <f t="shared" si="24"/>
        <v>-600140.31384642771</v>
      </c>
      <c r="H24">
        <f t="shared" si="24"/>
        <v>-26982778.050264385</v>
      </c>
      <c r="I24">
        <f t="shared" si="24"/>
        <v>-10848290.273705078</v>
      </c>
      <c r="J24">
        <f t="shared" si="24"/>
        <v>-2419136.4507431407</v>
      </c>
      <c r="K24">
        <f t="shared" si="24"/>
        <v>-246476892.18266743</v>
      </c>
      <c r="L24">
        <f t="shared" si="24"/>
        <v>-283964.12002074148</v>
      </c>
      <c r="M24">
        <f t="shared" si="24"/>
        <v>-71964973.615195557</v>
      </c>
      <c r="N24">
        <f t="shared" si="24"/>
        <v>-1168600.0739803284</v>
      </c>
      <c r="O24">
        <f t="shared" si="24"/>
        <v>667584.54717269354</v>
      </c>
      <c r="P24">
        <f t="shared" si="24"/>
        <v>7751787.1017504316</v>
      </c>
      <c r="Q24">
        <f t="shared" si="24"/>
        <v>639894.61243656301</v>
      </c>
      <c r="R24">
        <f t="shared" si="24"/>
        <v>342246.3925395995</v>
      </c>
      <c r="S24">
        <f t="shared" si="24"/>
        <v>-60330342.986014105</v>
      </c>
      <c r="T24">
        <f t="shared" si="24"/>
        <v>-5300237.20485128</v>
      </c>
      <c r="U24">
        <f t="shared" si="24"/>
        <v>-1028884.1863368604</v>
      </c>
      <c r="V24">
        <f t="shared" si="24"/>
        <v>0</v>
      </c>
      <c r="W24">
        <f t="shared" si="24"/>
        <v>-40654320.73942478</v>
      </c>
      <c r="X24">
        <f t="shared" si="24"/>
        <v>-360521.55118170794</v>
      </c>
      <c r="Y24">
        <f t="shared" si="24"/>
        <v>-6226657.2385358997</v>
      </c>
      <c r="Z24">
        <f t="shared" si="24"/>
        <v>-21817222.783559974</v>
      </c>
      <c r="AA24">
        <f t="shared" si="24"/>
        <v>-91188012.10434936</v>
      </c>
      <c r="AB24">
        <f t="shared" si="24"/>
        <v>-49350510.285429321</v>
      </c>
      <c r="AC24">
        <f t="shared" si="24"/>
        <v>84505657.752091751</v>
      </c>
      <c r="AD24">
        <f t="shared" si="24"/>
        <v>12618233.40518401</v>
      </c>
      <c r="AE24">
        <f t="shared" si="24"/>
        <v>-47134735.846620709</v>
      </c>
      <c r="AF24">
        <f t="shared" si="24"/>
        <v>-113280522.71856059</v>
      </c>
      <c r="AG24">
        <f t="shared" si="24"/>
        <v>30394797.874999996</v>
      </c>
      <c r="AH24">
        <f t="shared" si="24"/>
        <v>91495930</v>
      </c>
    </row>
    <row r="25" spans="1:34" x14ac:dyDescent="0.2">
      <c r="A25" t="s">
        <v>1339</v>
      </c>
      <c r="B25">
        <f t="shared" si="22"/>
        <v>0</v>
      </c>
      <c r="C25">
        <f t="shared" si="22"/>
        <v>0</v>
      </c>
      <c r="E25">
        <f t="shared" ref="E25:AH25" si="25">E$2*E112</f>
        <v>0</v>
      </c>
      <c r="F25">
        <f t="shared" si="25"/>
        <v>0</v>
      </c>
      <c r="G25">
        <f t="shared" si="25"/>
        <v>0</v>
      </c>
      <c r="H25">
        <f t="shared" si="25"/>
        <v>0</v>
      </c>
      <c r="I25">
        <f t="shared" si="25"/>
        <v>0</v>
      </c>
      <c r="J25">
        <f t="shared" si="25"/>
        <v>0</v>
      </c>
      <c r="K25">
        <f t="shared" si="25"/>
        <v>0</v>
      </c>
      <c r="L25">
        <f t="shared" si="25"/>
        <v>0</v>
      </c>
      <c r="M25">
        <f t="shared" si="25"/>
        <v>0</v>
      </c>
      <c r="N25">
        <f t="shared" si="25"/>
        <v>0</v>
      </c>
      <c r="O25">
        <f t="shared" si="25"/>
        <v>0</v>
      </c>
      <c r="P25">
        <f t="shared" si="25"/>
        <v>0</v>
      </c>
      <c r="Q25">
        <f t="shared" si="25"/>
        <v>0</v>
      </c>
      <c r="R25">
        <f t="shared" si="25"/>
        <v>0</v>
      </c>
      <c r="S25">
        <f t="shared" si="25"/>
        <v>0</v>
      </c>
      <c r="T25">
        <f t="shared" si="25"/>
        <v>0</v>
      </c>
      <c r="U25">
        <f t="shared" si="25"/>
        <v>0</v>
      </c>
      <c r="V25">
        <f t="shared" si="25"/>
        <v>0</v>
      </c>
      <c r="W25">
        <f t="shared" si="25"/>
        <v>0</v>
      </c>
      <c r="X25">
        <f t="shared" si="25"/>
        <v>0</v>
      </c>
      <c r="Y25">
        <f t="shared" si="25"/>
        <v>-6226657.2385358997</v>
      </c>
      <c r="Z25">
        <f t="shared" si="25"/>
        <v>-4372562.4422093956</v>
      </c>
      <c r="AA25">
        <f t="shared" si="25"/>
        <v>-31755619.863616001</v>
      </c>
      <c r="AB25">
        <f t="shared" si="25"/>
        <v>-56510986.599891841</v>
      </c>
      <c r="AC25">
        <f t="shared" si="25"/>
        <v>43488395.036016271</v>
      </c>
      <c r="AD25">
        <f t="shared" si="25"/>
        <v>12838655.360832291</v>
      </c>
      <c r="AE25">
        <f t="shared" si="25"/>
        <v>-29233178.607679222</v>
      </c>
      <c r="AF25">
        <f t="shared" si="25"/>
        <v>-98967074.796212986</v>
      </c>
      <c r="AG25">
        <f t="shared" si="25"/>
        <v>46606772.510999992</v>
      </c>
      <c r="AH25">
        <f t="shared" si="25"/>
        <v>119505750</v>
      </c>
    </row>
    <row r="26" spans="1:34" x14ac:dyDescent="0.2">
      <c r="A26" t="s">
        <v>1341</v>
      </c>
      <c r="B26">
        <f t="shared" si="22"/>
        <v>446340.59938861517</v>
      </c>
      <c r="C26">
        <f t="shared" si="22"/>
        <v>1523792.5261999157</v>
      </c>
      <c r="E26">
        <f t="shared" ref="E26:AH26" si="26">E$2*E113</f>
        <v>2541065.9136185362</v>
      </c>
      <c r="F26">
        <f t="shared" si="26"/>
        <v>5153204.8282279931</v>
      </c>
      <c r="G26">
        <f t="shared" si="26"/>
        <v>-600140.31384642771</v>
      </c>
      <c r="H26">
        <f t="shared" si="26"/>
        <v>-26982778.050264385</v>
      </c>
      <c r="I26">
        <f t="shared" si="26"/>
        <v>-10848290.273705078</v>
      </c>
      <c r="J26">
        <f t="shared" si="26"/>
        <v>-2419136.4507431407</v>
      </c>
      <c r="K26">
        <f t="shared" si="26"/>
        <v>-246476892.18266743</v>
      </c>
      <c r="L26">
        <f t="shared" si="26"/>
        <v>-283964.12002074148</v>
      </c>
      <c r="M26">
        <f t="shared" si="26"/>
        <v>-71964973.615195557</v>
      </c>
      <c r="N26">
        <f t="shared" si="26"/>
        <v>-1168600.0739803284</v>
      </c>
      <c r="O26">
        <f t="shared" si="26"/>
        <v>667584.54717269354</v>
      </c>
      <c r="P26">
        <f t="shared" si="26"/>
        <v>7751787.1017504316</v>
      </c>
      <c r="Q26">
        <f t="shared" si="26"/>
        <v>639894.61243656301</v>
      </c>
      <c r="R26">
        <f t="shared" si="26"/>
        <v>0</v>
      </c>
      <c r="S26">
        <f t="shared" si="26"/>
        <v>-60330342.986014105</v>
      </c>
      <c r="T26">
        <f t="shared" si="26"/>
        <v>-5856842.8852720717</v>
      </c>
      <c r="U26">
        <f t="shared" si="26"/>
        <v>0</v>
      </c>
      <c r="V26">
        <f t="shared" si="26"/>
        <v>0</v>
      </c>
      <c r="W26">
        <f t="shared" si="26"/>
        <v>-40654320.73942478</v>
      </c>
      <c r="X26">
        <f t="shared" si="26"/>
        <v>-360521.55118170794</v>
      </c>
      <c r="Y26">
        <f t="shared" si="26"/>
        <v>0</v>
      </c>
      <c r="Z26">
        <f t="shared" si="26"/>
        <v>-23360558.990546484</v>
      </c>
      <c r="AA26">
        <f t="shared" si="26"/>
        <v>-81871286.062385485</v>
      </c>
      <c r="AB26">
        <f t="shared" si="26"/>
        <v>-33544146.514842924</v>
      </c>
      <c r="AC26">
        <f t="shared" si="26"/>
        <v>-24840054.300855309</v>
      </c>
      <c r="AD26">
        <f t="shared" si="26"/>
        <v>-28796466.105223779</v>
      </c>
      <c r="AE26">
        <f t="shared" si="26"/>
        <v>-17901557.238941487</v>
      </c>
      <c r="AF26">
        <f t="shared" si="26"/>
        <v>-13727034.954894299</v>
      </c>
      <c r="AG26">
        <f t="shared" si="26"/>
        <v>-31007472.053999994</v>
      </c>
      <c r="AH26">
        <f t="shared" si="26"/>
        <v>-41203090</v>
      </c>
    </row>
    <row r="27" spans="1:34" x14ac:dyDescent="0.2">
      <c r="A27" t="s">
        <v>1360</v>
      </c>
      <c r="B27">
        <f t="shared" si="22"/>
        <v>0</v>
      </c>
      <c r="C27">
        <f t="shared" si="22"/>
        <v>0</v>
      </c>
      <c r="E27">
        <f t="shared" ref="E27:AH27" si="27">E$2*E114</f>
        <v>0</v>
      </c>
      <c r="F27">
        <f t="shared" si="27"/>
        <v>0</v>
      </c>
      <c r="G27">
        <f t="shared" si="27"/>
        <v>0</v>
      </c>
      <c r="H27">
        <f t="shared" si="27"/>
        <v>0</v>
      </c>
      <c r="I27">
        <f t="shared" si="27"/>
        <v>0</v>
      </c>
      <c r="J27">
        <f t="shared" si="27"/>
        <v>0</v>
      </c>
      <c r="K27">
        <f t="shared" si="27"/>
        <v>0</v>
      </c>
      <c r="L27">
        <f t="shared" si="27"/>
        <v>0</v>
      </c>
      <c r="M27">
        <f t="shared" si="27"/>
        <v>0</v>
      </c>
      <c r="N27">
        <f t="shared" si="27"/>
        <v>0</v>
      </c>
      <c r="O27">
        <f t="shared" si="27"/>
        <v>0</v>
      </c>
      <c r="P27">
        <f t="shared" si="27"/>
        <v>0</v>
      </c>
      <c r="Q27">
        <f t="shared" si="27"/>
        <v>0</v>
      </c>
      <c r="R27">
        <f t="shared" si="27"/>
        <v>0</v>
      </c>
      <c r="S27">
        <f t="shared" si="27"/>
        <v>0</v>
      </c>
      <c r="T27">
        <f t="shared" si="27"/>
        <v>0</v>
      </c>
      <c r="U27">
        <f t="shared" si="27"/>
        <v>0</v>
      </c>
      <c r="V27">
        <f t="shared" si="27"/>
        <v>0</v>
      </c>
      <c r="W27">
        <f t="shared" si="27"/>
        <v>0</v>
      </c>
      <c r="X27">
        <f t="shared" si="27"/>
        <v>0</v>
      </c>
      <c r="Y27">
        <f t="shared" si="27"/>
        <v>0</v>
      </c>
      <c r="Z27">
        <f t="shared" si="27"/>
        <v>23360558.990546484</v>
      </c>
      <c r="AA27">
        <f t="shared" si="27"/>
        <v>10078076.02180423</v>
      </c>
      <c r="AB27">
        <f t="shared" si="27"/>
        <v>33544146.514842924</v>
      </c>
      <c r="AC27">
        <f t="shared" si="27"/>
        <v>24840054.300855309</v>
      </c>
      <c r="AD27">
        <f t="shared" si="27"/>
        <v>28796466.105223779</v>
      </c>
      <c r="AE27">
        <f t="shared" si="27"/>
        <v>17901557.238941487</v>
      </c>
      <c r="AF27">
        <f t="shared" si="27"/>
        <v>13727034.954894299</v>
      </c>
      <c r="AG27">
        <f t="shared" si="27"/>
        <v>31007472.053999994</v>
      </c>
      <c r="AH27">
        <f t="shared" si="27"/>
        <v>41203090</v>
      </c>
    </row>
    <row r="28" spans="1:34" x14ac:dyDescent="0.2">
      <c r="A28" t="s">
        <v>1342</v>
      </c>
      <c r="B28">
        <f t="shared" si="22"/>
        <v>0</v>
      </c>
      <c r="C28">
        <f t="shared" si="22"/>
        <v>0</v>
      </c>
      <c r="E28">
        <f t="shared" ref="E28:AH28" si="28">E$2*E115</f>
        <v>0</v>
      </c>
      <c r="F28">
        <f t="shared" si="28"/>
        <v>0</v>
      </c>
      <c r="G28">
        <f t="shared" si="28"/>
        <v>0</v>
      </c>
      <c r="H28">
        <f t="shared" si="28"/>
        <v>0</v>
      </c>
      <c r="I28">
        <f t="shared" si="28"/>
        <v>0</v>
      </c>
      <c r="J28">
        <f t="shared" si="28"/>
        <v>0</v>
      </c>
      <c r="K28">
        <f t="shared" si="28"/>
        <v>0</v>
      </c>
      <c r="L28">
        <f t="shared" si="28"/>
        <v>0</v>
      </c>
      <c r="M28">
        <f t="shared" si="28"/>
        <v>0</v>
      </c>
      <c r="N28">
        <f t="shared" si="28"/>
        <v>0</v>
      </c>
      <c r="O28">
        <f t="shared" si="28"/>
        <v>0</v>
      </c>
      <c r="P28">
        <f t="shared" si="28"/>
        <v>0</v>
      </c>
      <c r="Q28">
        <f t="shared" si="28"/>
        <v>0</v>
      </c>
      <c r="R28">
        <f t="shared" si="28"/>
        <v>0</v>
      </c>
      <c r="S28">
        <f t="shared" si="28"/>
        <v>0</v>
      </c>
      <c r="T28">
        <f t="shared" si="28"/>
        <v>5856842.8852720717</v>
      </c>
      <c r="U28">
        <f t="shared" si="28"/>
        <v>0</v>
      </c>
      <c r="V28">
        <f t="shared" si="28"/>
        <v>0</v>
      </c>
      <c r="W28">
        <f t="shared" si="28"/>
        <v>40654320.73942478</v>
      </c>
      <c r="X28">
        <f t="shared" si="28"/>
        <v>360521.55118170794</v>
      </c>
      <c r="Y28">
        <f t="shared" si="28"/>
        <v>0</v>
      </c>
      <c r="Z28">
        <f t="shared" si="28"/>
        <v>0</v>
      </c>
      <c r="AA28">
        <f t="shared" si="28"/>
        <v>71793210.040581256</v>
      </c>
      <c r="AB28">
        <f t="shared" si="28"/>
        <v>0</v>
      </c>
      <c r="AC28">
        <f t="shared" si="28"/>
        <v>0</v>
      </c>
      <c r="AD28">
        <f t="shared" si="28"/>
        <v>0</v>
      </c>
      <c r="AE28">
        <f t="shared" si="28"/>
        <v>0</v>
      </c>
      <c r="AF28">
        <f t="shared" si="28"/>
        <v>0</v>
      </c>
      <c r="AG28">
        <f t="shared" si="28"/>
        <v>0</v>
      </c>
      <c r="AH28">
        <f t="shared" si="28"/>
        <v>0</v>
      </c>
    </row>
    <row r="29" spans="1:34" x14ac:dyDescent="0.2">
      <c r="A29" t="s">
        <v>1344</v>
      </c>
      <c r="B29">
        <f t="shared" si="22"/>
        <v>0</v>
      </c>
      <c r="C29">
        <f t="shared" si="22"/>
        <v>0</v>
      </c>
      <c r="E29">
        <f t="shared" ref="E29:AH29" si="29">E$2*E116</f>
        <v>0</v>
      </c>
      <c r="F29">
        <f t="shared" si="29"/>
        <v>0</v>
      </c>
      <c r="G29">
        <f t="shared" si="29"/>
        <v>0</v>
      </c>
      <c r="H29">
        <f t="shared" si="29"/>
        <v>0</v>
      </c>
      <c r="I29">
        <f t="shared" si="29"/>
        <v>0</v>
      </c>
      <c r="J29">
        <f t="shared" si="29"/>
        <v>0</v>
      </c>
      <c r="K29">
        <f t="shared" si="29"/>
        <v>0</v>
      </c>
      <c r="L29">
        <f t="shared" si="29"/>
        <v>0</v>
      </c>
      <c r="M29">
        <f t="shared" si="29"/>
        <v>0</v>
      </c>
      <c r="N29">
        <f t="shared" si="29"/>
        <v>0</v>
      </c>
      <c r="O29">
        <f t="shared" si="29"/>
        <v>0</v>
      </c>
      <c r="P29">
        <f t="shared" si="29"/>
        <v>0</v>
      </c>
      <c r="Q29">
        <f t="shared" si="29"/>
        <v>0</v>
      </c>
      <c r="R29">
        <f t="shared" si="29"/>
        <v>0</v>
      </c>
      <c r="S29">
        <f t="shared" si="29"/>
        <v>0</v>
      </c>
      <c r="T29">
        <f t="shared" si="29"/>
        <v>556605.68042079115</v>
      </c>
      <c r="U29">
        <f t="shared" si="29"/>
        <v>-1028884.1863368604</v>
      </c>
      <c r="V29">
        <f t="shared" si="29"/>
        <v>0</v>
      </c>
      <c r="W29">
        <f t="shared" si="29"/>
        <v>0</v>
      </c>
      <c r="X29">
        <f t="shared" si="29"/>
        <v>0</v>
      </c>
      <c r="Y29">
        <f t="shared" si="29"/>
        <v>0</v>
      </c>
      <c r="Z29">
        <f t="shared" si="29"/>
        <v>5915898.6491959067</v>
      </c>
      <c r="AA29">
        <f t="shared" si="29"/>
        <v>22438893.821652122</v>
      </c>
      <c r="AB29">
        <f t="shared" si="29"/>
        <v>40704622.82930544</v>
      </c>
      <c r="AC29">
        <f t="shared" si="29"/>
        <v>65857317.016930789</v>
      </c>
      <c r="AD29">
        <f t="shared" si="29"/>
        <v>28576044.149575498</v>
      </c>
      <c r="AE29">
        <f t="shared" si="29"/>
        <v>12929779.521267891</v>
      </c>
      <c r="AF29">
        <f t="shared" si="29"/>
        <v>-586412.96745329991</v>
      </c>
      <c r="AG29">
        <f t="shared" si="29"/>
        <v>14795497.417999998</v>
      </c>
      <c r="AH29">
        <f t="shared" si="29"/>
        <v>13193270</v>
      </c>
    </row>
    <row r="30" spans="1:34" x14ac:dyDescent="0.2">
      <c r="A30" t="s">
        <v>1304</v>
      </c>
      <c r="B30">
        <f t="shared" si="22"/>
        <v>0</v>
      </c>
      <c r="C30">
        <f t="shared" si="22"/>
        <v>0</v>
      </c>
      <c r="E30">
        <f t="shared" ref="E30:AH30" si="30">E$2*E117</f>
        <v>0</v>
      </c>
      <c r="F30">
        <f t="shared" si="30"/>
        <v>0</v>
      </c>
      <c r="G30">
        <f t="shared" si="30"/>
        <v>14803461.074878551</v>
      </c>
      <c r="H30">
        <f t="shared" si="30"/>
        <v>11620320.47420145</v>
      </c>
      <c r="I30">
        <f t="shared" si="30"/>
        <v>-53466573.491832167</v>
      </c>
      <c r="J30">
        <f t="shared" si="30"/>
        <v>-61594645.702592492</v>
      </c>
      <c r="K30">
        <f t="shared" si="30"/>
        <v>-339860943.76967853</v>
      </c>
      <c r="L30">
        <f t="shared" si="30"/>
        <v>-238767096.66452879</v>
      </c>
      <c r="M30">
        <f t="shared" si="30"/>
        <v>-290858799.96498626</v>
      </c>
      <c r="N30">
        <f t="shared" si="30"/>
        <v>-280482921.58000499</v>
      </c>
      <c r="O30">
        <f t="shared" si="30"/>
        <v>-173420106.78041855</v>
      </c>
      <c r="P30">
        <f t="shared" si="30"/>
        <v>-119030857.5959467</v>
      </c>
      <c r="Q30">
        <f t="shared" si="30"/>
        <v>-136596274.74963397</v>
      </c>
      <c r="R30">
        <f t="shared" si="30"/>
        <v>-269756495.82900941</v>
      </c>
      <c r="S30">
        <f t="shared" si="30"/>
        <v>0</v>
      </c>
      <c r="T30">
        <f t="shared" si="30"/>
        <v>-46769563.321056768</v>
      </c>
      <c r="U30">
        <f t="shared" si="30"/>
        <v>-269561876.57201958</v>
      </c>
      <c r="V30">
        <f t="shared" si="30"/>
        <v>-61977761.271742217</v>
      </c>
      <c r="W30">
        <f t="shared" si="30"/>
        <v>-114492119.26779062</v>
      </c>
      <c r="X30">
        <f t="shared" si="30"/>
        <v>-66046187.717805192</v>
      </c>
      <c r="Y30">
        <f t="shared" si="30"/>
        <v>10270382.46984878</v>
      </c>
      <c r="Z30">
        <f t="shared" si="30"/>
        <v>144014319.70041642</v>
      </c>
      <c r="AA30">
        <f t="shared" si="30"/>
        <v>-408525747.77378541</v>
      </c>
      <c r="AB30">
        <f t="shared" si="30"/>
        <v>147832371.83538711</v>
      </c>
      <c r="AC30">
        <f t="shared" si="30"/>
        <v>614364133.37911069</v>
      </c>
      <c r="AD30">
        <f t="shared" si="30"/>
        <v>-285955003.89236069</v>
      </c>
      <c r="AE30">
        <f t="shared" si="30"/>
        <v>692750554.07440042</v>
      </c>
      <c r="AF30">
        <f t="shared" si="30"/>
        <v>597842935.81314111</v>
      </c>
      <c r="AG30">
        <f t="shared" si="30"/>
        <v>885792010.80499983</v>
      </c>
      <c r="AH30">
        <f t="shared" si="30"/>
        <v>326128900</v>
      </c>
    </row>
    <row r="31" spans="1:34" x14ac:dyDescent="0.2">
      <c r="A31" t="s">
        <v>1305</v>
      </c>
      <c r="B31">
        <f t="shared" si="22"/>
        <v>0</v>
      </c>
      <c r="C31">
        <f t="shared" si="22"/>
        <v>0</v>
      </c>
      <c r="E31">
        <f t="shared" ref="E31:AH31" si="31">E$2*E118</f>
        <v>0</v>
      </c>
      <c r="F31">
        <f t="shared" si="31"/>
        <v>0</v>
      </c>
      <c r="G31">
        <f t="shared" si="31"/>
        <v>1000233.8564107129</v>
      </c>
      <c r="H31">
        <f t="shared" si="31"/>
        <v>4726910.0234039798</v>
      </c>
      <c r="I31">
        <f t="shared" si="31"/>
        <v>-1549755.7533864398</v>
      </c>
      <c r="J31">
        <f t="shared" si="31"/>
        <v>386533.8834001121</v>
      </c>
      <c r="K31">
        <f t="shared" si="31"/>
        <v>1690488.7292389208</v>
      </c>
      <c r="L31">
        <f t="shared" si="31"/>
        <v>1698392.9963265867</v>
      </c>
      <c r="M31">
        <f t="shared" si="31"/>
        <v>599080.42198468663</v>
      </c>
      <c r="N31">
        <f t="shared" si="31"/>
        <v>778493.87281336589</v>
      </c>
      <c r="O31">
        <f t="shared" si="31"/>
        <v>-921266.67509831709</v>
      </c>
      <c r="P31">
        <f t="shared" si="31"/>
        <v>0</v>
      </c>
      <c r="Q31">
        <f t="shared" si="31"/>
        <v>0</v>
      </c>
      <c r="R31">
        <f t="shared" si="31"/>
        <v>0</v>
      </c>
      <c r="S31">
        <f t="shared" si="31"/>
        <v>0</v>
      </c>
      <c r="T31">
        <f t="shared" si="31"/>
        <v>0</v>
      </c>
      <c r="U31">
        <f t="shared" si="31"/>
        <v>0</v>
      </c>
      <c r="V31">
        <f t="shared" si="31"/>
        <v>244283.29772308125</v>
      </c>
      <c r="W31">
        <f t="shared" si="31"/>
        <v>413204.22534121998</v>
      </c>
      <c r="X31">
        <f t="shared" si="31"/>
        <v>-89790.273124500847</v>
      </c>
      <c r="Y31">
        <f t="shared" si="31"/>
        <v>1393216.2561666225</v>
      </c>
      <c r="Z31">
        <f t="shared" si="31"/>
        <v>4266634.0665778276</v>
      </c>
      <c r="AA31">
        <f t="shared" si="31"/>
        <v>1114553.5787353588</v>
      </c>
      <c r="AB31">
        <f t="shared" si="31"/>
        <v>7502671.9786761347</v>
      </c>
      <c r="AC31">
        <f t="shared" si="31"/>
        <v>50337646.874789856</v>
      </c>
      <c r="AD31">
        <f t="shared" si="31"/>
        <v>78168521.355291858</v>
      </c>
      <c r="AE31">
        <f t="shared" si="31"/>
        <v>-459211800.39764035</v>
      </c>
      <c r="AF31">
        <f t="shared" si="31"/>
        <v>212934570.70207918</v>
      </c>
      <c r="AG31">
        <f t="shared" si="31"/>
        <v>251245257.43199995</v>
      </c>
      <c r="AH31">
        <f t="shared" si="31"/>
        <v>292535450</v>
      </c>
    </row>
    <row r="32" spans="1:34" x14ac:dyDescent="0.2">
      <c r="A32" t="s">
        <v>1306</v>
      </c>
      <c r="B32">
        <f t="shared" si="22"/>
        <v>-10935344.685021073</v>
      </c>
      <c r="C32">
        <f t="shared" si="22"/>
        <v>-25033734.358998612</v>
      </c>
      <c r="E32">
        <f t="shared" ref="E32:AH32" si="32">E$2*E119</f>
        <v>-20963793.787352923</v>
      </c>
      <c r="F32">
        <f t="shared" si="32"/>
        <v>-14016717.13278014</v>
      </c>
      <c r="G32">
        <f t="shared" si="32"/>
        <v>13803227.218467839</v>
      </c>
      <c r="H32">
        <f t="shared" si="32"/>
        <v>6893410.4507974703</v>
      </c>
      <c r="I32">
        <f t="shared" si="32"/>
        <v>-51916817.738445729</v>
      </c>
      <c r="J32">
        <f t="shared" si="32"/>
        <v>-56066268.404401623</v>
      </c>
      <c r="K32">
        <f t="shared" si="32"/>
        <v>-333071722.90547705</v>
      </c>
      <c r="L32">
        <f t="shared" si="32"/>
        <v>-246015370.6901215</v>
      </c>
      <c r="M32">
        <f t="shared" si="32"/>
        <v>-291592761.06677455</v>
      </c>
      <c r="N32">
        <f t="shared" si="32"/>
        <v>-283242879.9900232</v>
      </c>
      <c r="O32">
        <f t="shared" si="32"/>
        <v>-171974786.23578966</v>
      </c>
      <c r="P32">
        <f t="shared" si="32"/>
        <v>-119030857.5959467</v>
      </c>
      <c r="Q32">
        <f t="shared" si="32"/>
        <v>-136596274.74963397</v>
      </c>
      <c r="R32">
        <f t="shared" si="32"/>
        <v>-269756495.82900941</v>
      </c>
      <c r="S32">
        <f t="shared" si="32"/>
        <v>-319339190.25774622</v>
      </c>
      <c r="T32">
        <f t="shared" si="32"/>
        <v>-46769563.321056768</v>
      </c>
      <c r="U32">
        <f t="shared" si="32"/>
        <v>-269561876.57201958</v>
      </c>
      <c r="V32">
        <f t="shared" si="32"/>
        <v>-62222044.569465294</v>
      </c>
      <c r="W32">
        <f t="shared" si="32"/>
        <v>-114905323.49313183</v>
      </c>
      <c r="X32">
        <f t="shared" si="32"/>
        <v>-65956397.444680691</v>
      </c>
      <c r="Y32">
        <f t="shared" si="32"/>
        <v>8877166.2136821579</v>
      </c>
      <c r="Z32">
        <f t="shared" si="32"/>
        <v>139747685.63383859</v>
      </c>
      <c r="AA32">
        <f t="shared" si="32"/>
        <v>-409640301.35252082</v>
      </c>
      <c r="AB32">
        <f t="shared" si="32"/>
        <v>140329699.85671097</v>
      </c>
      <c r="AC32">
        <f t="shared" si="32"/>
        <v>564026486.50432086</v>
      </c>
      <c r="AD32">
        <f t="shared" si="32"/>
        <v>-364123525.24765259</v>
      </c>
      <c r="AE32">
        <f t="shared" si="32"/>
        <v>1151962354.4720407</v>
      </c>
      <c r="AF32">
        <f t="shared" si="32"/>
        <v>384908365.11106199</v>
      </c>
      <c r="AG32">
        <f t="shared" si="32"/>
        <v>634546753.37299991</v>
      </c>
      <c r="AH32">
        <f t="shared" si="32"/>
        <v>33593450</v>
      </c>
    </row>
    <row r="33" spans="1:34" x14ac:dyDescent="0.2">
      <c r="A33" s="46" t="s">
        <v>1411</v>
      </c>
      <c r="B33">
        <f t="shared" si="22"/>
        <v>-16.333333333333336</v>
      </c>
      <c r="C33">
        <f t="shared" si="22"/>
        <v>-57.500000000000007</v>
      </c>
      <c r="E33">
        <f t="shared" ref="E33:AH33" si="33">E$2*E120</f>
        <v>-0.81147540983606559</v>
      </c>
      <c r="F33">
        <f t="shared" si="33"/>
        <v>-0.16229116945107397</v>
      </c>
      <c r="G33">
        <f t="shared" si="33"/>
        <v>7.6666666666666661E-2</v>
      </c>
      <c r="H33">
        <f t="shared" si="33"/>
        <v>2.5964391691394657E-2</v>
      </c>
      <c r="I33">
        <f t="shared" si="33"/>
        <v>-0.17070063694267515</v>
      </c>
      <c r="J33">
        <f t="shared" si="33"/>
        <v>-0.15314136799765152</v>
      </c>
      <c r="K33">
        <f t="shared" si="33"/>
        <v>-0.83568591143968662</v>
      </c>
      <c r="L33">
        <f t="shared" si="33"/>
        <v>-1.4337561404795074</v>
      </c>
      <c r="M33">
        <f t="shared" si="33"/>
        <v>-4.0406583003616765</v>
      </c>
      <c r="N33">
        <f t="shared" si="33"/>
        <v>-11.651138130920401</v>
      </c>
      <c r="O33">
        <f t="shared" si="33"/>
        <v>-13.13318888605659</v>
      </c>
      <c r="P33">
        <f t="shared" si="33"/>
        <v>-2.6829938863365048</v>
      </c>
      <c r="Q33">
        <f t="shared" si="33"/>
        <v>-2.5226771196283391</v>
      </c>
      <c r="R33">
        <f t="shared" si="33"/>
        <v>-45.654503699923445</v>
      </c>
      <c r="S33">
        <f t="shared" si="33"/>
        <v>-22.86778197517539</v>
      </c>
      <c r="T33">
        <f t="shared" si="33"/>
        <v>-0.1874639447132648</v>
      </c>
      <c r="U33">
        <f t="shared" si="33"/>
        <v>-1.9749086866761947</v>
      </c>
      <c r="V33">
        <f t="shared" si="33"/>
        <v>-0.14919595097270238</v>
      </c>
      <c r="W33">
        <f t="shared" si="33"/>
        <v>-0.2342518742234756</v>
      </c>
      <c r="X33">
        <f t="shared" si="33"/>
        <v>-9.4782940204694077E-2</v>
      </c>
      <c r="Y33">
        <f t="shared" si="33"/>
        <v>8.6646651215056426E-3</v>
      </c>
      <c r="Z33">
        <f t="shared" si="33"/>
        <v>9.4257220867146177E-2</v>
      </c>
      <c r="AA33">
        <f t="shared" si="33"/>
        <v>-0.20383982460799785</v>
      </c>
      <c r="AB33">
        <f t="shared" si="33"/>
        <v>5.8182681920183145E-2</v>
      </c>
      <c r="AC33">
        <f t="shared" si="33"/>
        <v>0.20701986650663648</v>
      </c>
      <c r="AD33">
        <f t="shared" si="33"/>
        <v>-0.11088490577499847</v>
      </c>
      <c r="AE33">
        <f t="shared" si="33"/>
        <v>0.31764775219362501</v>
      </c>
      <c r="AF33">
        <f t="shared" si="33"/>
        <v>0.10035246793837924</v>
      </c>
      <c r="AG33">
        <f t="shared" si="33"/>
        <v>0.16170339769821213</v>
      </c>
      <c r="AH33">
        <f t="shared" si="33"/>
        <v>7.69000973069758E-3</v>
      </c>
    </row>
    <row r="34" spans="1:34" x14ac:dyDescent="0.2">
      <c r="A34" t="s">
        <v>1345</v>
      </c>
      <c r="B34">
        <f t="shared" si="22"/>
        <v>-10935344.685021073</v>
      </c>
      <c r="C34">
        <f t="shared" si="22"/>
        <v>-25033734.358998612</v>
      </c>
      <c r="E34">
        <f t="shared" ref="E34:AH34" si="34">E$2*E121</f>
        <v>-20963793.787352923</v>
      </c>
      <c r="F34">
        <f t="shared" si="34"/>
        <v>-14016717.13278014</v>
      </c>
      <c r="G34">
        <f t="shared" si="34"/>
        <v>13803227.218467839</v>
      </c>
      <c r="H34">
        <f t="shared" si="34"/>
        <v>6893410.4507974703</v>
      </c>
      <c r="I34">
        <f t="shared" si="34"/>
        <v>-51916817.738445729</v>
      </c>
      <c r="J34">
        <f t="shared" si="34"/>
        <v>-56066268.404401623</v>
      </c>
      <c r="K34">
        <f t="shared" si="34"/>
        <v>-333071722.90547705</v>
      </c>
      <c r="L34">
        <f t="shared" si="34"/>
        <v>-246015370.6901215</v>
      </c>
      <c r="M34">
        <f t="shared" si="34"/>
        <v>-291592761.06677455</v>
      </c>
      <c r="N34">
        <f t="shared" si="34"/>
        <v>-283242879.9900232</v>
      </c>
      <c r="O34">
        <f t="shared" si="34"/>
        <v>-171974786.23578966</v>
      </c>
      <c r="P34">
        <f t="shared" si="34"/>
        <v>-119030857.5959467</v>
      </c>
      <c r="Q34">
        <f t="shared" si="34"/>
        <v>-136596274.74963397</v>
      </c>
      <c r="R34">
        <f t="shared" si="34"/>
        <v>-269756495.82900941</v>
      </c>
      <c r="S34">
        <f t="shared" si="34"/>
        <v>-319339190.25774622</v>
      </c>
      <c r="T34">
        <f t="shared" si="34"/>
        <v>-46769563.321056768</v>
      </c>
      <c r="U34">
        <f t="shared" si="34"/>
        <v>-269561876.57201958</v>
      </c>
      <c r="V34">
        <f t="shared" si="34"/>
        <v>-62222044.569465294</v>
      </c>
      <c r="W34">
        <f t="shared" si="34"/>
        <v>-114905323.49313183</v>
      </c>
      <c r="X34">
        <f t="shared" si="34"/>
        <v>-65956397.444680691</v>
      </c>
      <c r="Y34">
        <f t="shared" si="34"/>
        <v>8877166.2136821579</v>
      </c>
      <c r="Z34">
        <f t="shared" si="34"/>
        <v>139747685.63383859</v>
      </c>
      <c r="AA34">
        <f t="shared" si="34"/>
        <v>-409640301.35252082</v>
      </c>
      <c r="AB34">
        <f t="shared" si="34"/>
        <v>140329699.85671097</v>
      </c>
      <c r="AC34">
        <f t="shared" si="34"/>
        <v>564026486.50432086</v>
      </c>
      <c r="AD34">
        <f t="shared" si="34"/>
        <v>-364123525.24765259</v>
      </c>
      <c r="AE34">
        <f t="shared" si="34"/>
        <v>1151962354.4720407</v>
      </c>
      <c r="AF34">
        <f t="shared" si="34"/>
        <v>384908365.11106199</v>
      </c>
      <c r="AG34">
        <f t="shared" si="34"/>
        <v>634546753.37299991</v>
      </c>
      <c r="AH34">
        <f t="shared" si="34"/>
        <v>33593450</v>
      </c>
    </row>
    <row r="35" spans="1:34" x14ac:dyDescent="0.2">
      <c r="A35" t="s">
        <v>1346</v>
      </c>
      <c r="B35">
        <f t="shared" si="22"/>
        <v>-10935344.685021073</v>
      </c>
      <c r="C35">
        <f t="shared" si="22"/>
        <v>-25033734.358998612</v>
      </c>
      <c r="E35">
        <f t="shared" ref="E35:AH35" si="35">E$2*E122</f>
        <v>-20963793.787352923</v>
      </c>
      <c r="F35">
        <f t="shared" si="35"/>
        <v>-14016717.13278014</v>
      </c>
      <c r="G35">
        <f t="shared" si="35"/>
        <v>13803227.218467839</v>
      </c>
      <c r="H35">
        <f t="shared" si="35"/>
        <v>6893410.4507974703</v>
      </c>
      <c r="I35">
        <f t="shared" si="35"/>
        <v>-51916817.738445729</v>
      </c>
      <c r="J35">
        <f t="shared" si="35"/>
        <v>-56066268.404401623</v>
      </c>
      <c r="K35">
        <f t="shared" si="35"/>
        <v>-333071722.90547705</v>
      </c>
      <c r="L35">
        <f t="shared" si="35"/>
        <v>-246015370.6901215</v>
      </c>
      <c r="M35">
        <f t="shared" si="35"/>
        <v>-291592761.06677455</v>
      </c>
      <c r="N35">
        <f t="shared" si="35"/>
        <v>-283242879.9900232</v>
      </c>
      <c r="O35">
        <f t="shared" si="35"/>
        <v>-171974786.23578966</v>
      </c>
      <c r="P35">
        <f t="shared" si="35"/>
        <v>-119030857.5959467</v>
      </c>
      <c r="Q35">
        <f t="shared" si="35"/>
        <v>-136596274.74963397</v>
      </c>
      <c r="R35">
        <f t="shared" si="35"/>
        <v>-269756495.82900941</v>
      </c>
      <c r="S35">
        <f t="shared" si="35"/>
        <v>-319339190.25774622</v>
      </c>
      <c r="T35">
        <f t="shared" si="35"/>
        <v>-46769563.321056768</v>
      </c>
      <c r="U35">
        <f t="shared" si="35"/>
        <v>-269561876.57201958</v>
      </c>
      <c r="V35">
        <f t="shared" si="35"/>
        <v>-62222044.569465294</v>
      </c>
      <c r="W35">
        <f t="shared" si="35"/>
        <v>-114905323.49313183</v>
      </c>
      <c r="X35">
        <f t="shared" si="35"/>
        <v>-65956397.444680691</v>
      </c>
      <c r="Y35">
        <f t="shared" si="35"/>
        <v>8877166.2136821579</v>
      </c>
      <c r="Z35">
        <f t="shared" si="35"/>
        <v>139747685.63383859</v>
      </c>
      <c r="AA35">
        <f t="shared" si="35"/>
        <v>-409640301.35252082</v>
      </c>
      <c r="AB35">
        <f t="shared" si="35"/>
        <v>140329699.85671097</v>
      </c>
      <c r="AC35">
        <f t="shared" si="35"/>
        <v>564026486.50432086</v>
      </c>
      <c r="AD35">
        <f t="shared" si="35"/>
        <v>-364123525.24765259</v>
      </c>
      <c r="AE35">
        <f t="shared" si="35"/>
        <v>1151962354.4720407</v>
      </c>
      <c r="AF35">
        <f t="shared" si="35"/>
        <v>384908365.11106199</v>
      </c>
      <c r="AG35">
        <f t="shared" si="35"/>
        <v>634546753.37299991</v>
      </c>
      <c r="AH35">
        <f t="shared" si="35"/>
        <v>33593450</v>
      </c>
    </row>
    <row r="36" spans="1:34" x14ac:dyDescent="0.2">
      <c r="A36" t="s">
        <v>1347</v>
      </c>
      <c r="B36">
        <f t="shared" si="22"/>
        <v>-10935344.685021073</v>
      </c>
      <c r="C36">
        <f t="shared" si="22"/>
        <v>-25033734.358998612</v>
      </c>
      <c r="E36">
        <f t="shared" ref="E36:AH36" si="36">E$2*E123</f>
        <v>-20963793.787352923</v>
      </c>
      <c r="F36">
        <f t="shared" si="36"/>
        <v>-14016717.13278014</v>
      </c>
      <c r="G36">
        <f t="shared" si="36"/>
        <v>13803227.218467839</v>
      </c>
      <c r="H36">
        <f t="shared" si="36"/>
        <v>6893410.4507974703</v>
      </c>
      <c r="I36">
        <f t="shared" si="36"/>
        <v>-51916817.738445729</v>
      </c>
      <c r="J36">
        <f t="shared" si="36"/>
        <v>-61981179.585992604</v>
      </c>
      <c r="K36">
        <f t="shared" si="36"/>
        <v>-341551432.49891746</v>
      </c>
      <c r="L36">
        <f t="shared" si="36"/>
        <v>-240465489.66085535</v>
      </c>
      <c r="M36">
        <f t="shared" si="36"/>
        <v>-291457880.38697094</v>
      </c>
      <c r="N36">
        <f t="shared" si="36"/>
        <v>-281261415.45281833</v>
      </c>
      <c r="O36">
        <f t="shared" si="36"/>
        <v>-172498840.10532022</v>
      </c>
      <c r="P36">
        <f t="shared" si="36"/>
        <v>-119030857.5959467</v>
      </c>
      <c r="Q36">
        <f t="shared" si="36"/>
        <v>-136596274.74963397</v>
      </c>
      <c r="R36">
        <f t="shared" si="36"/>
        <v>-269756495.82900941</v>
      </c>
      <c r="S36">
        <f t="shared" si="36"/>
        <v>-319339190.25774622</v>
      </c>
      <c r="T36">
        <f t="shared" si="36"/>
        <v>-46769563.321056768</v>
      </c>
      <c r="U36">
        <f t="shared" si="36"/>
        <v>-269561876.57201958</v>
      </c>
      <c r="V36">
        <f t="shared" si="36"/>
        <v>-62222044.569465294</v>
      </c>
      <c r="W36">
        <f t="shared" si="36"/>
        <v>-114905323.49313183</v>
      </c>
      <c r="X36">
        <f t="shared" si="36"/>
        <v>-65956397.444680691</v>
      </c>
      <c r="Y36">
        <f t="shared" si="36"/>
        <v>8877166.2136821579</v>
      </c>
      <c r="Z36">
        <f t="shared" si="36"/>
        <v>139747685.63383859</v>
      </c>
      <c r="AA36">
        <f t="shared" si="36"/>
        <v>-409640301.35252082</v>
      </c>
      <c r="AB36">
        <f t="shared" si="36"/>
        <v>140329699.85671097</v>
      </c>
      <c r="AC36">
        <f t="shared" si="36"/>
        <v>564026486.50432086</v>
      </c>
      <c r="AD36">
        <f t="shared" si="36"/>
        <v>-364123525.24765259</v>
      </c>
      <c r="AE36">
        <f t="shared" si="36"/>
        <v>1151962354.4720407</v>
      </c>
      <c r="AF36">
        <f t="shared" si="36"/>
        <v>384908365.11106199</v>
      </c>
      <c r="AG36">
        <f t="shared" si="36"/>
        <v>634546753.37299991</v>
      </c>
      <c r="AH36">
        <f t="shared" si="36"/>
        <v>33593450</v>
      </c>
    </row>
    <row r="37" spans="1:34" x14ac:dyDescent="0.2">
      <c r="A37" t="s">
        <v>1370</v>
      </c>
      <c r="B37">
        <f t="shared" si="22"/>
        <v>0</v>
      </c>
      <c r="C37">
        <f t="shared" si="22"/>
        <v>0</v>
      </c>
      <c r="E37">
        <f t="shared" ref="E37:AH37" si="37">E$2*E124</f>
        <v>0</v>
      </c>
      <c r="F37">
        <f t="shared" si="37"/>
        <v>0</v>
      </c>
      <c r="G37">
        <f t="shared" si="37"/>
        <v>0</v>
      </c>
      <c r="H37">
        <f t="shared" si="37"/>
        <v>0</v>
      </c>
      <c r="I37">
        <f t="shared" si="37"/>
        <v>0</v>
      </c>
      <c r="J37">
        <f t="shared" si="37"/>
        <v>0</v>
      </c>
      <c r="K37">
        <f t="shared" si="37"/>
        <v>0</v>
      </c>
      <c r="L37">
        <f t="shared" si="37"/>
        <v>-5549881.0292661376</v>
      </c>
      <c r="M37">
        <f t="shared" si="37"/>
        <v>-134880.6798035698</v>
      </c>
      <c r="N37">
        <f t="shared" si="37"/>
        <v>-1981464.5372048805</v>
      </c>
      <c r="O37">
        <f t="shared" si="37"/>
        <v>524053.86953056447</v>
      </c>
      <c r="P37">
        <f t="shared" si="37"/>
        <v>0</v>
      </c>
      <c r="Q37">
        <f t="shared" si="37"/>
        <v>0</v>
      </c>
      <c r="R37">
        <f t="shared" si="37"/>
        <v>0</v>
      </c>
      <c r="S37">
        <f t="shared" si="37"/>
        <v>0</v>
      </c>
      <c r="T37">
        <f t="shared" si="37"/>
        <v>0</v>
      </c>
      <c r="U37">
        <f t="shared" si="37"/>
        <v>0</v>
      </c>
      <c r="V37">
        <f t="shared" si="37"/>
        <v>0</v>
      </c>
      <c r="W37">
        <f t="shared" si="37"/>
        <v>0</v>
      </c>
      <c r="X37">
        <f t="shared" si="37"/>
        <v>0</v>
      </c>
      <c r="Y37">
        <f t="shared" si="37"/>
        <v>0</v>
      </c>
      <c r="Z37">
        <f t="shared" si="37"/>
        <v>0</v>
      </c>
      <c r="AA37">
        <f t="shared" si="37"/>
        <v>0</v>
      </c>
      <c r="AB37">
        <f t="shared" si="37"/>
        <v>0</v>
      </c>
      <c r="AC37">
        <f t="shared" si="37"/>
        <v>0</v>
      </c>
      <c r="AD37">
        <f t="shared" si="37"/>
        <v>0</v>
      </c>
      <c r="AE37">
        <f t="shared" si="37"/>
        <v>0</v>
      </c>
      <c r="AF37">
        <f t="shared" si="37"/>
        <v>0</v>
      </c>
      <c r="AG37">
        <f t="shared" si="37"/>
        <v>0</v>
      </c>
      <c r="AH37">
        <f t="shared" si="37"/>
        <v>0</v>
      </c>
    </row>
    <row r="38" spans="1:34" x14ac:dyDescent="0.2">
      <c r="A38" t="s">
        <v>1371</v>
      </c>
      <c r="B38">
        <f t="shared" si="22"/>
        <v>0</v>
      </c>
      <c r="C38">
        <f t="shared" si="22"/>
        <v>0</v>
      </c>
      <c r="E38">
        <f t="shared" ref="E38:AH38" si="38">E$2*E125</f>
        <v>0</v>
      </c>
      <c r="F38">
        <f t="shared" si="38"/>
        <v>0</v>
      </c>
      <c r="G38">
        <f t="shared" si="38"/>
        <v>0</v>
      </c>
      <c r="H38">
        <f t="shared" si="38"/>
        <v>0</v>
      </c>
      <c r="I38">
        <f t="shared" si="38"/>
        <v>0</v>
      </c>
      <c r="J38">
        <f t="shared" si="38"/>
        <v>0</v>
      </c>
      <c r="K38">
        <f t="shared" si="38"/>
        <v>4142606.2515435489</v>
      </c>
      <c r="L38">
        <f t="shared" si="38"/>
        <v>0</v>
      </c>
      <c r="M38">
        <f t="shared" si="38"/>
        <v>0</v>
      </c>
      <c r="N38">
        <f t="shared" si="38"/>
        <v>0</v>
      </c>
      <c r="O38">
        <f t="shared" si="38"/>
        <v>0</v>
      </c>
      <c r="P38">
        <f t="shared" si="38"/>
        <v>0</v>
      </c>
      <c r="Q38">
        <f t="shared" si="38"/>
        <v>0</v>
      </c>
      <c r="R38">
        <f t="shared" si="38"/>
        <v>0</v>
      </c>
      <c r="S38">
        <f t="shared" si="38"/>
        <v>0</v>
      </c>
      <c r="T38">
        <f t="shared" si="38"/>
        <v>0</v>
      </c>
      <c r="U38">
        <f t="shared" si="38"/>
        <v>0</v>
      </c>
      <c r="V38">
        <f t="shared" si="38"/>
        <v>0</v>
      </c>
      <c r="W38">
        <f t="shared" si="38"/>
        <v>0</v>
      </c>
      <c r="X38">
        <f t="shared" si="38"/>
        <v>0</v>
      </c>
      <c r="Y38">
        <f t="shared" si="38"/>
        <v>0</v>
      </c>
      <c r="Z38">
        <f t="shared" si="38"/>
        <v>0</v>
      </c>
      <c r="AA38">
        <f t="shared" si="38"/>
        <v>0</v>
      </c>
      <c r="AB38">
        <f t="shared" si="38"/>
        <v>0</v>
      </c>
      <c r="AC38">
        <f t="shared" si="38"/>
        <v>0</v>
      </c>
      <c r="AD38">
        <f t="shared" si="38"/>
        <v>0</v>
      </c>
      <c r="AE38">
        <f t="shared" si="38"/>
        <v>0</v>
      </c>
      <c r="AF38">
        <f t="shared" si="38"/>
        <v>0</v>
      </c>
      <c r="AG38">
        <f t="shared" si="38"/>
        <v>0</v>
      </c>
      <c r="AH38">
        <f t="shared" si="38"/>
        <v>0</v>
      </c>
    </row>
    <row r="39" spans="1:34" x14ac:dyDescent="0.2">
      <c r="A39" t="s">
        <v>1380</v>
      </c>
      <c r="B39">
        <f t="shared" si="22"/>
        <v>0</v>
      </c>
      <c r="C39">
        <f t="shared" si="22"/>
        <v>0</v>
      </c>
      <c r="E39">
        <f t="shared" ref="E39:AH39" si="39">E$2*E126</f>
        <v>0</v>
      </c>
      <c r="F39">
        <f t="shared" si="39"/>
        <v>0</v>
      </c>
      <c r="G39">
        <f t="shared" si="39"/>
        <v>0</v>
      </c>
      <c r="H39">
        <f t="shared" si="39"/>
        <v>0</v>
      </c>
      <c r="I39">
        <f t="shared" si="39"/>
        <v>0</v>
      </c>
      <c r="J39">
        <f t="shared" si="39"/>
        <v>5914911.1815909836</v>
      </c>
      <c r="K39">
        <f t="shared" si="39"/>
        <v>4337103.3418968441</v>
      </c>
      <c r="L39">
        <f t="shared" si="39"/>
        <v>0</v>
      </c>
      <c r="M39">
        <f t="shared" si="39"/>
        <v>0</v>
      </c>
      <c r="N39">
        <f t="shared" si="39"/>
        <v>0</v>
      </c>
      <c r="O39">
        <f t="shared" si="39"/>
        <v>0</v>
      </c>
      <c r="P39">
        <f t="shared" si="39"/>
        <v>0</v>
      </c>
      <c r="Q39">
        <f t="shared" si="39"/>
        <v>0</v>
      </c>
      <c r="R39">
        <f t="shared" si="39"/>
        <v>0</v>
      </c>
      <c r="S39">
        <f t="shared" si="39"/>
        <v>0</v>
      </c>
      <c r="T39">
        <f t="shared" si="39"/>
        <v>0</v>
      </c>
      <c r="U39">
        <f t="shared" si="39"/>
        <v>0</v>
      </c>
      <c r="V39">
        <f t="shared" si="39"/>
        <v>0</v>
      </c>
      <c r="W39">
        <f t="shared" si="39"/>
        <v>0</v>
      </c>
      <c r="X39">
        <f t="shared" si="39"/>
        <v>0</v>
      </c>
      <c r="Y39">
        <f t="shared" si="39"/>
        <v>0</v>
      </c>
      <c r="Z39">
        <f t="shared" si="39"/>
        <v>0</v>
      </c>
      <c r="AA39">
        <f t="shared" si="39"/>
        <v>0</v>
      </c>
      <c r="AB39">
        <f t="shared" si="39"/>
        <v>0</v>
      </c>
      <c r="AC39">
        <f t="shared" si="39"/>
        <v>0</v>
      </c>
      <c r="AD39">
        <f t="shared" si="39"/>
        <v>0</v>
      </c>
      <c r="AE39">
        <f t="shared" si="39"/>
        <v>0</v>
      </c>
      <c r="AF39">
        <f t="shared" si="39"/>
        <v>0</v>
      </c>
      <c r="AG39">
        <f t="shared" si="39"/>
        <v>0</v>
      </c>
      <c r="AH39">
        <f t="shared" si="39"/>
        <v>0</v>
      </c>
    </row>
    <row r="40" spans="1:34" x14ac:dyDescent="0.2">
      <c r="A40" t="s">
        <v>1312</v>
      </c>
      <c r="B40">
        <f t="shared" si="22"/>
        <v>-10935344.685021073</v>
      </c>
      <c r="C40">
        <f t="shared" si="22"/>
        <v>-25033734.358998612</v>
      </c>
      <c r="E40">
        <f t="shared" ref="E40:AH40" si="40">E$2*E127</f>
        <v>-20963793.787352923</v>
      </c>
      <c r="F40">
        <f t="shared" si="40"/>
        <v>-14016717.13278014</v>
      </c>
      <c r="G40">
        <f t="shared" si="40"/>
        <v>13803227.218467839</v>
      </c>
      <c r="H40">
        <f t="shared" si="40"/>
        <v>6893410.4507974703</v>
      </c>
      <c r="I40">
        <f t="shared" si="40"/>
        <v>-51916817.738445729</v>
      </c>
      <c r="J40">
        <f t="shared" si="40"/>
        <v>-56066268.404401623</v>
      </c>
      <c r="K40">
        <f t="shared" si="40"/>
        <v>-333071722.90547705</v>
      </c>
      <c r="L40">
        <f t="shared" si="40"/>
        <v>-246015370.6901215</v>
      </c>
      <c r="M40">
        <f t="shared" si="40"/>
        <v>-291592761.06677455</v>
      </c>
      <c r="N40">
        <f t="shared" si="40"/>
        <v>-283242879.9900232</v>
      </c>
      <c r="O40">
        <f t="shared" si="40"/>
        <v>-171974786.23578966</v>
      </c>
      <c r="P40">
        <f t="shared" si="40"/>
        <v>-119030857.5959467</v>
      </c>
      <c r="Q40">
        <f t="shared" si="40"/>
        <v>-136596274.74963397</v>
      </c>
      <c r="R40">
        <f t="shared" si="40"/>
        <v>-269756495.82900941</v>
      </c>
      <c r="S40">
        <f t="shared" si="40"/>
        <v>-319339190.25774622</v>
      </c>
      <c r="T40">
        <f t="shared" si="40"/>
        <v>-46769563.321056768</v>
      </c>
      <c r="U40">
        <f t="shared" si="40"/>
        <v>-269561876.57201958</v>
      </c>
      <c r="V40">
        <f t="shared" si="40"/>
        <v>-62222044.569465294</v>
      </c>
      <c r="W40">
        <f t="shared" si="40"/>
        <v>-114905323.49313183</v>
      </c>
      <c r="X40">
        <f t="shared" si="40"/>
        <v>-65956397.444680691</v>
      </c>
      <c r="Y40">
        <f t="shared" si="40"/>
        <v>8877166.2136821579</v>
      </c>
      <c r="Z40">
        <f t="shared" si="40"/>
        <v>139747685.63383859</v>
      </c>
      <c r="AA40">
        <f t="shared" si="40"/>
        <v>-409640301.35252082</v>
      </c>
      <c r="AB40">
        <f t="shared" si="40"/>
        <v>140329699.85671097</v>
      </c>
      <c r="AC40">
        <f t="shared" si="40"/>
        <v>564026486.50432086</v>
      </c>
      <c r="AD40">
        <f t="shared" si="40"/>
        <v>-364123525.24765259</v>
      </c>
      <c r="AE40">
        <f t="shared" si="40"/>
        <v>1151962354.4720407</v>
      </c>
      <c r="AF40">
        <f t="shared" si="40"/>
        <v>384908365.11106199</v>
      </c>
      <c r="AG40">
        <f t="shared" si="40"/>
        <v>634546753.37299991</v>
      </c>
      <c r="AH40">
        <f t="shared" si="40"/>
        <v>33593450</v>
      </c>
    </row>
    <row r="41" spans="1:34" x14ac:dyDescent="0.2">
      <c r="A41" t="s">
        <v>1313</v>
      </c>
      <c r="B41">
        <f t="shared" si="22"/>
        <v>-1.6291431877684455</v>
      </c>
      <c r="C41">
        <f t="shared" si="22"/>
        <v>-0.89250705105995054</v>
      </c>
      <c r="E41">
        <f t="shared" ref="E41:AH41" si="41">E$2*E128</f>
        <v>-0.63526647840463402</v>
      </c>
      <c r="F41">
        <f t="shared" si="41"/>
        <v>-0.35041792831950352</v>
      </c>
      <c r="G41">
        <f t="shared" si="41"/>
        <v>0.28006547979499963</v>
      </c>
      <c r="H41">
        <f t="shared" si="41"/>
        <v>0.12802047980052444</v>
      </c>
      <c r="I41">
        <f t="shared" si="41"/>
        <v>-0.92985345203186376</v>
      </c>
      <c r="J41">
        <f t="shared" si="41"/>
        <v>-0.88619963511245203</v>
      </c>
      <c r="K41">
        <f t="shared" si="41"/>
        <v>-5.0351115913890441</v>
      </c>
      <c r="L41">
        <f t="shared" si="41"/>
        <v>-3.6483997698867414</v>
      </c>
      <c r="M41">
        <f t="shared" si="41"/>
        <v>-4.0814543369132164</v>
      </c>
      <c r="N41">
        <f t="shared" si="41"/>
        <v>-3.7979502404360672</v>
      </c>
      <c r="O41">
        <f t="shared" si="41"/>
        <v>-2.0695120962353499</v>
      </c>
      <c r="P41">
        <f t="shared" si="41"/>
        <v>-1.4283831305502865</v>
      </c>
      <c r="Q41">
        <f t="shared" si="41"/>
        <v>-1.6193893140286484</v>
      </c>
      <c r="R41">
        <f t="shared" si="41"/>
        <v>-3.0003097848185156</v>
      </c>
      <c r="S41">
        <f t="shared" si="41"/>
        <v>-3.1049168449094129</v>
      </c>
      <c r="T41">
        <f t="shared" si="41"/>
        <v>-0.38184030846808892</v>
      </c>
      <c r="U41">
        <f t="shared" si="41"/>
        <v>-2.153142468598205</v>
      </c>
      <c r="V41">
        <f t="shared" si="41"/>
        <v>-0.47733517945889442</v>
      </c>
      <c r="W41">
        <f t="shared" si="41"/>
        <v>-0.7738942013079706</v>
      </c>
      <c r="X41">
        <f t="shared" si="41"/>
        <v>-0.39453301827432186</v>
      </c>
      <c r="Y41">
        <f t="shared" si="41"/>
        <v>5.4369414874795019E-2</v>
      </c>
      <c r="Z41">
        <f t="shared" si="41"/>
        <v>0.73747603287800301</v>
      </c>
      <c r="AA41">
        <f t="shared" si="41"/>
        <v>-2.0014870604050459</v>
      </c>
      <c r="AB41">
        <f t="shared" si="41"/>
        <v>0.66644848461079442</v>
      </c>
      <c r="AC41">
        <f t="shared" si="41"/>
        <v>2.6251048138288304</v>
      </c>
      <c r="AD41">
        <f t="shared" si="41"/>
        <v>-1.6747142998975557</v>
      </c>
      <c r="AE41">
        <f t="shared" si="41"/>
        <v>5.2219453312155473</v>
      </c>
      <c r="AF41">
        <f t="shared" si="41"/>
        <v>1.7287318693709999</v>
      </c>
      <c r="AG41">
        <f t="shared" si="41"/>
        <v>2.8350780899999997</v>
      </c>
      <c r="AH41">
        <f t="shared" si="41"/>
        <v>0.1648</v>
      </c>
    </row>
    <row r="81" spans="1:47" ht="18" x14ac:dyDescent="0.2">
      <c r="A81" s="23"/>
    </row>
    <row r="82" spans="1:47" ht="18" x14ac:dyDescent="0.2">
      <c r="A82" s="23"/>
    </row>
    <row r="83" spans="1:47" ht="18" x14ac:dyDescent="0.2">
      <c r="A83" s="23"/>
    </row>
    <row r="84" spans="1:47" ht="18" x14ac:dyDescent="0.2">
      <c r="A84" s="23"/>
    </row>
    <row r="85" spans="1:47" ht="18" x14ac:dyDescent="0.2">
      <c r="A85" s="23"/>
    </row>
    <row r="86" spans="1:47" ht="18" x14ac:dyDescent="0.2">
      <c r="A86" s="23"/>
    </row>
    <row r="87" spans="1:47" ht="18" x14ac:dyDescent="0.2">
      <c r="A87" s="23"/>
    </row>
    <row r="88" spans="1:47" ht="18" x14ac:dyDescent="0.2">
      <c r="A88" s="23"/>
    </row>
    <row r="89" spans="1:47" ht="18" x14ac:dyDescent="0.2">
      <c r="A89" s="23"/>
    </row>
    <row r="90" spans="1:47" x14ac:dyDescent="0.2">
      <c r="A90" t="s">
        <v>1285</v>
      </c>
      <c r="B90" s="19">
        <v>300000</v>
      </c>
      <c r="C90" s="19">
        <v>200000</v>
      </c>
      <c r="E90" s="19">
        <v>12200000</v>
      </c>
      <c r="F90" s="19">
        <v>41900000</v>
      </c>
      <c r="G90" s="19">
        <v>90000000</v>
      </c>
      <c r="H90" s="19">
        <v>134800000</v>
      </c>
      <c r="I90" s="19">
        <v>157000000</v>
      </c>
      <c r="J90" s="19">
        <v>194167000</v>
      </c>
      <c r="K90" s="19">
        <v>219263000</v>
      </c>
      <c r="L90" s="19">
        <v>95473000</v>
      </c>
      <c r="M90" s="19">
        <v>41197000</v>
      </c>
      <c r="N90" s="19">
        <v>14146000</v>
      </c>
      <c r="O90" s="19">
        <v>7846000</v>
      </c>
      <c r="P90" s="19">
        <v>27643000</v>
      </c>
      <c r="Q90" s="19">
        <v>34440000</v>
      </c>
      <c r="R90" s="19">
        <v>3919000</v>
      </c>
      <c r="S90" s="19">
        <v>9265000</v>
      </c>
      <c r="T90" s="19">
        <v>169878000</v>
      </c>
      <c r="U90" s="19">
        <v>94455000</v>
      </c>
      <c r="V90" s="19">
        <v>297059000</v>
      </c>
      <c r="W90" s="19">
        <v>354947000</v>
      </c>
      <c r="X90" s="19">
        <v>511495000</v>
      </c>
      <c r="Y90" s="19">
        <v>753751000</v>
      </c>
      <c r="Z90" s="19">
        <v>1105719000</v>
      </c>
      <c r="AA90" s="19">
        <v>1536216000</v>
      </c>
      <c r="AB90" s="19">
        <v>1881883000</v>
      </c>
      <c r="AC90" s="19">
        <v>2158759000</v>
      </c>
      <c r="AD90" s="19">
        <v>2666702000</v>
      </c>
      <c r="AE90" s="19">
        <v>2986267000</v>
      </c>
      <c r="AF90" s="19">
        <v>3394635000</v>
      </c>
      <c r="AG90" s="19">
        <v>3695649000</v>
      </c>
      <c r="AH90" s="19">
        <v>4241217000</v>
      </c>
    </row>
    <row r="91" spans="1:47" x14ac:dyDescent="0.2">
      <c r="A91" t="s">
        <v>1332</v>
      </c>
      <c r="B91" s="19">
        <v>300000</v>
      </c>
      <c r="C91" s="19">
        <v>200000</v>
      </c>
      <c r="E91" s="19">
        <v>12200000</v>
      </c>
      <c r="F91" s="19">
        <v>41900000</v>
      </c>
      <c r="G91" s="19">
        <v>90000000</v>
      </c>
      <c r="H91" s="19">
        <v>134800000</v>
      </c>
      <c r="I91" s="19">
        <v>157000000</v>
      </c>
      <c r="J91" s="19">
        <v>194167000</v>
      </c>
      <c r="K91" s="19">
        <v>219263000</v>
      </c>
      <c r="L91" s="19">
        <v>95473000</v>
      </c>
      <c r="M91" s="19">
        <v>41197000</v>
      </c>
      <c r="N91" s="19">
        <v>14146000</v>
      </c>
      <c r="O91" s="19">
        <v>7846000</v>
      </c>
      <c r="P91" s="19">
        <v>27643000</v>
      </c>
      <c r="Q91" s="19">
        <v>34440000</v>
      </c>
      <c r="R91" s="19">
        <v>3919000</v>
      </c>
      <c r="S91" s="19">
        <v>9265000</v>
      </c>
      <c r="T91" s="19">
        <v>168948000</v>
      </c>
      <c r="U91" s="19">
        <v>93960000</v>
      </c>
      <c r="V91" s="19">
        <v>296601000</v>
      </c>
      <c r="W91" s="19">
        <v>354741000</v>
      </c>
      <c r="X91" s="19">
        <v>511385000</v>
      </c>
      <c r="Y91" s="19">
        <v>753693000</v>
      </c>
      <c r="Z91" s="19">
        <v>1105627000</v>
      </c>
      <c r="AA91" s="19">
        <v>1536103000</v>
      </c>
      <c r="AB91" s="19">
        <v>1881680000</v>
      </c>
      <c r="AC91" s="19">
        <v>2158759000</v>
      </c>
      <c r="AD91" s="19">
        <v>2666702000</v>
      </c>
      <c r="AE91" s="19">
        <v>2986267000</v>
      </c>
      <c r="AF91" s="19">
        <v>3394635000</v>
      </c>
      <c r="AG91" s="19">
        <v>3695649000</v>
      </c>
      <c r="AH91" s="19">
        <v>4241217000</v>
      </c>
    </row>
    <row r="92" spans="1:47" x14ac:dyDescent="0.2">
      <c r="A92" t="s">
        <v>1349</v>
      </c>
      <c r="B92" s="19">
        <v>3600000</v>
      </c>
      <c r="C92" s="19">
        <v>-900000</v>
      </c>
      <c r="E92" s="19">
        <v>-2800000</v>
      </c>
      <c r="F92" s="19">
        <v>-6500000</v>
      </c>
      <c r="G92" s="19">
        <v>-10600000</v>
      </c>
      <c r="H92" s="19">
        <v>-17800000</v>
      </c>
      <c r="I92" s="19">
        <v>-24700000</v>
      </c>
      <c r="J92" s="19">
        <v>-34842000</v>
      </c>
      <c r="R92">
        <v>0</v>
      </c>
      <c r="S92">
        <v>0</v>
      </c>
      <c r="T92">
        <v>0</v>
      </c>
      <c r="U92">
        <v>0</v>
      </c>
      <c r="V92" s="19">
        <v>157000</v>
      </c>
      <c r="W92" s="19">
        <v>630000</v>
      </c>
      <c r="X92" s="19">
        <v>3004000</v>
      </c>
      <c r="Y92" s="19">
        <v>27000000</v>
      </c>
      <c r="Z92" s="19">
        <v>58187000</v>
      </c>
      <c r="AA92" s="19">
        <v>79479000</v>
      </c>
      <c r="AB92" s="19">
        <v>94123000</v>
      </c>
      <c r="AC92" s="19">
        <v>114249000</v>
      </c>
      <c r="AD92" s="19">
        <v>131300000</v>
      </c>
      <c r="AE92" s="19">
        <v>150991000</v>
      </c>
      <c r="AF92" s="19">
        <v>207000000</v>
      </c>
      <c r="AG92" s="19">
        <v>255000000</v>
      </c>
      <c r="AH92" s="19">
        <v>312100000</v>
      </c>
    </row>
    <row r="93" spans="1:47" x14ac:dyDescent="0.2">
      <c r="A93" t="s">
        <v>1350</v>
      </c>
      <c r="B93" s="19">
        <v>-3300000</v>
      </c>
      <c r="C93" s="19">
        <v>1100000</v>
      </c>
      <c r="E93" s="19">
        <v>15000000</v>
      </c>
      <c r="F93" s="19">
        <v>48400000</v>
      </c>
      <c r="G93" s="19">
        <v>100600000</v>
      </c>
      <c r="H93" s="19">
        <v>152600000</v>
      </c>
      <c r="I93" s="19">
        <v>181700000</v>
      </c>
      <c r="J93" s="19">
        <v>229009000</v>
      </c>
      <c r="R93" s="19">
        <v>3919000</v>
      </c>
      <c r="S93" s="19">
        <v>9265000</v>
      </c>
      <c r="T93" s="19">
        <v>169878000</v>
      </c>
      <c r="U93" s="19">
        <v>94455000</v>
      </c>
      <c r="V93" s="19">
        <v>296902000</v>
      </c>
      <c r="W93" s="19">
        <v>354317000</v>
      </c>
      <c r="X93" s="19">
        <v>508491000</v>
      </c>
      <c r="Y93" s="19">
        <v>726751000</v>
      </c>
      <c r="Z93" s="19">
        <v>1047532000</v>
      </c>
      <c r="AA93" s="19">
        <v>1456737000</v>
      </c>
      <c r="AB93" s="19">
        <v>1787760000</v>
      </c>
      <c r="AC93" s="19">
        <v>2044510000</v>
      </c>
      <c r="AD93" s="19">
        <v>2535402000</v>
      </c>
      <c r="AE93" s="19">
        <v>2835276000</v>
      </c>
      <c r="AF93" s="19">
        <v>3187635000</v>
      </c>
      <c r="AG93" s="19">
        <v>3440649000</v>
      </c>
      <c r="AH93" s="19">
        <v>3929117000</v>
      </c>
    </row>
    <row r="94" spans="1:47" x14ac:dyDescent="0.2">
      <c r="A94" t="s">
        <v>1287</v>
      </c>
      <c r="B94" s="19">
        <v>1600000</v>
      </c>
      <c r="C94" s="19">
        <v>13200000</v>
      </c>
      <c r="E94" s="19">
        <v>25900000</v>
      </c>
      <c r="F94" s="19">
        <v>57300000</v>
      </c>
      <c r="G94" s="19">
        <v>97000000</v>
      </c>
      <c r="H94" s="19">
        <v>140400000</v>
      </c>
      <c r="I94" s="19">
        <v>208700000</v>
      </c>
      <c r="J94" s="19">
        <v>291599000</v>
      </c>
      <c r="K94" s="19">
        <v>283962000</v>
      </c>
      <c r="L94" s="19">
        <v>228100000</v>
      </c>
      <c r="M94" s="19">
        <v>156597000</v>
      </c>
      <c r="N94" s="19">
        <v>162999000</v>
      </c>
      <c r="O94" s="19">
        <v>108630000</v>
      </c>
      <c r="P94" s="19">
        <v>104507000</v>
      </c>
      <c r="Q94" s="19">
        <v>119720000</v>
      </c>
      <c r="R94" s="19">
        <v>163208000</v>
      </c>
      <c r="S94" s="19">
        <v>149033000</v>
      </c>
      <c r="T94" s="19">
        <v>156208000</v>
      </c>
      <c r="U94" s="19">
        <v>236926000</v>
      </c>
      <c r="V94" s="19">
        <v>295754000</v>
      </c>
      <c r="W94" s="19">
        <v>370419000</v>
      </c>
      <c r="X94" s="19">
        <v>513295000</v>
      </c>
      <c r="Y94" s="19">
        <v>676128000</v>
      </c>
      <c r="Z94" s="19">
        <v>885112000</v>
      </c>
      <c r="AA94" s="19">
        <v>1692420000</v>
      </c>
      <c r="AB94" s="19">
        <v>1632364000</v>
      </c>
      <c r="AC94" s="19">
        <v>1622822000</v>
      </c>
      <c r="AD94" s="19">
        <v>2775643000</v>
      </c>
      <c r="AE94" s="19">
        <v>2234758000</v>
      </c>
      <c r="AF94" s="19">
        <v>2596009000</v>
      </c>
      <c r="AG94" s="19">
        <v>2790939000</v>
      </c>
      <c r="AH94" s="19">
        <v>3827823000</v>
      </c>
    </row>
    <row r="95" spans="1:47" x14ac:dyDescent="0.2">
      <c r="A95" s="46" t="s">
        <v>1408</v>
      </c>
      <c r="B95" s="48">
        <f>B94/B$3</f>
        <v>2.389804261874803</v>
      </c>
      <c r="C95" s="48">
        <f>C94/C$3</f>
        <v>30.319088199766341</v>
      </c>
      <c r="E95" s="48">
        <f t="shared" ref="E95:AU95" si="42">E94/E$3</f>
        <v>1.0025481708102566</v>
      </c>
      <c r="F95" s="48">
        <f t="shared" si="42"/>
        <v>0.66344236824176217</v>
      </c>
      <c r="G95" s="48">
        <f t="shared" si="42"/>
        <v>0.53876289573186764</v>
      </c>
      <c r="H95" s="48">
        <f t="shared" si="42"/>
        <v>0.52882395724022047</v>
      </c>
      <c r="I95" s="48">
        <f t="shared" si="42"/>
        <v>0.68619812387990253</v>
      </c>
      <c r="J95" s="48">
        <f t="shared" si="42"/>
        <v>0.79648371538922258</v>
      </c>
      <c r="K95" s="48">
        <f t="shared" si="42"/>
        <v>0.71246829575977211</v>
      </c>
      <c r="L95" s="48">
        <f t="shared" si="42"/>
        <v>1.3293469213974913</v>
      </c>
      <c r="M95" s="48">
        <f t="shared" si="42"/>
        <v>2.1699954606103442</v>
      </c>
      <c r="N95" s="48">
        <f t="shared" si="42"/>
        <v>6.7049306385699374</v>
      </c>
      <c r="O95" s="48">
        <f t="shared" si="42"/>
        <v>8.2957411369378153</v>
      </c>
      <c r="P95" s="48">
        <f t="shared" si="42"/>
        <v>2.3556214560023228</v>
      </c>
      <c r="Q95" s="48">
        <f t="shared" si="42"/>
        <v>2.2110039627029727</v>
      </c>
      <c r="R95" s="48">
        <f t="shared" si="42"/>
        <v>27.621875117254586</v>
      </c>
      <c r="S95" s="48">
        <f t="shared" si="42"/>
        <v>10.672207655927206</v>
      </c>
      <c r="T95" s="48">
        <f t="shared" si="42"/>
        <v>0.6261201900635579</v>
      </c>
      <c r="U95" s="48">
        <f t="shared" si="42"/>
        <v>1.7358063441676335</v>
      </c>
      <c r="V95" s="48">
        <f t="shared" si="42"/>
        <v>0.70915862037800304</v>
      </c>
      <c r="W95" s="48">
        <f t="shared" si="42"/>
        <v>0.75515513433258941</v>
      </c>
      <c r="X95" s="48">
        <f t="shared" si="42"/>
        <v>0.73763290866778763</v>
      </c>
      <c r="Y95" s="48">
        <f t="shared" si="42"/>
        <v>0.65994288698165016</v>
      </c>
      <c r="Z95" s="48">
        <f t="shared" si="42"/>
        <v>0.59699162027453379</v>
      </c>
      <c r="AA95" s="48">
        <f t="shared" si="42"/>
        <v>0.84215980415996439</v>
      </c>
      <c r="AB95" s="48">
        <f t="shared" si="42"/>
        <v>0.67680124369207673</v>
      </c>
      <c r="AC95" s="48">
        <f t="shared" si="42"/>
        <v>0.59563939255086584</v>
      </c>
      <c r="AD95" s="48">
        <f t="shared" si="42"/>
        <v>0.84525412718308912</v>
      </c>
      <c r="AE95" s="48">
        <f t="shared" si="42"/>
        <v>0.61622313666843898</v>
      </c>
      <c r="AF95" s="48">
        <f t="shared" si="42"/>
        <v>0.67682579427722833</v>
      </c>
      <c r="AG95" s="48">
        <f t="shared" si="42"/>
        <v>0.71122311582163955</v>
      </c>
      <c r="AH95" s="48">
        <f t="shared" si="42"/>
        <v>0.8762421280752053</v>
      </c>
      <c r="AI95" s="48" t="e">
        <f t="shared" si="42"/>
        <v>#DIV/0!</v>
      </c>
      <c r="AJ95" s="48" t="e">
        <f t="shared" si="42"/>
        <v>#DIV/0!</v>
      </c>
      <c r="AK95" s="48" t="e">
        <f t="shared" si="42"/>
        <v>#DIV/0!</v>
      </c>
      <c r="AL95" s="48" t="e">
        <f t="shared" si="42"/>
        <v>#DIV/0!</v>
      </c>
      <c r="AM95" s="48" t="e">
        <f t="shared" si="42"/>
        <v>#DIV/0!</v>
      </c>
      <c r="AN95" s="48" t="e">
        <f t="shared" si="42"/>
        <v>#DIV/0!</v>
      </c>
      <c r="AO95" s="48" t="e">
        <f t="shared" si="42"/>
        <v>#DIV/0!</v>
      </c>
      <c r="AP95" s="48" t="e">
        <f t="shared" si="42"/>
        <v>#DIV/0!</v>
      </c>
      <c r="AQ95" s="48" t="e">
        <f t="shared" si="42"/>
        <v>#DIV/0!</v>
      </c>
      <c r="AR95" s="48" t="e">
        <f t="shared" si="42"/>
        <v>#DIV/0!</v>
      </c>
      <c r="AS95" s="48" t="e">
        <f t="shared" si="42"/>
        <v>#DIV/0!</v>
      </c>
      <c r="AT95" s="48" t="e">
        <f t="shared" si="42"/>
        <v>#DIV/0!</v>
      </c>
      <c r="AU95" s="48" t="e">
        <f t="shared" si="42"/>
        <v>#DIV/0!</v>
      </c>
    </row>
    <row r="96" spans="1:47" x14ac:dyDescent="0.2">
      <c r="A96" t="s">
        <v>1333</v>
      </c>
      <c r="B96" s="19">
        <v>1200000</v>
      </c>
      <c r="C96" s="19">
        <v>12300000</v>
      </c>
      <c r="E96" s="19">
        <v>3900000</v>
      </c>
      <c r="F96" s="19">
        <v>50800000</v>
      </c>
      <c r="G96" s="19">
        <v>13900000</v>
      </c>
      <c r="H96" s="19">
        <v>25400000</v>
      </c>
      <c r="I96" s="19">
        <v>37200000</v>
      </c>
      <c r="J96" s="19">
        <v>64201000</v>
      </c>
      <c r="K96" s="19">
        <v>70626000</v>
      </c>
      <c r="L96" s="19">
        <v>82479000</v>
      </c>
      <c r="M96" s="19">
        <v>45193000</v>
      </c>
      <c r="N96" s="19">
        <v>74728000</v>
      </c>
      <c r="O96" s="19">
        <v>13012000</v>
      </c>
      <c r="P96" s="19">
        <v>16911000</v>
      </c>
      <c r="Q96" s="19">
        <v>15238000</v>
      </c>
      <c r="R96" s="19">
        <v>17073000</v>
      </c>
      <c r="S96" s="19">
        <v>27580000</v>
      </c>
      <c r="T96" s="19">
        <v>32328000</v>
      </c>
      <c r="U96" s="19">
        <v>58219000</v>
      </c>
      <c r="V96" s="19">
        <v>85363000</v>
      </c>
      <c r="W96" s="19">
        <v>109983000</v>
      </c>
      <c r="X96" s="19">
        <v>165772000</v>
      </c>
      <c r="Y96" s="19">
        <v>196614000</v>
      </c>
      <c r="Z96" s="19">
        <v>303251000</v>
      </c>
      <c r="AA96" s="19">
        <v>366286000</v>
      </c>
      <c r="AB96" s="19">
        <v>434407000</v>
      </c>
      <c r="AC96" s="19">
        <v>468711000</v>
      </c>
      <c r="AD96" s="19">
        <v>516900000</v>
      </c>
      <c r="AE96" s="19">
        <v>739560000</v>
      </c>
      <c r="AF96" s="19">
        <v>1002100000</v>
      </c>
      <c r="AG96" s="19">
        <v>1161300000</v>
      </c>
      <c r="AH96" s="19">
        <v>1222000000</v>
      </c>
    </row>
    <row r="97" spans="1:47" x14ac:dyDescent="0.2">
      <c r="A97" s="46" t="s">
        <v>1409</v>
      </c>
      <c r="B97" s="48">
        <f>B96/B$3</f>
        <v>1.7923531964061024</v>
      </c>
      <c r="C97" s="48">
        <f>C96/C$3</f>
        <v>28.251877640691362</v>
      </c>
      <c r="E97" s="48">
        <f t="shared" ref="E97:AU97" si="43">E96/E$3</f>
        <v>0.15096285197528961</v>
      </c>
      <c r="F97" s="48">
        <f t="shared" si="43"/>
        <v>0.58818276276931092</v>
      </c>
      <c r="G97" s="48">
        <f t="shared" si="43"/>
        <v>7.7204167532710935E-2</v>
      </c>
      <c r="H97" s="48">
        <f t="shared" si="43"/>
        <v>9.5670431010695153E-2</v>
      </c>
      <c r="I97" s="48">
        <f t="shared" si="43"/>
        <v>0.12231226740935493</v>
      </c>
      <c r="J97" s="48">
        <f t="shared" si="43"/>
        <v>0.17536085861646808</v>
      </c>
      <c r="K97" s="48">
        <f t="shared" si="43"/>
        <v>0.17720253363594307</v>
      </c>
      <c r="L97" s="48">
        <f t="shared" si="43"/>
        <v>0.48068042406814415</v>
      </c>
      <c r="M97" s="48">
        <f t="shared" si="43"/>
        <v>0.62624829882669075</v>
      </c>
      <c r="N97" s="48">
        <f t="shared" si="43"/>
        <v>3.0739210471171865</v>
      </c>
      <c r="O97" s="48">
        <f t="shared" si="43"/>
        <v>0.993686676551918</v>
      </c>
      <c r="P97" s="48">
        <f t="shared" si="43"/>
        <v>0.38117938934669721</v>
      </c>
      <c r="Q97" s="48">
        <f t="shared" si="43"/>
        <v>0.28141729354884648</v>
      </c>
      <c r="R97" s="48">
        <f t="shared" si="43"/>
        <v>2.8894923893245892</v>
      </c>
      <c r="S97" s="48">
        <f t="shared" si="43"/>
        <v>1.9749953845824235</v>
      </c>
      <c r="T97" s="48">
        <f t="shared" si="43"/>
        <v>0.12957859715491332</v>
      </c>
      <c r="U97" s="48">
        <f t="shared" si="43"/>
        <v>0.42653364152138412</v>
      </c>
      <c r="V97" s="48">
        <f t="shared" si="43"/>
        <v>0.20468330880166447</v>
      </c>
      <c r="W97" s="48">
        <f t="shared" si="43"/>
        <v>0.22421697358748113</v>
      </c>
      <c r="X97" s="48">
        <f t="shared" si="43"/>
        <v>0.23822340473933409</v>
      </c>
      <c r="Y97" s="48">
        <f t="shared" si="43"/>
        <v>0.1919074654222428</v>
      </c>
      <c r="Z97" s="48">
        <f t="shared" si="43"/>
        <v>0.20453717251587669</v>
      </c>
      <c r="AA97" s="48">
        <f t="shared" si="43"/>
        <v>0.18226642678917568</v>
      </c>
      <c r="AB97" s="48">
        <f t="shared" si="43"/>
        <v>0.18011129739968781</v>
      </c>
      <c r="AC97" s="48">
        <f t="shared" si="43"/>
        <v>0.17203534048830302</v>
      </c>
      <c r="AD97" s="48">
        <f t="shared" si="43"/>
        <v>0.15740924115274865</v>
      </c>
      <c r="AE97" s="48">
        <f t="shared" si="43"/>
        <v>0.20392990335173236</v>
      </c>
      <c r="AF97" s="48">
        <f t="shared" si="43"/>
        <v>0.26126532244118206</v>
      </c>
      <c r="AG97" s="48">
        <f t="shared" si="43"/>
        <v>0.29593746205261745</v>
      </c>
      <c r="AH97" s="48">
        <f t="shared" si="43"/>
        <v>0.27973286134387637</v>
      </c>
      <c r="AI97" s="48" t="e">
        <f t="shared" si="43"/>
        <v>#DIV/0!</v>
      </c>
      <c r="AJ97" s="48" t="e">
        <f t="shared" si="43"/>
        <v>#DIV/0!</v>
      </c>
      <c r="AK97" s="48" t="e">
        <f t="shared" si="43"/>
        <v>#DIV/0!</v>
      </c>
      <c r="AL97" s="48" t="e">
        <f t="shared" si="43"/>
        <v>#DIV/0!</v>
      </c>
      <c r="AM97" s="48" t="e">
        <f t="shared" si="43"/>
        <v>#DIV/0!</v>
      </c>
      <c r="AN97" s="48" t="e">
        <f t="shared" si="43"/>
        <v>#DIV/0!</v>
      </c>
      <c r="AO97" s="48" t="e">
        <f t="shared" si="43"/>
        <v>#DIV/0!</v>
      </c>
      <c r="AP97" s="48" t="e">
        <f t="shared" si="43"/>
        <v>#DIV/0!</v>
      </c>
      <c r="AQ97" s="48" t="e">
        <f t="shared" si="43"/>
        <v>#DIV/0!</v>
      </c>
      <c r="AR97" s="48" t="e">
        <f t="shared" si="43"/>
        <v>#DIV/0!</v>
      </c>
      <c r="AS97" s="48" t="e">
        <f t="shared" si="43"/>
        <v>#DIV/0!</v>
      </c>
      <c r="AT97" s="48" t="e">
        <f t="shared" si="43"/>
        <v>#DIV/0!</v>
      </c>
      <c r="AU97" s="48" t="e">
        <f t="shared" si="43"/>
        <v>#DIV/0!</v>
      </c>
    </row>
    <row r="98" spans="1:47" x14ac:dyDescent="0.2">
      <c r="A98" t="s">
        <v>1334</v>
      </c>
      <c r="AC98" s="19">
        <v>468700000</v>
      </c>
      <c r="AD98" s="19">
        <v>516900000</v>
      </c>
      <c r="AE98" s="19">
        <v>739600000</v>
      </c>
      <c r="AF98" s="19">
        <v>1002100000</v>
      </c>
      <c r="AG98" s="19">
        <v>1161300000</v>
      </c>
      <c r="AH98" s="19">
        <v>1222000000</v>
      </c>
    </row>
    <row r="99" spans="1:47" x14ac:dyDescent="0.2">
      <c r="A99" t="s">
        <v>1351</v>
      </c>
      <c r="AC99" s="19">
        <v>182100000</v>
      </c>
      <c r="AD99" s="19">
        <v>214800000</v>
      </c>
      <c r="AE99" s="19">
        <v>289400000</v>
      </c>
      <c r="AF99" s="19">
        <v>342300000</v>
      </c>
      <c r="AG99" s="19">
        <v>386200000</v>
      </c>
      <c r="AH99" s="19">
        <v>452100000</v>
      </c>
    </row>
    <row r="100" spans="1:47" x14ac:dyDescent="0.2">
      <c r="A100" s="46" t="s">
        <v>1410</v>
      </c>
      <c r="B100" s="48">
        <f>B99/B$3</f>
        <v>0</v>
      </c>
      <c r="C100" s="48">
        <f>C99/C$3</f>
        <v>0</v>
      </c>
      <c r="E100" s="48">
        <f t="shared" ref="E100:AU100" si="44">E99/E$3</f>
        <v>0</v>
      </c>
      <c r="F100" s="48">
        <f t="shared" si="44"/>
        <v>0</v>
      </c>
      <c r="G100" s="48">
        <f t="shared" si="44"/>
        <v>0</v>
      </c>
      <c r="H100" s="48">
        <f t="shared" si="44"/>
        <v>0</v>
      </c>
      <c r="I100" s="48">
        <f t="shared" si="44"/>
        <v>0</v>
      </c>
      <c r="J100" s="48">
        <f t="shared" si="44"/>
        <v>0</v>
      </c>
      <c r="K100" s="48">
        <f t="shared" si="44"/>
        <v>0</v>
      </c>
      <c r="L100" s="48">
        <f t="shared" si="44"/>
        <v>0</v>
      </c>
      <c r="M100" s="48">
        <f t="shared" si="44"/>
        <v>0</v>
      </c>
      <c r="N100" s="48">
        <f t="shared" si="44"/>
        <v>0</v>
      </c>
      <c r="O100" s="48">
        <f t="shared" si="44"/>
        <v>0</v>
      </c>
      <c r="P100" s="48">
        <f t="shared" si="44"/>
        <v>0</v>
      </c>
      <c r="Q100" s="48">
        <f t="shared" si="44"/>
        <v>0</v>
      </c>
      <c r="R100" s="48">
        <f t="shared" si="44"/>
        <v>0</v>
      </c>
      <c r="S100" s="48">
        <f t="shared" si="44"/>
        <v>0</v>
      </c>
      <c r="T100" s="48">
        <f t="shared" si="44"/>
        <v>0</v>
      </c>
      <c r="U100" s="48">
        <f t="shared" si="44"/>
        <v>0</v>
      </c>
      <c r="V100" s="48">
        <f t="shared" si="44"/>
        <v>0</v>
      </c>
      <c r="W100" s="48">
        <f t="shared" si="44"/>
        <v>0</v>
      </c>
      <c r="X100" s="48">
        <f t="shared" si="44"/>
        <v>0</v>
      </c>
      <c r="Y100" s="48">
        <f t="shared" si="44"/>
        <v>0</v>
      </c>
      <c r="Z100" s="48">
        <f t="shared" si="44"/>
        <v>0</v>
      </c>
      <c r="AA100" s="48">
        <f t="shared" si="44"/>
        <v>0</v>
      </c>
      <c r="AB100" s="48">
        <f t="shared" si="44"/>
        <v>0</v>
      </c>
      <c r="AC100" s="48">
        <f t="shared" si="44"/>
        <v>6.6837849982014461E-2</v>
      </c>
      <c r="AD100" s="48">
        <f t="shared" si="44"/>
        <v>6.5412081639795727E-2</v>
      </c>
      <c r="AE100" s="48">
        <f t="shared" si="44"/>
        <v>7.9800576058725925E-2</v>
      </c>
      <c r="AF100" s="48">
        <f t="shared" si="44"/>
        <v>8.924370808463887E-2</v>
      </c>
      <c r="AG100" s="48">
        <f t="shared" si="44"/>
        <v>9.8416471062361885E-2</v>
      </c>
      <c r="AH100" s="48">
        <f t="shared" si="44"/>
        <v>0.10349200213876146</v>
      </c>
      <c r="AI100" s="48" t="e">
        <f t="shared" si="44"/>
        <v>#DIV/0!</v>
      </c>
      <c r="AJ100" s="48" t="e">
        <f t="shared" si="44"/>
        <v>#DIV/0!</v>
      </c>
      <c r="AK100" s="48" t="e">
        <f t="shared" si="44"/>
        <v>#DIV/0!</v>
      </c>
      <c r="AL100" s="48" t="e">
        <f t="shared" si="44"/>
        <v>#DIV/0!</v>
      </c>
      <c r="AM100" s="48" t="e">
        <f t="shared" si="44"/>
        <v>#DIV/0!</v>
      </c>
      <c r="AN100" s="48" t="e">
        <f t="shared" si="44"/>
        <v>#DIV/0!</v>
      </c>
      <c r="AO100" s="48" t="e">
        <f t="shared" si="44"/>
        <v>#DIV/0!</v>
      </c>
      <c r="AP100" s="48" t="e">
        <f t="shared" si="44"/>
        <v>#DIV/0!</v>
      </c>
      <c r="AQ100" s="48" t="e">
        <f t="shared" si="44"/>
        <v>#DIV/0!</v>
      </c>
      <c r="AR100" s="48" t="e">
        <f t="shared" si="44"/>
        <v>#DIV/0!</v>
      </c>
      <c r="AS100" s="48" t="e">
        <f t="shared" si="44"/>
        <v>#DIV/0!</v>
      </c>
      <c r="AT100" s="48" t="e">
        <f t="shared" si="44"/>
        <v>#DIV/0!</v>
      </c>
      <c r="AU100" s="48" t="e">
        <f t="shared" si="44"/>
        <v>#DIV/0!</v>
      </c>
    </row>
    <row r="101" spans="1:47" x14ac:dyDescent="0.2">
      <c r="A101" t="s">
        <v>1335</v>
      </c>
      <c r="AC101" s="19">
        <v>286600000</v>
      </c>
      <c r="AD101" s="19">
        <v>302100000</v>
      </c>
      <c r="AE101" s="19">
        <v>450200000</v>
      </c>
      <c r="AF101" s="19">
        <v>659800000</v>
      </c>
      <c r="AG101" s="19">
        <v>775100000</v>
      </c>
      <c r="AH101" s="19">
        <v>769900000</v>
      </c>
    </row>
    <row r="102" spans="1:47" x14ac:dyDescent="0.2">
      <c r="A102" t="s">
        <v>1336</v>
      </c>
      <c r="E102" s="19">
        <v>19200000</v>
      </c>
      <c r="F102" s="19">
        <v>40900000</v>
      </c>
      <c r="G102" s="19">
        <v>72500000</v>
      </c>
      <c r="H102" s="19">
        <v>97200000</v>
      </c>
      <c r="I102" s="19">
        <v>146800000</v>
      </c>
      <c r="J102" s="19">
        <v>192556000</v>
      </c>
      <c r="K102" s="19">
        <v>213336000</v>
      </c>
      <c r="L102" s="19">
        <v>145308000</v>
      </c>
      <c r="M102" s="19">
        <v>111404000</v>
      </c>
      <c r="N102" s="19">
        <v>88271000</v>
      </c>
      <c r="O102" s="19">
        <v>95618000</v>
      </c>
      <c r="P102" s="19">
        <v>87596000</v>
      </c>
      <c r="Q102" s="19">
        <v>104889000</v>
      </c>
      <c r="R102" s="19">
        <v>146362000</v>
      </c>
      <c r="S102" s="19">
        <v>119442000</v>
      </c>
      <c r="T102" s="19">
        <v>123880000</v>
      </c>
      <c r="U102" s="19">
        <v>178707000</v>
      </c>
      <c r="V102" s="19">
        <v>210391000</v>
      </c>
      <c r="W102" s="19">
        <v>260436000</v>
      </c>
      <c r="X102" s="19">
        <v>347523000</v>
      </c>
      <c r="Y102" s="19">
        <v>479514000</v>
      </c>
      <c r="Z102" s="19">
        <v>581861000</v>
      </c>
      <c r="AA102" s="19">
        <v>1326134000</v>
      </c>
      <c r="AB102" s="19">
        <v>1197957000</v>
      </c>
      <c r="AC102" s="19">
        <v>1154111000</v>
      </c>
      <c r="AD102" s="19">
        <v>2215942000</v>
      </c>
      <c r="AE102" s="19">
        <v>1458179000</v>
      </c>
      <c r="AF102" s="19">
        <v>1585936000</v>
      </c>
      <c r="AG102" s="19">
        <v>1627594000</v>
      </c>
      <c r="AH102" s="19">
        <v>2606848000</v>
      </c>
    </row>
    <row r="103" spans="1:47" x14ac:dyDescent="0.2">
      <c r="A103" s="46"/>
      <c r="B103" s="48">
        <f>B102/B$3</f>
        <v>0</v>
      </c>
      <c r="C103" s="48">
        <f>C102/C$3</f>
        <v>0</v>
      </c>
      <c r="E103" s="48">
        <f t="shared" ref="E103:AU103" si="45">E102/E$3</f>
        <v>0.74320173280142576</v>
      </c>
      <c r="F103" s="48">
        <f t="shared" si="45"/>
        <v>0.47355659443434683</v>
      </c>
      <c r="G103" s="48">
        <f t="shared" si="45"/>
        <v>0.40268360763464339</v>
      </c>
      <c r="H103" s="48">
        <f t="shared" si="45"/>
        <v>0.36610889347399878</v>
      </c>
      <c r="I103" s="48">
        <f t="shared" si="45"/>
        <v>0.48267314128207806</v>
      </c>
      <c r="J103" s="48">
        <f t="shared" si="45"/>
        <v>0.52595419840427138</v>
      </c>
      <c r="K103" s="48">
        <f t="shared" si="45"/>
        <v>0.53526576212382904</v>
      </c>
      <c r="L103" s="48">
        <f t="shared" si="45"/>
        <v>0.84684236060686835</v>
      </c>
      <c r="M103" s="48">
        <f t="shared" si="45"/>
        <v>1.5437471617836536</v>
      </c>
      <c r="N103" s="48">
        <f t="shared" si="45"/>
        <v>3.6310095914527509</v>
      </c>
      <c r="O103" s="48">
        <f t="shared" si="45"/>
        <v>7.3020544603858974</v>
      </c>
      <c r="P103" s="48">
        <f t="shared" si="45"/>
        <v>1.9744420666556257</v>
      </c>
      <c r="Q103" s="48">
        <f t="shared" si="45"/>
        <v>1.9371031961573013</v>
      </c>
      <c r="R103" s="48">
        <f t="shared" si="45"/>
        <v>24.770800977351694</v>
      </c>
      <c r="S103" s="48">
        <f t="shared" si="45"/>
        <v>8.5532051749562665</v>
      </c>
      <c r="T103" s="48">
        <f t="shared" si="45"/>
        <v>0.49654159290864458</v>
      </c>
      <c r="U103" s="48">
        <f t="shared" si="45"/>
        <v>1.3092727026462494</v>
      </c>
      <c r="V103" s="48">
        <f t="shared" si="45"/>
        <v>0.50447531157633851</v>
      </c>
      <c r="W103" s="48">
        <f t="shared" si="45"/>
        <v>0.53093816074510825</v>
      </c>
      <c r="X103" s="48">
        <f t="shared" si="45"/>
        <v>0.49940950392845351</v>
      </c>
      <c r="Y103" s="48">
        <f t="shared" si="45"/>
        <v>0.46803542155940742</v>
      </c>
      <c r="Z103" s="48">
        <f t="shared" si="45"/>
        <v>0.39245444775865712</v>
      </c>
      <c r="AA103" s="48">
        <f t="shared" si="45"/>
        <v>0.65989337737078868</v>
      </c>
      <c r="AB103" s="48">
        <f t="shared" si="45"/>
        <v>0.49668994629238894</v>
      </c>
      <c r="AC103" s="48">
        <f t="shared" si="45"/>
        <v>0.42360405206256285</v>
      </c>
      <c r="AD103" s="48">
        <f t="shared" si="45"/>
        <v>0.67481088926001975</v>
      </c>
      <c r="AE103" s="48">
        <f t="shared" si="45"/>
        <v>0.40208543260793683</v>
      </c>
      <c r="AF103" s="48">
        <f t="shared" si="45"/>
        <v>0.41348176869681519</v>
      </c>
      <c r="AG103" s="48">
        <f t="shared" si="45"/>
        <v>0.41476452046161011</v>
      </c>
      <c r="AH103" s="48">
        <f t="shared" si="45"/>
        <v>0.59674390354219431</v>
      </c>
      <c r="AI103" s="48" t="e">
        <f t="shared" si="45"/>
        <v>#DIV/0!</v>
      </c>
      <c r="AJ103" s="48" t="e">
        <f t="shared" si="45"/>
        <v>#DIV/0!</v>
      </c>
      <c r="AK103" s="48" t="e">
        <f t="shared" si="45"/>
        <v>#DIV/0!</v>
      </c>
      <c r="AL103" s="48" t="e">
        <f t="shared" si="45"/>
        <v>#DIV/0!</v>
      </c>
      <c r="AM103" s="48" t="e">
        <f t="shared" si="45"/>
        <v>#DIV/0!</v>
      </c>
      <c r="AN103" s="48" t="e">
        <f t="shared" si="45"/>
        <v>#DIV/0!</v>
      </c>
      <c r="AO103" s="48" t="e">
        <f t="shared" si="45"/>
        <v>#DIV/0!</v>
      </c>
      <c r="AP103" s="48" t="e">
        <f t="shared" si="45"/>
        <v>#DIV/0!</v>
      </c>
      <c r="AQ103" s="48" t="e">
        <f t="shared" si="45"/>
        <v>#DIV/0!</v>
      </c>
      <c r="AR103" s="48" t="e">
        <f t="shared" si="45"/>
        <v>#DIV/0!</v>
      </c>
      <c r="AS103" s="48" t="e">
        <f t="shared" si="45"/>
        <v>#DIV/0!</v>
      </c>
      <c r="AT103" s="48" t="e">
        <f t="shared" si="45"/>
        <v>#DIV/0!</v>
      </c>
      <c r="AU103" s="48" t="e">
        <f t="shared" si="45"/>
        <v>#DIV/0!</v>
      </c>
    </row>
    <row r="104" spans="1:47" x14ac:dyDescent="0.2">
      <c r="A104" t="s">
        <v>1355</v>
      </c>
      <c r="B104" s="19">
        <v>400000</v>
      </c>
      <c r="C104" s="19">
        <v>900000</v>
      </c>
      <c r="E104" s="19">
        <v>2800000</v>
      </c>
      <c r="F104" s="19">
        <v>6500000</v>
      </c>
      <c r="G104" s="19">
        <v>10600000</v>
      </c>
      <c r="H104" s="19">
        <v>17800000</v>
      </c>
      <c r="I104" s="19">
        <v>24700000</v>
      </c>
      <c r="J104" s="19">
        <v>34842000</v>
      </c>
    </row>
    <row r="105" spans="1:47" x14ac:dyDescent="0.2">
      <c r="A105" t="s">
        <v>1356</v>
      </c>
      <c r="B105" s="19">
        <v>400000</v>
      </c>
      <c r="C105" s="19">
        <v>900000</v>
      </c>
      <c r="E105" s="19">
        <v>2800000</v>
      </c>
      <c r="F105" s="19">
        <v>6500000</v>
      </c>
      <c r="G105" s="19">
        <v>10600000</v>
      </c>
      <c r="H105" s="19">
        <v>17800000</v>
      </c>
      <c r="I105" s="19">
        <v>24700000</v>
      </c>
      <c r="J105" s="19">
        <v>34842000</v>
      </c>
    </row>
    <row r="106" spans="1:47" x14ac:dyDescent="0.2">
      <c r="A106" t="s">
        <v>1358</v>
      </c>
      <c r="L106" s="19">
        <v>313000</v>
      </c>
      <c r="M106" s="19">
        <v>15866000</v>
      </c>
      <c r="Q106" s="19">
        <v>-407000</v>
      </c>
      <c r="R106" s="19">
        <v>-227000</v>
      </c>
      <c r="S106" s="19">
        <v>2011000</v>
      </c>
      <c r="T106" s="19">
        <v>-379000</v>
      </c>
      <c r="U106" s="19">
        <v>712000</v>
      </c>
      <c r="AD106" s="19">
        <v>42801000</v>
      </c>
      <c r="AE106" s="19">
        <v>37019000</v>
      </c>
      <c r="AF106" s="19">
        <v>7973000</v>
      </c>
      <c r="AG106" s="19">
        <v>2045000</v>
      </c>
      <c r="AH106" s="19">
        <v>-1025000</v>
      </c>
    </row>
    <row r="107" spans="1:47" x14ac:dyDescent="0.2">
      <c r="A107" t="s">
        <v>1293</v>
      </c>
      <c r="B107" s="19">
        <v>-4900000</v>
      </c>
      <c r="C107" s="19">
        <v>-12100000</v>
      </c>
      <c r="E107" s="19">
        <v>-10900000</v>
      </c>
      <c r="F107" s="19">
        <v>-8900000</v>
      </c>
      <c r="G107" s="19">
        <v>3600000</v>
      </c>
      <c r="H107" s="19">
        <v>12200000</v>
      </c>
      <c r="I107" s="19">
        <v>-27000000</v>
      </c>
      <c r="J107" s="19">
        <v>-62590000</v>
      </c>
      <c r="K107" s="19">
        <v>-64699000</v>
      </c>
      <c r="L107" s="19">
        <v>-132627000</v>
      </c>
      <c r="M107" s="19">
        <v>-115400000</v>
      </c>
      <c r="N107" s="19">
        <v>-148853000</v>
      </c>
      <c r="O107" s="19">
        <v>-100784000</v>
      </c>
      <c r="P107" s="19">
        <v>-76864000</v>
      </c>
      <c r="Q107" s="19">
        <v>-85280000</v>
      </c>
      <c r="R107" s="19">
        <v>-159289000</v>
      </c>
      <c r="S107" s="19">
        <v>-139768000</v>
      </c>
      <c r="T107" s="19">
        <v>13670000</v>
      </c>
      <c r="U107" s="19">
        <v>-142471000</v>
      </c>
      <c r="V107" s="19">
        <v>1148000</v>
      </c>
      <c r="W107" s="19">
        <v>-16102000</v>
      </c>
      <c r="X107" s="19">
        <v>-4804000</v>
      </c>
      <c r="Y107" s="19">
        <v>50623000</v>
      </c>
      <c r="Z107" s="19">
        <v>162420000</v>
      </c>
      <c r="AA107" s="19">
        <v>-235683000</v>
      </c>
      <c r="AB107" s="19">
        <v>155396000</v>
      </c>
      <c r="AC107" s="19">
        <v>421688000</v>
      </c>
      <c r="AD107" s="19">
        <v>-240241000</v>
      </c>
      <c r="AE107" s="19">
        <v>600518000</v>
      </c>
      <c r="AF107" s="19">
        <v>591626000</v>
      </c>
      <c r="AG107" s="19">
        <v>649710000</v>
      </c>
      <c r="AH107" s="19">
        <v>101294000</v>
      </c>
    </row>
    <row r="108" spans="1:47" x14ac:dyDescent="0.2">
      <c r="A108" t="s">
        <v>1295</v>
      </c>
      <c r="R108" s="19">
        <v>-19631000</v>
      </c>
      <c r="S108" s="19">
        <v>-32075000</v>
      </c>
      <c r="T108" s="19">
        <v>-41907000</v>
      </c>
      <c r="U108" s="19">
        <v>-43357000</v>
      </c>
      <c r="V108" s="19">
        <v>-45294000</v>
      </c>
      <c r="W108" s="19">
        <v>-37328000</v>
      </c>
      <c r="X108" s="19">
        <v>-43478000</v>
      </c>
      <c r="Y108" s="19">
        <v>-38514000</v>
      </c>
      <c r="Z108" s="19">
        <v>-38745000</v>
      </c>
      <c r="AA108" s="19">
        <v>-6900000</v>
      </c>
      <c r="AB108" s="19">
        <v>-1543000</v>
      </c>
      <c r="AC108" s="19">
        <v>-1855000</v>
      </c>
      <c r="AD108" s="19">
        <v>-2174000</v>
      </c>
      <c r="AE108" s="19">
        <v>8739000</v>
      </c>
      <c r="AF108" s="19">
        <v>37785000</v>
      </c>
      <c r="AG108" s="19">
        <v>155863000</v>
      </c>
      <c r="AH108" s="19">
        <v>126430000</v>
      </c>
    </row>
    <row r="109" spans="1:47" x14ac:dyDescent="0.2">
      <c r="A109" t="s">
        <v>1337</v>
      </c>
      <c r="R109" s="19">
        <v>5306000</v>
      </c>
      <c r="S109" s="19">
        <v>50000</v>
      </c>
      <c r="T109" s="19">
        <v>1416000</v>
      </c>
      <c r="U109" s="19">
        <v>462000</v>
      </c>
      <c r="V109" s="19">
        <v>764000</v>
      </c>
      <c r="W109" s="19">
        <v>1324000</v>
      </c>
      <c r="X109" s="19">
        <v>3350000</v>
      </c>
      <c r="Y109" s="19">
        <v>7089000</v>
      </c>
      <c r="Z109" s="19">
        <v>4412000</v>
      </c>
      <c r="AA109" s="19">
        <v>17500000</v>
      </c>
      <c r="AE109" s="19">
        <v>10647000</v>
      </c>
      <c r="AF109" s="19">
        <v>40451000</v>
      </c>
      <c r="AG109" s="19">
        <v>158414000</v>
      </c>
      <c r="AH109" s="19">
        <v>128710000</v>
      </c>
    </row>
    <row r="110" spans="1:47" x14ac:dyDescent="0.2">
      <c r="A110" t="s">
        <v>1338</v>
      </c>
      <c r="R110" s="19">
        <v>24937000</v>
      </c>
      <c r="S110" s="19">
        <v>32125000</v>
      </c>
      <c r="T110" s="19">
        <v>43323000</v>
      </c>
      <c r="U110" s="19">
        <v>43819000</v>
      </c>
      <c r="V110" s="19">
        <v>46058000</v>
      </c>
      <c r="W110" s="19">
        <v>38652000</v>
      </c>
      <c r="X110" s="19">
        <v>46828000</v>
      </c>
      <c r="Y110" s="19">
        <v>45603000</v>
      </c>
      <c r="Z110" s="19">
        <v>38745000</v>
      </c>
      <c r="AA110" s="19">
        <v>6900000</v>
      </c>
      <c r="AB110" s="19">
        <v>1543000</v>
      </c>
      <c r="AC110" s="19">
        <v>1855000</v>
      </c>
      <c r="AD110" s="19">
        <v>2174000</v>
      </c>
      <c r="AE110" s="19">
        <v>1908000</v>
      </c>
      <c r="AF110" s="19">
        <v>2666000</v>
      </c>
      <c r="AG110" s="19">
        <v>2551000</v>
      </c>
      <c r="AH110" s="19">
        <v>2280000</v>
      </c>
    </row>
    <row r="111" spans="1:47" x14ac:dyDescent="0.2">
      <c r="A111" t="s">
        <v>1298</v>
      </c>
      <c r="B111" s="19">
        <v>200000</v>
      </c>
      <c r="C111" s="19">
        <v>700000</v>
      </c>
      <c r="E111" s="19">
        <v>1200000</v>
      </c>
      <c r="F111" s="19">
        <v>2500000</v>
      </c>
      <c r="G111" s="19">
        <v>-300000</v>
      </c>
      <c r="H111" s="19">
        <v>-13700000</v>
      </c>
      <c r="I111" s="19">
        <v>-5600000</v>
      </c>
      <c r="J111" s="19">
        <v>-1283000</v>
      </c>
      <c r="K111" s="19">
        <v>-135596000</v>
      </c>
      <c r="L111" s="19">
        <v>-158000</v>
      </c>
      <c r="M111" s="19">
        <v>-41083000</v>
      </c>
      <c r="N111" s="19">
        <v>-680000</v>
      </c>
      <c r="O111" s="19">
        <v>400000</v>
      </c>
      <c r="P111" s="19">
        <v>4830000</v>
      </c>
      <c r="Q111" s="19">
        <v>407000</v>
      </c>
      <c r="R111" s="19">
        <v>227000</v>
      </c>
      <c r="S111" s="19">
        <v>-40027000</v>
      </c>
      <c r="T111" s="19">
        <v>-3609000</v>
      </c>
      <c r="U111" s="19">
        <v>-712000</v>
      </c>
      <c r="W111" s="19">
        <v>-29418000</v>
      </c>
      <c r="X111" s="19">
        <v>-265000</v>
      </c>
      <c r="Y111" s="19">
        <v>-4581000</v>
      </c>
      <c r="Z111" s="19">
        <v>-16271000</v>
      </c>
      <c r="AA111" s="19">
        <v>-69707000</v>
      </c>
      <c r="AB111" s="19">
        <v>-38506000</v>
      </c>
      <c r="AC111" s="19">
        <v>66958000</v>
      </c>
      <c r="AD111" s="19">
        <v>10247000</v>
      </c>
      <c r="AE111" s="19">
        <v>-38813000</v>
      </c>
      <c r="AF111" s="19">
        <v>-100258000</v>
      </c>
      <c r="AG111" s="19">
        <v>28625000</v>
      </c>
      <c r="AH111" s="19">
        <v>88831000</v>
      </c>
    </row>
    <row r="112" spans="1:47" x14ac:dyDescent="0.2">
      <c r="A112" t="s">
        <v>1339</v>
      </c>
      <c r="Y112" s="19">
        <v>-4581000</v>
      </c>
      <c r="Z112" s="19">
        <v>-3261000</v>
      </c>
      <c r="AA112" s="19">
        <v>-24275000</v>
      </c>
      <c r="AB112" s="19">
        <v>-44093000</v>
      </c>
      <c r="AC112" s="19">
        <v>34458000</v>
      </c>
      <c r="AD112" s="19">
        <v>10426000</v>
      </c>
      <c r="AE112" s="19">
        <v>-24072000</v>
      </c>
      <c r="AF112" s="19">
        <v>-87590000</v>
      </c>
      <c r="AG112" s="19">
        <v>43893000</v>
      </c>
      <c r="AH112" s="19">
        <v>116025000</v>
      </c>
    </row>
    <row r="113" spans="1:47" x14ac:dyDescent="0.2">
      <c r="A113" t="s">
        <v>1341</v>
      </c>
      <c r="B113" s="19">
        <v>200000</v>
      </c>
      <c r="C113" s="19">
        <v>700000</v>
      </c>
      <c r="E113" s="19">
        <v>1200000</v>
      </c>
      <c r="F113" s="19">
        <v>2500000</v>
      </c>
      <c r="G113" s="19">
        <v>-300000</v>
      </c>
      <c r="H113" s="19">
        <v>-13700000</v>
      </c>
      <c r="I113" s="19">
        <v>-5600000</v>
      </c>
      <c r="J113" s="19">
        <v>-1283000</v>
      </c>
      <c r="K113" s="19">
        <v>-135596000</v>
      </c>
      <c r="L113" s="19">
        <v>-158000</v>
      </c>
      <c r="M113" s="19">
        <v>-41083000</v>
      </c>
      <c r="N113" s="19">
        <v>-680000</v>
      </c>
      <c r="O113" s="19">
        <v>400000</v>
      </c>
      <c r="P113" s="19">
        <v>4830000</v>
      </c>
      <c r="Q113" s="19">
        <v>407000</v>
      </c>
      <c r="R113">
        <v>0</v>
      </c>
      <c r="S113" s="19">
        <v>-40027000</v>
      </c>
      <c r="T113" s="19">
        <v>-3988000</v>
      </c>
      <c r="U113">
        <v>0</v>
      </c>
      <c r="V113">
        <v>0</v>
      </c>
      <c r="W113" s="19">
        <v>-29418000</v>
      </c>
      <c r="X113" s="19">
        <v>-265000</v>
      </c>
      <c r="Y113">
        <v>0</v>
      </c>
      <c r="Z113" s="19">
        <v>-17422000</v>
      </c>
      <c r="AA113" s="19">
        <v>-62585000</v>
      </c>
      <c r="AB113" s="19">
        <v>-26173000</v>
      </c>
      <c r="AC113" s="19">
        <v>-19682000</v>
      </c>
      <c r="AD113" s="19">
        <v>-23385000</v>
      </c>
      <c r="AE113" s="19">
        <v>-14741000</v>
      </c>
      <c r="AF113" s="19">
        <v>-12149000</v>
      </c>
      <c r="AG113" s="19">
        <v>-29202000</v>
      </c>
      <c r="AH113" s="19">
        <v>-40003000</v>
      </c>
    </row>
    <row r="114" spans="1:47" x14ac:dyDescent="0.2">
      <c r="A114" t="s">
        <v>1360</v>
      </c>
      <c r="Y114">
        <v>0</v>
      </c>
      <c r="Z114" s="19">
        <v>17422000</v>
      </c>
      <c r="AA114" s="19">
        <v>7704000</v>
      </c>
      <c r="AB114" s="19">
        <v>26173000</v>
      </c>
      <c r="AC114" s="19">
        <v>19682000</v>
      </c>
      <c r="AD114" s="19">
        <v>23385000</v>
      </c>
      <c r="AE114" s="19">
        <v>14741000</v>
      </c>
      <c r="AF114" s="19">
        <v>12149000</v>
      </c>
      <c r="AG114" s="19">
        <v>29202000</v>
      </c>
      <c r="AH114" s="19">
        <v>40003000</v>
      </c>
    </row>
    <row r="115" spans="1:47" x14ac:dyDescent="0.2">
      <c r="A115" t="s">
        <v>1342</v>
      </c>
      <c r="T115" s="19">
        <v>3988000</v>
      </c>
      <c r="W115" s="19">
        <v>29418000</v>
      </c>
      <c r="X115" s="19">
        <v>265000</v>
      </c>
      <c r="AA115" s="19">
        <v>54881000</v>
      </c>
    </row>
    <row r="116" spans="1:47" x14ac:dyDescent="0.2">
      <c r="A116" t="s">
        <v>1344</v>
      </c>
      <c r="T116" s="19">
        <v>379000</v>
      </c>
      <c r="U116" s="19">
        <v>-712000</v>
      </c>
      <c r="Z116" s="19">
        <v>4412000</v>
      </c>
      <c r="AA116" s="19">
        <v>17153000</v>
      </c>
      <c r="AB116" s="19">
        <v>31760000</v>
      </c>
      <c r="AC116" s="19">
        <v>52182000</v>
      </c>
      <c r="AD116" s="19">
        <v>23206000</v>
      </c>
      <c r="AE116" s="19">
        <v>10647000</v>
      </c>
      <c r="AF116" s="19">
        <v>-519000</v>
      </c>
      <c r="AG116" s="19">
        <v>13934000</v>
      </c>
      <c r="AH116" s="19">
        <v>12809000</v>
      </c>
    </row>
    <row r="117" spans="1:47" x14ac:dyDescent="0.2">
      <c r="A117" t="s">
        <v>1304</v>
      </c>
      <c r="G117" s="19">
        <v>7400000</v>
      </c>
      <c r="H117" s="19">
        <v>5900000</v>
      </c>
      <c r="I117" s="19">
        <v>-27600000</v>
      </c>
      <c r="J117" s="19">
        <v>-32667000</v>
      </c>
      <c r="K117" s="19">
        <v>-186970000</v>
      </c>
      <c r="L117" s="19">
        <v>-132852000</v>
      </c>
      <c r="M117" s="19">
        <v>-166044000</v>
      </c>
      <c r="N117" s="19">
        <v>-163211000</v>
      </c>
      <c r="O117" s="19">
        <v>-103909000</v>
      </c>
      <c r="P117" s="19">
        <v>-74166000</v>
      </c>
      <c r="Q117" s="19">
        <v>-86881000</v>
      </c>
      <c r="R117" s="19">
        <v>-178920000</v>
      </c>
      <c r="T117" s="19">
        <v>-31846000</v>
      </c>
      <c r="U117" s="19">
        <v>-186540000</v>
      </c>
      <c r="V117" s="19">
        <v>-44146000</v>
      </c>
      <c r="W117" s="19">
        <v>-82848000</v>
      </c>
      <c r="X117" s="19">
        <v>-48547000</v>
      </c>
      <c r="Y117" s="19">
        <v>7556000</v>
      </c>
      <c r="Z117" s="19">
        <v>107404000</v>
      </c>
      <c r="AA117" s="19">
        <v>-312290000</v>
      </c>
      <c r="AB117" s="19">
        <v>115347000</v>
      </c>
      <c r="AC117" s="19">
        <v>486791000</v>
      </c>
      <c r="AD117" s="19">
        <v>-232218000</v>
      </c>
      <c r="AE117" s="19">
        <v>570444000</v>
      </c>
      <c r="AF117" s="19">
        <v>529116000</v>
      </c>
      <c r="AG117" s="19">
        <v>834215000</v>
      </c>
      <c r="AH117" s="19">
        <v>316630000</v>
      </c>
    </row>
    <row r="118" spans="1:47" x14ac:dyDescent="0.2">
      <c r="A118" t="s">
        <v>1305</v>
      </c>
      <c r="G118" s="19">
        <v>500000</v>
      </c>
      <c r="H118" s="19">
        <v>2400000</v>
      </c>
      <c r="I118" s="19">
        <v>-800000</v>
      </c>
      <c r="J118" s="19">
        <v>205000</v>
      </c>
      <c r="K118" s="19">
        <v>930000</v>
      </c>
      <c r="L118" s="19">
        <v>945000</v>
      </c>
      <c r="M118" s="19">
        <v>342000</v>
      </c>
      <c r="N118" s="19">
        <v>453000</v>
      </c>
      <c r="O118" s="19">
        <v>-552000</v>
      </c>
      <c r="T118">
        <v>0</v>
      </c>
      <c r="U118">
        <v>0</v>
      </c>
      <c r="V118" s="19">
        <v>174000</v>
      </c>
      <c r="W118" s="19">
        <v>299000</v>
      </c>
      <c r="X118" s="19">
        <v>-66000</v>
      </c>
      <c r="Y118" s="19">
        <v>1025000</v>
      </c>
      <c r="Z118" s="19">
        <v>3182000</v>
      </c>
      <c r="AA118" s="19">
        <v>852000</v>
      </c>
      <c r="AB118" s="19">
        <v>5854000</v>
      </c>
      <c r="AC118" s="19">
        <v>39885000</v>
      </c>
      <c r="AD118" s="19">
        <v>63479000</v>
      </c>
      <c r="AE118" s="19">
        <v>-378137000</v>
      </c>
      <c r="AF118" s="19">
        <v>188456000</v>
      </c>
      <c r="AG118" s="19">
        <v>236616000</v>
      </c>
      <c r="AH118" s="19">
        <v>284015000</v>
      </c>
    </row>
    <row r="119" spans="1:47" x14ac:dyDescent="0.2">
      <c r="A119" t="s">
        <v>1306</v>
      </c>
      <c r="B119" s="19">
        <v>-4900000</v>
      </c>
      <c r="C119" s="19">
        <v>-11500000</v>
      </c>
      <c r="E119" s="19">
        <v>-9900000</v>
      </c>
      <c r="F119" s="19">
        <v>-6800000</v>
      </c>
      <c r="G119" s="19">
        <v>6900000</v>
      </c>
      <c r="H119" s="19">
        <v>3500000</v>
      </c>
      <c r="I119" s="19">
        <v>-26800000</v>
      </c>
      <c r="J119" s="19">
        <v>-29735000</v>
      </c>
      <c r="K119" s="19">
        <v>-183235000</v>
      </c>
      <c r="L119" s="19">
        <v>-136885000</v>
      </c>
      <c r="M119" s="19">
        <v>-166463000</v>
      </c>
      <c r="N119" s="19">
        <v>-164817000</v>
      </c>
      <c r="O119" s="19">
        <v>-103043000</v>
      </c>
      <c r="P119" s="19">
        <v>-74166000</v>
      </c>
      <c r="Q119" s="19">
        <v>-86881000</v>
      </c>
      <c r="R119" s="19">
        <v>-178920000</v>
      </c>
      <c r="S119" s="19">
        <v>-211870000</v>
      </c>
      <c r="T119" s="19">
        <v>-31846000</v>
      </c>
      <c r="U119" s="19">
        <v>-186540000</v>
      </c>
      <c r="V119" s="19">
        <v>-44320000</v>
      </c>
      <c r="W119" s="19">
        <v>-83147000</v>
      </c>
      <c r="X119" s="19">
        <v>-48481000</v>
      </c>
      <c r="Y119" s="19">
        <v>6531000</v>
      </c>
      <c r="Z119" s="19">
        <v>104222000</v>
      </c>
      <c r="AA119" s="19">
        <v>-313142000</v>
      </c>
      <c r="AB119" s="19">
        <v>109493000</v>
      </c>
      <c r="AC119" s="19">
        <v>446906000</v>
      </c>
      <c r="AD119" s="19">
        <v>-295697000</v>
      </c>
      <c r="AE119" s="19">
        <v>948581000</v>
      </c>
      <c r="AF119" s="19">
        <v>340660000</v>
      </c>
      <c r="AG119" s="19">
        <v>597599000</v>
      </c>
      <c r="AH119" s="19">
        <v>32615000</v>
      </c>
    </row>
    <row r="120" spans="1:47" x14ac:dyDescent="0.2">
      <c r="A120" s="46" t="s">
        <v>1411</v>
      </c>
      <c r="B120" s="48">
        <f>B119/B$3</f>
        <v>-7.3187755519915845</v>
      </c>
      <c r="C120" s="48">
        <f>C119/C$3</f>
        <v>-26.414357143735828</v>
      </c>
      <c r="E120" s="48">
        <f t="shared" ref="E120:AU120" si="46">E119/E$3</f>
        <v>-0.38321339347573519</v>
      </c>
      <c r="F120" s="48">
        <f t="shared" si="46"/>
        <v>-7.8733125725025874E-2</v>
      </c>
      <c r="G120" s="48">
        <f t="shared" si="46"/>
        <v>3.8324370933503993E-2</v>
      </c>
      <c r="H120" s="48">
        <f t="shared" si="46"/>
        <v>1.3182933406985552E-2</v>
      </c>
      <c r="I120" s="48">
        <f t="shared" si="46"/>
        <v>-8.8117439961578281E-2</v>
      </c>
      <c r="J120" s="48">
        <f t="shared" si="46"/>
        <v>-8.121921980904781E-2</v>
      </c>
      <c r="K120" s="48">
        <f t="shared" si="46"/>
        <v>-0.45974154349364299</v>
      </c>
      <c r="L120" s="48">
        <f t="shared" si="46"/>
        <v>-0.797753850659779</v>
      </c>
      <c r="M120" s="48">
        <f t="shared" si="46"/>
        <v>-2.3067105650783843</v>
      </c>
      <c r="N120" s="48">
        <f t="shared" si="46"/>
        <v>-6.7797136979808545</v>
      </c>
      <c r="O120" s="48">
        <f t="shared" si="46"/>
        <v>-7.869079020284298</v>
      </c>
      <c r="P120" s="48">
        <f t="shared" si="46"/>
        <v>-1.6717255390152648</v>
      </c>
      <c r="Q120" s="48">
        <f t="shared" si="46"/>
        <v>-1.604529195486109</v>
      </c>
      <c r="R120" s="48">
        <f t="shared" si="46"/>
        <v>-30.281027253438499</v>
      </c>
      <c r="S120" s="48">
        <f t="shared" si="46"/>
        <v>-15.171946052627922</v>
      </c>
      <c r="T120" s="48">
        <f t="shared" si="46"/>
        <v>-0.12764662227775828</v>
      </c>
      <c r="U120" s="48">
        <f t="shared" si="46"/>
        <v>-1.3666601193665124</v>
      </c>
      <c r="V120" s="48">
        <f t="shared" si="46"/>
        <v>-0.1062704479234536</v>
      </c>
      <c r="W120" s="48">
        <f t="shared" si="46"/>
        <v>-0.16950773031175995</v>
      </c>
      <c r="X120" s="48">
        <f t="shared" si="46"/>
        <v>-6.9669841017588344E-2</v>
      </c>
      <c r="Y120" s="48">
        <f t="shared" si="46"/>
        <v>6.3746612991580848E-3</v>
      </c>
      <c r="Z120" s="48">
        <f t="shared" si="46"/>
        <v>7.0295805105175913E-2</v>
      </c>
      <c r="AA120" s="48">
        <f t="shared" si="46"/>
        <v>-0.15582160775354792</v>
      </c>
      <c r="AB120" s="48">
        <f t="shared" si="46"/>
        <v>4.5397349228221501E-2</v>
      </c>
      <c r="AC120" s="48">
        <f t="shared" si="46"/>
        <v>0.16403204933587126</v>
      </c>
      <c r="AD120" s="48">
        <f t="shared" si="46"/>
        <v>-9.0047282610068335E-2</v>
      </c>
      <c r="AE120" s="48">
        <f t="shared" si="46"/>
        <v>0.26156637953822492</v>
      </c>
      <c r="AF120" s="48">
        <f t="shared" si="46"/>
        <v>8.8816130867990298E-2</v>
      </c>
      <c r="AG120" s="48">
        <f t="shared" si="46"/>
        <v>0.15228789407145624</v>
      </c>
      <c r="AH120" s="48">
        <f t="shared" si="46"/>
        <v>7.4660288647549321E-3</v>
      </c>
      <c r="AI120" s="48" t="e">
        <f t="shared" si="46"/>
        <v>#DIV/0!</v>
      </c>
      <c r="AJ120" s="48" t="e">
        <f t="shared" si="46"/>
        <v>#DIV/0!</v>
      </c>
      <c r="AK120" s="48" t="e">
        <f t="shared" si="46"/>
        <v>#DIV/0!</v>
      </c>
      <c r="AL120" s="48" t="e">
        <f t="shared" si="46"/>
        <v>#DIV/0!</v>
      </c>
      <c r="AM120" s="48" t="e">
        <f t="shared" si="46"/>
        <v>#DIV/0!</v>
      </c>
      <c r="AN120" s="48" t="e">
        <f t="shared" si="46"/>
        <v>#DIV/0!</v>
      </c>
      <c r="AO120" s="48" t="e">
        <f t="shared" si="46"/>
        <v>#DIV/0!</v>
      </c>
      <c r="AP120" s="48" t="e">
        <f t="shared" si="46"/>
        <v>#DIV/0!</v>
      </c>
      <c r="AQ120" s="48" t="e">
        <f t="shared" si="46"/>
        <v>#DIV/0!</v>
      </c>
      <c r="AR120" s="48" t="e">
        <f t="shared" si="46"/>
        <v>#DIV/0!</v>
      </c>
      <c r="AS120" s="48" t="e">
        <f t="shared" si="46"/>
        <v>#DIV/0!</v>
      </c>
      <c r="AT120" s="48" t="e">
        <f t="shared" si="46"/>
        <v>#DIV/0!</v>
      </c>
      <c r="AU120" s="48" t="e">
        <f t="shared" si="46"/>
        <v>#DIV/0!</v>
      </c>
    </row>
    <row r="121" spans="1:47" x14ac:dyDescent="0.2">
      <c r="A121" t="s">
        <v>1345</v>
      </c>
      <c r="B121" s="19">
        <v>-4900000</v>
      </c>
      <c r="C121" s="19">
        <v>-11500000</v>
      </c>
      <c r="E121" s="19">
        <v>-9900000</v>
      </c>
      <c r="F121" s="19">
        <v>-6800000</v>
      </c>
      <c r="G121" s="19">
        <v>6900000</v>
      </c>
      <c r="H121" s="19">
        <v>3500000</v>
      </c>
      <c r="I121" s="19">
        <v>-26800000</v>
      </c>
      <c r="J121" s="19">
        <v>-29735000</v>
      </c>
      <c r="K121" s="19">
        <v>-183235000</v>
      </c>
      <c r="L121" s="19">
        <v>-136885000</v>
      </c>
      <c r="M121" s="19">
        <v>-166463000</v>
      </c>
      <c r="N121" s="19">
        <v>-164817000</v>
      </c>
      <c r="O121" s="19">
        <v>-103043000</v>
      </c>
      <c r="P121" s="19">
        <v>-74166000</v>
      </c>
      <c r="Q121" s="19">
        <v>-86881000</v>
      </c>
      <c r="R121" s="19">
        <v>-178920000</v>
      </c>
      <c r="S121" s="19">
        <v>-211870000</v>
      </c>
      <c r="T121" s="19">
        <v>-31846000</v>
      </c>
      <c r="U121" s="19">
        <v>-186540000</v>
      </c>
      <c r="V121" s="19">
        <v>-44320000</v>
      </c>
      <c r="W121" s="19">
        <v>-83147000</v>
      </c>
      <c r="X121" s="19">
        <v>-48481000</v>
      </c>
      <c r="Y121" s="19">
        <v>6531000</v>
      </c>
      <c r="Z121" s="19">
        <v>104222000</v>
      </c>
      <c r="AA121" s="19">
        <v>-313142000</v>
      </c>
      <c r="AB121" s="19">
        <v>109493000</v>
      </c>
      <c r="AC121" s="19">
        <v>446906000</v>
      </c>
      <c r="AD121" s="19">
        <v>-295697000</v>
      </c>
      <c r="AE121" s="19">
        <v>948581000</v>
      </c>
      <c r="AF121" s="19">
        <v>340660000</v>
      </c>
      <c r="AG121" s="19">
        <v>597599000</v>
      </c>
      <c r="AH121" s="19">
        <v>32615000</v>
      </c>
    </row>
    <row r="122" spans="1:47" x14ac:dyDescent="0.2">
      <c r="A122" t="s">
        <v>1346</v>
      </c>
      <c r="B122" s="19">
        <v>-4900000</v>
      </c>
      <c r="C122" s="19">
        <v>-11500000</v>
      </c>
      <c r="E122" s="19">
        <v>-9900000</v>
      </c>
      <c r="F122" s="19">
        <v>-6800000</v>
      </c>
      <c r="G122" s="19">
        <v>6900000</v>
      </c>
      <c r="H122" s="19">
        <v>3500000</v>
      </c>
      <c r="I122" s="19">
        <v>-26800000</v>
      </c>
      <c r="J122" s="19">
        <v>-29735000</v>
      </c>
      <c r="K122" s="19">
        <v>-183235000</v>
      </c>
      <c r="L122" s="19">
        <v>-136885000</v>
      </c>
      <c r="M122" s="19">
        <v>-166463000</v>
      </c>
      <c r="N122" s="19">
        <v>-164817000</v>
      </c>
      <c r="O122" s="19">
        <v>-103043000</v>
      </c>
      <c r="P122" s="19">
        <v>-74166000</v>
      </c>
      <c r="Q122" s="19">
        <v>-86881000</v>
      </c>
      <c r="R122" s="19">
        <v>-178920000</v>
      </c>
      <c r="S122" s="19">
        <v>-211870000</v>
      </c>
      <c r="T122" s="19">
        <v>-31846000</v>
      </c>
      <c r="U122" s="19">
        <v>-186540000</v>
      </c>
      <c r="V122" s="19">
        <v>-44320000</v>
      </c>
      <c r="W122" s="19">
        <v>-83147000</v>
      </c>
      <c r="X122" s="19">
        <v>-48481000</v>
      </c>
      <c r="Y122" s="19">
        <v>6531000</v>
      </c>
      <c r="Z122" s="19">
        <v>104222000</v>
      </c>
      <c r="AA122" s="19">
        <v>-313142000</v>
      </c>
      <c r="AB122" s="19">
        <v>109493000</v>
      </c>
      <c r="AC122" s="19">
        <v>446906000</v>
      </c>
      <c r="AD122" s="19">
        <v>-295697000</v>
      </c>
      <c r="AE122" s="19">
        <v>948581000</v>
      </c>
      <c r="AF122" s="19">
        <v>340660000</v>
      </c>
      <c r="AG122" s="19">
        <v>597599000</v>
      </c>
      <c r="AH122" s="19">
        <v>32615000</v>
      </c>
    </row>
    <row r="123" spans="1:47" x14ac:dyDescent="0.2">
      <c r="A123" t="s">
        <v>1347</v>
      </c>
      <c r="B123" s="19">
        <v>-4900000</v>
      </c>
      <c r="C123" s="19">
        <v>-11500000</v>
      </c>
      <c r="E123" s="19">
        <v>-9900000</v>
      </c>
      <c r="F123" s="19">
        <v>-6800000</v>
      </c>
      <c r="G123" s="19">
        <v>6900000</v>
      </c>
      <c r="H123" s="19">
        <v>3500000</v>
      </c>
      <c r="I123" s="19">
        <v>-26800000</v>
      </c>
      <c r="J123" s="19">
        <v>-32872000</v>
      </c>
      <c r="K123" s="19">
        <v>-187900000</v>
      </c>
      <c r="L123" s="19">
        <v>-133797000</v>
      </c>
      <c r="M123" s="19">
        <v>-166386000</v>
      </c>
      <c r="N123" s="19">
        <v>-163664000</v>
      </c>
      <c r="O123" s="19">
        <v>-103357000</v>
      </c>
      <c r="P123" s="19">
        <v>-74166000</v>
      </c>
      <c r="Q123" s="19">
        <v>-86881000</v>
      </c>
      <c r="R123" s="19">
        <v>-178920000</v>
      </c>
      <c r="S123" s="19">
        <v>-211870000</v>
      </c>
      <c r="T123" s="19">
        <v>-31846000</v>
      </c>
      <c r="U123" s="19">
        <v>-186540000</v>
      </c>
      <c r="V123" s="19">
        <v>-44320000</v>
      </c>
      <c r="W123" s="19">
        <v>-83147000</v>
      </c>
      <c r="X123" s="19">
        <v>-48481000</v>
      </c>
      <c r="Y123" s="19">
        <v>6531000</v>
      </c>
      <c r="Z123" s="19">
        <v>104222000</v>
      </c>
      <c r="AA123" s="19">
        <v>-313142000</v>
      </c>
      <c r="AB123" s="19">
        <v>109493000</v>
      </c>
      <c r="AC123" s="19">
        <v>446906000</v>
      </c>
      <c r="AD123" s="19">
        <v>-295697000</v>
      </c>
      <c r="AE123" s="19">
        <v>948581000</v>
      </c>
      <c r="AF123" s="19">
        <v>340660000</v>
      </c>
      <c r="AG123" s="19">
        <v>597599000</v>
      </c>
      <c r="AH123" s="19">
        <v>32615000</v>
      </c>
    </row>
    <row r="124" spans="1:47" x14ac:dyDescent="0.2">
      <c r="A124" t="s">
        <v>1370</v>
      </c>
      <c r="L124" s="19">
        <v>-3088000</v>
      </c>
      <c r="M124" s="19">
        <v>-77000</v>
      </c>
      <c r="N124" s="19">
        <v>-1153000</v>
      </c>
      <c r="O124" s="19">
        <v>314000</v>
      </c>
    </row>
    <row r="125" spans="1:47" x14ac:dyDescent="0.2">
      <c r="A125" t="s">
        <v>1371</v>
      </c>
      <c r="K125" s="19">
        <v>2279000</v>
      </c>
    </row>
    <row r="126" spans="1:47" x14ac:dyDescent="0.2">
      <c r="A126" t="s">
        <v>1380</v>
      </c>
      <c r="J126" s="19">
        <v>3137000</v>
      </c>
      <c r="K126" s="19">
        <v>2386000</v>
      </c>
    </row>
    <row r="127" spans="1:47" x14ac:dyDescent="0.2">
      <c r="A127" t="s">
        <v>1312</v>
      </c>
      <c r="B127" s="19">
        <v>-4900000</v>
      </c>
      <c r="C127" s="19">
        <v>-11500000</v>
      </c>
      <c r="E127" s="19">
        <v>-9900000</v>
      </c>
      <c r="F127" s="19">
        <v>-6800000</v>
      </c>
      <c r="G127" s="19">
        <v>6900000</v>
      </c>
      <c r="H127" s="19">
        <v>3500000</v>
      </c>
      <c r="I127" s="19">
        <v>-26800000</v>
      </c>
      <c r="J127" s="19">
        <v>-29735000</v>
      </c>
      <c r="K127" s="19">
        <v>-183235000</v>
      </c>
      <c r="L127" s="19">
        <v>-136885000</v>
      </c>
      <c r="M127" s="19">
        <v>-166463000</v>
      </c>
      <c r="N127" s="19">
        <v>-164817000</v>
      </c>
      <c r="O127" s="19">
        <v>-103043000</v>
      </c>
      <c r="P127" s="19">
        <v>-74166000</v>
      </c>
      <c r="Q127" s="19">
        <v>-86881000</v>
      </c>
      <c r="R127" s="19">
        <v>-178920000</v>
      </c>
      <c r="S127" s="19">
        <v>-211870000</v>
      </c>
      <c r="T127" s="19">
        <v>-31846000</v>
      </c>
      <c r="U127" s="19">
        <v>-186540000</v>
      </c>
      <c r="V127" s="19">
        <v>-44320000</v>
      </c>
      <c r="W127" s="19">
        <v>-83147000</v>
      </c>
      <c r="X127" s="19">
        <v>-48481000</v>
      </c>
      <c r="Y127" s="19">
        <v>6531000</v>
      </c>
      <c r="Z127" s="19">
        <v>104222000</v>
      </c>
      <c r="AA127" s="19">
        <v>-313142000</v>
      </c>
      <c r="AB127" s="19">
        <v>109493000</v>
      </c>
      <c r="AC127" s="19">
        <v>446906000</v>
      </c>
      <c r="AD127" s="19">
        <v>-295697000</v>
      </c>
      <c r="AE127" s="19">
        <v>948581000</v>
      </c>
      <c r="AF127" s="19">
        <v>340660000</v>
      </c>
      <c r="AG127" s="19">
        <v>597599000</v>
      </c>
      <c r="AH127" s="19">
        <v>32615000</v>
      </c>
    </row>
    <row r="128" spans="1:47" x14ac:dyDescent="0.2">
      <c r="A128" t="s">
        <v>1313</v>
      </c>
      <c r="B128">
        <v>-0.73</v>
      </c>
      <c r="C128">
        <v>-0.41</v>
      </c>
      <c r="E128">
        <v>-0.3</v>
      </c>
      <c r="F128">
        <v>-0.17</v>
      </c>
      <c r="G128">
        <v>0.14000000000000001</v>
      </c>
      <c r="H128">
        <v>6.5000000000000002E-2</v>
      </c>
      <c r="I128">
        <v>-0.48</v>
      </c>
      <c r="J128">
        <v>-0.47</v>
      </c>
      <c r="K128">
        <v>-2.77</v>
      </c>
      <c r="L128">
        <v>-2.0299999999999998</v>
      </c>
      <c r="M128">
        <v>-2.33</v>
      </c>
      <c r="N128">
        <v>-2.21</v>
      </c>
      <c r="O128">
        <v>-1.24</v>
      </c>
      <c r="P128">
        <v>-0.89</v>
      </c>
      <c r="Q128">
        <v>-1.03</v>
      </c>
      <c r="R128">
        <v>-1.99</v>
      </c>
      <c r="S128">
        <v>-2.06</v>
      </c>
      <c r="T128">
        <v>-0.26</v>
      </c>
      <c r="U128">
        <v>-1.49</v>
      </c>
      <c r="V128">
        <v>-0.34</v>
      </c>
      <c r="W128">
        <v>-0.56000000000000005</v>
      </c>
      <c r="X128">
        <v>-0.28999999999999998</v>
      </c>
      <c r="Y128">
        <v>0.04</v>
      </c>
      <c r="Z128">
        <v>0.55000000000000004</v>
      </c>
      <c r="AA128">
        <v>-1.53</v>
      </c>
      <c r="AB128">
        <v>0.52</v>
      </c>
      <c r="AC128">
        <v>2.08</v>
      </c>
      <c r="AD128">
        <v>-1.36</v>
      </c>
      <c r="AE128">
        <v>4.3</v>
      </c>
      <c r="AF128">
        <v>1.53</v>
      </c>
      <c r="AG128">
        <v>2.67</v>
      </c>
      <c r="AH128">
        <v>0.16</v>
      </c>
    </row>
    <row r="129" spans="1:47" x14ac:dyDescent="0.2">
      <c r="A129" t="s">
        <v>1314</v>
      </c>
      <c r="B129">
        <v>-0.73</v>
      </c>
      <c r="C129">
        <v>-0.41</v>
      </c>
      <c r="E129">
        <v>-0.3</v>
      </c>
      <c r="F129">
        <v>-0.17</v>
      </c>
      <c r="G129">
        <v>0.13</v>
      </c>
      <c r="H129">
        <v>0.06</v>
      </c>
      <c r="I129">
        <v>-0.48</v>
      </c>
      <c r="J129">
        <v>-0.47</v>
      </c>
      <c r="K129">
        <v>-2.77</v>
      </c>
      <c r="L129">
        <v>-2.0299999999999998</v>
      </c>
      <c r="M129">
        <v>-2.33</v>
      </c>
      <c r="N129">
        <v>-2.21</v>
      </c>
      <c r="O129">
        <v>-1.24</v>
      </c>
      <c r="P129">
        <v>-0.89</v>
      </c>
      <c r="Q129">
        <v>-1.03</v>
      </c>
      <c r="R129">
        <v>-1.99</v>
      </c>
      <c r="S129">
        <v>-2.06</v>
      </c>
      <c r="T129">
        <v>-0.26</v>
      </c>
      <c r="U129">
        <v>-1.49</v>
      </c>
      <c r="V129">
        <v>-0.34</v>
      </c>
      <c r="W129">
        <v>-0.56000000000000005</v>
      </c>
      <c r="X129">
        <v>-0.28999999999999998</v>
      </c>
      <c r="Y129">
        <v>0.03</v>
      </c>
      <c r="Z129">
        <v>0.54</v>
      </c>
      <c r="AA129">
        <v>-1.53</v>
      </c>
      <c r="AB129">
        <v>0.51</v>
      </c>
      <c r="AC129">
        <v>2.0499999999999998</v>
      </c>
      <c r="AD129">
        <v>-1.36</v>
      </c>
      <c r="AE129">
        <v>4.2699999999999996</v>
      </c>
      <c r="AF129">
        <v>1.52</v>
      </c>
      <c r="AG129">
        <v>2.65</v>
      </c>
      <c r="AH129">
        <v>0.15</v>
      </c>
    </row>
    <row r="130" spans="1:47" x14ac:dyDescent="0.2">
      <c r="A130" t="s">
        <v>1315</v>
      </c>
      <c r="B130" s="19">
        <v>25584000</v>
      </c>
      <c r="C130" s="19">
        <v>28048780</v>
      </c>
      <c r="E130" s="19">
        <v>33000000</v>
      </c>
      <c r="F130" s="19">
        <v>40000000</v>
      </c>
      <c r="G130" s="19">
        <v>49285714</v>
      </c>
      <c r="H130" s="19">
        <v>53842000</v>
      </c>
      <c r="I130" s="19">
        <v>56276000</v>
      </c>
      <c r="J130" s="19">
        <v>63211000</v>
      </c>
      <c r="K130" s="19">
        <v>66193000</v>
      </c>
      <c r="L130" s="19">
        <v>67403000</v>
      </c>
      <c r="M130" s="19">
        <v>71369000</v>
      </c>
      <c r="N130" s="19">
        <v>74555000</v>
      </c>
      <c r="O130" s="19">
        <v>83321000</v>
      </c>
      <c r="P130" s="19">
        <v>83799000</v>
      </c>
      <c r="Q130" s="19">
        <v>84185000</v>
      </c>
      <c r="R130" s="19">
        <v>89785000</v>
      </c>
      <c r="S130" s="19">
        <v>102943000</v>
      </c>
      <c r="T130" s="19">
        <v>121628000</v>
      </c>
      <c r="U130" s="19">
        <v>125362000</v>
      </c>
      <c r="V130" s="19">
        <v>129747000</v>
      </c>
      <c r="W130" s="19">
        <v>148403000</v>
      </c>
      <c r="X130" s="19">
        <v>167947000</v>
      </c>
      <c r="Y130" s="19">
        <v>179601000</v>
      </c>
      <c r="Z130" s="19">
        <v>187873000</v>
      </c>
      <c r="AA130" s="19">
        <v>204580000</v>
      </c>
      <c r="AB130" s="19">
        <v>212383000</v>
      </c>
      <c r="AC130" s="19">
        <v>214913000</v>
      </c>
      <c r="AD130" s="19">
        <v>218073000</v>
      </c>
      <c r="AE130" s="19">
        <v>220428000</v>
      </c>
      <c r="AF130" s="19">
        <v>222004000</v>
      </c>
      <c r="AG130" s="19">
        <v>223628000</v>
      </c>
      <c r="AH130" s="19">
        <v>207110000</v>
      </c>
    </row>
    <row r="131" spans="1:47" x14ac:dyDescent="0.2">
      <c r="A131" t="s">
        <v>1316</v>
      </c>
      <c r="B131" s="19">
        <v>25584000</v>
      </c>
      <c r="C131" s="19">
        <v>28048780</v>
      </c>
      <c r="E131" s="19">
        <v>33000000</v>
      </c>
      <c r="F131" s="19">
        <v>40000000</v>
      </c>
      <c r="G131" s="19">
        <v>53076923</v>
      </c>
      <c r="H131" s="19">
        <v>57798000</v>
      </c>
      <c r="I131" s="19">
        <v>56276000</v>
      </c>
      <c r="J131" s="19">
        <v>63211000</v>
      </c>
      <c r="K131" s="19">
        <v>66193000</v>
      </c>
      <c r="L131" s="19">
        <v>67403000</v>
      </c>
      <c r="M131" s="19">
        <v>71369000</v>
      </c>
      <c r="N131" s="19">
        <v>74555000</v>
      </c>
      <c r="O131" s="19">
        <v>83321000</v>
      </c>
      <c r="P131" s="19">
        <v>83799000</v>
      </c>
      <c r="Q131" s="19">
        <v>84185000</v>
      </c>
      <c r="R131" s="19">
        <v>89785000</v>
      </c>
      <c r="S131" s="19">
        <v>102943000</v>
      </c>
      <c r="T131" s="19">
        <v>121628000</v>
      </c>
      <c r="U131" s="19">
        <v>125362000</v>
      </c>
      <c r="V131" s="19">
        <v>129747000</v>
      </c>
      <c r="W131" s="19">
        <v>148403000</v>
      </c>
      <c r="X131" s="19">
        <v>167947000</v>
      </c>
      <c r="Y131" s="19">
        <v>187302000</v>
      </c>
      <c r="Z131" s="19">
        <v>194125000</v>
      </c>
      <c r="AA131" s="19">
        <v>204580000</v>
      </c>
      <c r="AB131" s="19">
        <v>215635000</v>
      </c>
      <c r="AC131" s="19">
        <v>217657000</v>
      </c>
      <c r="AD131" s="19">
        <v>218073000</v>
      </c>
      <c r="AE131" s="19">
        <v>222074000</v>
      </c>
      <c r="AF131" s="19">
        <v>223958000</v>
      </c>
      <c r="AG131" s="19">
        <v>225928000</v>
      </c>
      <c r="AH131" s="19">
        <v>210530000</v>
      </c>
    </row>
    <row r="132" spans="1:47" x14ac:dyDescent="0.2">
      <c r="A132" t="s">
        <v>1317</v>
      </c>
      <c r="B132" s="19">
        <v>-4900000</v>
      </c>
      <c r="C132" s="19">
        <v>-12100000</v>
      </c>
      <c r="E132" s="19">
        <v>-10900000</v>
      </c>
      <c r="F132" s="19">
        <v>-8900000</v>
      </c>
      <c r="G132" s="19">
        <v>3600000</v>
      </c>
      <c r="H132" s="19">
        <v>12200000</v>
      </c>
      <c r="I132" s="19">
        <v>-27000000</v>
      </c>
      <c r="J132" s="19">
        <v>-62590000</v>
      </c>
      <c r="K132" s="19">
        <v>-64699000</v>
      </c>
      <c r="L132" s="19">
        <v>-132627000</v>
      </c>
      <c r="M132" s="19">
        <v>-149352000</v>
      </c>
      <c r="N132" s="19">
        <v>-148853000</v>
      </c>
      <c r="O132" s="19">
        <v>-100784000</v>
      </c>
      <c r="P132" s="19">
        <v>-76864000</v>
      </c>
      <c r="Q132" s="19">
        <v>-85280000</v>
      </c>
      <c r="R132" s="19">
        <v>-159289000</v>
      </c>
      <c r="S132" s="19">
        <v>-139768000</v>
      </c>
      <c r="T132" s="19">
        <v>14049000</v>
      </c>
      <c r="U132" s="19">
        <v>-143183000</v>
      </c>
      <c r="V132" s="19">
        <v>1148000</v>
      </c>
      <c r="W132" s="19">
        <v>-16102000</v>
      </c>
      <c r="X132" s="19">
        <v>-4804000</v>
      </c>
      <c r="Y132" s="19">
        <v>50651000</v>
      </c>
      <c r="Z132" s="19">
        <v>144998000</v>
      </c>
      <c r="AA132" s="19">
        <v>-243387000</v>
      </c>
      <c r="AB132" s="19">
        <v>129223000</v>
      </c>
      <c r="AC132" s="19">
        <v>402006000</v>
      </c>
      <c r="AD132" s="19">
        <v>-263676000</v>
      </c>
      <c r="AE132" s="19">
        <v>585777000</v>
      </c>
      <c r="AF132" s="19">
        <v>579440000</v>
      </c>
      <c r="AG132" s="19">
        <v>620525000</v>
      </c>
      <c r="AH132" s="19">
        <v>61366000</v>
      </c>
    </row>
    <row r="133" spans="1:47" x14ac:dyDescent="0.2">
      <c r="A133" t="s">
        <v>1318</v>
      </c>
      <c r="B133" s="19">
        <v>5200000</v>
      </c>
      <c r="C133" s="19">
        <v>12300000</v>
      </c>
      <c r="E133" s="19">
        <v>23100000</v>
      </c>
      <c r="F133" s="19">
        <v>50800000</v>
      </c>
      <c r="G133" s="19">
        <v>86400000</v>
      </c>
      <c r="H133" s="19">
        <v>122600000</v>
      </c>
      <c r="I133" s="19">
        <v>184000000</v>
      </c>
      <c r="J133" s="19">
        <v>256757000</v>
      </c>
      <c r="K133" s="19">
        <v>283962000</v>
      </c>
      <c r="L133" s="19">
        <v>228100000</v>
      </c>
      <c r="M133" s="19">
        <v>156597000</v>
      </c>
      <c r="N133" s="19">
        <v>162999000</v>
      </c>
      <c r="O133" s="19">
        <v>108630000</v>
      </c>
      <c r="P133" s="19">
        <v>104507000</v>
      </c>
      <c r="Q133" s="19">
        <v>119720000</v>
      </c>
      <c r="R133" s="19">
        <v>163208000</v>
      </c>
      <c r="S133" s="19">
        <v>149033000</v>
      </c>
      <c r="T133" s="19">
        <v>156208000</v>
      </c>
      <c r="U133" s="19">
        <v>236926000</v>
      </c>
      <c r="V133" s="19">
        <v>295911000</v>
      </c>
      <c r="W133" s="19">
        <v>371049000</v>
      </c>
      <c r="X133" s="19">
        <v>516299000</v>
      </c>
      <c r="Y133" s="19">
        <v>703128000</v>
      </c>
      <c r="Z133" s="19">
        <v>943299000</v>
      </c>
      <c r="AA133" s="19">
        <v>1771899000</v>
      </c>
      <c r="AB133" s="19">
        <v>1726487000</v>
      </c>
      <c r="AC133" s="19">
        <v>1737071000</v>
      </c>
      <c r="AD133" s="19">
        <v>2906943000</v>
      </c>
      <c r="AE133" s="19">
        <v>2385749000</v>
      </c>
      <c r="AF133" s="19">
        <v>2803009000</v>
      </c>
      <c r="AG133" s="19">
        <v>3045939000</v>
      </c>
      <c r="AH133" s="19">
        <v>4139923000</v>
      </c>
    </row>
    <row r="134" spans="1:47" x14ac:dyDescent="0.2">
      <c r="A134" t="s">
        <v>1319</v>
      </c>
      <c r="B134" s="19">
        <v>-4900000</v>
      </c>
      <c r="C134" s="19">
        <v>-11500000</v>
      </c>
      <c r="E134" s="19">
        <v>-9900000</v>
      </c>
      <c r="F134" s="19">
        <v>-6800000</v>
      </c>
      <c r="G134" s="19">
        <v>6900000</v>
      </c>
      <c r="H134" s="19">
        <v>3500000</v>
      </c>
      <c r="I134" s="19">
        <v>-26800000</v>
      </c>
      <c r="J134" s="19">
        <v>-32872000</v>
      </c>
      <c r="K134" s="19">
        <v>-187900000</v>
      </c>
      <c r="L134" s="19">
        <v>-136885000</v>
      </c>
      <c r="M134" s="19">
        <v>-166463000</v>
      </c>
      <c r="N134" s="19">
        <v>-164817000</v>
      </c>
      <c r="O134" s="19">
        <v>-103043000</v>
      </c>
      <c r="P134" s="19">
        <v>-74166000</v>
      </c>
      <c r="Q134" s="19">
        <v>-86881000</v>
      </c>
      <c r="R134" s="19">
        <v>-178920000</v>
      </c>
      <c r="S134" s="19">
        <v>-211870000</v>
      </c>
      <c r="T134" s="19">
        <v>-31846000</v>
      </c>
      <c r="U134" s="19">
        <v>-186540000</v>
      </c>
      <c r="V134" s="19">
        <v>-44320000</v>
      </c>
      <c r="W134" s="19">
        <v>-83147000</v>
      </c>
      <c r="X134" s="19">
        <v>-48481000</v>
      </c>
      <c r="Y134" s="19">
        <v>6531000</v>
      </c>
      <c r="Z134" s="19">
        <v>104222000</v>
      </c>
      <c r="AA134" s="19">
        <v>-313142000</v>
      </c>
      <c r="AB134" s="19">
        <v>109493000</v>
      </c>
      <c r="AC134" s="19">
        <v>446906000</v>
      </c>
      <c r="AD134" s="19">
        <v>-295697000</v>
      </c>
      <c r="AE134" s="19">
        <v>948581000</v>
      </c>
      <c r="AF134" s="19">
        <v>340660000</v>
      </c>
      <c r="AG134" s="19">
        <v>597599000</v>
      </c>
      <c r="AH134" s="19">
        <v>32615000</v>
      </c>
    </row>
    <row r="135" spans="1:47" x14ac:dyDescent="0.2">
      <c r="A135" t="s">
        <v>1320</v>
      </c>
      <c r="B135" s="19">
        <v>-5020000</v>
      </c>
      <c r="C135" s="19">
        <v>-11920000</v>
      </c>
      <c r="E135" s="19">
        <v>-10620000</v>
      </c>
      <c r="F135" s="19">
        <v>-8300000</v>
      </c>
      <c r="G135" s="14">
        <v>7179729.7300000004</v>
      </c>
      <c r="H135" s="19">
        <v>11720000</v>
      </c>
      <c r="I135" s="14">
        <v>-21362318.840999998</v>
      </c>
      <c r="J135" s="19">
        <v>-32102200</v>
      </c>
      <c r="K135" s="19">
        <v>-106542400</v>
      </c>
      <c r="L135" s="19">
        <v>-133702200</v>
      </c>
      <c r="M135" s="19">
        <v>-141736200</v>
      </c>
      <c r="N135" s="19">
        <v>-163256000</v>
      </c>
      <c r="O135" s="14">
        <v>-103754875.064</v>
      </c>
      <c r="P135" s="19">
        <v>-78996000</v>
      </c>
      <c r="Q135" s="19">
        <v>-87288000</v>
      </c>
      <c r="R135" s="19">
        <v>-178920000</v>
      </c>
      <c r="S135" s="19">
        <v>-185852450</v>
      </c>
      <c r="T135" s="19">
        <v>-27858000</v>
      </c>
      <c r="U135" s="19">
        <v>-186540000</v>
      </c>
      <c r="V135" s="19">
        <v>-44320000</v>
      </c>
      <c r="W135" s="19">
        <v>-64025300</v>
      </c>
      <c r="X135" s="14">
        <v>-48216360.269000001</v>
      </c>
      <c r="Y135" s="14">
        <v>10490570.011</v>
      </c>
      <c r="Z135" s="14">
        <v>124292235.987</v>
      </c>
      <c r="AA135" s="19">
        <v>-261026000</v>
      </c>
      <c r="AB135" s="14">
        <v>176192915.368</v>
      </c>
      <c r="AC135" s="14">
        <v>433340664.86400002</v>
      </c>
      <c r="AD135" s="19">
        <v>-286236930</v>
      </c>
      <c r="AE135" s="19">
        <v>976914490</v>
      </c>
      <c r="AF135" s="19">
        <v>404891916</v>
      </c>
      <c r="AG135" s="19">
        <v>587080244</v>
      </c>
      <c r="AH135" s="19">
        <v>-27442380</v>
      </c>
    </row>
    <row r="136" spans="1:47" x14ac:dyDescent="0.2">
      <c r="A136" t="s">
        <v>1321</v>
      </c>
      <c r="R136" s="19">
        <v>5306000</v>
      </c>
      <c r="S136" s="19">
        <v>50000</v>
      </c>
      <c r="T136" s="19">
        <v>1416000</v>
      </c>
      <c r="U136" s="19">
        <v>462000</v>
      </c>
      <c r="V136" s="19">
        <v>764000</v>
      </c>
      <c r="W136" s="19">
        <v>1324000</v>
      </c>
      <c r="X136" s="19">
        <v>3350000</v>
      </c>
      <c r="Y136" s="19">
        <v>7089000</v>
      </c>
      <c r="Z136" s="19">
        <v>4412000</v>
      </c>
      <c r="AA136" s="19">
        <v>17500000</v>
      </c>
      <c r="AE136" s="19">
        <v>10647000</v>
      </c>
      <c r="AF136" s="19">
        <v>40451000</v>
      </c>
      <c r="AG136" s="19">
        <v>158414000</v>
      </c>
      <c r="AH136" s="19">
        <v>128710000</v>
      </c>
    </row>
    <row r="137" spans="1:47" x14ac:dyDescent="0.2">
      <c r="A137" t="s">
        <v>1322</v>
      </c>
      <c r="R137" s="19">
        <v>24937000</v>
      </c>
      <c r="S137" s="19">
        <v>32125000</v>
      </c>
      <c r="T137" s="19">
        <v>43323000</v>
      </c>
      <c r="U137" s="19">
        <v>43819000</v>
      </c>
      <c r="V137" s="19">
        <v>46058000</v>
      </c>
      <c r="W137" s="19">
        <v>38652000</v>
      </c>
      <c r="X137" s="19">
        <v>46828000</v>
      </c>
      <c r="Y137" s="19">
        <v>45603000</v>
      </c>
      <c r="Z137" s="19">
        <v>38745000</v>
      </c>
      <c r="AA137" s="19">
        <v>6900000</v>
      </c>
      <c r="AB137" s="19">
        <v>1543000</v>
      </c>
      <c r="AC137" s="19">
        <v>1855000</v>
      </c>
      <c r="AD137" s="19">
        <v>2174000</v>
      </c>
      <c r="AE137" s="19">
        <v>1908000</v>
      </c>
      <c r="AF137" s="19">
        <v>2666000</v>
      </c>
      <c r="AG137" s="19">
        <v>2551000</v>
      </c>
      <c r="AH137" s="19">
        <v>2280000</v>
      </c>
    </row>
    <row r="138" spans="1:47" x14ac:dyDescent="0.2">
      <c r="A138" t="s">
        <v>1323</v>
      </c>
      <c r="R138" s="19">
        <v>-19631000</v>
      </c>
      <c r="S138" s="19">
        <v>-32075000</v>
      </c>
      <c r="T138" s="19">
        <v>-41907000</v>
      </c>
      <c r="U138" s="19">
        <v>-43357000</v>
      </c>
      <c r="V138" s="19">
        <v>-45294000</v>
      </c>
      <c r="W138" s="19">
        <v>-37328000</v>
      </c>
      <c r="X138" s="19">
        <v>-43478000</v>
      </c>
      <c r="Y138" s="19">
        <v>-38514000</v>
      </c>
      <c r="Z138" s="19">
        <v>-38745000</v>
      </c>
      <c r="AA138" s="19">
        <v>-6900000</v>
      </c>
      <c r="AB138" s="19">
        <v>-1543000</v>
      </c>
      <c r="AC138" s="19">
        <v>-1855000</v>
      </c>
      <c r="AD138" s="19">
        <v>-2174000</v>
      </c>
      <c r="AE138" s="19">
        <v>8739000</v>
      </c>
      <c r="AF138" s="19">
        <v>37785000</v>
      </c>
      <c r="AG138" s="19">
        <v>155863000</v>
      </c>
      <c r="AH138" s="19">
        <v>126430000</v>
      </c>
    </row>
    <row r="139" spans="1:47" x14ac:dyDescent="0.2">
      <c r="A139" t="s">
        <v>1281</v>
      </c>
      <c r="B139" s="19">
        <v>-4900000</v>
      </c>
      <c r="C139" s="19">
        <v>-12100000</v>
      </c>
      <c r="E139" s="19">
        <v>-10900000</v>
      </c>
      <c r="F139" s="19">
        <v>-8900000</v>
      </c>
      <c r="G139" s="19">
        <v>3600000</v>
      </c>
      <c r="H139" s="19">
        <v>12200000</v>
      </c>
      <c r="I139" s="19">
        <v>-27000000</v>
      </c>
      <c r="J139" s="19">
        <v>-62590000</v>
      </c>
      <c r="K139" s="19">
        <v>-64699000</v>
      </c>
      <c r="L139" s="19">
        <v>-132627000</v>
      </c>
      <c r="M139" s="19">
        <v>-115400000</v>
      </c>
      <c r="N139" s="19">
        <v>-148853000</v>
      </c>
      <c r="O139" s="19">
        <v>-100784000</v>
      </c>
      <c r="P139" s="19">
        <v>-76864000</v>
      </c>
      <c r="Q139" s="19">
        <v>-85280000</v>
      </c>
      <c r="R139" s="19">
        <v>-159289000</v>
      </c>
      <c r="S139" s="19">
        <v>-139768000</v>
      </c>
      <c r="T139" s="19">
        <v>11477000</v>
      </c>
      <c r="U139" s="19">
        <v>-142721000</v>
      </c>
      <c r="V139" s="19">
        <v>1912000</v>
      </c>
      <c r="W139" s="19">
        <v>-44196000</v>
      </c>
      <c r="X139" s="19">
        <v>-1719000</v>
      </c>
      <c r="Y139" s="19">
        <v>53159000</v>
      </c>
      <c r="Z139" s="19">
        <v>146149000</v>
      </c>
      <c r="AA139" s="19">
        <v>-305390000</v>
      </c>
      <c r="AB139" s="19">
        <v>116890000</v>
      </c>
      <c r="AC139" s="19">
        <v>488646000</v>
      </c>
      <c r="AD139" s="19">
        <v>-230044000</v>
      </c>
      <c r="AE139" s="19">
        <v>572352000</v>
      </c>
      <c r="AF139" s="19">
        <v>531782000</v>
      </c>
      <c r="AG139" s="19">
        <v>836766000</v>
      </c>
      <c r="AH139" s="19">
        <v>318910000</v>
      </c>
    </row>
    <row r="140" spans="1:47" x14ac:dyDescent="0.2">
      <c r="A140" t="s">
        <v>1278</v>
      </c>
      <c r="B140" s="19">
        <v>-4500000</v>
      </c>
      <c r="C140" s="19">
        <v>-11200000</v>
      </c>
      <c r="E140" s="19">
        <v>-8100000</v>
      </c>
      <c r="F140" s="19">
        <v>-2400000</v>
      </c>
      <c r="G140" s="19">
        <v>14200000</v>
      </c>
      <c r="H140" s="19">
        <v>30000000</v>
      </c>
      <c r="I140" s="19">
        <v>-2300000</v>
      </c>
      <c r="J140" s="19">
        <v>-27748000</v>
      </c>
      <c r="K140" s="19">
        <v>-17034000</v>
      </c>
      <c r="L140" s="19">
        <v>-110519000</v>
      </c>
      <c r="M140" s="19">
        <v>-98505000</v>
      </c>
      <c r="N140" s="19">
        <v>-134940000</v>
      </c>
      <c r="O140" s="19">
        <v>-92592000</v>
      </c>
      <c r="P140" s="19">
        <v>-69453000</v>
      </c>
      <c r="Q140" s="19">
        <v>-72317000</v>
      </c>
      <c r="R140" s="19">
        <v>-146218000</v>
      </c>
      <c r="S140" s="19">
        <v>-123078000</v>
      </c>
      <c r="T140" s="19">
        <v>35962000</v>
      </c>
      <c r="U140" s="19">
        <v>-115731000</v>
      </c>
      <c r="V140" s="19">
        <v>31891000</v>
      </c>
      <c r="W140" s="19">
        <v>-14989000</v>
      </c>
      <c r="X140" s="19">
        <v>39694000</v>
      </c>
      <c r="Y140" s="19">
        <v>98042000</v>
      </c>
      <c r="Z140" s="19">
        <v>204574000</v>
      </c>
      <c r="AA140" s="19">
        <v>-253212000</v>
      </c>
      <c r="AB140" s="19">
        <v>171859000</v>
      </c>
      <c r="AC140" s="19">
        <v>543179000</v>
      </c>
      <c r="AD140" s="19">
        <v>-178237000</v>
      </c>
      <c r="AE140" s="19">
        <v>630196000</v>
      </c>
      <c r="AF140" s="19">
        <v>599637000</v>
      </c>
      <c r="AG140" s="19">
        <v>919426000</v>
      </c>
      <c r="AH140" s="19">
        <v>408158000</v>
      </c>
    </row>
    <row r="141" spans="1:47" x14ac:dyDescent="0.2">
      <c r="A141" t="s">
        <v>1364</v>
      </c>
      <c r="B141" s="19">
        <v>3600000</v>
      </c>
      <c r="C141" s="19">
        <v>-900000</v>
      </c>
      <c r="E141" s="19">
        <v>-2800000</v>
      </c>
      <c r="F141" s="19">
        <v>-6500000</v>
      </c>
      <c r="G141" s="19">
        <v>-10600000</v>
      </c>
      <c r="H141" s="19">
        <v>-17800000</v>
      </c>
      <c r="I141" s="19">
        <v>-24700000</v>
      </c>
      <c r="J141" s="19">
        <v>-34842000</v>
      </c>
      <c r="R141">
        <v>0</v>
      </c>
      <c r="S141">
        <v>0</v>
      </c>
      <c r="T141">
        <v>0</v>
      </c>
      <c r="U141">
        <v>0</v>
      </c>
      <c r="V141" s="19">
        <v>157000</v>
      </c>
      <c r="W141" s="19">
        <v>630000</v>
      </c>
      <c r="X141" s="19">
        <v>3004000</v>
      </c>
      <c r="Y141" s="19">
        <v>27000000</v>
      </c>
      <c r="Z141" s="19">
        <v>58187000</v>
      </c>
      <c r="AA141" s="19">
        <v>79479000</v>
      </c>
      <c r="AB141" s="19">
        <v>94123000</v>
      </c>
      <c r="AC141" s="19">
        <v>114249000</v>
      </c>
      <c r="AD141" s="19">
        <v>131300000</v>
      </c>
      <c r="AE141" s="19">
        <v>150991000</v>
      </c>
      <c r="AF141" s="19">
        <v>207000000</v>
      </c>
      <c r="AG141" s="19">
        <v>255000000</v>
      </c>
      <c r="AH141" s="19">
        <v>312100000</v>
      </c>
    </row>
    <row r="142" spans="1:47" x14ac:dyDescent="0.2">
      <c r="A142" t="s">
        <v>1324</v>
      </c>
      <c r="B142" s="19">
        <v>400000</v>
      </c>
      <c r="C142" s="19">
        <v>900000</v>
      </c>
      <c r="E142" s="19">
        <v>2800000</v>
      </c>
      <c r="F142" s="19">
        <v>6500000</v>
      </c>
      <c r="G142" s="19">
        <v>10600000</v>
      </c>
      <c r="H142" s="19">
        <v>17800000</v>
      </c>
      <c r="I142" s="19">
        <v>24700000</v>
      </c>
      <c r="J142" s="19">
        <v>34842000</v>
      </c>
      <c r="K142" s="19">
        <v>47665000</v>
      </c>
      <c r="L142" s="19">
        <v>22108000</v>
      </c>
      <c r="M142" s="19">
        <v>16895000</v>
      </c>
      <c r="N142" s="19">
        <v>13913000</v>
      </c>
      <c r="O142" s="19">
        <v>8192000</v>
      </c>
      <c r="P142" s="19">
        <v>7411000</v>
      </c>
      <c r="Q142" s="19">
        <v>12963000</v>
      </c>
      <c r="R142" s="19">
        <v>13071000</v>
      </c>
      <c r="S142" s="19">
        <v>16690000</v>
      </c>
      <c r="T142" s="19">
        <v>24485000</v>
      </c>
      <c r="U142" s="19">
        <v>26990000</v>
      </c>
      <c r="V142" s="19">
        <v>29979000</v>
      </c>
      <c r="W142" s="19">
        <v>29207000</v>
      </c>
      <c r="X142" s="19">
        <v>41413000</v>
      </c>
      <c r="Y142" s="19">
        <v>44883000</v>
      </c>
      <c r="Z142" s="19">
        <v>58425000</v>
      </c>
      <c r="AA142" s="19">
        <v>52178000</v>
      </c>
      <c r="AB142" s="19"/>
      <c r="AC142" s="19"/>
      <c r="AD142" s="19"/>
      <c r="AE142" s="19"/>
      <c r="AF142" s="19"/>
      <c r="AG142" s="19"/>
      <c r="AH142" s="19"/>
    </row>
    <row r="143" spans="1:47" x14ac:dyDescent="0.2">
      <c r="A143" t="s">
        <v>1325</v>
      </c>
      <c r="B143" s="19">
        <v>-4900000</v>
      </c>
      <c r="C143" s="19">
        <v>-11500000</v>
      </c>
      <c r="E143" s="19">
        <v>-9900000</v>
      </c>
      <c r="F143" s="19">
        <v>-6800000</v>
      </c>
      <c r="G143" s="19">
        <v>6900000</v>
      </c>
      <c r="H143" s="19">
        <v>3500000</v>
      </c>
      <c r="I143" s="19">
        <v>-26800000</v>
      </c>
      <c r="J143" s="19">
        <v>-32872000</v>
      </c>
      <c r="K143" s="19">
        <v>-187900000</v>
      </c>
      <c r="L143" s="19">
        <v>-133797000</v>
      </c>
      <c r="M143" s="19">
        <v>-166386000</v>
      </c>
      <c r="N143" s="19">
        <v>-163664000</v>
      </c>
      <c r="O143" s="19">
        <v>-103357000</v>
      </c>
      <c r="P143" s="19">
        <v>-74166000</v>
      </c>
      <c r="Q143" s="19">
        <v>-86881000</v>
      </c>
      <c r="R143" s="19">
        <v>-178920000</v>
      </c>
      <c r="S143" s="19">
        <v>-211870000</v>
      </c>
      <c r="T143" s="19">
        <v>-31846000</v>
      </c>
      <c r="U143" s="19">
        <v>-186540000</v>
      </c>
      <c r="V143" s="19">
        <v>-44320000</v>
      </c>
      <c r="W143" s="19">
        <v>-83147000</v>
      </c>
      <c r="X143" s="19">
        <v>-48481000</v>
      </c>
      <c r="Y143" s="19">
        <v>6531000</v>
      </c>
      <c r="Z143" s="19">
        <v>104222000</v>
      </c>
      <c r="AA143" s="19">
        <v>-313142000</v>
      </c>
      <c r="AB143" s="19">
        <v>109493000000</v>
      </c>
      <c r="AC143" s="19">
        <v>446906000000</v>
      </c>
      <c r="AD143" s="19">
        <v>-295697000000</v>
      </c>
      <c r="AE143" s="19">
        <v>948581000000</v>
      </c>
      <c r="AF143" s="19">
        <v>340660000000</v>
      </c>
      <c r="AG143" s="19">
        <v>597599000000</v>
      </c>
      <c r="AH143" s="19">
        <v>32615000000</v>
      </c>
    </row>
    <row r="144" spans="1:47" x14ac:dyDescent="0.2">
      <c r="A144" s="46" t="s">
        <v>1412</v>
      </c>
      <c r="B144" s="48">
        <f>IFERROR(B143/B$3,0)</f>
        <v>-7.3187755519915845</v>
      </c>
      <c r="C144" s="48">
        <f>IFERROR(C143/C$3,0)</f>
        <v>-26.414357143735828</v>
      </c>
      <c r="E144" s="48">
        <f t="shared" ref="E144:AU144" si="47">IFERROR(E143/E$3,0)</f>
        <v>-0.38321339347573519</v>
      </c>
      <c r="F144" s="48">
        <f t="shared" si="47"/>
        <v>-7.8733125725025874E-2</v>
      </c>
      <c r="G144" s="48">
        <f t="shared" si="47"/>
        <v>3.8324370933503993E-2</v>
      </c>
      <c r="H144" s="48">
        <f t="shared" si="47"/>
        <v>1.3182933406985552E-2</v>
      </c>
      <c r="I144" s="48">
        <f t="shared" si="47"/>
        <v>-8.8117439961578281E-2</v>
      </c>
      <c r="J144" s="48">
        <f t="shared" si="47"/>
        <v>-8.978773141291474E-2</v>
      </c>
      <c r="K144" s="48">
        <f t="shared" si="47"/>
        <v>-0.47144615396870421</v>
      </c>
      <c r="L144" s="48">
        <f t="shared" si="47"/>
        <v>-0.77975725577474853</v>
      </c>
      <c r="M144" s="48">
        <f t="shared" si="47"/>
        <v>-2.3056435609182344</v>
      </c>
      <c r="N144" s="48">
        <f t="shared" si="47"/>
        <v>-6.7322852780134248</v>
      </c>
      <c r="O144" s="48">
        <f t="shared" si="47"/>
        <v>-7.8930582407298333</v>
      </c>
      <c r="P144" s="48">
        <f t="shared" si="47"/>
        <v>-1.6717255390152648</v>
      </c>
      <c r="Q144" s="48">
        <f t="shared" si="47"/>
        <v>-1.604529195486109</v>
      </c>
      <c r="R144" s="48">
        <f t="shared" si="47"/>
        <v>-30.281027253438499</v>
      </c>
      <c r="S144" s="48">
        <f t="shared" si="47"/>
        <v>-15.171946052627922</v>
      </c>
      <c r="T144" s="48">
        <f t="shared" si="47"/>
        <v>-0.12764662227775828</v>
      </c>
      <c r="U144" s="48">
        <f t="shared" si="47"/>
        <v>-1.3666601193665124</v>
      </c>
      <c r="V144" s="48">
        <f t="shared" si="47"/>
        <v>-0.1062704479234536</v>
      </c>
      <c r="W144" s="48">
        <f t="shared" si="47"/>
        <v>-0.16950773031175995</v>
      </c>
      <c r="X144" s="48">
        <f t="shared" si="47"/>
        <v>-6.9669841017588344E-2</v>
      </c>
      <c r="Y144" s="48">
        <f t="shared" si="47"/>
        <v>6.3746612991580848E-3</v>
      </c>
      <c r="Z144" s="48">
        <f t="shared" si="47"/>
        <v>7.0295805105175913E-2</v>
      </c>
      <c r="AA144" s="48">
        <f t="shared" si="47"/>
        <v>-0.15582160775354792</v>
      </c>
      <c r="AB144" s="48">
        <f t="shared" si="47"/>
        <v>45.397349228221501</v>
      </c>
      <c r="AC144" s="48">
        <f t="shared" si="47"/>
        <v>164.03204933587125</v>
      </c>
      <c r="AD144" s="48">
        <f t="shared" si="47"/>
        <v>-90.047282610068336</v>
      </c>
      <c r="AE144" s="48">
        <f t="shared" si="47"/>
        <v>261.56637953822496</v>
      </c>
      <c r="AF144" s="48">
        <f t="shared" si="47"/>
        <v>88.816130867990296</v>
      </c>
      <c r="AG144" s="48">
        <f t="shared" si="47"/>
        <v>152.28789407145624</v>
      </c>
      <c r="AH144" s="48">
        <f t="shared" si="47"/>
        <v>7.4660288647549322</v>
      </c>
      <c r="AI144" s="48">
        <f t="shared" si="47"/>
        <v>0</v>
      </c>
      <c r="AJ144" s="48">
        <f t="shared" si="47"/>
        <v>0</v>
      </c>
      <c r="AK144" s="48">
        <f t="shared" si="47"/>
        <v>0</v>
      </c>
      <c r="AL144" s="48">
        <f t="shared" si="47"/>
        <v>0</v>
      </c>
      <c r="AM144" s="48">
        <f t="shared" si="47"/>
        <v>0</v>
      </c>
      <c r="AN144" s="48">
        <f t="shared" si="47"/>
        <v>0</v>
      </c>
      <c r="AO144" s="48">
        <f t="shared" si="47"/>
        <v>0</v>
      </c>
      <c r="AP144" s="48">
        <f t="shared" si="47"/>
        <v>0</v>
      </c>
      <c r="AQ144" s="48">
        <f t="shared" si="47"/>
        <v>0</v>
      </c>
      <c r="AR144" s="48">
        <f t="shared" si="47"/>
        <v>0</v>
      </c>
      <c r="AS144" s="48">
        <f t="shared" si="47"/>
        <v>0</v>
      </c>
      <c r="AT144" s="48">
        <f t="shared" si="47"/>
        <v>0</v>
      </c>
      <c r="AU144" s="48">
        <f t="shared" si="47"/>
        <v>0</v>
      </c>
    </row>
    <row r="145" spans="1:47" x14ac:dyDescent="0.2">
      <c r="A145" t="s">
        <v>1327</v>
      </c>
      <c r="B145" s="19">
        <v>200000</v>
      </c>
      <c r="C145" s="19">
        <v>700000</v>
      </c>
      <c r="E145" s="19">
        <v>1200000</v>
      </c>
      <c r="F145" s="19">
        <v>2500000</v>
      </c>
      <c r="G145" s="19">
        <v>-300000</v>
      </c>
      <c r="H145" s="19">
        <v>-13700000</v>
      </c>
      <c r="I145" s="19">
        <v>-5600000</v>
      </c>
      <c r="J145" s="19">
        <v>-1283000</v>
      </c>
      <c r="K145" s="19">
        <v>-135596000</v>
      </c>
      <c r="L145" s="19">
        <v>-158000</v>
      </c>
      <c r="M145" s="19">
        <v>-41083000</v>
      </c>
      <c r="N145" s="19">
        <v>-680000</v>
      </c>
      <c r="O145" s="19">
        <v>400000</v>
      </c>
      <c r="P145" s="19">
        <v>4830000</v>
      </c>
      <c r="Q145" s="19">
        <v>407000</v>
      </c>
      <c r="R145">
        <v>0</v>
      </c>
      <c r="S145" s="19">
        <v>-40027000</v>
      </c>
      <c r="T145" s="19">
        <v>-3988000</v>
      </c>
      <c r="U145">
        <v>0</v>
      </c>
      <c r="V145">
        <v>0</v>
      </c>
      <c r="W145" s="19">
        <v>-29418000</v>
      </c>
      <c r="X145" s="19">
        <v>-265000</v>
      </c>
      <c r="Y145" s="19">
        <v>-4581000</v>
      </c>
      <c r="Z145" s="19">
        <v>-20683000</v>
      </c>
      <c r="AA145" s="19">
        <v>-86860000</v>
      </c>
      <c r="AB145" s="19">
        <v>-70266000</v>
      </c>
      <c r="AC145" s="19">
        <v>14776000</v>
      </c>
      <c r="AD145" s="19">
        <v>-12959000</v>
      </c>
      <c r="AE145" s="19">
        <v>-38813000</v>
      </c>
      <c r="AF145" s="19">
        <v>-99739000</v>
      </c>
      <c r="AG145" s="19">
        <v>14691000</v>
      </c>
      <c r="AH145" s="19">
        <v>76022000</v>
      </c>
    </row>
    <row r="146" spans="1:47" x14ac:dyDescent="0.2">
      <c r="A146" t="s">
        <v>1328</v>
      </c>
      <c r="B146" s="19">
        <v>-4700000</v>
      </c>
      <c r="C146" s="19">
        <v>-11900000</v>
      </c>
      <c r="E146" s="19">
        <v>-9300000</v>
      </c>
      <c r="F146" s="19">
        <v>-4900000</v>
      </c>
      <c r="G146" s="19">
        <v>14500000</v>
      </c>
      <c r="H146" s="19">
        <v>43700000</v>
      </c>
      <c r="I146" s="19">
        <v>3300000</v>
      </c>
      <c r="J146" s="19">
        <v>-26465000</v>
      </c>
      <c r="K146" s="19">
        <v>118562000</v>
      </c>
      <c r="L146" s="19">
        <v>-110361000</v>
      </c>
      <c r="M146" s="19">
        <v>-57422000</v>
      </c>
      <c r="N146" s="19">
        <v>-134260000</v>
      </c>
      <c r="O146" s="19">
        <v>-92992000</v>
      </c>
      <c r="P146" s="19">
        <v>-74283000</v>
      </c>
      <c r="Q146" s="19">
        <v>-72724000</v>
      </c>
      <c r="R146" s="19">
        <v>-146218000</v>
      </c>
      <c r="S146" s="19">
        <v>-83051000</v>
      </c>
      <c r="T146" s="19">
        <v>39950000</v>
      </c>
      <c r="U146" s="19">
        <v>-115731000</v>
      </c>
      <c r="V146" s="19">
        <v>31891000</v>
      </c>
      <c r="W146" s="19">
        <v>14429000</v>
      </c>
      <c r="X146" s="19">
        <v>39959000</v>
      </c>
      <c r="Y146" s="19">
        <v>102623000</v>
      </c>
      <c r="Z146" s="19">
        <v>225257000</v>
      </c>
      <c r="AA146" s="19">
        <v>-166352000</v>
      </c>
      <c r="AB146" s="19">
        <v>242125000</v>
      </c>
      <c r="AC146" s="19">
        <v>528403000</v>
      </c>
      <c r="AD146" s="19">
        <v>-165278000</v>
      </c>
      <c r="AE146" s="19">
        <v>669009000</v>
      </c>
      <c r="AF146" s="19">
        <v>699376000</v>
      </c>
      <c r="AG146" s="19">
        <v>904735000</v>
      </c>
      <c r="AH146" s="19">
        <v>332136000</v>
      </c>
    </row>
    <row r="147" spans="1:47" x14ac:dyDescent="0.2">
      <c r="A147" t="s">
        <v>1329</v>
      </c>
      <c r="B147">
        <v>0.4</v>
      </c>
      <c r="C147">
        <v>0.4</v>
      </c>
      <c r="E147">
        <v>0.4</v>
      </c>
      <c r="F147">
        <v>0.4</v>
      </c>
      <c r="G147">
        <v>6.8000000000000005E-2</v>
      </c>
      <c r="H147">
        <v>0.4</v>
      </c>
      <c r="I147">
        <v>2.9000000000000001E-2</v>
      </c>
      <c r="J147">
        <v>0.4</v>
      </c>
      <c r="K147">
        <v>0.4</v>
      </c>
      <c r="L147">
        <v>0.4</v>
      </c>
      <c r="M147">
        <v>0.4</v>
      </c>
      <c r="N147">
        <v>0.4</v>
      </c>
      <c r="O147">
        <v>5.0000000000000001E-3</v>
      </c>
      <c r="P147">
        <v>0</v>
      </c>
      <c r="Q147">
        <v>0</v>
      </c>
      <c r="R147">
        <v>0.35</v>
      </c>
      <c r="S147">
        <v>0.35</v>
      </c>
      <c r="T147">
        <v>0</v>
      </c>
      <c r="U147">
        <v>0</v>
      </c>
      <c r="V147">
        <v>0.35</v>
      </c>
      <c r="W147">
        <v>0.35</v>
      </c>
      <c r="X147">
        <v>1E-3</v>
      </c>
      <c r="Y147">
        <v>0.13600000000000001</v>
      </c>
      <c r="Z147">
        <v>0.03</v>
      </c>
      <c r="AA147">
        <v>0.4</v>
      </c>
      <c r="AB147">
        <v>5.0999999999999997E-2</v>
      </c>
      <c r="AC147">
        <v>8.2000000000000003E-2</v>
      </c>
      <c r="AD147">
        <v>0.27</v>
      </c>
      <c r="AE147">
        <v>0.27</v>
      </c>
      <c r="AF147">
        <v>0.35599999999999998</v>
      </c>
      <c r="AG147">
        <v>0.28399999999999997</v>
      </c>
      <c r="AH147">
        <v>0.21</v>
      </c>
    </row>
    <row r="148" spans="1:47" x14ac:dyDescent="0.2">
      <c r="A148" t="s">
        <v>1330</v>
      </c>
      <c r="B148" s="19">
        <v>80000</v>
      </c>
      <c r="C148" s="19">
        <v>280000</v>
      </c>
      <c r="E148" s="19">
        <v>480000</v>
      </c>
      <c r="F148" s="19">
        <v>1000000</v>
      </c>
      <c r="G148" s="14">
        <v>-20270.27</v>
      </c>
      <c r="H148" s="19">
        <v>-5480000</v>
      </c>
      <c r="I148" s="14">
        <v>-162318.84099999999</v>
      </c>
      <c r="J148" s="19">
        <v>-513200</v>
      </c>
      <c r="K148" s="19">
        <v>-54238400</v>
      </c>
      <c r="L148" s="19">
        <v>-63200</v>
      </c>
      <c r="M148" s="19">
        <v>-16433200</v>
      </c>
      <c r="N148" s="19">
        <v>-272000</v>
      </c>
      <c r="O148" s="14">
        <v>2124.9360000000001</v>
      </c>
      <c r="P148">
        <v>0</v>
      </c>
      <c r="Q148">
        <v>0</v>
      </c>
      <c r="R148">
        <v>0</v>
      </c>
      <c r="S148" s="19">
        <v>-14009450</v>
      </c>
      <c r="T148">
        <v>0</v>
      </c>
      <c r="U148">
        <v>0</v>
      </c>
      <c r="V148">
        <v>0</v>
      </c>
      <c r="W148" s="19">
        <v>-10296300</v>
      </c>
      <c r="X148">
        <v>-360.26900000000001</v>
      </c>
      <c r="Y148" s="14">
        <v>-621429.98899999994</v>
      </c>
      <c r="Z148" s="14">
        <v>-612764.01300000004</v>
      </c>
      <c r="AA148" s="19">
        <v>-34744000</v>
      </c>
      <c r="AB148" s="14">
        <v>-3566084.6320000002</v>
      </c>
      <c r="AC148" s="14">
        <v>1210664.8640000001</v>
      </c>
      <c r="AD148" s="19">
        <v>-3498930</v>
      </c>
      <c r="AE148" s="19">
        <v>-10479510</v>
      </c>
      <c r="AF148" s="19">
        <v>-35507084</v>
      </c>
      <c r="AG148" s="19">
        <v>4172244</v>
      </c>
      <c r="AH148" s="19">
        <v>15964620</v>
      </c>
    </row>
    <row r="151" spans="1:47" x14ac:dyDescent="0.2">
      <c r="A151" s="46"/>
      <c r="B151" s="48"/>
      <c r="C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2"/>
    </row>
    <row r="153" spans="1:47" ht="18" x14ac:dyDescent="0.2">
      <c r="A153" s="23"/>
    </row>
    <row r="154" spans="1:47" ht="18" x14ac:dyDescent="0.2">
      <c r="A154" s="23"/>
    </row>
    <row r="155" spans="1:47" ht="18" x14ac:dyDescent="0.2">
      <c r="A155" s="23"/>
    </row>
    <row r="156" spans="1:47" ht="18" x14ac:dyDescent="0.2">
      <c r="A156" s="22"/>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H62">
    <sortCondition ref="C1:AH1"/>
  </sortState>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825B-3DC7-6E43-B240-A7C729ED0338}">
  <dimension ref="A1:AU151"/>
  <sheetViews>
    <sheetView workbookViewId="0"/>
  </sheetViews>
  <sheetFormatPr baseColWidth="10" defaultRowHeight="16" x14ac:dyDescent="0.2"/>
  <sheetData>
    <row r="1" spans="1:47" x14ac:dyDescent="0.2">
      <c r="A1" t="s">
        <v>1283</v>
      </c>
      <c r="B1" t="s">
        <v>1284</v>
      </c>
      <c r="C1" s="17">
        <v>42369</v>
      </c>
      <c r="D1" s="17">
        <v>42735</v>
      </c>
      <c r="E1" s="17">
        <v>43100</v>
      </c>
      <c r="F1" s="17">
        <v>43465</v>
      </c>
      <c r="G1" s="17">
        <v>43830</v>
      </c>
      <c r="H1" s="17">
        <v>44196</v>
      </c>
      <c r="I1" s="17">
        <v>44561</v>
      </c>
      <c r="J1" s="17">
        <v>44926</v>
      </c>
      <c r="K1" s="17">
        <v>45291</v>
      </c>
      <c r="L1" s="17">
        <v>45657</v>
      </c>
    </row>
    <row r="2" spans="1:47" x14ac:dyDescent="0.2">
      <c r="C2" s="41">
        <v>1.3592353718698755</v>
      </c>
      <c r="D2" s="41">
        <v>1.3408655143236416</v>
      </c>
      <c r="E2" s="41">
        <v>1.3081614773889187</v>
      </c>
      <c r="F2" s="41">
        <v>1.2816317011746046</v>
      </c>
      <c r="G2" s="41">
        <v>1.2620696220330916</v>
      </c>
      <c r="H2" s="41">
        <v>1.231407573454085</v>
      </c>
      <c r="I2" s="41">
        <v>1.2144058909803599</v>
      </c>
      <c r="J2" s="41">
        <v>1.1298901106999999</v>
      </c>
      <c r="K2" s="41">
        <v>1.0618269999999999</v>
      </c>
      <c r="L2" s="41">
        <v>1.03</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8215218.5875815274</v>
      </c>
      <c r="D3">
        <f t="shared" ref="D3:J3" si="0">D$2*D90</f>
        <v>22096122.81053929</v>
      </c>
      <c r="E3">
        <f t="shared" si="0"/>
        <v>34165253.30496639</v>
      </c>
      <c r="F3">
        <f t="shared" si="0"/>
        <v>39005179.193547912</v>
      </c>
      <c r="G3">
        <f t="shared" si="0"/>
        <v>54398986.918492347</v>
      </c>
      <c r="H3">
        <f t="shared" si="0"/>
        <v>71414250.814896211</v>
      </c>
      <c r="I3">
        <f t="shared" si="0"/>
        <v>40139757.914573833</v>
      </c>
      <c r="J3">
        <f t="shared" si="0"/>
        <v>58891002.459794693</v>
      </c>
      <c r="K3">
        <f t="shared" ref="K3:AU3" si="1">K2*K90</f>
        <v>38517774.424999997</v>
      </c>
      <c r="L3">
        <f t="shared" si="1"/>
        <v>59613310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J4" si="2">C$2*C91</f>
        <v>8215218.5875815274</v>
      </c>
      <c r="D4">
        <f t="shared" si="2"/>
        <v>22096122.81053929</v>
      </c>
      <c r="E4">
        <f t="shared" si="2"/>
        <v>34165253.30496639</v>
      </c>
      <c r="F4">
        <f t="shared" si="2"/>
        <v>39005179.193547912</v>
      </c>
      <c r="G4">
        <f t="shared" si="2"/>
        <v>54398986.918492347</v>
      </c>
      <c r="H4">
        <f t="shared" si="2"/>
        <v>71414250.814896211</v>
      </c>
      <c r="I4">
        <f t="shared" si="2"/>
        <v>40139757.914573833</v>
      </c>
      <c r="J4">
        <f t="shared" si="2"/>
        <v>58891002.459794693</v>
      </c>
      <c r="K4">
        <f t="shared" ref="K4:L4" si="3">K$2*K91</f>
        <v>38517774.424999997</v>
      </c>
      <c r="L4">
        <f t="shared" si="3"/>
        <v>59613310</v>
      </c>
    </row>
    <row r="5" spans="1:47" x14ac:dyDescent="0.2">
      <c r="A5" t="s">
        <v>1287</v>
      </c>
      <c r="C5">
        <f t="shared" ref="C5:J5" si="4">C$2*C92</f>
        <v>26441205.688984688</v>
      </c>
      <c r="D5">
        <f t="shared" si="4"/>
        <v>65217016.885673285</v>
      </c>
      <c r="E5">
        <f t="shared" si="4"/>
        <v>125154424.86475264</v>
      </c>
      <c r="F5">
        <f t="shared" si="4"/>
        <v>155467051.87928423</v>
      </c>
      <c r="G5">
        <f t="shared" si="4"/>
        <v>188642808.47490823</v>
      </c>
      <c r="H5">
        <f t="shared" si="4"/>
        <v>239603591.41997549</v>
      </c>
      <c r="I5">
        <f t="shared" si="4"/>
        <v>365418375.81366324</v>
      </c>
      <c r="J5">
        <f t="shared" si="4"/>
        <v>576565975.13854945</v>
      </c>
      <c r="K5">
        <f t="shared" ref="K5:L5" si="5">K$2*K92</f>
        <v>585667671.0819999</v>
      </c>
      <c r="L5">
        <f t="shared" si="5"/>
        <v>609904200</v>
      </c>
    </row>
    <row r="6" spans="1:47" x14ac:dyDescent="0.2">
      <c r="A6" t="s">
        <v>1333</v>
      </c>
      <c r="C6">
        <f t="shared" ref="C6:J6" si="6">C$2*C93</f>
        <v>11258546.585198179</v>
      </c>
      <c r="D6">
        <f t="shared" si="6"/>
        <v>22523858.909608532</v>
      </c>
      <c r="E6">
        <f t="shared" si="6"/>
        <v>36661225.403824449</v>
      </c>
      <c r="F6">
        <f t="shared" si="6"/>
        <v>41254442.829109348</v>
      </c>
      <c r="G6">
        <f t="shared" si="6"/>
        <v>51818054.541434675</v>
      </c>
      <c r="H6">
        <f t="shared" si="6"/>
        <v>54390041.111893483</v>
      </c>
      <c r="I6">
        <f t="shared" si="6"/>
        <v>86339401.225139663</v>
      </c>
      <c r="J6">
        <f t="shared" si="6"/>
        <v>102035856.33687419</v>
      </c>
      <c r="K6">
        <f t="shared" ref="K6:L6" si="7">K$2*K93</f>
        <v>123699660.01899998</v>
      </c>
      <c r="L6">
        <f t="shared" si="7"/>
        <v>129603870</v>
      </c>
    </row>
    <row r="7" spans="1:47" x14ac:dyDescent="0.2">
      <c r="A7" t="s">
        <v>1334</v>
      </c>
      <c r="C7">
        <f t="shared" ref="C7:J7" si="8">C$2*C94</f>
        <v>11258546.585198179</v>
      </c>
      <c r="D7">
        <f t="shared" si="8"/>
        <v>22523858.909608532</v>
      </c>
      <c r="E7">
        <f t="shared" si="8"/>
        <v>36661225.403824449</v>
      </c>
      <c r="F7">
        <f t="shared" si="8"/>
        <v>41254442.829109348</v>
      </c>
      <c r="G7">
        <f t="shared" si="8"/>
        <v>51818054.541434675</v>
      </c>
      <c r="H7">
        <f t="shared" si="8"/>
        <v>54390041.111893483</v>
      </c>
      <c r="I7">
        <f t="shared" si="8"/>
        <v>86339401.225139663</v>
      </c>
      <c r="J7">
        <f t="shared" si="8"/>
        <v>102035856.33687419</v>
      </c>
      <c r="K7">
        <f t="shared" ref="K7:L7" si="9">K$2*K94</f>
        <v>123699660.01899998</v>
      </c>
      <c r="L7">
        <f t="shared" si="9"/>
        <v>129603870</v>
      </c>
    </row>
    <row r="8" spans="1:47" x14ac:dyDescent="0.2">
      <c r="A8" s="46" t="s">
        <v>1408</v>
      </c>
      <c r="C8">
        <f t="shared" ref="C8:J8" si="10">C$2*C95</f>
        <v>1.3704500330906686</v>
      </c>
      <c r="D8">
        <f t="shared" si="10"/>
        <v>1.0193579707506524</v>
      </c>
      <c r="E8">
        <f t="shared" si="10"/>
        <v>1.0730558639966306</v>
      </c>
      <c r="F8">
        <f t="shared" si="10"/>
        <v>1.0576657685483342</v>
      </c>
      <c r="G8">
        <f t="shared" si="10"/>
        <v>0.9525555065772684</v>
      </c>
      <c r="H8">
        <f t="shared" si="10"/>
        <v>0.76161327033831083</v>
      </c>
      <c r="I8">
        <f t="shared" si="10"/>
        <v>2.1509696547968415</v>
      </c>
      <c r="J8">
        <f t="shared" si="10"/>
        <v>1.7326221676483569</v>
      </c>
      <c r="K8">
        <f t="shared" ref="K8:L8" si="11">K$2*K95</f>
        <v>3.2114955203308062</v>
      </c>
      <c r="L8">
        <f t="shared" si="11"/>
        <v>2.174076057846813</v>
      </c>
    </row>
    <row r="9" spans="1:47" x14ac:dyDescent="0.2">
      <c r="A9" t="s">
        <v>1335</v>
      </c>
      <c r="C9">
        <f t="shared" ref="C9:J9" si="12">C$2*C96</f>
        <v>11258546.585198179</v>
      </c>
      <c r="D9">
        <f t="shared" si="12"/>
        <v>22523858.909608532</v>
      </c>
      <c r="E9">
        <f t="shared" si="12"/>
        <v>36661225.403824449</v>
      </c>
      <c r="F9">
        <f t="shared" si="12"/>
        <v>41254442.829109348</v>
      </c>
      <c r="G9">
        <f t="shared" si="12"/>
        <v>51818054.541434675</v>
      </c>
      <c r="H9">
        <f t="shared" si="12"/>
        <v>54390041.111893483</v>
      </c>
      <c r="I9">
        <f t="shared" si="12"/>
        <v>86339401.225139663</v>
      </c>
      <c r="J9">
        <f t="shared" si="12"/>
        <v>102035856.33687419</v>
      </c>
      <c r="K9">
        <f t="shared" ref="K9:L9" si="13">K$2*K96</f>
        <v>123699660.01899998</v>
      </c>
      <c r="L9">
        <f t="shared" si="13"/>
        <v>129603870</v>
      </c>
    </row>
    <row r="10" spans="1:47" x14ac:dyDescent="0.2">
      <c r="A10" s="46" t="s">
        <v>1409</v>
      </c>
      <c r="C10">
        <f t="shared" ref="C10:J10" si="14">C$2*C97</f>
        <v>1.3704500330906686</v>
      </c>
      <c r="D10">
        <f t="shared" si="14"/>
        <v>1.0193579707506524</v>
      </c>
      <c r="E10">
        <f t="shared" si="14"/>
        <v>1.0730558639966306</v>
      </c>
      <c r="F10">
        <f t="shared" si="14"/>
        <v>1.0576657685483342</v>
      </c>
      <c r="G10">
        <f t="shared" si="14"/>
        <v>0.9525555065772684</v>
      </c>
      <c r="H10">
        <f t="shared" si="14"/>
        <v>0.76161327033831083</v>
      </c>
      <c r="I10">
        <f t="shared" si="14"/>
        <v>2.1509696547968415</v>
      </c>
      <c r="J10">
        <f t="shared" si="14"/>
        <v>1.7326221676483569</v>
      </c>
      <c r="K10">
        <f t="shared" ref="K10:L10" si="15">K$2*K97</f>
        <v>3.2114955203308062</v>
      </c>
      <c r="L10">
        <f t="shared" si="15"/>
        <v>2.174076057846813</v>
      </c>
    </row>
    <row r="11" spans="1:47" x14ac:dyDescent="0.2">
      <c r="A11" t="s">
        <v>1336</v>
      </c>
      <c r="C11">
        <f t="shared" ref="C11:J11" si="16">C$2*C98</f>
        <v>15182659.103786509</v>
      </c>
      <c r="D11">
        <f t="shared" si="16"/>
        <v>42693157.976064749</v>
      </c>
      <c r="E11">
        <f t="shared" si="16"/>
        <v>88493199.460928187</v>
      </c>
      <c r="F11">
        <f t="shared" si="16"/>
        <v>114212609.05017489</v>
      </c>
      <c r="G11">
        <f t="shared" si="16"/>
        <v>136824753.93347356</v>
      </c>
      <c r="H11">
        <f t="shared" si="16"/>
        <v>185213550.30808201</v>
      </c>
      <c r="I11">
        <f t="shared" si="16"/>
        <v>279078974.58852357</v>
      </c>
      <c r="J11">
        <f t="shared" si="16"/>
        <v>474530118.80167526</v>
      </c>
      <c r="K11">
        <f t="shared" ref="K11:L11" si="17">K$2*K98</f>
        <v>461968011.06299996</v>
      </c>
      <c r="L11">
        <f t="shared" si="17"/>
        <v>480300330</v>
      </c>
    </row>
    <row r="12" spans="1:47" x14ac:dyDescent="0.2">
      <c r="A12" t="s">
        <v>1293</v>
      </c>
      <c r="C12">
        <f t="shared" ref="C12:J12" si="18">C$2*C99</f>
        <v>-18225987.101403162</v>
      </c>
      <c r="D12">
        <f t="shared" si="18"/>
        <v>-43120894.075133994</v>
      </c>
      <c r="E12">
        <f t="shared" si="18"/>
        <v>-90989171.559786245</v>
      </c>
      <c r="F12">
        <f t="shared" si="18"/>
        <v>-116461872.68573631</v>
      </c>
      <c r="G12">
        <f t="shared" si="18"/>
        <v>-134243821.55641589</v>
      </c>
      <c r="H12">
        <f t="shared" si="18"/>
        <v>-168189340.60507929</v>
      </c>
      <c r="I12">
        <f t="shared" si="18"/>
        <v>-325278617.8990894</v>
      </c>
      <c r="J12">
        <f t="shared" si="18"/>
        <v>-517674972.67875475</v>
      </c>
      <c r="K12">
        <f t="shared" ref="K12:L12" si="19">K$2*K99</f>
        <v>-547149896.65699995</v>
      </c>
      <c r="L12">
        <f t="shared" si="19"/>
        <v>-550290890</v>
      </c>
    </row>
    <row r="13" spans="1:47" x14ac:dyDescent="0.2">
      <c r="A13" s="46" t="s">
        <v>1410</v>
      </c>
      <c r="C13">
        <f t="shared" ref="C13:J13" si="20">C$2*C100</f>
        <v>-2.218563864990073</v>
      </c>
      <c r="D13">
        <f t="shared" si="20"/>
        <v>-1.9515140481825355</v>
      </c>
      <c r="E13">
        <f t="shared" si="20"/>
        <v>-2.663207872267106</v>
      </c>
      <c r="F13">
        <f t="shared" si="20"/>
        <v>-2.9858053492804104</v>
      </c>
      <c r="G13">
        <f t="shared" si="20"/>
        <v>-2.467763264737953</v>
      </c>
      <c r="H13">
        <f t="shared" si="20"/>
        <v>-2.3551229437528018</v>
      </c>
      <c r="I13">
        <f t="shared" si="20"/>
        <v>-8.1036517108885739</v>
      </c>
      <c r="J13">
        <f t="shared" si="20"/>
        <v>-8.7903915888029776</v>
      </c>
      <c r="K13">
        <f t="shared" ref="K13:L13" si="21">K$2*K100</f>
        <v>-14.205127498277051</v>
      </c>
      <c r="L13">
        <f t="shared" si="21"/>
        <v>-9.2310071358225212</v>
      </c>
    </row>
    <row r="14" spans="1:47" x14ac:dyDescent="0.2">
      <c r="A14" t="s">
        <v>1295</v>
      </c>
      <c r="C14">
        <f t="shared" ref="C14:J14" si="22">C$2*C101</f>
        <v>0</v>
      </c>
      <c r="D14">
        <f t="shared" si="22"/>
        <v>703954.39501991181</v>
      </c>
      <c r="E14">
        <f t="shared" si="22"/>
        <v>2632020.8925065044</v>
      </c>
      <c r="F14">
        <f t="shared" si="22"/>
        <v>7083578.4123920398</v>
      </c>
      <c r="G14">
        <f t="shared" si="22"/>
        <v>8626245.8665961809</v>
      </c>
      <c r="H14">
        <f t="shared" si="22"/>
        <v>2896270.6127640079</v>
      </c>
      <c r="I14">
        <f t="shared" si="22"/>
        <v>1558082.7581278018</v>
      </c>
      <c r="J14">
        <f t="shared" si="22"/>
        <v>9651521.3255993985</v>
      </c>
      <c r="K14">
        <f t="shared" ref="K14:L14" si="23">K$2*K101</f>
        <v>52912963.063999996</v>
      </c>
      <c r="L14">
        <f t="shared" si="23"/>
        <v>49241210</v>
      </c>
    </row>
    <row r="15" spans="1:47" x14ac:dyDescent="0.2">
      <c r="A15" t="s">
        <v>1337</v>
      </c>
      <c r="C15">
        <f t="shared" ref="C15:J15" si="24">C$2*C102</f>
        <v>0</v>
      </c>
      <c r="D15">
        <f t="shared" si="24"/>
        <v>703954.39501991181</v>
      </c>
      <c r="E15">
        <f t="shared" si="24"/>
        <v>2632020.8925065044</v>
      </c>
      <c r="F15">
        <f t="shared" si="24"/>
        <v>7083578.4123920398</v>
      </c>
      <c r="G15">
        <f t="shared" si="24"/>
        <v>8626245.8665961809</v>
      </c>
      <c r="H15">
        <f t="shared" si="24"/>
        <v>2896270.6127640079</v>
      </c>
      <c r="I15">
        <f t="shared" si="24"/>
        <v>1558082.7581278018</v>
      </c>
      <c r="J15">
        <f t="shared" si="24"/>
        <v>9651521.3255993985</v>
      </c>
      <c r="K15">
        <f t="shared" ref="K15:L15" si="25">K$2*K102</f>
        <v>52912963.063999996</v>
      </c>
      <c r="L15">
        <f t="shared" si="25"/>
        <v>49241210</v>
      </c>
    </row>
    <row r="16" spans="1:47" x14ac:dyDescent="0.2">
      <c r="A16" s="46"/>
      <c r="C16">
        <f t="shared" ref="C16:J16" si="26">C$2*C103</f>
        <v>0</v>
      </c>
      <c r="D16">
        <f t="shared" si="26"/>
        <v>3.1858729291825962E-2</v>
      </c>
      <c r="E16">
        <f t="shared" si="26"/>
        <v>7.7037944633763455E-2</v>
      </c>
      <c r="F16">
        <f t="shared" si="26"/>
        <v>0.18160609844253139</v>
      </c>
      <c r="G16">
        <f t="shared" si="26"/>
        <v>0.15857364916595135</v>
      </c>
      <c r="H16">
        <f t="shared" si="26"/>
        <v>4.0555919577887366E-2</v>
      </c>
      <c r="I16">
        <f t="shared" si="26"/>
        <v>3.8816446313496511E-2</v>
      </c>
      <c r="J16">
        <f t="shared" si="26"/>
        <v>0.16388787628786863</v>
      </c>
      <c r="K16">
        <f t="shared" ref="K16:L16" si="27">K$2*K103</f>
        <v>1.3737284631288766</v>
      </c>
      <c r="L16">
        <f t="shared" si="27"/>
        <v>0.8260103322563368</v>
      </c>
    </row>
    <row r="17" spans="1:12" x14ac:dyDescent="0.2">
      <c r="A17" t="s">
        <v>1298</v>
      </c>
      <c r="C17">
        <f t="shared" ref="C17:J17" si="28">C$2*C104</f>
        <v>0</v>
      </c>
      <c r="D17">
        <f t="shared" si="28"/>
        <v>0</v>
      </c>
      <c r="E17">
        <f t="shared" si="28"/>
        <v>0</v>
      </c>
      <c r="F17">
        <f t="shared" si="28"/>
        <v>0</v>
      </c>
      <c r="G17">
        <f t="shared" si="28"/>
        <v>0</v>
      </c>
      <c r="H17">
        <f t="shared" si="28"/>
        <v>0</v>
      </c>
      <c r="I17">
        <f t="shared" si="28"/>
        <v>-1609087.8055489769</v>
      </c>
      <c r="J17">
        <f t="shared" si="28"/>
        <v>-27754620.679234799</v>
      </c>
      <c r="K17">
        <f t="shared" ref="K17:L17" si="29">K$2*K104</f>
        <v>-16705724.190999998</v>
      </c>
      <c r="L17">
        <f t="shared" si="29"/>
        <v>-33541950</v>
      </c>
    </row>
    <row r="18" spans="1:12" x14ac:dyDescent="0.2">
      <c r="A18" t="s">
        <v>1339</v>
      </c>
      <c r="C18">
        <f t="shared" ref="C18:J18" si="30">C$2*C105</f>
        <v>0</v>
      </c>
      <c r="D18">
        <f t="shared" si="30"/>
        <v>0</v>
      </c>
      <c r="E18">
        <f t="shared" si="30"/>
        <v>0</v>
      </c>
      <c r="F18">
        <f t="shared" si="30"/>
        <v>0</v>
      </c>
      <c r="G18">
        <f t="shared" si="30"/>
        <v>0</v>
      </c>
      <c r="H18">
        <f t="shared" si="30"/>
        <v>0</v>
      </c>
      <c r="I18">
        <f t="shared" si="30"/>
        <v>0</v>
      </c>
      <c r="J18">
        <f t="shared" si="30"/>
        <v>0</v>
      </c>
      <c r="K18">
        <f t="shared" ref="K18:L18" si="31">K$2*K105</f>
        <v>0</v>
      </c>
      <c r="L18">
        <f t="shared" si="31"/>
        <v>-33541950</v>
      </c>
    </row>
    <row r="19" spans="1:12" x14ac:dyDescent="0.2">
      <c r="A19" t="s">
        <v>1340</v>
      </c>
      <c r="C19">
        <f t="shared" ref="C19:J19" si="32">C$2*C106</f>
        <v>0</v>
      </c>
      <c r="D19">
        <f t="shared" si="32"/>
        <v>0</v>
      </c>
      <c r="E19">
        <f t="shared" si="32"/>
        <v>0</v>
      </c>
      <c r="F19">
        <f t="shared" si="32"/>
        <v>0</v>
      </c>
      <c r="G19">
        <f t="shared" si="32"/>
        <v>0</v>
      </c>
      <c r="H19">
        <f t="shared" si="32"/>
        <v>0</v>
      </c>
      <c r="I19">
        <f t="shared" si="32"/>
        <v>-1609087.8055489769</v>
      </c>
      <c r="J19">
        <f t="shared" si="32"/>
        <v>-12518052.536445299</v>
      </c>
      <c r="K19">
        <f t="shared" ref="K19:L19" si="33">K$2*K106</f>
        <v>-16599541.490999999</v>
      </c>
      <c r="L19">
        <f t="shared" si="33"/>
        <v>0</v>
      </c>
    </row>
    <row r="20" spans="1:12" x14ac:dyDescent="0.2">
      <c r="A20" t="s">
        <v>1341</v>
      </c>
      <c r="C20">
        <f t="shared" ref="C20:J20" si="34">C$2*C107</f>
        <v>0</v>
      </c>
      <c r="D20">
        <f t="shared" si="34"/>
        <v>0</v>
      </c>
      <c r="E20">
        <f t="shared" si="34"/>
        <v>0</v>
      </c>
      <c r="F20">
        <f t="shared" si="34"/>
        <v>0</v>
      </c>
      <c r="G20">
        <f t="shared" si="34"/>
        <v>0</v>
      </c>
      <c r="H20">
        <f t="shared" si="34"/>
        <v>0</v>
      </c>
      <c r="I20">
        <f t="shared" si="34"/>
        <v>0</v>
      </c>
      <c r="J20">
        <f t="shared" si="34"/>
        <v>-15236568.142789498</v>
      </c>
      <c r="K20">
        <f t="shared" ref="K20:L20" si="35">K$2*K107</f>
        <v>-106182.69999999998</v>
      </c>
      <c r="L20">
        <f t="shared" si="35"/>
        <v>0</v>
      </c>
    </row>
    <row r="21" spans="1:12" x14ac:dyDescent="0.2">
      <c r="A21" t="s">
        <v>1360</v>
      </c>
      <c r="C21">
        <f t="shared" ref="C21:J21" si="36">C$2*C108</f>
        <v>0</v>
      </c>
      <c r="D21">
        <f t="shared" si="36"/>
        <v>0</v>
      </c>
      <c r="E21">
        <f t="shared" si="36"/>
        <v>0</v>
      </c>
      <c r="F21">
        <f t="shared" si="36"/>
        <v>0</v>
      </c>
      <c r="G21">
        <f t="shared" si="36"/>
        <v>0</v>
      </c>
      <c r="H21">
        <f t="shared" si="36"/>
        <v>0</v>
      </c>
      <c r="I21">
        <f t="shared" si="36"/>
        <v>0</v>
      </c>
      <c r="J21">
        <f t="shared" si="36"/>
        <v>15236568.142789498</v>
      </c>
      <c r="K21">
        <f t="shared" ref="K21:L21" si="37">K$2*K108</f>
        <v>106182.69999999998</v>
      </c>
      <c r="L21">
        <f t="shared" si="37"/>
        <v>0</v>
      </c>
    </row>
    <row r="22" spans="1:12" x14ac:dyDescent="0.2">
      <c r="A22" t="s">
        <v>1304</v>
      </c>
      <c r="C22">
        <f t="shared" ref="C22:J22" si="38">C$2*C109</f>
        <v>-18225987.101403162</v>
      </c>
      <c r="D22">
        <f t="shared" si="38"/>
        <v>-42416939.680114083</v>
      </c>
      <c r="E22">
        <f t="shared" si="38"/>
        <v>-88357150.667279735</v>
      </c>
      <c r="F22">
        <f t="shared" si="38"/>
        <v>-109378294.27334428</v>
      </c>
      <c r="G22">
        <f t="shared" si="38"/>
        <v>-125617575.68981971</v>
      </c>
      <c r="H22">
        <f t="shared" si="38"/>
        <v>-165293069.99231529</v>
      </c>
      <c r="I22">
        <f t="shared" si="38"/>
        <v>-325329622.94651055</v>
      </c>
      <c r="J22">
        <f t="shared" si="38"/>
        <v>-535778072.03239018</v>
      </c>
      <c r="K22">
        <f t="shared" ref="K22:L22" si="39">K$2*K109</f>
        <v>-510942657.78399992</v>
      </c>
      <c r="L22">
        <f t="shared" si="39"/>
        <v>-534591630</v>
      </c>
    </row>
    <row r="23" spans="1:12" x14ac:dyDescent="0.2">
      <c r="A23" t="s">
        <v>1305</v>
      </c>
      <c r="C23">
        <f t="shared" ref="C23:J23" si="40">C$2*C110</f>
        <v>-1375546.1963323141</v>
      </c>
      <c r="D23">
        <f t="shared" si="40"/>
        <v>0</v>
      </c>
      <c r="E23">
        <f t="shared" si="40"/>
        <v>0</v>
      </c>
      <c r="F23">
        <f t="shared" si="40"/>
        <v>0</v>
      </c>
      <c r="G23">
        <f t="shared" si="40"/>
        <v>0</v>
      </c>
      <c r="H23">
        <f t="shared" si="40"/>
        <v>0</v>
      </c>
      <c r="I23">
        <f t="shared" si="40"/>
        <v>0</v>
      </c>
      <c r="J23">
        <f t="shared" si="40"/>
        <v>0</v>
      </c>
      <c r="K23">
        <f t="shared" ref="K23:L23" si="41">K$2*K110</f>
        <v>0</v>
      </c>
      <c r="L23">
        <f t="shared" si="41"/>
        <v>0</v>
      </c>
    </row>
    <row r="24" spans="1:12" x14ac:dyDescent="0.2">
      <c r="A24" t="s">
        <v>1306</v>
      </c>
      <c r="C24">
        <f t="shared" ref="C24:J24" si="42">C$2*C111</f>
        <v>-16850440.905070849</v>
      </c>
      <c r="D24">
        <f t="shared" si="42"/>
        <v>-42416939.680114083</v>
      </c>
      <c r="E24">
        <f t="shared" si="42"/>
        <v>-88357150.667279735</v>
      </c>
      <c r="F24">
        <f t="shared" si="42"/>
        <v>-109378294.27334428</v>
      </c>
      <c r="G24">
        <f t="shared" si="42"/>
        <v>-125617575.68981971</v>
      </c>
      <c r="H24">
        <f t="shared" si="42"/>
        <v>-165293069.99231529</v>
      </c>
      <c r="I24">
        <f t="shared" si="42"/>
        <v>-325329622.94651055</v>
      </c>
      <c r="J24">
        <f t="shared" si="42"/>
        <v>-535778072.03239018</v>
      </c>
      <c r="K24">
        <f t="shared" ref="K24:L24" si="43">K$2*K111</f>
        <v>-510942657.78399992</v>
      </c>
      <c r="L24">
        <f t="shared" si="43"/>
        <v>-534591630</v>
      </c>
    </row>
    <row r="25" spans="1:12" x14ac:dyDescent="0.2">
      <c r="A25" t="s">
        <v>1345</v>
      </c>
      <c r="C25">
        <f t="shared" ref="C25:J25" si="44">C$2*C112</f>
        <v>-16850440.905070849</v>
      </c>
      <c r="D25">
        <f t="shared" si="44"/>
        <v>-42416939.680114083</v>
      </c>
      <c r="E25">
        <f t="shared" si="44"/>
        <v>-88357150.667279735</v>
      </c>
      <c r="F25">
        <f t="shared" si="44"/>
        <v>-109378294.27334428</v>
      </c>
      <c r="G25">
        <f t="shared" si="44"/>
        <v>-125617575.68981971</v>
      </c>
      <c r="H25">
        <f t="shared" si="44"/>
        <v>-165293069.99231529</v>
      </c>
      <c r="I25">
        <f t="shared" si="44"/>
        <v>-325329622.94651055</v>
      </c>
      <c r="J25">
        <f t="shared" si="44"/>
        <v>-535778072.03239018</v>
      </c>
      <c r="K25">
        <f t="shared" ref="K25:L25" si="45">K$2*K112</f>
        <v>-510942657.78399992</v>
      </c>
      <c r="L25">
        <f t="shared" si="45"/>
        <v>-534591630</v>
      </c>
    </row>
    <row r="26" spans="1:12" x14ac:dyDescent="0.2">
      <c r="A26" t="s">
        <v>1346</v>
      </c>
      <c r="C26">
        <f t="shared" ref="C26:J26" si="46">C$2*C113</f>
        <v>-16850440.905070849</v>
      </c>
      <c r="D26">
        <f t="shared" si="46"/>
        <v>-42416939.680114083</v>
      </c>
      <c r="E26">
        <f t="shared" si="46"/>
        <v>-88357150.667279735</v>
      </c>
      <c r="F26">
        <f t="shared" si="46"/>
        <v>-109378294.27334428</v>
      </c>
      <c r="G26">
        <f t="shared" si="46"/>
        <v>-125617575.68981971</v>
      </c>
      <c r="H26">
        <f t="shared" si="46"/>
        <v>-165293069.99231529</v>
      </c>
      <c r="I26">
        <f t="shared" si="46"/>
        <v>-325329622.94651055</v>
      </c>
      <c r="J26">
        <f t="shared" si="46"/>
        <v>-535778072.03239018</v>
      </c>
      <c r="K26">
        <f t="shared" ref="K26:L26" si="47">K$2*K113</f>
        <v>-510942657.78399992</v>
      </c>
      <c r="L26">
        <f t="shared" si="47"/>
        <v>-534591630</v>
      </c>
    </row>
    <row r="27" spans="1:12" x14ac:dyDescent="0.2">
      <c r="A27" t="s">
        <v>1347</v>
      </c>
      <c r="C27">
        <f t="shared" ref="C27:J27" si="48">C$2*C114</f>
        <v>-16850440.905070849</v>
      </c>
      <c r="D27">
        <f t="shared" si="48"/>
        <v>-42416939.680114083</v>
      </c>
      <c r="E27">
        <f t="shared" si="48"/>
        <v>-88357150.667279735</v>
      </c>
      <c r="F27">
        <f t="shared" si="48"/>
        <v>-109378294.27334428</v>
      </c>
      <c r="G27">
        <f t="shared" si="48"/>
        <v>-125617575.68981971</v>
      </c>
      <c r="H27">
        <f t="shared" si="48"/>
        <v>-165293069.99231529</v>
      </c>
      <c r="I27">
        <f t="shared" si="48"/>
        <v>-325329622.94651055</v>
      </c>
      <c r="J27">
        <f t="shared" si="48"/>
        <v>-535778072.03239018</v>
      </c>
      <c r="K27">
        <f t="shared" ref="K27:L27" si="49">K$2*K114</f>
        <v>-510942657.78399992</v>
      </c>
      <c r="L27">
        <f t="shared" si="49"/>
        <v>-534591630</v>
      </c>
    </row>
    <row r="28" spans="1:12" x14ac:dyDescent="0.2">
      <c r="A28" t="s">
        <v>1312</v>
      </c>
      <c r="C28">
        <f t="shared" ref="C28:J28" si="50">C$2*C115</f>
        <v>-16850440.905070849</v>
      </c>
      <c r="D28">
        <f t="shared" si="50"/>
        <v>-42416939.680114083</v>
      </c>
      <c r="E28">
        <f t="shared" si="50"/>
        <v>-88357150.667279735</v>
      </c>
      <c r="F28">
        <f t="shared" si="50"/>
        <v>-109378294.27334428</v>
      </c>
      <c r="G28">
        <f t="shared" si="50"/>
        <v>-125617575.68981971</v>
      </c>
      <c r="H28">
        <f t="shared" si="50"/>
        <v>-165293069.99231529</v>
      </c>
      <c r="I28">
        <f t="shared" si="50"/>
        <v>-325329622.94651055</v>
      </c>
      <c r="J28">
        <f t="shared" si="50"/>
        <v>-535778072.03239018</v>
      </c>
      <c r="K28">
        <f t="shared" ref="K28:L28" si="51">K$2*K115</f>
        <v>-510942657.78399992</v>
      </c>
      <c r="L28">
        <f t="shared" si="51"/>
        <v>-534591630</v>
      </c>
    </row>
    <row r="29" spans="1:12" x14ac:dyDescent="0.2">
      <c r="A29" t="s">
        <v>1313</v>
      </c>
      <c r="C29">
        <f t="shared" ref="C29:J29" si="52">C$2*C116</f>
        <v>-0.95418323105265257</v>
      </c>
      <c r="D29">
        <f t="shared" si="52"/>
        <v>-1.904029030339571</v>
      </c>
      <c r="E29">
        <f t="shared" si="52"/>
        <v>-2.4593435774911669</v>
      </c>
      <c r="F29">
        <f t="shared" si="52"/>
        <v>-2.5376307683257169</v>
      </c>
      <c r="G29">
        <f t="shared" si="52"/>
        <v>-2.6629669024898233</v>
      </c>
      <c r="H29">
        <f t="shared" si="52"/>
        <v>-2.9553781762898041</v>
      </c>
      <c r="I29">
        <f t="shared" si="52"/>
        <v>-4.5904542679057601</v>
      </c>
      <c r="J29">
        <f t="shared" si="52"/>
        <v>-6.9601230819119992</v>
      </c>
      <c r="K29">
        <f t="shared" ref="K29:L29" si="53">K$2*K116</f>
        <v>-5.7551023399999988</v>
      </c>
      <c r="L29">
        <f t="shared" si="53"/>
        <v>-5.4074999999999998</v>
      </c>
    </row>
    <row r="30" spans="1:12" x14ac:dyDescent="0.2">
      <c r="A30" t="s">
        <v>1314</v>
      </c>
      <c r="C30">
        <f t="shared" ref="C30:J30" si="54">C$2*C117</f>
        <v>-0.95418323105265257</v>
      </c>
      <c r="D30">
        <f t="shared" si="54"/>
        <v>-1.904029030339571</v>
      </c>
      <c r="E30">
        <f t="shared" si="54"/>
        <v>-2.4593435774911669</v>
      </c>
      <c r="F30">
        <f t="shared" si="54"/>
        <v>-2.5376307683257169</v>
      </c>
      <c r="G30">
        <f t="shared" si="54"/>
        <v>-2.6629669024898233</v>
      </c>
      <c r="H30">
        <f t="shared" si="54"/>
        <v>-2.9553781762898041</v>
      </c>
      <c r="I30">
        <f t="shared" si="54"/>
        <v>-4.5904542679057601</v>
      </c>
      <c r="J30">
        <f t="shared" si="54"/>
        <v>-6.9601230819119992</v>
      </c>
      <c r="K30">
        <f t="shared" ref="K30:L30" si="55">K$2*K117</f>
        <v>-5.7551023399999988</v>
      </c>
      <c r="L30">
        <f t="shared" si="55"/>
        <v>-5.4074999999999998</v>
      </c>
    </row>
    <row r="31" spans="1:12" x14ac:dyDescent="0.2">
      <c r="A31" t="s">
        <v>1315</v>
      </c>
      <c r="C31">
        <f t="shared" ref="C31:J31" si="56">C$2*C118</f>
        <v>24009533.608709481</v>
      </c>
      <c r="D31">
        <f t="shared" si="56"/>
        <v>29796713.459299963</v>
      </c>
      <c r="E31">
        <f t="shared" si="56"/>
        <v>47101662.154865406</v>
      </c>
      <c r="F31">
        <f t="shared" si="56"/>
        <v>55198595.737889044</v>
      </c>
      <c r="G31">
        <f t="shared" si="56"/>
        <v>59629003.432197481</v>
      </c>
      <c r="H31">
        <f t="shared" si="56"/>
        <v>68942815.814973861</v>
      </c>
      <c r="I31">
        <f t="shared" si="56"/>
        <v>86094091.235161632</v>
      </c>
      <c r="J31">
        <f t="shared" si="56"/>
        <v>86969901.600800395</v>
      </c>
      <c r="K31">
        <f t="shared" ref="K31:L31" si="57">K$2*K118</f>
        <v>94258382.789999992</v>
      </c>
      <c r="L31">
        <f t="shared" si="57"/>
        <v>101814470</v>
      </c>
    </row>
    <row r="32" spans="1:12" x14ac:dyDescent="0.2">
      <c r="A32" t="s">
        <v>1316</v>
      </c>
      <c r="C32">
        <f t="shared" ref="C32:J32" si="58">C$2*C119</f>
        <v>24009533.608709481</v>
      </c>
      <c r="D32">
        <f t="shared" si="58"/>
        <v>29796713.459299963</v>
      </c>
      <c r="E32">
        <f t="shared" si="58"/>
        <v>47101662.154865406</v>
      </c>
      <c r="F32">
        <f t="shared" si="58"/>
        <v>55198595.737889044</v>
      </c>
      <c r="G32">
        <f t="shared" si="58"/>
        <v>59629003.432197481</v>
      </c>
      <c r="H32">
        <f t="shared" si="58"/>
        <v>68942815.814973861</v>
      </c>
      <c r="I32">
        <f t="shared" si="58"/>
        <v>86094091.235161632</v>
      </c>
      <c r="J32">
        <f t="shared" si="58"/>
        <v>86969901.600800395</v>
      </c>
      <c r="K32">
        <f t="shared" ref="K32:L32" si="59">K$2*K119</f>
        <v>94258382.789999992</v>
      </c>
      <c r="L32">
        <f t="shared" si="59"/>
        <v>101814470</v>
      </c>
    </row>
    <row r="33" spans="1:12" x14ac:dyDescent="0.2">
      <c r="A33" s="46" t="s">
        <v>1411</v>
      </c>
      <c r="C33">
        <f t="shared" ref="C33:J33" si="60">C$2*C120</f>
        <v>2.9225678358702849</v>
      </c>
      <c r="D33">
        <f t="shared" si="60"/>
        <v>1.3485041568056315</v>
      </c>
      <c r="E33">
        <f t="shared" si="60"/>
        <v>1.3786422636596853</v>
      </c>
      <c r="F33">
        <f t="shared" si="60"/>
        <v>1.4151606755602288</v>
      </c>
      <c r="G33">
        <f t="shared" si="60"/>
        <v>1.0961417998747187</v>
      </c>
      <c r="H33">
        <f t="shared" si="60"/>
        <v>0.96539297168672622</v>
      </c>
      <c r="I33">
        <f t="shared" si="60"/>
        <v>2.144858257949354</v>
      </c>
      <c r="J33">
        <f t="shared" si="60"/>
        <v>1.4767943823027188</v>
      </c>
      <c r="K33">
        <f t="shared" ref="K33:L33" si="61">K$2*K120</f>
        <v>2.4471399035148171</v>
      </c>
      <c r="L33">
        <f t="shared" si="61"/>
        <v>1.7079150612505833</v>
      </c>
    </row>
    <row r="34" spans="1:12" x14ac:dyDescent="0.2">
      <c r="A34" t="s">
        <v>1317</v>
      </c>
      <c r="C34">
        <f t="shared" ref="C34:J34" si="62">C$2*C121</f>
        <v>-18225987.101403162</v>
      </c>
      <c r="D34">
        <f t="shared" si="62"/>
        <v>-43120894.075133994</v>
      </c>
      <c r="E34">
        <f t="shared" si="62"/>
        <v>-90989171.559786245</v>
      </c>
      <c r="F34">
        <f t="shared" si="62"/>
        <v>-116461872.68573631</v>
      </c>
      <c r="G34">
        <f t="shared" si="62"/>
        <v>-134243821.55641589</v>
      </c>
      <c r="H34">
        <f t="shared" si="62"/>
        <v>-168189340.60507929</v>
      </c>
      <c r="I34">
        <f t="shared" si="62"/>
        <v>-325278617.8990894</v>
      </c>
      <c r="J34">
        <f t="shared" si="62"/>
        <v>-517674972.67875475</v>
      </c>
      <c r="K34">
        <f t="shared" ref="K34:L34" si="63">K$2*K121</f>
        <v>-547149896.65699995</v>
      </c>
      <c r="L34">
        <f t="shared" si="63"/>
        <v>-550290890</v>
      </c>
    </row>
    <row r="35" spans="1:12" x14ac:dyDescent="0.2">
      <c r="A35" t="s">
        <v>1318</v>
      </c>
      <c r="C35">
        <f t="shared" ref="C35:J35" si="64">C$2*C122</f>
        <v>26441205.688984688</v>
      </c>
      <c r="D35">
        <f t="shared" si="64"/>
        <v>65217016.885673285</v>
      </c>
      <c r="E35">
        <f t="shared" si="64"/>
        <v>125154424.86475264</v>
      </c>
      <c r="F35">
        <f t="shared" si="64"/>
        <v>155467051.87928423</v>
      </c>
      <c r="G35">
        <f t="shared" si="64"/>
        <v>188642808.47490823</v>
      </c>
      <c r="H35">
        <f t="shared" si="64"/>
        <v>239603591.41997549</v>
      </c>
      <c r="I35">
        <f t="shared" si="64"/>
        <v>365418375.81366324</v>
      </c>
      <c r="J35">
        <f t="shared" si="64"/>
        <v>576565975.13854945</v>
      </c>
      <c r="K35">
        <f t="shared" ref="K35:L35" si="65">K$2*K122</f>
        <v>585667671.0819999</v>
      </c>
      <c r="L35">
        <f t="shared" si="65"/>
        <v>609904200</v>
      </c>
    </row>
    <row r="36" spans="1:12" x14ac:dyDescent="0.2">
      <c r="A36" t="s">
        <v>1319</v>
      </c>
      <c r="C36">
        <f t="shared" ref="C36:J36" si="66">C$2*C123</f>
        <v>-16850440.905070849</v>
      </c>
      <c r="D36">
        <f t="shared" si="66"/>
        <v>-42416939.680114083</v>
      </c>
      <c r="E36">
        <f t="shared" si="66"/>
        <v>-88357150.667279735</v>
      </c>
      <c r="F36">
        <f t="shared" si="66"/>
        <v>-109378294.27334428</v>
      </c>
      <c r="G36">
        <f t="shared" si="66"/>
        <v>-125617575.68981971</v>
      </c>
      <c r="H36">
        <f t="shared" si="66"/>
        <v>-165293069.99231529</v>
      </c>
      <c r="I36">
        <f t="shared" si="66"/>
        <v>-325329622.94651055</v>
      </c>
      <c r="J36">
        <f t="shared" si="66"/>
        <v>-535778072.03239018</v>
      </c>
      <c r="K36">
        <f t="shared" ref="K36:L36" si="67">K$2*K123</f>
        <v>-510942657.78399992</v>
      </c>
      <c r="L36">
        <f t="shared" si="67"/>
        <v>-534591630</v>
      </c>
    </row>
    <row r="37" spans="1:12" x14ac:dyDescent="0.2">
      <c r="A37" t="s">
        <v>1320</v>
      </c>
      <c r="C37">
        <f t="shared" ref="C37:J37" si="68">C$2*C124</f>
        <v>-16850440.905070849</v>
      </c>
      <c r="D37">
        <f t="shared" si="68"/>
        <v>-42416939.680114083</v>
      </c>
      <c r="E37">
        <f t="shared" si="68"/>
        <v>-88357150.667279735</v>
      </c>
      <c r="F37">
        <f t="shared" si="68"/>
        <v>-109378294.27334428</v>
      </c>
      <c r="G37">
        <f t="shared" si="68"/>
        <v>-125617575.68981971</v>
      </c>
      <c r="H37">
        <f t="shared" si="68"/>
        <v>-165293069.99231529</v>
      </c>
      <c r="I37">
        <f t="shared" si="68"/>
        <v>-325329622.94651055</v>
      </c>
      <c r="J37">
        <f t="shared" si="68"/>
        <v>-520541503.88960063</v>
      </c>
      <c r="K37">
        <f t="shared" ref="K37:L37" si="69">K$2*K124</f>
        <v>-510836475.08399993</v>
      </c>
      <c r="L37">
        <f t="shared" si="69"/>
        <v>-501049680</v>
      </c>
    </row>
    <row r="38" spans="1:12" x14ac:dyDescent="0.2">
      <c r="A38" t="s">
        <v>1321</v>
      </c>
      <c r="C38">
        <f t="shared" ref="C38:J38" si="70">C$2*C125</f>
        <v>0</v>
      </c>
      <c r="D38">
        <f t="shared" si="70"/>
        <v>703954.39501991181</v>
      </c>
      <c r="E38">
        <f t="shared" si="70"/>
        <v>2632020.8925065044</v>
      </c>
      <c r="F38">
        <f t="shared" si="70"/>
        <v>7083578.4123920398</v>
      </c>
      <c r="G38">
        <f t="shared" si="70"/>
        <v>8626245.8665961809</v>
      </c>
      <c r="H38">
        <f t="shared" si="70"/>
        <v>2896270.6127640079</v>
      </c>
      <c r="I38">
        <f t="shared" si="70"/>
        <v>1558082.7581278018</v>
      </c>
      <c r="J38">
        <f t="shared" si="70"/>
        <v>9651521.3255993985</v>
      </c>
      <c r="K38">
        <f t="shared" ref="K38:L38" si="71">K$2*K125</f>
        <v>52912963.063999996</v>
      </c>
      <c r="L38">
        <f t="shared" si="71"/>
        <v>49241210</v>
      </c>
    </row>
    <row r="39" spans="1:12" x14ac:dyDescent="0.2">
      <c r="A39" t="s">
        <v>1323</v>
      </c>
      <c r="C39">
        <f t="shared" ref="C39:J39" si="72">C$2*C126</f>
        <v>0</v>
      </c>
      <c r="D39">
        <f t="shared" si="72"/>
        <v>703954.39501991181</v>
      </c>
      <c r="E39">
        <f t="shared" si="72"/>
        <v>2632020.8925065044</v>
      </c>
      <c r="F39">
        <f t="shared" si="72"/>
        <v>7083578.4123920398</v>
      </c>
      <c r="G39">
        <f t="shared" si="72"/>
        <v>8626245.8665961809</v>
      </c>
      <c r="H39">
        <f t="shared" si="72"/>
        <v>2896270.6127640079</v>
      </c>
      <c r="I39">
        <f t="shared" si="72"/>
        <v>1558082.7581278018</v>
      </c>
      <c r="J39">
        <f t="shared" si="72"/>
        <v>9651521.3255993985</v>
      </c>
      <c r="K39">
        <f t="shared" ref="K39:L39" si="73">K$2*K126</f>
        <v>52912963.063999996</v>
      </c>
      <c r="L39">
        <f t="shared" si="73"/>
        <v>49241210</v>
      </c>
    </row>
    <row r="40" spans="1:12" x14ac:dyDescent="0.2">
      <c r="A40" t="s">
        <v>1281</v>
      </c>
      <c r="C40">
        <f t="shared" ref="C40:J40" si="74">C$2*C127</f>
        <v>-18225987.101403162</v>
      </c>
      <c r="D40">
        <f t="shared" si="74"/>
        <v>-43120894.075133994</v>
      </c>
      <c r="E40">
        <f t="shared" si="74"/>
        <v>-90989171.559786245</v>
      </c>
      <c r="F40">
        <f t="shared" si="74"/>
        <v>-116461872.68573631</v>
      </c>
      <c r="G40">
        <f t="shared" si="74"/>
        <v>-134243821.55641589</v>
      </c>
      <c r="H40">
        <f t="shared" si="74"/>
        <v>-168189340.60507929</v>
      </c>
      <c r="I40">
        <f t="shared" si="74"/>
        <v>-325278617.8990894</v>
      </c>
      <c r="J40">
        <f t="shared" si="74"/>
        <v>-517674972.67875475</v>
      </c>
      <c r="K40">
        <f t="shared" ref="K40:L40" si="75">K$2*K127</f>
        <v>-547149896.65699995</v>
      </c>
      <c r="L40">
        <f t="shared" si="75"/>
        <v>-550290890</v>
      </c>
    </row>
    <row r="41" spans="1:12" x14ac:dyDescent="0.2">
      <c r="A41" t="s">
        <v>1278</v>
      </c>
      <c r="C41">
        <f t="shared" ref="C41:J41" si="76">C$2*C128</f>
        <v>-17780157.899429843</v>
      </c>
      <c r="D41">
        <f t="shared" si="76"/>
        <v>-41640578.547320694</v>
      </c>
      <c r="E41">
        <f t="shared" si="76"/>
        <v>-87072536.096483827</v>
      </c>
      <c r="F41">
        <f t="shared" si="76"/>
        <v>-110740668.77169289</v>
      </c>
      <c r="G41">
        <f t="shared" si="76"/>
        <v>-127192638.578117</v>
      </c>
      <c r="H41">
        <f t="shared" si="76"/>
        <v>-160417927.40901056</v>
      </c>
      <c r="I41">
        <f t="shared" si="76"/>
        <v>-316910146.90434372</v>
      </c>
      <c r="J41">
        <f t="shared" si="76"/>
        <v>-509119444.76053435</v>
      </c>
      <c r="K41">
        <f t="shared" ref="K41:L41" si="77">K$2*K128</f>
        <v>-537618937.50499988</v>
      </c>
      <c r="L41">
        <f t="shared" si="77"/>
        <v>-539697340</v>
      </c>
    </row>
    <row r="90" spans="1:47" x14ac:dyDescent="0.2">
      <c r="A90" t="s">
        <v>1285</v>
      </c>
      <c r="B90" s="19">
        <v>52857000</v>
      </c>
      <c r="C90" s="19">
        <v>6044000</v>
      </c>
      <c r="D90" s="19">
        <v>16479000</v>
      </c>
      <c r="E90" s="19">
        <v>26117000</v>
      </c>
      <c r="F90" s="19">
        <v>30434000</v>
      </c>
      <c r="G90" s="19">
        <v>43103000</v>
      </c>
      <c r="H90" s="19">
        <v>57994000</v>
      </c>
      <c r="I90" s="19">
        <v>33053000</v>
      </c>
      <c r="J90" s="19">
        <v>52121000</v>
      </c>
      <c r="K90" s="19">
        <v>36275000</v>
      </c>
      <c r="L90" s="19">
        <v>57877000</v>
      </c>
    </row>
    <row r="91" spans="1:47" x14ac:dyDescent="0.2">
      <c r="A91" t="s">
        <v>1332</v>
      </c>
      <c r="B91" s="19">
        <v>52857000</v>
      </c>
      <c r="C91" s="19">
        <v>6044000</v>
      </c>
      <c r="D91" s="19">
        <v>16479000</v>
      </c>
      <c r="E91" s="19">
        <v>26117000</v>
      </c>
      <c r="F91" s="19">
        <v>30434000</v>
      </c>
      <c r="G91" s="19">
        <v>43103000</v>
      </c>
      <c r="H91" s="19">
        <v>57994000</v>
      </c>
      <c r="I91" s="19">
        <v>33053000</v>
      </c>
      <c r="J91" s="19">
        <v>52121000</v>
      </c>
      <c r="K91" s="19">
        <v>36275000</v>
      </c>
      <c r="L91" s="19">
        <v>57877000</v>
      </c>
    </row>
    <row r="92" spans="1:47" x14ac:dyDescent="0.2">
      <c r="A92" t="s">
        <v>1287</v>
      </c>
      <c r="B92" s="19">
        <v>564877000</v>
      </c>
      <c r="C92" s="19">
        <v>19453000</v>
      </c>
      <c r="D92" s="19">
        <v>48638000</v>
      </c>
      <c r="E92" s="19">
        <v>95672000</v>
      </c>
      <c r="F92" s="19">
        <v>121304000</v>
      </c>
      <c r="G92" s="19">
        <v>149471000</v>
      </c>
      <c r="H92" s="19">
        <v>194577000</v>
      </c>
      <c r="I92" s="19">
        <v>300903000</v>
      </c>
      <c r="J92" s="19">
        <v>510285000</v>
      </c>
      <c r="K92" s="19">
        <v>551566000</v>
      </c>
      <c r="L92" s="19">
        <v>592140000</v>
      </c>
    </row>
    <row r="93" spans="1:47" x14ac:dyDescent="0.2">
      <c r="A93" t="s">
        <v>1333</v>
      </c>
      <c r="B93" s="19">
        <v>119158000</v>
      </c>
      <c r="C93" s="19">
        <v>8283000</v>
      </c>
      <c r="D93" s="19">
        <v>16798000</v>
      </c>
      <c r="E93" s="19">
        <v>28025000</v>
      </c>
      <c r="F93" s="19">
        <v>32189000</v>
      </c>
      <c r="G93" s="19">
        <v>41058000</v>
      </c>
      <c r="H93" s="19">
        <v>44169000</v>
      </c>
      <c r="I93" s="19">
        <v>71096000</v>
      </c>
      <c r="J93" s="19">
        <v>90306000</v>
      </c>
      <c r="K93" s="19">
        <v>116497000</v>
      </c>
      <c r="L93" s="19">
        <v>125829000</v>
      </c>
    </row>
    <row r="94" spans="1:47" x14ac:dyDescent="0.2">
      <c r="A94" t="s">
        <v>1334</v>
      </c>
      <c r="B94" s="19">
        <v>119158000</v>
      </c>
      <c r="C94" s="19">
        <v>8283000</v>
      </c>
      <c r="D94" s="19">
        <v>16798000</v>
      </c>
      <c r="E94" s="19">
        <v>28025000</v>
      </c>
      <c r="F94" s="19">
        <v>32189000</v>
      </c>
      <c r="G94" s="19">
        <v>41058000</v>
      </c>
      <c r="H94" s="19">
        <v>44169000</v>
      </c>
      <c r="I94" s="19">
        <v>71096000</v>
      </c>
      <c r="J94" s="19">
        <v>90306000</v>
      </c>
      <c r="K94" s="19">
        <v>116497000</v>
      </c>
      <c r="L94" s="19">
        <v>125829000</v>
      </c>
    </row>
    <row r="95" spans="1:47" x14ac:dyDescent="0.2">
      <c r="A95" s="46" t="s">
        <v>1408</v>
      </c>
      <c r="B95" s="19"/>
      <c r="C95" s="48">
        <f t="shared" ref="C95:AU95" si="78">C94/C$3</f>
        <v>1.0082507131972038</v>
      </c>
      <c r="D95" s="48">
        <f t="shared" si="78"/>
        <v>0.76022387022522253</v>
      </c>
      <c r="E95" s="48">
        <f t="shared" si="78"/>
        <v>0.82027783461292769</v>
      </c>
      <c r="F95" s="48">
        <f t="shared" si="78"/>
        <v>0.82524938137765513</v>
      </c>
      <c r="G95" s="48">
        <f t="shared" si="78"/>
        <v>0.75475670275842544</v>
      </c>
      <c r="H95" s="48">
        <f t="shared" si="78"/>
        <v>0.61849000018896572</v>
      </c>
      <c r="I95" s="48">
        <f t="shared" si="78"/>
        <v>1.7712114794341263</v>
      </c>
      <c r="J95" s="48">
        <f t="shared" si="78"/>
        <v>1.5334430766678246</v>
      </c>
      <c r="K95" s="48">
        <f t="shared" si="78"/>
        <v>3.0244997728733649</v>
      </c>
      <c r="L95" s="48">
        <f t="shared" si="78"/>
        <v>2.1107534542202067</v>
      </c>
      <c r="M95" s="48" t="e">
        <f t="shared" si="78"/>
        <v>#DIV/0!</v>
      </c>
      <c r="N95" s="48" t="e">
        <f t="shared" si="78"/>
        <v>#DIV/0!</v>
      </c>
      <c r="O95" s="48" t="e">
        <f t="shared" si="78"/>
        <v>#DIV/0!</v>
      </c>
      <c r="P95" s="48" t="e">
        <f t="shared" si="78"/>
        <v>#DIV/0!</v>
      </c>
      <c r="Q95" s="48" t="e">
        <f t="shared" si="78"/>
        <v>#DIV/0!</v>
      </c>
      <c r="R95" s="48" t="e">
        <f t="shared" si="78"/>
        <v>#DIV/0!</v>
      </c>
      <c r="S95" s="48" t="e">
        <f t="shared" si="78"/>
        <v>#DIV/0!</v>
      </c>
      <c r="T95" s="48" t="e">
        <f t="shared" si="78"/>
        <v>#DIV/0!</v>
      </c>
      <c r="U95" s="48" t="e">
        <f t="shared" si="78"/>
        <v>#DIV/0!</v>
      </c>
      <c r="V95" s="48" t="e">
        <f t="shared" si="78"/>
        <v>#DIV/0!</v>
      </c>
      <c r="W95" s="48" t="e">
        <f t="shared" si="78"/>
        <v>#DIV/0!</v>
      </c>
      <c r="X95" s="48" t="e">
        <f t="shared" si="78"/>
        <v>#DIV/0!</v>
      </c>
      <c r="Y95" s="48" t="e">
        <f t="shared" si="78"/>
        <v>#DIV/0!</v>
      </c>
      <c r="Z95" s="48" t="e">
        <f t="shared" si="78"/>
        <v>#DIV/0!</v>
      </c>
      <c r="AA95" s="48" t="e">
        <f t="shared" si="78"/>
        <v>#DIV/0!</v>
      </c>
      <c r="AB95" s="48" t="e">
        <f t="shared" si="78"/>
        <v>#DIV/0!</v>
      </c>
      <c r="AC95" s="48" t="e">
        <f t="shared" si="78"/>
        <v>#DIV/0!</v>
      </c>
      <c r="AD95" s="48" t="e">
        <f t="shared" si="78"/>
        <v>#DIV/0!</v>
      </c>
      <c r="AE95" s="48" t="e">
        <f t="shared" si="78"/>
        <v>#DIV/0!</v>
      </c>
      <c r="AF95" s="48" t="e">
        <f t="shared" si="78"/>
        <v>#DIV/0!</v>
      </c>
      <c r="AG95" s="48" t="e">
        <f t="shared" si="78"/>
        <v>#DIV/0!</v>
      </c>
      <c r="AH95" s="48" t="e">
        <f t="shared" si="78"/>
        <v>#DIV/0!</v>
      </c>
      <c r="AI95" s="48" t="e">
        <f t="shared" si="78"/>
        <v>#DIV/0!</v>
      </c>
      <c r="AJ95" s="48" t="e">
        <f t="shared" si="78"/>
        <v>#DIV/0!</v>
      </c>
      <c r="AK95" s="48" t="e">
        <f t="shared" si="78"/>
        <v>#DIV/0!</v>
      </c>
      <c r="AL95" s="48" t="e">
        <f t="shared" si="78"/>
        <v>#DIV/0!</v>
      </c>
      <c r="AM95" s="48" t="e">
        <f t="shared" si="78"/>
        <v>#DIV/0!</v>
      </c>
      <c r="AN95" s="48" t="e">
        <f t="shared" si="78"/>
        <v>#DIV/0!</v>
      </c>
      <c r="AO95" s="48" t="e">
        <f t="shared" si="78"/>
        <v>#DIV/0!</v>
      </c>
      <c r="AP95" s="48" t="e">
        <f t="shared" si="78"/>
        <v>#DIV/0!</v>
      </c>
      <c r="AQ95" s="48" t="e">
        <f t="shared" si="78"/>
        <v>#DIV/0!</v>
      </c>
      <c r="AR95" s="48" t="e">
        <f t="shared" si="78"/>
        <v>#DIV/0!</v>
      </c>
      <c r="AS95" s="48" t="e">
        <f t="shared" si="78"/>
        <v>#DIV/0!</v>
      </c>
      <c r="AT95" s="48" t="e">
        <f t="shared" si="78"/>
        <v>#DIV/0!</v>
      </c>
      <c r="AU95" s="48" t="e">
        <f t="shared" si="78"/>
        <v>#DIV/0!</v>
      </c>
    </row>
    <row r="96" spans="1:47" x14ac:dyDescent="0.2">
      <c r="A96" t="s">
        <v>1335</v>
      </c>
      <c r="B96" s="19">
        <v>119158000</v>
      </c>
      <c r="C96" s="19">
        <v>8283000</v>
      </c>
      <c r="D96" s="19">
        <v>16798000</v>
      </c>
      <c r="E96" s="19">
        <v>28025000</v>
      </c>
      <c r="F96" s="19">
        <v>32189000</v>
      </c>
      <c r="G96" s="19">
        <v>41058000</v>
      </c>
      <c r="H96" s="19">
        <v>44169000</v>
      </c>
      <c r="I96" s="19">
        <v>71096000</v>
      </c>
      <c r="J96" s="19">
        <v>90306000</v>
      </c>
      <c r="K96" s="19">
        <v>116497000</v>
      </c>
      <c r="L96" s="19">
        <v>125829000</v>
      </c>
    </row>
    <row r="97" spans="1:47" x14ac:dyDescent="0.2">
      <c r="A97" s="46" t="s">
        <v>1409</v>
      </c>
      <c r="B97" s="19"/>
      <c r="C97" s="48">
        <f t="shared" ref="C97:AU97" si="79">C96/C$3</f>
        <v>1.0082507131972038</v>
      </c>
      <c r="D97" s="48">
        <f t="shared" si="79"/>
        <v>0.76022387022522253</v>
      </c>
      <c r="E97" s="48">
        <f t="shared" si="79"/>
        <v>0.82027783461292769</v>
      </c>
      <c r="F97" s="48">
        <f t="shared" si="79"/>
        <v>0.82524938137765513</v>
      </c>
      <c r="G97" s="48">
        <f t="shared" si="79"/>
        <v>0.75475670275842544</v>
      </c>
      <c r="H97" s="48">
        <f t="shared" si="79"/>
        <v>0.61849000018896572</v>
      </c>
      <c r="I97" s="48">
        <f t="shared" si="79"/>
        <v>1.7712114794341263</v>
      </c>
      <c r="J97" s="48">
        <f t="shared" si="79"/>
        <v>1.5334430766678246</v>
      </c>
      <c r="K97" s="48">
        <f t="shared" si="79"/>
        <v>3.0244997728733649</v>
      </c>
      <c r="L97" s="48">
        <f t="shared" si="79"/>
        <v>2.1107534542202067</v>
      </c>
      <c r="M97" s="48" t="e">
        <f t="shared" si="79"/>
        <v>#DIV/0!</v>
      </c>
      <c r="N97" s="48" t="e">
        <f t="shared" si="79"/>
        <v>#DIV/0!</v>
      </c>
      <c r="O97" s="48" t="e">
        <f t="shared" si="79"/>
        <v>#DIV/0!</v>
      </c>
      <c r="P97" s="48" t="e">
        <f t="shared" si="79"/>
        <v>#DIV/0!</v>
      </c>
      <c r="Q97" s="48" t="e">
        <f t="shared" si="79"/>
        <v>#DIV/0!</v>
      </c>
      <c r="R97" s="48" t="e">
        <f t="shared" si="79"/>
        <v>#DIV/0!</v>
      </c>
      <c r="S97" s="48" t="e">
        <f t="shared" si="79"/>
        <v>#DIV/0!</v>
      </c>
      <c r="T97" s="48" t="e">
        <f t="shared" si="79"/>
        <v>#DIV/0!</v>
      </c>
      <c r="U97" s="48" t="e">
        <f t="shared" si="79"/>
        <v>#DIV/0!</v>
      </c>
      <c r="V97" s="48" t="e">
        <f t="shared" si="79"/>
        <v>#DIV/0!</v>
      </c>
      <c r="W97" s="48" t="e">
        <f t="shared" si="79"/>
        <v>#DIV/0!</v>
      </c>
      <c r="X97" s="48" t="e">
        <f t="shared" si="79"/>
        <v>#DIV/0!</v>
      </c>
      <c r="Y97" s="48" t="e">
        <f t="shared" si="79"/>
        <v>#DIV/0!</v>
      </c>
      <c r="Z97" s="48" t="e">
        <f t="shared" si="79"/>
        <v>#DIV/0!</v>
      </c>
      <c r="AA97" s="48" t="e">
        <f t="shared" si="79"/>
        <v>#DIV/0!</v>
      </c>
      <c r="AB97" s="48" t="e">
        <f t="shared" si="79"/>
        <v>#DIV/0!</v>
      </c>
      <c r="AC97" s="48" t="e">
        <f t="shared" si="79"/>
        <v>#DIV/0!</v>
      </c>
      <c r="AD97" s="48" t="e">
        <f t="shared" si="79"/>
        <v>#DIV/0!</v>
      </c>
      <c r="AE97" s="48" t="e">
        <f t="shared" si="79"/>
        <v>#DIV/0!</v>
      </c>
      <c r="AF97" s="48" t="e">
        <f t="shared" si="79"/>
        <v>#DIV/0!</v>
      </c>
      <c r="AG97" s="48" t="e">
        <f t="shared" si="79"/>
        <v>#DIV/0!</v>
      </c>
      <c r="AH97" s="48" t="e">
        <f t="shared" si="79"/>
        <v>#DIV/0!</v>
      </c>
      <c r="AI97" s="48" t="e">
        <f t="shared" si="79"/>
        <v>#DIV/0!</v>
      </c>
      <c r="AJ97" s="48" t="e">
        <f t="shared" si="79"/>
        <v>#DIV/0!</v>
      </c>
      <c r="AK97" s="48" t="e">
        <f t="shared" si="79"/>
        <v>#DIV/0!</v>
      </c>
      <c r="AL97" s="48" t="e">
        <f t="shared" si="79"/>
        <v>#DIV/0!</v>
      </c>
      <c r="AM97" s="48" t="e">
        <f t="shared" si="79"/>
        <v>#DIV/0!</v>
      </c>
      <c r="AN97" s="48" t="e">
        <f t="shared" si="79"/>
        <v>#DIV/0!</v>
      </c>
      <c r="AO97" s="48" t="e">
        <f t="shared" si="79"/>
        <v>#DIV/0!</v>
      </c>
      <c r="AP97" s="48" t="e">
        <f t="shared" si="79"/>
        <v>#DIV/0!</v>
      </c>
      <c r="AQ97" s="48" t="e">
        <f t="shared" si="79"/>
        <v>#DIV/0!</v>
      </c>
      <c r="AR97" s="48" t="e">
        <f t="shared" si="79"/>
        <v>#DIV/0!</v>
      </c>
      <c r="AS97" s="48" t="e">
        <f t="shared" si="79"/>
        <v>#DIV/0!</v>
      </c>
      <c r="AT97" s="48" t="e">
        <f t="shared" si="79"/>
        <v>#DIV/0!</v>
      </c>
      <c r="AU97" s="48" t="e">
        <f t="shared" si="79"/>
        <v>#DIV/0!</v>
      </c>
    </row>
    <row r="98" spans="1:47" x14ac:dyDescent="0.2">
      <c r="A98" t="s">
        <v>1336</v>
      </c>
      <c r="B98" s="19">
        <v>445719000</v>
      </c>
      <c r="C98" s="19">
        <v>11170000</v>
      </c>
      <c r="D98" s="19">
        <v>31840000</v>
      </c>
      <c r="E98" s="19">
        <v>67647000</v>
      </c>
      <c r="F98" s="19">
        <v>89115000</v>
      </c>
      <c r="G98" s="19">
        <v>108413000</v>
      </c>
      <c r="H98" s="19">
        <v>150408000</v>
      </c>
      <c r="I98" s="19">
        <v>229807000</v>
      </c>
      <c r="J98" s="19">
        <v>419979000</v>
      </c>
      <c r="K98" s="19">
        <v>435069000</v>
      </c>
      <c r="L98" s="19">
        <v>466311000</v>
      </c>
    </row>
    <row r="99" spans="1:47" x14ac:dyDescent="0.2">
      <c r="A99" t="s">
        <v>1293</v>
      </c>
      <c r="B99" s="19">
        <v>-512020000</v>
      </c>
      <c r="C99" s="19">
        <v>-13409000</v>
      </c>
      <c r="D99" s="19">
        <v>-32159000</v>
      </c>
      <c r="E99" s="19">
        <v>-69555000</v>
      </c>
      <c r="F99" s="19">
        <v>-90870000</v>
      </c>
      <c r="G99" s="19">
        <v>-106368000</v>
      </c>
      <c r="H99" s="19">
        <v>-136583000</v>
      </c>
      <c r="I99" s="19">
        <v>-267850000</v>
      </c>
      <c r="J99" s="19">
        <v>-458164000</v>
      </c>
      <c r="K99" s="19">
        <v>-515291000</v>
      </c>
      <c r="L99" s="19">
        <v>-534263000</v>
      </c>
    </row>
    <row r="100" spans="1:47" x14ac:dyDescent="0.2">
      <c r="A100" s="46" t="s">
        <v>1410</v>
      </c>
      <c r="B100" s="19"/>
      <c r="C100" s="48">
        <f t="shared" ref="C100:AU100" si="80">C99/C$3</f>
        <v>-1.6322146339805994</v>
      </c>
      <c r="D100" s="48">
        <f t="shared" si="80"/>
        <v>-1.4554137065467871</v>
      </c>
      <c r="E100" s="48">
        <f t="shared" si="80"/>
        <v>-2.0358403135237175</v>
      </c>
      <c r="F100" s="48">
        <f t="shared" si="80"/>
        <v>-2.3296906174714196</v>
      </c>
      <c r="G100" s="48">
        <f t="shared" si="80"/>
        <v>-1.9553305314191678</v>
      </c>
      <c r="H100" s="48">
        <f t="shared" si="80"/>
        <v>-1.9125454435420657</v>
      </c>
      <c r="I100" s="48">
        <f t="shared" si="80"/>
        <v>-6.672935112614363</v>
      </c>
      <c r="J100" s="48">
        <f t="shared" si="80"/>
        <v>-7.7798641704697049</v>
      </c>
      <c r="K100" s="48">
        <f t="shared" si="80"/>
        <v>-13.37800554918744</v>
      </c>
      <c r="L100" s="48">
        <f t="shared" si="80"/>
        <v>-8.9621428503131266</v>
      </c>
      <c r="M100" s="48" t="e">
        <f t="shared" si="80"/>
        <v>#DIV/0!</v>
      </c>
      <c r="N100" s="48" t="e">
        <f t="shared" si="80"/>
        <v>#DIV/0!</v>
      </c>
      <c r="O100" s="48" t="e">
        <f t="shared" si="80"/>
        <v>#DIV/0!</v>
      </c>
      <c r="P100" s="48" t="e">
        <f t="shared" si="80"/>
        <v>#DIV/0!</v>
      </c>
      <c r="Q100" s="48" t="e">
        <f t="shared" si="80"/>
        <v>#DIV/0!</v>
      </c>
      <c r="R100" s="48" t="e">
        <f t="shared" si="80"/>
        <v>#DIV/0!</v>
      </c>
      <c r="S100" s="48" t="e">
        <f t="shared" si="80"/>
        <v>#DIV/0!</v>
      </c>
      <c r="T100" s="48" t="e">
        <f t="shared" si="80"/>
        <v>#DIV/0!</v>
      </c>
      <c r="U100" s="48" t="e">
        <f t="shared" si="80"/>
        <v>#DIV/0!</v>
      </c>
      <c r="V100" s="48" t="e">
        <f t="shared" si="80"/>
        <v>#DIV/0!</v>
      </c>
      <c r="W100" s="48" t="e">
        <f t="shared" si="80"/>
        <v>#DIV/0!</v>
      </c>
      <c r="X100" s="48" t="e">
        <f t="shared" si="80"/>
        <v>#DIV/0!</v>
      </c>
      <c r="Y100" s="48" t="e">
        <f t="shared" si="80"/>
        <v>#DIV/0!</v>
      </c>
      <c r="Z100" s="48" t="e">
        <f t="shared" si="80"/>
        <v>#DIV/0!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c r="AU100" s="48" t="e">
        <f t="shared" si="80"/>
        <v>#DIV/0!</v>
      </c>
    </row>
    <row r="101" spans="1:47" x14ac:dyDescent="0.2">
      <c r="A101" t="s">
        <v>1295</v>
      </c>
      <c r="B101" s="19">
        <v>38758000</v>
      </c>
      <c r="C101">
        <v>0</v>
      </c>
      <c r="D101" s="19">
        <v>525000</v>
      </c>
      <c r="E101" s="19">
        <v>2012000</v>
      </c>
      <c r="F101" s="19">
        <v>5527000</v>
      </c>
      <c r="G101" s="19">
        <v>6835000</v>
      </c>
      <c r="H101" s="19">
        <v>2352000</v>
      </c>
      <c r="I101" s="19">
        <v>1283000</v>
      </c>
      <c r="J101" s="19">
        <v>8542000</v>
      </c>
      <c r="K101" s="19">
        <v>49832000</v>
      </c>
      <c r="L101" s="19">
        <v>47807000</v>
      </c>
    </row>
    <row r="102" spans="1:47" x14ac:dyDescent="0.2">
      <c r="A102" t="s">
        <v>1337</v>
      </c>
      <c r="B102" s="19">
        <v>38758000</v>
      </c>
      <c r="C102">
        <v>0</v>
      </c>
      <c r="D102" s="19">
        <v>525000</v>
      </c>
      <c r="E102" s="19">
        <v>2012000</v>
      </c>
      <c r="F102" s="19">
        <v>5527000</v>
      </c>
      <c r="G102" s="19">
        <v>6835000</v>
      </c>
      <c r="H102" s="19">
        <v>2352000</v>
      </c>
      <c r="I102" s="19">
        <v>1283000</v>
      </c>
      <c r="J102" s="19">
        <v>8542000</v>
      </c>
      <c r="K102" s="19">
        <v>49832000</v>
      </c>
      <c r="L102" s="19">
        <v>47807000</v>
      </c>
    </row>
    <row r="103" spans="1:47" x14ac:dyDescent="0.2">
      <c r="A103" s="46"/>
      <c r="B103" s="19"/>
      <c r="C103" s="48">
        <f t="shared" ref="C103:AU103" si="81">C102/C$3</f>
        <v>0</v>
      </c>
      <c r="D103" s="48">
        <f t="shared" si="81"/>
        <v>2.3759824495073332E-2</v>
      </c>
      <c r="E103" s="48">
        <f t="shared" si="81"/>
        <v>5.8890240972032486E-2</v>
      </c>
      <c r="F103" s="48">
        <f t="shared" si="81"/>
        <v>0.14169913109678151</v>
      </c>
      <c r="G103" s="48">
        <f t="shared" si="81"/>
        <v>0.12564572223084022</v>
      </c>
      <c r="H103" s="48">
        <f t="shared" si="81"/>
        <v>3.2934603012167975E-2</v>
      </c>
      <c r="I103" s="48">
        <f t="shared" si="81"/>
        <v>3.1963321819989648E-2</v>
      </c>
      <c r="J103" s="48">
        <f t="shared" si="81"/>
        <v>0.14504762430953158</v>
      </c>
      <c r="K103" s="48">
        <f t="shared" si="81"/>
        <v>1.2937403768494085</v>
      </c>
      <c r="L103" s="48">
        <f t="shared" si="81"/>
        <v>0.8019517788896473</v>
      </c>
      <c r="M103" s="48" t="e">
        <f t="shared" si="81"/>
        <v>#DIV/0!</v>
      </c>
      <c r="N103" s="48" t="e">
        <f t="shared" si="81"/>
        <v>#DIV/0!</v>
      </c>
      <c r="O103" s="48" t="e">
        <f t="shared" si="81"/>
        <v>#DIV/0!</v>
      </c>
      <c r="P103" s="48" t="e">
        <f t="shared" si="81"/>
        <v>#DIV/0!</v>
      </c>
      <c r="Q103" s="48" t="e">
        <f t="shared" si="81"/>
        <v>#DIV/0!</v>
      </c>
      <c r="R103" s="48" t="e">
        <f t="shared" si="81"/>
        <v>#DIV/0!</v>
      </c>
      <c r="S103" s="48" t="e">
        <f t="shared" si="81"/>
        <v>#DIV/0!</v>
      </c>
      <c r="T103" s="48" t="e">
        <f t="shared" si="81"/>
        <v>#DIV/0!</v>
      </c>
      <c r="U103" s="48" t="e">
        <f t="shared" si="81"/>
        <v>#DIV/0!</v>
      </c>
      <c r="V103" s="48" t="e">
        <f t="shared" si="81"/>
        <v>#DIV/0!</v>
      </c>
      <c r="W103" s="48" t="e">
        <f t="shared" si="81"/>
        <v>#DIV/0!</v>
      </c>
      <c r="X103" s="48" t="e">
        <f t="shared" si="81"/>
        <v>#DIV/0!</v>
      </c>
      <c r="Y103" s="48" t="e">
        <f t="shared" si="81"/>
        <v>#DIV/0!</v>
      </c>
      <c r="Z103" s="48" t="e">
        <f t="shared" si="81"/>
        <v>#DIV/0!</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c r="AU103" s="48" t="e">
        <f t="shared" si="81"/>
        <v>#DIV/0!</v>
      </c>
    </row>
    <row r="104" spans="1:47" x14ac:dyDescent="0.2">
      <c r="A104" t="s">
        <v>1298</v>
      </c>
      <c r="B104" s="19">
        <v>-6932000</v>
      </c>
      <c r="I104" s="19">
        <v>-1325000</v>
      </c>
      <c r="J104" s="19">
        <v>-24564000</v>
      </c>
      <c r="K104" s="19">
        <v>-15733000</v>
      </c>
      <c r="L104" s="19">
        <v>-32565000</v>
      </c>
    </row>
    <row r="105" spans="1:47" x14ac:dyDescent="0.2">
      <c r="A105" t="s">
        <v>1339</v>
      </c>
      <c r="B105" s="19">
        <v>-6932000</v>
      </c>
      <c r="L105" s="19">
        <v>-32565000</v>
      </c>
    </row>
    <row r="106" spans="1:47" x14ac:dyDescent="0.2">
      <c r="A106" t="s">
        <v>1340</v>
      </c>
      <c r="G106">
        <v>0</v>
      </c>
      <c r="H106">
        <v>0</v>
      </c>
      <c r="I106" s="19">
        <v>-1325000</v>
      </c>
      <c r="J106" s="19">
        <v>-11079000</v>
      </c>
      <c r="K106" s="19">
        <v>-15633000</v>
      </c>
      <c r="L106">
        <v>0</v>
      </c>
    </row>
    <row r="107" spans="1:47" x14ac:dyDescent="0.2">
      <c r="A107" t="s">
        <v>1341</v>
      </c>
      <c r="C107">
        <v>0</v>
      </c>
      <c r="D107">
        <v>0</v>
      </c>
      <c r="I107">
        <v>0</v>
      </c>
      <c r="J107" s="19">
        <v>-13485000</v>
      </c>
      <c r="K107" s="19">
        <v>-100000</v>
      </c>
      <c r="L107">
        <v>0</v>
      </c>
    </row>
    <row r="108" spans="1:47" x14ac:dyDescent="0.2">
      <c r="A108" t="s">
        <v>1360</v>
      </c>
      <c r="I108">
        <v>0</v>
      </c>
      <c r="J108" s="19">
        <v>13485000</v>
      </c>
      <c r="K108" s="19">
        <v>100000</v>
      </c>
      <c r="L108">
        <v>0</v>
      </c>
    </row>
    <row r="109" spans="1:47" x14ac:dyDescent="0.2">
      <c r="A109" t="s">
        <v>1304</v>
      </c>
      <c r="B109" s="19">
        <v>-480194000</v>
      </c>
      <c r="C109" s="19">
        <v>-13409000</v>
      </c>
      <c r="D109" s="19">
        <v>-31634000</v>
      </c>
      <c r="E109" s="19">
        <v>-67543000</v>
      </c>
      <c r="F109" s="19">
        <v>-85343000</v>
      </c>
      <c r="G109" s="19">
        <v>-99533000</v>
      </c>
      <c r="H109" s="19">
        <v>-134231000</v>
      </c>
      <c r="I109" s="19">
        <v>-267892000</v>
      </c>
      <c r="J109" s="19">
        <v>-474186000</v>
      </c>
      <c r="K109" s="19">
        <v>-481192000</v>
      </c>
      <c r="L109" s="19">
        <v>-519021000</v>
      </c>
    </row>
    <row r="110" spans="1:47" x14ac:dyDescent="0.2">
      <c r="A110" t="s">
        <v>1305</v>
      </c>
      <c r="C110" s="19">
        <v>-1012000</v>
      </c>
      <c r="D110">
        <v>0</v>
      </c>
      <c r="E110">
        <v>0</v>
      </c>
    </row>
    <row r="111" spans="1:47" x14ac:dyDescent="0.2">
      <c r="A111" t="s">
        <v>1306</v>
      </c>
      <c r="B111" s="19">
        <v>-480194000</v>
      </c>
      <c r="C111" s="19">
        <v>-12397000</v>
      </c>
      <c r="D111" s="19">
        <v>-31634000</v>
      </c>
      <c r="E111" s="19">
        <v>-67543000</v>
      </c>
      <c r="F111" s="19">
        <v>-85343000</v>
      </c>
      <c r="G111" s="19">
        <v>-99533000</v>
      </c>
      <c r="H111" s="19">
        <v>-134231000</v>
      </c>
      <c r="I111" s="19">
        <v>-267892000</v>
      </c>
      <c r="J111" s="19">
        <v>-474186000</v>
      </c>
      <c r="K111" s="19">
        <v>-481192000</v>
      </c>
      <c r="L111" s="19">
        <v>-519021000</v>
      </c>
    </row>
    <row r="112" spans="1:47" x14ac:dyDescent="0.2">
      <c r="A112" t="s">
        <v>1345</v>
      </c>
      <c r="B112" s="19">
        <v>-480194000</v>
      </c>
      <c r="C112" s="19">
        <v>-12397000</v>
      </c>
      <c r="D112" s="19">
        <v>-31634000</v>
      </c>
      <c r="E112" s="19">
        <v>-67543000</v>
      </c>
      <c r="F112" s="19">
        <v>-85343000</v>
      </c>
      <c r="G112" s="19">
        <v>-99533000</v>
      </c>
      <c r="H112" s="19">
        <v>-134231000</v>
      </c>
      <c r="I112" s="19">
        <v>-267892000</v>
      </c>
      <c r="J112" s="19">
        <v>-474186000</v>
      </c>
      <c r="K112" s="19">
        <v>-481192000</v>
      </c>
      <c r="L112" s="19">
        <v>-519021000</v>
      </c>
    </row>
    <row r="113" spans="1:47" x14ac:dyDescent="0.2">
      <c r="A113" t="s">
        <v>1346</v>
      </c>
      <c r="B113" s="19">
        <v>-480194000</v>
      </c>
      <c r="C113" s="19">
        <v>-12397000</v>
      </c>
      <c r="D113" s="19">
        <v>-31634000</v>
      </c>
      <c r="E113" s="19">
        <v>-67543000</v>
      </c>
      <c r="F113" s="19">
        <v>-85343000</v>
      </c>
      <c r="G113" s="19">
        <v>-99533000</v>
      </c>
      <c r="H113" s="19">
        <v>-134231000</v>
      </c>
      <c r="I113" s="19">
        <v>-267892000</v>
      </c>
      <c r="J113" s="19">
        <v>-474186000</v>
      </c>
      <c r="K113" s="19">
        <v>-481192000</v>
      </c>
      <c r="L113" s="19">
        <v>-519021000</v>
      </c>
    </row>
    <row r="114" spans="1:47" x14ac:dyDescent="0.2">
      <c r="A114" t="s">
        <v>1347</v>
      </c>
      <c r="B114" s="19">
        <v>-480194000</v>
      </c>
      <c r="C114" s="19">
        <v>-12397000</v>
      </c>
      <c r="D114" s="19">
        <v>-31634000</v>
      </c>
      <c r="E114" s="19">
        <v>-67543000</v>
      </c>
      <c r="F114" s="19">
        <v>-85343000</v>
      </c>
      <c r="G114" s="19">
        <v>-99533000</v>
      </c>
      <c r="H114" s="19">
        <v>-134231000</v>
      </c>
      <c r="I114" s="19">
        <v>-267892000</v>
      </c>
      <c r="J114" s="19">
        <v>-474186000</v>
      </c>
      <c r="K114" s="19">
        <v>-481192000</v>
      </c>
      <c r="L114" s="19">
        <v>-519021000</v>
      </c>
    </row>
    <row r="115" spans="1:47" x14ac:dyDescent="0.2">
      <c r="A115" t="s">
        <v>1312</v>
      </c>
      <c r="B115" s="19">
        <v>-480194000</v>
      </c>
      <c r="C115" s="19">
        <v>-12397000</v>
      </c>
      <c r="D115" s="19">
        <v>-31634000</v>
      </c>
      <c r="E115" s="19">
        <v>-67543000</v>
      </c>
      <c r="F115" s="19">
        <v>-85343000</v>
      </c>
      <c r="G115" s="19">
        <v>-99533000</v>
      </c>
      <c r="H115" s="19">
        <v>-134231000</v>
      </c>
      <c r="I115" s="19">
        <v>-267892000</v>
      </c>
      <c r="J115" s="19">
        <v>-474186000</v>
      </c>
      <c r="K115" s="19">
        <v>-481192000</v>
      </c>
      <c r="L115" s="19">
        <v>-519021000</v>
      </c>
    </row>
    <row r="116" spans="1:47" x14ac:dyDescent="0.2">
      <c r="A116" t="s">
        <v>1313</v>
      </c>
      <c r="B116">
        <v>-4.6900000000000004</v>
      </c>
      <c r="C116">
        <v>-0.70199999999999996</v>
      </c>
      <c r="D116">
        <v>-1.42</v>
      </c>
      <c r="E116">
        <v>-1.88</v>
      </c>
      <c r="F116">
        <v>-1.98</v>
      </c>
      <c r="G116">
        <v>-2.11</v>
      </c>
      <c r="H116">
        <v>-2.4</v>
      </c>
      <c r="I116">
        <v>-3.78</v>
      </c>
      <c r="J116">
        <v>-6.16</v>
      </c>
      <c r="K116">
        <v>-5.42</v>
      </c>
      <c r="L116">
        <v>-5.25</v>
      </c>
    </row>
    <row r="117" spans="1:47" x14ac:dyDescent="0.2">
      <c r="A117" t="s">
        <v>1314</v>
      </c>
      <c r="B117">
        <v>-4.6900000000000004</v>
      </c>
      <c r="C117">
        <v>-0.70199999999999996</v>
      </c>
      <c r="D117">
        <v>-1.42</v>
      </c>
      <c r="E117">
        <v>-1.88</v>
      </c>
      <c r="F117">
        <v>-1.98</v>
      </c>
      <c r="G117">
        <v>-2.11</v>
      </c>
      <c r="H117">
        <v>-2.4</v>
      </c>
      <c r="I117">
        <v>-3.78</v>
      </c>
      <c r="J117">
        <v>-6.16</v>
      </c>
      <c r="K117">
        <v>-5.42</v>
      </c>
      <c r="L117">
        <v>-5.25</v>
      </c>
    </row>
    <row r="118" spans="1:47" x14ac:dyDescent="0.2">
      <c r="A118" t="s">
        <v>1315</v>
      </c>
      <c r="B118" s="19">
        <v>102538500</v>
      </c>
      <c r="C118" s="19">
        <v>17664000</v>
      </c>
      <c r="D118" s="19">
        <v>22222000</v>
      </c>
      <c r="E118" s="19">
        <v>36006000</v>
      </c>
      <c r="F118" s="19">
        <v>43069000</v>
      </c>
      <c r="G118" s="19">
        <v>47247000</v>
      </c>
      <c r="H118" s="19">
        <v>55987000</v>
      </c>
      <c r="I118" s="19">
        <v>70894000</v>
      </c>
      <c r="J118" s="19">
        <v>76972000</v>
      </c>
      <c r="K118" s="19">
        <v>88770000</v>
      </c>
      <c r="L118" s="19">
        <v>98849000</v>
      </c>
    </row>
    <row r="119" spans="1:47" x14ac:dyDescent="0.2">
      <c r="A119" t="s">
        <v>1316</v>
      </c>
      <c r="B119" s="19">
        <v>102538500</v>
      </c>
      <c r="C119" s="19">
        <v>17664000</v>
      </c>
      <c r="D119" s="19">
        <v>22222000</v>
      </c>
      <c r="E119" s="19">
        <v>36006000</v>
      </c>
      <c r="F119" s="19">
        <v>43069000</v>
      </c>
      <c r="G119" s="19">
        <v>47247000</v>
      </c>
      <c r="H119" s="19">
        <v>55987000</v>
      </c>
      <c r="I119" s="19">
        <v>70894000</v>
      </c>
      <c r="J119" s="19">
        <v>76972000</v>
      </c>
      <c r="K119" s="19">
        <v>88770000</v>
      </c>
      <c r="L119" s="19">
        <v>98849000</v>
      </c>
    </row>
    <row r="120" spans="1:47" x14ac:dyDescent="0.2">
      <c r="A120" s="46" t="s">
        <v>1411</v>
      </c>
      <c r="B120" s="19"/>
      <c r="C120" s="48">
        <f t="shared" ref="C120:AU120" si="82">C119/C$3</f>
        <v>2.1501558128595204</v>
      </c>
      <c r="D120" s="48">
        <f t="shared" si="82"/>
        <v>1.0056967998657516</v>
      </c>
      <c r="E120" s="48">
        <f t="shared" si="82"/>
        <v>1.0538777417688876</v>
      </c>
      <c r="F120" s="48">
        <f t="shared" si="82"/>
        <v>1.1041866975225769</v>
      </c>
      <c r="G120" s="48">
        <f t="shared" si="82"/>
        <v>0.86852720383913795</v>
      </c>
      <c r="H120" s="48">
        <f t="shared" si="82"/>
        <v>0.78397517807918726</v>
      </c>
      <c r="I120" s="48">
        <f t="shared" si="82"/>
        <v>1.7661790624367468</v>
      </c>
      <c r="J120" s="48">
        <f t="shared" si="82"/>
        <v>1.307024787913049</v>
      </c>
      <c r="K120" s="48">
        <f t="shared" si="82"/>
        <v>2.3046502900329502</v>
      </c>
      <c r="L120" s="48">
        <f t="shared" si="82"/>
        <v>1.658169962379207</v>
      </c>
      <c r="M120" s="48" t="e">
        <f t="shared" si="82"/>
        <v>#DIV/0!</v>
      </c>
      <c r="N120" s="48" t="e">
        <f t="shared" si="82"/>
        <v>#DIV/0!</v>
      </c>
      <c r="O120" s="48" t="e">
        <f t="shared" si="82"/>
        <v>#DIV/0!</v>
      </c>
      <c r="P120" s="48" t="e">
        <f t="shared" si="82"/>
        <v>#DIV/0!</v>
      </c>
      <c r="Q120" s="48" t="e">
        <f t="shared" si="82"/>
        <v>#DIV/0!</v>
      </c>
      <c r="R120" s="48" t="e">
        <f t="shared" si="82"/>
        <v>#DIV/0!</v>
      </c>
      <c r="S120" s="48" t="e">
        <f t="shared" si="82"/>
        <v>#DIV/0!</v>
      </c>
      <c r="T120" s="48" t="e">
        <f t="shared" si="82"/>
        <v>#DIV/0!</v>
      </c>
      <c r="U120" s="48" t="e">
        <f t="shared" si="82"/>
        <v>#DIV/0!</v>
      </c>
      <c r="V120" s="48" t="e">
        <f t="shared" si="82"/>
        <v>#DIV/0!</v>
      </c>
      <c r="W120" s="48" t="e">
        <f t="shared" si="82"/>
        <v>#DIV/0!</v>
      </c>
      <c r="X120" s="48" t="e">
        <f t="shared" si="82"/>
        <v>#DIV/0!</v>
      </c>
      <c r="Y120" s="48" t="e">
        <f t="shared" si="82"/>
        <v>#DIV/0!</v>
      </c>
      <c r="Z120" s="48" t="e">
        <f t="shared" si="82"/>
        <v>#DIV/0!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c r="AU120" s="48" t="e">
        <f t="shared" si="82"/>
        <v>#DIV/0!</v>
      </c>
    </row>
    <row r="121" spans="1:47" x14ac:dyDescent="0.2">
      <c r="A121" t="s">
        <v>1317</v>
      </c>
      <c r="B121" s="19">
        <v>-512020000</v>
      </c>
      <c r="C121" s="19">
        <v>-13409000</v>
      </c>
      <c r="D121" s="19">
        <v>-32159000</v>
      </c>
      <c r="E121" s="19">
        <v>-69555000</v>
      </c>
      <c r="F121" s="19">
        <v>-90870000</v>
      </c>
      <c r="G121" s="19">
        <v>-106368000</v>
      </c>
      <c r="H121" s="19">
        <v>-136583000</v>
      </c>
      <c r="I121" s="19">
        <v>-267850000</v>
      </c>
      <c r="J121" s="19">
        <v>-458164000</v>
      </c>
      <c r="K121" s="19">
        <v>-515291000</v>
      </c>
      <c r="L121" s="19">
        <v>-534263000</v>
      </c>
    </row>
    <row r="122" spans="1:47" x14ac:dyDescent="0.2">
      <c r="A122" t="s">
        <v>1318</v>
      </c>
      <c r="B122" s="19">
        <v>564877000</v>
      </c>
      <c r="C122" s="19">
        <v>19453000</v>
      </c>
      <c r="D122" s="19">
        <v>48638000</v>
      </c>
      <c r="E122" s="19">
        <v>95672000</v>
      </c>
      <c r="F122" s="19">
        <v>121304000</v>
      </c>
      <c r="G122" s="19">
        <v>149471000</v>
      </c>
      <c r="H122" s="19">
        <v>194577000</v>
      </c>
      <c r="I122" s="19">
        <v>300903000</v>
      </c>
      <c r="J122" s="19">
        <v>510285000</v>
      </c>
      <c r="K122" s="19">
        <v>551566000</v>
      </c>
      <c r="L122" s="19">
        <v>592140000</v>
      </c>
    </row>
    <row r="123" spans="1:47" x14ac:dyDescent="0.2">
      <c r="A123" t="s">
        <v>1319</v>
      </c>
      <c r="B123" s="19">
        <v>-480194000</v>
      </c>
      <c r="C123" s="19">
        <v>-12397000</v>
      </c>
      <c r="D123" s="19">
        <v>-31634000</v>
      </c>
      <c r="E123" s="19">
        <v>-67543000</v>
      </c>
      <c r="F123" s="19">
        <v>-85343000</v>
      </c>
      <c r="G123" s="19">
        <v>-99533000</v>
      </c>
      <c r="H123" s="19">
        <v>-134231000</v>
      </c>
      <c r="I123" s="19">
        <v>-267892000</v>
      </c>
      <c r="J123" s="19">
        <v>-474186000</v>
      </c>
      <c r="K123" s="19">
        <v>-481192000</v>
      </c>
      <c r="L123" s="19">
        <v>-519021000</v>
      </c>
    </row>
    <row r="124" spans="1:47" x14ac:dyDescent="0.2">
      <c r="A124" t="s">
        <v>1320</v>
      </c>
      <c r="B124" s="19">
        <v>-473262000</v>
      </c>
      <c r="C124" s="19">
        <v>-12397000</v>
      </c>
      <c r="D124" s="19">
        <v>-31634000</v>
      </c>
      <c r="E124" s="19">
        <v>-67543000</v>
      </c>
      <c r="F124" s="19">
        <v>-85343000</v>
      </c>
      <c r="G124" s="19">
        <v>-99533000</v>
      </c>
      <c r="H124" s="19">
        <v>-134231000</v>
      </c>
      <c r="I124" s="19">
        <v>-267892000</v>
      </c>
      <c r="J124" s="19">
        <v>-460701000</v>
      </c>
      <c r="K124" s="19">
        <v>-481092000</v>
      </c>
      <c r="L124" s="19">
        <v>-486456000</v>
      </c>
    </row>
    <row r="125" spans="1:47" x14ac:dyDescent="0.2">
      <c r="A125" t="s">
        <v>1321</v>
      </c>
      <c r="B125" s="19">
        <v>38758000</v>
      </c>
      <c r="C125">
        <v>0</v>
      </c>
      <c r="D125" s="19">
        <v>525000</v>
      </c>
      <c r="E125" s="19">
        <v>2012000</v>
      </c>
      <c r="F125" s="19">
        <v>5527000</v>
      </c>
      <c r="G125" s="19">
        <v>6835000</v>
      </c>
      <c r="H125" s="19">
        <v>2352000</v>
      </c>
      <c r="I125" s="19">
        <v>1283000</v>
      </c>
      <c r="J125" s="19">
        <v>8542000</v>
      </c>
      <c r="K125" s="19">
        <v>49832000</v>
      </c>
      <c r="L125" s="19">
        <v>47807000</v>
      </c>
    </row>
    <row r="126" spans="1:47" x14ac:dyDescent="0.2">
      <c r="A126" t="s">
        <v>1323</v>
      </c>
      <c r="B126" s="19">
        <v>38758000</v>
      </c>
      <c r="C126">
        <v>0</v>
      </c>
      <c r="D126" s="19">
        <v>525000</v>
      </c>
      <c r="E126" s="19">
        <v>2012000</v>
      </c>
      <c r="F126" s="19">
        <v>5527000</v>
      </c>
      <c r="G126" s="19">
        <v>6835000</v>
      </c>
      <c r="H126" s="19">
        <v>2352000</v>
      </c>
      <c r="I126" s="19">
        <v>1283000</v>
      </c>
      <c r="J126" s="19">
        <v>8542000</v>
      </c>
      <c r="K126" s="19">
        <v>49832000</v>
      </c>
      <c r="L126" s="19">
        <v>47807000</v>
      </c>
    </row>
    <row r="127" spans="1:47" x14ac:dyDescent="0.2">
      <c r="A127" t="s">
        <v>1281</v>
      </c>
      <c r="B127" s="19">
        <v>-512020000</v>
      </c>
      <c r="C127" s="19">
        <v>-13409000</v>
      </c>
      <c r="D127" s="19">
        <v>-32159000</v>
      </c>
      <c r="E127" s="19">
        <v>-69555000</v>
      </c>
      <c r="F127" s="19">
        <v>-90870000</v>
      </c>
      <c r="G127" s="19">
        <v>-106368000</v>
      </c>
      <c r="H127" s="19">
        <v>-136583000</v>
      </c>
      <c r="I127" s="19">
        <v>-267850000</v>
      </c>
      <c r="J127" s="19">
        <v>-458164000</v>
      </c>
      <c r="K127" s="19">
        <v>-515291000</v>
      </c>
      <c r="L127" s="19">
        <v>-534263000</v>
      </c>
    </row>
    <row r="128" spans="1:47" x14ac:dyDescent="0.2">
      <c r="A128" t="s">
        <v>1278</v>
      </c>
      <c r="B128" s="19">
        <v>-501874000</v>
      </c>
      <c r="C128" s="19">
        <v>-13081000</v>
      </c>
      <c r="D128" s="19">
        <v>-31055000</v>
      </c>
      <c r="E128" s="19">
        <v>-66561000</v>
      </c>
      <c r="F128" s="19">
        <v>-86406000</v>
      </c>
      <c r="G128" s="19">
        <v>-100781000</v>
      </c>
      <c r="H128" s="19">
        <v>-130272000</v>
      </c>
      <c r="I128" s="19">
        <v>-260959000</v>
      </c>
      <c r="J128" s="19">
        <v>-450592000</v>
      </c>
      <c r="K128" s="19">
        <v>-506315000</v>
      </c>
      <c r="L128" s="19">
        <v>-523978000</v>
      </c>
    </row>
    <row r="129" spans="1:47" x14ac:dyDescent="0.2">
      <c r="A129" t="s">
        <v>1324</v>
      </c>
      <c r="B129" s="19">
        <v>10146000</v>
      </c>
      <c r="C129" s="19">
        <v>328000</v>
      </c>
      <c r="D129" s="19">
        <v>1104000</v>
      </c>
      <c r="E129" s="19">
        <v>2994000</v>
      </c>
      <c r="F129" s="19">
        <v>4464000</v>
      </c>
      <c r="G129" s="19">
        <v>5587000</v>
      </c>
      <c r="H129" s="19">
        <v>6311000</v>
      </c>
      <c r="I129" s="19">
        <v>6891000</v>
      </c>
      <c r="J129" s="19">
        <v>7572000</v>
      </c>
      <c r="K129" s="19">
        <v>8976000</v>
      </c>
      <c r="L129" s="19">
        <v>10285000</v>
      </c>
    </row>
    <row r="130" spans="1:47" x14ac:dyDescent="0.2">
      <c r="A130" t="s">
        <v>1325</v>
      </c>
      <c r="B130" s="19">
        <v>-480194000</v>
      </c>
      <c r="C130" s="19">
        <v>-12397000</v>
      </c>
      <c r="D130" s="19">
        <v>-31634000</v>
      </c>
      <c r="E130" s="19">
        <v>-67543000</v>
      </c>
      <c r="F130" s="19">
        <v>-85343000</v>
      </c>
      <c r="G130" s="19">
        <v>-99533000</v>
      </c>
      <c r="H130" s="19">
        <v>-134231000</v>
      </c>
      <c r="I130" s="19">
        <v>-267892000</v>
      </c>
      <c r="J130" s="19">
        <v>-474186000</v>
      </c>
      <c r="K130" s="19">
        <v>-481192000</v>
      </c>
      <c r="L130" s="19">
        <v>-519021000</v>
      </c>
    </row>
    <row r="131" spans="1:47" x14ac:dyDescent="0.2">
      <c r="A131" t="s">
        <v>1326</v>
      </c>
      <c r="B131" s="19">
        <v>-6932000</v>
      </c>
      <c r="C131">
        <v>0</v>
      </c>
      <c r="D131">
        <v>0</v>
      </c>
      <c r="I131">
        <v>0</v>
      </c>
      <c r="J131" s="19">
        <v>-13485000</v>
      </c>
      <c r="K131" s="19">
        <v>-100000</v>
      </c>
      <c r="L131" s="19">
        <v>-32565000</v>
      </c>
    </row>
    <row r="132" spans="1:47" x14ac:dyDescent="0.2">
      <c r="A132" t="s">
        <v>1327</v>
      </c>
      <c r="B132" s="19">
        <v>-6932000</v>
      </c>
      <c r="C132">
        <v>0</v>
      </c>
      <c r="D132">
        <v>0</v>
      </c>
      <c r="I132">
        <v>0</v>
      </c>
      <c r="J132" s="19">
        <v>-13485000</v>
      </c>
      <c r="K132" s="19">
        <v>-100000</v>
      </c>
      <c r="L132" s="19">
        <v>-32565000</v>
      </c>
    </row>
    <row r="133" spans="1:47" x14ac:dyDescent="0.2">
      <c r="A133" t="s">
        <v>1328</v>
      </c>
      <c r="B133" s="19">
        <v>-494942000</v>
      </c>
      <c r="C133" s="19">
        <v>-13081000</v>
      </c>
      <c r="D133" s="19">
        <v>-31055000</v>
      </c>
      <c r="E133" s="19">
        <v>-66561000</v>
      </c>
      <c r="F133" s="19">
        <v>-86406000</v>
      </c>
      <c r="G133" s="19">
        <v>-100781000</v>
      </c>
      <c r="H133" s="19">
        <v>-130272000</v>
      </c>
      <c r="I133" s="19">
        <v>-260959000</v>
      </c>
      <c r="J133" s="19">
        <v>-437107000</v>
      </c>
      <c r="K133" s="19">
        <v>-506215000</v>
      </c>
      <c r="L133" s="19">
        <v>-491413000</v>
      </c>
    </row>
    <row r="134" spans="1:47" x14ac:dyDescent="0.2">
      <c r="A134" t="s">
        <v>1329</v>
      </c>
      <c r="B134">
        <v>0</v>
      </c>
      <c r="C134">
        <v>7.5999999999999998E-2</v>
      </c>
      <c r="D134">
        <v>0</v>
      </c>
      <c r="E134">
        <v>0</v>
      </c>
      <c r="F134">
        <v>0</v>
      </c>
      <c r="G134">
        <v>0</v>
      </c>
      <c r="H134">
        <v>0</v>
      </c>
      <c r="I134">
        <v>0</v>
      </c>
      <c r="J134">
        <v>0</v>
      </c>
      <c r="K134">
        <v>0</v>
      </c>
      <c r="L134">
        <v>0</v>
      </c>
    </row>
    <row r="135" spans="1:47" x14ac:dyDescent="0.2">
      <c r="A135" t="s">
        <v>1330</v>
      </c>
      <c r="B135">
        <v>0</v>
      </c>
      <c r="C135">
        <v>0</v>
      </c>
      <c r="D135">
        <v>0</v>
      </c>
      <c r="E135">
        <v>0</v>
      </c>
      <c r="F135">
        <v>0</v>
      </c>
      <c r="G135">
        <v>0</v>
      </c>
      <c r="H135">
        <v>0</v>
      </c>
      <c r="I135">
        <v>0</v>
      </c>
      <c r="J135">
        <v>0</v>
      </c>
      <c r="K135">
        <v>0</v>
      </c>
      <c r="L135">
        <v>0</v>
      </c>
    </row>
    <row r="137" spans="1:47" x14ac:dyDescent="0.2">
      <c r="A137" t="s">
        <v>1331</v>
      </c>
      <c r="B137">
        <v>99161</v>
      </c>
      <c r="C137">
        <v>70288</v>
      </c>
      <c r="D137">
        <v>167304</v>
      </c>
      <c r="E137">
        <v>142981</v>
      </c>
      <c r="F137">
        <v>40217</v>
      </c>
      <c r="G137">
        <v>76434</v>
      </c>
      <c r="H137">
        <v>371779</v>
      </c>
      <c r="I137">
        <v>736688</v>
      </c>
      <c r="J137">
        <v>582955</v>
      </c>
      <c r="K137">
        <v>130323</v>
      </c>
      <c r="L137">
        <v>185747</v>
      </c>
    </row>
    <row r="138" spans="1:47" ht="18" x14ac:dyDescent="0.2">
      <c r="A138" s="22"/>
    </row>
    <row r="139" spans="1:47" ht="18" x14ac:dyDescent="0.2">
      <c r="A139" s="23"/>
    </row>
    <row r="140" spans="1:47" ht="18" x14ac:dyDescent="0.2">
      <c r="A140" s="23"/>
    </row>
    <row r="141" spans="1:47" ht="18" x14ac:dyDescent="0.2">
      <c r="A141" s="23"/>
    </row>
    <row r="142" spans="1:47" ht="18" x14ac:dyDescent="0.2">
      <c r="A142" s="23"/>
    </row>
    <row r="143" spans="1:47" ht="18" x14ac:dyDescent="0.2">
      <c r="A143" s="23"/>
      <c r="B143">
        <v>0</v>
      </c>
      <c r="C143">
        <v>0</v>
      </c>
      <c r="D143">
        <v>0</v>
      </c>
      <c r="E143">
        <v>0</v>
      </c>
      <c r="F143">
        <v>0</v>
      </c>
      <c r="G143">
        <v>0</v>
      </c>
      <c r="H143">
        <v>0</v>
      </c>
      <c r="I143">
        <v>0</v>
      </c>
    </row>
    <row r="144" spans="1:47" x14ac:dyDescent="0.2">
      <c r="A144" s="46" t="s">
        <v>1412</v>
      </c>
      <c r="B144" s="19"/>
      <c r="C144" s="48">
        <f t="shared" ref="C144:AU144" si="83">IFERROR(C143/C$3,0)</f>
        <v>0</v>
      </c>
      <c r="D144" s="48">
        <f t="shared" si="83"/>
        <v>0</v>
      </c>
      <c r="E144" s="48">
        <f t="shared" si="83"/>
        <v>0</v>
      </c>
      <c r="F144" s="48">
        <f t="shared" si="83"/>
        <v>0</v>
      </c>
      <c r="G144" s="48">
        <f t="shared" si="83"/>
        <v>0</v>
      </c>
      <c r="H144" s="48">
        <f t="shared" si="83"/>
        <v>0</v>
      </c>
      <c r="I144" s="48">
        <f t="shared" si="83"/>
        <v>0</v>
      </c>
      <c r="J144" s="48">
        <f t="shared" si="83"/>
        <v>0</v>
      </c>
      <c r="K144" s="48">
        <f t="shared" si="83"/>
        <v>0</v>
      </c>
      <c r="L144" s="48">
        <f t="shared" si="83"/>
        <v>0</v>
      </c>
      <c r="M144" s="48">
        <f t="shared" si="83"/>
        <v>0</v>
      </c>
      <c r="N144" s="48">
        <f t="shared" si="83"/>
        <v>0</v>
      </c>
      <c r="O144" s="48">
        <f t="shared" si="83"/>
        <v>0</v>
      </c>
      <c r="P144" s="48">
        <f t="shared" si="83"/>
        <v>0</v>
      </c>
      <c r="Q144" s="48">
        <f t="shared" si="83"/>
        <v>0</v>
      </c>
      <c r="R144" s="48">
        <f t="shared" si="83"/>
        <v>0</v>
      </c>
      <c r="S144" s="48">
        <f t="shared" si="83"/>
        <v>0</v>
      </c>
      <c r="T144" s="48">
        <f t="shared" si="83"/>
        <v>0</v>
      </c>
      <c r="U144" s="48">
        <f t="shared" si="83"/>
        <v>0</v>
      </c>
      <c r="V144" s="48">
        <f t="shared" si="83"/>
        <v>0</v>
      </c>
      <c r="W144" s="48">
        <f t="shared" si="83"/>
        <v>0</v>
      </c>
      <c r="X144" s="48">
        <f t="shared" si="83"/>
        <v>0</v>
      </c>
      <c r="Y144" s="48">
        <f t="shared" si="83"/>
        <v>0</v>
      </c>
      <c r="Z144" s="48">
        <f t="shared" si="83"/>
        <v>0</v>
      </c>
      <c r="AA144" s="48">
        <f t="shared" si="83"/>
        <v>0</v>
      </c>
      <c r="AB144" s="48">
        <f t="shared" si="83"/>
        <v>0</v>
      </c>
      <c r="AC144" s="48">
        <f t="shared" si="83"/>
        <v>0</v>
      </c>
      <c r="AD144" s="48">
        <f t="shared" si="83"/>
        <v>0</v>
      </c>
      <c r="AE144" s="48">
        <f t="shared" si="83"/>
        <v>0</v>
      </c>
      <c r="AF144" s="48">
        <f t="shared" si="83"/>
        <v>0</v>
      </c>
      <c r="AG144" s="48">
        <f t="shared" si="83"/>
        <v>0</v>
      </c>
      <c r="AH144" s="48">
        <f t="shared" si="83"/>
        <v>0</v>
      </c>
      <c r="AI144" s="48">
        <f t="shared" si="83"/>
        <v>0</v>
      </c>
      <c r="AJ144" s="48">
        <f t="shared" si="83"/>
        <v>0</v>
      </c>
      <c r="AK144" s="48">
        <f t="shared" si="83"/>
        <v>0</v>
      </c>
      <c r="AL144" s="48">
        <f t="shared" si="83"/>
        <v>0</v>
      </c>
      <c r="AM144" s="48">
        <f t="shared" si="83"/>
        <v>0</v>
      </c>
      <c r="AN144" s="48">
        <f t="shared" si="83"/>
        <v>0</v>
      </c>
      <c r="AO144" s="48">
        <f t="shared" si="83"/>
        <v>0</v>
      </c>
      <c r="AP144" s="48">
        <f t="shared" si="83"/>
        <v>0</v>
      </c>
      <c r="AQ144" s="48">
        <f t="shared" si="83"/>
        <v>0</v>
      </c>
      <c r="AR144" s="48">
        <f t="shared" si="83"/>
        <v>0</v>
      </c>
      <c r="AS144" s="48">
        <f t="shared" si="83"/>
        <v>0</v>
      </c>
      <c r="AT144" s="48">
        <f t="shared" si="83"/>
        <v>0</v>
      </c>
      <c r="AU144" s="48">
        <f t="shared" si="83"/>
        <v>0</v>
      </c>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L51">
    <sortCondition ref="C1:L1"/>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BE51-DBDC-3A4C-9AED-8C3F452EC96E}">
  <dimension ref="A1:AV166"/>
  <sheetViews>
    <sheetView workbookViewId="0"/>
  </sheetViews>
  <sheetFormatPr baseColWidth="10" defaultRowHeight="16" x14ac:dyDescent="0.2"/>
  <cols>
    <col min="3" max="3" width="11" bestFit="1" customWidth="1"/>
    <col min="4" max="4" width="11" customWidth="1"/>
    <col min="5" max="8" width="11" bestFit="1" customWidth="1"/>
    <col min="9" max="9" width="11.1640625" bestFit="1" customWidth="1"/>
    <col min="10" max="10" width="12.1640625" bestFit="1" customWidth="1"/>
    <col min="11" max="48" width="11" bestFit="1" customWidth="1"/>
  </cols>
  <sheetData>
    <row r="1" spans="1:48" x14ac:dyDescent="0.2">
      <c r="A1" t="s">
        <v>1283</v>
      </c>
      <c r="B1" t="s">
        <v>1284</v>
      </c>
      <c r="C1" s="17">
        <v>33238</v>
      </c>
      <c r="D1" s="17" t="s">
        <v>1425</v>
      </c>
      <c r="E1" s="17">
        <v>33603</v>
      </c>
      <c r="F1" s="17">
        <v>33969</v>
      </c>
      <c r="G1" s="17">
        <v>34334</v>
      </c>
      <c r="H1" s="17">
        <v>34699</v>
      </c>
      <c r="I1" s="17">
        <v>35064</v>
      </c>
      <c r="J1" s="17">
        <v>35430</v>
      </c>
      <c r="K1" s="17">
        <v>35795</v>
      </c>
      <c r="L1" s="17">
        <v>36160</v>
      </c>
      <c r="M1" s="17">
        <v>36525</v>
      </c>
      <c r="N1" s="17">
        <v>36891</v>
      </c>
      <c r="O1" s="17">
        <v>37256</v>
      </c>
      <c r="P1" s="17">
        <v>37621</v>
      </c>
      <c r="Q1" s="17">
        <v>37986</v>
      </c>
      <c r="R1" s="17">
        <v>38352</v>
      </c>
      <c r="S1" s="17">
        <v>38717</v>
      </c>
      <c r="T1" s="17">
        <v>39082</v>
      </c>
      <c r="U1" s="17">
        <v>39447</v>
      </c>
      <c r="V1" s="17">
        <v>39813</v>
      </c>
      <c r="W1" s="17">
        <v>40178</v>
      </c>
      <c r="X1" s="17">
        <v>40543</v>
      </c>
      <c r="Y1" s="17">
        <v>40908</v>
      </c>
      <c r="Z1" s="17">
        <v>41274</v>
      </c>
      <c r="AA1" s="17">
        <v>41639</v>
      </c>
      <c r="AB1" s="17">
        <v>42004</v>
      </c>
      <c r="AC1" s="17">
        <v>42369</v>
      </c>
      <c r="AD1" s="17">
        <v>42735</v>
      </c>
      <c r="AE1" s="17">
        <v>43100</v>
      </c>
      <c r="AF1" s="17">
        <v>43465</v>
      </c>
      <c r="AG1" s="17">
        <v>43830</v>
      </c>
      <c r="AH1" s="17">
        <v>44196</v>
      </c>
      <c r="AI1" s="17">
        <v>44561</v>
      </c>
      <c r="AJ1" s="17">
        <v>44926</v>
      </c>
      <c r="AK1" s="17">
        <v>45291</v>
      </c>
      <c r="AL1" s="17">
        <v>45657</v>
      </c>
    </row>
    <row r="2" spans="1:48" x14ac:dyDescent="0.2">
      <c r="C2" s="41">
        <v>2.4979594237215133</v>
      </c>
      <c r="D2" s="41"/>
      <c r="E2" s="41">
        <v>2.3643723840241488</v>
      </c>
      <c r="F2" s="41">
        <v>2.3044565146434199</v>
      </c>
      <c r="G2" s="41">
        <v>2.2317029969430759</v>
      </c>
      <c r="H2" s="41">
        <v>2.1768464659998794</v>
      </c>
      <c r="I2" s="41">
        <v>2.1175549280154469</v>
      </c>
      <c r="J2" s="41">
        <v>2.0612819312911972</v>
      </c>
      <c r="K2" s="41">
        <v>2.0004677128214259</v>
      </c>
      <c r="L2" s="41">
        <v>1.9695458430849915</v>
      </c>
      <c r="M2" s="41">
        <v>1.9371946917330496</v>
      </c>
      <c r="N2" s="41">
        <v>1.8855311385371321</v>
      </c>
      <c r="O2" s="41">
        <v>1.8177298163859363</v>
      </c>
      <c r="P2" s="41">
        <v>1.79724126595406</v>
      </c>
      <c r="Q2" s="41">
        <v>1.7516971403061012</v>
      </c>
      <c r="R2" s="41">
        <v>1.7185295205593065</v>
      </c>
      <c r="S2" s="41">
        <v>1.6689613679317339</v>
      </c>
      <c r="T2" s="41">
        <v>1.6049248657868389</v>
      </c>
      <c r="U2" s="41">
        <v>1.5722226349792703</v>
      </c>
      <c r="V2" s="41">
        <v>1.5076933592052841</v>
      </c>
      <c r="W2" s="41">
        <v>1.5072411868492295</v>
      </c>
      <c r="X2" s="41">
        <v>1.4686165710311112</v>
      </c>
      <c r="Y2" s="41">
        <v>1.4450620594618826</v>
      </c>
      <c r="Z2" s="41">
        <v>1.403926998408513</v>
      </c>
      <c r="AA2" s="41">
        <v>1.3819539309070903</v>
      </c>
      <c r="AB2" s="41">
        <v>1.3604586837045582</v>
      </c>
      <c r="AC2" s="41">
        <v>1.3592353718698755</v>
      </c>
      <c r="AD2" s="41">
        <v>1.3408655143236416</v>
      </c>
      <c r="AE2" s="41">
        <v>1.3081614773889187</v>
      </c>
      <c r="AF2" s="41">
        <v>1.2816317011746046</v>
      </c>
      <c r="AG2" s="41">
        <v>1.2620696220330916</v>
      </c>
      <c r="AH2" s="41">
        <v>1.231407573454085</v>
      </c>
      <c r="AI2" s="41">
        <v>1.2144058909803599</v>
      </c>
      <c r="AJ2" s="41">
        <v>1.1298901106999999</v>
      </c>
      <c r="AK2" s="41">
        <v>1.0618269999999999</v>
      </c>
      <c r="AL2" s="41">
        <v>1.03</v>
      </c>
      <c r="AM2" s="41">
        <v>2.6278533137550322</v>
      </c>
      <c r="AN2" s="41">
        <v>2.7505740635073921</v>
      </c>
      <c r="AO2" s="41">
        <v>2.8619723130794412</v>
      </c>
      <c r="AP2" s="41">
        <v>2.9037571088504008</v>
      </c>
      <c r="AQ2" s="41">
        <v>3.0167132603846811</v>
      </c>
      <c r="AR2" s="41">
        <v>3.1232032384762602</v>
      </c>
      <c r="AS2" s="41">
        <v>3.2540654541684155</v>
      </c>
      <c r="AT2" s="41">
        <v>3.3747912825180633</v>
      </c>
      <c r="AU2" s="41">
        <v>3.6579362711213292</v>
      </c>
      <c r="AV2" s="41">
        <v>4.0906701319949832</v>
      </c>
    </row>
    <row r="3" spans="1:48" x14ac:dyDescent="0.2">
      <c r="A3" t="s">
        <v>1285</v>
      </c>
      <c r="C3">
        <f>C$2*C90</f>
        <v>4995918.8474430265</v>
      </c>
      <c r="E3">
        <f t="shared" ref="E3:K3" si="0">E$2*E90</f>
        <v>14895546.019352138</v>
      </c>
      <c r="F3">
        <f t="shared" si="0"/>
        <v>20048771.677397754</v>
      </c>
      <c r="G3">
        <f t="shared" si="0"/>
        <v>27003606.263011217</v>
      </c>
      <c r="H3">
        <f t="shared" si="0"/>
        <v>21986149.306598783</v>
      </c>
      <c r="I3">
        <f t="shared" si="0"/>
        <v>27528214.064200811</v>
      </c>
      <c r="J3">
        <f t="shared" si="0"/>
        <v>46791099.840310179</v>
      </c>
      <c r="K3">
        <f t="shared" si="0"/>
        <v>65415294.209260628</v>
      </c>
      <c r="L3">
        <f t="shared" ref="L3:AV3" si="1">L2*L90</f>
        <v>77206197.048931673</v>
      </c>
      <c r="M3">
        <f t="shared" si="1"/>
        <v>65670900.04975038</v>
      </c>
      <c r="N3">
        <f t="shared" si="1"/>
        <v>70245462.566200852</v>
      </c>
      <c r="O3">
        <f t="shared" si="1"/>
        <v>96835920.508327991</v>
      </c>
      <c r="P3">
        <f t="shared" si="1"/>
        <v>144101007.46293056</v>
      </c>
      <c r="Q3">
        <f t="shared" si="1"/>
        <v>87567340.043901995</v>
      </c>
      <c r="R3">
        <f t="shared" si="1"/>
        <v>73250602.284319878</v>
      </c>
      <c r="S3">
        <f t="shared" si="1"/>
        <v>66980426.579204276</v>
      </c>
      <c r="T3">
        <f t="shared" si="1"/>
        <v>23847578.580726638</v>
      </c>
      <c r="U3">
        <f t="shared" si="1"/>
        <v>91729757.415230542</v>
      </c>
      <c r="V3">
        <f t="shared" si="1"/>
        <v>161609651.17321441</v>
      </c>
      <c r="W3">
        <f t="shared" si="1"/>
        <v>183280528.32086632</v>
      </c>
      <c r="X3">
        <f t="shared" si="1"/>
        <v>159305245.30945772</v>
      </c>
      <c r="Y3">
        <f t="shared" si="1"/>
        <v>143185419.22384009</v>
      </c>
      <c r="Z3">
        <f t="shared" si="1"/>
        <v>143269346.26059034</v>
      </c>
      <c r="AA3">
        <f t="shared" si="1"/>
        <v>203541084.71365079</v>
      </c>
      <c r="AB3">
        <f t="shared" si="1"/>
        <v>291357192.1608519</v>
      </c>
      <c r="AC3">
        <f t="shared" si="1"/>
        <v>385619152.70559931</v>
      </c>
      <c r="AD3">
        <f t="shared" si="1"/>
        <v>499842482.96750987</v>
      </c>
      <c r="AE3">
        <f t="shared" si="1"/>
        <v>672629160.28235686</v>
      </c>
      <c r="AF3">
        <f t="shared" si="1"/>
        <v>768561208.77017987</v>
      </c>
      <c r="AG3">
        <f t="shared" si="1"/>
        <v>1416798095.6247265</v>
      </c>
      <c r="AH3">
        <f t="shared" si="1"/>
        <v>898021212.64741981</v>
      </c>
      <c r="AI3">
        <f t="shared" si="1"/>
        <v>984222540.78037858</v>
      </c>
      <c r="AJ3">
        <f t="shared" si="1"/>
        <v>663660164.65152681</v>
      </c>
      <c r="AK3">
        <f t="shared" si="1"/>
        <v>836344851.06899989</v>
      </c>
      <c r="AL3">
        <f t="shared" si="1"/>
        <v>726292140</v>
      </c>
      <c r="AM3">
        <f t="shared" si="1"/>
        <v>0</v>
      </c>
      <c r="AN3">
        <f t="shared" si="1"/>
        <v>0</v>
      </c>
      <c r="AO3">
        <f t="shared" si="1"/>
        <v>0</v>
      </c>
      <c r="AP3">
        <f t="shared" si="1"/>
        <v>0</v>
      </c>
      <c r="AQ3">
        <f t="shared" si="1"/>
        <v>0</v>
      </c>
      <c r="AR3">
        <f t="shared" si="1"/>
        <v>0</v>
      </c>
      <c r="AS3">
        <f t="shared" si="1"/>
        <v>0</v>
      </c>
      <c r="AT3">
        <f t="shared" si="1"/>
        <v>0</v>
      </c>
      <c r="AU3">
        <f t="shared" si="1"/>
        <v>0</v>
      </c>
      <c r="AV3">
        <f t="shared" si="1"/>
        <v>0</v>
      </c>
    </row>
    <row r="4" spans="1:48" x14ac:dyDescent="0.2">
      <c r="A4" t="s">
        <v>1332</v>
      </c>
      <c r="C4">
        <f t="shared" ref="C4:AL4" si="2">C$2*C91</f>
        <v>4995918.8474430265</v>
      </c>
      <c r="E4">
        <f t="shared" si="2"/>
        <v>14895546.019352138</v>
      </c>
      <c r="F4">
        <f t="shared" si="2"/>
        <v>20048771.677397754</v>
      </c>
      <c r="G4">
        <f t="shared" si="2"/>
        <v>27003606.263011217</v>
      </c>
      <c r="H4">
        <f t="shared" si="2"/>
        <v>21986149.306598783</v>
      </c>
      <c r="I4">
        <f t="shared" si="2"/>
        <v>27528214.064200811</v>
      </c>
      <c r="J4">
        <f t="shared" si="2"/>
        <v>46791099.840310179</v>
      </c>
      <c r="K4">
        <f t="shared" si="2"/>
        <v>65415294.209260628</v>
      </c>
      <c r="L4">
        <f t="shared" si="2"/>
        <v>77206197.048931673</v>
      </c>
      <c r="M4">
        <f t="shared" si="2"/>
        <v>65670900.04975038</v>
      </c>
      <c r="N4">
        <f t="shared" si="2"/>
        <v>70245462.566200852</v>
      </c>
      <c r="O4">
        <f t="shared" si="2"/>
        <v>96835920.508327991</v>
      </c>
      <c r="P4">
        <f t="shared" si="2"/>
        <v>144101007.46293056</v>
      </c>
      <c r="Q4">
        <f t="shared" si="2"/>
        <v>87567340.043901995</v>
      </c>
      <c r="R4">
        <f t="shared" si="2"/>
        <v>73250602.284319878</v>
      </c>
      <c r="S4">
        <f t="shared" si="2"/>
        <v>66980426.579204276</v>
      </c>
      <c r="T4">
        <f t="shared" si="2"/>
        <v>23847578.580726638</v>
      </c>
      <c r="U4">
        <f t="shared" si="2"/>
        <v>91729757.415230542</v>
      </c>
      <c r="V4">
        <f t="shared" si="2"/>
        <v>161609651.17321441</v>
      </c>
      <c r="W4">
        <f t="shared" si="2"/>
        <v>183280528.32086632</v>
      </c>
      <c r="X4">
        <f t="shared" si="2"/>
        <v>159305245.30945772</v>
      </c>
      <c r="Y4">
        <f t="shared" si="2"/>
        <v>143185419.22384009</v>
      </c>
      <c r="Z4">
        <f t="shared" si="2"/>
        <v>143269346.26059034</v>
      </c>
      <c r="AA4">
        <f t="shared" si="2"/>
        <v>203541084.71365079</v>
      </c>
      <c r="AB4">
        <f t="shared" si="2"/>
        <v>291357192.1608519</v>
      </c>
      <c r="AC4">
        <f t="shared" si="2"/>
        <v>385619152.70559931</v>
      </c>
      <c r="AD4">
        <f t="shared" si="2"/>
        <v>499842482.96750987</v>
      </c>
      <c r="AE4">
        <f t="shared" si="2"/>
        <v>672629160.28235686</v>
      </c>
      <c r="AF4">
        <f t="shared" si="2"/>
        <v>768561208.77017987</v>
      </c>
      <c r="AG4">
        <f t="shared" si="2"/>
        <v>1416798095.6247265</v>
      </c>
      <c r="AH4">
        <f t="shared" si="2"/>
        <v>898021212.64741981</v>
      </c>
      <c r="AI4">
        <f t="shared" si="2"/>
        <v>984222540.78037858</v>
      </c>
      <c r="AJ4">
        <f t="shared" si="2"/>
        <v>663660164.65152681</v>
      </c>
      <c r="AK4">
        <f t="shared" si="2"/>
        <v>836344851.06899989</v>
      </c>
      <c r="AL4">
        <f t="shared" si="2"/>
        <v>726292140</v>
      </c>
    </row>
    <row r="5" spans="1:48" x14ac:dyDescent="0.2">
      <c r="A5" t="s">
        <v>1349</v>
      </c>
      <c r="C5">
        <f t="shared" ref="C5:AL5" si="3">C$2*C92</f>
        <v>10991021.464374658</v>
      </c>
      <c r="E5">
        <f t="shared" si="3"/>
        <v>27190282.41627771</v>
      </c>
      <c r="F5">
        <f t="shared" si="3"/>
        <v>-4608913.02928684</v>
      </c>
      <c r="G5">
        <f t="shared" si="3"/>
        <v>49990147.131524898</v>
      </c>
      <c r="H5">
        <f t="shared" si="3"/>
        <v>-8272016.5707995417</v>
      </c>
      <c r="I5">
        <f t="shared" si="3"/>
        <v>-5929153.7984432513</v>
      </c>
      <c r="J5">
        <f t="shared" si="3"/>
        <v>-5359333.0213571126</v>
      </c>
      <c r="K5">
        <f t="shared" si="3"/>
        <v>-6401496.6810285626</v>
      </c>
      <c r="L5">
        <f t="shared" si="3"/>
        <v>-8469047.1252654642</v>
      </c>
      <c r="M5">
        <f t="shared" si="3"/>
        <v>-10073412.397011857</v>
      </c>
      <c r="N5">
        <f t="shared" si="3"/>
        <v>-10436414.851803025</v>
      </c>
      <c r="O5">
        <f t="shared" si="3"/>
        <v>0</v>
      </c>
      <c r="P5">
        <f t="shared" si="3"/>
        <v>0</v>
      </c>
      <c r="Q5">
        <f t="shared" si="3"/>
        <v>0</v>
      </c>
      <c r="R5">
        <f t="shared" si="3"/>
        <v>0</v>
      </c>
      <c r="S5">
        <f t="shared" si="3"/>
        <v>0</v>
      </c>
      <c r="T5">
        <f t="shared" si="3"/>
        <v>0</v>
      </c>
      <c r="U5">
        <f t="shared" si="3"/>
        <v>0</v>
      </c>
      <c r="V5">
        <f t="shared" si="3"/>
        <v>0</v>
      </c>
      <c r="W5">
        <f t="shared" si="3"/>
        <v>0</v>
      </c>
      <c r="X5">
        <f t="shared" si="3"/>
        <v>0</v>
      </c>
      <c r="Y5">
        <f t="shared" si="3"/>
        <v>0</v>
      </c>
      <c r="Z5">
        <f t="shared" si="3"/>
        <v>222463464.31381616</v>
      </c>
      <c r="AA5">
        <f t="shared" si="3"/>
        <v>254325127.76662454</v>
      </c>
      <c r="AB5">
        <f t="shared" si="3"/>
        <v>328892247.24426067</v>
      </c>
      <c r="AC5">
        <f t="shared" si="3"/>
        <v>438070686.4706859</v>
      </c>
      <c r="AD5">
        <f t="shared" si="3"/>
        <v>0</v>
      </c>
      <c r="AE5">
        <f t="shared" si="3"/>
        <v>0</v>
      </c>
      <c r="AF5">
        <f t="shared" si="3"/>
        <v>2332569.6961377803</v>
      </c>
      <c r="AG5">
        <f t="shared" si="3"/>
        <v>5532913.2229930731</v>
      </c>
      <c r="AH5">
        <f t="shared" si="3"/>
        <v>14711626.280055953</v>
      </c>
      <c r="AI5">
        <f t="shared" si="3"/>
        <v>13166588.670009062</v>
      </c>
      <c r="AJ5">
        <f t="shared" si="3"/>
        <v>15949528.802641198</v>
      </c>
      <c r="AK5">
        <f t="shared" si="3"/>
        <v>9697665.9909999985</v>
      </c>
      <c r="AL5">
        <f t="shared" si="3"/>
        <v>11551450</v>
      </c>
    </row>
    <row r="6" spans="1:48" x14ac:dyDescent="0.2">
      <c r="A6" t="s">
        <v>1350</v>
      </c>
      <c r="C6">
        <f t="shared" ref="C6:AL6" si="4">C$2*C93</f>
        <v>-5995102.6169316322</v>
      </c>
      <c r="E6">
        <f t="shared" si="4"/>
        <v>-12294736.396925574</v>
      </c>
      <c r="F6">
        <f t="shared" si="4"/>
        <v>24657684.706684593</v>
      </c>
      <c r="G6">
        <f t="shared" si="4"/>
        <v>-22986540.868513681</v>
      </c>
      <c r="H6">
        <f t="shared" si="4"/>
        <v>30258165.877398323</v>
      </c>
      <c r="I6">
        <f t="shared" si="4"/>
        <v>33457367.862644061</v>
      </c>
      <c r="J6">
        <f t="shared" si="4"/>
        <v>52150432.86166729</v>
      </c>
      <c r="K6">
        <f t="shared" si="4"/>
        <v>71816790.890289187</v>
      </c>
      <c r="L6">
        <f t="shared" si="4"/>
        <v>85675244.174197122</v>
      </c>
      <c r="M6">
        <f t="shared" si="4"/>
        <v>75744312.446762234</v>
      </c>
      <c r="N6">
        <f t="shared" si="4"/>
        <v>80681877.418003887</v>
      </c>
      <c r="O6">
        <f t="shared" si="4"/>
        <v>0</v>
      </c>
      <c r="P6">
        <f t="shared" si="4"/>
        <v>0</v>
      </c>
      <c r="Q6">
        <f t="shared" si="4"/>
        <v>0</v>
      </c>
      <c r="R6">
        <f t="shared" si="4"/>
        <v>0</v>
      </c>
      <c r="S6">
        <f t="shared" si="4"/>
        <v>0</v>
      </c>
      <c r="T6">
        <f t="shared" si="4"/>
        <v>0</v>
      </c>
      <c r="U6">
        <f t="shared" si="4"/>
        <v>0</v>
      </c>
      <c r="V6">
        <f t="shared" si="4"/>
        <v>161609651.17321441</v>
      </c>
      <c r="W6">
        <f t="shared" si="4"/>
        <v>183280528.32086632</v>
      </c>
      <c r="X6">
        <f t="shared" si="4"/>
        <v>159305245.30945772</v>
      </c>
      <c r="Y6">
        <f t="shared" si="4"/>
        <v>143185419.22384009</v>
      </c>
      <c r="Z6">
        <f t="shared" si="4"/>
        <v>-79194118.053225815</v>
      </c>
      <c r="AA6">
        <f t="shared" si="4"/>
        <v>-50784043.052973755</v>
      </c>
      <c r="AB6">
        <f t="shared" si="4"/>
        <v>-37535055.083408765</v>
      </c>
      <c r="AC6">
        <f t="shared" si="4"/>
        <v>-52451533.765086628</v>
      </c>
      <c r="AD6">
        <f t="shared" si="4"/>
        <v>499842482.96750987</v>
      </c>
      <c r="AE6">
        <f t="shared" si="4"/>
        <v>672629160.28235686</v>
      </c>
      <c r="AF6">
        <f t="shared" si="4"/>
        <v>766228639.07404208</v>
      </c>
      <c r="AG6">
        <f t="shared" si="4"/>
        <v>1411265182.4017334</v>
      </c>
      <c r="AH6">
        <f t="shared" si="4"/>
        <v>883309586.36736393</v>
      </c>
      <c r="AI6">
        <f t="shared" si="4"/>
        <v>971055952.11036944</v>
      </c>
      <c r="AJ6">
        <f t="shared" si="4"/>
        <v>647710635.84888566</v>
      </c>
      <c r="AK6">
        <f t="shared" si="4"/>
        <v>826647185.07799983</v>
      </c>
      <c r="AL6">
        <f t="shared" si="4"/>
        <v>714740690</v>
      </c>
    </row>
    <row r="7" spans="1:48" x14ac:dyDescent="0.2">
      <c r="A7" t="s">
        <v>1287</v>
      </c>
      <c r="C7">
        <f t="shared" ref="C7:AL7" si="5">C$2*C94</f>
        <v>5245714.7898151781</v>
      </c>
      <c r="E7">
        <f t="shared" si="5"/>
        <v>12531173.635327989</v>
      </c>
      <c r="F7">
        <f t="shared" si="5"/>
        <v>74433945.422982469</v>
      </c>
      <c r="G7">
        <f t="shared" si="5"/>
        <v>17853623.975544609</v>
      </c>
      <c r="H7">
        <f t="shared" si="5"/>
        <v>79237211.362395614</v>
      </c>
      <c r="I7">
        <f t="shared" si="5"/>
        <v>87666774.019839495</v>
      </c>
      <c r="J7">
        <f t="shared" si="5"/>
        <v>112133737.06224112</v>
      </c>
      <c r="K7">
        <f t="shared" si="5"/>
        <v>134431430.30159983</v>
      </c>
      <c r="L7">
        <f t="shared" si="5"/>
        <v>149685484.07445934</v>
      </c>
      <c r="M7">
        <f t="shared" si="5"/>
        <v>159237403.66045669</v>
      </c>
      <c r="N7">
        <f t="shared" si="5"/>
        <v>135343425.12419534</v>
      </c>
      <c r="O7">
        <f t="shared" si="5"/>
        <v>180636900.50335243</v>
      </c>
      <c r="P7">
        <f t="shared" si="5"/>
        <v>232956615.6516993</v>
      </c>
      <c r="Q7">
        <f t="shared" si="5"/>
        <v>222754566.84702536</v>
      </c>
      <c r="R7">
        <f t="shared" si="5"/>
        <v>220057705.1076192</v>
      </c>
      <c r="S7">
        <f t="shared" si="5"/>
        <v>150799004.39947182</v>
      </c>
      <c r="T7">
        <f t="shared" si="5"/>
        <v>129377808.20567444</v>
      </c>
      <c r="U7">
        <f t="shared" si="5"/>
        <v>143485754.33611315</v>
      </c>
      <c r="V7">
        <f t="shared" si="5"/>
        <v>181300126.44443542</v>
      </c>
      <c r="W7">
        <f t="shared" si="5"/>
        <v>224786936.12432039</v>
      </c>
      <c r="X7">
        <f t="shared" si="5"/>
        <v>230321668.21823815</v>
      </c>
      <c r="Y7">
        <f t="shared" si="5"/>
        <v>245929331.65157995</v>
      </c>
      <c r="Z7">
        <f t="shared" si="5"/>
        <v>240033610.6988987</v>
      </c>
      <c r="AA7">
        <f t="shared" si="5"/>
        <v>274941116.50789654</v>
      </c>
      <c r="AB7">
        <f t="shared" si="5"/>
        <v>356291885.13407046</v>
      </c>
      <c r="AC7">
        <f t="shared" si="5"/>
        <v>488597542.9492048</v>
      </c>
      <c r="AD7">
        <f t="shared" si="5"/>
        <v>526874331.73627448</v>
      </c>
      <c r="AE7">
        <f t="shared" si="5"/>
        <v>632014670.89386308</v>
      </c>
      <c r="AF7">
        <f t="shared" si="5"/>
        <v>844884939.83852983</v>
      </c>
      <c r="AG7">
        <f t="shared" si="5"/>
        <v>949495362.88339984</v>
      </c>
      <c r="AH7">
        <f t="shared" si="5"/>
        <v>1067971466.0825385</v>
      </c>
      <c r="AI7">
        <f t="shared" si="5"/>
        <v>988955080.53752899</v>
      </c>
      <c r="AJ7">
        <f t="shared" si="5"/>
        <v>1111181390.2470293</v>
      </c>
      <c r="AK7">
        <f t="shared" si="5"/>
        <v>1202227075.0749998</v>
      </c>
      <c r="AL7">
        <f t="shared" si="5"/>
        <v>1204100900</v>
      </c>
    </row>
    <row r="8" spans="1:48" x14ac:dyDescent="0.2">
      <c r="A8" s="46" t="s">
        <v>1408</v>
      </c>
      <c r="C8">
        <f t="shared" ref="C8:AL8" si="6">C$2*C95</f>
        <v>1.05</v>
      </c>
      <c r="E8">
        <f t="shared" si="6"/>
        <v>0.84126984126984128</v>
      </c>
      <c r="F8">
        <f t="shared" si="6"/>
        <v>3.7126436781609193</v>
      </c>
      <c r="G8">
        <f t="shared" si="6"/>
        <v>0.66115702479338856</v>
      </c>
      <c r="H8">
        <f t="shared" si="6"/>
        <v>3.6039603960396041</v>
      </c>
      <c r="I8">
        <f t="shared" si="6"/>
        <v>3.1846153846153844</v>
      </c>
      <c r="J8">
        <f t="shared" si="6"/>
        <v>2.3964757709251101</v>
      </c>
      <c r="K8">
        <f t="shared" si="6"/>
        <v>2.0550458715596331</v>
      </c>
      <c r="L8">
        <f t="shared" si="6"/>
        <v>1.9387755102040813</v>
      </c>
      <c r="M8">
        <f t="shared" si="6"/>
        <v>2.4247787610619467</v>
      </c>
      <c r="N8">
        <f t="shared" si="6"/>
        <v>1.9267212454704068</v>
      </c>
      <c r="O8">
        <f t="shared" si="6"/>
        <v>1.8653914741050814</v>
      </c>
      <c r="P8">
        <f t="shared" si="6"/>
        <v>1.6166203120517841</v>
      </c>
      <c r="Q8">
        <f t="shared" si="6"/>
        <v>2.5438087617523504</v>
      </c>
      <c r="R8">
        <f t="shared" si="6"/>
        <v>3.0041760510510511</v>
      </c>
      <c r="S8">
        <f t="shared" si="6"/>
        <v>2.2513891311389629</v>
      </c>
      <c r="T8">
        <f t="shared" si="6"/>
        <v>5.4251968503937009</v>
      </c>
      <c r="U8">
        <f t="shared" si="6"/>
        <v>1.5642225421637188</v>
      </c>
      <c r="V8">
        <f t="shared" si="6"/>
        <v>1.1218397238548372</v>
      </c>
      <c r="W8">
        <f t="shared" si="6"/>
        <v>1.2264638157894736</v>
      </c>
      <c r="X8">
        <f t="shared" si="6"/>
        <v>1.4457883528620026</v>
      </c>
      <c r="Y8">
        <f t="shared" si="6"/>
        <v>1.7175584845487759</v>
      </c>
      <c r="Z8">
        <f t="shared" si="6"/>
        <v>1.6754010328371662</v>
      </c>
      <c r="AA8">
        <f t="shared" si="6"/>
        <v>1.350789286078012</v>
      </c>
      <c r="AB8">
        <f t="shared" si="6"/>
        <v>1.2228697101713197</v>
      </c>
      <c r="AC8">
        <f t="shared" si="6"/>
        <v>1.2670468764870304</v>
      </c>
      <c r="AD8">
        <f t="shared" si="6"/>
        <v>1.0540807348112538</v>
      </c>
      <c r="AE8">
        <f t="shared" si="6"/>
        <v>0.93961830413144065</v>
      </c>
      <c r="AF8">
        <f t="shared" si="6"/>
        <v>1.0993072902943932</v>
      </c>
      <c r="AG8">
        <f t="shared" si="6"/>
        <v>0.67016984693554871</v>
      </c>
      <c r="AH8">
        <f t="shared" si="6"/>
        <v>1.1892497092959478</v>
      </c>
      <c r="AI8">
        <f t="shared" si="6"/>
        <v>1.0048084041576593</v>
      </c>
      <c r="AJ8">
        <f t="shared" si="6"/>
        <v>1.6743228679854334</v>
      </c>
      <c r="AK8">
        <f t="shared" si="6"/>
        <v>1.4374777025748844</v>
      </c>
      <c r="AL8">
        <f t="shared" si="6"/>
        <v>1.6578740615312182</v>
      </c>
    </row>
    <row r="9" spans="1:48" x14ac:dyDescent="0.2">
      <c r="A9" t="s">
        <v>1333</v>
      </c>
      <c r="C9">
        <f t="shared" ref="C9:AL9" si="7">C$2*C96</f>
        <v>4246531.0203265725</v>
      </c>
      <c r="E9">
        <f t="shared" si="7"/>
        <v>10403238.489706255</v>
      </c>
      <c r="F9">
        <f t="shared" si="7"/>
        <v>69825032.393695623</v>
      </c>
      <c r="G9">
        <f t="shared" si="7"/>
        <v>10712174.385326764</v>
      </c>
      <c r="H9">
        <f t="shared" si="7"/>
        <v>13061078.795999277</v>
      </c>
      <c r="I9">
        <f t="shared" si="7"/>
        <v>11434796.611283412</v>
      </c>
      <c r="J9">
        <f t="shared" si="7"/>
        <v>106774404.04088402</v>
      </c>
      <c r="K9">
        <f t="shared" si="7"/>
        <v>16203788.473853549</v>
      </c>
      <c r="L9">
        <f t="shared" si="7"/>
        <v>18710685.509307418</v>
      </c>
      <c r="M9">
        <f t="shared" si="7"/>
        <v>20534263.732370324</v>
      </c>
      <c r="N9">
        <f t="shared" si="7"/>
        <v>17405337.939836267</v>
      </c>
      <c r="O9">
        <f t="shared" si="7"/>
        <v>28418387.94937773</v>
      </c>
      <c r="P9">
        <f t="shared" si="7"/>
        <v>9965702.8197152633</v>
      </c>
      <c r="Q9">
        <f t="shared" si="7"/>
        <v>17870814.225402843</v>
      </c>
      <c r="R9">
        <f t="shared" si="7"/>
        <v>16456638.688875919</v>
      </c>
      <c r="S9">
        <f t="shared" si="7"/>
        <v>13164767.270245517</v>
      </c>
      <c r="T9">
        <f t="shared" si="7"/>
        <v>17978368.346544169</v>
      </c>
      <c r="U9">
        <f t="shared" si="7"/>
        <v>20531655.390194289</v>
      </c>
      <c r="V9">
        <f t="shared" si="7"/>
        <v>20822752.98398418</v>
      </c>
      <c r="W9">
        <f t="shared" si="7"/>
        <v>21877605.827116568</v>
      </c>
      <c r="X9">
        <f t="shared" si="7"/>
        <v>17137286.767362036</v>
      </c>
      <c r="Y9">
        <f t="shared" si="7"/>
        <v>18480898.678458016</v>
      </c>
      <c r="Z9">
        <f t="shared" si="7"/>
        <v>17570146.385082539</v>
      </c>
      <c r="AA9">
        <f t="shared" si="7"/>
        <v>20615988.741271973</v>
      </c>
      <c r="AB9">
        <f t="shared" si="7"/>
        <v>27399637.889809802</v>
      </c>
      <c r="AC9">
        <f t="shared" si="7"/>
        <v>50526856.478518881</v>
      </c>
      <c r="AD9">
        <f t="shared" si="7"/>
        <v>65187517.844358161</v>
      </c>
      <c r="AE9">
        <f t="shared" si="7"/>
        <v>141919822.358969</v>
      </c>
      <c r="AF9">
        <f t="shared" si="7"/>
        <v>313515310.0047341</v>
      </c>
      <c r="AG9">
        <f t="shared" si="7"/>
        <v>361764684.7380535</v>
      </c>
      <c r="AH9">
        <f t="shared" si="7"/>
        <v>409073595.90144706</v>
      </c>
      <c r="AI9">
        <f t="shared" si="7"/>
        <v>207541966.76854351</v>
      </c>
      <c r="AJ9">
        <f t="shared" si="7"/>
        <v>169816834.18765649</v>
      </c>
      <c r="AK9">
        <f t="shared" si="7"/>
        <v>246980960.19999996</v>
      </c>
      <c r="AL9">
        <f t="shared" si="7"/>
        <v>275525000</v>
      </c>
    </row>
    <row r="10" spans="1:48" x14ac:dyDescent="0.2">
      <c r="A10" s="46" t="s">
        <v>1409</v>
      </c>
      <c r="C10">
        <f t="shared" ref="C10:AL10" si="8">C$2*C97</f>
        <v>0.85</v>
      </c>
      <c r="E10">
        <f t="shared" si="8"/>
        <v>0.69841269841269837</v>
      </c>
      <c r="F10">
        <f t="shared" si="8"/>
        <v>3.4827586206896552</v>
      </c>
      <c r="G10">
        <f t="shared" si="8"/>
        <v>0.39669421487603307</v>
      </c>
      <c r="H10">
        <f t="shared" si="8"/>
        <v>0.59405940594059403</v>
      </c>
      <c r="I10">
        <f t="shared" si="8"/>
        <v>0.41538461538461535</v>
      </c>
      <c r="J10">
        <f t="shared" si="8"/>
        <v>2.2819383259911894</v>
      </c>
      <c r="K10">
        <f t="shared" si="8"/>
        <v>0.24770642201834861</v>
      </c>
      <c r="L10">
        <f t="shared" si="8"/>
        <v>0.24234693877551017</v>
      </c>
      <c r="M10">
        <f t="shared" si="8"/>
        <v>0.31268436578171088</v>
      </c>
      <c r="N10">
        <f t="shared" si="8"/>
        <v>0.2477788216346799</v>
      </c>
      <c r="O10">
        <f t="shared" si="8"/>
        <v>0.29346948735757322</v>
      </c>
      <c r="P10">
        <f t="shared" si="8"/>
        <v>6.9157759513089473E-2</v>
      </c>
      <c r="Q10">
        <f t="shared" si="8"/>
        <v>0.20408081616323265</v>
      </c>
      <c r="R10">
        <f t="shared" si="8"/>
        <v>0.22466216216216217</v>
      </c>
      <c r="S10">
        <f t="shared" si="8"/>
        <v>0.19654648294421051</v>
      </c>
      <c r="T10">
        <f t="shared" si="8"/>
        <v>0.75388653341409251</v>
      </c>
      <c r="U10">
        <f t="shared" si="8"/>
        <v>0.22382764294529003</v>
      </c>
      <c r="V10">
        <f t="shared" si="8"/>
        <v>0.12884597443791398</v>
      </c>
      <c r="W10">
        <f t="shared" si="8"/>
        <v>0.11936677631578947</v>
      </c>
      <c r="X10">
        <f t="shared" si="8"/>
        <v>0.10757515695149945</v>
      </c>
      <c r="Y10">
        <f t="shared" si="8"/>
        <v>0.1290696970308621</v>
      </c>
      <c r="Z10">
        <f t="shared" si="8"/>
        <v>0.12263716449940715</v>
      </c>
      <c r="AA10">
        <f t="shared" si="8"/>
        <v>0.10128662117663034</v>
      </c>
      <c r="AB10">
        <f t="shared" si="8"/>
        <v>9.4041398760745409E-2</v>
      </c>
      <c r="AC10">
        <f t="shared" si="8"/>
        <v>0.13102787069576283</v>
      </c>
      <c r="AD10">
        <f t="shared" si="8"/>
        <v>0.13041612120951993</v>
      </c>
      <c r="AE10">
        <f t="shared" si="8"/>
        <v>0.21099266986788648</v>
      </c>
      <c r="AF10">
        <f t="shared" si="8"/>
        <v>0.4079249725684288</v>
      </c>
      <c r="AG10">
        <f t="shared" si="8"/>
        <v>0.25533961815394457</v>
      </c>
      <c r="AH10">
        <f t="shared" si="8"/>
        <v>0.45552776497948622</v>
      </c>
      <c r="AI10">
        <f t="shared" si="8"/>
        <v>0.21086894291608674</v>
      </c>
      <c r="AJ10">
        <f t="shared" si="8"/>
        <v>0.25587920329197933</v>
      </c>
      <c r="AK10">
        <f t="shared" si="8"/>
        <v>0.29530995484017586</v>
      </c>
      <c r="AL10">
        <f t="shared" si="8"/>
        <v>0.37935836673105122</v>
      </c>
    </row>
    <row r="11" spans="1:48" x14ac:dyDescent="0.2">
      <c r="A11" t="s">
        <v>1334</v>
      </c>
      <c r="C11">
        <f t="shared" ref="C11:AL11" si="9">C$2*C98</f>
        <v>0</v>
      </c>
      <c r="E11">
        <f t="shared" si="9"/>
        <v>0</v>
      </c>
      <c r="F11">
        <f t="shared" si="9"/>
        <v>0</v>
      </c>
      <c r="G11">
        <f t="shared" si="9"/>
        <v>0</v>
      </c>
      <c r="H11">
        <f t="shared" si="9"/>
        <v>0</v>
      </c>
      <c r="I11">
        <f t="shared" si="9"/>
        <v>0</v>
      </c>
      <c r="J11">
        <f t="shared" si="9"/>
        <v>0</v>
      </c>
      <c r="K11">
        <f t="shared" si="9"/>
        <v>0</v>
      </c>
      <c r="L11">
        <f t="shared" si="9"/>
        <v>0</v>
      </c>
      <c r="M11">
        <f t="shared" si="9"/>
        <v>0</v>
      </c>
      <c r="N11">
        <f t="shared" si="9"/>
        <v>0</v>
      </c>
      <c r="O11">
        <f t="shared" si="9"/>
        <v>0</v>
      </c>
      <c r="P11">
        <f t="shared" si="9"/>
        <v>0</v>
      </c>
      <c r="Q11">
        <f t="shared" si="9"/>
        <v>0</v>
      </c>
      <c r="R11">
        <f t="shared" si="9"/>
        <v>0</v>
      </c>
      <c r="S11">
        <f t="shared" si="9"/>
        <v>0</v>
      </c>
      <c r="T11">
        <f t="shared" si="9"/>
        <v>0</v>
      </c>
      <c r="U11">
        <f t="shared" si="9"/>
        <v>0</v>
      </c>
      <c r="V11">
        <f t="shared" si="9"/>
        <v>0</v>
      </c>
      <c r="W11">
        <f t="shared" si="9"/>
        <v>0</v>
      </c>
      <c r="X11">
        <f t="shared" si="9"/>
        <v>17137286.767362036</v>
      </c>
      <c r="Y11">
        <f t="shared" si="9"/>
        <v>18480898.678458016</v>
      </c>
      <c r="Z11">
        <f t="shared" si="9"/>
        <v>17570146.385082539</v>
      </c>
      <c r="AA11">
        <f t="shared" si="9"/>
        <v>20615988.741271973</v>
      </c>
      <c r="AB11">
        <f t="shared" si="9"/>
        <v>27399637.889809802</v>
      </c>
      <c r="AC11">
        <f t="shared" si="9"/>
        <v>50526856.478518881</v>
      </c>
      <c r="AD11">
        <f t="shared" si="9"/>
        <v>65187517.844358161</v>
      </c>
      <c r="AE11">
        <f t="shared" si="9"/>
        <v>141919822.358969</v>
      </c>
      <c r="AF11">
        <f t="shared" si="9"/>
        <v>313515310.0047341</v>
      </c>
      <c r="AG11">
        <f t="shared" si="9"/>
        <v>361764684.7380535</v>
      </c>
      <c r="AH11">
        <f t="shared" si="9"/>
        <v>409073595.90144706</v>
      </c>
      <c r="AI11">
        <f t="shared" si="9"/>
        <v>207541966.76854351</v>
      </c>
      <c r="AJ11">
        <f t="shared" si="9"/>
        <v>169822483.63821</v>
      </c>
      <c r="AK11">
        <f t="shared" si="9"/>
        <v>246980960.19999996</v>
      </c>
      <c r="AL11">
        <f t="shared" si="9"/>
        <v>275525000</v>
      </c>
    </row>
    <row r="12" spans="1:48" x14ac:dyDescent="0.2">
      <c r="A12" t="s">
        <v>1351</v>
      </c>
      <c r="C12">
        <f t="shared" ref="C12:AL12" si="10">C$2*C99</f>
        <v>0</v>
      </c>
      <c r="E12">
        <f t="shared" si="10"/>
        <v>0</v>
      </c>
      <c r="F12">
        <f t="shared" si="10"/>
        <v>0</v>
      </c>
      <c r="G12">
        <f t="shared" si="10"/>
        <v>0</v>
      </c>
      <c r="H12">
        <f t="shared" si="10"/>
        <v>0</v>
      </c>
      <c r="I12">
        <f t="shared" si="10"/>
        <v>0</v>
      </c>
      <c r="J12">
        <f t="shared" si="10"/>
        <v>0</v>
      </c>
      <c r="K12">
        <f t="shared" si="10"/>
        <v>0</v>
      </c>
      <c r="L12">
        <f t="shared" si="10"/>
        <v>0</v>
      </c>
      <c r="M12">
        <f t="shared" si="10"/>
        <v>0</v>
      </c>
      <c r="N12">
        <f t="shared" si="10"/>
        <v>0</v>
      </c>
      <c r="O12">
        <f t="shared" si="10"/>
        <v>0</v>
      </c>
      <c r="P12">
        <f t="shared" si="10"/>
        <v>0</v>
      </c>
      <c r="Q12">
        <f t="shared" si="10"/>
        <v>0</v>
      </c>
      <c r="R12">
        <f t="shared" si="10"/>
        <v>0</v>
      </c>
      <c r="S12">
        <f t="shared" si="10"/>
        <v>0</v>
      </c>
      <c r="T12">
        <f t="shared" si="10"/>
        <v>0</v>
      </c>
      <c r="U12">
        <f t="shared" si="10"/>
        <v>0</v>
      </c>
      <c r="V12">
        <f t="shared" si="10"/>
        <v>0</v>
      </c>
      <c r="W12">
        <f t="shared" si="10"/>
        <v>0</v>
      </c>
      <c r="X12">
        <f t="shared" si="10"/>
        <v>0</v>
      </c>
      <c r="Y12">
        <f t="shared" si="10"/>
        <v>0</v>
      </c>
      <c r="Z12">
        <f t="shared" si="10"/>
        <v>0</v>
      </c>
      <c r="AA12">
        <f t="shared" si="10"/>
        <v>0</v>
      </c>
      <c r="AB12">
        <f t="shared" si="10"/>
        <v>0</v>
      </c>
      <c r="AC12">
        <f t="shared" si="10"/>
        <v>0</v>
      </c>
      <c r="AD12">
        <f t="shared" si="10"/>
        <v>0</v>
      </c>
      <c r="AE12">
        <f t="shared" si="10"/>
        <v>0</v>
      </c>
      <c r="AF12">
        <f t="shared" si="10"/>
        <v>0</v>
      </c>
      <c r="AG12">
        <f t="shared" si="10"/>
        <v>64113136.799281053</v>
      </c>
      <c r="AH12">
        <f t="shared" si="10"/>
        <v>138533352.01358455</v>
      </c>
      <c r="AI12">
        <f t="shared" si="10"/>
        <v>39832513.224155806</v>
      </c>
      <c r="AJ12">
        <f t="shared" si="10"/>
        <v>29264153.867129996</v>
      </c>
      <c r="AK12">
        <f t="shared" si="10"/>
        <v>29200242.499999996</v>
      </c>
      <c r="AL12">
        <f t="shared" si="10"/>
        <v>38110000</v>
      </c>
    </row>
    <row r="13" spans="1:48" x14ac:dyDescent="0.2">
      <c r="A13" s="46" t="s">
        <v>1410</v>
      </c>
      <c r="C13">
        <f t="shared" ref="C13:AL13" si="11">C$2*C100</f>
        <v>0</v>
      </c>
      <c r="E13">
        <f t="shared" si="11"/>
        <v>0</v>
      </c>
      <c r="F13">
        <f t="shared" si="11"/>
        <v>0</v>
      </c>
      <c r="G13">
        <f t="shared" si="11"/>
        <v>0</v>
      </c>
      <c r="H13">
        <f t="shared" si="11"/>
        <v>0</v>
      </c>
      <c r="I13">
        <f t="shared" si="11"/>
        <v>0</v>
      </c>
      <c r="J13">
        <f t="shared" si="11"/>
        <v>0</v>
      </c>
      <c r="K13">
        <f t="shared" si="11"/>
        <v>0</v>
      </c>
      <c r="L13">
        <f t="shared" si="11"/>
        <v>0</v>
      </c>
      <c r="M13">
        <f t="shared" si="11"/>
        <v>0</v>
      </c>
      <c r="N13">
        <f t="shared" si="11"/>
        <v>0</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v>
      </c>
      <c r="AA13">
        <f t="shared" si="11"/>
        <v>0</v>
      </c>
      <c r="AB13">
        <f t="shared" si="11"/>
        <v>0</v>
      </c>
      <c r="AC13">
        <f t="shared" si="11"/>
        <v>0</v>
      </c>
      <c r="AD13">
        <f t="shared" si="11"/>
        <v>0</v>
      </c>
      <c r="AE13">
        <f t="shared" si="11"/>
        <v>0</v>
      </c>
      <c r="AF13">
        <f t="shared" si="11"/>
        <v>0</v>
      </c>
      <c r="AG13">
        <f t="shared" si="11"/>
        <v>4.5252133664826E-2</v>
      </c>
      <c r="AH13">
        <f t="shared" si="11"/>
        <v>0.15426512209570198</v>
      </c>
      <c r="AI13">
        <f t="shared" si="11"/>
        <v>4.0471043461952287E-2</v>
      </c>
      <c r="AJ13">
        <f t="shared" si="11"/>
        <v>4.4095088760519402E-2</v>
      </c>
      <c r="AK13">
        <f t="shared" si="11"/>
        <v>3.4914117618679429E-2</v>
      </c>
      <c r="AL13">
        <f t="shared" si="11"/>
        <v>5.2471998388967836E-2</v>
      </c>
    </row>
    <row r="14" spans="1:48" x14ac:dyDescent="0.2">
      <c r="A14" t="s">
        <v>1335</v>
      </c>
      <c r="C14">
        <f t="shared" ref="C14:AL14" si="12">C$2*C101</f>
        <v>0</v>
      </c>
      <c r="E14">
        <f t="shared" si="12"/>
        <v>0</v>
      </c>
      <c r="F14">
        <f t="shared" si="12"/>
        <v>0</v>
      </c>
      <c r="G14">
        <f t="shared" si="12"/>
        <v>0</v>
      </c>
      <c r="H14">
        <f t="shared" si="12"/>
        <v>0</v>
      </c>
      <c r="I14">
        <f t="shared" si="12"/>
        <v>0</v>
      </c>
      <c r="J14">
        <f t="shared" si="12"/>
        <v>0</v>
      </c>
      <c r="K14">
        <f t="shared" si="12"/>
        <v>0</v>
      </c>
      <c r="L14">
        <f t="shared" si="12"/>
        <v>0</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c r="W14">
        <f t="shared" si="12"/>
        <v>0</v>
      </c>
      <c r="X14">
        <f t="shared" si="12"/>
        <v>17137286.767362036</v>
      </c>
      <c r="Y14">
        <f t="shared" si="12"/>
        <v>18480898.678458016</v>
      </c>
      <c r="Z14">
        <f t="shared" si="12"/>
        <v>17570146.385082539</v>
      </c>
      <c r="AA14">
        <f t="shared" si="12"/>
        <v>20615988.741271973</v>
      </c>
      <c r="AB14">
        <f t="shared" si="12"/>
        <v>27399637.889809802</v>
      </c>
      <c r="AC14">
        <f t="shared" si="12"/>
        <v>50526856.478518881</v>
      </c>
      <c r="AD14">
        <f t="shared" si="12"/>
        <v>65187517.844358161</v>
      </c>
      <c r="AE14">
        <f t="shared" si="12"/>
        <v>141919822.358969</v>
      </c>
      <c r="AF14">
        <f t="shared" si="12"/>
        <v>313515310.0047341</v>
      </c>
      <c r="AG14">
        <f t="shared" si="12"/>
        <v>361764684.7380535</v>
      </c>
      <c r="AH14">
        <f t="shared" si="12"/>
        <v>270540243.8878625</v>
      </c>
      <c r="AI14">
        <f t="shared" si="12"/>
        <v>167709453.5443877</v>
      </c>
      <c r="AJ14">
        <f t="shared" si="12"/>
        <v>140558329.77107999</v>
      </c>
      <c r="AK14">
        <f t="shared" si="12"/>
        <v>217780717.69999996</v>
      </c>
      <c r="AL14">
        <f t="shared" si="12"/>
        <v>237415000</v>
      </c>
    </row>
    <row r="15" spans="1:48" x14ac:dyDescent="0.2">
      <c r="A15" t="s">
        <v>1336</v>
      </c>
      <c r="C15">
        <f t="shared" ref="C15:AL15" si="13">C$2*C102</f>
        <v>0</v>
      </c>
      <c r="E15">
        <f t="shared" si="13"/>
        <v>29273294.486602988</v>
      </c>
      <c r="F15">
        <f t="shared" si="13"/>
        <v>54544181.245095104</v>
      </c>
      <c r="G15">
        <f t="shared" si="13"/>
        <v>57140523.533730514</v>
      </c>
      <c r="H15">
        <f t="shared" si="13"/>
        <v>57686431.348996803</v>
      </c>
      <c r="I15">
        <f t="shared" si="13"/>
        <v>70302823.610112831</v>
      </c>
      <c r="J15">
        <f t="shared" si="13"/>
        <v>94200584.260007709</v>
      </c>
      <c r="K15">
        <f t="shared" si="13"/>
        <v>111826145.14671771</v>
      </c>
      <c r="L15">
        <f t="shared" si="13"/>
        <v>122505751.43988647</v>
      </c>
      <c r="M15">
        <f t="shared" si="13"/>
        <v>128629727.53107449</v>
      </c>
      <c r="N15">
        <f t="shared" si="13"/>
        <v>107501672.33255605</v>
      </c>
      <c r="O15">
        <f t="shared" si="13"/>
        <v>152218512.55397469</v>
      </c>
      <c r="P15">
        <f t="shared" si="13"/>
        <v>222990912.83198404</v>
      </c>
      <c r="Q15">
        <f t="shared" si="13"/>
        <v>204883752.62162253</v>
      </c>
      <c r="R15">
        <f t="shared" si="13"/>
        <v>203601066.41874328</v>
      </c>
      <c r="S15">
        <f t="shared" si="13"/>
        <v>137634237.1292263</v>
      </c>
      <c r="T15">
        <f t="shared" si="13"/>
        <v>111399439.85913028</v>
      </c>
      <c r="U15">
        <f t="shared" si="13"/>
        <v>122954098.94591886</v>
      </c>
      <c r="V15">
        <f t="shared" si="13"/>
        <v>160477373.46045125</v>
      </c>
      <c r="W15">
        <f t="shared" si="13"/>
        <v>202909330.29720381</v>
      </c>
      <c r="X15">
        <f t="shared" si="13"/>
        <v>213184381.45087612</v>
      </c>
      <c r="Y15">
        <f t="shared" si="13"/>
        <v>227448432.97312194</v>
      </c>
      <c r="Z15">
        <f t="shared" si="13"/>
        <v>222463464.31381616</v>
      </c>
      <c r="AA15">
        <f t="shared" si="13"/>
        <v>254325127.76662454</v>
      </c>
      <c r="AB15">
        <f t="shared" si="13"/>
        <v>328892247.24426067</v>
      </c>
      <c r="AC15">
        <f t="shared" si="13"/>
        <v>438070686.4706859</v>
      </c>
      <c r="AD15">
        <f t="shared" si="13"/>
        <v>461686813.89191628</v>
      </c>
      <c r="AE15">
        <f t="shared" si="13"/>
        <v>490094848.53489405</v>
      </c>
      <c r="AF15">
        <f t="shared" si="13"/>
        <v>531369629.83379573</v>
      </c>
      <c r="AG15">
        <f t="shared" si="13"/>
        <v>587730678.1453464</v>
      </c>
      <c r="AH15">
        <f t="shared" si="13"/>
        <v>658897870.18109143</v>
      </c>
      <c r="AI15">
        <f t="shared" si="13"/>
        <v>781413113.76898551</v>
      </c>
      <c r="AJ15">
        <f t="shared" si="13"/>
        <v>941364556.05937278</v>
      </c>
      <c r="AK15">
        <f t="shared" si="13"/>
        <v>955246114.87499988</v>
      </c>
      <c r="AL15">
        <f t="shared" si="13"/>
        <v>928575900</v>
      </c>
    </row>
    <row r="16" spans="1:48" x14ac:dyDescent="0.2">
      <c r="A16" s="46" t="s">
        <v>1410</v>
      </c>
      <c r="C16">
        <f t="shared" ref="C16:AL16" si="14">C$2*C103</f>
        <v>0</v>
      </c>
      <c r="E16" s="42">
        <f t="shared" si="14"/>
        <v>1.9652380952380952</v>
      </c>
      <c r="F16" s="42">
        <f t="shared" si="14"/>
        <v>2.7205747126436779</v>
      </c>
      <c r="G16" s="42">
        <f t="shared" si="14"/>
        <v>2.1160330578512396</v>
      </c>
      <c r="H16" s="42">
        <f t="shared" si="14"/>
        <v>2.6237623762376234</v>
      </c>
      <c r="I16" s="42">
        <f t="shared" si="14"/>
        <v>2.5538461538461537</v>
      </c>
      <c r="J16" s="42">
        <f t="shared" si="14"/>
        <v>2.0132158590308369</v>
      </c>
      <c r="K16" s="42">
        <f t="shared" si="14"/>
        <v>1.7094801223241589</v>
      </c>
      <c r="L16" s="42">
        <f t="shared" si="14"/>
        <v>1.5867346938775508</v>
      </c>
      <c r="M16" s="42">
        <f t="shared" si="14"/>
        <v>1.958702064896755</v>
      </c>
      <c r="N16" s="42">
        <f t="shared" si="14"/>
        <v>1.5303717621795734</v>
      </c>
      <c r="O16" s="42">
        <f t="shared" si="14"/>
        <v>1.571921986747508</v>
      </c>
      <c r="P16" s="42">
        <f t="shared" si="14"/>
        <v>1.5474625525386947</v>
      </c>
      <c r="Q16" s="42">
        <f t="shared" si="14"/>
        <v>2.339727945589118</v>
      </c>
      <c r="R16" s="42">
        <f t="shared" si="14"/>
        <v>2.7795138888888888</v>
      </c>
      <c r="S16" s="42">
        <f t="shared" si="14"/>
        <v>2.0548426481947524</v>
      </c>
      <c r="T16" s="42">
        <f t="shared" si="14"/>
        <v>4.6713103169796089</v>
      </c>
      <c r="U16" s="42">
        <f t="shared" si="14"/>
        <v>1.3403948992184287</v>
      </c>
      <c r="V16" s="42">
        <f t="shared" si="14"/>
        <v>0.99299374941692331</v>
      </c>
      <c r="W16" s="42">
        <f t="shared" si="14"/>
        <v>1.1070970394736841</v>
      </c>
      <c r="X16" s="42">
        <f t="shared" si="14"/>
        <v>1.338213195910503</v>
      </c>
      <c r="Y16" s="42">
        <f t="shared" si="14"/>
        <v>1.5884887875179137</v>
      </c>
      <c r="Z16" s="42">
        <f t="shared" si="14"/>
        <v>1.5527638683377591</v>
      </c>
      <c r="AA16" s="42">
        <f t="shared" si="14"/>
        <v>1.2495026649013816</v>
      </c>
      <c r="AB16" s="42">
        <f t="shared" si="14"/>
        <v>1.1288283114105744</v>
      </c>
      <c r="AC16" s="42">
        <f t="shared" si="14"/>
        <v>1.1360190057912676</v>
      </c>
      <c r="AD16" s="42">
        <f t="shared" si="14"/>
        <v>0.92366461360173402</v>
      </c>
      <c r="AE16" s="42">
        <f t="shared" si="14"/>
        <v>0.7286256342635542</v>
      </c>
      <c r="AF16" s="42">
        <f t="shared" si="14"/>
        <v>0.69138231772596448</v>
      </c>
      <c r="AG16" s="42">
        <f t="shared" si="14"/>
        <v>0.41483022878160414</v>
      </c>
      <c r="AH16" s="42">
        <f t="shared" si="14"/>
        <v>0.73372194431646154</v>
      </c>
      <c r="AI16" s="42">
        <f t="shared" si="14"/>
        <v>0.79393946124157255</v>
      </c>
      <c r="AJ16" s="42">
        <f t="shared" si="14"/>
        <v>1.4184436646934542</v>
      </c>
      <c r="AK16" s="42">
        <f t="shared" si="14"/>
        <v>1.1421677477347085</v>
      </c>
      <c r="AL16" s="42">
        <f t="shared" si="14"/>
        <v>1.2785156948001668</v>
      </c>
    </row>
    <row r="17" spans="1:38" x14ac:dyDescent="0.2">
      <c r="A17" t="s">
        <v>1355</v>
      </c>
      <c r="C17">
        <f t="shared" ref="C17:AL17" si="15">C$2*C104</f>
        <v>999183.76948860532</v>
      </c>
      <c r="E17">
        <f t="shared" si="15"/>
        <v>2127935.1456217337</v>
      </c>
      <c r="F17">
        <f t="shared" si="15"/>
        <v>4608913.02928684</v>
      </c>
      <c r="G17">
        <f t="shared" si="15"/>
        <v>7141449.5902178427</v>
      </c>
      <c r="H17">
        <f t="shared" si="15"/>
        <v>8489701.2173995301</v>
      </c>
      <c r="I17">
        <f t="shared" si="15"/>
        <v>5929153.7984432513</v>
      </c>
      <c r="J17">
        <f t="shared" si="15"/>
        <v>5359333.0213571126</v>
      </c>
      <c r="K17">
        <f t="shared" si="15"/>
        <v>6401496.6810285626</v>
      </c>
      <c r="L17">
        <f t="shared" si="15"/>
        <v>8469047.1252654642</v>
      </c>
      <c r="M17">
        <f t="shared" si="15"/>
        <v>10073412.397011857</v>
      </c>
      <c r="N17">
        <f t="shared" si="15"/>
        <v>10436414.851803025</v>
      </c>
      <c r="O17">
        <f t="shared" si="15"/>
        <v>0</v>
      </c>
      <c r="P17">
        <f t="shared" si="15"/>
        <v>0</v>
      </c>
      <c r="Q17">
        <f t="shared" si="15"/>
        <v>0</v>
      </c>
      <c r="R17">
        <f t="shared" si="15"/>
        <v>0</v>
      </c>
      <c r="S17">
        <f t="shared" si="15"/>
        <v>0</v>
      </c>
      <c r="T17">
        <f t="shared" si="15"/>
        <v>0</v>
      </c>
      <c r="U17">
        <f t="shared" si="15"/>
        <v>0</v>
      </c>
      <c r="V17">
        <f t="shared" si="15"/>
        <v>0</v>
      </c>
      <c r="W17">
        <f t="shared" si="15"/>
        <v>0</v>
      </c>
      <c r="X17">
        <f t="shared" si="15"/>
        <v>0</v>
      </c>
      <c r="Y17">
        <f t="shared" si="15"/>
        <v>0</v>
      </c>
      <c r="Z17">
        <f t="shared" si="15"/>
        <v>0</v>
      </c>
      <c r="AA17">
        <f t="shared" si="15"/>
        <v>0</v>
      </c>
      <c r="AB17">
        <f t="shared" si="15"/>
        <v>0</v>
      </c>
      <c r="AC17">
        <f t="shared" si="15"/>
        <v>0</v>
      </c>
      <c r="AD17">
        <f t="shared" si="15"/>
        <v>0</v>
      </c>
      <c r="AE17">
        <f t="shared" si="15"/>
        <v>0</v>
      </c>
      <c r="AF17">
        <f t="shared" si="15"/>
        <v>0</v>
      </c>
      <c r="AG17">
        <f t="shared" si="15"/>
        <v>0</v>
      </c>
      <c r="AH17">
        <f t="shared" si="15"/>
        <v>0</v>
      </c>
      <c r="AI17">
        <f t="shared" si="15"/>
        <v>0</v>
      </c>
      <c r="AJ17">
        <f t="shared" si="15"/>
        <v>0</v>
      </c>
      <c r="AK17">
        <f t="shared" si="15"/>
        <v>0</v>
      </c>
      <c r="AL17">
        <f t="shared" si="15"/>
        <v>0</v>
      </c>
    </row>
    <row r="18" spans="1:38" x14ac:dyDescent="0.2">
      <c r="A18" t="s">
        <v>1356</v>
      </c>
      <c r="C18">
        <f t="shared" ref="C18:AL18" si="16">C$2*C105</f>
        <v>999183.76948860532</v>
      </c>
      <c r="E18">
        <f t="shared" si="16"/>
        <v>2127935.1456217337</v>
      </c>
      <c r="F18">
        <f t="shared" si="16"/>
        <v>4608913.02928684</v>
      </c>
      <c r="G18">
        <f t="shared" si="16"/>
        <v>7141449.5902178427</v>
      </c>
      <c r="H18">
        <f t="shared" si="16"/>
        <v>8489701.2173995301</v>
      </c>
      <c r="I18">
        <f t="shared" si="16"/>
        <v>5929153.7984432513</v>
      </c>
      <c r="J18">
        <f t="shared" si="16"/>
        <v>5359333.0213571126</v>
      </c>
      <c r="K18">
        <f t="shared" si="16"/>
        <v>6401496.6810285626</v>
      </c>
      <c r="L18">
        <f t="shared" si="16"/>
        <v>8469047.1252654642</v>
      </c>
      <c r="M18">
        <f t="shared" si="16"/>
        <v>10073412.397011857</v>
      </c>
      <c r="N18">
        <f t="shared" si="16"/>
        <v>10436414.851803025</v>
      </c>
      <c r="O18">
        <f t="shared" si="16"/>
        <v>0</v>
      </c>
      <c r="P18">
        <f t="shared" si="16"/>
        <v>0</v>
      </c>
      <c r="Q18">
        <f t="shared" si="16"/>
        <v>0</v>
      </c>
      <c r="R18">
        <f t="shared" si="16"/>
        <v>0</v>
      </c>
      <c r="S18">
        <f t="shared" si="16"/>
        <v>0</v>
      </c>
      <c r="T18">
        <f t="shared" si="16"/>
        <v>0</v>
      </c>
      <c r="U18">
        <f t="shared" si="16"/>
        <v>0</v>
      </c>
      <c r="V18">
        <f t="shared" si="16"/>
        <v>0</v>
      </c>
      <c r="W18">
        <f t="shared" si="16"/>
        <v>0</v>
      </c>
      <c r="X18">
        <f t="shared" si="16"/>
        <v>0</v>
      </c>
      <c r="Y18">
        <f t="shared" si="16"/>
        <v>0</v>
      </c>
      <c r="Z18">
        <f t="shared" si="16"/>
        <v>0</v>
      </c>
      <c r="AA18">
        <f t="shared" si="16"/>
        <v>0</v>
      </c>
      <c r="AB18">
        <f t="shared" si="16"/>
        <v>0</v>
      </c>
      <c r="AC18">
        <f t="shared" si="16"/>
        <v>0</v>
      </c>
      <c r="AD18">
        <f t="shared" si="16"/>
        <v>0</v>
      </c>
      <c r="AE18">
        <f t="shared" si="16"/>
        <v>0</v>
      </c>
      <c r="AF18">
        <f t="shared" si="16"/>
        <v>0</v>
      </c>
      <c r="AG18">
        <f t="shared" si="16"/>
        <v>0</v>
      </c>
      <c r="AH18">
        <f t="shared" si="16"/>
        <v>0</v>
      </c>
      <c r="AI18">
        <f t="shared" si="16"/>
        <v>0</v>
      </c>
      <c r="AJ18">
        <f t="shared" si="16"/>
        <v>0</v>
      </c>
      <c r="AK18">
        <f t="shared" si="16"/>
        <v>0</v>
      </c>
      <c r="AL18">
        <f t="shared" si="16"/>
        <v>0</v>
      </c>
    </row>
    <row r="19" spans="1:38" x14ac:dyDescent="0.2">
      <c r="A19" t="s">
        <v>1293</v>
      </c>
      <c r="C19">
        <f t="shared" ref="C19:AL19" si="17">C$2*C106</f>
        <v>-11240817.40674681</v>
      </c>
      <c r="E19">
        <f t="shared" si="17"/>
        <v>-24825910.032253563</v>
      </c>
      <c r="F19">
        <f t="shared" si="17"/>
        <v>-49776260.716297872</v>
      </c>
      <c r="G19">
        <f t="shared" si="17"/>
        <v>-40840164.84405829</v>
      </c>
      <c r="H19">
        <f t="shared" si="17"/>
        <v>-48979045.484997287</v>
      </c>
      <c r="I19">
        <f t="shared" si="17"/>
        <v>-54209406.157195441</v>
      </c>
      <c r="J19">
        <f t="shared" si="17"/>
        <v>-59983304.200573839</v>
      </c>
      <c r="K19">
        <f t="shared" si="17"/>
        <v>-62614639.411310628</v>
      </c>
      <c r="L19">
        <f t="shared" si="17"/>
        <v>-64010239.900262222</v>
      </c>
      <c r="M19">
        <f t="shared" si="17"/>
        <v>-83493091.213694438</v>
      </c>
      <c r="N19">
        <f t="shared" si="17"/>
        <v>-54661547.706191458</v>
      </c>
      <c r="O19">
        <f t="shared" si="17"/>
        <v>-83800979.995024443</v>
      </c>
      <c r="P19">
        <f t="shared" si="17"/>
        <v>-88855608.18876873</v>
      </c>
      <c r="Q19">
        <f t="shared" si="17"/>
        <v>-135187226.80312335</v>
      </c>
      <c r="R19">
        <f t="shared" si="17"/>
        <v>-146807102.82329932</v>
      </c>
      <c r="S19">
        <f t="shared" si="17"/>
        <v>-83818577.820267543</v>
      </c>
      <c r="T19">
        <f t="shared" si="17"/>
        <v>-105530229.6249478</v>
      </c>
      <c r="U19">
        <f t="shared" si="17"/>
        <v>-51755996.920882598</v>
      </c>
      <c r="V19">
        <f t="shared" si="17"/>
        <v>-19690475.271221012</v>
      </c>
      <c r="W19">
        <f t="shared" si="17"/>
        <v>-41506407.803454079</v>
      </c>
      <c r="X19">
        <f t="shared" si="17"/>
        <v>-71016422.908780411</v>
      </c>
      <c r="Y19">
        <f t="shared" si="17"/>
        <v>-102743912.42773986</v>
      </c>
      <c r="Z19">
        <f t="shared" si="17"/>
        <v>-96764264.438308343</v>
      </c>
      <c r="AA19">
        <f t="shared" si="17"/>
        <v>-71400031.79424572</v>
      </c>
      <c r="AB19">
        <f t="shared" si="17"/>
        <v>-64934692.973218568</v>
      </c>
      <c r="AC19">
        <f t="shared" si="17"/>
        <v>-102978390.24360551</v>
      </c>
      <c r="AD19">
        <f t="shared" si="17"/>
        <v>-27031848.768764615</v>
      </c>
      <c r="AE19">
        <f t="shared" si="17"/>
        <v>40614489.388493761</v>
      </c>
      <c r="AF19">
        <f t="shared" si="17"/>
        <v>-78656300.764487833</v>
      </c>
      <c r="AG19">
        <f t="shared" si="17"/>
        <v>461769819.51833367</v>
      </c>
      <c r="AH19">
        <f t="shared" si="17"/>
        <v>-184661879.71517459</v>
      </c>
      <c r="AI19">
        <f t="shared" si="17"/>
        <v>-17899128.427159525</v>
      </c>
      <c r="AJ19">
        <f t="shared" si="17"/>
        <v>-463470754.39814365</v>
      </c>
      <c r="AK19">
        <f t="shared" si="17"/>
        <v>-375579889.99699992</v>
      </c>
      <c r="AL19">
        <f t="shared" si="17"/>
        <v>-489360210</v>
      </c>
    </row>
    <row r="20" spans="1:38" x14ac:dyDescent="0.2">
      <c r="A20" t="s">
        <v>1295</v>
      </c>
      <c r="C20">
        <f t="shared" ref="C20:AL20" si="18">C$2*C107</f>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0</v>
      </c>
      <c r="P20">
        <f t="shared" si="18"/>
        <v>0</v>
      </c>
      <c r="Q20">
        <f t="shared" si="18"/>
        <v>0</v>
      </c>
      <c r="R20">
        <f t="shared" si="18"/>
        <v>0</v>
      </c>
      <c r="S20">
        <f t="shared" si="18"/>
        <v>0</v>
      </c>
      <c r="T20">
        <f t="shared" si="18"/>
        <v>0</v>
      </c>
      <c r="U20">
        <f t="shared" si="18"/>
        <v>0</v>
      </c>
      <c r="V20">
        <f t="shared" si="18"/>
        <v>-744800.51944741036</v>
      </c>
      <c r="W20">
        <f t="shared" si="18"/>
        <v>-9512199.1302054878</v>
      </c>
      <c r="X20">
        <f t="shared" si="18"/>
        <v>-19432734.467883665</v>
      </c>
      <c r="Y20">
        <f t="shared" si="18"/>
        <v>-24178778.378916219</v>
      </c>
      <c r="Z20">
        <f t="shared" si="18"/>
        <v>-29695863.870336868</v>
      </c>
      <c r="AA20">
        <f t="shared" si="18"/>
        <v>-26747718.332706731</v>
      </c>
      <c r="AB20">
        <f t="shared" si="18"/>
        <v>-30214426.906394534</v>
      </c>
      <c r="AC20">
        <f t="shared" si="18"/>
        <v>-49927433.679524265</v>
      </c>
      <c r="AD20">
        <f t="shared" si="18"/>
        <v>-52018877.628185675</v>
      </c>
      <c r="AE20">
        <f t="shared" si="18"/>
        <v>-58542842.436108895</v>
      </c>
      <c r="AF20">
        <f t="shared" si="18"/>
        <v>-57403002.263909362</v>
      </c>
      <c r="AG20">
        <f t="shared" si="18"/>
        <v>-15700146.09809166</v>
      </c>
      <c r="AH20">
        <f t="shared" si="18"/>
        <v>-11575231.190468399</v>
      </c>
      <c r="AI20">
        <f t="shared" si="18"/>
        <v>-11293974.786117347</v>
      </c>
      <c r="AJ20">
        <f t="shared" si="18"/>
        <v>-9176967.4791053999</v>
      </c>
      <c r="AK20">
        <f t="shared" si="18"/>
        <v>-86535715.018999994</v>
      </c>
      <c r="AL20">
        <f t="shared" si="18"/>
        <v>-93170710</v>
      </c>
    </row>
    <row r="21" spans="1:38" x14ac:dyDescent="0.2">
      <c r="A21" t="s">
        <v>1337</v>
      </c>
      <c r="C21">
        <f t="shared" ref="C21:AL21" si="19">C$2*C108</f>
        <v>0</v>
      </c>
      <c r="E21">
        <f t="shared" si="19"/>
        <v>0</v>
      </c>
      <c r="F21">
        <f t="shared" si="19"/>
        <v>0</v>
      </c>
      <c r="G21">
        <f t="shared" si="19"/>
        <v>0</v>
      </c>
      <c r="H21">
        <f t="shared" si="19"/>
        <v>0</v>
      </c>
      <c r="I21">
        <f t="shared" si="19"/>
        <v>0</v>
      </c>
      <c r="J21">
        <f t="shared" si="19"/>
        <v>0</v>
      </c>
      <c r="K21">
        <f t="shared" si="19"/>
        <v>0</v>
      </c>
      <c r="L21">
        <f t="shared" si="19"/>
        <v>0</v>
      </c>
      <c r="M21">
        <f t="shared" si="19"/>
        <v>0</v>
      </c>
      <c r="N21">
        <f t="shared" si="19"/>
        <v>0</v>
      </c>
      <c r="O21">
        <f t="shared" si="19"/>
        <v>0</v>
      </c>
      <c r="P21">
        <f t="shared" si="19"/>
        <v>0</v>
      </c>
      <c r="Q21">
        <f t="shared" si="19"/>
        <v>0</v>
      </c>
      <c r="R21">
        <f t="shared" si="19"/>
        <v>0</v>
      </c>
      <c r="S21">
        <f t="shared" si="19"/>
        <v>0</v>
      </c>
      <c r="T21">
        <f t="shared" si="19"/>
        <v>0</v>
      </c>
      <c r="U21">
        <f t="shared" si="19"/>
        <v>0</v>
      </c>
      <c r="V21">
        <f t="shared" si="19"/>
        <v>17064073.439485405</v>
      </c>
      <c r="W21">
        <f t="shared" si="19"/>
        <v>9587561.1895479485</v>
      </c>
      <c r="X21">
        <f t="shared" si="19"/>
        <v>4949237.8443748448</v>
      </c>
      <c r="Y21">
        <f t="shared" si="19"/>
        <v>3488379.8115409845</v>
      </c>
      <c r="Z21">
        <f t="shared" si="19"/>
        <v>0</v>
      </c>
      <c r="AA21">
        <f t="shared" si="19"/>
        <v>0</v>
      </c>
      <c r="AB21">
        <f t="shared" si="19"/>
        <v>0</v>
      </c>
      <c r="AC21">
        <f t="shared" si="19"/>
        <v>0</v>
      </c>
      <c r="AD21">
        <f t="shared" si="19"/>
        <v>0</v>
      </c>
      <c r="AE21">
        <f t="shared" si="19"/>
        <v>0</v>
      </c>
      <c r="AF21">
        <f t="shared" si="19"/>
        <v>0</v>
      </c>
      <c r="AG21">
        <f t="shared" si="19"/>
        <v>0</v>
      </c>
      <c r="AH21">
        <f t="shared" si="19"/>
        <v>0</v>
      </c>
      <c r="AI21">
        <f t="shared" si="19"/>
        <v>0</v>
      </c>
      <c r="AJ21">
        <f t="shared" si="19"/>
        <v>0</v>
      </c>
      <c r="AK21">
        <f t="shared" si="19"/>
        <v>0</v>
      </c>
      <c r="AL21">
        <f t="shared" si="19"/>
        <v>0</v>
      </c>
    </row>
    <row r="22" spans="1:38" x14ac:dyDescent="0.2">
      <c r="A22" t="s">
        <v>1338</v>
      </c>
      <c r="C22">
        <f t="shared" ref="C22:AL22" si="20">C$2*C109</f>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c r="U22">
        <f t="shared" si="20"/>
        <v>0</v>
      </c>
      <c r="V22">
        <f t="shared" si="20"/>
        <v>17808873.958932817</v>
      </c>
      <c r="W22">
        <f t="shared" si="20"/>
        <v>19099760.319753435</v>
      </c>
      <c r="X22">
        <f t="shared" si="20"/>
        <v>19432734.467883665</v>
      </c>
      <c r="Y22">
        <f t="shared" si="20"/>
        <v>24178778.378916219</v>
      </c>
      <c r="Z22">
        <f t="shared" si="20"/>
        <v>29695863.870336868</v>
      </c>
      <c r="AA22">
        <f t="shared" si="20"/>
        <v>26747718.332706731</v>
      </c>
      <c r="AB22">
        <f t="shared" si="20"/>
        <v>30214426.906394534</v>
      </c>
      <c r="AC22">
        <f t="shared" si="20"/>
        <v>49927433.679524265</v>
      </c>
      <c r="AD22">
        <f t="shared" si="20"/>
        <v>52018877.628185675</v>
      </c>
      <c r="AE22">
        <f t="shared" si="20"/>
        <v>58542842.436108895</v>
      </c>
      <c r="AF22">
        <f t="shared" si="20"/>
        <v>57403002.263909362</v>
      </c>
      <c r="AG22">
        <f t="shared" si="20"/>
        <v>15700146.09809166</v>
      </c>
      <c r="AH22">
        <f t="shared" si="20"/>
        <v>7634726.9554153271</v>
      </c>
      <c r="AI22">
        <f t="shared" si="20"/>
        <v>5343385.9203135837</v>
      </c>
      <c r="AJ22">
        <f t="shared" si="20"/>
        <v>9176967.4791053999</v>
      </c>
      <c r="AK22">
        <f t="shared" si="20"/>
        <v>80270935.718999982</v>
      </c>
      <c r="AL22">
        <f t="shared" si="20"/>
        <v>86887710</v>
      </c>
    </row>
    <row r="23" spans="1:38" x14ac:dyDescent="0.2">
      <c r="A23" t="s">
        <v>1359</v>
      </c>
      <c r="C23">
        <f t="shared" ref="C23:AL23" si="21">C$2*C110</f>
        <v>0</v>
      </c>
      <c r="E23">
        <f t="shared" si="21"/>
        <v>0</v>
      </c>
      <c r="F23">
        <f t="shared" si="21"/>
        <v>0</v>
      </c>
      <c r="G23">
        <f t="shared" si="21"/>
        <v>0</v>
      </c>
      <c r="H23">
        <f t="shared" si="21"/>
        <v>0</v>
      </c>
      <c r="I23">
        <f t="shared" si="21"/>
        <v>0</v>
      </c>
      <c r="J23">
        <f t="shared" si="21"/>
        <v>0</v>
      </c>
      <c r="K23">
        <f t="shared" si="21"/>
        <v>0</v>
      </c>
      <c r="L23">
        <f t="shared" si="21"/>
        <v>0</v>
      </c>
      <c r="M23">
        <f t="shared" si="21"/>
        <v>0</v>
      </c>
      <c r="N23">
        <f t="shared" si="21"/>
        <v>0</v>
      </c>
      <c r="O23">
        <f t="shared" si="21"/>
        <v>0</v>
      </c>
      <c r="P23">
        <f t="shared" si="21"/>
        <v>0</v>
      </c>
      <c r="Q23">
        <f t="shared" si="21"/>
        <v>0</v>
      </c>
      <c r="R23">
        <f t="shared" si="21"/>
        <v>0</v>
      </c>
      <c r="S23">
        <f t="shared" si="21"/>
        <v>0</v>
      </c>
      <c r="T23">
        <f t="shared" si="21"/>
        <v>0</v>
      </c>
      <c r="U23">
        <f t="shared" si="21"/>
        <v>0</v>
      </c>
      <c r="V23">
        <f t="shared" si="21"/>
        <v>0</v>
      </c>
      <c r="W23">
        <f t="shared" si="21"/>
        <v>0</v>
      </c>
      <c r="X23">
        <f t="shared" si="21"/>
        <v>0</v>
      </c>
      <c r="Y23">
        <f t="shared" si="21"/>
        <v>0</v>
      </c>
      <c r="Z23">
        <f t="shared" si="21"/>
        <v>0</v>
      </c>
      <c r="AA23">
        <f t="shared" si="21"/>
        <v>0</v>
      </c>
      <c r="AB23">
        <f t="shared" si="21"/>
        <v>0</v>
      </c>
      <c r="AC23">
        <f t="shared" si="21"/>
        <v>0</v>
      </c>
      <c r="AD23">
        <f t="shared" si="21"/>
        <v>0</v>
      </c>
      <c r="AE23">
        <f t="shared" si="21"/>
        <v>0</v>
      </c>
      <c r="AF23">
        <f t="shared" si="21"/>
        <v>0</v>
      </c>
      <c r="AG23">
        <f t="shared" si="21"/>
        <v>0</v>
      </c>
      <c r="AH23">
        <f t="shared" si="21"/>
        <v>3940504.2350530722</v>
      </c>
      <c r="AI23">
        <f t="shared" si="21"/>
        <v>5950588.8658037633</v>
      </c>
      <c r="AJ23">
        <f t="shared" si="21"/>
        <v>5988417.5867099995</v>
      </c>
      <c r="AK23">
        <f t="shared" si="21"/>
        <v>6264779.2999999989</v>
      </c>
      <c r="AL23">
        <f t="shared" si="21"/>
        <v>6283000</v>
      </c>
    </row>
    <row r="24" spans="1:38" x14ac:dyDescent="0.2">
      <c r="A24" t="s">
        <v>1298</v>
      </c>
      <c r="C24">
        <f t="shared" ref="C24:AL24" si="22">C$2*C111</f>
        <v>0</v>
      </c>
      <c r="E24">
        <f t="shared" si="22"/>
        <v>4255870.2912434675</v>
      </c>
      <c r="F24">
        <f t="shared" si="22"/>
        <v>4839358.6807511821</v>
      </c>
      <c r="G24">
        <f t="shared" si="22"/>
        <v>0</v>
      </c>
      <c r="H24">
        <f t="shared" si="22"/>
        <v>11972655.562999336</v>
      </c>
      <c r="I24">
        <f t="shared" si="22"/>
        <v>6352664.7840463407</v>
      </c>
      <c r="J24">
        <f t="shared" si="22"/>
        <v>8245127.7251647888</v>
      </c>
      <c r="K24">
        <f t="shared" si="22"/>
        <v>7601777.3087214185</v>
      </c>
      <c r="L24">
        <f t="shared" si="22"/>
        <v>-1969545.8430849914</v>
      </c>
      <c r="M24">
        <f t="shared" si="22"/>
        <v>-13947801.780477958</v>
      </c>
      <c r="N24">
        <f t="shared" si="22"/>
        <v>-33673700.60313464</v>
      </c>
      <c r="O24">
        <f t="shared" si="22"/>
        <v>-22688903.568129256</v>
      </c>
      <c r="P24">
        <f t="shared" si="22"/>
        <v>-11214785.499553334</v>
      </c>
      <c r="Q24">
        <f t="shared" si="22"/>
        <v>1504707.843522941</v>
      </c>
      <c r="R24">
        <f t="shared" si="22"/>
        <v>-59263490.516487688</v>
      </c>
      <c r="S24">
        <f t="shared" si="22"/>
        <v>-11615971.120804869</v>
      </c>
      <c r="T24">
        <f t="shared" si="22"/>
        <v>4492184.6993373623</v>
      </c>
      <c r="U24">
        <f t="shared" si="22"/>
        <v>468522.34522382257</v>
      </c>
      <c r="V24">
        <f t="shared" si="22"/>
        <v>-1454924.0916330991</v>
      </c>
      <c r="W24">
        <f t="shared" si="22"/>
        <v>3141090.6333937943</v>
      </c>
      <c r="X24">
        <f t="shared" si="22"/>
        <v>630036.50897234667</v>
      </c>
      <c r="Y24">
        <f t="shared" si="22"/>
        <v>4395878.7848830465</v>
      </c>
      <c r="Z24">
        <f t="shared" si="22"/>
        <v>21745425.278349459</v>
      </c>
      <c r="AA24">
        <f t="shared" si="22"/>
        <v>6167660.3936383436</v>
      </c>
      <c r="AB24">
        <f t="shared" si="22"/>
        <v>21152411.614238471</v>
      </c>
      <c r="AC24">
        <f t="shared" si="22"/>
        <v>33420879.3235365</v>
      </c>
      <c r="AD24">
        <f t="shared" si="22"/>
        <v>1996548.7508279025</v>
      </c>
      <c r="AE24">
        <f t="shared" si="22"/>
        <v>-4000357.7978553134</v>
      </c>
      <c r="AF24">
        <f t="shared" si="22"/>
        <v>38455359.193744011</v>
      </c>
      <c r="AG24">
        <f t="shared" si="22"/>
        <v>-18523395.842579685</v>
      </c>
      <c r="AH24">
        <f t="shared" si="22"/>
        <v>30588164.124599472</v>
      </c>
      <c r="AI24">
        <f t="shared" si="22"/>
        <v>-6087816.7314845445</v>
      </c>
      <c r="AJ24">
        <f t="shared" si="22"/>
        <v>181153021.66830957</v>
      </c>
      <c r="AK24">
        <f t="shared" si="22"/>
        <v>107480252.59399998</v>
      </c>
      <c r="AL24">
        <f t="shared" si="22"/>
        <v>108627920</v>
      </c>
    </row>
    <row r="25" spans="1:38" x14ac:dyDescent="0.2">
      <c r="A25" t="s">
        <v>1339</v>
      </c>
      <c r="C25">
        <f t="shared" ref="C25:AL25" si="23">C$2*C112</f>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0</v>
      </c>
      <c r="O25">
        <f t="shared" si="23"/>
        <v>0</v>
      </c>
      <c r="P25">
        <f t="shared" si="23"/>
        <v>0</v>
      </c>
      <c r="Q25">
        <f t="shared" si="23"/>
        <v>0</v>
      </c>
      <c r="R25">
        <f t="shared" si="23"/>
        <v>0</v>
      </c>
      <c r="S25">
        <f t="shared" si="23"/>
        <v>0</v>
      </c>
      <c r="T25">
        <f t="shared" si="23"/>
        <v>0</v>
      </c>
      <c r="U25">
        <f t="shared" si="23"/>
        <v>0</v>
      </c>
      <c r="V25">
        <f t="shared" si="23"/>
        <v>0</v>
      </c>
      <c r="W25">
        <f t="shared" si="23"/>
        <v>3141090.6333937943</v>
      </c>
      <c r="X25">
        <f t="shared" si="23"/>
        <v>3902114.2292296626</v>
      </c>
      <c r="Y25">
        <f t="shared" si="23"/>
        <v>9531629.3442105781</v>
      </c>
      <c r="Z25">
        <f t="shared" si="23"/>
        <v>4645594.4377337694</v>
      </c>
      <c r="AA25">
        <f t="shared" si="23"/>
        <v>6167660.3936383436</v>
      </c>
      <c r="AB25">
        <f t="shared" si="23"/>
        <v>5357486.29642855</v>
      </c>
      <c r="AC25">
        <f t="shared" si="23"/>
        <v>5949373.2226744452</v>
      </c>
      <c r="AD25">
        <f t="shared" si="23"/>
        <v>7337216.0943789668</v>
      </c>
      <c r="AE25">
        <f t="shared" si="23"/>
        <v>10699452.723563967</v>
      </c>
      <c r="AF25">
        <f t="shared" si="23"/>
        <v>38688616.163357787</v>
      </c>
      <c r="AG25">
        <f t="shared" si="23"/>
        <v>65886344.618237548</v>
      </c>
      <c r="AH25">
        <f t="shared" si="23"/>
        <v>58001759.524834312</v>
      </c>
      <c r="AI25">
        <f t="shared" si="23"/>
        <v>24466635.485581312</v>
      </c>
      <c r="AJ25">
        <f t="shared" si="23"/>
        <v>189371842.33354139</v>
      </c>
      <c r="AK25">
        <f t="shared" si="23"/>
        <v>92342846.881999984</v>
      </c>
      <c r="AL25">
        <f t="shared" si="23"/>
        <v>107244630</v>
      </c>
    </row>
    <row r="26" spans="1:38" x14ac:dyDescent="0.2">
      <c r="A26" t="s">
        <v>1340</v>
      </c>
      <c r="C26">
        <f t="shared" ref="C26:AL26" si="24">C$2*C113</f>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-34246029.740711041</v>
      </c>
      <c r="P26">
        <f t="shared" si="24"/>
        <v>-28775629.909190454</v>
      </c>
      <c r="Q26">
        <f t="shared" si="24"/>
        <v>0</v>
      </c>
      <c r="R26">
        <f t="shared" si="24"/>
        <v>0</v>
      </c>
      <c r="S26">
        <f t="shared" si="24"/>
        <v>0</v>
      </c>
      <c r="T26">
        <f t="shared" si="24"/>
        <v>0</v>
      </c>
      <c r="U26">
        <f t="shared" si="24"/>
        <v>0</v>
      </c>
      <c r="V26">
        <f t="shared" si="24"/>
        <v>0</v>
      </c>
      <c r="W26">
        <f t="shared" si="24"/>
        <v>0</v>
      </c>
      <c r="X26">
        <f t="shared" si="24"/>
        <v>-3272077.7202573158</v>
      </c>
      <c r="Y26">
        <f t="shared" si="24"/>
        <v>-5135750.5593275307</v>
      </c>
      <c r="Z26">
        <f t="shared" si="24"/>
        <v>23796562.623024296</v>
      </c>
      <c r="AA26">
        <f t="shared" si="24"/>
        <v>0</v>
      </c>
      <c r="AB26">
        <f t="shared" si="24"/>
        <v>27075848.723088119</v>
      </c>
      <c r="AC26">
        <f t="shared" si="24"/>
        <v>27471506.100862056</v>
      </c>
      <c r="AD26">
        <f t="shared" si="24"/>
        <v>0</v>
      </c>
      <c r="AE26">
        <f t="shared" si="24"/>
        <v>489252.39254345559</v>
      </c>
      <c r="AF26">
        <f t="shared" si="24"/>
        <v>0</v>
      </c>
      <c r="AG26">
        <f t="shared" si="24"/>
        <v>0</v>
      </c>
      <c r="AH26">
        <f t="shared" si="24"/>
        <v>0</v>
      </c>
      <c r="AI26">
        <f t="shared" si="24"/>
        <v>0</v>
      </c>
      <c r="AJ26">
        <f t="shared" si="24"/>
        <v>0</v>
      </c>
      <c r="AK26">
        <f t="shared" si="24"/>
        <v>0</v>
      </c>
      <c r="AL26">
        <f t="shared" si="24"/>
        <v>0</v>
      </c>
    </row>
    <row r="27" spans="1:38" x14ac:dyDescent="0.2">
      <c r="A27" t="s">
        <v>1341</v>
      </c>
      <c r="C27">
        <f t="shared" ref="C27:AL27" si="25">C$2*C114</f>
        <v>0</v>
      </c>
      <c r="E27">
        <f t="shared" si="25"/>
        <v>4255870.2912434675</v>
      </c>
      <c r="F27">
        <f t="shared" si="25"/>
        <v>4839358.6807511821</v>
      </c>
      <c r="G27">
        <f t="shared" si="25"/>
        <v>0</v>
      </c>
      <c r="H27">
        <f t="shared" si="25"/>
        <v>11972655.562999336</v>
      </c>
      <c r="I27">
        <f t="shared" si="25"/>
        <v>6352664.7840463407</v>
      </c>
      <c r="J27">
        <f t="shared" si="25"/>
        <v>8245127.7251647888</v>
      </c>
      <c r="K27">
        <f t="shared" si="25"/>
        <v>7601777.3087214185</v>
      </c>
      <c r="L27">
        <f t="shared" si="25"/>
        <v>-1969545.8430849914</v>
      </c>
      <c r="M27">
        <f t="shared" si="25"/>
        <v>-13947801.780477958</v>
      </c>
      <c r="N27">
        <f t="shared" si="25"/>
        <v>-33673700.60313464</v>
      </c>
      <c r="O27">
        <f t="shared" si="25"/>
        <v>11557126.172581783</v>
      </c>
      <c r="P27">
        <f t="shared" si="25"/>
        <v>17560844.40963712</v>
      </c>
      <c r="Q27">
        <f t="shared" si="25"/>
        <v>1504707.843522941</v>
      </c>
      <c r="R27">
        <f t="shared" si="25"/>
        <v>-59263490.516487688</v>
      </c>
      <c r="S27">
        <f t="shared" si="25"/>
        <v>-11615971.120804869</v>
      </c>
      <c r="T27">
        <f t="shared" si="25"/>
        <v>4492184.6993373623</v>
      </c>
      <c r="U27">
        <f t="shared" si="25"/>
        <v>468522.34522382257</v>
      </c>
      <c r="V27">
        <f t="shared" si="25"/>
        <v>-1454924.0916330991</v>
      </c>
      <c r="W27">
        <f t="shared" si="25"/>
        <v>3141090.6333937943</v>
      </c>
      <c r="X27">
        <f t="shared" si="25"/>
        <v>0</v>
      </c>
      <c r="Y27">
        <f t="shared" si="25"/>
        <v>0</v>
      </c>
      <c r="Z27">
        <f t="shared" si="25"/>
        <v>-6696731.7824086072</v>
      </c>
      <c r="AA27">
        <f t="shared" si="25"/>
        <v>0</v>
      </c>
      <c r="AB27">
        <f t="shared" si="25"/>
        <v>-11280923.405278197</v>
      </c>
      <c r="AC27">
        <f t="shared" si="25"/>
        <v>0</v>
      </c>
      <c r="AD27">
        <f t="shared" si="25"/>
        <v>-5340667.3435510648</v>
      </c>
      <c r="AE27">
        <f t="shared" si="25"/>
        <v>-10058453.599643396</v>
      </c>
      <c r="AF27">
        <f t="shared" si="25"/>
        <v>0</v>
      </c>
      <c r="AG27">
        <f t="shared" si="25"/>
        <v>-83543960.700102538</v>
      </c>
      <c r="AH27">
        <f t="shared" si="25"/>
        <v>-27214107.37333528</v>
      </c>
      <c r="AI27">
        <f t="shared" si="25"/>
        <v>-18701850.721097544</v>
      </c>
      <c r="AJ27">
        <f t="shared" si="25"/>
        <v>0</v>
      </c>
      <c r="AK27">
        <f t="shared" si="25"/>
        <v>0</v>
      </c>
      <c r="AL27">
        <f t="shared" si="25"/>
        <v>0</v>
      </c>
    </row>
    <row r="28" spans="1:38" x14ac:dyDescent="0.2">
      <c r="A28" t="s">
        <v>1360</v>
      </c>
      <c r="C28">
        <f t="shared" ref="C28:AL28" si="26">C$2*C115</f>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2467612.2581549245</v>
      </c>
      <c r="Q28">
        <f t="shared" si="26"/>
        <v>3158309.9439719007</v>
      </c>
      <c r="R28">
        <f t="shared" si="26"/>
        <v>55726756.763176635</v>
      </c>
      <c r="S28">
        <f t="shared" si="26"/>
        <v>11615971.120804869</v>
      </c>
      <c r="T28">
        <f t="shared" si="26"/>
        <v>-860239.72806174564</v>
      </c>
      <c r="U28">
        <f t="shared" si="26"/>
        <v>0</v>
      </c>
      <c r="V28">
        <f t="shared" si="26"/>
        <v>0</v>
      </c>
      <c r="W28">
        <f t="shared" si="26"/>
        <v>0</v>
      </c>
      <c r="X28">
        <f t="shared" si="26"/>
        <v>0</v>
      </c>
      <c r="Y28">
        <f t="shared" si="26"/>
        <v>0</v>
      </c>
      <c r="Z28">
        <f t="shared" si="26"/>
        <v>0</v>
      </c>
      <c r="AA28">
        <f t="shared" si="26"/>
        <v>0</v>
      </c>
      <c r="AB28">
        <f t="shared" si="26"/>
        <v>0</v>
      </c>
      <c r="AC28">
        <f t="shared" si="26"/>
        <v>0</v>
      </c>
      <c r="AD28">
        <f t="shared" si="26"/>
        <v>0</v>
      </c>
      <c r="AE28">
        <f t="shared" si="26"/>
        <v>0</v>
      </c>
      <c r="AF28">
        <f t="shared" si="26"/>
        <v>0</v>
      </c>
      <c r="AG28">
        <f t="shared" si="26"/>
        <v>0</v>
      </c>
      <c r="AH28">
        <f t="shared" si="26"/>
        <v>27214107.37333528</v>
      </c>
      <c r="AI28">
        <f t="shared" si="26"/>
        <v>18701850.721097544</v>
      </c>
      <c r="AJ28">
        <f t="shared" si="26"/>
        <v>0</v>
      </c>
      <c r="AK28">
        <f t="shared" si="26"/>
        <v>0</v>
      </c>
      <c r="AL28">
        <f t="shared" si="26"/>
        <v>0</v>
      </c>
    </row>
    <row r="29" spans="1:38" x14ac:dyDescent="0.2">
      <c r="A29" t="s">
        <v>1342</v>
      </c>
      <c r="C29">
        <f t="shared" ref="C29:AL29" si="27">C$2*C116</f>
        <v>0</v>
      </c>
      <c r="E29">
        <f t="shared" si="27"/>
        <v>0</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-20028456.667792045</v>
      </c>
      <c r="Q29">
        <f t="shared" si="27"/>
        <v>-4663017.787494842</v>
      </c>
      <c r="R29">
        <f t="shared" si="27"/>
        <v>3536733.7533110529</v>
      </c>
      <c r="S29">
        <f t="shared" si="27"/>
        <v>0</v>
      </c>
      <c r="T29">
        <f t="shared" si="27"/>
        <v>-3631944.9712756164</v>
      </c>
      <c r="U29">
        <f t="shared" si="27"/>
        <v>0</v>
      </c>
      <c r="V29">
        <f t="shared" si="27"/>
        <v>0</v>
      </c>
      <c r="W29">
        <f t="shared" si="27"/>
        <v>0</v>
      </c>
      <c r="X29">
        <f t="shared" si="27"/>
        <v>0</v>
      </c>
      <c r="Y29">
        <f t="shared" si="27"/>
        <v>0</v>
      </c>
      <c r="Z29">
        <f t="shared" si="27"/>
        <v>6696731.7824086072</v>
      </c>
      <c r="AA29">
        <f t="shared" si="27"/>
        <v>0</v>
      </c>
      <c r="AB29">
        <f t="shared" si="27"/>
        <v>11280923.405278197</v>
      </c>
      <c r="AC29">
        <f t="shared" si="27"/>
        <v>0</v>
      </c>
      <c r="AD29">
        <f t="shared" si="27"/>
        <v>5340667.3435510648</v>
      </c>
      <c r="AE29">
        <f t="shared" si="27"/>
        <v>10058453.599643396</v>
      </c>
      <c r="AF29">
        <f t="shared" si="27"/>
        <v>0</v>
      </c>
      <c r="AG29">
        <f t="shared" si="27"/>
        <v>83543960.700102538</v>
      </c>
      <c r="AH29">
        <f t="shared" si="27"/>
        <v>0</v>
      </c>
      <c r="AI29">
        <f t="shared" si="27"/>
        <v>10476679.621487565</v>
      </c>
      <c r="AJ29">
        <f t="shared" si="27"/>
        <v>0</v>
      </c>
      <c r="AK29">
        <f t="shared" si="27"/>
        <v>0</v>
      </c>
      <c r="AL29">
        <f t="shared" si="27"/>
        <v>0</v>
      </c>
    </row>
    <row r="30" spans="1:38" x14ac:dyDescent="0.2">
      <c r="A30" t="s">
        <v>1344</v>
      </c>
      <c r="C30">
        <f t="shared" ref="C30:AL30" si="28">C$2*C117</f>
        <v>0</v>
      </c>
      <c r="E30">
        <f t="shared" si="28"/>
        <v>0</v>
      </c>
      <c r="F30">
        <f t="shared" si="28"/>
        <v>0</v>
      </c>
      <c r="G30">
        <f t="shared" si="28"/>
        <v>0</v>
      </c>
      <c r="H30">
        <f t="shared" si="28"/>
        <v>0</v>
      </c>
      <c r="I30">
        <f t="shared" si="28"/>
        <v>0</v>
      </c>
      <c r="J30">
        <f t="shared" si="28"/>
        <v>0</v>
      </c>
      <c r="K30">
        <f t="shared" si="28"/>
        <v>0</v>
      </c>
      <c r="L30">
        <f t="shared" si="28"/>
        <v>0</v>
      </c>
      <c r="M30">
        <f t="shared" si="28"/>
        <v>0</v>
      </c>
      <c r="N30">
        <f t="shared" si="28"/>
        <v>0</v>
      </c>
      <c r="O30">
        <f t="shared" si="28"/>
        <v>0</v>
      </c>
      <c r="P30">
        <f t="shared" si="28"/>
        <v>0</v>
      </c>
      <c r="Q30">
        <f t="shared" si="28"/>
        <v>0</v>
      </c>
      <c r="R30">
        <f t="shared" si="28"/>
        <v>0</v>
      </c>
      <c r="S30">
        <f t="shared" si="28"/>
        <v>0</v>
      </c>
      <c r="T30">
        <f t="shared" si="28"/>
        <v>0</v>
      </c>
      <c r="U30">
        <f t="shared" si="28"/>
        <v>0</v>
      </c>
      <c r="V30">
        <f t="shared" si="28"/>
        <v>0</v>
      </c>
      <c r="W30">
        <f t="shared" si="28"/>
        <v>0</v>
      </c>
      <c r="X30">
        <f t="shared" si="28"/>
        <v>0</v>
      </c>
      <c r="Y30">
        <f t="shared" si="28"/>
        <v>0</v>
      </c>
      <c r="Z30">
        <f t="shared" si="28"/>
        <v>0</v>
      </c>
      <c r="AA30">
        <f t="shared" si="28"/>
        <v>0</v>
      </c>
      <c r="AB30">
        <f t="shared" si="28"/>
        <v>0</v>
      </c>
      <c r="AC30">
        <f t="shared" si="28"/>
        <v>0</v>
      </c>
      <c r="AD30">
        <f t="shared" si="28"/>
        <v>0</v>
      </c>
      <c r="AE30">
        <f t="shared" si="28"/>
        <v>-4641356.921775884</v>
      </c>
      <c r="AF30">
        <f t="shared" si="28"/>
        <v>-233256.96961377803</v>
      </c>
      <c r="AG30">
        <f t="shared" si="28"/>
        <v>-865779.76071470079</v>
      </c>
      <c r="AH30">
        <f t="shared" si="28"/>
        <v>-199488.02689956178</v>
      </c>
      <c r="AI30">
        <f t="shared" si="28"/>
        <v>-11852601.495968312</v>
      </c>
      <c r="AJ30">
        <f t="shared" si="28"/>
        <v>-8218820.6652317988</v>
      </c>
      <c r="AK30">
        <f t="shared" si="28"/>
        <v>15137405.711999997</v>
      </c>
      <c r="AL30">
        <f t="shared" si="28"/>
        <v>1383290</v>
      </c>
    </row>
    <row r="31" spans="1:38" x14ac:dyDescent="0.2">
      <c r="A31" t="s">
        <v>1304</v>
      </c>
      <c r="C31">
        <f t="shared" ref="C31:AL31" si="29">C$2*C118</f>
        <v>0</v>
      </c>
      <c r="E31">
        <f t="shared" si="29"/>
        <v>0</v>
      </c>
      <c r="F31">
        <f t="shared" si="29"/>
        <v>0</v>
      </c>
      <c r="G31">
        <f t="shared" si="29"/>
        <v>0</v>
      </c>
      <c r="H31">
        <f t="shared" si="29"/>
        <v>0</v>
      </c>
      <c r="I31">
        <f t="shared" si="29"/>
        <v>0</v>
      </c>
      <c r="J31">
        <f t="shared" si="29"/>
        <v>0</v>
      </c>
      <c r="K31">
        <f t="shared" si="29"/>
        <v>0</v>
      </c>
      <c r="L31">
        <f t="shared" si="29"/>
        <v>0</v>
      </c>
      <c r="M31">
        <f t="shared" si="29"/>
        <v>0</v>
      </c>
      <c r="N31">
        <f t="shared" si="29"/>
        <v>0</v>
      </c>
      <c r="O31">
        <f t="shared" si="29"/>
        <v>0</v>
      </c>
      <c r="P31">
        <f t="shared" si="29"/>
        <v>0</v>
      </c>
      <c r="Q31">
        <f t="shared" si="29"/>
        <v>0</v>
      </c>
      <c r="R31">
        <f t="shared" si="29"/>
        <v>0</v>
      </c>
      <c r="S31">
        <f t="shared" si="29"/>
        <v>0</v>
      </c>
      <c r="T31">
        <f t="shared" si="29"/>
        <v>0</v>
      </c>
      <c r="U31">
        <f t="shared" si="29"/>
        <v>0</v>
      </c>
      <c r="V31">
        <f t="shared" si="29"/>
        <v>-21890199.882301521</v>
      </c>
      <c r="W31">
        <f t="shared" si="29"/>
        <v>-47877516.300265774</v>
      </c>
      <c r="X31">
        <f t="shared" si="29"/>
        <v>-89819120.867691725</v>
      </c>
      <c r="Y31">
        <f t="shared" si="29"/>
        <v>-122526812.02177303</v>
      </c>
      <c r="Z31">
        <f t="shared" si="29"/>
        <v>-104714703.03029576</v>
      </c>
      <c r="AA31">
        <f t="shared" si="29"/>
        <v>-91980089.733314112</v>
      </c>
      <c r="AB31">
        <f t="shared" si="29"/>
        <v>-73996708.265374631</v>
      </c>
      <c r="AC31">
        <f t="shared" si="29"/>
        <v>-119484944.59959328</v>
      </c>
      <c r="AD31">
        <f t="shared" si="29"/>
        <v>-77054177.646122396</v>
      </c>
      <c r="AE31">
        <f t="shared" si="29"/>
        <v>-21928710.845470443</v>
      </c>
      <c r="AF31">
        <f t="shared" si="29"/>
        <v>-97603943.834653184</v>
      </c>
      <c r="AG31">
        <f t="shared" si="29"/>
        <v>427546277.57766229</v>
      </c>
      <c r="AH31">
        <f t="shared" si="29"/>
        <v>-165688351.82339406</v>
      </c>
      <c r="AI31">
        <f t="shared" si="29"/>
        <v>-35397502.910295531</v>
      </c>
      <c r="AJ31">
        <f t="shared" si="29"/>
        <v>-291494700.20893949</v>
      </c>
      <c r="AK31">
        <f t="shared" si="29"/>
        <v>-354613054.05499995</v>
      </c>
      <c r="AL31">
        <f t="shared" si="29"/>
        <v>-473870040</v>
      </c>
    </row>
    <row r="32" spans="1:38" x14ac:dyDescent="0.2">
      <c r="A32" t="s">
        <v>1305</v>
      </c>
      <c r="C32">
        <f t="shared" ref="C32:AL32" si="30">C$2*C119</f>
        <v>0</v>
      </c>
      <c r="E32">
        <f t="shared" si="30"/>
        <v>0</v>
      </c>
      <c r="F32">
        <f t="shared" si="30"/>
        <v>0</v>
      </c>
      <c r="G32">
        <f t="shared" si="30"/>
        <v>0</v>
      </c>
      <c r="H32">
        <f t="shared" si="30"/>
        <v>0</v>
      </c>
      <c r="I32">
        <f t="shared" si="30"/>
        <v>0</v>
      </c>
      <c r="J32">
        <f t="shared" si="30"/>
        <v>0</v>
      </c>
      <c r="K32">
        <f t="shared" si="30"/>
        <v>0</v>
      </c>
      <c r="L32">
        <f t="shared" si="30"/>
        <v>0</v>
      </c>
      <c r="M32">
        <f t="shared" si="30"/>
        <v>0</v>
      </c>
      <c r="N32">
        <f t="shared" si="30"/>
        <v>0</v>
      </c>
      <c r="O32">
        <f t="shared" si="30"/>
        <v>0</v>
      </c>
      <c r="P32">
        <f t="shared" si="30"/>
        <v>0</v>
      </c>
      <c r="Q32">
        <f t="shared" si="30"/>
        <v>0</v>
      </c>
      <c r="R32">
        <f t="shared" si="30"/>
        <v>0</v>
      </c>
      <c r="S32">
        <f t="shared" si="30"/>
        <v>0</v>
      </c>
      <c r="T32">
        <f t="shared" si="30"/>
        <v>0</v>
      </c>
      <c r="U32">
        <f t="shared" si="30"/>
        <v>0</v>
      </c>
      <c r="V32">
        <f t="shared" si="30"/>
        <v>0</v>
      </c>
      <c r="W32">
        <f t="shared" si="30"/>
        <v>4809606.6272358913</v>
      </c>
      <c r="X32">
        <f t="shared" si="30"/>
        <v>135112.72453486224</v>
      </c>
      <c r="Y32">
        <f t="shared" si="30"/>
        <v>15895.682654080709</v>
      </c>
      <c r="Z32">
        <f t="shared" si="30"/>
        <v>-12788371.028503144</v>
      </c>
      <c r="AA32">
        <f t="shared" si="30"/>
        <v>-8172875.5473845322</v>
      </c>
      <c r="AB32">
        <f t="shared" si="30"/>
        <v>-20960586.93983613</v>
      </c>
      <c r="AC32">
        <f t="shared" si="30"/>
        <v>505635.55833559367</v>
      </c>
      <c r="AD32">
        <f t="shared" si="30"/>
        <v>3934099.4190255646</v>
      </c>
      <c r="AE32">
        <f t="shared" si="30"/>
        <v>-7822805.6347857341</v>
      </c>
      <c r="AF32">
        <f t="shared" si="30"/>
        <v>-373135535.11167556</v>
      </c>
      <c r="AG32">
        <f t="shared" si="30"/>
        <v>65005420.02205845</v>
      </c>
      <c r="AH32">
        <f t="shared" si="30"/>
        <v>425070811.68818909</v>
      </c>
      <c r="AI32">
        <f t="shared" si="30"/>
        <v>-669137.64593017835</v>
      </c>
      <c r="AJ32">
        <f t="shared" si="30"/>
        <v>13261520.2292859</v>
      </c>
      <c r="AK32">
        <f t="shared" si="30"/>
        <v>34319310.466999993</v>
      </c>
      <c r="AL32">
        <f t="shared" si="30"/>
        <v>-6356130</v>
      </c>
    </row>
    <row r="33" spans="1:38" x14ac:dyDescent="0.2">
      <c r="A33" s="46" t="s">
        <v>1411</v>
      </c>
      <c r="C33">
        <f t="shared" ref="C33:AL33" si="31">C$2*C120</f>
        <v>0</v>
      </c>
      <c r="E33">
        <f t="shared" si="31"/>
        <v>0</v>
      </c>
      <c r="F33">
        <f t="shared" si="31"/>
        <v>0</v>
      </c>
      <c r="G33">
        <f t="shared" si="31"/>
        <v>0</v>
      </c>
      <c r="H33">
        <f t="shared" si="31"/>
        <v>0</v>
      </c>
      <c r="I33">
        <f t="shared" si="31"/>
        <v>0</v>
      </c>
      <c r="J33">
        <f t="shared" si="31"/>
        <v>0</v>
      </c>
      <c r="K33">
        <f t="shared" si="31"/>
        <v>0</v>
      </c>
      <c r="L33">
        <f t="shared" si="31"/>
        <v>0</v>
      </c>
      <c r="M33">
        <f t="shared" si="31"/>
        <v>0</v>
      </c>
      <c r="N33">
        <f t="shared" si="31"/>
        <v>0</v>
      </c>
      <c r="O33">
        <f t="shared" si="31"/>
        <v>0</v>
      </c>
      <c r="P33">
        <f t="shared" si="31"/>
        <v>0</v>
      </c>
      <c r="Q33">
        <f t="shared" si="31"/>
        <v>0</v>
      </c>
      <c r="R33">
        <f t="shared" si="31"/>
        <v>0</v>
      </c>
      <c r="S33">
        <f t="shared" si="31"/>
        <v>0</v>
      </c>
      <c r="T33">
        <f t="shared" si="31"/>
        <v>0</v>
      </c>
      <c r="U33">
        <f t="shared" si="31"/>
        <v>0</v>
      </c>
      <c r="V33">
        <f t="shared" si="31"/>
        <v>0</v>
      </c>
      <c r="W33">
        <f t="shared" si="31"/>
        <v>2.6241776315789469E-2</v>
      </c>
      <c r="X33">
        <f t="shared" si="31"/>
        <v>8.4813732449549655E-4</v>
      </c>
      <c r="Y33">
        <f t="shared" si="31"/>
        <v>1.1101467412147025E-4</v>
      </c>
      <c r="Z33">
        <f t="shared" si="31"/>
        <v>-8.9261041264490582E-2</v>
      </c>
      <c r="AA33">
        <f t="shared" si="31"/>
        <v>-4.0153444003123193E-2</v>
      </c>
      <c r="AB33">
        <f t="shared" si="31"/>
        <v>-7.1941203113545418E-2</v>
      </c>
      <c r="AC33">
        <f t="shared" si="31"/>
        <v>1.311230406446178E-3</v>
      </c>
      <c r="AD33">
        <f t="shared" si="31"/>
        <v>7.8706783698521358E-3</v>
      </c>
      <c r="AE33">
        <f t="shared" si="31"/>
        <v>-1.1630191042419078E-2</v>
      </c>
      <c r="AF33">
        <f t="shared" si="31"/>
        <v>-0.48549878767463656</v>
      </c>
      <c r="AG33">
        <f t="shared" si="31"/>
        <v>4.5881922217995919E-2</v>
      </c>
      <c r="AH33">
        <f t="shared" si="31"/>
        <v>0.47334161565633293</v>
      </c>
      <c r="AI33">
        <f t="shared" si="31"/>
        <v>-6.7986417522974724E-4</v>
      </c>
      <c r="AJ33">
        <f t="shared" si="31"/>
        <v>1.9982396014757386E-2</v>
      </c>
      <c r="AK33">
        <f t="shared" si="31"/>
        <v>4.1034879838303201E-2</v>
      </c>
      <c r="AL33">
        <f t="shared" si="31"/>
        <v>-8.7514784340086624E-3</v>
      </c>
    </row>
    <row r="34" spans="1:38" x14ac:dyDescent="0.2">
      <c r="A34" t="s">
        <v>1306</v>
      </c>
      <c r="C34">
        <f t="shared" ref="C34:AL34" si="32">C$2*C121</f>
        <v>-11240817.40674681</v>
      </c>
      <c r="E34">
        <f t="shared" si="32"/>
        <v>-20570039.741010096</v>
      </c>
      <c r="F34">
        <f t="shared" si="32"/>
        <v>-44936902.03554669</v>
      </c>
      <c r="G34">
        <f t="shared" si="32"/>
        <v>-42625527.241612747</v>
      </c>
      <c r="H34">
        <f t="shared" si="32"/>
        <v>-39618605.681197807</v>
      </c>
      <c r="I34">
        <f t="shared" si="32"/>
        <v>-50186051.793966092</v>
      </c>
      <c r="J34">
        <f t="shared" si="32"/>
        <v>-54623971.179216728</v>
      </c>
      <c r="K34">
        <f t="shared" si="32"/>
        <v>-62214545.868746348</v>
      </c>
      <c r="L34">
        <f t="shared" si="32"/>
        <v>-84690471.252654627</v>
      </c>
      <c r="M34">
        <f t="shared" si="32"/>
        <v>-115456803.62728976</v>
      </c>
      <c r="N34">
        <f t="shared" si="32"/>
        <v>-103136667.74684259</v>
      </c>
      <c r="O34">
        <f t="shared" si="32"/>
        <v>-136567858.8348918</v>
      </c>
      <c r="P34">
        <f t="shared" si="32"/>
        <v>-131741379.2769645</v>
      </c>
      <c r="Q34">
        <f t="shared" si="32"/>
        <v>-167619899.35589084</v>
      </c>
      <c r="R34">
        <f t="shared" si="32"/>
        <v>-245516001.42518476</v>
      </c>
      <c r="S34">
        <f t="shared" si="32"/>
        <v>-120834471.99962546</v>
      </c>
      <c r="T34">
        <f t="shared" si="32"/>
        <v>-73670866.114213273</v>
      </c>
      <c r="U34">
        <f t="shared" si="32"/>
        <v>-17285015.648962099</v>
      </c>
      <c r="V34">
        <f t="shared" si="32"/>
        <v>-27397803.723478422</v>
      </c>
      <c r="W34">
        <f t="shared" si="32"/>
        <v>233721861.87996262</v>
      </c>
      <c r="X34">
        <f t="shared" si="32"/>
        <v>-89954233.592226595</v>
      </c>
      <c r="Y34">
        <f t="shared" si="32"/>
        <v>-122542707.70442711</v>
      </c>
      <c r="Z34">
        <f t="shared" si="32"/>
        <v>-91926332.00179261</v>
      </c>
      <c r="AA34">
        <f t="shared" si="32"/>
        <v>-83807214.185929582</v>
      </c>
      <c r="AB34">
        <f t="shared" si="32"/>
        <v>-53036121.325538501</v>
      </c>
      <c r="AC34">
        <f t="shared" si="32"/>
        <v>-119990580.15792887</v>
      </c>
      <c r="AD34">
        <f t="shared" si="32"/>
        <v>-80988277.065147951</v>
      </c>
      <c r="AE34">
        <f t="shared" si="32"/>
        <v>24582970.483092561</v>
      </c>
      <c r="AF34">
        <f t="shared" si="32"/>
        <v>354842805.84081042</v>
      </c>
      <c r="AG34">
        <f t="shared" si="32"/>
        <v>351035830.88115019</v>
      </c>
      <c r="AH34">
        <f t="shared" si="32"/>
        <v>-547068822.8054322</v>
      </c>
      <c r="AI34">
        <f t="shared" si="32"/>
        <v>-34728365.264365353</v>
      </c>
      <c r="AJ34">
        <f t="shared" si="32"/>
        <v>-304756220.43822539</v>
      </c>
      <c r="AK34">
        <f t="shared" si="32"/>
        <v>-388932364.52199996</v>
      </c>
      <c r="AL34">
        <f t="shared" si="32"/>
        <v>-467513910</v>
      </c>
    </row>
    <row r="35" spans="1:38" x14ac:dyDescent="0.2">
      <c r="A35" t="s">
        <v>1345</v>
      </c>
      <c r="C35">
        <f t="shared" ref="C35:AL35" si="33">C$2*C122</f>
        <v>-11240817.40674681</v>
      </c>
      <c r="E35">
        <f t="shared" si="33"/>
        <v>-20570039.741010096</v>
      </c>
      <c r="F35">
        <f t="shared" si="33"/>
        <v>-44936902.03554669</v>
      </c>
      <c r="G35">
        <f t="shared" si="33"/>
        <v>-42625527.241612747</v>
      </c>
      <c r="H35">
        <f t="shared" si="33"/>
        <v>-39618605.681197807</v>
      </c>
      <c r="I35">
        <f t="shared" si="33"/>
        <v>-50186051.793966092</v>
      </c>
      <c r="J35">
        <f t="shared" si="33"/>
        <v>-54623971.179216728</v>
      </c>
      <c r="K35">
        <f t="shared" si="33"/>
        <v>-62214545.868746348</v>
      </c>
      <c r="L35">
        <f t="shared" si="33"/>
        <v>-84690471.252654627</v>
      </c>
      <c r="M35">
        <f t="shared" si="33"/>
        <v>-114681925.75059654</v>
      </c>
      <c r="N35">
        <f t="shared" si="33"/>
        <v>-100847632.9446585</v>
      </c>
      <c r="O35">
        <f t="shared" si="33"/>
        <v>-134206627.80340645</v>
      </c>
      <c r="P35">
        <f t="shared" si="33"/>
        <v>-129836303.53505319</v>
      </c>
      <c r="Q35">
        <f t="shared" si="33"/>
        <v>-166404221.5405184</v>
      </c>
      <c r="R35">
        <f t="shared" si="33"/>
        <v>-244895612.26826286</v>
      </c>
      <c r="S35">
        <f t="shared" si="33"/>
        <v>-120834471.99962546</v>
      </c>
      <c r="T35">
        <f t="shared" si="33"/>
        <v>-73670866.114213273</v>
      </c>
      <c r="U35">
        <f t="shared" si="33"/>
        <v>-17285015.648962099</v>
      </c>
      <c r="V35">
        <f t="shared" si="33"/>
        <v>-27397803.723478422</v>
      </c>
      <c r="W35">
        <f t="shared" si="33"/>
        <v>233721861.87996262</v>
      </c>
      <c r="X35">
        <f t="shared" si="33"/>
        <v>-89954233.592226595</v>
      </c>
      <c r="Y35">
        <f t="shared" si="33"/>
        <v>-122542707.70442711</v>
      </c>
      <c r="Z35">
        <f t="shared" si="33"/>
        <v>-91926332.00179261</v>
      </c>
      <c r="AA35">
        <f t="shared" si="33"/>
        <v>-83807214.185929582</v>
      </c>
      <c r="AB35">
        <f t="shared" si="33"/>
        <v>-53036121.325538501</v>
      </c>
      <c r="AC35">
        <f t="shared" si="33"/>
        <v>-119990580.15792887</v>
      </c>
      <c r="AD35">
        <f t="shared" si="33"/>
        <v>-80988277.065147951</v>
      </c>
      <c r="AE35">
        <f t="shared" si="33"/>
        <v>452623.87117656588</v>
      </c>
      <c r="AF35">
        <f t="shared" si="33"/>
        <v>350835143.51123744</v>
      </c>
      <c r="AG35">
        <f t="shared" si="33"/>
        <v>351035830.88115019</v>
      </c>
      <c r="AH35">
        <f t="shared" si="33"/>
        <v>-547068822.8054322</v>
      </c>
      <c r="AI35">
        <f t="shared" si="33"/>
        <v>-34728365.264365353</v>
      </c>
      <c r="AJ35">
        <f t="shared" si="33"/>
        <v>-304756220.43822539</v>
      </c>
      <c r="AK35">
        <f t="shared" si="33"/>
        <v>-388932364.52199996</v>
      </c>
      <c r="AL35">
        <f t="shared" si="33"/>
        <v>-467513910</v>
      </c>
    </row>
    <row r="36" spans="1:38" x14ac:dyDescent="0.2">
      <c r="A36" t="s">
        <v>1346</v>
      </c>
      <c r="C36">
        <f t="shared" ref="C36:AL36" si="34">C$2*C123</f>
        <v>-11240817.40674681</v>
      </c>
      <c r="E36">
        <f t="shared" si="34"/>
        <v>-20570039.741010096</v>
      </c>
      <c r="F36">
        <f t="shared" si="34"/>
        <v>-44936902.03554669</v>
      </c>
      <c r="G36">
        <f t="shared" si="34"/>
        <v>-42625527.241612747</v>
      </c>
      <c r="H36">
        <f t="shared" si="34"/>
        <v>-39618605.681197807</v>
      </c>
      <c r="I36">
        <f t="shared" si="34"/>
        <v>-50186051.793966092</v>
      </c>
      <c r="J36">
        <f t="shared" si="34"/>
        <v>-54623971.179216728</v>
      </c>
      <c r="K36">
        <f t="shared" si="34"/>
        <v>-62214545.868746348</v>
      </c>
      <c r="L36">
        <f t="shared" si="34"/>
        <v>-84690471.252654627</v>
      </c>
      <c r="M36">
        <f t="shared" si="34"/>
        <v>-114681925.75059654</v>
      </c>
      <c r="N36">
        <f t="shared" si="34"/>
        <v>-100847632.9446585</v>
      </c>
      <c r="O36">
        <f t="shared" si="34"/>
        <v>-134206627.80340645</v>
      </c>
      <c r="P36">
        <f t="shared" si="34"/>
        <v>-129836303.53505319</v>
      </c>
      <c r="Q36">
        <f t="shared" si="34"/>
        <v>-166404221.5405184</v>
      </c>
      <c r="R36">
        <f t="shared" si="34"/>
        <v>-244895612.26826286</v>
      </c>
      <c r="S36">
        <f t="shared" si="34"/>
        <v>-120834471.99962546</v>
      </c>
      <c r="T36">
        <f t="shared" si="34"/>
        <v>-110617841.44949208</v>
      </c>
      <c r="U36">
        <f t="shared" si="34"/>
        <v>-54681903.244579017</v>
      </c>
      <c r="V36">
        <f t="shared" si="34"/>
        <v>-34535224.085956238</v>
      </c>
      <c r="W36">
        <f t="shared" si="34"/>
        <v>227099044.10494709</v>
      </c>
      <c r="X36">
        <f t="shared" si="34"/>
        <v>-89954233.592226595</v>
      </c>
      <c r="Y36">
        <f t="shared" si="34"/>
        <v>-122542707.70442711</v>
      </c>
      <c r="Z36">
        <f t="shared" si="34"/>
        <v>-91926332.00179261</v>
      </c>
      <c r="AA36">
        <f t="shared" si="34"/>
        <v>-83807214.185929582</v>
      </c>
      <c r="AB36">
        <f t="shared" si="34"/>
        <v>-53036121.325538501</v>
      </c>
      <c r="AC36">
        <f t="shared" si="34"/>
        <v>-119990580.15792887</v>
      </c>
      <c r="AD36">
        <f t="shared" si="34"/>
        <v>-80988277.065147951</v>
      </c>
      <c r="AE36">
        <f t="shared" si="34"/>
        <v>-14105905.210684711</v>
      </c>
      <c r="AF36">
        <f t="shared" si="34"/>
        <v>275531591.27702236</v>
      </c>
      <c r="AG36">
        <f t="shared" si="34"/>
        <v>362540857.55560386</v>
      </c>
      <c r="AH36">
        <f t="shared" si="34"/>
        <v>-590759163.51158309</v>
      </c>
      <c r="AI36">
        <f t="shared" si="34"/>
        <v>-34728365.264365353</v>
      </c>
      <c r="AJ36">
        <f t="shared" si="34"/>
        <v>-304756220.43822539</v>
      </c>
      <c r="AK36">
        <f t="shared" si="34"/>
        <v>-388932364.52199996</v>
      </c>
      <c r="AL36">
        <f t="shared" si="34"/>
        <v>-467513910</v>
      </c>
    </row>
    <row r="37" spans="1:38" x14ac:dyDescent="0.2">
      <c r="A37" t="s">
        <v>1347</v>
      </c>
      <c r="C37">
        <f t="shared" ref="C37:AL37" si="35">C$2*C124</f>
        <v>-11240817.40674681</v>
      </c>
      <c r="E37">
        <f t="shared" si="35"/>
        <v>-20570039.741010096</v>
      </c>
      <c r="F37">
        <f t="shared" si="35"/>
        <v>-44936902.03554669</v>
      </c>
      <c r="G37">
        <f t="shared" si="35"/>
        <v>-42625527.241612747</v>
      </c>
      <c r="H37">
        <f t="shared" si="35"/>
        <v>-39618605.681197807</v>
      </c>
      <c r="I37">
        <f t="shared" si="35"/>
        <v>-50186051.793966092</v>
      </c>
      <c r="J37">
        <f t="shared" si="35"/>
        <v>-54623971.179216728</v>
      </c>
      <c r="K37">
        <f t="shared" si="35"/>
        <v>-62214545.868746348</v>
      </c>
      <c r="L37">
        <f t="shared" si="35"/>
        <v>-84690471.252654627</v>
      </c>
      <c r="M37">
        <f t="shared" si="35"/>
        <v>-114681925.75059654</v>
      </c>
      <c r="N37">
        <f t="shared" si="35"/>
        <v>-100847632.9446585</v>
      </c>
      <c r="O37">
        <f t="shared" si="35"/>
        <v>-134206627.80340645</v>
      </c>
      <c r="P37">
        <f t="shared" si="35"/>
        <v>-129836303.53505319</v>
      </c>
      <c r="Q37">
        <f t="shared" si="35"/>
        <v>-166404221.5405184</v>
      </c>
      <c r="R37">
        <f t="shared" si="35"/>
        <v>-244895612.26826286</v>
      </c>
      <c r="S37">
        <f t="shared" si="35"/>
        <v>-120834471.99962546</v>
      </c>
      <c r="T37">
        <f t="shared" si="35"/>
        <v>-69016584.003431439</v>
      </c>
      <c r="U37">
        <f t="shared" si="35"/>
        <v>-7806085.382672077</v>
      </c>
      <c r="V37">
        <f t="shared" si="35"/>
        <v>-21890199.882301521</v>
      </c>
      <c r="W37">
        <f t="shared" si="35"/>
        <v>-52687122.927501664</v>
      </c>
      <c r="X37">
        <f t="shared" si="35"/>
        <v>-89954233.592226595</v>
      </c>
      <c r="Y37">
        <f t="shared" si="35"/>
        <v>-122542707.70442711</v>
      </c>
      <c r="Z37">
        <f t="shared" si="35"/>
        <v>-91926332.00179261</v>
      </c>
      <c r="AA37">
        <f t="shared" si="35"/>
        <v>-83807214.185929582</v>
      </c>
      <c r="AB37">
        <f t="shared" si="35"/>
        <v>-53036121.325538501</v>
      </c>
      <c r="AC37">
        <f t="shared" si="35"/>
        <v>-119990580.15792887</v>
      </c>
      <c r="AD37">
        <f t="shared" si="35"/>
        <v>-80988277.065147951</v>
      </c>
      <c r="AE37">
        <f t="shared" si="35"/>
        <v>-14105905.210684711</v>
      </c>
      <c r="AF37">
        <f t="shared" si="35"/>
        <v>275531591.27702236</v>
      </c>
      <c r="AG37">
        <f t="shared" si="35"/>
        <v>362540857.55560386</v>
      </c>
      <c r="AH37">
        <f t="shared" si="35"/>
        <v>-590759163.51158309</v>
      </c>
      <c r="AI37">
        <f t="shared" si="35"/>
        <v>-34728365.264365353</v>
      </c>
      <c r="AJ37">
        <f t="shared" si="35"/>
        <v>-304756220.43822539</v>
      </c>
      <c r="AK37">
        <f t="shared" si="35"/>
        <v>-388932364.52199996</v>
      </c>
      <c r="AL37">
        <f t="shared" si="35"/>
        <v>-467513910</v>
      </c>
    </row>
    <row r="38" spans="1:38" x14ac:dyDescent="0.2">
      <c r="A38" t="s">
        <v>1370</v>
      </c>
      <c r="C38">
        <f t="shared" ref="C38:AL38" si="36">C$2*C125</f>
        <v>0</v>
      </c>
      <c r="E38">
        <f t="shared" si="36"/>
        <v>0</v>
      </c>
      <c r="F38">
        <f t="shared" si="36"/>
        <v>0</v>
      </c>
      <c r="G38">
        <f t="shared" si="36"/>
        <v>0</v>
      </c>
      <c r="H38">
        <f t="shared" si="36"/>
        <v>0</v>
      </c>
      <c r="I38">
        <f t="shared" si="36"/>
        <v>0</v>
      </c>
      <c r="J38">
        <f t="shared" si="36"/>
        <v>0</v>
      </c>
      <c r="K38">
        <f t="shared" si="36"/>
        <v>0</v>
      </c>
      <c r="L38">
        <f t="shared" si="36"/>
        <v>0</v>
      </c>
      <c r="M38">
        <f t="shared" si="36"/>
        <v>0</v>
      </c>
      <c r="N38">
        <f t="shared" si="36"/>
        <v>0</v>
      </c>
      <c r="O38">
        <f t="shared" si="36"/>
        <v>0</v>
      </c>
      <c r="P38">
        <f t="shared" si="36"/>
        <v>0</v>
      </c>
      <c r="Q38">
        <f t="shared" si="36"/>
        <v>0</v>
      </c>
      <c r="R38">
        <f t="shared" si="36"/>
        <v>0</v>
      </c>
      <c r="S38">
        <f t="shared" si="36"/>
        <v>0</v>
      </c>
      <c r="T38">
        <f t="shared" si="36"/>
        <v>-4654282.1107818326</v>
      </c>
      <c r="U38">
        <f t="shared" si="36"/>
        <v>-9478930.2662900202</v>
      </c>
      <c r="V38">
        <f t="shared" si="36"/>
        <v>-12645024.203654718</v>
      </c>
      <c r="W38">
        <f t="shared" si="36"/>
        <v>279786167.03244877</v>
      </c>
      <c r="X38">
        <f t="shared" si="36"/>
        <v>0</v>
      </c>
      <c r="Y38">
        <f t="shared" si="36"/>
        <v>0</v>
      </c>
      <c r="Z38">
        <f t="shared" si="36"/>
        <v>0</v>
      </c>
      <c r="AA38">
        <f t="shared" si="36"/>
        <v>0</v>
      </c>
      <c r="AB38">
        <f t="shared" si="36"/>
        <v>0</v>
      </c>
      <c r="AC38">
        <f t="shared" si="36"/>
        <v>0</v>
      </c>
      <c r="AD38">
        <f t="shared" si="36"/>
        <v>0</v>
      </c>
      <c r="AE38">
        <f t="shared" si="36"/>
        <v>0</v>
      </c>
      <c r="AF38">
        <f t="shared" si="36"/>
        <v>0</v>
      </c>
      <c r="AG38">
        <f t="shared" si="36"/>
        <v>0</v>
      </c>
      <c r="AH38">
        <f t="shared" si="36"/>
        <v>0</v>
      </c>
      <c r="AI38">
        <f t="shared" si="36"/>
        <v>0</v>
      </c>
      <c r="AJ38">
        <f t="shared" si="36"/>
        <v>0</v>
      </c>
      <c r="AK38">
        <f t="shared" si="36"/>
        <v>0</v>
      </c>
      <c r="AL38">
        <f t="shared" si="36"/>
        <v>0</v>
      </c>
    </row>
    <row r="39" spans="1:38" x14ac:dyDescent="0.2">
      <c r="A39" t="s">
        <v>1362</v>
      </c>
      <c r="C39">
        <f t="shared" ref="C39:AL39" si="37">C$2*C126</f>
        <v>0</v>
      </c>
      <c r="E39">
        <f t="shared" si="37"/>
        <v>0</v>
      </c>
      <c r="F39">
        <f t="shared" si="37"/>
        <v>0</v>
      </c>
      <c r="G39">
        <f t="shared" si="37"/>
        <v>0</v>
      </c>
      <c r="H39">
        <f t="shared" si="37"/>
        <v>0</v>
      </c>
      <c r="I39">
        <f t="shared" si="37"/>
        <v>0</v>
      </c>
      <c r="J39">
        <f t="shared" si="37"/>
        <v>0</v>
      </c>
      <c r="K39">
        <f t="shared" si="37"/>
        <v>0</v>
      </c>
      <c r="L39">
        <f t="shared" si="37"/>
        <v>0</v>
      </c>
      <c r="M39">
        <f t="shared" si="37"/>
        <v>0</v>
      </c>
      <c r="N39">
        <f t="shared" si="37"/>
        <v>0</v>
      </c>
      <c r="O39">
        <f t="shared" si="37"/>
        <v>0</v>
      </c>
      <c r="P39">
        <f t="shared" si="37"/>
        <v>0</v>
      </c>
      <c r="Q39">
        <f t="shared" si="37"/>
        <v>0</v>
      </c>
      <c r="R39">
        <f t="shared" si="37"/>
        <v>0</v>
      </c>
      <c r="S39">
        <f t="shared" si="37"/>
        <v>0</v>
      </c>
      <c r="T39">
        <f t="shared" si="37"/>
        <v>36946975.335278817</v>
      </c>
      <c r="U39">
        <f t="shared" si="37"/>
        <v>37396887.595616922</v>
      </c>
      <c r="V39">
        <f t="shared" si="37"/>
        <v>7137420.3624778148</v>
      </c>
      <c r="W39">
        <f t="shared" si="37"/>
        <v>6622817.7750155143</v>
      </c>
      <c r="X39">
        <f t="shared" si="37"/>
        <v>0</v>
      </c>
      <c r="Y39">
        <f t="shared" si="37"/>
        <v>0</v>
      </c>
      <c r="Z39">
        <f t="shared" si="37"/>
        <v>0</v>
      </c>
      <c r="AA39">
        <f t="shared" si="37"/>
        <v>0</v>
      </c>
      <c r="AB39">
        <f t="shared" si="37"/>
        <v>0</v>
      </c>
      <c r="AC39">
        <f t="shared" si="37"/>
        <v>0</v>
      </c>
      <c r="AD39">
        <f t="shared" si="37"/>
        <v>0</v>
      </c>
      <c r="AE39">
        <f t="shared" si="37"/>
        <v>14558529.081861276</v>
      </c>
      <c r="AF39">
        <f t="shared" si="37"/>
        <v>75303552.234215066</v>
      </c>
      <c r="AG39">
        <f t="shared" si="37"/>
        <v>-11505026.674453663</v>
      </c>
      <c r="AH39">
        <f t="shared" si="37"/>
        <v>43690340.706150934</v>
      </c>
      <c r="AI39">
        <f t="shared" si="37"/>
        <v>0</v>
      </c>
      <c r="AJ39">
        <f t="shared" si="37"/>
        <v>0</v>
      </c>
      <c r="AK39">
        <f t="shared" si="37"/>
        <v>0</v>
      </c>
      <c r="AL39">
        <f t="shared" si="37"/>
        <v>0</v>
      </c>
    </row>
    <row r="40" spans="1:38" x14ac:dyDescent="0.2">
      <c r="A40" t="s">
        <v>1372</v>
      </c>
      <c r="C40">
        <f t="shared" ref="C40:AL40" si="38">C$2*C127</f>
        <v>0</v>
      </c>
      <c r="E40">
        <f t="shared" si="38"/>
        <v>0</v>
      </c>
      <c r="F40">
        <f t="shared" si="38"/>
        <v>0</v>
      </c>
      <c r="G40">
        <f t="shared" si="38"/>
        <v>0</v>
      </c>
      <c r="H40">
        <f t="shared" si="38"/>
        <v>0</v>
      </c>
      <c r="I40">
        <f t="shared" si="38"/>
        <v>0</v>
      </c>
      <c r="J40">
        <f t="shared" si="38"/>
        <v>0</v>
      </c>
      <c r="K40">
        <f t="shared" si="38"/>
        <v>0</v>
      </c>
      <c r="L40">
        <f t="shared" si="38"/>
        <v>0</v>
      </c>
      <c r="M40">
        <f t="shared" si="38"/>
        <v>774877.87669321988</v>
      </c>
      <c r="N40">
        <f t="shared" si="38"/>
        <v>2289034.8021840784</v>
      </c>
      <c r="O40">
        <f t="shared" si="38"/>
        <v>2361231.0314853312</v>
      </c>
      <c r="P40">
        <f t="shared" si="38"/>
        <v>1905075.7419113035</v>
      </c>
      <c r="Q40">
        <f t="shared" si="38"/>
        <v>1215677.8153724342</v>
      </c>
      <c r="R40">
        <f t="shared" si="38"/>
        <v>620389.15692190966</v>
      </c>
      <c r="S40">
        <f t="shared" si="38"/>
        <v>0</v>
      </c>
      <c r="T40">
        <f t="shared" si="38"/>
        <v>0</v>
      </c>
      <c r="U40">
        <f t="shared" si="38"/>
        <v>0</v>
      </c>
      <c r="V40">
        <f t="shared" si="38"/>
        <v>0</v>
      </c>
      <c r="W40">
        <f t="shared" si="38"/>
        <v>0</v>
      </c>
      <c r="X40">
        <f t="shared" si="38"/>
        <v>0</v>
      </c>
      <c r="Y40">
        <f t="shared" si="38"/>
        <v>0</v>
      </c>
      <c r="Z40">
        <f t="shared" si="38"/>
        <v>0</v>
      </c>
      <c r="AA40">
        <f t="shared" si="38"/>
        <v>0</v>
      </c>
      <c r="AB40">
        <f t="shared" si="38"/>
        <v>0</v>
      </c>
      <c r="AC40">
        <f t="shared" si="38"/>
        <v>0</v>
      </c>
      <c r="AD40">
        <f t="shared" si="38"/>
        <v>0</v>
      </c>
      <c r="AE40">
        <f t="shared" si="38"/>
        <v>0</v>
      </c>
      <c r="AF40">
        <f t="shared" si="38"/>
        <v>0</v>
      </c>
      <c r="AG40">
        <f t="shared" si="38"/>
        <v>0</v>
      </c>
      <c r="AH40">
        <f t="shared" si="38"/>
        <v>0</v>
      </c>
      <c r="AI40">
        <f t="shared" si="38"/>
        <v>0</v>
      </c>
      <c r="AJ40">
        <f t="shared" si="38"/>
        <v>0</v>
      </c>
      <c r="AK40">
        <f t="shared" si="38"/>
        <v>0</v>
      </c>
      <c r="AL40">
        <f t="shared" si="38"/>
        <v>0</v>
      </c>
    </row>
    <row r="41" spans="1:38" x14ac:dyDescent="0.2">
      <c r="A41" t="s">
        <v>1348</v>
      </c>
      <c r="C41">
        <f t="shared" ref="C41:AL41" si="39">C$2*C128</f>
        <v>0</v>
      </c>
      <c r="E41">
        <f t="shared" si="39"/>
        <v>0</v>
      </c>
      <c r="F41">
        <f t="shared" si="39"/>
        <v>0</v>
      </c>
      <c r="G41">
        <f t="shared" si="39"/>
        <v>0</v>
      </c>
      <c r="H41">
        <f t="shared" si="39"/>
        <v>0</v>
      </c>
      <c r="I41">
        <f t="shared" si="39"/>
        <v>0</v>
      </c>
      <c r="J41">
        <f t="shared" si="39"/>
        <v>0</v>
      </c>
      <c r="K41">
        <f t="shared" si="39"/>
        <v>0</v>
      </c>
      <c r="L41">
        <f t="shared" si="39"/>
        <v>0</v>
      </c>
      <c r="M41">
        <f t="shared" si="39"/>
        <v>0</v>
      </c>
      <c r="N41">
        <f t="shared" si="39"/>
        <v>0</v>
      </c>
      <c r="O41">
        <f t="shared" si="39"/>
        <v>0</v>
      </c>
      <c r="P41">
        <f t="shared" si="39"/>
        <v>0</v>
      </c>
      <c r="Q41">
        <f t="shared" si="39"/>
        <v>0</v>
      </c>
      <c r="R41">
        <f t="shared" si="39"/>
        <v>0</v>
      </c>
      <c r="S41">
        <f t="shared" si="39"/>
        <v>0</v>
      </c>
      <c r="T41">
        <f t="shared" si="39"/>
        <v>0</v>
      </c>
      <c r="U41">
        <f t="shared" si="39"/>
        <v>0</v>
      </c>
      <c r="V41">
        <f t="shared" si="39"/>
        <v>0</v>
      </c>
      <c r="W41">
        <f t="shared" si="39"/>
        <v>0</v>
      </c>
      <c r="X41">
        <f t="shared" si="39"/>
        <v>0</v>
      </c>
      <c r="Y41">
        <f t="shared" si="39"/>
        <v>0</v>
      </c>
      <c r="Z41">
        <f t="shared" si="39"/>
        <v>0</v>
      </c>
      <c r="AA41">
        <f t="shared" si="39"/>
        <v>0</v>
      </c>
      <c r="AB41">
        <f t="shared" si="39"/>
        <v>0</v>
      </c>
      <c r="AC41">
        <f t="shared" si="39"/>
        <v>0</v>
      </c>
      <c r="AD41">
        <f t="shared" si="39"/>
        <v>0</v>
      </c>
      <c r="AE41">
        <f t="shared" si="39"/>
        <v>-24130346.611915994</v>
      </c>
      <c r="AF41">
        <f t="shared" si="39"/>
        <v>-4007662.3295729887</v>
      </c>
      <c r="AG41">
        <f t="shared" si="39"/>
        <v>-3050422.2764539826</v>
      </c>
      <c r="AH41">
        <f t="shared" si="39"/>
        <v>247512.9222642711</v>
      </c>
      <c r="AI41">
        <f t="shared" si="39"/>
        <v>0</v>
      </c>
      <c r="AJ41">
        <f t="shared" si="39"/>
        <v>0</v>
      </c>
      <c r="AK41">
        <f t="shared" si="39"/>
        <v>0</v>
      </c>
      <c r="AL41">
        <f t="shared" si="39"/>
        <v>0</v>
      </c>
    </row>
    <row r="81" spans="1:48" ht="18" x14ac:dyDescent="0.2">
      <c r="A81" s="23"/>
    </row>
    <row r="82" spans="1:48" ht="18" x14ac:dyDescent="0.2">
      <c r="A82" s="23"/>
    </row>
    <row r="83" spans="1:48" ht="18" x14ac:dyDescent="0.2">
      <c r="A83" s="22"/>
    </row>
    <row r="84" spans="1:48" ht="18" x14ac:dyDescent="0.2">
      <c r="A84" s="23"/>
    </row>
    <row r="85" spans="1:48" ht="18" x14ac:dyDescent="0.2">
      <c r="A85" s="23"/>
    </row>
    <row r="86" spans="1:48" ht="18" x14ac:dyDescent="0.2">
      <c r="A86" s="23"/>
    </row>
    <row r="87" spans="1:48" ht="18" x14ac:dyDescent="0.2">
      <c r="A87" s="23"/>
    </row>
    <row r="88" spans="1:48" ht="18" x14ac:dyDescent="0.2">
      <c r="A88" s="23"/>
    </row>
    <row r="89" spans="1:48" ht="18" x14ac:dyDescent="0.2">
      <c r="A89" s="23"/>
    </row>
    <row r="90" spans="1:48" x14ac:dyDescent="0.2">
      <c r="A90" t="s">
        <v>1285</v>
      </c>
      <c r="B90" s="19">
        <v>944050000</v>
      </c>
      <c r="C90" s="19">
        <v>2000000</v>
      </c>
      <c r="D90" s="19"/>
      <c r="E90" s="19">
        <v>6300000</v>
      </c>
      <c r="F90" s="19">
        <v>8700000</v>
      </c>
      <c r="G90" s="19">
        <v>12100000</v>
      </c>
      <c r="H90" s="19">
        <v>10100000</v>
      </c>
      <c r="I90" s="19">
        <v>13000000</v>
      </c>
      <c r="J90" s="19">
        <v>22700000</v>
      </c>
      <c r="K90" s="19">
        <v>32700000</v>
      </c>
      <c r="L90" s="19">
        <v>39200000</v>
      </c>
      <c r="M90" s="19">
        <v>33900000</v>
      </c>
      <c r="N90" s="19">
        <v>37255000</v>
      </c>
      <c r="O90" s="19">
        <v>53273000</v>
      </c>
      <c r="P90" s="19">
        <v>80179000</v>
      </c>
      <c r="Q90" s="19">
        <v>49990000</v>
      </c>
      <c r="R90" s="19">
        <v>42624000</v>
      </c>
      <c r="S90" s="19">
        <v>40133000</v>
      </c>
      <c r="T90" s="19">
        <v>14859000</v>
      </c>
      <c r="U90" s="19">
        <v>58344000</v>
      </c>
      <c r="V90" s="19">
        <v>107190000</v>
      </c>
      <c r="W90" s="19">
        <v>121600000</v>
      </c>
      <c r="X90" s="19">
        <v>108473000</v>
      </c>
      <c r="Y90" s="19">
        <v>99086000</v>
      </c>
      <c r="Z90" s="19">
        <v>102049000</v>
      </c>
      <c r="AA90" s="19">
        <v>147285000</v>
      </c>
      <c r="AB90" s="19">
        <v>214161000</v>
      </c>
      <c r="AC90" s="19">
        <v>283703000</v>
      </c>
      <c r="AD90" s="19">
        <v>372776000</v>
      </c>
      <c r="AE90" s="19">
        <v>514179000</v>
      </c>
      <c r="AF90" s="19">
        <v>599674000</v>
      </c>
      <c r="AG90" s="19">
        <v>1122599000</v>
      </c>
      <c r="AH90" s="19">
        <v>729264000</v>
      </c>
      <c r="AI90" s="19">
        <v>810456000</v>
      </c>
      <c r="AJ90" s="19">
        <v>587367000</v>
      </c>
      <c r="AK90" s="19">
        <v>787647000</v>
      </c>
      <c r="AL90" s="19">
        <v>705138000</v>
      </c>
    </row>
    <row r="91" spans="1:48" x14ac:dyDescent="0.2">
      <c r="A91" t="s">
        <v>1332</v>
      </c>
      <c r="B91" s="19">
        <v>944050000</v>
      </c>
      <c r="C91" s="19">
        <v>2000000</v>
      </c>
      <c r="D91" s="19"/>
      <c r="E91" s="19">
        <v>6300000</v>
      </c>
      <c r="F91" s="19">
        <v>8700000</v>
      </c>
      <c r="G91" s="19">
        <v>12100000</v>
      </c>
      <c r="H91" s="19">
        <v>10100000</v>
      </c>
      <c r="I91" s="19">
        <v>13000000</v>
      </c>
      <c r="J91" s="19">
        <v>22700000</v>
      </c>
      <c r="K91" s="19">
        <v>32700000</v>
      </c>
      <c r="L91" s="19">
        <v>39200000</v>
      </c>
      <c r="M91" s="19">
        <v>33900000</v>
      </c>
      <c r="N91" s="19">
        <v>37255000</v>
      </c>
      <c r="O91" s="19">
        <v>53273000</v>
      </c>
      <c r="P91" s="19">
        <v>80179000</v>
      </c>
      <c r="Q91" s="19">
        <v>49990000</v>
      </c>
      <c r="R91" s="19">
        <v>42624000</v>
      </c>
      <c r="S91" s="19">
        <v>40133000</v>
      </c>
      <c r="T91" s="19">
        <v>14859000</v>
      </c>
      <c r="U91" s="19">
        <v>58344000</v>
      </c>
      <c r="V91" s="19">
        <v>107190000</v>
      </c>
      <c r="W91" s="19">
        <v>121600000</v>
      </c>
      <c r="X91" s="19">
        <v>108473000</v>
      </c>
      <c r="Y91" s="19">
        <v>99086000</v>
      </c>
      <c r="Z91" s="19">
        <v>102049000</v>
      </c>
      <c r="AA91" s="19">
        <v>147285000</v>
      </c>
      <c r="AB91" s="19">
        <v>214161000</v>
      </c>
      <c r="AC91" s="19">
        <v>283703000</v>
      </c>
      <c r="AD91" s="19">
        <v>372776000</v>
      </c>
      <c r="AE91" s="19">
        <v>514179000</v>
      </c>
      <c r="AF91" s="19">
        <v>599674000</v>
      </c>
      <c r="AG91" s="19">
        <v>1122599000</v>
      </c>
      <c r="AH91" s="19">
        <v>729264000</v>
      </c>
      <c r="AI91" s="19">
        <v>810456000</v>
      </c>
      <c r="AJ91" s="19">
        <v>587367000</v>
      </c>
      <c r="AK91" s="19">
        <v>787647000</v>
      </c>
      <c r="AL91" s="19">
        <v>705138000</v>
      </c>
    </row>
    <row r="92" spans="1:48" x14ac:dyDescent="0.2">
      <c r="A92" t="s">
        <v>1349</v>
      </c>
      <c r="B92" s="19">
        <v>10515000</v>
      </c>
      <c r="C92" s="19">
        <v>4400000</v>
      </c>
      <c r="D92" s="19"/>
      <c r="E92" s="19">
        <v>11500000</v>
      </c>
      <c r="F92" s="19">
        <v>-2000000</v>
      </c>
      <c r="G92" s="19">
        <v>22400000</v>
      </c>
      <c r="H92" s="19">
        <v>-3800000</v>
      </c>
      <c r="I92" s="19">
        <v>-2800000</v>
      </c>
      <c r="J92" s="19">
        <v>-2600000</v>
      </c>
      <c r="K92" s="19">
        <v>-3200000</v>
      </c>
      <c r="L92" s="19">
        <v>-4300000</v>
      </c>
      <c r="M92" s="19">
        <v>-5200000</v>
      </c>
      <c r="N92" s="19">
        <v>-5535000</v>
      </c>
      <c r="V92">
        <v>0</v>
      </c>
      <c r="W92">
        <v>0</v>
      </c>
      <c r="X92">
        <v>0</v>
      </c>
      <c r="Y92">
        <v>0</v>
      </c>
      <c r="Z92" s="19">
        <v>158458000</v>
      </c>
      <c r="AA92" s="19">
        <v>184033000</v>
      </c>
      <c r="AB92" s="19">
        <v>241751000</v>
      </c>
      <c r="AC92" s="19">
        <v>322292000</v>
      </c>
      <c r="AD92">
        <v>0</v>
      </c>
      <c r="AE92">
        <v>0</v>
      </c>
      <c r="AF92" s="19">
        <v>1820000</v>
      </c>
      <c r="AG92" s="19">
        <v>4384000</v>
      </c>
      <c r="AH92" s="19">
        <v>11947000</v>
      </c>
      <c r="AI92" s="19">
        <v>10842000</v>
      </c>
      <c r="AJ92" s="19">
        <v>14116000</v>
      </c>
      <c r="AK92" s="19">
        <v>9133000</v>
      </c>
      <c r="AL92" s="19">
        <v>11215000</v>
      </c>
    </row>
    <row r="93" spans="1:48" x14ac:dyDescent="0.2">
      <c r="A93" t="s">
        <v>1350</v>
      </c>
      <c r="B93" s="19">
        <v>933535000</v>
      </c>
      <c r="C93" s="19">
        <v>-2400000</v>
      </c>
      <c r="D93" s="19"/>
      <c r="E93" s="19">
        <v>-5200000</v>
      </c>
      <c r="F93" s="19">
        <v>10700000</v>
      </c>
      <c r="G93" s="19">
        <v>-10300000</v>
      </c>
      <c r="H93" s="19">
        <v>13900000</v>
      </c>
      <c r="I93" s="19">
        <v>15800000</v>
      </c>
      <c r="J93" s="19">
        <v>25300000</v>
      </c>
      <c r="K93" s="19">
        <v>35900000</v>
      </c>
      <c r="L93" s="19">
        <v>43500000</v>
      </c>
      <c r="M93" s="19">
        <v>39100000</v>
      </c>
      <c r="N93" s="19">
        <v>42790000</v>
      </c>
      <c r="V93" s="19">
        <v>107190000</v>
      </c>
      <c r="W93" s="19">
        <v>121600000</v>
      </c>
      <c r="X93" s="19">
        <v>108473000</v>
      </c>
      <c r="Y93" s="19">
        <v>99086000</v>
      </c>
      <c r="Z93" s="19">
        <v>-56409000</v>
      </c>
      <c r="AA93" s="19">
        <v>-36748000</v>
      </c>
      <c r="AB93" s="19">
        <v>-27590000</v>
      </c>
      <c r="AC93" s="19">
        <v>-38589000</v>
      </c>
      <c r="AD93" s="19">
        <v>372776000</v>
      </c>
      <c r="AE93" s="19">
        <v>514179000</v>
      </c>
      <c r="AF93" s="19">
        <v>597854000</v>
      </c>
      <c r="AG93" s="19">
        <v>1118215000</v>
      </c>
      <c r="AH93" s="19">
        <v>717317000</v>
      </c>
      <c r="AI93" s="19">
        <v>799614000</v>
      </c>
      <c r="AJ93" s="19">
        <v>573251000</v>
      </c>
      <c r="AK93" s="19">
        <v>778514000</v>
      </c>
      <c r="AL93" s="19">
        <v>693923000</v>
      </c>
    </row>
    <row r="94" spans="1:48" x14ac:dyDescent="0.2">
      <c r="A94" t="s">
        <v>1287</v>
      </c>
      <c r="B94" s="19">
        <v>1200069000</v>
      </c>
      <c r="C94" s="19">
        <v>2100000</v>
      </c>
      <c r="D94" s="19"/>
      <c r="E94" s="19">
        <v>5300000</v>
      </c>
      <c r="F94" s="19">
        <v>32300000</v>
      </c>
      <c r="G94" s="19">
        <v>8000000</v>
      </c>
      <c r="H94" s="19">
        <v>36400000</v>
      </c>
      <c r="I94" s="19">
        <v>41400000</v>
      </c>
      <c r="J94" s="19">
        <v>54400000</v>
      </c>
      <c r="K94" s="19">
        <v>67200000</v>
      </c>
      <c r="L94" s="19">
        <v>76000000</v>
      </c>
      <c r="M94" s="19">
        <v>82200000</v>
      </c>
      <c r="N94" s="19">
        <v>71780000</v>
      </c>
      <c r="O94" s="19">
        <v>99375000</v>
      </c>
      <c r="P94" s="19">
        <v>129619000</v>
      </c>
      <c r="Q94" s="19">
        <v>127165000</v>
      </c>
      <c r="R94" s="19">
        <v>128050000</v>
      </c>
      <c r="S94" s="19">
        <v>90355000</v>
      </c>
      <c r="T94" s="19">
        <v>80613000</v>
      </c>
      <c r="U94" s="19">
        <v>91263000</v>
      </c>
      <c r="V94" s="19">
        <v>120250000</v>
      </c>
      <c r="W94" s="19">
        <v>149138000</v>
      </c>
      <c r="X94" s="19">
        <v>156829000</v>
      </c>
      <c r="Y94" s="19">
        <v>170186000</v>
      </c>
      <c r="Z94" s="19">
        <v>170973000</v>
      </c>
      <c r="AA94" s="19">
        <v>198951000</v>
      </c>
      <c r="AB94" s="19">
        <v>261891000</v>
      </c>
      <c r="AC94" s="19">
        <v>359465000</v>
      </c>
      <c r="AD94" s="19">
        <v>392936000</v>
      </c>
      <c r="AE94" s="19">
        <v>483132000</v>
      </c>
      <c r="AF94" s="19">
        <v>659226000</v>
      </c>
      <c r="AG94" s="19">
        <v>752332000</v>
      </c>
      <c r="AH94" s="19">
        <v>867277000</v>
      </c>
      <c r="AI94" s="19">
        <v>814353000</v>
      </c>
      <c r="AJ94" s="19">
        <v>983442000</v>
      </c>
      <c r="AK94" s="19">
        <v>1132225000</v>
      </c>
      <c r="AL94" s="19">
        <v>1169030000</v>
      </c>
    </row>
    <row r="95" spans="1:48" x14ac:dyDescent="0.2">
      <c r="A95" s="46" t="s">
        <v>1408</v>
      </c>
      <c r="B95" s="19"/>
      <c r="C95" s="48">
        <f>C94/C$3</f>
        <v>0.42034309686091204</v>
      </c>
      <c r="D95" s="48"/>
      <c r="E95" s="48">
        <f t="shared" ref="E95:AV95" si="40">E94/E$3</f>
        <v>0.35581105876308899</v>
      </c>
      <c r="F95" s="48">
        <f t="shared" si="40"/>
        <v>1.6110712675936067</v>
      </c>
      <c r="G95" s="48">
        <f t="shared" si="40"/>
        <v>0.29625672667869463</v>
      </c>
      <c r="H95" s="48">
        <f t="shared" si="40"/>
        <v>1.6555877744846905</v>
      </c>
      <c r="I95" s="48">
        <f t="shared" si="40"/>
        <v>1.5039115833467314</v>
      </c>
      <c r="J95" s="48">
        <f t="shared" si="40"/>
        <v>1.1626142618074307</v>
      </c>
      <c r="K95" s="48">
        <f t="shared" si="40"/>
        <v>1.0272826991350092</v>
      </c>
      <c r="L95" s="48">
        <f t="shared" si="40"/>
        <v>0.98437693999916598</v>
      </c>
      <c r="M95" s="48">
        <f t="shared" si="40"/>
        <v>1.2516959557083525</v>
      </c>
      <c r="N95" s="48">
        <f t="shared" si="40"/>
        <v>1.0218453602231314</v>
      </c>
      <c r="O95" s="48">
        <f t="shared" si="40"/>
        <v>1.026220430170369</v>
      </c>
      <c r="P95" s="48">
        <f t="shared" si="40"/>
        <v>0.89950099782157311</v>
      </c>
      <c r="Q95" s="48">
        <f t="shared" si="40"/>
        <v>1.4521966744250272</v>
      </c>
      <c r="R95" s="48">
        <f t="shared" si="40"/>
        <v>1.7481084934015696</v>
      </c>
      <c r="S95" s="48">
        <f t="shared" si="40"/>
        <v>1.3489761802749243</v>
      </c>
      <c r="T95" s="48">
        <f t="shared" si="40"/>
        <v>3.3803431961495067</v>
      </c>
      <c r="U95" s="48">
        <f t="shared" si="40"/>
        <v>0.99491160307862059</v>
      </c>
      <c r="V95" s="48">
        <f t="shared" si="40"/>
        <v>0.74407684891984061</v>
      </c>
      <c r="W95" s="48">
        <f t="shared" si="40"/>
        <v>0.8137143719866764</v>
      </c>
      <c r="X95" s="48">
        <f t="shared" si="40"/>
        <v>0.98445597127296403</v>
      </c>
      <c r="Y95" s="48">
        <f t="shared" si="40"/>
        <v>1.1885707422063012</v>
      </c>
      <c r="Z95" s="48">
        <f t="shared" si="40"/>
        <v>1.1933676286134502</v>
      </c>
      <c r="AA95" s="48">
        <f t="shared" si="40"/>
        <v>0.97744885402321458</v>
      </c>
      <c r="AB95" s="48">
        <f t="shared" si="40"/>
        <v>0.89886574639769234</v>
      </c>
      <c r="AC95" s="48">
        <f t="shared" si="40"/>
        <v>0.93217620929330058</v>
      </c>
      <c r="AD95" s="48">
        <f t="shared" si="40"/>
        <v>0.78611965447030863</v>
      </c>
      <c r="AE95" s="48">
        <f t="shared" si="40"/>
        <v>0.71827394428928781</v>
      </c>
      <c r="AF95" s="48">
        <f t="shared" si="40"/>
        <v>0.85774040177602306</v>
      </c>
      <c r="AG95" s="48">
        <f t="shared" si="40"/>
        <v>0.53100861888741091</v>
      </c>
      <c r="AH95" s="48">
        <f t="shared" si="40"/>
        <v>0.96576449173535217</v>
      </c>
      <c r="AI95" s="48">
        <f t="shared" si="40"/>
        <v>0.82740738629528743</v>
      </c>
      <c r="AJ95" s="48">
        <f t="shared" si="40"/>
        <v>1.4818457583880804</v>
      </c>
      <c r="AK95" s="48">
        <f t="shared" si="40"/>
        <v>1.3537776893739608</v>
      </c>
      <c r="AL95" s="48">
        <f t="shared" si="40"/>
        <v>1.609586467506037</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c r="AV95" s="48" t="e">
        <f t="shared" si="40"/>
        <v>#DIV/0!</v>
      </c>
    </row>
    <row r="96" spans="1:48" x14ac:dyDescent="0.2">
      <c r="A96" t="s">
        <v>1333</v>
      </c>
      <c r="B96" s="19">
        <v>316600000</v>
      </c>
      <c r="C96" s="19">
        <v>1700000</v>
      </c>
      <c r="D96" s="19"/>
      <c r="E96" s="19">
        <v>4400000</v>
      </c>
      <c r="F96" s="19">
        <v>30300000</v>
      </c>
      <c r="G96" s="19">
        <v>4800000</v>
      </c>
      <c r="H96" s="19">
        <v>6000000</v>
      </c>
      <c r="I96" s="19">
        <v>5400000</v>
      </c>
      <c r="J96" s="19">
        <v>51800000</v>
      </c>
      <c r="K96" s="19">
        <v>8100000</v>
      </c>
      <c r="L96" s="19">
        <v>9500000</v>
      </c>
      <c r="M96" s="19">
        <v>10600000</v>
      </c>
      <c r="N96" s="19">
        <v>9231000</v>
      </c>
      <c r="O96" s="19">
        <v>15634000</v>
      </c>
      <c r="P96" s="19">
        <v>5545000</v>
      </c>
      <c r="Q96" s="19">
        <v>10202000</v>
      </c>
      <c r="R96" s="19">
        <v>9576000</v>
      </c>
      <c r="S96" s="19">
        <v>7888000</v>
      </c>
      <c r="T96" s="19">
        <v>11202000</v>
      </c>
      <c r="U96" s="19">
        <v>13059000</v>
      </c>
      <c r="V96" s="19">
        <v>13811000</v>
      </c>
      <c r="W96" s="19">
        <v>14515000</v>
      </c>
      <c r="X96" s="19">
        <v>11669000</v>
      </c>
      <c r="Y96" s="19">
        <v>12789000</v>
      </c>
      <c r="Z96" s="19">
        <v>12515000</v>
      </c>
      <c r="AA96" s="19">
        <v>14918000</v>
      </c>
      <c r="AB96" s="19">
        <v>20140000</v>
      </c>
      <c r="AC96" s="19">
        <v>37173000</v>
      </c>
      <c r="AD96" s="19">
        <v>48616000</v>
      </c>
      <c r="AE96" s="19">
        <v>108488000</v>
      </c>
      <c r="AF96" s="19">
        <v>244622000</v>
      </c>
      <c r="AG96" s="19">
        <v>286644000</v>
      </c>
      <c r="AH96" s="19">
        <v>332200000</v>
      </c>
      <c r="AI96" s="19">
        <v>170900000</v>
      </c>
      <c r="AJ96" s="19">
        <v>150295000</v>
      </c>
      <c r="AK96" s="19">
        <v>232600000</v>
      </c>
      <c r="AL96" s="19">
        <v>267500000</v>
      </c>
    </row>
    <row r="97" spans="1:48" x14ac:dyDescent="0.2">
      <c r="A97" s="46" t="s">
        <v>1409</v>
      </c>
      <c r="B97" s="19"/>
      <c r="C97" s="48">
        <f>C96/C$3</f>
        <v>0.34027774507788117</v>
      </c>
      <c r="D97" s="48"/>
      <c r="E97" s="48">
        <f t="shared" ref="E97:AV97" si="41">E96/E$3</f>
        <v>0.29539031293539464</v>
      </c>
      <c r="F97" s="48">
        <f t="shared" si="41"/>
        <v>1.5113145327580892</v>
      </c>
      <c r="G97" s="48">
        <f t="shared" si="41"/>
        <v>0.17775403600721676</v>
      </c>
      <c r="H97" s="48">
        <f t="shared" si="41"/>
        <v>0.27289908370626764</v>
      </c>
      <c r="I97" s="48">
        <f t="shared" si="41"/>
        <v>0.19616238043653017</v>
      </c>
      <c r="J97" s="48">
        <f t="shared" si="41"/>
        <v>1.1070481390004578</v>
      </c>
      <c r="K97" s="48">
        <f t="shared" si="41"/>
        <v>0.12382425391359486</v>
      </c>
      <c r="L97" s="48">
        <f t="shared" si="41"/>
        <v>0.12304711749989575</v>
      </c>
      <c r="M97" s="48">
        <f t="shared" si="41"/>
        <v>0.16141091399645421</v>
      </c>
      <c r="N97" s="48">
        <f t="shared" si="41"/>
        <v>0.13141062301782844</v>
      </c>
      <c r="O97" s="48">
        <f t="shared" si="41"/>
        <v>0.16144835426700424</v>
      </c>
      <c r="P97" s="48">
        <f t="shared" si="41"/>
        <v>3.8479953038679696E-2</v>
      </c>
      <c r="Q97" s="48">
        <f t="shared" si="41"/>
        <v>0.11650462369743347</v>
      </c>
      <c r="R97" s="48">
        <f t="shared" si="41"/>
        <v>0.13072930052958556</v>
      </c>
      <c r="S97" s="48">
        <f t="shared" si="41"/>
        <v>0.11776574744074599</v>
      </c>
      <c r="T97" s="48">
        <f t="shared" si="41"/>
        <v>0.46973322520271882</v>
      </c>
      <c r="U97" s="48">
        <f t="shared" si="41"/>
        <v>0.14236383446307602</v>
      </c>
      <c r="V97" s="48">
        <f t="shared" si="41"/>
        <v>8.5459005076356911E-2</v>
      </c>
      <c r="W97" s="48">
        <f t="shared" si="41"/>
        <v>7.9195537752863851E-2</v>
      </c>
      <c r="X97" s="48">
        <f t="shared" si="41"/>
        <v>7.3249314404760707E-2</v>
      </c>
      <c r="Y97" s="48">
        <f t="shared" si="41"/>
        <v>8.9317753646459677E-2</v>
      </c>
      <c r="Z97" s="48">
        <f t="shared" si="41"/>
        <v>8.7352949717776088E-2</v>
      </c>
      <c r="AA97" s="48">
        <f t="shared" si="41"/>
        <v>7.3292328283438207E-2</v>
      </c>
      <c r="AB97" s="48">
        <f t="shared" si="41"/>
        <v>6.9124773789284555E-2</v>
      </c>
      <c r="AC97" s="48">
        <f t="shared" si="41"/>
        <v>9.6398220210757279E-2</v>
      </c>
      <c r="AD97" s="48">
        <f t="shared" si="41"/>
        <v>9.7262641045179177E-2</v>
      </c>
      <c r="AE97" s="48">
        <f t="shared" si="41"/>
        <v>0.16128946885748874</v>
      </c>
      <c r="AF97" s="48">
        <f t="shared" si="41"/>
        <v>0.318285644927922</v>
      </c>
      <c r="AG97" s="48">
        <f t="shared" si="41"/>
        <v>0.20231817143543412</v>
      </c>
      <c r="AH97" s="48">
        <f t="shared" si="41"/>
        <v>0.36992444646229983</v>
      </c>
      <c r="AI97" s="48">
        <f t="shared" si="41"/>
        <v>0.17363959157498607</v>
      </c>
      <c r="AJ97" s="48">
        <f t="shared" si="41"/>
        <v>0.22646379578758741</v>
      </c>
      <c r="AK97" s="48">
        <f t="shared" si="41"/>
        <v>0.27811494230244277</v>
      </c>
      <c r="AL97" s="48">
        <f t="shared" si="41"/>
        <v>0.36830909391364197</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c r="AV97" s="48" t="e">
        <f t="shared" si="41"/>
        <v>#DIV/0!</v>
      </c>
    </row>
    <row r="98" spans="1:48" x14ac:dyDescent="0.2">
      <c r="A98" t="s">
        <v>1334</v>
      </c>
      <c r="B98" s="19">
        <v>316600000</v>
      </c>
      <c r="X98" s="19">
        <v>11669000</v>
      </c>
      <c r="Y98" s="19">
        <v>12789000</v>
      </c>
      <c r="Z98" s="19">
        <v>12515000</v>
      </c>
      <c r="AA98" s="19">
        <v>14918000</v>
      </c>
      <c r="AB98" s="19">
        <v>20140000</v>
      </c>
      <c r="AC98" s="19">
        <v>37173000</v>
      </c>
      <c r="AD98" s="19">
        <v>48616000</v>
      </c>
      <c r="AE98" s="19">
        <v>108488000</v>
      </c>
      <c r="AF98" s="19">
        <v>244622000</v>
      </c>
      <c r="AG98" s="19">
        <v>286644000</v>
      </c>
      <c r="AH98" s="19">
        <v>332200000</v>
      </c>
      <c r="AI98" s="19">
        <v>170900000</v>
      </c>
      <c r="AJ98" s="19">
        <v>150300000</v>
      </c>
      <c r="AK98" s="19">
        <v>232600000</v>
      </c>
      <c r="AL98" s="19">
        <v>267500000</v>
      </c>
    </row>
    <row r="99" spans="1:48" x14ac:dyDescent="0.2">
      <c r="A99" t="s">
        <v>1351</v>
      </c>
      <c r="B99" s="19">
        <v>39300000</v>
      </c>
      <c r="AG99" s="19">
        <v>50800000</v>
      </c>
      <c r="AH99" s="19">
        <v>112500000</v>
      </c>
      <c r="AI99" s="19">
        <v>32800000</v>
      </c>
      <c r="AJ99" s="19">
        <v>25900000</v>
      </c>
      <c r="AK99" s="19">
        <v>27500000</v>
      </c>
      <c r="AL99" s="19">
        <v>37000000</v>
      </c>
    </row>
    <row r="100" spans="1:48" x14ac:dyDescent="0.2">
      <c r="A100" s="46" t="s">
        <v>1410</v>
      </c>
      <c r="B100" s="19"/>
      <c r="C100" s="48">
        <f>C99/C$3</f>
        <v>0</v>
      </c>
      <c r="D100" s="48"/>
      <c r="E100" s="48">
        <f t="shared" ref="E100:AV100" si="42">E99/E$3</f>
        <v>0</v>
      </c>
      <c r="F100" s="48">
        <f t="shared" si="42"/>
        <v>0</v>
      </c>
      <c r="G100" s="48">
        <f t="shared" si="42"/>
        <v>0</v>
      </c>
      <c r="H100" s="48">
        <f t="shared" si="42"/>
        <v>0</v>
      </c>
      <c r="I100" s="48">
        <f t="shared" si="42"/>
        <v>0</v>
      </c>
      <c r="J100" s="48">
        <f t="shared" si="42"/>
        <v>0</v>
      </c>
      <c r="K100" s="48">
        <f t="shared" si="42"/>
        <v>0</v>
      </c>
      <c r="L100" s="48">
        <f t="shared" si="42"/>
        <v>0</v>
      </c>
      <c r="M100" s="48">
        <f t="shared" si="42"/>
        <v>0</v>
      </c>
      <c r="N100" s="48">
        <f t="shared" si="42"/>
        <v>0</v>
      </c>
      <c r="O100" s="48">
        <f t="shared" si="42"/>
        <v>0</v>
      </c>
      <c r="P100" s="48">
        <f t="shared" si="42"/>
        <v>0</v>
      </c>
      <c r="Q100" s="48">
        <f t="shared" si="42"/>
        <v>0</v>
      </c>
      <c r="R100" s="48">
        <f t="shared" si="42"/>
        <v>0</v>
      </c>
      <c r="S100" s="48">
        <f t="shared" si="42"/>
        <v>0</v>
      </c>
      <c r="T100" s="48">
        <f t="shared" si="42"/>
        <v>0</v>
      </c>
      <c r="U100" s="48">
        <f t="shared" si="42"/>
        <v>0</v>
      </c>
      <c r="V100" s="48">
        <f t="shared" si="42"/>
        <v>0</v>
      </c>
      <c r="W100" s="48">
        <f t="shared" si="42"/>
        <v>0</v>
      </c>
      <c r="X100" s="48">
        <f t="shared" si="42"/>
        <v>0</v>
      </c>
      <c r="Y100" s="48">
        <f t="shared" si="42"/>
        <v>0</v>
      </c>
      <c r="Z100" s="48">
        <f t="shared" si="42"/>
        <v>0</v>
      </c>
      <c r="AA100" s="48">
        <f t="shared" si="42"/>
        <v>0</v>
      </c>
      <c r="AB100" s="48">
        <f t="shared" si="42"/>
        <v>0</v>
      </c>
      <c r="AC100" s="48">
        <f t="shared" si="42"/>
        <v>0</v>
      </c>
      <c r="AD100" s="48">
        <f t="shared" si="42"/>
        <v>0</v>
      </c>
      <c r="AE100" s="48">
        <f t="shared" si="42"/>
        <v>0</v>
      </c>
      <c r="AF100" s="48">
        <f t="shared" si="42"/>
        <v>0</v>
      </c>
      <c r="AG100" s="48">
        <f t="shared" si="42"/>
        <v>3.5855497093677358E-2</v>
      </c>
      <c r="AH100" s="48">
        <f t="shared" si="42"/>
        <v>0.12527543716739534</v>
      </c>
      <c r="AI100" s="48">
        <f t="shared" si="42"/>
        <v>3.3325796393560814E-2</v>
      </c>
      <c r="AJ100" s="48">
        <f t="shared" si="42"/>
        <v>3.9025997610689069E-2</v>
      </c>
      <c r="AK100" s="48">
        <f t="shared" si="42"/>
        <v>3.2881173316066964E-2</v>
      </c>
      <c r="AL100" s="48">
        <f t="shared" si="42"/>
        <v>5.094368775627945E-2</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c r="AV100" s="48" t="e">
        <f t="shared" si="42"/>
        <v>#DIV/0!</v>
      </c>
    </row>
    <row r="101" spans="1:48" x14ac:dyDescent="0.2">
      <c r="A101" t="s">
        <v>1335</v>
      </c>
      <c r="B101" s="19">
        <v>277300000</v>
      </c>
      <c r="X101" s="19">
        <v>11669000</v>
      </c>
      <c r="Y101" s="19">
        <v>12789000</v>
      </c>
      <c r="Z101" s="19">
        <v>12515000</v>
      </c>
      <c r="AA101" s="19">
        <v>14918000</v>
      </c>
      <c r="AB101" s="19">
        <v>20140000</v>
      </c>
      <c r="AC101" s="19">
        <v>37173000</v>
      </c>
      <c r="AD101" s="19">
        <v>48616000</v>
      </c>
      <c r="AE101" s="19">
        <v>108488000</v>
      </c>
      <c r="AF101" s="19">
        <v>244622000</v>
      </c>
      <c r="AG101" s="19">
        <v>286644000</v>
      </c>
      <c r="AH101" s="19">
        <v>219700000</v>
      </c>
      <c r="AI101" s="19">
        <v>138100000</v>
      </c>
      <c r="AJ101" s="19">
        <v>124400000</v>
      </c>
      <c r="AK101" s="19">
        <v>205100000</v>
      </c>
      <c r="AL101" s="19">
        <v>230500000</v>
      </c>
    </row>
    <row r="102" spans="1:48" x14ac:dyDescent="0.2">
      <c r="A102" t="s">
        <v>1336</v>
      </c>
      <c r="B102" s="19">
        <v>883469000</v>
      </c>
      <c r="E102" s="34">
        <v>12381000</v>
      </c>
      <c r="F102" s="34">
        <v>23669000</v>
      </c>
      <c r="G102" s="34">
        <v>25604000</v>
      </c>
      <c r="H102" s="19">
        <v>26500000</v>
      </c>
      <c r="I102" s="19">
        <v>33200000</v>
      </c>
      <c r="J102" s="19">
        <v>45700000</v>
      </c>
      <c r="K102" s="19">
        <v>55900000</v>
      </c>
      <c r="L102" s="19">
        <v>62200000</v>
      </c>
      <c r="M102" s="19">
        <v>66400000</v>
      </c>
      <c r="N102" s="19">
        <v>57014000</v>
      </c>
      <c r="O102" s="19">
        <v>83741000</v>
      </c>
      <c r="P102" s="19">
        <v>124074000</v>
      </c>
      <c r="Q102" s="19">
        <v>116963000</v>
      </c>
      <c r="R102" s="19">
        <v>118474000</v>
      </c>
      <c r="S102" s="19">
        <v>82467000</v>
      </c>
      <c r="T102" s="19">
        <v>69411000</v>
      </c>
      <c r="U102" s="19">
        <v>78204000</v>
      </c>
      <c r="V102" s="19">
        <v>106439000</v>
      </c>
      <c r="W102" s="19">
        <v>134623000</v>
      </c>
      <c r="X102" s="19">
        <v>145160000</v>
      </c>
      <c r="Y102" s="19">
        <v>157397000</v>
      </c>
      <c r="Z102" s="19">
        <v>158458000</v>
      </c>
      <c r="AA102" s="19">
        <v>184033000</v>
      </c>
      <c r="AB102" s="19">
        <v>241751000</v>
      </c>
      <c r="AC102" s="19">
        <v>322292000</v>
      </c>
      <c r="AD102" s="19">
        <v>344320000</v>
      </c>
      <c r="AE102" s="19">
        <v>374644000</v>
      </c>
      <c r="AF102" s="19">
        <v>414604000</v>
      </c>
      <c r="AG102" s="19">
        <v>465688000</v>
      </c>
      <c r="AH102" s="19">
        <v>535077000</v>
      </c>
      <c r="AI102" s="19">
        <v>643453000</v>
      </c>
      <c r="AJ102" s="19">
        <v>833147000</v>
      </c>
      <c r="AK102" s="19">
        <v>899625000</v>
      </c>
      <c r="AL102" s="19">
        <v>901530000</v>
      </c>
    </row>
    <row r="103" spans="1:48" x14ac:dyDescent="0.2">
      <c r="A103" s="46"/>
      <c r="B103" s="19"/>
      <c r="C103" s="48">
        <f>C102/C$3</f>
        <v>0</v>
      </c>
      <c r="D103" s="48"/>
      <c r="E103" s="48">
        <f t="shared" ref="E103:AV103" si="43">E102/E$3</f>
        <v>0.83118806010298207</v>
      </c>
      <c r="F103" s="48">
        <f t="shared" si="43"/>
        <v>1.1805710784109311</v>
      </c>
      <c r="G103" s="48">
        <f t="shared" si="43"/>
        <v>0.94816965373516204</v>
      </c>
      <c r="H103" s="48">
        <f t="shared" si="43"/>
        <v>1.2053042863693488</v>
      </c>
      <c r="I103" s="48">
        <f t="shared" si="43"/>
        <v>1.2060353760171856</v>
      </c>
      <c r="J103" s="48">
        <f t="shared" si="43"/>
        <v>0.97668146626102159</v>
      </c>
      <c r="K103" s="48">
        <f t="shared" si="43"/>
        <v>0.85454022145308062</v>
      </c>
      <c r="L103" s="48">
        <f t="shared" si="43"/>
        <v>0.80563481142037008</v>
      </c>
      <c r="M103" s="48">
        <f t="shared" si="43"/>
        <v>1.0111023291853358</v>
      </c>
      <c r="N103" s="48">
        <f t="shared" si="43"/>
        <v>0.81163961225636128</v>
      </c>
      <c r="O103" s="48">
        <f t="shared" si="43"/>
        <v>0.86477207590336469</v>
      </c>
      <c r="P103" s="48">
        <f t="shared" si="43"/>
        <v>0.86102104478289343</v>
      </c>
      <c r="Q103" s="48">
        <f t="shared" si="43"/>
        <v>1.3356920507275938</v>
      </c>
      <c r="R103" s="48">
        <f t="shared" si="43"/>
        <v>1.6173791928719841</v>
      </c>
      <c r="S103" s="48">
        <f t="shared" si="43"/>
        <v>1.2312104328341784</v>
      </c>
      <c r="T103" s="48">
        <f t="shared" si="43"/>
        <v>2.9106099709467879</v>
      </c>
      <c r="U103" s="48">
        <f t="shared" si="43"/>
        <v>0.8525477686155446</v>
      </c>
      <c r="V103" s="48">
        <f t="shared" si="43"/>
        <v>0.65861784384348376</v>
      </c>
      <c r="W103" s="48">
        <f t="shared" si="43"/>
        <v>0.73451883423381259</v>
      </c>
      <c r="X103" s="48">
        <f t="shared" si="43"/>
        <v>0.91120665686820335</v>
      </c>
      <c r="Y103" s="48">
        <f t="shared" si="43"/>
        <v>1.0992529885598414</v>
      </c>
      <c r="Z103" s="48">
        <f t="shared" si="43"/>
        <v>1.1060146788956742</v>
      </c>
      <c r="AA103" s="48">
        <f t="shared" si="43"/>
        <v>0.90415652573977634</v>
      </c>
      <c r="AB103" s="48">
        <f t="shared" si="43"/>
        <v>0.82974097260840773</v>
      </c>
      <c r="AC103" s="48">
        <f t="shared" si="43"/>
        <v>0.83577798908254342</v>
      </c>
      <c r="AD103" s="48">
        <f t="shared" si="43"/>
        <v>0.68885701342512951</v>
      </c>
      <c r="AE103" s="48">
        <f t="shared" si="43"/>
        <v>0.55698447543179908</v>
      </c>
      <c r="AF103" s="48">
        <f t="shared" si="43"/>
        <v>0.53945475684810107</v>
      </c>
      <c r="AG103" s="48">
        <f t="shared" si="43"/>
        <v>0.32869044745197684</v>
      </c>
      <c r="AH103" s="48">
        <f t="shared" si="43"/>
        <v>0.59584004527305234</v>
      </c>
      <c r="AI103" s="48">
        <f t="shared" si="43"/>
        <v>0.65376779472030133</v>
      </c>
      <c r="AJ103" s="48">
        <f t="shared" si="43"/>
        <v>1.255381962600493</v>
      </c>
      <c r="AK103" s="48">
        <f t="shared" si="43"/>
        <v>1.0756627470715179</v>
      </c>
      <c r="AL103" s="48">
        <f t="shared" si="43"/>
        <v>1.241277373592395</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c r="AV103" s="48" t="e">
        <f t="shared" si="43"/>
        <v>#DIV/0!</v>
      </c>
    </row>
    <row r="104" spans="1:48" x14ac:dyDescent="0.2">
      <c r="A104" t="s">
        <v>1355</v>
      </c>
      <c r="C104" s="19">
        <v>400000</v>
      </c>
      <c r="D104" s="19"/>
      <c r="E104" s="19">
        <v>900000</v>
      </c>
      <c r="F104" s="19">
        <v>2000000</v>
      </c>
      <c r="G104" s="19">
        <v>3200000</v>
      </c>
      <c r="H104" s="19">
        <v>3900000</v>
      </c>
      <c r="I104" s="19">
        <v>2800000</v>
      </c>
      <c r="J104" s="19">
        <v>2600000</v>
      </c>
      <c r="K104" s="19">
        <v>3200000</v>
      </c>
      <c r="L104" s="19">
        <v>4300000</v>
      </c>
      <c r="M104" s="19">
        <v>5200000</v>
      </c>
      <c r="N104" s="19">
        <v>5535000</v>
      </c>
    </row>
    <row r="105" spans="1:48" x14ac:dyDescent="0.2">
      <c r="A105" t="s">
        <v>1356</v>
      </c>
      <c r="C105" s="19">
        <v>400000</v>
      </c>
      <c r="D105" s="19"/>
      <c r="E105" s="19">
        <v>900000</v>
      </c>
      <c r="F105" s="19">
        <v>2000000</v>
      </c>
      <c r="G105" s="19">
        <v>3200000</v>
      </c>
      <c r="H105" s="19">
        <v>3900000</v>
      </c>
      <c r="I105" s="19">
        <v>2800000</v>
      </c>
      <c r="J105" s="19">
        <v>2600000</v>
      </c>
      <c r="K105" s="19">
        <v>3200000</v>
      </c>
      <c r="L105" s="19">
        <v>4300000</v>
      </c>
      <c r="M105" s="19">
        <v>5200000</v>
      </c>
      <c r="N105" s="19">
        <v>5535000</v>
      </c>
    </row>
    <row r="106" spans="1:48" x14ac:dyDescent="0.2">
      <c r="A106" t="s">
        <v>1293</v>
      </c>
      <c r="B106" s="19">
        <v>-266534000</v>
      </c>
      <c r="C106" s="19">
        <v>-4500000</v>
      </c>
      <c r="D106" s="19"/>
      <c r="E106" s="19">
        <v>-10500000</v>
      </c>
      <c r="F106" s="19">
        <v>-21600000</v>
      </c>
      <c r="G106" s="19">
        <v>-18300000</v>
      </c>
      <c r="H106" s="19">
        <v>-22500000</v>
      </c>
      <c r="I106" s="19">
        <v>-25600000</v>
      </c>
      <c r="J106" s="19">
        <v>-29100000</v>
      </c>
      <c r="K106" s="19">
        <v>-31300000</v>
      </c>
      <c r="L106" s="19">
        <v>-32500000</v>
      </c>
      <c r="M106" s="19">
        <v>-43100000</v>
      </c>
      <c r="N106" s="19">
        <v>-28990000</v>
      </c>
      <c r="O106" s="19">
        <v>-46102000</v>
      </c>
      <c r="P106" s="19">
        <v>-49440000</v>
      </c>
      <c r="Q106" s="19">
        <v>-77175000</v>
      </c>
      <c r="R106" s="19">
        <v>-85426000</v>
      </c>
      <c r="S106" s="19">
        <v>-50222000</v>
      </c>
      <c r="T106" s="19">
        <v>-65754000</v>
      </c>
      <c r="U106" s="19">
        <v>-32919000</v>
      </c>
      <c r="V106" s="19">
        <v>-13060000</v>
      </c>
      <c r="W106" s="19">
        <v>-27538000</v>
      </c>
      <c r="X106" s="19">
        <v>-48356000</v>
      </c>
      <c r="Y106" s="19">
        <v>-71100000</v>
      </c>
      <c r="Z106" s="19">
        <v>-68924000</v>
      </c>
      <c r="AA106" s="19">
        <v>-51666000</v>
      </c>
      <c r="AB106" s="19">
        <v>-47730000</v>
      </c>
      <c r="AC106" s="19">
        <v>-75762000</v>
      </c>
      <c r="AD106" s="19">
        <v>-20160000</v>
      </c>
      <c r="AE106" s="19">
        <v>31047000</v>
      </c>
      <c r="AF106" s="19">
        <v>-61372000</v>
      </c>
      <c r="AG106" s="19">
        <v>365883000</v>
      </c>
      <c r="AH106" s="19">
        <v>-149960000</v>
      </c>
      <c r="AI106" s="19">
        <v>-14739000</v>
      </c>
      <c r="AJ106" s="19">
        <v>-410191000</v>
      </c>
      <c r="AK106" s="19">
        <v>-353711000</v>
      </c>
      <c r="AL106" s="19">
        <v>-475107000</v>
      </c>
    </row>
    <row r="107" spans="1:48" x14ac:dyDescent="0.2">
      <c r="A107" t="s">
        <v>1295</v>
      </c>
      <c r="B107" s="19">
        <v>-91232000</v>
      </c>
      <c r="V107" s="19">
        <v>-494000</v>
      </c>
      <c r="W107" s="19">
        <v>-6311000</v>
      </c>
      <c r="X107" s="19">
        <v>-13232000</v>
      </c>
      <c r="Y107" s="19">
        <v>-16732000</v>
      </c>
      <c r="Z107" s="19">
        <v>-21152000</v>
      </c>
      <c r="AA107" s="19">
        <v>-19355000</v>
      </c>
      <c r="AB107" s="19">
        <v>-22209000</v>
      </c>
      <c r="AC107" s="19">
        <v>-36732000</v>
      </c>
      <c r="AD107" s="19">
        <v>-38795000</v>
      </c>
      <c r="AE107" s="19">
        <v>-44752000</v>
      </c>
      <c r="AF107" s="19">
        <v>-44789000</v>
      </c>
      <c r="AG107" s="19">
        <v>-12440000</v>
      </c>
      <c r="AH107" s="19">
        <v>-9400000</v>
      </c>
      <c r="AI107" s="19">
        <v>-9300000</v>
      </c>
      <c r="AJ107" s="19">
        <v>-8122000</v>
      </c>
      <c r="AK107" s="19">
        <v>-81497000</v>
      </c>
      <c r="AL107" s="19">
        <v>-90457000</v>
      </c>
    </row>
    <row r="108" spans="1:48" x14ac:dyDescent="0.2">
      <c r="A108" t="s">
        <v>1337</v>
      </c>
      <c r="V108" s="19">
        <v>11318000</v>
      </c>
      <c r="W108" s="19">
        <v>6361000</v>
      </c>
      <c r="X108" s="19">
        <v>3370000</v>
      </c>
      <c r="Y108" s="19">
        <v>2414000</v>
      </c>
    </row>
    <row r="109" spans="1:48" x14ac:dyDescent="0.2">
      <c r="A109" t="s">
        <v>1338</v>
      </c>
      <c r="B109" s="19">
        <v>82132000</v>
      </c>
      <c r="V109" s="19">
        <v>11812000</v>
      </c>
      <c r="W109" s="19">
        <v>12672000</v>
      </c>
      <c r="X109" s="19">
        <v>13232000</v>
      </c>
      <c r="Y109" s="19">
        <v>16732000</v>
      </c>
      <c r="Z109" s="19">
        <v>21152000</v>
      </c>
      <c r="AA109" s="19">
        <v>19355000</v>
      </c>
      <c r="AB109" s="19">
        <v>22209000</v>
      </c>
      <c r="AC109" s="19">
        <v>36732000</v>
      </c>
      <c r="AD109" s="19">
        <v>38795000</v>
      </c>
      <c r="AE109" s="19">
        <v>44752000</v>
      </c>
      <c r="AF109" s="19">
        <v>44789000</v>
      </c>
      <c r="AG109" s="19">
        <v>12440000</v>
      </c>
      <c r="AH109" s="19">
        <v>6200000</v>
      </c>
      <c r="AI109" s="19">
        <v>4400000</v>
      </c>
      <c r="AJ109" s="19">
        <v>8122000</v>
      </c>
      <c r="AK109" s="19">
        <v>75597000</v>
      </c>
      <c r="AL109" s="19">
        <v>84357000</v>
      </c>
    </row>
    <row r="110" spans="1:48" x14ac:dyDescent="0.2">
      <c r="A110" t="s">
        <v>1359</v>
      </c>
      <c r="AH110" s="19">
        <v>3200000</v>
      </c>
      <c r="AI110" s="19">
        <v>4900000</v>
      </c>
      <c r="AJ110" s="19">
        <v>5300000</v>
      </c>
      <c r="AK110" s="19">
        <v>5900000</v>
      </c>
      <c r="AL110" s="19">
        <v>6100000</v>
      </c>
    </row>
    <row r="111" spans="1:48" x14ac:dyDescent="0.2">
      <c r="A111" t="s">
        <v>1298</v>
      </c>
      <c r="B111" s="19">
        <v>83340000</v>
      </c>
      <c r="E111" s="19">
        <v>1800000</v>
      </c>
      <c r="F111" s="19">
        <v>2100000</v>
      </c>
      <c r="H111" s="19">
        <v>5500000</v>
      </c>
      <c r="I111" s="19">
        <v>3000000</v>
      </c>
      <c r="J111" s="19">
        <v>4000000</v>
      </c>
      <c r="K111" s="19">
        <v>3800000</v>
      </c>
      <c r="L111" s="19">
        <v>-1000000</v>
      </c>
      <c r="M111" s="19">
        <v>-7200000</v>
      </c>
      <c r="N111" s="19">
        <v>-17859000</v>
      </c>
      <c r="O111" s="19">
        <v>-12482000</v>
      </c>
      <c r="P111" s="19">
        <v>-6240000</v>
      </c>
      <c r="Q111" s="19">
        <v>859000</v>
      </c>
      <c r="R111" s="19">
        <v>-34485000</v>
      </c>
      <c r="S111" s="19">
        <v>-6960000</v>
      </c>
      <c r="T111" s="19">
        <v>2799000</v>
      </c>
      <c r="U111" s="19">
        <v>298000</v>
      </c>
      <c r="V111" s="19">
        <v>-965000</v>
      </c>
      <c r="W111" s="19">
        <v>2084000</v>
      </c>
      <c r="X111" s="19">
        <v>429000</v>
      </c>
      <c r="Y111" s="19">
        <v>3042000</v>
      </c>
      <c r="Z111" s="19">
        <v>15489000</v>
      </c>
      <c r="AA111" s="19">
        <v>4463000</v>
      </c>
      <c r="AB111" s="19">
        <v>15548000</v>
      </c>
      <c r="AC111" s="19">
        <v>24588000</v>
      </c>
      <c r="AD111" s="19">
        <v>1489000</v>
      </c>
      <c r="AE111" s="19">
        <v>-3058000</v>
      </c>
      <c r="AF111" s="19">
        <v>30005000</v>
      </c>
      <c r="AG111" s="19">
        <v>-14677000</v>
      </c>
      <c r="AH111" s="19">
        <v>24840000</v>
      </c>
      <c r="AI111" s="19">
        <v>-5013000</v>
      </c>
      <c r="AJ111" s="19">
        <v>160328000</v>
      </c>
      <c r="AK111" s="19">
        <v>101222000</v>
      </c>
      <c r="AL111" s="19">
        <v>105464000</v>
      </c>
    </row>
    <row r="112" spans="1:48" x14ac:dyDescent="0.2">
      <c r="A112" t="s">
        <v>1339</v>
      </c>
      <c r="B112" s="19">
        <v>82315000</v>
      </c>
      <c r="W112" s="19">
        <v>2084000</v>
      </c>
      <c r="X112" s="19">
        <v>2657000</v>
      </c>
      <c r="Y112" s="19">
        <v>6596000</v>
      </c>
      <c r="Z112" s="19">
        <v>3309000</v>
      </c>
      <c r="AA112" s="19">
        <v>4463000</v>
      </c>
      <c r="AB112" s="19">
        <v>3938000</v>
      </c>
      <c r="AC112" s="19">
        <v>4377000</v>
      </c>
      <c r="AD112" s="19">
        <v>5472000</v>
      </c>
      <c r="AE112" s="19">
        <v>8179000</v>
      </c>
      <c r="AF112" s="19">
        <v>30187000</v>
      </c>
      <c r="AG112" s="19">
        <v>52205000</v>
      </c>
      <c r="AH112" s="19">
        <v>47102000</v>
      </c>
      <c r="AI112" s="19">
        <v>20147000</v>
      </c>
      <c r="AJ112" s="19">
        <v>167602000</v>
      </c>
      <c r="AK112" s="19">
        <v>86966000</v>
      </c>
      <c r="AL112" s="19">
        <v>104121000</v>
      </c>
    </row>
    <row r="113" spans="1:48" x14ac:dyDescent="0.2">
      <c r="A113" t="s">
        <v>1340</v>
      </c>
      <c r="O113" s="19">
        <v>-18840000</v>
      </c>
      <c r="P113" s="19">
        <v>-16011000</v>
      </c>
      <c r="V113">
        <v>0</v>
      </c>
      <c r="W113">
        <v>0</v>
      </c>
      <c r="X113" s="19">
        <v>-2228000</v>
      </c>
      <c r="Y113" s="19">
        <v>-3554000</v>
      </c>
      <c r="Z113" s="19">
        <v>16950000</v>
      </c>
      <c r="AA113">
        <v>0</v>
      </c>
      <c r="AB113" s="19">
        <v>19902000</v>
      </c>
      <c r="AC113" s="19">
        <v>20211000</v>
      </c>
      <c r="AD113">
        <v>0</v>
      </c>
      <c r="AE113" s="19">
        <v>374000</v>
      </c>
    </row>
    <row r="114" spans="1:48" x14ac:dyDescent="0.2">
      <c r="A114" t="s">
        <v>1341</v>
      </c>
      <c r="E114" s="19">
        <v>1800000</v>
      </c>
      <c r="F114" s="19">
        <v>2100000</v>
      </c>
      <c r="H114" s="19">
        <v>5500000</v>
      </c>
      <c r="I114" s="19">
        <v>3000000</v>
      </c>
      <c r="J114" s="19">
        <v>4000000</v>
      </c>
      <c r="K114" s="19">
        <v>3800000</v>
      </c>
      <c r="L114" s="19">
        <v>-1000000</v>
      </c>
      <c r="M114" s="19">
        <v>-7200000</v>
      </c>
      <c r="N114" s="19">
        <v>-17859000</v>
      </c>
      <c r="O114" s="19">
        <v>6358000</v>
      </c>
      <c r="P114" s="19">
        <v>9771000</v>
      </c>
      <c r="Q114" s="19">
        <v>859000</v>
      </c>
      <c r="R114" s="19">
        <v>-34485000</v>
      </c>
      <c r="S114" s="19">
        <v>-6960000</v>
      </c>
      <c r="T114" s="19">
        <v>2799000</v>
      </c>
      <c r="U114" s="19">
        <v>298000</v>
      </c>
      <c r="V114" s="19">
        <v>-965000</v>
      </c>
      <c r="W114" s="19">
        <v>2084000</v>
      </c>
      <c r="X114">
        <v>0</v>
      </c>
      <c r="Y114">
        <v>0</v>
      </c>
      <c r="Z114" s="19">
        <v>-4770000</v>
      </c>
      <c r="AA114">
        <v>0</v>
      </c>
      <c r="AB114" s="19">
        <v>-8292000</v>
      </c>
      <c r="AC114">
        <v>0</v>
      </c>
      <c r="AD114" s="19">
        <v>-3983000</v>
      </c>
      <c r="AE114" s="19">
        <v>-7689000</v>
      </c>
      <c r="AF114">
        <v>0</v>
      </c>
      <c r="AG114" s="19">
        <v>-66196000</v>
      </c>
      <c r="AH114" s="19">
        <v>-22100000</v>
      </c>
      <c r="AI114" s="19">
        <v>-15400000</v>
      </c>
      <c r="AJ114">
        <v>0</v>
      </c>
    </row>
    <row r="115" spans="1:48" x14ac:dyDescent="0.2">
      <c r="A115" t="s">
        <v>1360</v>
      </c>
      <c r="P115" s="19">
        <v>1373000</v>
      </c>
      <c r="Q115" s="19">
        <v>1803000</v>
      </c>
      <c r="R115" s="19">
        <v>32427000</v>
      </c>
      <c r="S115" s="19">
        <v>6960000</v>
      </c>
      <c r="T115" s="19">
        <v>-536000</v>
      </c>
      <c r="AH115" s="19">
        <v>22100000</v>
      </c>
      <c r="AI115" s="19">
        <v>15400000</v>
      </c>
      <c r="AJ115">
        <v>0</v>
      </c>
    </row>
    <row r="116" spans="1:48" x14ac:dyDescent="0.2">
      <c r="A116" t="s">
        <v>1342</v>
      </c>
      <c r="P116" s="19">
        <v>-11144000</v>
      </c>
      <c r="Q116" s="19">
        <v>-2662000</v>
      </c>
      <c r="R116" s="19">
        <v>2058000</v>
      </c>
      <c r="T116" s="19">
        <v>-2263000</v>
      </c>
      <c r="Z116" s="19">
        <v>4770000</v>
      </c>
      <c r="AB116" s="19">
        <v>8292000</v>
      </c>
      <c r="AD116" s="19">
        <v>3983000</v>
      </c>
      <c r="AE116" s="19">
        <v>7689000</v>
      </c>
      <c r="AG116" s="19">
        <v>66196000</v>
      </c>
      <c r="AI116" s="19">
        <v>8627000</v>
      </c>
    </row>
    <row r="117" spans="1:48" x14ac:dyDescent="0.2">
      <c r="A117" t="s">
        <v>1344</v>
      </c>
      <c r="B117" s="19">
        <v>1025000</v>
      </c>
      <c r="AE117" s="19">
        <v>-3548000</v>
      </c>
      <c r="AF117" s="19">
        <v>-182000</v>
      </c>
      <c r="AG117" s="19">
        <v>-686000</v>
      </c>
      <c r="AH117" s="19">
        <v>-162000</v>
      </c>
      <c r="AI117" s="19">
        <v>-9760000</v>
      </c>
      <c r="AJ117" s="19">
        <v>-7274000</v>
      </c>
      <c r="AK117" s="19">
        <v>14256000</v>
      </c>
      <c r="AL117" s="19">
        <v>1343000</v>
      </c>
    </row>
    <row r="118" spans="1:48" x14ac:dyDescent="0.2">
      <c r="A118" t="s">
        <v>1304</v>
      </c>
      <c r="B118" s="19">
        <v>-274431000</v>
      </c>
      <c r="V118" s="19">
        <v>-14519000</v>
      </c>
      <c r="W118" s="19">
        <v>-31765000</v>
      </c>
      <c r="X118" s="19">
        <v>-61159000</v>
      </c>
      <c r="Y118" s="19">
        <v>-84790000</v>
      </c>
      <c r="Z118" s="19">
        <v>-74587000</v>
      </c>
      <c r="AA118" s="19">
        <v>-66558000</v>
      </c>
      <c r="AB118" s="19">
        <v>-54391000</v>
      </c>
      <c r="AC118" s="19">
        <v>-87906000</v>
      </c>
      <c r="AD118" s="19">
        <v>-57466000</v>
      </c>
      <c r="AE118" s="19">
        <v>-16763000</v>
      </c>
      <c r="AF118" s="19">
        <v>-76156000</v>
      </c>
      <c r="AG118" s="19">
        <v>338766000</v>
      </c>
      <c r="AH118" s="19">
        <v>-134552000</v>
      </c>
      <c r="AI118" s="19">
        <v>-29148000</v>
      </c>
      <c r="AJ118" s="19">
        <v>-257985000</v>
      </c>
      <c r="AK118" s="19">
        <v>-333965000</v>
      </c>
      <c r="AL118" s="19">
        <v>-460068000</v>
      </c>
    </row>
    <row r="119" spans="1:48" x14ac:dyDescent="0.2">
      <c r="A119" t="s">
        <v>1305</v>
      </c>
      <c r="B119" s="19">
        <v>-6215000</v>
      </c>
      <c r="V119">
        <v>0</v>
      </c>
      <c r="W119" s="19">
        <v>3191000</v>
      </c>
      <c r="X119" s="19">
        <v>92000</v>
      </c>
      <c r="Y119" s="19">
        <v>11000</v>
      </c>
      <c r="Z119" s="19">
        <v>-9109000</v>
      </c>
      <c r="AA119" s="19">
        <v>-5914000</v>
      </c>
      <c r="AB119" s="19">
        <v>-15407000</v>
      </c>
      <c r="AC119" s="19">
        <v>372000</v>
      </c>
      <c r="AD119" s="19">
        <v>2934000</v>
      </c>
      <c r="AE119" s="19">
        <v>-5980000</v>
      </c>
      <c r="AF119" s="19">
        <v>-291141000</v>
      </c>
      <c r="AG119" s="19">
        <v>51507000</v>
      </c>
      <c r="AH119" s="19">
        <v>345191000</v>
      </c>
      <c r="AI119" s="19">
        <v>-551000</v>
      </c>
      <c r="AJ119" s="19">
        <v>11737000</v>
      </c>
      <c r="AK119" s="19">
        <v>32321000</v>
      </c>
      <c r="AL119" s="19">
        <v>-6171000</v>
      </c>
    </row>
    <row r="120" spans="1:48" x14ac:dyDescent="0.2">
      <c r="A120" s="46" t="s">
        <v>1411</v>
      </c>
      <c r="B120" s="19"/>
      <c r="C120" s="48">
        <f>C119/C$3</f>
        <v>0</v>
      </c>
      <c r="D120" s="48"/>
      <c r="E120" s="48">
        <f t="shared" ref="E120:AV120" si="44">E119/E$3</f>
        <v>0</v>
      </c>
      <c r="F120" s="48">
        <f t="shared" si="44"/>
        <v>0</v>
      </c>
      <c r="G120" s="48">
        <f t="shared" si="44"/>
        <v>0</v>
      </c>
      <c r="H120" s="48">
        <f t="shared" si="44"/>
        <v>0</v>
      </c>
      <c r="I120" s="48">
        <f t="shared" si="44"/>
        <v>0</v>
      </c>
      <c r="J120" s="48">
        <f t="shared" si="44"/>
        <v>0</v>
      </c>
      <c r="K120" s="48">
        <f t="shared" si="44"/>
        <v>0</v>
      </c>
      <c r="L120" s="48">
        <f t="shared" si="44"/>
        <v>0</v>
      </c>
      <c r="M120" s="48">
        <f t="shared" si="44"/>
        <v>0</v>
      </c>
      <c r="N120" s="48">
        <f t="shared" si="44"/>
        <v>0</v>
      </c>
      <c r="O120" s="48">
        <f t="shared" si="44"/>
        <v>0</v>
      </c>
      <c r="P120" s="48">
        <f t="shared" si="44"/>
        <v>0</v>
      </c>
      <c r="Q120" s="48">
        <f t="shared" si="44"/>
        <v>0</v>
      </c>
      <c r="R120" s="48">
        <f t="shared" si="44"/>
        <v>0</v>
      </c>
      <c r="S120" s="48">
        <f t="shared" si="44"/>
        <v>0</v>
      </c>
      <c r="T120" s="48">
        <f t="shared" si="44"/>
        <v>0</v>
      </c>
      <c r="U120" s="48">
        <f t="shared" si="44"/>
        <v>0</v>
      </c>
      <c r="V120" s="48">
        <f t="shared" si="44"/>
        <v>0</v>
      </c>
      <c r="W120" s="48">
        <f t="shared" si="44"/>
        <v>1.7410469236609612E-2</v>
      </c>
      <c r="X120" s="48">
        <f t="shared" si="44"/>
        <v>5.7750766348770119E-4</v>
      </c>
      <c r="Y120" s="48">
        <f t="shared" si="44"/>
        <v>7.6823464704907062E-5</v>
      </c>
      <c r="Z120" s="48">
        <f t="shared" si="44"/>
        <v>-6.3579546063062112E-2</v>
      </c>
      <c r="AA120" s="48">
        <f t="shared" si="44"/>
        <v>-2.9055559020529129E-2</v>
      </c>
      <c r="AB120" s="48">
        <f t="shared" si="44"/>
        <v>-5.2880108727482979E-2</v>
      </c>
      <c r="AC120" s="48">
        <f t="shared" si="44"/>
        <v>9.6468237479895914E-4</v>
      </c>
      <c r="AD120" s="48">
        <f t="shared" si="44"/>
        <v>5.8698492024550708E-3</v>
      </c>
      <c r="AE120" s="48">
        <f t="shared" si="44"/>
        <v>-8.8904858027411566E-3</v>
      </c>
      <c r="AF120" s="48">
        <f t="shared" si="44"/>
        <v>-0.37881302969463149</v>
      </c>
      <c r="AG120" s="48">
        <f t="shared" si="44"/>
        <v>3.6354509622126767E-2</v>
      </c>
      <c r="AH120" s="48">
        <f t="shared" si="44"/>
        <v>0.38439069716666985</v>
      </c>
      <c r="AI120" s="48">
        <f t="shared" si="44"/>
        <v>-5.5983273819670755E-4</v>
      </c>
      <c r="AJ120" s="48">
        <f t="shared" si="44"/>
        <v>1.7685256137322688E-2</v>
      </c>
      <c r="AK120" s="48">
        <f t="shared" si="44"/>
        <v>3.8645541918130924E-2</v>
      </c>
      <c r="AL120" s="48">
        <f t="shared" si="44"/>
        <v>-8.4965810038919055E-3</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c r="AV120" s="48" t="e">
        <f t="shared" si="44"/>
        <v>#DIV/0!</v>
      </c>
    </row>
    <row r="121" spans="1:48" x14ac:dyDescent="0.2">
      <c r="A121" t="s">
        <v>1306</v>
      </c>
      <c r="B121" s="19">
        <v>-268216000</v>
      </c>
      <c r="C121" s="19">
        <v>-4500000</v>
      </c>
      <c r="D121" s="19"/>
      <c r="E121" s="19">
        <v>-8700000</v>
      </c>
      <c r="F121" s="19">
        <v>-19500000</v>
      </c>
      <c r="G121" s="19">
        <v>-19100000</v>
      </c>
      <c r="H121" s="19">
        <v>-18200000</v>
      </c>
      <c r="I121" s="19">
        <v>-23700000</v>
      </c>
      <c r="J121" s="19">
        <v>-26500000</v>
      </c>
      <c r="K121" s="19">
        <v>-31100000</v>
      </c>
      <c r="L121" s="19">
        <v>-43000000</v>
      </c>
      <c r="M121" s="19">
        <v>-59600000</v>
      </c>
      <c r="N121" s="19">
        <v>-54699000</v>
      </c>
      <c r="O121" s="19">
        <v>-75131000</v>
      </c>
      <c r="P121" s="19">
        <v>-73302000</v>
      </c>
      <c r="Q121" s="19">
        <v>-95690000</v>
      </c>
      <c r="R121" s="19">
        <v>-142864000</v>
      </c>
      <c r="S121" s="19">
        <v>-72401000</v>
      </c>
      <c r="T121" s="19">
        <v>-45903000</v>
      </c>
      <c r="U121" s="19">
        <v>-10994000</v>
      </c>
      <c r="V121" s="19">
        <v>-18172000</v>
      </c>
      <c r="W121" s="19">
        <v>155066000</v>
      </c>
      <c r="X121" s="19">
        <v>-61251000</v>
      </c>
      <c r="Y121" s="19">
        <v>-84801000</v>
      </c>
      <c r="Z121" s="19">
        <v>-65478000</v>
      </c>
      <c r="AA121" s="19">
        <v>-60644000</v>
      </c>
      <c r="AB121" s="19">
        <v>-38984000</v>
      </c>
      <c r="AC121" s="19">
        <v>-88278000</v>
      </c>
      <c r="AD121" s="19">
        <v>-60400000</v>
      </c>
      <c r="AE121" s="19">
        <v>18792000</v>
      </c>
      <c r="AF121" s="19">
        <v>276868000</v>
      </c>
      <c r="AG121" s="19">
        <v>278143000</v>
      </c>
      <c r="AH121" s="19">
        <v>-444263000</v>
      </c>
      <c r="AI121" s="19">
        <v>-28597000</v>
      </c>
      <c r="AJ121" s="19">
        <v>-269722000</v>
      </c>
      <c r="AK121" s="19">
        <v>-366286000</v>
      </c>
      <c r="AL121" s="19">
        <v>-453897000</v>
      </c>
    </row>
    <row r="122" spans="1:48" x14ac:dyDescent="0.2">
      <c r="A122" t="s">
        <v>1345</v>
      </c>
      <c r="B122" s="19">
        <v>-268216000</v>
      </c>
      <c r="C122" s="19">
        <v>-4500000</v>
      </c>
      <c r="D122" s="19"/>
      <c r="E122" s="19">
        <v>-8700000</v>
      </c>
      <c r="F122" s="19">
        <v>-19500000</v>
      </c>
      <c r="G122" s="19">
        <v>-19100000</v>
      </c>
      <c r="H122" s="19">
        <v>-18200000</v>
      </c>
      <c r="I122" s="19">
        <v>-23700000</v>
      </c>
      <c r="J122" s="19">
        <v>-26500000</v>
      </c>
      <c r="K122" s="19">
        <v>-31100000</v>
      </c>
      <c r="L122" s="19">
        <v>-43000000</v>
      </c>
      <c r="M122" s="19">
        <v>-59200000</v>
      </c>
      <c r="N122" s="19">
        <v>-53485000</v>
      </c>
      <c r="O122" s="19">
        <v>-73832000</v>
      </c>
      <c r="P122" s="19">
        <v>-72242000</v>
      </c>
      <c r="Q122" s="19">
        <v>-94996000</v>
      </c>
      <c r="R122" s="19">
        <v>-142503000</v>
      </c>
      <c r="S122" s="19">
        <v>-72401000</v>
      </c>
      <c r="T122" s="19">
        <v>-45903000</v>
      </c>
      <c r="U122" s="19">
        <v>-10994000</v>
      </c>
      <c r="V122" s="19">
        <v>-18172000</v>
      </c>
      <c r="W122" s="19">
        <v>155066000</v>
      </c>
      <c r="X122" s="19">
        <v>-61251000</v>
      </c>
      <c r="Y122" s="19">
        <v>-84801000</v>
      </c>
      <c r="Z122" s="19">
        <v>-65478000</v>
      </c>
      <c r="AA122" s="19">
        <v>-60644000</v>
      </c>
      <c r="AB122" s="19">
        <v>-38984000</v>
      </c>
      <c r="AC122" s="19">
        <v>-88278000</v>
      </c>
      <c r="AD122" s="19">
        <v>-60400000</v>
      </c>
      <c r="AE122" s="19">
        <v>346000</v>
      </c>
      <c r="AF122" s="19">
        <v>273741000</v>
      </c>
      <c r="AG122" s="19">
        <v>278143000</v>
      </c>
      <c r="AH122" s="19">
        <v>-444263000</v>
      </c>
      <c r="AI122" s="19">
        <v>-28597000</v>
      </c>
      <c r="AJ122" s="19">
        <v>-269722000</v>
      </c>
      <c r="AK122" s="19">
        <v>-366286000</v>
      </c>
      <c r="AL122" s="19">
        <v>-453897000</v>
      </c>
    </row>
    <row r="123" spans="1:48" x14ac:dyDescent="0.2">
      <c r="A123" t="s">
        <v>1346</v>
      </c>
      <c r="B123" s="19">
        <v>-268216000</v>
      </c>
      <c r="C123" s="19">
        <v>-4500000</v>
      </c>
      <c r="D123" s="19"/>
      <c r="E123" s="19">
        <v>-8700000</v>
      </c>
      <c r="F123" s="19">
        <v>-19500000</v>
      </c>
      <c r="G123" s="19">
        <v>-19100000</v>
      </c>
      <c r="H123" s="19">
        <v>-18200000</v>
      </c>
      <c r="I123" s="19">
        <v>-23700000</v>
      </c>
      <c r="J123" s="19">
        <v>-26500000</v>
      </c>
      <c r="K123" s="19">
        <v>-31100000</v>
      </c>
      <c r="L123" s="19">
        <v>-43000000</v>
      </c>
      <c r="M123" s="19">
        <v>-59200000</v>
      </c>
      <c r="N123" s="19">
        <v>-53485000</v>
      </c>
      <c r="O123" s="19">
        <v>-73832000</v>
      </c>
      <c r="P123" s="19">
        <v>-72242000</v>
      </c>
      <c r="Q123" s="19">
        <v>-94996000</v>
      </c>
      <c r="R123" s="19">
        <v>-142503000</v>
      </c>
      <c r="S123" s="19">
        <v>-72401000</v>
      </c>
      <c r="T123" s="19">
        <v>-68924000</v>
      </c>
      <c r="U123" s="19">
        <v>-34780000</v>
      </c>
      <c r="V123" s="19">
        <v>-22906000</v>
      </c>
      <c r="W123" s="19">
        <v>150672000</v>
      </c>
      <c r="X123" s="19">
        <v>-61251000</v>
      </c>
      <c r="Y123" s="19">
        <v>-84801000</v>
      </c>
      <c r="Z123" s="19">
        <v>-65478000</v>
      </c>
      <c r="AA123" s="19">
        <v>-60644000</v>
      </c>
      <c r="AB123" s="19">
        <v>-38984000</v>
      </c>
      <c r="AC123" s="19">
        <v>-88278000</v>
      </c>
      <c r="AD123" s="19">
        <v>-60400000</v>
      </c>
      <c r="AE123" s="19">
        <v>-10783000</v>
      </c>
      <c r="AF123" s="19">
        <v>214985000</v>
      </c>
      <c r="AG123" s="19">
        <v>287259000</v>
      </c>
      <c r="AH123" s="19">
        <v>-479743000</v>
      </c>
      <c r="AI123" s="19">
        <v>-28597000</v>
      </c>
      <c r="AJ123" s="19">
        <v>-269722000</v>
      </c>
      <c r="AK123" s="19">
        <v>-366286000</v>
      </c>
      <c r="AL123" s="19">
        <v>-453897000</v>
      </c>
    </row>
    <row r="124" spans="1:48" x14ac:dyDescent="0.2">
      <c r="A124" t="s">
        <v>1347</v>
      </c>
      <c r="B124" s="19">
        <v>-268216000</v>
      </c>
      <c r="C124" s="19">
        <v>-4500000</v>
      </c>
      <c r="D124" s="19"/>
      <c r="E124" s="19">
        <v>-8700000</v>
      </c>
      <c r="F124" s="19">
        <v>-19500000</v>
      </c>
      <c r="G124" s="19">
        <v>-19100000</v>
      </c>
      <c r="H124" s="19">
        <v>-18200000</v>
      </c>
      <c r="I124" s="19">
        <v>-23700000</v>
      </c>
      <c r="J124" s="19">
        <v>-26500000</v>
      </c>
      <c r="K124" s="19">
        <v>-31100000</v>
      </c>
      <c r="L124" s="19">
        <v>-43000000</v>
      </c>
      <c r="M124" s="19">
        <v>-59200000</v>
      </c>
      <c r="N124" s="19">
        <v>-53485000</v>
      </c>
      <c r="O124" s="19">
        <v>-73832000</v>
      </c>
      <c r="P124" s="19">
        <v>-72242000</v>
      </c>
      <c r="Q124" s="19">
        <v>-94996000</v>
      </c>
      <c r="R124" s="19">
        <v>-142503000</v>
      </c>
      <c r="S124" s="19">
        <v>-72401000</v>
      </c>
      <c r="T124" s="19">
        <v>-43003000</v>
      </c>
      <c r="U124" s="19">
        <v>-4965000</v>
      </c>
      <c r="V124" s="19">
        <v>-14519000</v>
      </c>
      <c r="W124" s="19">
        <v>-34956000</v>
      </c>
      <c r="X124" s="19">
        <v>-61251000</v>
      </c>
      <c r="Y124" s="19">
        <v>-84801000</v>
      </c>
      <c r="Z124" s="19">
        <v>-65478000</v>
      </c>
      <c r="AA124" s="19">
        <v>-60644000</v>
      </c>
      <c r="AB124" s="19">
        <v>-38984000</v>
      </c>
      <c r="AC124" s="19">
        <v>-88278000</v>
      </c>
      <c r="AD124" s="19">
        <v>-60400000</v>
      </c>
      <c r="AE124" s="19">
        <v>-10783000</v>
      </c>
      <c r="AF124" s="19">
        <v>214985000</v>
      </c>
      <c r="AG124" s="19">
        <v>287259000</v>
      </c>
      <c r="AH124" s="19">
        <v>-479743000</v>
      </c>
      <c r="AI124" s="19">
        <v>-28597000</v>
      </c>
      <c r="AJ124" s="19">
        <v>-269722000</v>
      </c>
      <c r="AK124" s="19">
        <v>-366286000</v>
      </c>
      <c r="AL124" s="19">
        <v>-453897000</v>
      </c>
    </row>
    <row r="125" spans="1:48" x14ac:dyDescent="0.2">
      <c r="A125" t="s">
        <v>1370</v>
      </c>
      <c r="T125" s="19">
        <v>-2900000</v>
      </c>
      <c r="U125" s="19">
        <v>-6029000</v>
      </c>
      <c r="V125" s="19">
        <v>-8387000</v>
      </c>
      <c r="W125" s="19">
        <v>185628000</v>
      </c>
      <c r="X125">
        <v>0</v>
      </c>
      <c r="Y125">
        <v>0</v>
      </c>
    </row>
    <row r="126" spans="1:48" x14ac:dyDescent="0.2">
      <c r="A126" t="s">
        <v>1362</v>
      </c>
      <c r="T126" s="19">
        <v>23021000</v>
      </c>
      <c r="U126" s="19">
        <v>23786000</v>
      </c>
      <c r="V126" s="19">
        <v>4734000</v>
      </c>
      <c r="W126" s="19">
        <v>4394000</v>
      </c>
      <c r="X126">
        <v>0</v>
      </c>
      <c r="Y126">
        <v>0</v>
      </c>
      <c r="AC126">
        <v>0</v>
      </c>
      <c r="AD126">
        <v>0</v>
      </c>
      <c r="AE126" s="19">
        <v>11129000</v>
      </c>
      <c r="AF126" s="19">
        <v>58756000</v>
      </c>
      <c r="AG126" s="19">
        <v>-9116000</v>
      </c>
      <c r="AH126" s="19">
        <v>35480000</v>
      </c>
      <c r="AI126">
        <v>0</v>
      </c>
      <c r="AJ126">
        <v>0</v>
      </c>
    </row>
    <row r="127" spans="1:48" x14ac:dyDescent="0.2">
      <c r="A127" t="s">
        <v>1372</v>
      </c>
      <c r="M127" s="19">
        <v>400000</v>
      </c>
      <c r="N127" s="19">
        <v>1214000</v>
      </c>
      <c r="O127" s="19">
        <v>1299000</v>
      </c>
      <c r="P127" s="19">
        <v>1060000</v>
      </c>
      <c r="Q127" s="19">
        <v>694000</v>
      </c>
      <c r="R127" s="19">
        <v>361000</v>
      </c>
    </row>
    <row r="128" spans="1:48" x14ac:dyDescent="0.2">
      <c r="A128" t="s">
        <v>1348</v>
      </c>
      <c r="AC128">
        <v>0</v>
      </c>
      <c r="AD128">
        <v>0</v>
      </c>
      <c r="AE128" s="19">
        <v>-18446000</v>
      </c>
      <c r="AF128" s="19">
        <v>-3127000</v>
      </c>
      <c r="AG128" s="19">
        <v>-2417000</v>
      </c>
      <c r="AH128" s="19">
        <v>201000</v>
      </c>
    </row>
    <row r="129" spans="1:48" x14ac:dyDescent="0.2">
      <c r="A129" t="s">
        <v>1312</v>
      </c>
      <c r="B129" s="19">
        <v>-268216000</v>
      </c>
      <c r="C129" s="19">
        <v>-4500000</v>
      </c>
      <c r="D129" s="19"/>
      <c r="E129" s="19">
        <v>-8700000</v>
      </c>
      <c r="F129" s="19">
        <v>-19500000</v>
      </c>
      <c r="G129" s="19">
        <v>-19100000</v>
      </c>
      <c r="H129" s="19">
        <v>-18200000</v>
      </c>
      <c r="I129" s="19">
        <v>-23700000</v>
      </c>
      <c r="J129" s="19">
        <v>-26500000</v>
      </c>
      <c r="K129" s="19">
        <v>-31100000</v>
      </c>
      <c r="L129" s="19">
        <v>-43000000</v>
      </c>
      <c r="M129" s="19">
        <v>-59600000</v>
      </c>
      <c r="N129" s="19">
        <v>-54699000</v>
      </c>
      <c r="O129" s="19">
        <v>-75131000</v>
      </c>
      <c r="P129" s="19">
        <v>-73302000</v>
      </c>
      <c r="Q129" s="19">
        <v>-95690000</v>
      </c>
      <c r="R129" s="19">
        <v>-142864000</v>
      </c>
      <c r="S129" s="19">
        <v>-72401000</v>
      </c>
      <c r="T129" s="19">
        <v>-45903000</v>
      </c>
      <c r="U129" s="19">
        <v>-10994000</v>
      </c>
      <c r="V129" s="19">
        <v>-18172000</v>
      </c>
      <c r="W129" s="19">
        <v>155066000</v>
      </c>
      <c r="X129" s="19">
        <v>-61251000</v>
      </c>
      <c r="Y129" s="19">
        <v>-84801000</v>
      </c>
      <c r="Z129" s="19">
        <v>-65478000</v>
      </c>
      <c r="AA129" s="19">
        <v>-60644000</v>
      </c>
      <c r="AB129" s="19">
        <v>-38984000</v>
      </c>
      <c r="AC129" s="19">
        <v>-88278000</v>
      </c>
      <c r="AD129" s="19">
        <v>-60400000</v>
      </c>
      <c r="AE129" s="19">
        <v>18792000</v>
      </c>
      <c r="AF129" s="19">
        <v>276868000</v>
      </c>
      <c r="AG129" s="19">
        <v>278143000</v>
      </c>
      <c r="AH129" s="19">
        <v>-444263000</v>
      </c>
      <c r="AI129" s="19">
        <v>-28597000</v>
      </c>
      <c r="AJ129" s="19">
        <v>-269722000</v>
      </c>
      <c r="AK129" s="19">
        <v>-366286000</v>
      </c>
      <c r="AL129" s="19">
        <v>-453897000</v>
      </c>
    </row>
    <row r="130" spans="1:48" x14ac:dyDescent="0.2">
      <c r="A130" t="s">
        <v>1313</v>
      </c>
      <c r="B130">
        <v>-1.76</v>
      </c>
      <c r="C130">
        <v>-0.7</v>
      </c>
      <c r="E130">
        <v>-0.84</v>
      </c>
      <c r="F130">
        <v>-1.51</v>
      </c>
      <c r="G130">
        <v>-1.22</v>
      </c>
      <c r="H130">
        <v>-0.93</v>
      </c>
      <c r="I130">
        <v>-1.1000000000000001</v>
      </c>
      <c r="J130">
        <v>-1.04</v>
      </c>
      <c r="K130">
        <v>-1.17</v>
      </c>
      <c r="L130">
        <v>-1.6</v>
      </c>
      <c r="M130">
        <v>-2.08</v>
      </c>
      <c r="N130">
        <v>-1.48</v>
      </c>
      <c r="O130">
        <v>-1.7</v>
      </c>
      <c r="P130">
        <v>-1.35</v>
      </c>
      <c r="Q130">
        <v>-1.73</v>
      </c>
      <c r="R130">
        <v>-2.52</v>
      </c>
      <c r="S130">
        <v>-1.1499999999999999</v>
      </c>
      <c r="T130">
        <v>-0.62</v>
      </c>
      <c r="U130">
        <v>-1.63</v>
      </c>
      <c r="V130">
        <v>-0.19</v>
      </c>
      <c r="W130">
        <v>1.58</v>
      </c>
      <c r="X130">
        <v>-0.62</v>
      </c>
      <c r="Y130">
        <v>-0.85</v>
      </c>
      <c r="Z130">
        <v>-0.65</v>
      </c>
      <c r="AA130">
        <v>-0.55000000000000004</v>
      </c>
      <c r="AB130">
        <v>-0.33</v>
      </c>
      <c r="AC130">
        <v>-0.74</v>
      </c>
      <c r="AD130">
        <v>-0.72</v>
      </c>
      <c r="AE130">
        <v>0.08</v>
      </c>
      <c r="AF130">
        <v>2.09</v>
      </c>
      <c r="AG130">
        <v>2.12</v>
      </c>
      <c r="AH130">
        <v>-3.23</v>
      </c>
      <c r="AI130">
        <v>-0.2</v>
      </c>
      <c r="AJ130">
        <v>-1.9</v>
      </c>
      <c r="AK130">
        <v>-2.56</v>
      </c>
      <c r="AL130">
        <v>-3.04</v>
      </c>
    </row>
    <row r="131" spans="1:48" x14ac:dyDescent="0.2">
      <c r="A131" t="s">
        <v>1314</v>
      </c>
      <c r="B131">
        <v>-1.76</v>
      </c>
      <c r="C131">
        <v>-0.7</v>
      </c>
      <c r="E131">
        <v>-0.84</v>
      </c>
      <c r="F131">
        <v>-1.51</v>
      </c>
      <c r="G131">
        <v>-1.22</v>
      </c>
      <c r="H131">
        <v>-0.93</v>
      </c>
      <c r="I131">
        <v>-1.1000000000000001</v>
      </c>
      <c r="J131">
        <v>-1.04</v>
      </c>
      <c r="K131">
        <v>-1.17</v>
      </c>
      <c r="L131">
        <v>-1.6</v>
      </c>
      <c r="M131">
        <v>-2.08</v>
      </c>
      <c r="N131">
        <v>-1.48</v>
      </c>
      <c r="O131">
        <v>-1.7</v>
      </c>
      <c r="P131">
        <v>-1.35</v>
      </c>
      <c r="Q131">
        <v>-1.73</v>
      </c>
      <c r="R131">
        <v>-2.52</v>
      </c>
      <c r="S131">
        <v>-1.1499999999999999</v>
      </c>
      <c r="T131">
        <v>-0.62</v>
      </c>
      <c r="U131">
        <v>-1.63</v>
      </c>
      <c r="V131">
        <v>-0.19</v>
      </c>
      <c r="W131">
        <v>1.58</v>
      </c>
      <c r="X131">
        <v>-0.62</v>
      </c>
      <c r="Y131">
        <v>-0.85</v>
      </c>
      <c r="Z131">
        <v>-0.65</v>
      </c>
      <c r="AA131">
        <v>-0.55000000000000004</v>
      </c>
      <c r="AB131">
        <v>-0.33</v>
      </c>
      <c r="AC131">
        <v>-0.74</v>
      </c>
      <c r="AD131">
        <v>-0.72</v>
      </c>
      <c r="AE131">
        <v>0.08</v>
      </c>
      <c r="AF131">
        <v>2.0699999999999998</v>
      </c>
      <c r="AG131">
        <v>2.08</v>
      </c>
      <c r="AH131">
        <v>-3.23</v>
      </c>
      <c r="AI131">
        <v>-0.2</v>
      </c>
      <c r="AJ131">
        <v>-1.9</v>
      </c>
      <c r="AK131">
        <v>-2.56</v>
      </c>
      <c r="AL131">
        <v>-3.04</v>
      </c>
    </row>
    <row r="132" spans="1:48" x14ac:dyDescent="0.2">
      <c r="A132" t="s">
        <v>1315</v>
      </c>
      <c r="B132" s="19">
        <v>156108500</v>
      </c>
      <c r="C132" s="19">
        <v>6428571</v>
      </c>
      <c r="D132" s="19"/>
      <c r="E132" s="19">
        <v>10357143</v>
      </c>
      <c r="F132" s="19">
        <v>12913907</v>
      </c>
      <c r="G132" s="19">
        <v>15655738</v>
      </c>
      <c r="H132" s="19">
        <v>19569892</v>
      </c>
      <c r="I132" s="19">
        <v>21545455</v>
      </c>
      <c r="J132" s="19">
        <v>25480769</v>
      </c>
      <c r="K132" s="19">
        <v>26581197</v>
      </c>
      <c r="L132" s="19">
        <v>26873000</v>
      </c>
      <c r="M132" s="19">
        <v>28703000</v>
      </c>
      <c r="N132" s="19">
        <v>37023000</v>
      </c>
      <c r="O132" s="19">
        <v>44109000</v>
      </c>
      <c r="P132" s="19">
        <v>54480000</v>
      </c>
      <c r="Q132" s="19">
        <v>55463000</v>
      </c>
      <c r="R132" s="19">
        <v>56642000</v>
      </c>
      <c r="S132" s="19">
        <v>62877000</v>
      </c>
      <c r="T132" s="19">
        <v>74308000</v>
      </c>
      <c r="U132" s="19">
        <v>83739000</v>
      </c>
      <c r="V132" s="19">
        <v>94566000</v>
      </c>
      <c r="W132" s="19">
        <v>98109000</v>
      </c>
      <c r="X132" s="19">
        <v>99143000</v>
      </c>
      <c r="Y132" s="19">
        <v>99656000</v>
      </c>
      <c r="Z132" s="19">
        <v>100576000</v>
      </c>
      <c r="AA132" s="19">
        <v>110502000</v>
      </c>
      <c r="AB132" s="19">
        <v>117691000</v>
      </c>
      <c r="AC132" s="19">
        <v>119719000</v>
      </c>
      <c r="AD132" s="19">
        <v>120933000</v>
      </c>
      <c r="AE132" s="19">
        <v>124016000</v>
      </c>
      <c r="AF132" s="19">
        <v>132320000</v>
      </c>
      <c r="AG132" s="19">
        <v>140000000</v>
      </c>
      <c r="AH132" s="19">
        <v>140000000</v>
      </c>
      <c r="AI132" s="19">
        <v>141000000</v>
      </c>
      <c r="AJ132" s="19">
        <v>142000000</v>
      </c>
      <c r="AK132" s="19">
        <v>143000000</v>
      </c>
      <c r="AL132" s="19">
        <v>150000000</v>
      </c>
    </row>
    <row r="133" spans="1:48" x14ac:dyDescent="0.2">
      <c r="A133" t="s">
        <v>1316</v>
      </c>
      <c r="B133" s="19">
        <v>156108500</v>
      </c>
      <c r="C133" s="19">
        <v>6428571</v>
      </c>
      <c r="D133" s="19"/>
      <c r="E133" s="19">
        <v>10357143</v>
      </c>
      <c r="F133" s="19">
        <v>12913907</v>
      </c>
      <c r="G133" s="19">
        <v>15655738</v>
      </c>
      <c r="H133" s="19">
        <v>19569892</v>
      </c>
      <c r="I133" s="19">
        <v>21545455</v>
      </c>
      <c r="J133" s="19">
        <v>25480769</v>
      </c>
      <c r="K133" s="19">
        <v>26581197</v>
      </c>
      <c r="L133" s="19">
        <v>26873000</v>
      </c>
      <c r="M133" s="19">
        <v>28703000</v>
      </c>
      <c r="N133" s="19">
        <v>37023000</v>
      </c>
      <c r="O133" s="19">
        <v>44109000</v>
      </c>
      <c r="P133" s="19">
        <v>54480000</v>
      </c>
      <c r="Q133" s="19">
        <v>55463000</v>
      </c>
      <c r="R133" s="19">
        <v>56642000</v>
      </c>
      <c r="S133" s="19">
        <v>62877000</v>
      </c>
      <c r="T133" s="19">
        <v>74308000</v>
      </c>
      <c r="U133" s="19">
        <v>83739000</v>
      </c>
      <c r="V133" s="19">
        <v>94566000</v>
      </c>
      <c r="W133" s="19">
        <v>98109000</v>
      </c>
      <c r="X133" s="19">
        <v>99143000</v>
      </c>
      <c r="Y133" s="19">
        <v>99656000</v>
      </c>
      <c r="Z133" s="19">
        <v>100576000</v>
      </c>
      <c r="AA133" s="19">
        <v>110502000</v>
      </c>
      <c r="AB133" s="19">
        <v>117691000</v>
      </c>
      <c r="AC133" s="19">
        <v>119719000</v>
      </c>
      <c r="AD133" s="19">
        <v>120933000</v>
      </c>
      <c r="AE133" s="19">
        <v>126098000</v>
      </c>
      <c r="AF133" s="19">
        <v>134056000</v>
      </c>
      <c r="AG133" s="19">
        <v>143000000</v>
      </c>
      <c r="AH133" s="19">
        <v>140000000</v>
      </c>
      <c r="AI133" s="19">
        <v>141000000</v>
      </c>
      <c r="AJ133" s="19">
        <v>142000000</v>
      </c>
      <c r="AK133" s="19">
        <v>143000000</v>
      </c>
      <c r="AL133" s="19">
        <v>150000000</v>
      </c>
    </row>
    <row r="134" spans="1:48" x14ac:dyDescent="0.2">
      <c r="A134" t="s">
        <v>1317</v>
      </c>
      <c r="B134" s="19">
        <v>-266522000</v>
      </c>
      <c r="C134" s="19">
        <v>-4500000</v>
      </c>
      <c r="D134" s="19"/>
      <c r="E134" s="19">
        <v>-10500000</v>
      </c>
      <c r="F134" s="19">
        <v>-21600000</v>
      </c>
      <c r="G134" s="19">
        <v>-18300000</v>
      </c>
      <c r="H134" s="19">
        <v>-22500000</v>
      </c>
      <c r="I134" s="19">
        <v>-25600000</v>
      </c>
      <c r="J134" s="19">
        <v>-29100000</v>
      </c>
      <c r="K134" s="19">
        <v>-31300000</v>
      </c>
      <c r="L134" s="19">
        <v>-32500000</v>
      </c>
      <c r="M134" s="19">
        <v>-43100000</v>
      </c>
      <c r="N134" s="19">
        <v>-28990000</v>
      </c>
      <c r="O134" s="19">
        <v>-46102000</v>
      </c>
      <c r="P134" s="19">
        <v>-50813000</v>
      </c>
      <c r="Q134" s="19">
        <v>-78978000</v>
      </c>
      <c r="R134" s="19">
        <v>-117853000</v>
      </c>
      <c r="S134" s="19">
        <v>-57182000</v>
      </c>
      <c r="T134" s="19">
        <v>-65218000</v>
      </c>
      <c r="U134" s="19">
        <v>-32919000</v>
      </c>
      <c r="V134" s="19">
        <v>-13060000</v>
      </c>
      <c r="W134" s="19">
        <v>-27538000</v>
      </c>
      <c r="X134" s="19">
        <v>-48356000</v>
      </c>
      <c r="Y134" s="19">
        <v>-71100000</v>
      </c>
      <c r="Z134" s="19">
        <v>-68924000</v>
      </c>
      <c r="AA134" s="19">
        <v>-51666000</v>
      </c>
      <c r="AB134" s="19">
        <v>-47730000</v>
      </c>
      <c r="AC134" s="19">
        <v>-75762000</v>
      </c>
      <c r="AD134" s="19">
        <v>-20160000</v>
      </c>
      <c r="AE134" s="19">
        <v>31047000</v>
      </c>
      <c r="AF134" s="19">
        <v>-61372000</v>
      </c>
      <c r="AG134" s="19">
        <v>365883000</v>
      </c>
      <c r="AH134" s="19">
        <v>-172082000</v>
      </c>
      <c r="AI134" s="19">
        <v>-30186000</v>
      </c>
      <c r="AJ134" s="19">
        <v>-410191000</v>
      </c>
      <c r="AK134" s="19">
        <v>-353730000</v>
      </c>
      <c r="AL134" s="19">
        <v>-475081000</v>
      </c>
    </row>
    <row r="135" spans="1:48" x14ac:dyDescent="0.2">
      <c r="A135" t="s">
        <v>1318</v>
      </c>
      <c r="B135" s="19">
        <v>1210584000</v>
      </c>
      <c r="C135" s="19">
        <v>6500000</v>
      </c>
      <c r="D135" s="19"/>
      <c r="E135" s="19">
        <v>16800000</v>
      </c>
      <c r="F135" s="19">
        <v>30300000</v>
      </c>
      <c r="G135" s="19">
        <v>30400000</v>
      </c>
      <c r="H135" s="19">
        <v>32600000</v>
      </c>
      <c r="I135" s="19">
        <v>38600000</v>
      </c>
      <c r="J135" s="19">
        <v>51800000</v>
      </c>
      <c r="K135" s="19">
        <v>64000000</v>
      </c>
      <c r="L135" s="19">
        <v>71700000</v>
      </c>
      <c r="M135" s="19">
        <v>77000000</v>
      </c>
      <c r="N135" s="19">
        <v>66245000</v>
      </c>
      <c r="O135" s="19">
        <v>99375000</v>
      </c>
      <c r="P135" s="19">
        <v>129619000</v>
      </c>
      <c r="Q135" s="19">
        <v>127165000</v>
      </c>
      <c r="R135" s="19">
        <v>128050000</v>
      </c>
      <c r="S135" s="19">
        <v>90355000</v>
      </c>
      <c r="T135" s="19">
        <v>80613000</v>
      </c>
      <c r="U135" s="19">
        <v>91263000</v>
      </c>
      <c r="V135" s="19">
        <v>120250000</v>
      </c>
      <c r="W135" s="19">
        <v>149138000</v>
      </c>
      <c r="X135" s="19">
        <v>156829000</v>
      </c>
      <c r="Y135" s="19">
        <v>170186000</v>
      </c>
      <c r="Z135" s="19">
        <v>170973000</v>
      </c>
      <c r="AA135" s="19">
        <v>198951000</v>
      </c>
      <c r="AB135" s="19">
        <v>261891000</v>
      </c>
      <c r="AC135" s="19">
        <v>359465000</v>
      </c>
      <c r="AD135" s="19">
        <v>392936000</v>
      </c>
      <c r="AE135" s="19">
        <v>483132000</v>
      </c>
      <c r="AF135" s="19">
        <v>661046000</v>
      </c>
      <c r="AG135" s="19">
        <v>756716000</v>
      </c>
      <c r="AH135" s="19">
        <v>879224000</v>
      </c>
      <c r="AI135" s="19">
        <v>825195000</v>
      </c>
      <c r="AJ135" s="19">
        <v>997558000</v>
      </c>
      <c r="AK135" s="19">
        <v>1141358000</v>
      </c>
      <c r="AL135" s="19">
        <v>1180245000</v>
      </c>
    </row>
    <row r="136" spans="1:48" x14ac:dyDescent="0.2">
      <c r="A136" t="s">
        <v>1319</v>
      </c>
      <c r="B136" s="19">
        <v>-268216000</v>
      </c>
      <c r="C136" s="19">
        <v>-4500000</v>
      </c>
      <c r="D136" s="19"/>
      <c r="E136" s="19">
        <v>-8700000</v>
      </c>
      <c r="F136" s="19">
        <v>-19500000</v>
      </c>
      <c r="G136" s="19">
        <v>-19100000</v>
      </c>
      <c r="H136" s="19">
        <v>-18200000</v>
      </c>
      <c r="I136" s="19">
        <v>-23700000</v>
      </c>
      <c r="J136" s="19">
        <v>-26500000</v>
      </c>
      <c r="K136" s="19">
        <v>-31100000</v>
      </c>
      <c r="L136" s="19">
        <v>-43000000</v>
      </c>
      <c r="M136" s="19">
        <v>-59200000</v>
      </c>
      <c r="N136" s="19">
        <v>-53485000</v>
      </c>
      <c r="O136" s="19">
        <v>-73832000</v>
      </c>
      <c r="P136" s="19">
        <v>-72242000</v>
      </c>
      <c r="Q136" s="19">
        <v>-94996000</v>
      </c>
      <c r="R136" s="19">
        <v>-142503000</v>
      </c>
      <c r="S136" s="19">
        <v>-72401000</v>
      </c>
      <c r="T136" s="19">
        <v>-45903000</v>
      </c>
      <c r="U136" s="19">
        <v>-10994000</v>
      </c>
      <c r="V136" s="19">
        <v>-18172000</v>
      </c>
      <c r="W136" s="19">
        <v>155066000</v>
      </c>
      <c r="X136" s="19">
        <v>-61251000</v>
      </c>
      <c r="Y136" s="19">
        <v>-84801000</v>
      </c>
      <c r="Z136" s="19">
        <v>-65478000</v>
      </c>
      <c r="AA136" s="19">
        <v>-60644000</v>
      </c>
      <c r="AB136" s="19">
        <v>-38984000</v>
      </c>
      <c r="AC136" s="19">
        <v>-88278000</v>
      </c>
      <c r="AD136" s="19">
        <v>-60400000</v>
      </c>
      <c r="AE136" s="19">
        <v>346000</v>
      </c>
      <c r="AF136" s="19">
        <v>273741000</v>
      </c>
      <c r="AG136" s="19">
        <v>278143000</v>
      </c>
      <c r="AH136" s="19">
        <v>-444263000</v>
      </c>
      <c r="AI136" s="19">
        <v>-28597000</v>
      </c>
      <c r="AJ136" s="19">
        <v>-269722000</v>
      </c>
      <c r="AK136" s="19">
        <v>-366286000</v>
      </c>
      <c r="AL136" s="19">
        <v>-453897000</v>
      </c>
    </row>
    <row r="137" spans="1:48" x14ac:dyDescent="0.2">
      <c r="A137" t="s">
        <v>1320</v>
      </c>
      <c r="B137" s="14">
        <v>-348666823.85000002</v>
      </c>
      <c r="C137" s="19">
        <v>-4500000</v>
      </c>
      <c r="D137" s="19"/>
      <c r="E137" s="19">
        <v>-9780000</v>
      </c>
      <c r="F137" s="19">
        <v>-20760000</v>
      </c>
      <c r="G137" s="19">
        <v>-19100000</v>
      </c>
      <c r="H137" s="19">
        <v>-21500000</v>
      </c>
      <c r="I137" s="19">
        <v>-25500000</v>
      </c>
      <c r="J137" s="19">
        <v>-28900000</v>
      </c>
      <c r="K137" s="19">
        <v>-33380000</v>
      </c>
      <c r="L137" s="19">
        <v>-42400000</v>
      </c>
      <c r="M137" s="19">
        <v>-54880000</v>
      </c>
      <c r="N137" s="19">
        <v>-42769600</v>
      </c>
      <c r="O137" s="19">
        <v>-77646800</v>
      </c>
      <c r="P137" s="19">
        <v>-78104600</v>
      </c>
      <c r="Q137" s="19">
        <v>-95511400</v>
      </c>
      <c r="R137" s="19">
        <v>-121812000</v>
      </c>
      <c r="S137" s="19">
        <v>-68225000</v>
      </c>
      <c r="T137" s="19">
        <v>-44682400</v>
      </c>
      <c r="U137" s="19">
        <v>-5158700</v>
      </c>
      <c r="V137" s="19">
        <v>-8820000</v>
      </c>
      <c r="W137" s="19">
        <v>-31916600</v>
      </c>
      <c r="X137" s="19">
        <v>-62978050</v>
      </c>
      <c r="Y137" s="19">
        <v>-89088400</v>
      </c>
      <c r="Z137" s="19">
        <v>-64195242</v>
      </c>
      <c r="AA137" s="19">
        <v>-64709793</v>
      </c>
      <c r="AB137" s="19">
        <v>-35857828</v>
      </c>
      <c r="AC137" s="19">
        <v>-90904200</v>
      </c>
      <c r="AD137" s="19">
        <v>-61293400</v>
      </c>
      <c r="AE137" s="19">
        <v>30930</v>
      </c>
      <c r="AF137" s="19">
        <v>251704490</v>
      </c>
      <c r="AG137" s="19">
        <v>290007368</v>
      </c>
      <c r="AH137" s="19">
        <v>-462514460</v>
      </c>
      <c r="AI137" s="19">
        <v>-33253807</v>
      </c>
      <c r="AJ137" s="19">
        <v>-402127580</v>
      </c>
      <c r="AK137" s="19">
        <v>-434989140</v>
      </c>
      <c r="AL137" s="19">
        <v>-556664427</v>
      </c>
    </row>
    <row r="138" spans="1:48" x14ac:dyDescent="0.2">
      <c r="A138" t="s">
        <v>1321</v>
      </c>
      <c r="V138" s="19">
        <v>11318000</v>
      </c>
      <c r="W138" s="19">
        <v>6361000</v>
      </c>
      <c r="X138" s="19">
        <v>3370000</v>
      </c>
      <c r="Y138" s="19">
        <v>2414000</v>
      </c>
    </row>
    <row r="139" spans="1:48" x14ac:dyDescent="0.2">
      <c r="A139" t="s">
        <v>1322</v>
      </c>
      <c r="B139" s="19">
        <v>82132000</v>
      </c>
      <c r="V139" s="19">
        <v>11812000</v>
      </c>
      <c r="W139" s="19">
        <v>12672000</v>
      </c>
      <c r="X139" s="19">
        <v>13232000</v>
      </c>
      <c r="Y139" s="19">
        <v>16732000</v>
      </c>
      <c r="Z139" s="19">
        <v>21152000</v>
      </c>
      <c r="AA139" s="19">
        <v>19355000</v>
      </c>
      <c r="AB139" s="19">
        <v>22209000</v>
      </c>
      <c r="AC139" s="19">
        <v>36732000</v>
      </c>
      <c r="AD139" s="19">
        <v>38795000</v>
      </c>
      <c r="AE139" s="19">
        <v>44752000</v>
      </c>
      <c r="AF139" s="19">
        <v>44789000</v>
      </c>
      <c r="AG139" s="19">
        <v>12440000</v>
      </c>
      <c r="AH139" s="19">
        <v>6200000</v>
      </c>
      <c r="AI139" s="19">
        <v>4400000</v>
      </c>
      <c r="AJ139" s="19">
        <v>8122000</v>
      </c>
      <c r="AK139" s="19">
        <v>75597000</v>
      </c>
      <c r="AL139" s="19">
        <v>84357000</v>
      </c>
    </row>
    <row r="140" spans="1:48" x14ac:dyDescent="0.2">
      <c r="A140" t="s">
        <v>1323</v>
      </c>
      <c r="B140" s="19">
        <v>-91232000</v>
      </c>
      <c r="V140" s="19">
        <v>-494000</v>
      </c>
      <c r="W140" s="19">
        <v>-6311000</v>
      </c>
      <c r="X140" s="19">
        <v>-13232000</v>
      </c>
      <c r="Y140" s="19">
        <v>-16732000</v>
      </c>
      <c r="Z140" s="19">
        <v>-21152000</v>
      </c>
      <c r="AA140" s="19">
        <v>-19355000</v>
      </c>
      <c r="AB140" s="19">
        <v>-22209000</v>
      </c>
      <c r="AC140" s="19">
        <v>-36732000</v>
      </c>
      <c r="AD140" s="19">
        <v>-38795000</v>
      </c>
      <c r="AE140" s="19">
        <v>-44752000</v>
      </c>
      <c r="AF140" s="19">
        <v>-44789000</v>
      </c>
      <c r="AG140" s="19">
        <v>-12440000</v>
      </c>
      <c r="AH140" s="19">
        <v>-9400000</v>
      </c>
      <c r="AI140" s="19">
        <v>-9300000</v>
      </c>
      <c r="AJ140" s="19">
        <v>-8122000</v>
      </c>
      <c r="AK140" s="19">
        <v>-81497000</v>
      </c>
      <c r="AL140" s="19">
        <v>-90457000</v>
      </c>
    </row>
    <row r="141" spans="1:48" x14ac:dyDescent="0.2">
      <c r="A141" t="s">
        <v>1281</v>
      </c>
      <c r="B141" s="19">
        <v>-192299000</v>
      </c>
      <c r="C141" s="19">
        <v>-4500000</v>
      </c>
      <c r="D141" s="19"/>
      <c r="E141" s="19">
        <v>-10500000</v>
      </c>
      <c r="F141" s="19">
        <v>-21600000</v>
      </c>
      <c r="G141" s="19">
        <v>-18300000</v>
      </c>
      <c r="H141" s="19">
        <v>-22500000</v>
      </c>
      <c r="I141" s="19">
        <v>-25600000</v>
      </c>
      <c r="J141" s="19">
        <v>-29100000</v>
      </c>
      <c r="K141" s="19">
        <v>-31300000</v>
      </c>
      <c r="L141" s="19">
        <v>-32500000</v>
      </c>
      <c r="M141" s="19">
        <v>-43100000</v>
      </c>
      <c r="N141" s="19">
        <v>-28990000</v>
      </c>
      <c r="O141" s="19">
        <v>-46102000</v>
      </c>
      <c r="P141" s="19">
        <v>-49440000</v>
      </c>
      <c r="Q141" s="19">
        <v>-77175000</v>
      </c>
      <c r="R141" s="19">
        <v>-85426000</v>
      </c>
      <c r="S141" s="19">
        <v>-50222000</v>
      </c>
      <c r="T141" s="19">
        <v>-65754000</v>
      </c>
      <c r="U141" s="19">
        <v>-32919000</v>
      </c>
      <c r="V141" s="19">
        <v>-2707000</v>
      </c>
      <c r="W141" s="19">
        <v>-19093000</v>
      </c>
      <c r="X141" s="19">
        <v>-47927000</v>
      </c>
      <c r="Y141" s="19">
        <v>-68058000</v>
      </c>
      <c r="Z141" s="19">
        <v>-53435000</v>
      </c>
      <c r="AA141" s="19">
        <v>-47203000</v>
      </c>
      <c r="AB141" s="19">
        <v>-32182000</v>
      </c>
      <c r="AC141" s="19">
        <v>-51174000</v>
      </c>
      <c r="AD141" s="19">
        <v>-18671000</v>
      </c>
      <c r="AE141" s="19">
        <v>27989000</v>
      </c>
      <c r="AF141" s="19">
        <v>-31367000</v>
      </c>
      <c r="AG141" s="19">
        <v>351206000</v>
      </c>
      <c r="AH141" s="19">
        <v>-128352000</v>
      </c>
      <c r="AI141" s="19">
        <v>-24748000</v>
      </c>
      <c r="AJ141" s="19">
        <v>-249863000</v>
      </c>
      <c r="AK141" s="19">
        <v>-258368000</v>
      </c>
      <c r="AL141" s="19">
        <v>-375711000</v>
      </c>
    </row>
    <row r="142" spans="1:48" x14ac:dyDescent="0.2">
      <c r="A142" t="s">
        <v>1278</v>
      </c>
      <c r="B142" s="19"/>
      <c r="C142" s="19">
        <v>-4100000</v>
      </c>
      <c r="D142" s="19"/>
      <c r="E142" s="19">
        <v>-9600000</v>
      </c>
      <c r="F142" s="19">
        <v>-19600000</v>
      </c>
      <c r="G142" s="19">
        <v>-15100000</v>
      </c>
      <c r="H142" s="19">
        <v>-18600000</v>
      </c>
      <c r="I142" s="19">
        <v>-22800000</v>
      </c>
      <c r="J142" s="19">
        <v>-26500000</v>
      </c>
      <c r="K142" s="19">
        <v>-28100000</v>
      </c>
      <c r="L142" s="19">
        <v>-28200000</v>
      </c>
      <c r="M142" s="19">
        <v>-37900000</v>
      </c>
      <c r="N142" s="19">
        <v>-23455000</v>
      </c>
      <c r="O142" s="19">
        <v>-39135000</v>
      </c>
      <c r="P142" s="19">
        <v>-40016000</v>
      </c>
      <c r="Q142" s="19">
        <v>-64922000</v>
      </c>
      <c r="R142" s="19">
        <v>-73256000</v>
      </c>
      <c r="S142" s="19">
        <v>-39837000</v>
      </c>
      <c r="T142" s="19">
        <v>-58538000</v>
      </c>
      <c r="U142" s="19">
        <v>-26154000</v>
      </c>
      <c r="V142" s="19">
        <v>4110000</v>
      </c>
      <c r="W142" s="19">
        <v>-9790000</v>
      </c>
      <c r="X142" s="19">
        <v>-38750000</v>
      </c>
      <c r="Y142" s="19">
        <v>-56274000</v>
      </c>
      <c r="Z142" s="19">
        <v>-42680000</v>
      </c>
      <c r="AA142" s="19">
        <v>-37421000</v>
      </c>
      <c r="AB142" s="19">
        <v>-22778000</v>
      </c>
      <c r="AC142" s="19">
        <v>-40936000</v>
      </c>
      <c r="AD142" s="19">
        <v>-9638000</v>
      </c>
      <c r="AE142" s="19">
        <v>36338000</v>
      </c>
      <c r="AF142" s="19"/>
      <c r="AG142" s="19"/>
      <c r="AH142" s="19"/>
      <c r="AI142" s="19"/>
      <c r="AJ142" s="19"/>
      <c r="AK142" s="19"/>
      <c r="AL142" s="19"/>
    </row>
    <row r="143" spans="1:48" x14ac:dyDescent="0.2">
      <c r="A143" t="s">
        <v>1364</v>
      </c>
      <c r="B143" s="19">
        <v>10515000000</v>
      </c>
      <c r="C143" s="19">
        <v>4400000</v>
      </c>
      <c r="D143" s="19"/>
      <c r="E143" s="19">
        <v>11500000</v>
      </c>
      <c r="F143" s="19">
        <v>-2000000</v>
      </c>
      <c r="G143" s="19">
        <v>22400000</v>
      </c>
      <c r="H143" s="19">
        <v>-3800000</v>
      </c>
      <c r="I143" s="19">
        <v>-2800000</v>
      </c>
      <c r="J143" s="19">
        <v>-2600000</v>
      </c>
      <c r="K143" s="19">
        <v>-3200000</v>
      </c>
      <c r="L143" s="19">
        <v>-4300000</v>
      </c>
      <c r="M143" s="19">
        <v>-5200000</v>
      </c>
      <c r="N143" s="19">
        <v>-5535000</v>
      </c>
      <c r="V143">
        <v>0</v>
      </c>
      <c r="W143">
        <v>0</v>
      </c>
      <c r="X143">
        <v>0</v>
      </c>
      <c r="Y143">
        <v>0</v>
      </c>
      <c r="Z143" s="19">
        <v>158458000</v>
      </c>
      <c r="AA143" s="19">
        <v>184033000</v>
      </c>
      <c r="AB143" s="19">
        <v>241751000</v>
      </c>
      <c r="AC143" s="19">
        <v>322292000</v>
      </c>
      <c r="AD143">
        <v>0</v>
      </c>
      <c r="AE143">
        <v>0</v>
      </c>
      <c r="AF143" s="19">
        <v>1820000000</v>
      </c>
      <c r="AG143" s="19">
        <v>4384000000</v>
      </c>
      <c r="AH143" s="19">
        <v>11947000000</v>
      </c>
      <c r="AI143" s="19">
        <v>10842000000</v>
      </c>
      <c r="AJ143" s="19">
        <v>14116000000</v>
      </c>
      <c r="AK143" s="19">
        <v>9133000000</v>
      </c>
      <c r="AL143" s="19">
        <v>11215000000</v>
      </c>
    </row>
    <row r="144" spans="1:48" x14ac:dyDescent="0.2">
      <c r="A144" s="46" t="s">
        <v>1412</v>
      </c>
      <c r="B144" s="19"/>
      <c r="C144" s="48">
        <f>IFERROR(C143/C$3,0)</f>
        <v>0.88071886961333945</v>
      </c>
      <c r="D144" s="48"/>
      <c r="E144" s="48">
        <f t="shared" ref="E144:AV144" si="45">IFERROR(E143/E$3,0)</f>
        <v>0.7720428633538724</v>
      </c>
      <c r="F144" s="48">
        <f t="shared" si="45"/>
        <v>-9.9756734835517447E-2</v>
      </c>
      <c r="G144" s="48">
        <f t="shared" si="45"/>
        <v>0.82951883470034493</v>
      </c>
      <c r="H144" s="48">
        <f t="shared" si="45"/>
        <v>-0.17283608634730285</v>
      </c>
      <c r="I144" s="48">
        <f t="shared" si="45"/>
        <v>-0.10171382689301564</v>
      </c>
      <c r="J144" s="48">
        <f t="shared" si="45"/>
        <v>-5.5566122806972783E-2</v>
      </c>
      <c r="K144" s="48">
        <f t="shared" si="45"/>
        <v>-4.8918223768333775E-2</v>
      </c>
      <c r="L144" s="48">
        <f t="shared" si="45"/>
        <v>-5.5695011078900181E-2</v>
      </c>
      <c r="M144" s="48">
        <f t="shared" si="45"/>
        <v>-7.9182712526562449E-2</v>
      </c>
      <c r="N144" s="48">
        <f t="shared" si="45"/>
        <v>-7.8795124948941656E-2</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1.1060146788956742</v>
      </c>
      <c r="AA144" s="48">
        <f t="shared" si="45"/>
        <v>0.90415652573977634</v>
      </c>
      <c r="AB144" s="48">
        <f t="shared" si="45"/>
        <v>0.82974097260840773</v>
      </c>
      <c r="AC144" s="48">
        <f t="shared" si="45"/>
        <v>0.83577798908254342</v>
      </c>
      <c r="AD144" s="48">
        <f t="shared" si="45"/>
        <v>0</v>
      </c>
      <c r="AE144" s="48">
        <f t="shared" si="45"/>
        <v>0</v>
      </c>
      <c r="AF144" s="48">
        <f t="shared" si="45"/>
        <v>2.3680612282166691</v>
      </c>
      <c r="AG144" s="48">
        <f t="shared" si="45"/>
        <v>3.0943011665094793</v>
      </c>
      <c r="AH144" s="48">
        <f t="shared" si="45"/>
        <v>13.30369464745664</v>
      </c>
      <c r="AI144" s="48">
        <f t="shared" si="45"/>
        <v>11.015801356676413</v>
      </c>
      <c r="AJ144" s="48">
        <f t="shared" si="45"/>
        <v>21.269922095462814</v>
      </c>
      <c r="AK144" s="48">
        <f t="shared" si="45"/>
        <v>10.920136578023259</v>
      </c>
      <c r="AL144" s="48">
        <f t="shared" si="45"/>
        <v>15.441444815856055</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c r="AV144" s="48">
        <f t="shared" si="45"/>
        <v>0</v>
      </c>
    </row>
    <row r="145" spans="1:48" x14ac:dyDescent="0.2">
      <c r="A145" t="s">
        <v>1325</v>
      </c>
      <c r="B145" s="19">
        <v>-268216000</v>
      </c>
      <c r="C145" s="19">
        <v>-4500000</v>
      </c>
      <c r="D145" s="19"/>
      <c r="E145" s="19">
        <v>-8700000</v>
      </c>
      <c r="F145" s="19">
        <v>-19500000</v>
      </c>
      <c r="G145" s="19">
        <v>-19100000</v>
      </c>
      <c r="H145" s="19">
        <v>-18200000</v>
      </c>
      <c r="I145" s="19">
        <v>-23700000</v>
      </c>
      <c r="J145" s="19">
        <v>-26500000</v>
      </c>
      <c r="K145" s="19">
        <v>-31100000</v>
      </c>
      <c r="L145" s="19">
        <v>-43000000</v>
      </c>
      <c r="M145" s="19">
        <v>-59200000</v>
      </c>
      <c r="N145" s="19">
        <v>-53485000</v>
      </c>
      <c r="O145" s="19">
        <v>-73832000</v>
      </c>
      <c r="P145" s="19">
        <v>-72242000</v>
      </c>
      <c r="Q145" s="19">
        <v>-94996000</v>
      </c>
      <c r="R145" s="19">
        <v>-142503000</v>
      </c>
      <c r="S145" s="19">
        <v>-72401000</v>
      </c>
      <c r="T145" s="19">
        <v>-43003000</v>
      </c>
      <c r="U145" s="19">
        <v>-4965000</v>
      </c>
      <c r="V145" s="19">
        <v>-9785000</v>
      </c>
      <c r="W145" s="19">
        <v>-30562000</v>
      </c>
      <c r="X145" s="19">
        <v>-61251000</v>
      </c>
      <c r="Y145" s="19">
        <v>-84801000</v>
      </c>
      <c r="Z145" s="19">
        <v>-65478000</v>
      </c>
      <c r="AA145" s="19">
        <v>-60644000</v>
      </c>
      <c r="AB145" s="19">
        <v>-38984000</v>
      </c>
      <c r="AC145" s="19">
        <v>-88278000</v>
      </c>
      <c r="AD145" s="19">
        <v>-60400000</v>
      </c>
      <c r="AE145" s="19">
        <v>346000</v>
      </c>
      <c r="AF145" s="19">
        <v>273741000</v>
      </c>
      <c r="AG145" s="19">
        <v>278143000</v>
      </c>
      <c r="AH145" s="19">
        <v>-444263000</v>
      </c>
      <c r="AI145" s="19">
        <v>-28597000</v>
      </c>
      <c r="AJ145" s="19">
        <v>-269722000</v>
      </c>
      <c r="AK145" s="19">
        <v>-366286000</v>
      </c>
      <c r="AL145" s="19">
        <v>-453897000</v>
      </c>
    </row>
    <row r="146" spans="1:48" x14ac:dyDescent="0.2">
      <c r="A146" t="s">
        <v>1326</v>
      </c>
      <c r="B146" s="19">
        <v>82315000</v>
      </c>
      <c r="E146" s="19">
        <v>1800000</v>
      </c>
      <c r="F146" s="19">
        <v>2100000</v>
      </c>
      <c r="H146" s="19">
        <v>5500000</v>
      </c>
      <c r="I146" s="19">
        <v>3000000</v>
      </c>
      <c r="J146" s="19">
        <v>4000000</v>
      </c>
      <c r="K146" s="19">
        <v>3800000</v>
      </c>
      <c r="L146" s="19">
        <v>-1000000</v>
      </c>
      <c r="M146" s="19">
        <v>-7200000</v>
      </c>
      <c r="N146" s="19">
        <v>-17859000</v>
      </c>
      <c r="O146" s="19">
        <v>6358000</v>
      </c>
      <c r="P146" s="19">
        <v>9771000</v>
      </c>
      <c r="Q146" s="19">
        <v>859000</v>
      </c>
      <c r="R146" s="19">
        <v>-34485000</v>
      </c>
      <c r="S146" s="19">
        <v>-6960000</v>
      </c>
      <c r="T146" s="19">
        <v>2799000</v>
      </c>
      <c r="U146" s="19">
        <v>298000</v>
      </c>
      <c r="V146" s="19">
        <v>-965000</v>
      </c>
      <c r="W146" s="19">
        <v>2084000</v>
      </c>
      <c r="X146" s="19">
        <v>2657000</v>
      </c>
      <c r="Y146" s="19">
        <v>6596000</v>
      </c>
      <c r="Z146" s="19">
        <v>-1461000</v>
      </c>
      <c r="AA146" s="19">
        <v>4463000</v>
      </c>
      <c r="AB146" s="19">
        <v>-4354000</v>
      </c>
      <c r="AC146" s="19">
        <v>4377000</v>
      </c>
      <c r="AD146" s="19">
        <v>1489000</v>
      </c>
      <c r="AE146" s="19">
        <v>490000</v>
      </c>
      <c r="AF146" s="19">
        <v>30187000</v>
      </c>
      <c r="AG146" s="19">
        <v>-13991000</v>
      </c>
      <c r="AH146" s="19">
        <v>25002000</v>
      </c>
      <c r="AI146" s="19">
        <v>4747000</v>
      </c>
      <c r="AJ146" s="19">
        <v>167602000</v>
      </c>
      <c r="AK146" s="19">
        <v>86966000</v>
      </c>
      <c r="AL146" s="19">
        <v>104121000</v>
      </c>
    </row>
    <row r="147" spans="1:48" x14ac:dyDescent="0.2">
      <c r="A147" t="s">
        <v>1327</v>
      </c>
      <c r="B147" s="19">
        <v>82315000</v>
      </c>
      <c r="E147" s="19">
        <v>1800000</v>
      </c>
      <c r="F147" s="19">
        <v>2100000</v>
      </c>
      <c r="H147" s="19">
        <v>5500000</v>
      </c>
      <c r="I147" s="19">
        <v>3000000</v>
      </c>
      <c r="J147" s="19">
        <v>4000000</v>
      </c>
      <c r="K147" s="19">
        <v>3800000</v>
      </c>
      <c r="L147" s="19">
        <v>-1000000</v>
      </c>
      <c r="M147" s="19">
        <v>-7200000</v>
      </c>
      <c r="N147" s="19">
        <v>-17859000</v>
      </c>
      <c r="O147" s="19">
        <v>6358000</v>
      </c>
      <c r="P147" s="19">
        <v>9771000</v>
      </c>
      <c r="Q147" s="19">
        <v>859000</v>
      </c>
      <c r="R147" s="19">
        <v>-34485000</v>
      </c>
      <c r="S147" s="19">
        <v>-6960000</v>
      </c>
      <c r="T147" s="19">
        <v>2799000</v>
      </c>
      <c r="U147" s="19">
        <v>298000</v>
      </c>
      <c r="V147" s="19">
        <v>-965000</v>
      </c>
      <c r="W147" s="19">
        <v>2084000</v>
      </c>
      <c r="X147" s="19">
        <v>2657000</v>
      </c>
      <c r="Y147" s="19">
        <v>6596000</v>
      </c>
      <c r="Z147" s="19">
        <v>-1461000</v>
      </c>
      <c r="AA147" s="19">
        <v>4463000</v>
      </c>
      <c r="AB147" s="19">
        <v>-4354000</v>
      </c>
      <c r="AC147" s="19">
        <v>4377000</v>
      </c>
      <c r="AD147" s="19">
        <v>1489000</v>
      </c>
      <c r="AE147" s="19">
        <v>490000</v>
      </c>
      <c r="AF147" s="19">
        <v>30187000</v>
      </c>
      <c r="AG147" s="19">
        <v>-13991000</v>
      </c>
      <c r="AH147" s="19">
        <v>25002000</v>
      </c>
      <c r="AI147" s="19">
        <v>4747000</v>
      </c>
      <c r="AJ147" s="19">
        <v>167602000</v>
      </c>
      <c r="AK147" s="19">
        <v>86966000</v>
      </c>
      <c r="AL147" s="19">
        <v>104121000</v>
      </c>
    </row>
    <row r="148" spans="1:48" x14ac:dyDescent="0.2">
      <c r="A148" t="s">
        <v>1328</v>
      </c>
      <c r="B148" s="19">
        <v>-253003000</v>
      </c>
      <c r="C148" s="19">
        <v>-4100000</v>
      </c>
      <c r="D148" s="19"/>
      <c r="E148" s="19">
        <v>-11400000</v>
      </c>
      <c r="F148" s="19">
        <v>-21700000</v>
      </c>
      <c r="G148" s="19">
        <v>-15100000</v>
      </c>
      <c r="H148" s="19">
        <v>-24100000</v>
      </c>
      <c r="I148" s="19">
        <v>-25800000</v>
      </c>
      <c r="J148" s="19">
        <v>-30500000</v>
      </c>
      <c r="K148" s="19">
        <v>-31900000</v>
      </c>
      <c r="L148" s="19">
        <v>-27200000</v>
      </c>
      <c r="M148" s="19">
        <v>-30700000</v>
      </c>
      <c r="N148" s="19">
        <v>-5596000</v>
      </c>
      <c r="O148" s="19">
        <v>-45493000</v>
      </c>
      <c r="P148" s="19">
        <v>-49787000</v>
      </c>
      <c r="Q148" s="19">
        <v>-65781000</v>
      </c>
      <c r="R148" s="19">
        <v>-38771000</v>
      </c>
      <c r="S148" s="19">
        <v>-32877000</v>
      </c>
      <c r="T148" s="19">
        <v>-61337000</v>
      </c>
      <c r="U148" s="19">
        <v>-26452000</v>
      </c>
      <c r="V148" s="19">
        <v>5075000</v>
      </c>
      <c r="W148" s="19">
        <v>-11874000</v>
      </c>
      <c r="X148" s="19">
        <v>-41407000</v>
      </c>
      <c r="Y148" s="19">
        <v>-62870000</v>
      </c>
      <c r="Z148" s="19">
        <v>-41219000</v>
      </c>
      <c r="AA148" s="19">
        <v>-41884000</v>
      </c>
      <c r="AB148" s="19">
        <v>-18424000</v>
      </c>
      <c r="AC148" s="19">
        <v>-45313000</v>
      </c>
      <c r="AD148" s="19">
        <v>-11127000</v>
      </c>
      <c r="AE148" s="19">
        <v>35848000</v>
      </c>
      <c r="AF148" s="19">
        <v>-49026000</v>
      </c>
      <c r="AG148" s="19">
        <v>381191000</v>
      </c>
      <c r="AH148" s="19">
        <v>-136194000</v>
      </c>
      <c r="AI148" s="19">
        <v>-9935000</v>
      </c>
      <c r="AJ148" s="19">
        <v>-395360000</v>
      </c>
      <c r="AK148" s="19">
        <v>-322836000</v>
      </c>
      <c r="AL148" s="19">
        <v>-457842000</v>
      </c>
    </row>
    <row r="150" spans="1:48" x14ac:dyDescent="0.2">
      <c r="A150" t="s">
        <v>1329</v>
      </c>
      <c r="B150">
        <v>2.3E-2</v>
      </c>
      <c r="C150">
        <v>0.4</v>
      </c>
      <c r="E150">
        <v>0.4</v>
      </c>
      <c r="F150">
        <v>0.4</v>
      </c>
      <c r="G150">
        <v>0.4</v>
      </c>
      <c r="H150">
        <v>0.4</v>
      </c>
      <c r="I150">
        <v>0.4</v>
      </c>
      <c r="J150">
        <v>0.4</v>
      </c>
      <c r="K150">
        <v>0.4</v>
      </c>
      <c r="L150">
        <v>0.4</v>
      </c>
      <c r="M150">
        <v>0.4</v>
      </c>
      <c r="N150">
        <v>0.4</v>
      </c>
      <c r="O150">
        <v>0.4</v>
      </c>
      <c r="P150">
        <v>0.4</v>
      </c>
      <c r="Q150">
        <v>0.4</v>
      </c>
      <c r="R150">
        <v>0.4</v>
      </c>
      <c r="S150">
        <v>0.4</v>
      </c>
      <c r="T150">
        <v>0.4</v>
      </c>
      <c r="U150">
        <v>0.35</v>
      </c>
      <c r="V150">
        <v>0</v>
      </c>
      <c r="W150">
        <v>0.35</v>
      </c>
      <c r="X150">
        <v>0.35</v>
      </c>
      <c r="Y150">
        <v>0.35</v>
      </c>
      <c r="Z150">
        <v>0.122</v>
      </c>
      <c r="AA150">
        <v>8.8999999999999996E-2</v>
      </c>
      <c r="AB150">
        <v>0.28199999999999997</v>
      </c>
      <c r="AC150">
        <v>0.4</v>
      </c>
      <c r="AD150">
        <v>0.4</v>
      </c>
      <c r="AE150">
        <v>0.35699999999999998</v>
      </c>
      <c r="AF150">
        <v>0.27</v>
      </c>
      <c r="AG150">
        <v>0.152</v>
      </c>
      <c r="AH150">
        <v>0.27</v>
      </c>
      <c r="AI150">
        <v>1.9E-2</v>
      </c>
      <c r="AJ150">
        <v>0.21</v>
      </c>
      <c r="AK150">
        <v>0.21</v>
      </c>
      <c r="AL150">
        <v>1.2999999999999999E-2</v>
      </c>
    </row>
    <row r="151" spans="1:48"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row>
    <row r="153" spans="1:48" x14ac:dyDescent="0.2">
      <c r="A153" t="s">
        <v>1331</v>
      </c>
      <c r="B153">
        <v>455377</v>
      </c>
      <c r="E153">
        <v>64500</v>
      </c>
      <c r="F153">
        <v>-1500</v>
      </c>
      <c r="G153">
        <v>39900</v>
      </c>
      <c r="H153">
        <v>3700</v>
      </c>
      <c r="I153">
        <v>50100</v>
      </c>
      <c r="J153">
        <v>23000</v>
      </c>
      <c r="K153">
        <v>36700</v>
      </c>
      <c r="L153">
        <v>15100</v>
      </c>
      <c r="M153">
        <v>63900</v>
      </c>
      <c r="N153">
        <v>122884</v>
      </c>
      <c r="O153">
        <v>237040</v>
      </c>
      <c r="P153">
        <v>129595</v>
      </c>
      <c r="Q153">
        <v>41853</v>
      </c>
      <c r="R153">
        <v>12153</v>
      </c>
      <c r="S153">
        <v>37601</v>
      </c>
      <c r="T153">
        <v>149463</v>
      </c>
      <c r="U153">
        <v>43650</v>
      </c>
      <c r="V153">
        <v>107585</v>
      </c>
      <c r="W153">
        <v>202001</v>
      </c>
      <c r="X153">
        <v>4696</v>
      </c>
      <c r="Y153">
        <v>-672</v>
      </c>
      <c r="Z153">
        <v>39130</v>
      </c>
      <c r="AA153">
        <v>227724</v>
      </c>
      <c r="AB153">
        <v>59588</v>
      </c>
      <c r="AC153">
        <v>24726</v>
      </c>
      <c r="AD153">
        <v>11394</v>
      </c>
      <c r="AE153">
        <v>229087</v>
      </c>
      <c r="AF153">
        <v>475865</v>
      </c>
      <c r="AG153">
        <v>100021</v>
      </c>
      <c r="AH153">
        <v>-596609</v>
      </c>
      <c r="AI153">
        <v>245933</v>
      </c>
      <c r="AJ153">
        <v>-55295</v>
      </c>
      <c r="AK153">
        <v>644082</v>
      </c>
      <c r="AL153">
        <v>478058</v>
      </c>
    </row>
    <row r="154" spans="1:48" ht="18" x14ac:dyDescent="0.2">
      <c r="A154" s="22"/>
    </row>
    <row r="155" spans="1:48" ht="18" x14ac:dyDescent="0.2">
      <c r="A155" s="23"/>
    </row>
    <row r="156" spans="1:48" ht="18" x14ac:dyDescent="0.2">
      <c r="A156" s="23"/>
    </row>
    <row r="157" spans="1:48" ht="18" x14ac:dyDescent="0.2">
      <c r="A157" s="23"/>
    </row>
    <row r="158" spans="1:48" ht="18" x14ac:dyDescent="0.2">
      <c r="A158" s="23"/>
    </row>
    <row r="159" spans="1:48" ht="18" x14ac:dyDescent="0.2">
      <c r="A159" s="23"/>
    </row>
    <row r="160" spans="1:48"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L67">
    <sortCondition ref="C1:AL1"/>
  </sortState>
  <hyperlinks>
    <hyperlink ref="E102:G102" r:id="rId1" display="https://dialnet.unirioja.es/descarga/articulo/7024428.pdf" xr:uid="{9DCD6AD4-33FF-2242-9B49-B17612982C69}"/>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3090-80EA-FD41-AF7E-7D7FD8319A19}">
  <dimension ref="A1:AU151"/>
  <sheetViews>
    <sheetView workbookViewId="0"/>
  </sheetViews>
  <sheetFormatPr baseColWidth="10" defaultRowHeight="16" x14ac:dyDescent="0.2"/>
  <sheetData>
    <row r="1" spans="1:47" x14ac:dyDescent="0.2">
      <c r="A1" t="s">
        <v>1283</v>
      </c>
      <c r="B1" t="s">
        <v>1284</v>
      </c>
      <c r="C1" s="17">
        <v>43465</v>
      </c>
      <c r="D1" s="17">
        <v>43830</v>
      </c>
      <c r="E1" s="17">
        <v>44196</v>
      </c>
      <c r="F1" s="17">
        <v>44561</v>
      </c>
      <c r="G1" s="17">
        <v>44926</v>
      </c>
      <c r="H1" s="17">
        <v>45291</v>
      </c>
      <c r="I1" s="17">
        <v>45657</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I3" si="0">D$2*D90</f>
        <v>3702912.2710450906</v>
      </c>
      <c r="E3">
        <f t="shared" si="0"/>
        <v>41909725.354936332</v>
      </c>
      <c r="F3">
        <f t="shared" si="0"/>
        <v>88447609.851881579</v>
      </c>
      <c r="G3">
        <f t="shared" si="0"/>
        <v>52908234.323638193</v>
      </c>
      <c r="H3">
        <f t="shared" si="0"/>
        <v>83451107.583999991</v>
      </c>
      <c r="I3">
        <f t="shared" si="0"/>
        <v>48484160</v>
      </c>
    </row>
    <row r="4" spans="1:47" x14ac:dyDescent="0.2">
      <c r="A4" t="s">
        <v>1332</v>
      </c>
      <c r="C4">
        <f t="shared" ref="C4:I4" si="1">C$2*C91</f>
        <v>0</v>
      </c>
      <c r="D4">
        <f t="shared" si="1"/>
        <v>3702912.2710450906</v>
      </c>
      <c r="E4">
        <f t="shared" si="1"/>
        <v>41909725.354936332</v>
      </c>
      <c r="F4">
        <f t="shared" si="1"/>
        <v>88447609.851881579</v>
      </c>
      <c r="G4">
        <f t="shared" si="1"/>
        <v>52908234.323638193</v>
      </c>
      <c r="H4">
        <f t="shared" si="1"/>
        <v>83451107.583999991</v>
      </c>
      <c r="I4">
        <f t="shared" si="1"/>
        <v>48484160</v>
      </c>
    </row>
    <row r="5" spans="1:47" x14ac:dyDescent="0.2">
      <c r="A5" t="s">
        <v>1287</v>
      </c>
      <c r="C5">
        <f t="shared" ref="C5:I5" si="2">C$2*C92</f>
        <v>27492281.621896442</v>
      </c>
      <c r="D5">
        <f t="shared" si="2"/>
        <v>56968560.66895172</v>
      </c>
      <c r="E5">
        <f t="shared" si="2"/>
        <v>98928821.636154279</v>
      </c>
      <c r="F5">
        <f t="shared" si="2"/>
        <v>210531834.07213715</v>
      </c>
      <c r="G5">
        <f t="shared" si="2"/>
        <v>235109794.01467738</v>
      </c>
      <c r="H5">
        <f t="shared" si="2"/>
        <v>259215330.89399996</v>
      </c>
      <c r="I5">
        <f t="shared" si="2"/>
        <v>312895460</v>
      </c>
    </row>
    <row r="6" spans="1:47" x14ac:dyDescent="0.2">
      <c r="A6" t="s">
        <v>1333</v>
      </c>
      <c r="C6">
        <f t="shared" ref="C6:I6" si="3">C$2*C93</f>
        <v>4834314.776830608</v>
      </c>
      <c r="D6">
        <f t="shared" si="3"/>
        <v>10072577.653446104</v>
      </c>
      <c r="E6">
        <f t="shared" si="3"/>
        <v>22452254.286788333</v>
      </c>
      <c r="F6">
        <f t="shared" si="3"/>
        <v>44137582.107681178</v>
      </c>
      <c r="G6">
        <f t="shared" si="3"/>
        <v>49527603.112423792</v>
      </c>
      <c r="H6">
        <f t="shared" si="3"/>
        <v>58444019.90699999</v>
      </c>
      <c r="I6">
        <f t="shared" si="3"/>
        <v>65440020</v>
      </c>
    </row>
    <row r="7" spans="1:47" x14ac:dyDescent="0.2">
      <c r="A7" t="s">
        <v>1334</v>
      </c>
      <c r="C7">
        <f t="shared" ref="C7:I7" si="4">C$2*C94</f>
        <v>4834314.776830608</v>
      </c>
      <c r="D7">
        <f t="shared" si="4"/>
        <v>10072577.653446104</v>
      </c>
      <c r="E7">
        <f t="shared" si="4"/>
        <v>22452254.286788333</v>
      </c>
      <c r="F7">
        <f t="shared" si="4"/>
        <v>44137582.107681178</v>
      </c>
      <c r="G7">
        <f t="shared" si="4"/>
        <v>49527603.112423792</v>
      </c>
      <c r="H7">
        <f t="shared" si="4"/>
        <v>58444019.90699999</v>
      </c>
      <c r="I7">
        <f t="shared" si="4"/>
        <v>65440020</v>
      </c>
    </row>
    <row r="8" spans="1:47" x14ac:dyDescent="0.2">
      <c r="A8" s="46" t="s">
        <v>1408</v>
      </c>
      <c r="C8" t="e">
        <f t="shared" ref="C8:I8" si="5">C$2*C95</f>
        <v>#DIV/0!</v>
      </c>
      <c r="D8">
        <f t="shared" si="5"/>
        <v>2.7201772324471709</v>
      </c>
      <c r="E8">
        <f t="shared" si="5"/>
        <v>0.53572897690544741</v>
      </c>
      <c r="F8">
        <f t="shared" si="5"/>
        <v>0.49902515377855883</v>
      </c>
      <c r="G8">
        <f t="shared" si="5"/>
        <v>0.93610387391620042</v>
      </c>
      <c r="H8">
        <f t="shared" si="5"/>
        <v>0.70033845684039087</v>
      </c>
      <c r="I8">
        <f t="shared" si="5"/>
        <v>1.3497195785180149</v>
      </c>
    </row>
    <row r="9" spans="1:47" x14ac:dyDescent="0.2">
      <c r="A9" t="s">
        <v>1335</v>
      </c>
      <c r="C9">
        <f t="shared" ref="C9:I9" si="6">C$2*C96</f>
        <v>4834314.776830608</v>
      </c>
      <c r="D9">
        <f t="shared" si="6"/>
        <v>10072577.653446104</v>
      </c>
      <c r="E9">
        <f t="shared" si="6"/>
        <v>22452254.286788333</v>
      </c>
      <c r="F9">
        <f t="shared" si="6"/>
        <v>44137582.107681178</v>
      </c>
      <c r="G9">
        <f t="shared" si="6"/>
        <v>49527603.112423792</v>
      </c>
      <c r="H9">
        <f t="shared" si="6"/>
        <v>58444019.90699999</v>
      </c>
      <c r="I9">
        <f t="shared" si="6"/>
        <v>65440020</v>
      </c>
    </row>
    <row r="10" spans="1:47" x14ac:dyDescent="0.2">
      <c r="A10" s="46" t="s">
        <v>1409</v>
      </c>
      <c r="C10" t="e">
        <f t="shared" ref="C10:I10" si="7">C$2*C97</f>
        <v>#DIV/0!</v>
      </c>
      <c r="D10">
        <f t="shared" si="7"/>
        <v>2.7201772324471709</v>
      </c>
      <c r="E10">
        <f t="shared" si="7"/>
        <v>0.53572897690544741</v>
      </c>
      <c r="F10">
        <f t="shared" si="7"/>
        <v>0.49902515377855883</v>
      </c>
      <c r="G10">
        <f t="shared" si="7"/>
        <v>0.93610387391620042</v>
      </c>
      <c r="H10">
        <f t="shared" si="7"/>
        <v>0.70033845684039087</v>
      </c>
      <c r="I10">
        <f t="shared" si="7"/>
        <v>1.3497195785180149</v>
      </c>
    </row>
    <row r="11" spans="1:47" x14ac:dyDescent="0.2">
      <c r="A11" t="s">
        <v>1336</v>
      </c>
      <c r="C11">
        <f t="shared" ref="C11:I11" si="8">C$2*C98</f>
        <v>22657966.845065836</v>
      </c>
      <c r="D11">
        <f t="shared" si="8"/>
        <v>46895983.015505619</v>
      </c>
      <c r="E11">
        <f t="shared" si="8"/>
        <v>76476567.34936595</v>
      </c>
      <c r="F11">
        <f t="shared" si="8"/>
        <v>166394251.96445596</v>
      </c>
      <c r="G11">
        <f t="shared" si="8"/>
        <v>185582190.90225357</v>
      </c>
      <c r="H11">
        <f t="shared" si="8"/>
        <v>200771310.98699996</v>
      </c>
      <c r="I11">
        <f t="shared" si="8"/>
        <v>247455440</v>
      </c>
    </row>
    <row r="12" spans="1:47" x14ac:dyDescent="0.2">
      <c r="A12" t="s">
        <v>1293</v>
      </c>
      <c r="C12">
        <f t="shared" ref="C12:I12" si="9">C$2*C99</f>
        <v>-27492281.621896442</v>
      </c>
      <c r="D12">
        <f t="shared" si="9"/>
        <v>-53265648.397906631</v>
      </c>
      <c r="E12">
        <f t="shared" si="9"/>
        <v>-57019096.281217955</v>
      </c>
      <c r="F12">
        <f t="shared" si="9"/>
        <v>-122084224.22025558</v>
      </c>
      <c r="G12">
        <f t="shared" si="9"/>
        <v>-182201559.69103917</v>
      </c>
      <c r="H12">
        <f t="shared" si="9"/>
        <v>-175764223.30999997</v>
      </c>
      <c r="I12">
        <f t="shared" si="9"/>
        <v>-264411300</v>
      </c>
    </row>
    <row r="13" spans="1:47" x14ac:dyDescent="0.2">
      <c r="A13" s="46" t="s">
        <v>1410</v>
      </c>
      <c r="C13" t="e">
        <f t="shared" ref="C13:I13" si="10">C$2*C100</f>
        <v>#DIV/0!</v>
      </c>
      <c r="D13">
        <f t="shared" si="10"/>
        <v>-14.384798909338787</v>
      </c>
      <c r="E13">
        <f t="shared" si="10"/>
        <v>-1.3605218311100664</v>
      </c>
      <c r="F13">
        <f t="shared" si="10"/>
        <v>-1.3802998681898064</v>
      </c>
      <c r="G13">
        <f t="shared" si="10"/>
        <v>-3.4437278435057448</v>
      </c>
      <c r="H13">
        <f t="shared" si="10"/>
        <v>-2.1061940146579805</v>
      </c>
      <c r="I13">
        <f t="shared" si="10"/>
        <v>-5.4535605030591432</v>
      </c>
    </row>
    <row r="14" spans="1:47" x14ac:dyDescent="0.2">
      <c r="A14" t="s">
        <v>1295</v>
      </c>
      <c r="C14">
        <f t="shared" ref="C14:I14" si="11">C$2*C101</f>
        <v>-20506.107218793673</v>
      </c>
      <c r="D14">
        <f t="shared" si="11"/>
        <v>1210324.7675297349</v>
      </c>
      <c r="E14">
        <f t="shared" si="11"/>
        <v>875530.78472585441</v>
      </c>
      <c r="F14">
        <f t="shared" si="11"/>
        <v>380109.04387685267</v>
      </c>
      <c r="G14">
        <f t="shared" si="11"/>
        <v>7285531.4337935997</v>
      </c>
      <c r="H14">
        <f t="shared" si="11"/>
        <v>19716003.735999998</v>
      </c>
      <c r="I14">
        <f t="shared" si="11"/>
        <v>38910310</v>
      </c>
    </row>
    <row r="15" spans="1:47" x14ac:dyDescent="0.2">
      <c r="A15" t="s">
        <v>1337</v>
      </c>
      <c r="C15">
        <f t="shared" ref="C15:I15" si="12">C$2*C102</f>
        <v>0</v>
      </c>
      <c r="D15">
        <f t="shared" si="12"/>
        <v>1268379.9701432569</v>
      </c>
      <c r="E15">
        <f t="shared" si="12"/>
        <v>1017142.6556730742</v>
      </c>
      <c r="F15">
        <f t="shared" si="12"/>
        <v>592630.07479841565</v>
      </c>
      <c r="G15">
        <f t="shared" si="12"/>
        <v>7484392.0932767997</v>
      </c>
      <c r="H15">
        <f t="shared" si="12"/>
        <v>19924121.827999998</v>
      </c>
      <c r="I15">
        <f t="shared" si="12"/>
        <v>39166780</v>
      </c>
    </row>
    <row r="16" spans="1:47" x14ac:dyDescent="0.2">
      <c r="A16" s="46"/>
      <c r="C16" t="e">
        <f t="shared" ref="C16:I16" si="13">C$2*C103</f>
        <v>#DIV/0!</v>
      </c>
      <c r="D16">
        <f t="shared" si="13"/>
        <v>0.34253578732106338</v>
      </c>
      <c r="E16">
        <f t="shared" si="13"/>
        <v>2.4269847799259565E-2</v>
      </c>
      <c r="F16">
        <f t="shared" si="13"/>
        <v>6.700351493848857E-3</v>
      </c>
      <c r="G16">
        <f t="shared" si="13"/>
        <v>0.1414598727202836</v>
      </c>
      <c r="H16">
        <f t="shared" si="13"/>
        <v>0.23875203583061891</v>
      </c>
      <c r="I16">
        <f t="shared" si="13"/>
        <v>0.80782630863358262</v>
      </c>
    </row>
    <row r="17" spans="1:9" x14ac:dyDescent="0.2">
      <c r="A17" t="s">
        <v>1338</v>
      </c>
      <c r="C17">
        <f t="shared" ref="C17:I17" si="14">C$2*C104</f>
        <v>20506.107218793673</v>
      </c>
      <c r="D17">
        <f t="shared" si="14"/>
        <v>58055.202613522211</v>
      </c>
      <c r="E17">
        <f t="shared" si="14"/>
        <v>141611.87094721978</v>
      </c>
      <c r="F17">
        <f t="shared" si="14"/>
        <v>212521.03092156298</v>
      </c>
      <c r="G17">
        <f t="shared" si="14"/>
        <v>198860.65948319997</v>
      </c>
      <c r="H17">
        <f t="shared" si="14"/>
        <v>208118.09199999998</v>
      </c>
      <c r="I17">
        <f t="shared" si="14"/>
        <v>256470</v>
      </c>
    </row>
    <row r="18" spans="1:9" x14ac:dyDescent="0.2">
      <c r="A18" t="s">
        <v>1298</v>
      </c>
      <c r="C18">
        <f t="shared" ref="C18:I18" si="15">C$2*C105</f>
        <v>0</v>
      </c>
      <c r="D18">
        <f t="shared" si="15"/>
        <v>0</v>
      </c>
      <c r="E18">
        <f t="shared" si="15"/>
        <v>0</v>
      </c>
      <c r="F18">
        <f t="shared" si="15"/>
        <v>0</v>
      </c>
      <c r="G18">
        <f t="shared" si="15"/>
        <v>0</v>
      </c>
      <c r="H18">
        <f t="shared" si="15"/>
        <v>0</v>
      </c>
      <c r="I18">
        <f t="shared" si="15"/>
        <v>-5072750</v>
      </c>
    </row>
    <row r="19" spans="1:9" x14ac:dyDescent="0.2">
      <c r="A19" t="s">
        <v>1341</v>
      </c>
      <c r="C19">
        <f t="shared" ref="C19:I19" si="16">C$2*C106</f>
        <v>0</v>
      </c>
      <c r="D19">
        <f t="shared" si="16"/>
        <v>0</v>
      </c>
      <c r="E19">
        <f t="shared" si="16"/>
        <v>0</v>
      </c>
      <c r="F19">
        <f t="shared" si="16"/>
        <v>0</v>
      </c>
      <c r="G19">
        <f t="shared" si="16"/>
        <v>0</v>
      </c>
      <c r="H19">
        <f t="shared" si="16"/>
        <v>0</v>
      </c>
      <c r="I19">
        <f t="shared" si="16"/>
        <v>-5072750</v>
      </c>
    </row>
    <row r="20" spans="1:9" x14ac:dyDescent="0.2">
      <c r="A20" t="s">
        <v>1361</v>
      </c>
      <c r="C20">
        <f t="shared" ref="C20:I20" si="17">C$2*C107</f>
        <v>0</v>
      </c>
      <c r="D20">
        <f t="shared" si="17"/>
        <v>0</v>
      </c>
      <c r="E20">
        <f t="shared" si="17"/>
        <v>0</v>
      </c>
      <c r="F20">
        <f t="shared" si="17"/>
        <v>0</v>
      </c>
      <c r="G20">
        <f t="shared" si="17"/>
        <v>0</v>
      </c>
      <c r="H20">
        <f t="shared" si="17"/>
        <v>0</v>
      </c>
      <c r="I20">
        <f t="shared" si="17"/>
        <v>5072750</v>
      </c>
    </row>
    <row r="21" spans="1:9" x14ac:dyDescent="0.2">
      <c r="A21" t="s">
        <v>1304</v>
      </c>
      <c r="C21">
        <f t="shared" ref="C21:I21" si="18">C$2*C108</f>
        <v>-27512787.729115237</v>
      </c>
      <c r="D21">
        <f t="shared" si="18"/>
        <v>-52055323.630376898</v>
      </c>
      <c r="E21">
        <f t="shared" si="18"/>
        <v>-56143565.496492095</v>
      </c>
      <c r="F21">
        <f t="shared" si="18"/>
        <v>-121704115.17637873</v>
      </c>
      <c r="G21">
        <f t="shared" si="18"/>
        <v>-174916028.25724557</v>
      </c>
      <c r="H21">
        <f t="shared" si="18"/>
        <v>-156048219.57399997</v>
      </c>
      <c r="I21">
        <f t="shared" si="18"/>
        <v>-230573740</v>
      </c>
    </row>
    <row r="22" spans="1:9" x14ac:dyDescent="0.2">
      <c r="A22" t="s">
        <v>1306</v>
      </c>
      <c r="C22">
        <f t="shared" ref="C22:I22" si="19">C$2*C109</f>
        <v>-27512787.729115237</v>
      </c>
      <c r="D22">
        <f t="shared" si="19"/>
        <v>-52055323.630376898</v>
      </c>
      <c r="E22">
        <f t="shared" si="19"/>
        <v>-67287804.036251575</v>
      </c>
      <c r="F22">
        <f t="shared" si="19"/>
        <v>-121704115.17637873</v>
      </c>
      <c r="G22">
        <f t="shared" si="19"/>
        <v>-174916028.25724557</v>
      </c>
      <c r="H22">
        <f t="shared" si="19"/>
        <v>-156048219.57399997</v>
      </c>
      <c r="I22">
        <f t="shared" si="19"/>
        <v>-230573740</v>
      </c>
    </row>
    <row r="23" spans="1:9" x14ac:dyDescent="0.2">
      <c r="A23" t="s">
        <v>1345</v>
      </c>
      <c r="C23">
        <f t="shared" ref="C23:I23" si="20">C$2*C110</f>
        <v>-27512787.729115237</v>
      </c>
      <c r="D23">
        <f t="shared" si="20"/>
        <v>-52055323.630376898</v>
      </c>
      <c r="E23">
        <f t="shared" si="20"/>
        <v>-56143565.496492095</v>
      </c>
      <c r="F23">
        <f t="shared" si="20"/>
        <v>-121704115.17637873</v>
      </c>
      <c r="G23">
        <f t="shared" si="20"/>
        <v>-174916028.25724557</v>
      </c>
      <c r="H23">
        <f t="shared" si="20"/>
        <v>-156048219.57399997</v>
      </c>
      <c r="I23">
        <f t="shared" si="20"/>
        <v>-230573740</v>
      </c>
    </row>
    <row r="24" spans="1:9" x14ac:dyDescent="0.2">
      <c r="A24" t="s">
        <v>1346</v>
      </c>
      <c r="C24">
        <f t="shared" ref="C24:I24" si="21">C$2*C111</f>
        <v>-27512787.729115237</v>
      </c>
      <c r="D24">
        <f t="shared" si="21"/>
        <v>-52055323.630376898</v>
      </c>
      <c r="E24">
        <f t="shared" si="21"/>
        <v>-56143565.496492095</v>
      </c>
      <c r="F24">
        <f t="shared" si="21"/>
        <v>-121704115.17637873</v>
      </c>
      <c r="G24">
        <f t="shared" si="21"/>
        <v>-174916028.25724557</v>
      </c>
      <c r="H24">
        <f t="shared" si="21"/>
        <v>-156048219.57399997</v>
      </c>
      <c r="I24">
        <f t="shared" si="21"/>
        <v>-230573740</v>
      </c>
    </row>
    <row r="25" spans="1:9" x14ac:dyDescent="0.2">
      <c r="A25" t="s">
        <v>1347</v>
      </c>
      <c r="C25">
        <f t="shared" ref="C25:I25" si="22">C$2*C112</f>
        <v>-27512787.729115237</v>
      </c>
      <c r="D25">
        <f t="shared" si="22"/>
        <v>-52055323.630376898</v>
      </c>
      <c r="E25">
        <f t="shared" si="22"/>
        <v>-56143565.496492095</v>
      </c>
      <c r="F25">
        <f t="shared" si="22"/>
        <v>-121704115.17637873</v>
      </c>
      <c r="G25">
        <f t="shared" si="22"/>
        <v>-174916028.25724557</v>
      </c>
      <c r="H25">
        <f t="shared" si="22"/>
        <v>-156048219.57399997</v>
      </c>
      <c r="I25">
        <f t="shared" si="22"/>
        <v>-230573740</v>
      </c>
    </row>
    <row r="26" spans="1:9" x14ac:dyDescent="0.2">
      <c r="A26" t="s">
        <v>1372</v>
      </c>
      <c r="C26">
        <f t="shared" ref="C26:I26" si="23">C$2*C113</f>
        <v>0</v>
      </c>
      <c r="D26">
        <f t="shared" si="23"/>
        <v>0</v>
      </c>
      <c r="E26">
        <f t="shared" si="23"/>
        <v>11144238.53975947</v>
      </c>
      <c r="F26">
        <f t="shared" si="23"/>
        <v>0</v>
      </c>
      <c r="G26">
        <f t="shared" si="23"/>
        <v>0</v>
      </c>
      <c r="H26">
        <f t="shared" si="23"/>
        <v>0</v>
      </c>
      <c r="I26">
        <f t="shared" si="23"/>
        <v>0</v>
      </c>
    </row>
    <row r="27" spans="1:9" x14ac:dyDescent="0.2">
      <c r="A27" t="s">
        <v>1312</v>
      </c>
      <c r="C27">
        <f t="shared" ref="C27:I27" si="24">C$2*C114</f>
        <v>-27512787.729115237</v>
      </c>
      <c r="D27">
        <f t="shared" si="24"/>
        <v>-52055323.630376898</v>
      </c>
      <c r="E27">
        <f t="shared" si="24"/>
        <v>-67287804.036251575</v>
      </c>
      <c r="F27">
        <f t="shared" si="24"/>
        <v>-121704115.17637873</v>
      </c>
      <c r="G27">
        <f t="shared" si="24"/>
        <v>-174916028.25724557</v>
      </c>
      <c r="H27">
        <f t="shared" si="24"/>
        <v>-156048219.57399997</v>
      </c>
      <c r="I27">
        <f t="shared" si="24"/>
        <v>-230573740</v>
      </c>
    </row>
    <row r="28" spans="1:9" x14ac:dyDescent="0.2">
      <c r="A28" t="s">
        <v>1313</v>
      </c>
      <c r="C28">
        <f t="shared" ref="C28:I28" si="25">C$2*C115</f>
        <v>-1.3662193934521285</v>
      </c>
      <c r="D28">
        <f t="shared" si="25"/>
        <v>-1.7239871036972032</v>
      </c>
      <c r="E28">
        <f t="shared" si="25"/>
        <v>-3.8789338563803679</v>
      </c>
      <c r="F28">
        <f t="shared" si="25"/>
        <v>-2.5381083121489518</v>
      </c>
      <c r="G28">
        <f t="shared" si="25"/>
        <v>-3.2427846177089998</v>
      </c>
      <c r="H28">
        <f t="shared" si="25"/>
        <v>-2.6758040399999996</v>
      </c>
      <c r="I28">
        <f t="shared" si="25"/>
        <v>-3.0693999999999999</v>
      </c>
    </row>
    <row r="29" spans="1:9" x14ac:dyDescent="0.2">
      <c r="A29" t="s">
        <v>1314</v>
      </c>
      <c r="C29">
        <f t="shared" ref="C29:I29" si="26">C$2*C116</f>
        <v>-1.3662193934521285</v>
      </c>
      <c r="D29">
        <f t="shared" si="26"/>
        <v>-1.7239871036972032</v>
      </c>
      <c r="E29">
        <f t="shared" si="26"/>
        <v>-3.8789338563803679</v>
      </c>
      <c r="F29">
        <f t="shared" si="26"/>
        <v>-2.5381083121489518</v>
      </c>
      <c r="G29">
        <f t="shared" si="26"/>
        <v>-3.2427846177089998</v>
      </c>
      <c r="H29">
        <f t="shared" si="26"/>
        <v>-2.6758040399999996</v>
      </c>
      <c r="I29">
        <f t="shared" si="26"/>
        <v>-3.0693999999999999</v>
      </c>
    </row>
    <row r="30" spans="1:9" x14ac:dyDescent="0.2">
      <c r="A30" t="s">
        <v>1315</v>
      </c>
      <c r="C30">
        <f t="shared" ref="C30:I30" si="27">C$2*C117</f>
        <v>25811108.927670863</v>
      </c>
      <c r="D30">
        <f t="shared" si="27"/>
        <v>38108307.085624807</v>
      </c>
      <c r="E30">
        <f t="shared" si="27"/>
        <v>21364406.671062671</v>
      </c>
      <c r="F30">
        <f t="shared" si="27"/>
        <v>58278152.233591981</v>
      </c>
      <c r="G30">
        <f t="shared" si="27"/>
        <v>60938622.085218444</v>
      </c>
      <c r="H30">
        <f t="shared" si="27"/>
        <v>61974062.706672989</v>
      </c>
      <c r="I30">
        <f t="shared" si="27"/>
        <v>77295310.730000004</v>
      </c>
    </row>
    <row r="31" spans="1:9" x14ac:dyDescent="0.2">
      <c r="A31" t="s">
        <v>1316</v>
      </c>
      <c r="C31">
        <f t="shared" ref="C31:I31" si="28">C$2*C118</f>
        <v>25811108.927670863</v>
      </c>
      <c r="D31">
        <f t="shared" si="28"/>
        <v>38108307.085624807</v>
      </c>
      <c r="E31">
        <f t="shared" si="28"/>
        <v>21364406.671062671</v>
      </c>
      <c r="F31">
        <f t="shared" si="28"/>
        <v>58278152.233591981</v>
      </c>
      <c r="G31">
        <f t="shared" si="28"/>
        <v>60938622.085218444</v>
      </c>
      <c r="H31">
        <f t="shared" si="28"/>
        <v>61974062.706672989</v>
      </c>
      <c r="I31">
        <f t="shared" si="28"/>
        <v>77295310.730000004</v>
      </c>
    </row>
    <row r="32" spans="1:9" x14ac:dyDescent="0.2">
      <c r="A32" t="s">
        <v>1317</v>
      </c>
      <c r="C32">
        <f t="shared" ref="C32:I32" si="29">C$2*C119</f>
        <v>-27492281.621896442</v>
      </c>
      <c r="D32">
        <f t="shared" si="29"/>
        <v>-53265648.397906631</v>
      </c>
      <c r="E32">
        <f t="shared" si="29"/>
        <v>-57019096.281217955</v>
      </c>
      <c r="F32">
        <f t="shared" si="29"/>
        <v>-122084224.22025558</v>
      </c>
      <c r="G32">
        <f t="shared" si="29"/>
        <v>-182201559.69103917</v>
      </c>
      <c r="H32">
        <f t="shared" si="29"/>
        <v>-175764223.30999997</v>
      </c>
      <c r="I32">
        <f t="shared" si="29"/>
        <v>-269484050</v>
      </c>
    </row>
    <row r="33" spans="1:9" x14ac:dyDescent="0.2">
      <c r="A33" s="46" t="s">
        <v>1411</v>
      </c>
      <c r="C33" t="e">
        <f t="shared" ref="C33:I33" si="30">C$2*C120</f>
        <v>#DIV/0!</v>
      </c>
      <c r="D33">
        <f t="shared" si="30"/>
        <v>-14.384798909338787</v>
      </c>
      <c r="E33">
        <f t="shared" si="30"/>
        <v>-1.3605218311100664</v>
      </c>
      <c r="F33">
        <f t="shared" si="30"/>
        <v>-1.3802998681898064</v>
      </c>
      <c r="G33">
        <f t="shared" si="30"/>
        <v>-3.4437278435057448</v>
      </c>
      <c r="H33">
        <f t="shared" si="30"/>
        <v>-2.1061940146579805</v>
      </c>
      <c r="I33">
        <f t="shared" si="30"/>
        <v>-5.558187457511897</v>
      </c>
    </row>
    <row r="34" spans="1:9" x14ac:dyDescent="0.2">
      <c r="A34" t="s">
        <v>1318</v>
      </c>
      <c r="C34">
        <f t="shared" ref="C34:I34" si="31">C$2*C121</f>
        <v>27492281.621896442</v>
      </c>
      <c r="D34">
        <f t="shared" si="31"/>
        <v>56968560.66895172</v>
      </c>
      <c r="E34">
        <f t="shared" si="31"/>
        <v>98928821.636154279</v>
      </c>
      <c r="F34">
        <f t="shared" si="31"/>
        <v>210531834.07213715</v>
      </c>
      <c r="G34">
        <f t="shared" si="31"/>
        <v>235109794.01467738</v>
      </c>
      <c r="H34">
        <f t="shared" si="31"/>
        <v>259215330.89399996</v>
      </c>
      <c r="I34">
        <f t="shared" si="31"/>
        <v>312895460</v>
      </c>
    </row>
    <row r="35" spans="1:9" x14ac:dyDescent="0.2">
      <c r="A35" t="s">
        <v>1319</v>
      </c>
      <c r="C35">
        <f t="shared" ref="C35:I35" si="32">C$2*C122</f>
        <v>-27512787.729115237</v>
      </c>
      <c r="D35">
        <f t="shared" si="32"/>
        <v>-52055323.630376898</v>
      </c>
      <c r="E35">
        <f t="shared" si="32"/>
        <v>-56143565.496492095</v>
      </c>
      <c r="F35">
        <f t="shared" si="32"/>
        <v>-121704115.17637873</v>
      </c>
      <c r="G35">
        <f t="shared" si="32"/>
        <v>-174916028.25724557</v>
      </c>
      <c r="H35">
        <f t="shared" si="32"/>
        <v>-156048219.57399997</v>
      </c>
      <c r="I35">
        <f t="shared" si="32"/>
        <v>-230573740</v>
      </c>
    </row>
    <row r="36" spans="1:9" x14ac:dyDescent="0.2">
      <c r="A36" t="s">
        <v>1320</v>
      </c>
      <c r="C36">
        <f t="shared" ref="C36:I36" si="33">C$2*C123</f>
        <v>-27512787.729115237</v>
      </c>
      <c r="D36">
        <f t="shared" si="33"/>
        <v>-52055323.630376898</v>
      </c>
      <c r="E36">
        <f t="shared" si="33"/>
        <v>-56143565.496492095</v>
      </c>
      <c r="F36">
        <f t="shared" si="33"/>
        <v>-121704115.17637873</v>
      </c>
      <c r="G36">
        <f t="shared" si="33"/>
        <v>-174916028.25724557</v>
      </c>
      <c r="H36">
        <f t="shared" si="33"/>
        <v>-156048219.57399997</v>
      </c>
      <c r="I36">
        <f t="shared" si="33"/>
        <v>-225500990</v>
      </c>
    </row>
    <row r="37" spans="1:9" x14ac:dyDescent="0.2">
      <c r="A37" t="s">
        <v>1321</v>
      </c>
      <c r="C37">
        <f t="shared" ref="C37:I37" si="34">C$2*C124</f>
        <v>0</v>
      </c>
      <c r="D37">
        <f t="shared" si="34"/>
        <v>1268379.9701432569</v>
      </c>
      <c r="E37">
        <f t="shared" si="34"/>
        <v>1017142.6556730742</v>
      </c>
      <c r="F37">
        <f t="shared" si="34"/>
        <v>592630.07479841565</v>
      </c>
      <c r="G37">
        <f t="shared" si="34"/>
        <v>7484392.0932767997</v>
      </c>
      <c r="H37">
        <f t="shared" si="34"/>
        <v>19924121.827999998</v>
      </c>
      <c r="I37">
        <f t="shared" si="34"/>
        <v>39166780</v>
      </c>
    </row>
    <row r="38" spans="1:9" x14ac:dyDescent="0.2">
      <c r="A38" t="s">
        <v>1322</v>
      </c>
      <c r="C38">
        <f t="shared" ref="C38:I38" si="35">C$2*C125</f>
        <v>20506.107218793673</v>
      </c>
      <c r="D38">
        <f t="shared" si="35"/>
        <v>58055.202613522211</v>
      </c>
      <c r="E38">
        <f t="shared" si="35"/>
        <v>141611.87094721978</v>
      </c>
      <c r="F38">
        <f t="shared" si="35"/>
        <v>212521.03092156298</v>
      </c>
      <c r="G38">
        <f t="shared" si="35"/>
        <v>198860.65948319997</v>
      </c>
      <c r="H38">
        <f t="shared" si="35"/>
        <v>208118.09199999998</v>
      </c>
      <c r="I38">
        <f t="shared" si="35"/>
        <v>256470</v>
      </c>
    </row>
    <row r="39" spans="1:9" x14ac:dyDescent="0.2">
      <c r="A39" t="s">
        <v>1323</v>
      </c>
      <c r="C39">
        <f t="shared" ref="C39:I39" si="36">C$2*C126</f>
        <v>-20506.107218793673</v>
      </c>
      <c r="D39">
        <f t="shared" si="36"/>
        <v>1210324.7675297349</v>
      </c>
      <c r="E39">
        <f t="shared" si="36"/>
        <v>875530.78472585441</v>
      </c>
      <c r="F39">
        <f t="shared" si="36"/>
        <v>380109.04387685267</v>
      </c>
      <c r="G39">
        <f t="shared" si="36"/>
        <v>7285531.4337935997</v>
      </c>
      <c r="H39">
        <f t="shared" si="36"/>
        <v>19716003.735999998</v>
      </c>
      <c r="I39">
        <f t="shared" si="36"/>
        <v>38910310</v>
      </c>
    </row>
    <row r="40" spans="1:9" x14ac:dyDescent="0.2">
      <c r="A40" t="s">
        <v>1281</v>
      </c>
      <c r="C40">
        <f t="shared" ref="C40:I40" si="37">C$2*C127</f>
        <v>-27492281.621896442</v>
      </c>
      <c r="D40">
        <f t="shared" si="37"/>
        <v>-51997268.427763373</v>
      </c>
      <c r="E40">
        <f t="shared" si="37"/>
        <v>-56001953.625544876</v>
      </c>
      <c r="F40">
        <f t="shared" si="37"/>
        <v>-121491594.14545716</v>
      </c>
      <c r="G40">
        <f t="shared" si="37"/>
        <v>-174717167.59776238</v>
      </c>
      <c r="H40">
        <f t="shared" si="37"/>
        <v>-155840101.48199999</v>
      </c>
      <c r="I40">
        <f t="shared" si="37"/>
        <v>-230317270</v>
      </c>
    </row>
    <row r="41" spans="1:9" x14ac:dyDescent="0.2">
      <c r="A41" t="s">
        <v>1278</v>
      </c>
      <c r="C41">
        <f t="shared" ref="C41:I41" si="38">C$2*C128</f>
        <v>-27229547.12315565</v>
      </c>
      <c r="D41">
        <f t="shared" si="38"/>
        <v>-50956060.98958607</v>
      </c>
      <c r="E41">
        <f t="shared" si="38"/>
        <v>-53830982.073545329</v>
      </c>
      <c r="F41">
        <f t="shared" si="38"/>
        <v>-118580663.22477724</v>
      </c>
      <c r="G41">
        <f t="shared" si="38"/>
        <v>-171353484.73820847</v>
      </c>
      <c r="H41">
        <f t="shared" si="38"/>
        <v>-152054688.22699997</v>
      </c>
      <c r="I41">
        <f t="shared" si="38"/>
        <v>-222723080</v>
      </c>
    </row>
    <row r="90" spans="1:47" x14ac:dyDescent="0.2">
      <c r="A90" t="s">
        <v>1285</v>
      </c>
      <c r="B90" s="19">
        <v>44711000</v>
      </c>
      <c r="C90">
        <v>0</v>
      </c>
      <c r="D90" s="19">
        <v>2934000</v>
      </c>
      <c r="E90" s="19">
        <v>34034000</v>
      </c>
      <c r="F90" s="19">
        <v>72832000</v>
      </c>
      <c r="G90" s="19">
        <v>46826000</v>
      </c>
      <c r="H90" s="19">
        <v>78592000</v>
      </c>
      <c r="I90" s="19">
        <v>47072000</v>
      </c>
    </row>
    <row r="91" spans="1:47" x14ac:dyDescent="0.2">
      <c r="A91" t="s">
        <v>1332</v>
      </c>
      <c r="B91" s="19">
        <v>44711000</v>
      </c>
      <c r="C91">
        <v>0</v>
      </c>
      <c r="D91" s="19">
        <v>2934000</v>
      </c>
      <c r="E91" s="19">
        <v>34034000</v>
      </c>
      <c r="F91" s="19">
        <v>72832000</v>
      </c>
      <c r="G91" s="19">
        <v>46826000</v>
      </c>
      <c r="H91" s="19">
        <v>78592000</v>
      </c>
      <c r="I91" s="19">
        <v>47072000</v>
      </c>
    </row>
    <row r="92" spans="1:47" x14ac:dyDescent="0.2">
      <c r="A92" t="s">
        <v>1287</v>
      </c>
      <c r="B92" s="19">
        <v>356573000</v>
      </c>
      <c r="C92" s="19">
        <v>21451000</v>
      </c>
      <c r="D92" s="19">
        <v>45139000</v>
      </c>
      <c r="E92" s="19">
        <v>80338000</v>
      </c>
      <c r="F92" s="19">
        <v>173362000</v>
      </c>
      <c r="G92" s="19">
        <v>208082000</v>
      </c>
      <c r="H92" s="19">
        <v>244122000</v>
      </c>
      <c r="I92" s="19">
        <v>303782000</v>
      </c>
    </row>
    <row r="93" spans="1:47" x14ac:dyDescent="0.2">
      <c r="A93" t="s">
        <v>1333</v>
      </c>
      <c r="B93" s="19">
        <v>65703000</v>
      </c>
      <c r="C93" s="19">
        <v>3772000</v>
      </c>
      <c r="D93" s="19">
        <v>7981000</v>
      </c>
      <c r="E93" s="19">
        <v>18233000</v>
      </c>
      <c r="F93" s="19">
        <v>36345000</v>
      </c>
      <c r="G93" s="19">
        <v>43834000</v>
      </c>
      <c r="H93" s="19">
        <v>55041000</v>
      </c>
      <c r="I93" s="19">
        <v>63534000</v>
      </c>
    </row>
    <row r="94" spans="1:47" x14ac:dyDescent="0.2">
      <c r="A94" t="s">
        <v>1334</v>
      </c>
      <c r="B94" s="19">
        <v>65703000</v>
      </c>
      <c r="C94" s="19">
        <v>3772000</v>
      </c>
      <c r="D94" s="19">
        <v>7981000</v>
      </c>
      <c r="E94" s="19">
        <v>18233000</v>
      </c>
      <c r="F94" s="19">
        <v>36345000</v>
      </c>
      <c r="G94" s="19">
        <v>43834000</v>
      </c>
      <c r="H94" s="19">
        <v>55041000</v>
      </c>
      <c r="I94" s="19">
        <v>63534000</v>
      </c>
    </row>
    <row r="95" spans="1:47" x14ac:dyDescent="0.2">
      <c r="A95" s="46" t="s">
        <v>1408</v>
      </c>
      <c r="B95" s="19"/>
      <c r="C95" s="48" t="e">
        <f t="shared" ref="C95:I95" si="39">C94/C$3</f>
        <v>#DIV/0!</v>
      </c>
      <c r="D95" s="48">
        <f t="shared" si="39"/>
        <v>2.1553305657299529</v>
      </c>
      <c r="E95" s="48">
        <f t="shared" si="39"/>
        <v>0.43505415140718473</v>
      </c>
      <c r="F95" s="48">
        <f t="shared" si="39"/>
        <v>0.41092122286701699</v>
      </c>
      <c r="G95" s="48">
        <f t="shared" si="39"/>
        <v>0.82849107630144381</v>
      </c>
      <c r="H95" s="48">
        <f t="shared" si="39"/>
        <v>0.65955984999476469</v>
      </c>
      <c r="I95" s="48">
        <f t="shared" si="39"/>
        <v>1.3104073577844806</v>
      </c>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65703000</v>
      </c>
      <c r="C96" s="19">
        <v>3772000</v>
      </c>
      <c r="D96" s="19">
        <v>7981000</v>
      </c>
      <c r="E96" s="19">
        <v>18233000</v>
      </c>
      <c r="F96" s="19">
        <v>36345000</v>
      </c>
      <c r="G96" s="19">
        <v>43834000</v>
      </c>
      <c r="H96" s="19">
        <v>55041000</v>
      </c>
      <c r="I96" s="19">
        <v>63534000</v>
      </c>
    </row>
    <row r="97" spans="1:47" x14ac:dyDescent="0.2">
      <c r="A97" s="46" t="s">
        <v>1409</v>
      </c>
      <c r="B97" s="19"/>
      <c r="C97" s="48" t="e">
        <f t="shared" ref="C97:I97" si="40">C96/C$3</f>
        <v>#DIV/0!</v>
      </c>
      <c r="D97" s="48">
        <f t="shared" si="40"/>
        <v>2.1553305657299529</v>
      </c>
      <c r="E97" s="48">
        <f t="shared" si="40"/>
        <v>0.43505415140718473</v>
      </c>
      <c r="F97" s="48">
        <f t="shared" si="40"/>
        <v>0.41092122286701699</v>
      </c>
      <c r="G97" s="48">
        <f t="shared" si="40"/>
        <v>0.82849107630144381</v>
      </c>
      <c r="H97" s="48">
        <f t="shared" si="40"/>
        <v>0.65955984999476469</v>
      </c>
      <c r="I97" s="48">
        <f t="shared" si="40"/>
        <v>1.3104073577844806</v>
      </c>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290870000</v>
      </c>
      <c r="C98" s="19">
        <v>17679000</v>
      </c>
      <c r="D98" s="19">
        <v>37158000</v>
      </c>
      <c r="E98" s="19">
        <v>62105000</v>
      </c>
      <c r="F98" s="19">
        <v>137017000</v>
      </c>
      <c r="G98" s="19">
        <v>164248000</v>
      </c>
      <c r="H98" s="19">
        <v>189081000</v>
      </c>
      <c r="I98" s="19">
        <v>240248000</v>
      </c>
    </row>
    <row r="99" spans="1:47" x14ac:dyDescent="0.2">
      <c r="A99" t="s">
        <v>1293</v>
      </c>
      <c r="B99" s="19">
        <v>-311862000</v>
      </c>
      <c r="C99" s="19">
        <v>-21451000</v>
      </c>
      <c r="D99" s="19">
        <v>-42205000</v>
      </c>
      <c r="E99" s="19">
        <v>-46304000</v>
      </c>
      <c r="F99" s="19">
        <v>-100530000</v>
      </c>
      <c r="G99" s="19">
        <v>-161256000</v>
      </c>
      <c r="H99" s="19">
        <v>-165530000</v>
      </c>
      <c r="I99" s="19">
        <v>-256710000</v>
      </c>
    </row>
    <row r="100" spans="1:47" x14ac:dyDescent="0.2">
      <c r="A100" s="46" t="s">
        <v>1410</v>
      </c>
      <c r="B100" s="19"/>
      <c r="C100" s="48" t="e">
        <f t="shared" ref="C100:I100" si="41">C99/C$3</f>
        <v>#DIV/0!</v>
      </c>
      <c r="D100" s="48">
        <f t="shared" si="41"/>
        <v>-11.397785556525832</v>
      </c>
      <c r="E100" s="48">
        <f t="shared" si="41"/>
        <v>-1.104850953038901</v>
      </c>
      <c r="F100" s="48">
        <f t="shared" si="41"/>
        <v>-1.1366050497956037</v>
      </c>
      <c r="G100" s="48">
        <f t="shared" si="41"/>
        <v>-3.0478431582804588</v>
      </c>
      <c r="H100" s="48">
        <f t="shared" si="41"/>
        <v>-1.9835566572125032</v>
      </c>
      <c r="I100" s="48">
        <f t="shared" si="41"/>
        <v>-5.294718935008877</v>
      </c>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36428000</v>
      </c>
      <c r="C101" s="19">
        <v>-16000</v>
      </c>
      <c r="D101" s="19">
        <v>959000</v>
      </c>
      <c r="E101" s="19">
        <v>711000</v>
      </c>
      <c r="F101" s="19">
        <v>313000</v>
      </c>
      <c r="G101" s="19">
        <v>6448000</v>
      </c>
      <c r="H101" s="19">
        <v>18568000</v>
      </c>
      <c r="I101" s="19">
        <v>37777000</v>
      </c>
    </row>
    <row r="102" spans="1:47" x14ac:dyDescent="0.2">
      <c r="A102" t="s">
        <v>1337</v>
      </c>
      <c r="B102" s="19">
        <v>36726000</v>
      </c>
      <c r="C102">
        <v>0</v>
      </c>
      <c r="D102" s="19">
        <v>1005000</v>
      </c>
      <c r="E102" s="19">
        <v>826000</v>
      </c>
      <c r="F102" s="19">
        <v>488000</v>
      </c>
      <c r="G102" s="19">
        <v>6624000</v>
      </c>
      <c r="H102" s="19">
        <v>18764000</v>
      </c>
      <c r="I102" s="19">
        <v>38026000</v>
      </c>
    </row>
    <row r="103" spans="1:47" x14ac:dyDescent="0.2">
      <c r="A103" s="46"/>
      <c r="B103" s="19"/>
      <c r="C103" s="48" t="e">
        <f t="shared" ref="C103:I103" si="42">C102/C$3</f>
        <v>#DIV/0!</v>
      </c>
      <c r="D103" s="48">
        <f t="shared" si="42"/>
        <v>0.2714079963110641</v>
      </c>
      <c r="E103" s="48">
        <f t="shared" si="42"/>
        <v>1.9709029181283092E-2</v>
      </c>
      <c r="F103" s="48">
        <f t="shared" si="42"/>
        <v>5.5173904734930335E-3</v>
      </c>
      <c r="G103" s="48">
        <f t="shared" si="42"/>
        <v>0.12519790321259214</v>
      </c>
      <c r="H103" s="48">
        <f t="shared" si="42"/>
        <v>0.22485022120422529</v>
      </c>
      <c r="I103" s="48">
        <f t="shared" si="42"/>
        <v>0.78429738702289575</v>
      </c>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1338</v>
      </c>
      <c r="B104" s="19">
        <v>298000</v>
      </c>
      <c r="C104" s="19">
        <v>16000</v>
      </c>
      <c r="D104" s="19">
        <v>46000</v>
      </c>
      <c r="E104" s="19">
        <v>115000</v>
      </c>
      <c r="F104" s="19">
        <v>175000</v>
      </c>
      <c r="G104" s="19">
        <v>176000</v>
      </c>
      <c r="H104" s="19">
        <v>196000</v>
      </c>
      <c r="I104" s="19">
        <v>249000</v>
      </c>
    </row>
    <row r="105" spans="1:47" x14ac:dyDescent="0.2">
      <c r="A105" t="s">
        <v>1298</v>
      </c>
      <c r="I105" s="19">
        <v>-4925000</v>
      </c>
    </row>
    <row r="106" spans="1:47" x14ac:dyDescent="0.2">
      <c r="A106" t="s">
        <v>1341</v>
      </c>
      <c r="B106">
        <v>0</v>
      </c>
      <c r="G106">
        <v>0</v>
      </c>
      <c r="H106">
        <v>0</v>
      </c>
      <c r="I106" s="19">
        <v>-4925000</v>
      </c>
    </row>
    <row r="107" spans="1:47" x14ac:dyDescent="0.2">
      <c r="A107" t="s">
        <v>1361</v>
      </c>
      <c r="B107">
        <v>0</v>
      </c>
      <c r="G107">
        <v>0</v>
      </c>
      <c r="H107">
        <v>0</v>
      </c>
      <c r="I107" s="19">
        <v>4925000</v>
      </c>
    </row>
    <row r="108" spans="1:47" x14ac:dyDescent="0.2">
      <c r="A108" t="s">
        <v>1304</v>
      </c>
      <c r="B108" s="19">
        <v>-275434000</v>
      </c>
      <c r="C108" s="19">
        <v>-21467000</v>
      </c>
      <c r="D108" s="19">
        <v>-41246000</v>
      </c>
      <c r="E108" s="19">
        <v>-45593000</v>
      </c>
      <c r="F108" s="19">
        <v>-100217000</v>
      </c>
      <c r="G108" s="19">
        <v>-154808000</v>
      </c>
      <c r="H108" s="19">
        <v>-146962000</v>
      </c>
      <c r="I108" s="19">
        <v>-223858000</v>
      </c>
    </row>
    <row r="109" spans="1:47" x14ac:dyDescent="0.2">
      <c r="A109" t="s">
        <v>1306</v>
      </c>
      <c r="B109" s="19">
        <v>-275434000</v>
      </c>
      <c r="C109" s="19">
        <v>-21467000</v>
      </c>
      <c r="D109" s="19">
        <v>-41246000</v>
      </c>
      <c r="E109" s="19">
        <v>-54643000</v>
      </c>
      <c r="F109" s="19">
        <v>-100217000</v>
      </c>
      <c r="G109" s="19">
        <v>-154808000</v>
      </c>
      <c r="H109" s="19">
        <v>-146962000</v>
      </c>
      <c r="I109" s="19">
        <v>-223858000</v>
      </c>
    </row>
    <row r="110" spans="1:47" x14ac:dyDescent="0.2">
      <c r="A110" t="s">
        <v>1345</v>
      </c>
      <c r="B110" s="19">
        <v>-275434000</v>
      </c>
      <c r="C110" s="19">
        <v>-21467000</v>
      </c>
      <c r="D110" s="19">
        <v>-41246000</v>
      </c>
      <c r="E110" s="19">
        <v>-45593000</v>
      </c>
      <c r="F110" s="19">
        <v>-100217000</v>
      </c>
      <c r="G110" s="19">
        <v>-154808000</v>
      </c>
      <c r="H110" s="19">
        <v>-146962000</v>
      </c>
      <c r="I110" s="19">
        <v>-223858000</v>
      </c>
    </row>
    <row r="111" spans="1:47" x14ac:dyDescent="0.2">
      <c r="A111" t="s">
        <v>1346</v>
      </c>
      <c r="B111" s="19">
        <v>-275434000</v>
      </c>
      <c r="C111" s="19">
        <v>-21467000</v>
      </c>
      <c r="D111" s="19">
        <v>-41246000</v>
      </c>
      <c r="E111" s="19">
        <v>-45593000</v>
      </c>
      <c r="F111" s="19">
        <v>-100217000</v>
      </c>
      <c r="G111" s="19">
        <v>-154808000</v>
      </c>
      <c r="H111" s="19">
        <v>-146962000</v>
      </c>
      <c r="I111" s="19">
        <v>-223858000</v>
      </c>
    </row>
    <row r="112" spans="1:47" x14ac:dyDescent="0.2">
      <c r="A112" t="s">
        <v>1347</v>
      </c>
      <c r="B112" s="19">
        <v>-275434000</v>
      </c>
      <c r="C112" s="19">
        <v>-21467000</v>
      </c>
      <c r="D112" s="19">
        <v>-41246000</v>
      </c>
      <c r="E112" s="19">
        <v>-45593000</v>
      </c>
      <c r="F112" s="19">
        <v>-100217000</v>
      </c>
      <c r="G112" s="19">
        <v>-154808000</v>
      </c>
      <c r="H112" s="19">
        <v>-146962000</v>
      </c>
      <c r="I112" s="19">
        <v>-223858000</v>
      </c>
    </row>
    <row r="113" spans="1:47" x14ac:dyDescent="0.2">
      <c r="A113" t="s">
        <v>1372</v>
      </c>
      <c r="E113" s="19">
        <v>9050000</v>
      </c>
    </row>
    <row r="114" spans="1:47" x14ac:dyDescent="0.2">
      <c r="A114" t="s">
        <v>1312</v>
      </c>
      <c r="B114" s="19">
        <v>-275434000</v>
      </c>
      <c r="C114" s="19">
        <v>-21467000</v>
      </c>
      <c r="D114" s="19">
        <v>-41246000</v>
      </c>
      <c r="E114" s="19">
        <v>-54643000</v>
      </c>
      <c r="F114" s="19">
        <v>-100217000</v>
      </c>
      <c r="G114" s="19">
        <v>-154808000</v>
      </c>
      <c r="H114" s="19">
        <v>-146962000</v>
      </c>
      <c r="I114" s="19">
        <v>-223858000</v>
      </c>
    </row>
    <row r="115" spans="1:47" x14ac:dyDescent="0.2">
      <c r="A115" t="s">
        <v>1313</v>
      </c>
      <c r="B115">
        <v>-3.49</v>
      </c>
      <c r="C115">
        <v>-1.0660000000000001</v>
      </c>
      <c r="D115">
        <v>-1.3660000000000001</v>
      </c>
      <c r="E115">
        <v>-3.15</v>
      </c>
      <c r="F115">
        <v>-2.09</v>
      </c>
      <c r="G115">
        <v>-2.87</v>
      </c>
      <c r="H115">
        <v>-2.52</v>
      </c>
      <c r="I115">
        <v>-2.98</v>
      </c>
    </row>
    <row r="116" spans="1:47" x14ac:dyDescent="0.2">
      <c r="A116" t="s">
        <v>1314</v>
      </c>
      <c r="B116">
        <v>-3.49</v>
      </c>
      <c r="C116">
        <v>-1.0660000000000001</v>
      </c>
      <c r="D116">
        <v>-1.3660000000000001</v>
      </c>
      <c r="E116">
        <v>-3.15</v>
      </c>
      <c r="F116">
        <v>-2.09</v>
      </c>
      <c r="G116">
        <v>-2.87</v>
      </c>
      <c r="H116">
        <v>-2.52</v>
      </c>
      <c r="I116">
        <v>-2.98</v>
      </c>
    </row>
    <row r="117" spans="1:47" x14ac:dyDescent="0.2">
      <c r="A117" t="s">
        <v>1315</v>
      </c>
      <c r="B117" s="19">
        <v>79238980</v>
      </c>
      <c r="C117" s="19">
        <v>20139256</v>
      </c>
      <c r="D117" s="19">
        <v>30195091</v>
      </c>
      <c r="E117" s="19">
        <v>17349582</v>
      </c>
      <c r="F117" s="19">
        <v>47989023</v>
      </c>
      <c r="G117" s="19">
        <v>53933229</v>
      </c>
      <c r="H117" s="19">
        <v>58365499</v>
      </c>
      <c r="I117" s="19">
        <v>75043991</v>
      </c>
    </row>
    <row r="118" spans="1:47" x14ac:dyDescent="0.2">
      <c r="A118" t="s">
        <v>1316</v>
      </c>
      <c r="B118" s="19">
        <v>79238980</v>
      </c>
      <c r="C118" s="19">
        <v>20139256</v>
      </c>
      <c r="D118" s="19">
        <v>30195091</v>
      </c>
      <c r="E118" s="19">
        <v>17349582</v>
      </c>
      <c r="F118" s="19">
        <v>47989023</v>
      </c>
      <c r="G118" s="19">
        <v>53933229</v>
      </c>
      <c r="H118" s="19">
        <v>58365499</v>
      </c>
      <c r="I118" s="19">
        <v>75043991</v>
      </c>
    </row>
    <row r="119" spans="1:47" x14ac:dyDescent="0.2">
      <c r="A119" t="s">
        <v>1317</v>
      </c>
      <c r="B119" s="19">
        <v>-311862000</v>
      </c>
      <c r="C119" s="19">
        <v>-21451000</v>
      </c>
      <c r="D119" s="19">
        <v>-42205000</v>
      </c>
      <c r="E119" s="19">
        <v>-46304000</v>
      </c>
      <c r="F119" s="19">
        <v>-100530000</v>
      </c>
      <c r="G119" s="19">
        <v>-161256000</v>
      </c>
      <c r="H119" s="19">
        <v>-165530000</v>
      </c>
      <c r="I119" s="19">
        <v>-261635000</v>
      </c>
    </row>
    <row r="120" spans="1:47" x14ac:dyDescent="0.2">
      <c r="A120" s="46" t="s">
        <v>1411</v>
      </c>
      <c r="B120" s="19"/>
      <c r="C120" s="48" t="e">
        <f t="shared" ref="C120:I120" si="43">C119/C$3</f>
        <v>#DIV/0!</v>
      </c>
      <c r="D120" s="48">
        <f t="shared" si="43"/>
        <v>-11.397785556525832</v>
      </c>
      <c r="E120" s="48">
        <f t="shared" si="43"/>
        <v>-1.104850953038901</v>
      </c>
      <c r="F120" s="48">
        <f t="shared" si="43"/>
        <v>-1.1366050497956037</v>
      </c>
      <c r="G120" s="48">
        <f t="shared" si="43"/>
        <v>-3.0478431582804588</v>
      </c>
      <c r="H120" s="48">
        <f t="shared" si="43"/>
        <v>-1.9835566572125032</v>
      </c>
      <c r="I120" s="48">
        <f t="shared" si="43"/>
        <v>-5.3962985024387349</v>
      </c>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1318</v>
      </c>
      <c r="B121" s="19">
        <v>356573000</v>
      </c>
      <c r="C121" s="19">
        <v>21451000</v>
      </c>
      <c r="D121" s="19">
        <v>45139000</v>
      </c>
      <c r="E121" s="19">
        <v>80338000</v>
      </c>
      <c r="F121" s="19">
        <v>173362000</v>
      </c>
      <c r="G121" s="19">
        <v>208082000</v>
      </c>
      <c r="H121" s="19">
        <v>244122000</v>
      </c>
      <c r="I121" s="19">
        <v>303782000</v>
      </c>
    </row>
    <row r="122" spans="1:47" x14ac:dyDescent="0.2">
      <c r="A122" t="s">
        <v>1319</v>
      </c>
      <c r="B122" s="19">
        <v>-275434000</v>
      </c>
      <c r="C122" s="19">
        <v>-21467000</v>
      </c>
      <c r="D122" s="19">
        <v>-41246000</v>
      </c>
      <c r="E122" s="19">
        <v>-45593000</v>
      </c>
      <c r="F122" s="19">
        <v>-100217000</v>
      </c>
      <c r="G122" s="19">
        <v>-154808000</v>
      </c>
      <c r="H122" s="19">
        <v>-146962000</v>
      </c>
      <c r="I122" s="19">
        <v>-223858000</v>
      </c>
    </row>
    <row r="123" spans="1:47" x14ac:dyDescent="0.2">
      <c r="A123" t="s">
        <v>1320</v>
      </c>
      <c r="B123" s="19">
        <v>-275434000</v>
      </c>
      <c r="C123" s="19">
        <v>-21467000</v>
      </c>
      <c r="D123" s="19">
        <v>-41246000</v>
      </c>
      <c r="E123" s="19">
        <v>-45593000</v>
      </c>
      <c r="F123" s="19">
        <v>-100217000</v>
      </c>
      <c r="G123" s="19">
        <v>-154808000</v>
      </c>
      <c r="H123" s="19">
        <v>-146962000</v>
      </c>
      <c r="I123" s="19">
        <v>-218933000</v>
      </c>
    </row>
    <row r="124" spans="1:47" x14ac:dyDescent="0.2">
      <c r="A124" t="s">
        <v>1321</v>
      </c>
      <c r="B124" s="19">
        <v>36726000</v>
      </c>
      <c r="C124">
        <v>0</v>
      </c>
      <c r="D124" s="19">
        <v>1005000</v>
      </c>
      <c r="E124" s="19">
        <v>826000</v>
      </c>
      <c r="F124" s="19">
        <v>488000</v>
      </c>
      <c r="G124" s="19">
        <v>6624000</v>
      </c>
      <c r="H124" s="19">
        <v>18764000</v>
      </c>
      <c r="I124" s="19">
        <v>38026000</v>
      </c>
    </row>
    <row r="125" spans="1:47" x14ac:dyDescent="0.2">
      <c r="A125" t="s">
        <v>1322</v>
      </c>
      <c r="B125" s="19">
        <v>298000</v>
      </c>
      <c r="C125" s="19">
        <v>16000</v>
      </c>
      <c r="D125" s="19">
        <v>46000</v>
      </c>
      <c r="E125" s="19">
        <v>115000</v>
      </c>
      <c r="F125" s="19">
        <v>175000</v>
      </c>
      <c r="G125" s="19">
        <v>176000</v>
      </c>
      <c r="H125" s="19">
        <v>196000</v>
      </c>
      <c r="I125" s="19">
        <v>249000</v>
      </c>
    </row>
    <row r="126" spans="1:47" x14ac:dyDescent="0.2">
      <c r="A126" t="s">
        <v>1323</v>
      </c>
      <c r="B126" s="19">
        <v>36428000</v>
      </c>
      <c r="C126" s="19">
        <v>-16000</v>
      </c>
      <c r="D126" s="19">
        <v>959000</v>
      </c>
      <c r="E126" s="19">
        <v>711000</v>
      </c>
      <c r="F126" s="19">
        <v>313000</v>
      </c>
      <c r="G126" s="19">
        <v>6448000</v>
      </c>
      <c r="H126" s="19">
        <v>18568000</v>
      </c>
      <c r="I126" s="19">
        <v>37777000</v>
      </c>
    </row>
    <row r="127" spans="1:47" x14ac:dyDescent="0.2">
      <c r="A127" t="s">
        <v>1281</v>
      </c>
      <c r="B127" s="19">
        <v>-275136000</v>
      </c>
      <c r="C127" s="19">
        <v>-21451000</v>
      </c>
      <c r="D127" s="19">
        <v>-41200000</v>
      </c>
      <c r="E127" s="19">
        <v>-45478000</v>
      </c>
      <c r="F127" s="19">
        <v>-100042000</v>
      </c>
      <c r="G127" s="19">
        <v>-154632000</v>
      </c>
      <c r="H127" s="19">
        <v>-146766000</v>
      </c>
      <c r="I127" s="19">
        <v>-223609000</v>
      </c>
    </row>
    <row r="128" spans="1:47" x14ac:dyDescent="0.2">
      <c r="A128" t="s">
        <v>1278</v>
      </c>
      <c r="B128" s="19">
        <v>-267030000</v>
      </c>
      <c r="C128" s="19">
        <v>-21246000</v>
      </c>
      <c r="D128" s="19">
        <v>-40375000</v>
      </c>
      <c r="E128" s="19">
        <v>-43715000</v>
      </c>
      <c r="F128" s="19">
        <v>-97645000</v>
      </c>
      <c r="G128" s="19">
        <v>-151655000</v>
      </c>
      <c r="H128" s="19">
        <v>-143201000</v>
      </c>
      <c r="I128" s="19">
        <v>-216236000</v>
      </c>
    </row>
    <row r="129" spans="1:47" x14ac:dyDescent="0.2">
      <c r="A129" t="s">
        <v>1324</v>
      </c>
      <c r="B129" s="19">
        <v>8106000</v>
      </c>
      <c r="C129" s="19">
        <v>205000</v>
      </c>
      <c r="D129" s="19">
        <v>825000</v>
      </c>
      <c r="E129" s="19">
        <v>1763000</v>
      </c>
      <c r="F129" s="19">
        <v>2397000</v>
      </c>
      <c r="G129" s="19">
        <v>2977000</v>
      </c>
      <c r="H129" s="19">
        <v>3565000</v>
      </c>
      <c r="I129" s="19">
        <v>7373000</v>
      </c>
    </row>
    <row r="130" spans="1:47" x14ac:dyDescent="0.2">
      <c r="A130" t="s">
        <v>1325</v>
      </c>
      <c r="B130" s="19">
        <v>-275434000</v>
      </c>
      <c r="C130" s="19">
        <v>-21467000</v>
      </c>
      <c r="D130" s="19">
        <v>-41246000</v>
      </c>
      <c r="E130" s="19">
        <v>-45593000</v>
      </c>
      <c r="F130" s="19">
        <v>-100217000</v>
      </c>
      <c r="G130" s="19">
        <v>-154808000</v>
      </c>
      <c r="H130" s="19">
        <v>-146962000</v>
      </c>
      <c r="I130" s="19">
        <v>-223858000</v>
      </c>
    </row>
    <row r="131" spans="1:47" x14ac:dyDescent="0.2">
      <c r="A131" t="s">
        <v>1326</v>
      </c>
      <c r="B131">
        <v>0</v>
      </c>
      <c r="G131">
        <v>0</v>
      </c>
      <c r="H131">
        <v>0</v>
      </c>
      <c r="I131" s="19">
        <v>-4925000</v>
      </c>
    </row>
    <row r="132" spans="1:47" x14ac:dyDescent="0.2">
      <c r="A132" t="s">
        <v>1327</v>
      </c>
      <c r="B132">
        <v>0</v>
      </c>
      <c r="G132">
        <v>0</v>
      </c>
      <c r="H132">
        <v>0</v>
      </c>
      <c r="I132" s="19">
        <v>-4925000</v>
      </c>
    </row>
    <row r="133" spans="1:47" x14ac:dyDescent="0.2">
      <c r="A133" t="s">
        <v>1328</v>
      </c>
      <c r="B133" s="19">
        <v>-267030000</v>
      </c>
      <c r="C133" s="19">
        <v>-21246000</v>
      </c>
      <c r="D133" s="19">
        <v>-40375000</v>
      </c>
      <c r="E133" s="19">
        <v>-43715000</v>
      </c>
      <c r="F133" s="19">
        <v>-97645000</v>
      </c>
      <c r="G133" s="19">
        <v>-151655000</v>
      </c>
      <c r="H133" s="19">
        <v>-143201000</v>
      </c>
      <c r="I133" s="19">
        <v>-211311000</v>
      </c>
    </row>
    <row r="134" spans="1:47" x14ac:dyDescent="0.2">
      <c r="A134" t="s">
        <v>1329</v>
      </c>
      <c r="B134">
        <v>0</v>
      </c>
      <c r="C134">
        <v>0</v>
      </c>
      <c r="D134">
        <v>0</v>
      </c>
      <c r="E134">
        <v>0</v>
      </c>
      <c r="F134">
        <v>0</v>
      </c>
      <c r="G134">
        <v>0</v>
      </c>
      <c r="H134">
        <v>0</v>
      </c>
      <c r="I134">
        <v>0</v>
      </c>
    </row>
    <row r="135" spans="1:47" x14ac:dyDescent="0.2">
      <c r="A135" t="s">
        <v>1330</v>
      </c>
      <c r="B135">
        <v>0</v>
      </c>
      <c r="C135">
        <v>0</v>
      </c>
      <c r="D135">
        <v>0</v>
      </c>
      <c r="E135">
        <v>0</v>
      </c>
      <c r="F135">
        <v>0</v>
      </c>
      <c r="G135">
        <v>0</v>
      </c>
      <c r="H135">
        <v>0</v>
      </c>
      <c r="I135">
        <v>0</v>
      </c>
    </row>
    <row r="137" spans="1:47" x14ac:dyDescent="0.2">
      <c r="A137" t="s">
        <v>1331</v>
      </c>
      <c r="B137">
        <v>499667</v>
      </c>
      <c r="C137">
        <v>52932</v>
      </c>
      <c r="D137">
        <v>34911</v>
      </c>
      <c r="E137">
        <v>289262</v>
      </c>
      <c r="F137">
        <v>250280</v>
      </c>
      <c r="G137">
        <v>152999</v>
      </c>
      <c r="H137">
        <v>4192</v>
      </c>
      <c r="I137">
        <v>608851</v>
      </c>
    </row>
    <row r="138" spans="1:47" ht="18" x14ac:dyDescent="0.2">
      <c r="A138" s="22"/>
    </row>
    <row r="139" spans="1:47" ht="18" x14ac:dyDescent="0.2">
      <c r="A139" s="23"/>
    </row>
    <row r="140" spans="1:47" ht="18" x14ac:dyDescent="0.2">
      <c r="A140" s="23"/>
    </row>
    <row r="141" spans="1:47" ht="18" x14ac:dyDescent="0.2">
      <c r="A141" s="23"/>
    </row>
    <row r="142" spans="1:47" ht="18" x14ac:dyDescent="0.2">
      <c r="A142" s="23"/>
    </row>
    <row r="143" spans="1:47" ht="18" x14ac:dyDescent="0.2">
      <c r="A143" s="23"/>
      <c r="B143">
        <v>0</v>
      </c>
      <c r="C143">
        <v>0</v>
      </c>
      <c r="D143">
        <v>0</v>
      </c>
      <c r="E143">
        <v>0</v>
      </c>
      <c r="F143">
        <v>0</v>
      </c>
      <c r="G143">
        <v>0</v>
      </c>
      <c r="H143">
        <v>0</v>
      </c>
      <c r="I143">
        <v>0</v>
      </c>
    </row>
    <row r="144" spans="1:47" x14ac:dyDescent="0.2">
      <c r="A144" s="46" t="s">
        <v>1412</v>
      </c>
      <c r="B144" s="19"/>
      <c r="C144" s="48">
        <f t="shared" ref="C144:I144" si="44">IFERROR(C143/C$3,0)</f>
        <v>0</v>
      </c>
      <c r="D144" s="48">
        <f t="shared" si="44"/>
        <v>0</v>
      </c>
      <c r="E144" s="48">
        <f t="shared" si="44"/>
        <v>0</v>
      </c>
      <c r="F144" s="48">
        <f t="shared" si="44"/>
        <v>0</v>
      </c>
      <c r="G144" s="48">
        <f t="shared" si="44"/>
        <v>0</v>
      </c>
      <c r="H144" s="48">
        <f t="shared" si="44"/>
        <v>0</v>
      </c>
      <c r="I144" s="48">
        <f t="shared" si="44"/>
        <v>0</v>
      </c>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I58">
    <sortCondition ref="C1:I1"/>
  </sortState>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62F8-8E08-9548-BD1A-5F4B8EBE3CAD}">
  <dimension ref="A1:AU155"/>
  <sheetViews>
    <sheetView workbookViewId="0"/>
  </sheetViews>
  <sheetFormatPr baseColWidth="10" defaultRowHeight="16" x14ac:dyDescent="0.2"/>
  <sheetData>
    <row r="1" spans="1:47" x14ac:dyDescent="0.2">
      <c r="A1" t="s">
        <v>1283</v>
      </c>
      <c r="B1" t="s">
        <v>1284</v>
      </c>
      <c r="C1" s="17">
        <v>43465</v>
      </c>
      <c r="D1" s="17">
        <v>43830</v>
      </c>
      <c r="E1" s="17">
        <v>44196</v>
      </c>
      <c r="F1" s="17">
        <v>44561</v>
      </c>
      <c r="G1" s="17">
        <v>44926</v>
      </c>
      <c r="H1" s="17">
        <v>45291</v>
      </c>
      <c r="I1" s="17">
        <v>45657</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62970410.373811848</v>
      </c>
      <c r="D3">
        <f t="shared" ref="D3:I3" si="0">D$2*D90</f>
        <v>72271154.836102962</v>
      </c>
      <c r="E3">
        <f t="shared" si="0"/>
        <v>92355568.009056374</v>
      </c>
      <c r="F3">
        <f t="shared" si="0"/>
        <v>83582699.852614254</v>
      </c>
      <c r="G3">
        <f t="shared" si="0"/>
        <v>132202792.40245348</v>
      </c>
      <c r="H3">
        <f t="shared" si="0"/>
        <v>302772536.26099998</v>
      </c>
      <c r="I3">
        <f t="shared" si="0"/>
        <v>646058230</v>
      </c>
    </row>
    <row r="4" spans="1:47" x14ac:dyDescent="0.2">
      <c r="A4" t="s">
        <v>1332</v>
      </c>
      <c r="C4">
        <f t="shared" ref="C4:I4" si="1">C$2*C91</f>
        <v>62970410.373811848</v>
      </c>
      <c r="D4">
        <f t="shared" si="1"/>
        <v>72271154.836102962</v>
      </c>
      <c r="E4">
        <f t="shared" si="1"/>
        <v>92355568.009056374</v>
      </c>
      <c r="F4">
        <f t="shared" si="1"/>
        <v>79424574.081897497</v>
      </c>
      <c r="G4">
        <f t="shared" si="1"/>
        <v>131832188.44614388</v>
      </c>
      <c r="H4">
        <f t="shared" si="1"/>
        <v>302582469.22799999</v>
      </c>
      <c r="I4">
        <f t="shared" si="1"/>
        <v>639613520</v>
      </c>
    </row>
    <row r="5" spans="1:47" x14ac:dyDescent="0.2">
      <c r="A5" t="s">
        <v>1349</v>
      </c>
      <c r="C5">
        <f t="shared" ref="C5:I5" si="2">C$2*C92</f>
        <v>0</v>
      </c>
      <c r="D5">
        <f t="shared" si="2"/>
        <v>0</v>
      </c>
      <c r="E5">
        <f t="shared" si="2"/>
        <v>0</v>
      </c>
      <c r="F5">
        <f t="shared" si="2"/>
        <v>0</v>
      </c>
      <c r="G5">
        <f t="shared" si="2"/>
        <v>73853007.30568409</v>
      </c>
      <c r="H5">
        <f t="shared" si="2"/>
        <v>153130318.97799999</v>
      </c>
      <c r="I5">
        <f t="shared" si="2"/>
        <v>241618430</v>
      </c>
    </row>
    <row r="6" spans="1:47" x14ac:dyDescent="0.2">
      <c r="A6" t="s">
        <v>1350</v>
      </c>
      <c r="C6">
        <f t="shared" ref="C6:I6" si="3">C$2*C93</f>
        <v>0</v>
      </c>
      <c r="D6">
        <f t="shared" si="3"/>
        <v>0</v>
      </c>
      <c r="E6">
        <f t="shared" si="3"/>
        <v>92355568.009056374</v>
      </c>
      <c r="F6">
        <f t="shared" si="3"/>
        <v>83582699.852614254</v>
      </c>
      <c r="G6">
        <f t="shared" si="3"/>
        <v>58349785.096769392</v>
      </c>
      <c r="H6">
        <f t="shared" si="3"/>
        <v>149642217.28299999</v>
      </c>
      <c r="I6">
        <f t="shared" si="3"/>
        <v>404439800</v>
      </c>
    </row>
    <row r="7" spans="1:47" x14ac:dyDescent="0.2">
      <c r="A7" t="s">
        <v>1287</v>
      </c>
      <c r="C7">
        <f t="shared" ref="C7:I7" si="4">C$2*C94</f>
        <v>82287163.373915493</v>
      </c>
      <c r="D7">
        <f t="shared" si="4"/>
        <v>243116257.50110054</v>
      </c>
      <c r="E7">
        <f t="shared" si="4"/>
        <v>371630185.81542867</v>
      </c>
      <c r="F7">
        <f t="shared" si="4"/>
        <v>559978343.60762668</v>
      </c>
      <c r="G7">
        <f t="shared" si="4"/>
        <v>573150317.33390331</v>
      </c>
      <c r="H7">
        <f t="shared" si="4"/>
        <v>616299256.3779999</v>
      </c>
      <c r="I7">
        <f t="shared" si="4"/>
        <v>716780090</v>
      </c>
    </row>
    <row r="8" spans="1:47" x14ac:dyDescent="0.2">
      <c r="A8" s="46" t="s">
        <v>1408</v>
      </c>
      <c r="C8">
        <f t="shared" ref="C8:I8" si="5">C$2*C95</f>
        <v>1.3067592046079011</v>
      </c>
      <c r="D8">
        <f t="shared" si="5"/>
        <v>3.3639459346186085</v>
      </c>
      <c r="E8">
        <f t="shared" si="5"/>
        <v>4.023906666666667</v>
      </c>
      <c r="F8">
        <f t="shared" si="5"/>
        <v>6.6996919768692065</v>
      </c>
      <c r="G8">
        <f t="shared" si="5"/>
        <v>4.3353873766078372</v>
      </c>
      <c r="H8">
        <f t="shared" si="5"/>
        <v>2.0355190202810518</v>
      </c>
      <c r="I8">
        <f t="shared" si="5"/>
        <v>1.1094666962140549</v>
      </c>
    </row>
    <row r="9" spans="1:47" x14ac:dyDescent="0.2">
      <c r="A9" t="s">
        <v>1333</v>
      </c>
      <c r="C9">
        <f t="shared" ref="C9:I9" si="6">C$2*C96</f>
        <v>5035530.9539150214</v>
      </c>
      <c r="D9">
        <f t="shared" si="6"/>
        <v>40855717.804455243</v>
      </c>
      <c r="E9">
        <f t="shared" si="6"/>
        <v>89529487.627979249</v>
      </c>
      <c r="F9">
        <f t="shared" si="6"/>
        <v>181557323.91923675</v>
      </c>
      <c r="G9">
        <f t="shared" si="6"/>
        <v>196655113.9871136</v>
      </c>
      <c r="H9">
        <f t="shared" si="6"/>
        <v>213349713.62899998</v>
      </c>
      <c r="I9">
        <f t="shared" si="6"/>
        <v>292791920</v>
      </c>
    </row>
    <row r="10" spans="1:47" x14ac:dyDescent="0.2">
      <c r="A10" s="46" t="s">
        <v>1409</v>
      </c>
      <c r="C10">
        <f t="shared" ref="C10:I10" si="7">C$2*C97</f>
        <v>7.9966621211812833E-2</v>
      </c>
      <c r="D10">
        <f t="shared" si="7"/>
        <v>0.56531153953618318</v>
      </c>
      <c r="E10">
        <f t="shared" si="7"/>
        <v>0.96940000000000004</v>
      </c>
      <c r="F10">
        <f t="shared" si="7"/>
        <v>2.1721878359922124</v>
      </c>
      <c r="G10">
        <f t="shared" si="7"/>
        <v>1.4875261740951242</v>
      </c>
      <c r="H10">
        <f t="shared" si="7"/>
        <v>0.70465345458243756</v>
      </c>
      <c r="I10">
        <f t="shared" si="7"/>
        <v>0.45319741534752994</v>
      </c>
    </row>
    <row r="11" spans="1:47" x14ac:dyDescent="0.2">
      <c r="A11" t="s">
        <v>1334</v>
      </c>
      <c r="C11">
        <f t="shared" ref="C11:I11" si="8">C$2*C98</f>
        <v>3548838.1805524798</v>
      </c>
      <c r="D11">
        <f t="shared" si="8"/>
        <v>8521494.0879674349</v>
      </c>
      <c r="E11">
        <f t="shared" si="8"/>
        <v>28487382.804286804</v>
      </c>
      <c r="F11">
        <f t="shared" si="8"/>
        <v>57029715.046328679</v>
      </c>
      <c r="G11">
        <f t="shared" si="8"/>
        <v>91104169.515851691</v>
      </c>
      <c r="H11">
        <f t="shared" si="8"/>
        <v>113370206.96299998</v>
      </c>
      <c r="I11">
        <f t="shared" si="8"/>
        <v>140886490</v>
      </c>
    </row>
    <row r="12" spans="1:47" x14ac:dyDescent="0.2">
      <c r="A12" t="s">
        <v>1335</v>
      </c>
      <c r="C12">
        <f t="shared" ref="C12:I12" si="9">C$2*C99</f>
        <v>3548838.1805524798</v>
      </c>
      <c r="D12">
        <f t="shared" si="9"/>
        <v>8521494.0879674349</v>
      </c>
      <c r="E12">
        <f t="shared" si="9"/>
        <v>28487382.804286804</v>
      </c>
      <c r="F12">
        <f t="shared" si="9"/>
        <v>57029715.046328679</v>
      </c>
      <c r="G12">
        <f t="shared" si="9"/>
        <v>91104169.515851691</v>
      </c>
      <c r="H12">
        <f t="shared" si="9"/>
        <v>113370206.96299998</v>
      </c>
      <c r="I12">
        <f t="shared" si="9"/>
        <v>140886490</v>
      </c>
    </row>
    <row r="13" spans="1:47" x14ac:dyDescent="0.2">
      <c r="A13" s="46" t="s">
        <v>1410</v>
      </c>
      <c r="C13">
        <f t="shared" ref="C13:I13" si="10">C$2*C100</f>
        <v>5.6357234445281172E-2</v>
      </c>
      <c r="D13">
        <f t="shared" si="10"/>
        <v>0.11791003073484212</v>
      </c>
      <c r="E13">
        <f t="shared" si="10"/>
        <v>0.30845333333333336</v>
      </c>
      <c r="F13">
        <f t="shared" si="10"/>
        <v>0.68231482288669976</v>
      </c>
      <c r="G13">
        <f t="shared" si="10"/>
        <v>0.68912439639331657</v>
      </c>
      <c r="H13">
        <f t="shared" si="10"/>
        <v>0.37444019316623584</v>
      </c>
      <c r="I13">
        <f t="shared" si="10"/>
        <v>0.21807088503461985</v>
      </c>
    </row>
    <row r="14" spans="1:47" x14ac:dyDescent="0.2">
      <c r="A14" t="s">
        <v>1354</v>
      </c>
      <c r="C14">
        <f t="shared" ref="C14:I14" si="11">C$2*C101</f>
        <v>1486692.7733625413</v>
      </c>
      <c r="D14">
        <f t="shared" si="11"/>
        <v>32334223.716487806</v>
      </c>
      <c r="E14">
        <f t="shared" si="11"/>
        <v>61042104.823692448</v>
      </c>
      <c r="F14">
        <f t="shared" si="11"/>
        <v>124527608.87290807</v>
      </c>
      <c r="G14">
        <f t="shared" si="11"/>
        <v>105550944.47126189</v>
      </c>
      <c r="H14">
        <f t="shared" si="11"/>
        <v>99979506.665999994</v>
      </c>
      <c r="I14">
        <f t="shared" si="11"/>
        <v>151905430</v>
      </c>
    </row>
    <row r="15" spans="1:47" x14ac:dyDescent="0.2">
      <c r="A15" t="s">
        <v>1336</v>
      </c>
      <c r="C15">
        <f t="shared" ref="C15:I15" si="12">C$2*C102</f>
        <v>77714301.464124501</v>
      </c>
      <c r="D15">
        <f t="shared" si="12"/>
        <v>204383340.80090496</v>
      </c>
      <c r="E15">
        <f t="shared" si="12"/>
        <v>285883582.2531004</v>
      </c>
      <c r="F15">
        <f t="shared" si="12"/>
        <v>380529228.31513184</v>
      </c>
      <c r="G15">
        <f t="shared" si="12"/>
        <v>379245355.87623358</v>
      </c>
      <c r="H15">
        <f t="shared" si="12"/>
        <v>405849392.28599995</v>
      </c>
      <c r="I15">
        <f t="shared" si="12"/>
        <v>425950320</v>
      </c>
    </row>
    <row r="16" spans="1:47" x14ac:dyDescent="0.2">
      <c r="A16" s="46"/>
      <c r="C16">
        <f t="shared" ref="C16:I16" si="13">C$2*C103</f>
        <v>1.2341399873811898</v>
      </c>
      <c r="D16">
        <f t="shared" si="13"/>
        <v>2.8280071248952221</v>
      </c>
      <c r="E16">
        <f t="shared" si="13"/>
        <v>3.0954666666666668</v>
      </c>
      <c r="F16">
        <f t="shared" si="13"/>
        <v>4.5527271670589604</v>
      </c>
      <c r="G16">
        <f t="shared" si="13"/>
        <v>2.8686637323191317</v>
      </c>
      <c r="H16">
        <f t="shared" si="13"/>
        <v>1.3404432162108133</v>
      </c>
      <c r="I16">
        <f t="shared" si="13"/>
        <v>0.65930639100441457</v>
      </c>
    </row>
    <row r="17" spans="1:9" x14ac:dyDescent="0.2">
      <c r="A17" t="s">
        <v>1358</v>
      </c>
      <c r="C17">
        <f t="shared" ref="C17:I17" si="14">C$2*C104</f>
        <v>-462669.04412403225</v>
      </c>
      <c r="D17">
        <f t="shared" si="14"/>
        <v>-2122801.10425966</v>
      </c>
      <c r="E17">
        <f t="shared" si="14"/>
        <v>-3782884.0656509493</v>
      </c>
      <c r="F17">
        <f t="shared" si="14"/>
        <v>-2108208.6267419048</v>
      </c>
      <c r="G17">
        <f t="shared" si="14"/>
        <v>-2750152.5294437995</v>
      </c>
      <c r="H17">
        <f t="shared" si="14"/>
        <v>-2899849.5369999995</v>
      </c>
      <c r="I17">
        <f t="shared" si="14"/>
        <v>-1962150</v>
      </c>
    </row>
    <row r="18" spans="1:9" x14ac:dyDescent="0.2">
      <c r="A18" t="s">
        <v>1293</v>
      </c>
      <c r="C18">
        <f t="shared" ref="C18:I18" si="15">C$2*C105</f>
        <v>-19316753.000103641</v>
      </c>
      <c r="D18">
        <f t="shared" si="15"/>
        <v>-170845102.66499758</v>
      </c>
      <c r="E18">
        <f t="shared" si="15"/>
        <v>-279274617.80637228</v>
      </c>
      <c r="F18">
        <f t="shared" si="15"/>
        <v>-476395643.75501245</v>
      </c>
      <c r="G18">
        <f t="shared" si="15"/>
        <v>-514800532.23713398</v>
      </c>
      <c r="H18">
        <f t="shared" si="15"/>
        <v>-466657039.09499991</v>
      </c>
      <c r="I18">
        <f t="shared" si="15"/>
        <v>-312340290</v>
      </c>
    </row>
    <row r="19" spans="1:9" x14ac:dyDescent="0.2">
      <c r="A19" t="s">
        <v>1295</v>
      </c>
      <c r="C19">
        <f t="shared" ref="C19:I19" si="16">C$2*C106</f>
        <v>7858965.5916026756</v>
      </c>
      <c r="D19">
        <f t="shared" si="16"/>
        <v>5500099.4128202135</v>
      </c>
      <c r="E19">
        <f t="shared" si="16"/>
        <v>-1574970.2864477749</v>
      </c>
      <c r="F19">
        <f t="shared" si="16"/>
        <v>86222.818259605556</v>
      </c>
      <c r="G19">
        <f t="shared" si="16"/>
        <v>-2953532.7493697996</v>
      </c>
      <c r="H19">
        <f t="shared" si="16"/>
        <v>34714310.110999994</v>
      </c>
      <c r="I19">
        <f t="shared" si="16"/>
        <v>40776670</v>
      </c>
    </row>
    <row r="20" spans="1:9" x14ac:dyDescent="0.2">
      <c r="A20" t="s">
        <v>1337</v>
      </c>
      <c r="C20">
        <f t="shared" ref="C20:I20" si="17">C$2*C107</f>
        <v>7964059.3910989929</v>
      </c>
      <c r="D20">
        <f t="shared" si="17"/>
        <v>5781540.938533593</v>
      </c>
      <c r="E20">
        <f t="shared" si="17"/>
        <v>3608024.1902204691</v>
      </c>
      <c r="F20">
        <f t="shared" si="17"/>
        <v>1179188.1201419295</v>
      </c>
      <c r="G20">
        <f t="shared" si="17"/>
        <v>9244760.8857473992</v>
      </c>
      <c r="H20">
        <f t="shared" si="17"/>
        <v>57855767.748999991</v>
      </c>
      <c r="I20">
        <f t="shared" si="17"/>
        <v>63040120</v>
      </c>
    </row>
    <row r="21" spans="1:9" x14ac:dyDescent="0.2">
      <c r="A21" t="s">
        <v>1338</v>
      </c>
      <c r="C21">
        <f t="shared" ref="C21:I21" si="18">C$2*C108</f>
        <v>105093.79949631757</v>
      </c>
      <c r="D21">
        <f t="shared" si="18"/>
        <v>281441.52571337944</v>
      </c>
      <c r="E21">
        <f t="shared" si="18"/>
        <v>240124.47682354657</v>
      </c>
      <c r="F21">
        <f t="shared" si="18"/>
        <v>1092965.3018823238</v>
      </c>
      <c r="G21">
        <f t="shared" si="18"/>
        <v>12198293.635117199</v>
      </c>
      <c r="H21">
        <f t="shared" si="18"/>
        <v>23141457.637999997</v>
      </c>
      <c r="I21">
        <f t="shared" si="18"/>
        <v>22263450</v>
      </c>
    </row>
    <row r="22" spans="1:9" x14ac:dyDescent="0.2">
      <c r="A22" t="s">
        <v>1359</v>
      </c>
      <c r="C22">
        <f t="shared" ref="C22:I22" si="19">C$2*C109</f>
        <v>0</v>
      </c>
      <c r="D22">
        <f t="shared" si="19"/>
        <v>0</v>
      </c>
      <c r="E22">
        <f t="shared" si="19"/>
        <v>4942869.9998446973</v>
      </c>
      <c r="F22">
        <f t="shared" si="19"/>
        <v>0</v>
      </c>
      <c r="G22">
        <f t="shared" si="19"/>
        <v>0</v>
      </c>
      <c r="H22">
        <f t="shared" si="19"/>
        <v>0</v>
      </c>
      <c r="I22">
        <f t="shared" si="19"/>
        <v>0</v>
      </c>
    </row>
    <row r="23" spans="1:9" x14ac:dyDescent="0.2">
      <c r="A23" t="s">
        <v>1298</v>
      </c>
      <c r="C23">
        <f t="shared" ref="C23:I23" si="20">C$2*C110</f>
        <v>9386670.5794028044</v>
      </c>
      <c r="D23">
        <f t="shared" si="20"/>
        <v>808986.62772321166</v>
      </c>
      <c r="E23">
        <f t="shared" si="20"/>
        <v>-98774895.689472526</v>
      </c>
      <c r="F23">
        <f t="shared" si="20"/>
        <v>-18191800.246885791</v>
      </c>
      <c r="G23">
        <f t="shared" si="20"/>
        <v>14134925.284856999</v>
      </c>
      <c r="H23">
        <f t="shared" si="20"/>
        <v>-120332606.60199998</v>
      </c>
      <c r="I23">
        <f t="shared" si="20"/>
        <v>108686630</v>
      </c>
    </row>
    <row r="24" spans="1:9" x14ac:dyDescent="0.2">
      <c r="A24" t="s">
        <v>1339</v>
      </c>
      <c r="C24">
        <f t="shared" ref="C24:I24" si="21">C$2*C111</f>
        <v>9389233.8428051528</v>
      </c>
      <c r="D24">
        <f t="shared" si="21"/>
        <v>598221.00084368547</v>
      </c>
      <c r="E24">
        <f t="shared" si="21"/>
        <v>139149.05580031162</v>
      </c>
      <c r="F24">
        <f t="shared" si="21"/>
        <v>-7529316.5240782313</v>
      </c>
      <c r="G24">
        <f t="shared" si="21"/>
        <v>24296027.050382096</v>
      </c>
      <c r="H24">
        <f t="shared" si="21"/>
        <v>-90347673.948999986</v>
      </c>
      <c r="I24">
        <f t="shared" si="21"/>
        <v>112626380</v>
      </c>
    </row>
    <row r="25" spans="1:9" x14ac:dyDescent="0.2">
      <c r="A25" t="s">
        <v>1341</v>
      </c>
      <c r="C25">
        <f t="shared" ref="C25:I25" si="22">C$2*C112</f>
        <v>0</v>
      </c>
      <c r="D25">
        <f t="shared" si="22"/>
        <v>0</v>
      </c>
      <c r="E25">
        <f t="shared" si="22"/>
        <v>0</v>
      </c>
      <c r="F25">
        <f t="shared" si="22"/>
        <v>0</v>
      </c>
      <c r="G25">
        <f t="shared" si="22"/>
        <v>0</v>
      </c>
      <c r="H25">
        <f t="shared" si="22"/>
        <v>0</v>
      </c>
      <c r="I25">
        <f t="shared" si="22"/>
        <v>-4555690</v>
      </c>
    </row>
    <row r="26" spans="1:9" x14ac:dyDescent="0.2">
      <c r="A26" t="s">
        <v>1361</v>
      </c>
      <c r="C26">
        <f t="shared" ref="C26:I26" si="23">C$2*C113</f>
        <v>0</v>
      </c>
      <c r="D26">
        <f t="shared" si="23"/>
        <v>0</v>
      </c>
      <c r="E26">
        <f t="shared" si="23"/>
        <v>0</v>
      </c>
      <c r="F26">
        <f t="shared" si="23"/>
        <v>0</v>
      </c>
      <c r="G26">
        <f t="shared" si="23"/>
        <v>0</v>
      </c>
      <c r="H26">
        <f t="shared" si="23"/>
        <v>0</v>
      </c>
      <c r="I26">
        <f t="shared" si="23"/>
        <v>4555690</v>
      </c>
    </row>
    <row r="27" spans="1:9" x14ac:dyDescent="0.2">
      <c r="A27" t="s">
        <v>1367</v>
      </c>
      <c r="C27">
        <f t="shared" ref="C27:I27" si="24">C$2*C114</f>
        <v>0</v>
      </c>
      <c r="D27">
        <f t="shared" si="24"/>
        <v>0</v>
      </c>
      <c r="E27">
        <f t="shared" si="24"/>
        <v>0</v>
      </c>
      <c r="F27">
        <f t="shared" si="24"/>
        <v>0</v>
      </c>
      <c r="G27">
        <f t="shared" si="24"/>
        <v>0</v>
      </c>
      <c r="H27">
        <f t="shared" si="24"/>
        <v>0</v>
      </c>
      <c r="I27">
        <f t="shared" si="24"/>
        <v>4555690</v>
      </c>
    </row>
    <row r="28" spans="1:9" x14ac:dyDescent="0.2">
      <c r="A28" t="s">
        <v>1344</v>
      </c>
      <c r="C28">
        <f t="shared" ref="C28:I28" si="25">C$2*C115</f>
        <v>-2563.2634023492092</v>
      </c>
      <c r="D28">
        <f t="shared" si="25"/>
        <v>210765.6268795263</v>
      </c>
      <c r="E28">
        <f t="shared" si="25"/>
        <v>-98914044.74527283</v>
      </c>
      <c r="F28">
        <f t="shared" si="25"/>
        <v>-10662483.72280756</v>
      </c>
      <c r="G28">
        <f t="shared" si="25"/>
        <v>-10161101.765525099</v>
      </c>
      <c r="H28">
        <f t="shared" si="25"/>
        <v>-29984932.652999997</v>
      </c>
      <c r="I28">
        <f t="shared" si="25"/>
        <v>615940</v>
      </c>
    </row>
    <row r="29" spans="1:9" x14ac:dyDescent="0.2">
      <c r="A29" t="s">
        <v>1304</v>
      </c>
      <c r="C29">
        <f t="shared" ref="C29:I29" si="26">C$2*C116</f>
        <v>-2071116.8290981611</v>
      </c>
      <c r="D29">
        <f t="shared" si="26"/>
        <v>-164536016.62445414</v>
      </c>
      <c r="E29">
        <f t="shared" si="26"/>
        <v>-379624483.7822926</v>
      </c>
      <c r="F29">
        <f t="shared" si="26"/>
        <v>-494501221.18363863</v>
      </c>
      <c r="G29">
        <f t="shared" si="26"/>
        <v>-503619139.70164675</v>
      </c>
      <c r="H29">
        <f t="shared" si="26"/>
        <v>-552275335.58599997</v>
      </c>
      <c r="I29">
        <f t="shared" si="26"/>
        <v>-162876990</v>
      </c>
    </row>
    <row r="30" spans="1:9" x14ac:dyDescent="0.2">
      <c r="A30" t="s">
        <v>1305</v>
      </c>
      <c r="C30">
        <f t="shared" ref="C30:I30" si="27">C$2*C117</f>
        <v>1496945.8269719381</v>
      </c>
      <c r="D30">
        <f t="shared" si="27"/>
        <v>3283905.1565301041</v>
      </c>
      <c r="E30">
        <f t="shared" si="27"/>
        <v>-51610754.218607612</v>
      </c>
      <c r="F30">
        <f t="shared" si="27"/>
        <v>-4388862.8900030209</v>
      </c>
      <c r="G30">
        <f t="shared" si="27"/>
        <v>706181.31918749993</v>
      </c>
      <c r="H30">
        <f t="shared" si="27"/>
        <v>-1979245.5279999997</v>
      </c>
      <c r="I30">
        <f t="shared" si="27"/>
        <v>19459790</v>
      </c>
    </row>
    <row r="31" spans="1:9" x14ac:dyDescent="0.2">
      <c r="A31" t="s">
        <v>1306</v>
      </c>
      <c r="C31">
        <f t="shared" ref="C31:I31" si="28">C$2*C118</f>
        <v>-3568062.6560700992</v>
      </c>
      <c r="D31">
        <f t="shared" si="28"/>
        <v>-167819921.78098425</v>
      </c>
      <c r="E31">
        <f t="shared" si="28"/>
        <v>-328013729.563685</v>
      </c>
      <c r="F31">
        <f t="shared" si="28"/>
        <v>-490112358.29363561</v>
      </c>
      <c r="G31">
        <f t="shared" si="28"/>
        <v>-504325321.02083427</v>
      </c>
      <c r="H31">
        <f t="shared" si="28"/>
        <v>-550296090.05799997</v>
      </c>
      <c r="I31">
        <f t="shared" si="28"/>
        <v>-182336780</v>
      </c>
    </row>
    <row r="32" spans="1:9" x14ac:dyDescent="0.2">
      <c r="A32" t="s">
        <v>1345</v>
      </c>
      <c r="C32">
        <f t="shared" ref="C32:I32" si="29">C$2*C119</f>
        <v>-3568062.6560700992</v>
      </c>
      <c r="D32">
        <f t="shared" si="29"/>
        <v>-167819921.78098425</v>
      </c>
      <c r="E32">
        <f t="shared" si="29"/>
        <v>-328013729.563685</v>
      </c>
      <c r="F32">
        <f t="shared" si="29"/>
        <v>-490112358.29363561</v>
      </c>
      <c r="G32">
        <f t="shared" si="29"/>
        <v>-504325321.02083427</v>
      </c>
      <c r="H32">
        <f t="shared" si="29"/>
        <v>-550296090.05799997</v>
      </c>
      <c r="I32">
        <f t="shared" si="29"/>
        <v>-182336780</v>
      </c>
    </row>
    <row r="33" spans="1:9" x14ac:dyDescent="0.2">
      <c r="A33" s="46" t="s">
        <v>1411</v>
      </c>
      <c r="C33">
        <f t="shared" ref="C33:I33" si="30">C$2*C120</f>
        <v>-5.6662528239675984E-2</v>
      </c>
      <c r="D33">
        <f t="shared" si="30"/>
        <v>-2.3220871751885999</v>
      </c>
      <c r="E33">
        <f t="shared" si="30"/>
        <v>-3.5516400000000004</v>
      </c>
      <c r="F33">
        <f t="shared" si="30"/>
        <v>-5.8638014703745673</v>
      </c>
      <c r="G33">
        <f t="shared" si="30"/>
        <v>-3.8147856929191057</v>
      </c>
      <c r="H33">
        <f t="shared" si="30"/>
        <v>-1.8175231375134582</v>
      </c>
      <c r="I33">
        <f t="shared" si="30"/>
        <v>-0.28222963741209522</v>
      </c>
    </row>
    <row r="34" spans="1:9" x14ac:dyDescent="0.2">
      <c r="A34" t="s">
        <v>1346</v>
      </c>
      <c r="C34">
        <f t="shared" ref="C34:I34" si="31">C$2*C121</f>
        <v>-3568062.6560700992</v>
      </c>
      <c r="D34">
        <f t="shared" si="31"/>
        <v>-167819921.78098425</v>
      </c>
      <c r="E34">
        <f t="shared" si="31"/>
        <v>-328013729.563685</v>
      </c>
      <c r="F34">
        <f t="shared" si="31"/>
        <v>-490112358.29363561</v>
      </c>
      <c r="G34">
        <f t="shared" si="31"/>
        <v>-504325321.02083427</v>
      </c>
      <c r="H34">
        <f t="shared" si="31"/>
        <v>-550296090.05799997</v>
      </c>
      <c r="I34">
        <f t="shared" si="31"/>
        <v>-182336780</v>
      </c>
    </row>
    <row r="35" spans="1:9" x14ac:dyDescent="0.2">
      <c r="A35" t="s">
        <v>1347</v>
      </c>
      <c r="C35">
        <f t="shared" ref="C35:I35" si="32">C$2*C122</f>
        <v>-3568062.6560700992</v>
      </c>
      <c r="D35">
        <f t="shared" si="32"/>
        <v>-167819921.78098425</v>
      </c>
      <c r="E35">
        <f t="shared" si="32"/>
        <v>-328013729.563685</v>
      </c>
      <c r="F35">
        <f t="shared" si="32"/>
        <v>-490112358.29363561</v>
      </c>
      <c r="G35">
        <f t="shared" si="32"/>
        <v>-504325321.02083427</v>
      </c>
      <c r="H35">
        <f t="shared" si="32"/>
        <v>-550296090.05799997</v>
      </c>
      <c r="I35">
        <f t="shared" si="32"/>
        <v>-182336780</v>
      </c>
    </row>
    <row r="36" spans="1:9" x14ac:dyDescent="0.2">
      <c r="A36" t="s">
        <v>1312</v>
      </c>
      <c r="C36">
        <f t="shared" ref="C36:I36" si="33">C$2*C123</f>
        <v>-3568062.6560700992</v>
      </c>
      <c r="D36">
        <f t="shared" si="33"/>
        <v>-167819921.78098425</v>
      </c>
      <c r="E36">
        <f t="shared" si="33"/>
        <v>-328013729.563685</v>
      </c>
      <c r="F36">
        <f t="shared" si="33"/>
        <v>-490112358.29363561</v>
      </c>
      <c r="G36">
        <f t="shared" si="33"/>
        <v>-504325321.02083427</v>
      </c>
      <c r="H36">
        <f t="shared" si="33"/>
        <v>-550296090.05799997</v>
      </c>
      <c r="I36">
        <f t="shared" si="33"/>
        <v>-182336780</v>
      </c>
    </row>
    <row r="37" spans="1:9" x14ac:dyDescent="0.2">
      <c r="A37" t="s">
        <v>1313</v>
      </c>
      <c r="C37">
        <f t="shared" ref="C37:I37" si="34">C$2*C124</f>
        <v>-3.5885687632888928E-2</v>
      </c>
      <c r="D37">
        <f t="shared" si="34"/>
        <v>-1.6747663884379125</v>
      </c>
      <c r="E37">
        <f t="shared" si="34"/>
        <v>-3.1524033880424578</v>
      </c>
      <c r="F37">
        <f t="shared" si="34"/>
        <v>-3.3274721412861865</v>
      </c>
      <c r="G37">
        <f t="shared" si="34"/>
        <v>-3.1636923099599996</v>
      </c>
      <c r="H37">
        <f t="shared" si="34"/>
        <v>-3.1217713799999993</v>
      </c>
      <c r="I37">
        <f t="shared" si="34"/>
        <v>-0.98880000000000001</v>
      </c>
    </row>
    <row r="38" spans="1:9" x14ac:dyDescent="0.2">
      <c r="A38" t="s">
        <v>1314</v>
      </c>
      <c r="C38">
        <f t="shared" ref="C38:I38" si="35">C$2*C125</f>
        <v>-3.5885687632888928E-2</v>
      </c>
      <c r="D38">
        <f t="shared" si="35"/>
        <v>-1.6747663884379125</v>
      </c>
      <c r="E38">
        <f t="shared" si="35"/>
        <v>-3.1524033880424578</v>
      </c>
      <c r="F38">
        <f t="shared" si="35"/>
        <v>-3.3274721412861865</v>
      </c>
      <c r="G38">
        <f t="shared" si="35"/>
        <v>-3.1636923099599996</v>
      </c>
      <c r="H38">
        <f t="shared" si="35"/>
        <v>-3.1217713799999993</v>
      </c>
      <c r="I38">
        <f t="shared" si="35"/>
        <v>-0.98880000000000001</v>
      </c>
    </row>
    <row r="39" spans="1:9" x14ac:dyDescent="0.2">
      <c r="A39" t="s">
        <v>1315</v>
      </c>
      <c r="C39">
        <f t="shared" ref="C39:I39" si="36">C$2*C126</f>
        <v>128435104.16855228</v>
      </c>
      <c r="D39">
        <f t="shared" si="36"/>
        <v>126474745.61157289</v>
      </c>
      <c r="E39">
        <f t="shared" si="36"/>
        <v>145494027.39721987</v>
      </c>
      <c r="F39">
        <f t="shared" si="36"/>
        <v>171051068.65668026</v>
      </c>
      <c r="G39">
        <f t="shared" si="36"/>
        <v>179699933.27078453</v>
      </c>
      <c r="H39">
        <f t="shared" si="36"/>
        <v>186969374.64934298</v>
      </c>
      <c r="I39">
        <f t="shared" si="36"/>
        <v>188336604.16</v>
      </c>
    </row>
    <row r="40" spans="1:9" x14ac:dyDescent="0.2">
      <c r="A40" t="s">
        <v>1316</v>
      </c>
      <c r="C40">
        <f t="shared" ref="C40:I40" si="37">C$2*C127</f>
        <v>128435104.16855228</v>
      </c>
      <c r="D40">
        <f t="shared" si="37"/>
        <v>126474745.61157289</v>
      </c>
      <c r="E40">
        <f t="shared" si="37"/>
        <v>145494027.39721987</v>
      </c>
      <c r="F40">
        <f t="shared" si="37"/>
        <v>171051068.65668026</v>
      </c>
      <c r="G40">
        <f t="shared" si="37"/>
        <v>179699933.27078453</v>
      </c>
      <c r="H40">
        <f t="shared" si="37"/>
        <v>186969374.64934298</v>
      </c>
      <c r="I40">
        <f t="shared" si="37"/>
        <v>188336604.16</v>
      </c>
    </row>
    <row r="41" spans="1:9" x14ac:dyDescent="0.2">
      <c r="A41" t="s">
        <v>1318</v>
      </c>
      <c r="C41">
        <f t="shared" ref="C41:I41" si="38">C$2*C128</f>
        <v>82287163.373915493</v>
      </c>
      <c r="D41">
        <f t="shared" si="38"/>
        <v>243116257.50110054</v>
      </c>
      <c r="E41">
        <f t="shared" si="38"/>
        <v>371630185.81542867</v>
      </c>
      <c r="F41">
        <f t="shared" si="38"/>
        <v>559978343.60762668</v>
      </c>
      <c r="G41">
        <f t="shared" si="38"/>
        <v>647003324.6395874</v>
      </c>
      <c r="H41">
        <f t="shared" si="38"/>
        <v>769429575.35599995</v>
      </c>
      <c r="I41">
        <f t="shared" si="38"/>
        <v>958398520</v>
      </c>
    </row>
    <row r="90" spans="1:47" x14ac:dyDescent="0.2">
      <c r="A90" t="s">
        <v>1285</v>
      </c>
      <c r="B90" s="19">
        <v>796838000</v>
      </c>
      <c r="C90" s="19">
        <v>49133000</v>
      </c>
      <c r="D90" s="19">
        <v>57264000</v>
      </c>
      <c r="E90" s="19">
        <v>75000000</v>
      </c>
      <c r="F90" s="19">
        <v>68826000</v>
      </c>
      <c r="G90" s="19">
        <v>117005000</v>
      </c>
      <c r="H90" s="19">
        <v>285143000</v>
      </c>
      <c r="I90" s="19">
        <v>627241000</v>
      </c>
    </row>
    <row r="91" spans="1:47" x14ac:dyDescent="0.2">
      <c r="A91" t="s">
        <v>1332</v>
      </c>
      <c r="B91" s="19">
        <v>796240000</v>
      </c>
      <c r="C91" s="19">
        <v>49133000</v>
      </c>
      <c r="D91" s="19">
        <v>57264000</v>
      </c>
      <c r="E91" s="19">
        <v>75000000</v>
      </c>
      <c r="F91" s="19">
        <v>65402000</v>
      </c>
      <c r="G91" s="19">
        <v>116677000</v>
      </c>
      <c r="H91" s="19">
        <v>284964000</v>
      </c>
      <c r="I91" s="19">
        <v>620984000</v>
      </c>
    </row>
    <row r="92" spans="1:47" x14ac:dyDescent="0.2">
      <c r="A92" t="s">
        <v>1349</v>
      </c>
      <c r="B92" s="19">
        <v>298726000</v>
      </c>
      <c r="E92">
        <v>0</v>
      </c>
      <c r="F92">
        <v>0</v>
      </c>
      <c r="G92" s="19">
        <v>65363000</v>
      </c>
      <c r="H92" s="19">
        <v>144214000</v>
      </c>
      <c r="I92" s="19">
        <v>234581000</v>
      </c>
    </row>
    <row r="93" spans="1:47" x14ac:dyDescent="0.2">
      <c r="A93" t="s">
        <v>1350</v>
      </c>
      <c r="B93" s="19">
        <v>498112000</v>
      </c>
      <c r="E93" s="19">
        <v>75000000</v>
      </c>
      <c r="F93" s="19">
        <v>68826000</v>
      </c>
      <c r="G93" s="19">
        <v>51642000</v>
      </c>
      <c r="H93" s="19">
        <v>140929000</v>
      </c>
      <c r="I93" s="19">
        <v>392660000</v>
      </c>
    </row>
    <row r="94" spans="1:47" x14ac:dyDescent="0.2">
      <c r="A94" t="s">
        <v>1287</v>
      </c>
      <c r="B94" s="19">
        <v>714049000</v>
      </c>
      <c r="C94" s="19">
        <v>64205000</v>
      </c>
      <c r="D94" s="19">
        <v>192633000</v>
      </c>
      <c r="E94" s="19">
        <v>301793000</v>
      </c>
      <c r="F94" s="19">
        <v>461113000</v>
      </c>
      <c r="G94" s="19">
        <v>507262000</v>
      </c>
      <c r="H94" s="19">
        <v>580414000</v>
      </c>
      <c r="I94" s="19">
        <v>695903000</v>
      </c>
    </row>
    <row r="95" spans="1:47" x14ac:dyDescent="0.2">
      <c r="A95" s="46" t="s">
        <v>1408</v>
      </c>
      <c r="B95" s="19"/>
      <c r="C95" s="48">
        <f t="shared" ref="C95:I95" si="39">C94/C$3</f>
        <v>1.0196058691512291</v>
      </c>
      <c r="D95" s="48">
        <f t="shared" si="39"/>
        <v>2.6654202556587685</v>
      </c>
      <c r="E95" s="48">
        <f t="shared" si="39"/>
        <v>3.2677293476274891</v>
      </c>
      <c r="F95" s="48">
        <f t="shared" si="39"/>
        <v>5.5168473956106308</v>
      </c>
      <c r="G95" s="48">
        <f t="shared" si="39"/>
        <v>3.8369991342980589</v>
      </c>
      <c r="H95" s="48">
        <f t="shared" si="39"/>
        <v>1.916996855684638</v>
      </c>
      <c r="I95" s="48">
        <f t="shared" si="39"/>
        <v>1.0771521322466553</v>
      </c>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1333</v>
      </c>
      <c r="B96" s="19">
        <v>315774000</v>
      </c>
      <c r="C96" s="19">
        <v>3929000</v>
      </c>
      <c r="D96" s="19">
        <v>32372000</v>
      </c>
      <c r="E96" s="19">
        <v>72705000</v>
      </c>
      <c r="F96" s="19">
        <v>149503000</v>
      </c>
      <c r="G96" s="19">
        <v>174048000</v>
      </c>
      <c r="H96" s="19">
        <v>200927000</v>
      </c>
      <c r="I96" s="19">
        <v>284264000</v>
      </c>
    </row>
    <row r="97" spans="1:47" x14ac:dyDescent="0.2">
      <c r="A97" s="46" t="s">
        <v>1409</v>
      </c>
      <c r="B97" s="19"/>
      <c r="C97" s="48">
        <f t="shared" ref="C97:I97" si="40">C96/C$3</f>
        <v>6.2394384547857312E-2</v>
      </c>
      <c r="D97" s="48">
        <f t="shared" si="40"/>
        <v>0.44792421088902551</v>
      </c>
      <c r="E97" s="48">
        <f t="shared" si="40"/>
        <v>0.78722920087363391</v>
      </c>
      <c r="F97" s="48">
        <f t="shared" si="40"/>
        <v>1.7886835465189144</v>
      </c>
      <c r="G97" s="48">
        <f t="shared" si="40"/>
        <v>1.3165228724531082</v>
      </c>
      <c r="H97" s="48">
        <f t="shared" si="40"/>
        <v>0.66362359836624762</v>
      </c>
      <c r="I97" s="48">
        <f t="shared" si="40"/>
        <v>0.43999749062866983</v>
      </c>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1334</v>
      </c>
      <c r="B98" s="19">
        <v>133558000</v>
      </c>
      <c r="C98" s="19">
        <v>2769000</v>
      </c>
      <c r="D98" s="19">
        <v>6752000</v>
      </c>
      <c r="E98" s="19">
        <v>23134000</v>
      </c>
      <c r="F98" s="19">
        <v>46961000</v>
      </c>
      <c r="G98" s="19">
        <v>80631000</v>
      </c>
      <c r="H98" s="19">
        <v>106769000</v>
      </c>
      <c r="I98" s="19">
        <v>136783000</v>
      </c>
    </row>
    <row r="99" spans="1:47" x14ac:dyDescent="0.2">
      <c r="A99" t="s">
        <v>1335</v>
      </c>
      <c r="B99" s="19">
        <v>133558000</v>
      </c>
      <c r="C99" s="19">
        <v>2769000</v>
      </c>
      <c r="D99" s="19">
        <v>6752000</v>
      </c>
      <c r="E99" s="19">
        <v>23134000</v>
      </c>
      <c r="F99" s="19">
        <v>46961000</v>
      </c>
      <c r="G99" s="19">
        <v>80631000</v>
      </c>
      <c r="H99" s="19">
        <v>106769000</v>
      </c>
      <c r="I99" s="19">
        <v>136783000</v>
      </c>
    </row>
    <row r="100" spans="1:47" x14ac:dyDescent="0.2">
      <c r="A100" s="46" t="s">
        <v>1410</v>
      </c>
      <c r="B100" s="19"/>
      <c r="C100" s="48">
        <f t="shared" ref="C100:I100" si="41">C99/C$3</f>
        <v>4.3973034057779817E-2</v>
      </c>
      <c r="D100" s="48">
        <f t="shared" si="41"/>
        <v>9.3425932037646736E-2</v>
      </c>
      <c r="E100" s="48">
        <f t="shared" si="41"/>
        <v>0.25048841665649746</v>
      </c>
      <c r="F100" s="48">
        <f t="shared" si="41"/>
        <v>0.56185071890246174</v>
      </c>
      <c r="G100" s="48">
        <f t="shared" si="41"/>
        <v>0.60990391000624289</v>
      </c>
      <c r="H100" s="48">
        <f t="shared" si="41"/>
        <v>0.35263766429581833</v>
      </c>
      <c r="I100" s="48">
        <f t="shared" si="41"/>
        <v>0.21171930585885423</v>
      </c>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1354</v>
      </c>
      <c r="B101" s="19">
        <v>182216000</v>
      </c>
      <c r="C101" s="19">
        <v>1160000</v>
      </c>
      <c r="D101" s="19">
        <v>25620000</v>
      </c>
      <c r="E101" s="19">
        <v>49571000</v>
      </c>
      <c r="F101" s="19">
        <v>102542000</v>
      </c>
      <c r="G101" s="19">
        <v>93417000</v>
      </c>
      <c r="H101" s="19">
        <v>94158000</v>
      </c>
      <c r="I101" s="19">
        <v>147481000</v>
      </c>
    </row>
    <row r="102" spans="1:47" x14ac:dyDescent="0.2">
      <c r="A102" t="s">
        <v>1336</v>
      </c>
      <c r="B102" s="19">
        <v>400180000</v>
      </c>
      <c r="C102" s="19">
        <v>60637000</v>
      </c>
      <c r="D102" s="19">
        <v>161943000</v>
      </c>
      <c r="E102" s="19">
        <v>232160000</v>
      </c>
      <c r="F102" s="19">
        <v>313346000</v>
      </c>
      <c r="G102" s="19">
        <v>335648000</v>
      </c>
      <c r="H102" s="19">
        <v>382218000</v>
      </c>
      <c r="I102" s="19">
        <v>413544000</v>
      </c>
    </row>
    <row r="103" spans="1:47" x14ac:dyDescent="0.2">
      <c r="A103" s="46"/>
      <c r="B103" s="19"/>
      <c r="C103" s="48">
        <f t="shared" ref="C103:I103" si="42">C102/C$3</f>
        <v>0.96294433591968032</v>
      </c>
      <c r="D103" s="48">
        <f t="shared" si="42"/>
        <v>2.2407695071049507</v>
      </c>
      <c r="E103" s="48">
        <f t="shared" si="42"/>
        <v>2.5137628949153821</v>
      </c>
      <c r="F103" s="48">
        <f t="shared" si="42"/>
        <v>3.7489336974342704</v>
      </c>
      <c r="G103" s="48">
        <f t="shared" si="42"/>
        <v>2.5388873706859076</v>
      </c>
      <c r="H103" s="48">
        <f t="shared" si="42"/>
        <v>1.2623932299807912</v>
      </c>
      <c r="I103" s="48">
        <f t="shared" si="42"/>
        <v>0.64010329223729567</v>
      </c>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1358</v>
      </c>
      <c r="C104" s="19">
        <v>-361000</v>
      </c>
      <c r="D104" s="19">
        <v>-1682000</v>
      </c>
      <c r="E104" s="19">
        <v>-3072000</v>
      </c>
      <c r="F104" s="19">
        <v>-1736000</v>
      </c>
      <c r="G104" s="19">
        <v>-2434000</v>
      </c>
      <c r="H104" s="19">
        <v>-2731000</v>
      </c>
      <c r="I104" s="19">
        <v>-1905000</v>
      </c>
    </row>
    <row r="105" spans="1:47" x14ac:dyDescent="0.2">
      <c r="A105" t="s">
        <v>1293</v>
      </c>
      <c r="B105" s="19">
        <v>-215937000</v>
      </c>
      <c r="C105" s="19">
        <v>-15072000</v>
      </c>
      <c r="D105" s="19">
        <v>-135369000</v>
      </c>
      <c r="E105" s="19">
        <v>-226793000</v>
      </c>
      <c r="F105" s="19">
        <v>-392287000</v>
      </c>
      <c r="G105" s="19">
        <v>-455620000</v>
      </c>
      <c r="H105" s="19">
        <v>-439485000</v>
      </c>
      <c r="I105" s="19">
        <v>-303243000</v>
      </c>
      <c r="J105" s="19"/>
    </row>
    <row r="106" spans="1:47" x14ac:dyDescent="0.2">
      <c r="A106" t="s">
        <v>1295</v>
      </c>
      <c r="B106" s="19">
        <v>31835000</v>
      </c>
      <c r="C106" s="19">
        <v>6132000</v>
      </c>
      <c r="D106" s="19">
        <v>4358000</v>
      </c>
      <c r="E106" s="19">
        <v>-1279000</v>
      </c>
      <c r="F106" s="19">
        <v>71000</v>
      </c>
      <c r="G106" s="19">
        <v>-2614000</v>
      </c>
      <c r="H106" s="19">
        <v>32693000</v>
      </c>
      <c r="I106" s="19">
        <v>39589000</v>
      </c>
      <c r="J106" s="19"/>
    </row>
    <row r="107" spans="1:47" x14ac:dyDescent="0.2">
      <c r="A107" t="s">
        <v>1337</v>
      </c>
      <c r="B107" s="19">
        <v>52774000</v>
      </c>
      <c r="C107" s="19">
        <v>6214000</v>
      </c>
      <c r="D107" s="19">
        <v>4581000</v>
      </c>
      <c r="E107" s="19">
        <v>2930000</v>
      </c>
      <c r="F107" s="19">
        <v>971000</v>
      </c>
      <c r="G107" s="19">
        <v>8182000</v>
      </c>
      <c r="H107" s="19">
        <v>54487000</v>
      </c>
      <c r="I107" s="19">
        <v>61204000</v>
      </c>
      <c r="J107" s="19"/>
    </row>
    <row r="108" spans="1:47" x14ac:dyDescent="0.2">
      <c r="A108" t="s">
        <v>1338</v>
      </c>
      <c r="B108" s="19">
        <v>20939000</v>
      </c>
      <c r="C108" s="19">
        <v>82000</v>
      </c>
      <c r="D108" s="19">
        <v>223000</v>
      </c>
      <c r="E108" s="19">
        <v>195000</v>
      </c>
      <c r="F108" s="19">
        <v>900000</v>
      </c>
      <c r="G108" s="19">
        <v>10796000</v>
      </c>
      <c r="H108" s="19">
        <v>21794000</v>
      </c>
      <c r="I108" s="19">
        <v>21615000</v>
      </c>
      <c r="J108" s="19"/>
    </row>
    <row r="109" spans="1:47" x14ac:dyDescent="0.2">
      <c r="A109" t="s">
        <v>1359</v>
      </c>
      <c r="E109" s="19">
        <v>4014000</v>
      </c>
      <c r="J109" s="19"/>
    </row>
    <row r="110" spans="1:47" x14ac:dyDescent="0.2">
      <c r="A110" t="s">
        <v>1298</v>
      </c>
      <c r="B110" s="19">
        <v>-120201000</v>
      </c>
      <c r="C110" s="19">
        <v>7324000</v>
      </c>
      <c r="D110" s="19">
        <v>641000</v>
      </c>
      <c r="E110" s="19">
        <v>-80213000</v>
      </c>
      <c r="F110" s="19">
        <v>-14980000</v>
      </c>
      <c r="G110" s="19">
        <v>12510000</v>
      </c>
      <c r="H110" s="19">
        <v>-113326000</v>
      </c>
      <c r="I110" s="19">
        <v>105521000</v>
      </c>
      <c r="J110" s="19"/>
    </row>
    <row r="111" spans="1:47" x14ac:dyDescent="0.2">
      <c r="A111" t="s">
        <v>1339</v>
      </c>
      <c r="B111" s="19">
        <v>-116543000</v>
      </c>
      <c r="C111" s="19">
        <v>7326000</v>
      </c>
      <c r="D111" s="19">
        <v>474000</v>
      </c>
      <c r="E111" s="19">
        <v>113000</v>
      </c>
      <c r="F111" s="19">
        <v>-6200000</v>
      </c>
      <c r="G111" s="19">
        <v>21503000</v>
      </c>
      <c r="H111" s="19">
        <v>-85087000</v>
      </c>
      <c r="I111" s="19">
        <v>109346000</v>
      </c>
    </row>
    <row r="112" spans="1:47" x14ac:dyDescent="0.2">
      <c r="A112" t="s">
        <v>1341</v>
      </c>
      <c r="B112" s="19">
        <v>-5393000</v>
      </c>
      <c r="G112">
        <v>0</v>
      </c>
      <c r="H112">
        <v>0</v>
      </c>
      <c r="I112" s="19">
        <v>-4423000</v>
      </c>
    </row>
    <row r="113" spans="1:47" x14ac:dyDescent="0.2">
      <c r="A113" t="s">
        <v>1361</v>
      </c>
      <c r="B113" s="19">
        <v>5393000</v>
      </c>
      <c r="G113">
        <v>0</v>
      </c>
      <c r="H113">
        <v>0</v>
      </c>
      <c r="I113" s="19">
        <v>4423000</v>
      </c>
    </row>
    <row r="114" spans="1:47" x14ac:dyDescent="0.2">
      <c r="A114" t="s">
        <v>1367</v>
      </c>
      <c r="G114">
        <v>0</v>
      </c>
      <c r="H114">
        <v>0</v>
      </c>
      <c r="I114" s="19">
        <v>4423000</v>
      </c>
    </row>
    <row r="115" spans="1:47" x14ac:dyDescent="0.2">
      <c r="A115" t="s">
        <v>1344</v>
      </c>
      <c r="B115" s="19">
        <v>1735000</v>
      </c>
      <c r="C115" s="19">
        <v>-2000</v>
      </c>
      <c r="D115" s="19">
        <v>167000</v>
      </c>
      <c r="E115" s="19">
        <v>-80326000</v>
      </c>
      <c r="F115" s="19">
        <v>-8780000</v>
      </c>
      <c r="G115" s="19">
        <v>-8993000</v>
      </c>
      <c r="H115" s="19">
        <v>-28239000</v>
      </c>
      <c r="I115" s="19">
        <v>598000</v>
      </c>
    </row>
    <row r="116" spans="1:47" x14ac:dyDescent="0.2">
      <c r="A116" t="s">
        <v>1304</v>
      </c>
      <c r="B116" s="19">
        <v>-304303000</v>
      </c>
      <c r="C116" s="19">
        <v>-1616000</v>
      </c>
      <c r="D116" s="19">
        <v>-130370000</v>
      </c>
      <c r="E116" s="19">
        <v>-308285000</v>
      </c>
      <c r="F116" s="19">
        <v>-407196000</v>
      </c>
      <c r="G116" s="19">
        <v>-445724000</v>
      </c>
      <c r="H116" s="19">
        <v>-520118000</v>
      </c>
      <c r="I116" s="19">
        <v>-158133000</v>
      </c>
    </row>
    <row r="117" spans="1:47" x14ac:dyDescent="0.2">
      <c r="A117" t="s">
        <v>1305</v>
      </c>
      <c r="B117" s="19">
        <v>21030000</v>
      </c>
      <c r="C117" s="19">
        <v>1168000</v>
      </c>
      <c r="D117" s="19">
        <v>2602000</v>
      </c>
      <c r="E117" s="19">
        <v>-41912000</v>
      </c>
      <c r="F117" s="19">
        <v>-3614000</v>
      </c>
      <c r="G117" s="19">
        <v>625000</v>
      </c>
      <c r="H117" s="19">
        <v>-1864000</v>
      </c>
      <c r="I117" s="19">
        <v>18893000</v>
      </c>
    </row>
    <row r="118" spans="1:47" x14ac:dyDescent="0.2">
      <c r="A118" t="s">
        <v>1306</v>
      </c>
      <c r="B118" s="19">
        <v>-325333000</v>
      </c>
      <c r="C118" s="19">
        <v>-2784000</v>
      </c>
      <c r="D118" s="19">
        <v>-132972000</v>
      </c>
      <c r="E118" s="19">
        <v>-266373000</v>
      </c>
      <c r="F118" s="19">
        <v>-403582000</v>
      </c>
      <c r="G118" s="19">
        <v>-446349000</v>
      </c>
      <c r="H118" s="19">
        <v>-518254000</v>
      </c>
      <c r="I118" s="19">
        <v>-177026000</v>
      </c>
    </row>
    <row r="119" spans="1:47" x14ac:dyDescent="0.2">
      <c r="A119" t="s">
        <v>1345</v>
      </c>
      <c r="B119" s="19">
        <v>-325333000</v>
      </c>
      <c r="C119" s="19">
        <v>-2784000</v>
      </c>
      <c r="D119" s="19">
        <v>-132972000</v>
      </c>
      <c r="E119" s="19">
        <v>-266373000</v>
      </c>
      <c r="F119" s="19">
        <v>-403582000</v>
      </c>
      <c r="G119" s="19">
        <v>-446349000</v>
      </c>
      <c r="H119" s="19">
        <v>-518254000</v>
      </c>
      <c r="I119" s="19">
        <v>-177026000</v>
      </c>
    </row>
    <row r="120" spans="1:47" x14ac:dyDescent="0.2">
      <c r="A120" s="46" t="s">
        <v>1411</v>
      </c>
      <c r="B120" s="19"/>
      <c r="C120" s="48">
        <f t="shared" ref="C120:I120" si="43">C119/C$3</f>
        <v>-4.4211241176185995E-2</v>
      </c>
      <c r="D120" s="48">
        <f t="shared" si="43"/>
        <v>-1.8399041817105988</v>
      </c>
      <c r="E120" s="48">
        <f t="shared" si="43"/>
        <v>-2.8842115937598858</v>
      </c>
      <c r="F120" s="48">
        <f t="shared" si="43"/>
        <v>-4.828535100106329</v>
      </c>
      <c r="G120" s="48">
        <f t="shared" si="43"/>
        <v>-3.3762448726591074</v>
      </c>
      <c r="H120" s="48">
        <f t="shared" si="43"/>
        <v>-1.7116942190332873</v>
      </c>
      <c r="I120" s="48">
        <f t="shared" si="43"/>
        <v>-0.27400935671077203</v>
      </c>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1346</v>
      </c>
      <c r="B121" s="19">
        <v>-325333000</v>
      </c>
      <c r="C121" s="19">
        <v>-2784000</v>
      </c>
      <c r="D121" s="19">
        <v>-132972000</v>
      </c>
      <c r="E121" s="19">
        <v>-266373000</v>
      </c>
      <c r="F121" s="19">
        <v>-403582000</v>
      </c>
      <c r="G121" s="19">
        <v>-446349000</v>
      </c>
      <c r="H121" s="19">
        <v>-518254000</v>
      </c>
      <c r="I121" s="19">
        <v>-177026000</v>
      </c>
    </row>
    <row r="122" spans="1:47" x14ac:dyDescent="0.2">
      <c r="A122" t="s">
        <v>1347</v>
      </c>
      <c r="B122" s="19">
        <v>-325333000</v>
      </c>
      <c r="C122" s="19">
        <v>-2784000</v>
      </c>
      <c r="D122" s="19">
        <v>-132972000</v>
      </c>
      <c r="E122" s="19">
        <v>-266373000</v>
      </c>
      <c r="F122" s="19">
        <v>-403582000</v>
      </c>
      <c r="G122" s="19">
        <v>-446349000</v>
      </c>
      <c r="H122" s="19">
        <v>-518254000</v>
      </c>
      <c r="I122" s="19">
        <v>-177026000</v>
      </c>
    </row>
    <row r="123" spans="1:47" x14ac:dyDescent="0.2">
      <c r="A123" t="s">
        <v>1312</v>
      </c>
      <c r="B123" s="19">
        <v>-325333000</v>
      </c>
      <c r="C123" s="19">
        <v>-2784000</v>
      </c>
      <c r="D123" s="19">
        <v>-132972000</v>
      </c>
      <c r="E123" s="19">
        <v>-266373000</v>
      </c>
      <c r="F123" s="19">
        <v>-403582000</v>
      </c>
      <c r="G123" s="19">
        <v>-446349000</v>
      </c>
      <c r="H123" s="19">
        <v>-518254000</v>
      </c>
      <c r="I123" s="19">
        <v>-177026000</v>
      </c>
    </row>
    <row r="124" spans="1:47" x14ac:dyDescent="0.2">
      <c r="A124" t="s">
        <v>1313</v>
      </c>
      <c r="B124">
        <v>-1.78</v>
      </c>
      <c r="C124">
        <v>-2.8000000000000001E-2</v>
      </c>
      <c r="D124">
        <v>-1.327</v>
      </c>
      <c r="E124">
        <v>-2.56</v>
      </c>
      <c r="F124">
        <v>-2.74</v>
      </c>
      <c r="G124">
        <v>-2.8</v>
      </c>
      <c r="H124">
        <v>-2.94</v>
      </c>
      <c r="I124">
        <v>-0.96</v>
      </c>
    </row>
    <row r="125" spans="1:47" x14ac:dyDescent="0.2">
      <c r="A125" t="s">
        <v>1314</v>
      </c>
      <c r="B125">
        <v>-1.78</v>
      </c>
      <c r="C125">
        <v>-2.8000000000000001E-2</v>
      </c>
      <c r="D125">
        <v>-1.327</v>
      </c>
      <c r="E125">
        <v>-2.56</v>
      </c>
      <c r="F125">
        <v>-2.74</v>
      </c>
      <c r="G125">
        <v>-2.8</v>
      </c>
      <c r="H125">
        <v>-2.94</v>
      </c>
      <c r="I125">
        <v>-0.96</v>
      </c>
    </row>
    <row r="126" spans="1:47" x14ac:dyDescent="0.2">
      <c r="A126" t="s">
        <v>1315</v>
      </c>
      <c r="B126" s="19">
        <v>183673561</v>
      </c>
      <c r="C126" s="19">
        <v>100212178</v>
      </c>
      <c r="D126" s="19">
        <v>100212178</v>
      </c>
      <c r="E126" s="19">
        <v>118152617</v>
      </c>
      <c r="F126" s="19">
        <v>140851646</v>
      </c>
      <c r="G126" s="19">
        <v>159041956</v>
      </c>
      <c r="H126" s="19">
        <v>176082709</v>
      </c>
      <c r="I126" s="19">
        <v>182851072</v>
      </c>
    </row>
    <row r="127" spans="1:47" x14ac:dyDescent="0.2">
      <c r="A127" t="s">
        <v>1316</v>
      </c>
      <c r="B127" s="19">
        <v>183673561</v>
      </c>
      <c r="C127" s="19">
        <v>100212178</v>
      </c>
      <c r="D127" s="19">
        <v>100212178</v>
      </c>
      <c r="E127" s="19">
        <v>118152617</v>
      </c>
      <c r="F127" s="19">
        <v>140851646</v>
      </c>
      <c r="G127" s="19">
        <v>159041956</v>
      </c>
      <c r="H127" s="19">
        <v>176082709</v>
      </c>
      <c r="I127" s="19">
        <v>182851072</v>
      </c>
    </row>
    <row r="128" spans="1:47" x14ac:dyDescent="0.2">
      <c r="A128" t="s">
        <v>1318</v>
      </c>
      <c r="B128" s="19">
        <v>1012775000</v>
      </c>
      <c r="C128" s="19">
        <v>64205000</v>
      </c>
      <c r="D128" s="19">
        <v>192633000</v>
      </c>
      <c r="E128" s="19">
        <v>301793000</v>
      </c>
      <c r="F128" s="19">
        <v>461113000</v>
      </c>
      <c r="G128" s="19">
        <v>572625000</v>
      </c>
      <c r="H128" s="19">
        <v>724628000</v>
      </c>
      <c r="I128" s="19">
        <v>930484000</v>
      </c>
    </row>
    <row r="129" spans="1:47" x14ac:dyDescent="0.2">
      <c r="A129" t="s">
        <v>1319</v>
      </c>
      <c r="B129" s="19">
        <v>-325333000</v>
      </c>
      <c r="C129" s="19">
        <v>-2784000</v>
      </c>
      <c r="D129" s="19">
        <v>-132972000</v>
      </c>
      <c r="E129" s="19">
        <v>-266373000</v>
      </c>
      <c r="F129" s="19">
        <v>-403582000</v>
      </c>
      <c r="G129" s="19">
        <v>-446349000</v>
      </c>
      <c r="H129" s="19">
        <v>-518254000</v>
      </c>
      <c r="I129" s="19">
        <v>-177026000</v>
      </c>
    </row>
    <row r="130" spans="1:47" x14ac:dyDescent="0.2">
      <c r="A130" t="s">
        <v>1320</v>
      </c>
      <c r="B130" s="19">
        <v>-229003560</v>
      </c>
      <c r="C130" s="19">
        <v>-8131980</v>
      </c>
      <c r="D130" s="19">
        <v>-133318020</v>
      </c>
      <c r="E130" s="19">
        <v>-266470632</v>
      </c>
      <c r="F130" s="19">
        <v>-397437800</v>
      </c>
      <c r="G130" s="19">
        <v>-463336370</v>
      </c>
      <c r="H130" s="19">
        <v>-433507348</v>
      </c>
      <c r="I130" s="19">
        <v>-259915170</v>
      </c>
    </row>
    <row r="131" spans="1:47" x14ac:dyDescent="0.2">
      <c r="A131" t="s">
        <v>1321</v>
      </c>
      <c r="B131" s="19">
        <v>52774000</v>
      </c>
      <c r="C131" s="19">
        <v>6214000</v>
      </c>
      <c r="D131" s="19">
        <v>4581000</v>
      </c>
      <c r="E131" s="19">
        <v>2930000</v>
      </c>
      <c r="F131" s="19">
        <v>971000</v>
      </c>
      <c r="G131" s="19">
        <v>8182000</v>
      </c>
      <c r="H131" s="19">
        <v>54487000</v>
      </c>
      <c r="I131" s="19">
        <v>61204000</v>
      </c>
    </row>
    <row r="132" spans="1:47" x14ac:dyDescent="0.2">
      <c r="A132" t="s">
        <v>1322</v>
      </c>
      <c r="B132" s="19">
        <v>20939000</v>
      </c>
      <c r="C132" s="19">
        <v>82000</v>
      </c>
      <c r="D132" s="19">
        <v>223000</v>
      </c>
      <c r="E132" s="19">
        <v>195000</v>
      </c>
      <c r="F132" s="19">
        <v>900000</v>
      </c>
      <c r="G132" s="19">
        <v>10796000</v>
      </c>
      <c r="H132" s="19">
        <v>21794000</v>
      </c>
      <c r="I132" s="19">
        <v>21615000</v>
      </c>
    </row>
    <row r="133" spans="1:47" x14ac:dyDescent="0.2">
      <c r="A133" t="s">
        <v>1323</v>
      </c>
      <c r="B133" s="19">
        <v>31835000</v>
      </c>
      <c r="C133" s="19">
        <v>6132000</v>
      </c>
      <c r="D133" s="19">
        <v>4358000</v>
      </c>
      <c r="E133" s="19">
        <v>-1279000</v>
      </c>
      <c r="F133" s="19">
        <v>71000</v>
      </c>
      <c r="G133" s="19">
        <v>-2614000</v>
      </c>
      <c r="H133" s="19">
        <v>32693000</v>
      </c>
      <c r="I133" s="19">
        <v>39589000</v>
      </c>
    </row>
    <row r="134" spans="1:47" x14ac:dyDescent="0.2">
      <c r="A134" t="s">
        <v>1281</v>
      </c>
      <c r="B134" s="19">
        <v>-283364000</v>
      </c>
      <c r="C134" s="19">
        <v>-1534000</v>
      </c>
      <c r="D134" s="19">
        <v>-130147000</v>
      </c>
      <c r="E134" s="19">
        <v>-308090000</v>
      </c>
      <c r="F134" s="19">
        <v>-406296000</v>
      </c>
      <c r="G134" s="19">
        <v>-434928000</v>
      </c>
      <c r="H134" s="19">
        <v>-498324000</v>
      </c>
      <c r="I134" s="19">
        <v>-136518000</v>
      </c>
    </row>
    <row r="135" spans="1:47" x14ac:dyDescent="0.2">
      <c r="A135" t="s">
        <v>1278</v>
      </c>
      <c r="B135" s="19">
        <v>-260043000</v>
      </c>
      <c r="C135" s="19">
        <v>149000</v>
      </c>
      <c r="D135" s="19">
        <v>-124885000</v>
      </c>
      <c r="E135" s="19">
        <v>-298157000</v>
      </c>
      <c r="F135" s="19">
        <v>-392379000</v>
      </c>
      <c r="G135" s="19">
        <v>-416536000</v>
      </c>
      <c r="H135" s="19">
        <v>-477873000</v>
      </c>
      <c r="I135" s="19">
        <v>-113159000</v>
      </c>
    </row>
    <row r="136" spans="1:47" x14ac:dyDescent="0.2">
      <c r="A136" t="s">
        <v>1364</v>
      </c>
      <c r="B136" s="19">
        <v>298726000</v>
      </c>
      <c r="E136">
        <v>0</v>
      </c>
      <c r="F136">
        <v>0</v>
      </c>
      <c r="G136" s="19">
        <v>65363000</v>
      </c>
      <c r="H136" s="19">
        <v>144214000</v>
      </c>
      <c r="I136" s="19">
        <v>234581000</v>
      </c>
    </row>
    <row r="137" spans="1:47" x14ac:dyDescent="0.2">
      <c r="A137" t="s">
        <v>1324</v>
      </c>
      <c r="B137" s="19">
        <v>23321000</v>
      </c>
      <c r="C137" s="19">
        <v>1683000</v>
      </c>
      <c r="D137" s="19">
        <v>5262000</v>
      </c>
      <c r="E137" s="19">
        <v>9933000</v>
      </c>
      <c r="F137" s="19">
        <v>13917000</v>
      </c>
      <c r="G137" s="19">
        <v>18392000</v>
      </c>
      <c r="H137" s="19">
        <v>20451000</v>
      </c>
      <c r="I137" s="19">
        <v>23359000</v>
      </c>
    </row>
    <row r="138" spans="1:47" x14ac:dyDescent="0.2">
      <c r="A138" t="s">
        <v>1325</v>
      </c>
      <c r="B138" s="19">
        <v>-325333000</v>
      </c>
      <c r="C138" s="19">
        <v>-2784000</v>
      </c>
      <c r="D138" s="19">
        <v>-132972000</v>
      </c>
      <c r="E138" s="19">
        <v>-266373000</v>
      </c>
      <c r="F138" s="19">
        <v>-403582000</v>
      </c>
      <c r="G138" s="19">
        <v>-446349000</v>
      </c>
      <c r="H138" s="19">
        <v>-518254000</v>
      </c>
      <c r="I138" s="19">
        <v>-177026000</v>
      </c>
    </row>
    <row r="139" spans="1:47" x14ac:dyDescent="0.2">
      <c r="A139" t="s">
        <v>1326</v>
      </c>
      <c r="B139" s="19">
        <v>-121936000</v>
      </c>
      <c r="C139" s="19">
        <v>7326000</v>
      </c>
      <c r="D139" s="19">
        <v>474000</v>
      </c>
      <c r="E139" s="19">
        <v>113000</v>
      </c>
      <c r="F139" s="19">
        <v>-6200000</v>
      </c>
      <c r="G139" s="19">
        <v>21503000</v>
      </c>
      <c r="H139" s="19">
        <v>-85087000</v>
      </c>
      <c r="I139" s="19">
        <v>104923000</v>
      </c>
    </row>
    <row r="140" spans="1:47" x14ac:dyDescent="0.2">
      <c r="A140" t="s">
        <v>1327</v>
      </c>
      <c r="B140" s="19">
        <v>-121936000</v>
      </c>
      <c r="C140" s="19">
        <v>7326000</v>
      </c>
      <c r="D140" s="19">
        <v>474000</v>
      </c>
      <c r="E140" s="19">
        <v>113000</v>
      </c>
      <c r="F140" s="19">
        <v>-6200000</v>
      </c>
      <c r="G140" s="19">
        <v>21503000</v>
      </c>
      <c r="H140" s="19">
        <v>-85087000</v>
      </c>
      <c r="I140" s="19">
        <v>104923000</v>
      </c>
    </row>
    <row r="141" spans="1:47" x14ac:dyDescent="0.2">
      <c r="A141" t="s">
        <v>1328</v>
      </c>
      <c r="B141" s="19">
        <v>-138107000</v>
      </c>
      <c r="C141" s="19">
        <v>-7177000</v>
      </c>
      <c r="D141" s="19">
        <v>-125359000</v>
      </c>
      <c r="E141" s="19">
        <v>-298270000</v>
      </c>
      <c r="F141" s="19">
        <v>-386179000</v>
      </c>
      <c r="G141" s="19">
        <v>-438039000</v>
      </c>
      <c r="H141" s="19">
        <v>-392786000</v>
      </c>
      <c r="I141" s="19">
        <v>-218082000</v>
      </c>
    </row>
    <row r="142" spans="1:47" x14ac:dyDescent="0.2">
      <c r="A142" t="s">
        <v>1329</v>
      </c>
    </row>
    <row r="143" spans="1:47" x14ac:dyDescent="0.2">
      <c r="A143" t="s">
        <v>1330</v>
      </c>
      <c r="B143" s="19">
        <v>-25606560000</v>
      </c>
      <c r="C143" s="19">
        <v>1978020000</v>
      </c>
      <c r="D143" s="19">
        <v>127980000</v>
      </c>
      <c r="E143" s="19">
        <v>15368000</v>
      </c>
      <c r="F143" s="19">
        <v>-55800000</v>
      </c>
      <c r="G143" s="19">
        <v>4515630000</v>
      </c>
      <c r="H143" s="19">
        <v>-340348000</v>
      </c>
      <c r="I143" s="19">
        <v>22033830000</v>
      </c>
    </row>
    <row r="144" spans="1:47" x14ac:dyDescent="0.2">
      <c r="A144" s="46" t="s">
        <v>1412</v>
      </c>
      <c r="B144" s="19"/>
      <c r="C144" s="48">
        <f t="shared" ref="C144:I144" si="44">IFERROR(C143/C$3,0)</f>
        <v>31.411896289985425</v>
      </c>
      <c r="D144" s="48">
        <f t="shared" si="44"/>
        <v>1.7708309807728124</v>
      </c>
      <c r="E144" s="48">
        <f t="shared" si="44"/>
        <v>0.16640036254763779</v>
      </c>
      <c r="F144" s="48">
        <f t="shared" si="44"/>
        <v>-0.66760226815351809</v>
      </c>
      <c r="G144" s="48">
        <f t="shared" si="44"/>
        <v>34.156842816553073</v>
      </c>
      <c r="H144" s="48">
        <f t="shared" si="44"/>
        <v>-1.1241045974744841</v>
      </c>
      <c r="I144" s="48">
        <f t="shared" si="44"/>
        <v>34.105021771799116</v>
      </c>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x14ac:dyDescent="0.2">
      <c r="A145" t="s">
        <v>1331</v>
      </c>
      <c r="B145">
        <v>3589</v>
      </c>
      <c r="C145">
        <v>2501</v>
      </c>
      <c r="D145">
        <v>14666</v>
      </c>
      <c r="E145">
        <v>618879</v>
      </c>
      <c r="F145">
        <v>626663</v>
      </c>
      <c r="G145">
        <v>377976</v>
      </c>
      <c r="H145">
        <v>791490</v>
      </c>
      <c r="I145">
        <v>5698</v>
      </c>
    </row>
    <row r="146" spans="1:47" ht="18" x14ac:dyDescent="0.2">
      <c r="A146" s="22"/>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sheetData>
  <sortState xmlns:xlrd2="http://schemas.microsoft.com/office/spreadsheetml/2017/richdata2" columnSort="1" ref="C1:I59">
    <sortCondition ref="C1:I1"/>
  </sortState>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32C2-F5E4-824C-8A8E-0E2DCA98BE86}">
  <dimension ref="A1:AU166"/>
  <sheetViews>
    <sheetView workbookViewId="0"/>
  </sheetViews>
  <sheetFormatPr baseColWidth="10" defaultRowHeight="16" x14ac:dyDescent="0.2"/>
  <sheetData>
    <row r="1" spans="1:47" x14ac:dyDescent="0.2">
      <c r="A1" s="16" t="s">
        <v>1283</v>
      </c>
      <c r="B1" s="16" t="s">
        <v>1284</v>
      </c>
      <c r="C1" s="18">
        <v>34699</v>
      </c>
      <c r="D1" s="18">
        <v>35064</v>
      </c>
      <c r="E1" s="18">
        <v>35430</v>
      </c>
      <c r="F1" s="18">
        <v>35795</v>
      </c>
      <c r="G1" s="18">
        <v>36160</v>
      </c>
      <c r="H1" s="18">
        <v>36525</v>
      </c>
      <c r="I1" s="18">
        <v>36891</v>
      </c>
      <c r="J1" s="18">
        <v>37256</v>
      </c>
      <c r="K1" s="18">
        <v>37621</v>
      </c>
      <c r="L1" s="18">
        <v>37986</v>
      </c>
      <c r="M1" s="18">
        <v>38352</v>
      </c>
      <c r="N1" s="18">
        <v>38717</v>
      </c>
      <c r="O1" s="18">
        <v>39082</v>
      </c>
      <c r="P1" s="18">
        <v>39447</v>
      </c>
      <c r="Q1" s="18">
        <v>39813</v>
      </c>
      <c r="R1" s="18">
        <v>40178</v>
      </c>
      <c r="S1" s="18">
        <v>40543</v>
      </c>
      <c r="T1" s="18">
        <v>40908</v>
      </c>
      <c r="U1" s="18">
        <v>41274</v>
      </c>
      <c r="V1" s="18">
        <v>41639</v>
      </c>
      <c r="W1" s="18">
        <v>42004</v>
      </c>
      <c r="X1" s="18">
        <v>42369</v>
      </c>
      <c r="Y1" s="18">
        <v>42735</v>
      </c>
      <c r="Z1" s="18">
        <v>43100</v>
      </c>
      <c r="AA1" s="18">
        <v>43465</v>
      </c>
      <c r="AB1" s="18">
        <v>43830</v>
      </c>
      <c r="AC1" s="18">
        <v>44196</v>
      </c>
      <c r="AD1" s="18">
        <v>44561</v>
      </c>
      <c r="AE1" s="18">
        <v>44926</v>
      </c>
      <c r="AF1" s="18">
        <v>45291</v>
      </c>
      <c r="AG1" s="18">
        <v>45657</v>
      </c>
    </row>
    <row r="2" spans="1:47" x14ac:dyDescent="0.2">
      <c r="A2" s="16"/>
      <c r="B2" s="16"/>
      <c r="C2" s="41">
        <v>2.1768464659998794</v>
      </c>
      <c r="D2" s="41">
        <v>2.1175549280154469</v>
      </c>
      <c r="E2" s="41">
        <v>2.0612819312911972</v>
      </c>
      <c r="F2" s="41">
        <v>2.0004677128214259</v>
      </c>
      <c r="G2" s="41">
        <v>1.9695458430849915</v>
      </c>
      <c r="H2" s="41">
        <v>1.9371946917330496</v>
      </c>
      <c r="I2" s="41">
        <v>1.8855311385371321</v>
      </c>
      <c r="J2" s="41">
        <v>1.8177298163859363</v>
      </c>
      <c r="K2" s="41">
        <v>1.79724126595406</v>
      </c>
      <c r="L2" s="41">
        <v>1.7516971403061012</v>
      </c>
      <c r="M2" s="41">
        <v>1.7185295205593065</v>
      </c>
      <c r="N2" s="41">
        <v>1.6689613679317339</v>
      </c>
      <c r="O2" s="41">
        <v>1.6049248657868389</v>
      </c>
      <c r="P2" s="41">
        <v>1.5722226349792703</v>
      </c>
      <c r="Q2" s="41">
        <v>1.5076933592052841</v>
      </c>
      <c r="R2" s="41">
        <v>1.5072411868492295</v>
      </c>
      <c r="S2" s="41">
        <v>1.4686165710311112</v>
      </c>
      <c r="T2" s="41">
        <v>1.4450620594618826</v>
      </c>
      <c r="U2" s="41">
        <v>1.403926998408513</v>
      </c>
      <c r="V2" s="41">
        <v>1.3819539309070903</v>
      </c>
      <c r="W2" s="41">
        <v>1.3604586837045582</v>
      </c>
      <c r="X2" s="41">
        <v>1.3592353718698755</v>
      </c>
      <c r="Y2" s="41">
        <v>1.3408655143236416</v>
      </c>
      <c r="Z2" s="41">
        <v>1.3081614773889187</v>
      </c>
      <c r="AA2" s="41">
        <v>1.2816317011746046</v>
      </c>
      <c r="AB2" s="41">
        <v>1.2620696220330916</v>
      </c>
      <c r="AC2" s="41">
        <v>1.231407573454085</v>
      </c>
      <c r="AD2" s="41">
        <v>1.2144058909803599</v>
      </c>
      <c r="AE2" s="41">
        <v>1.1298901106999999</v>
      </c>
      <c r="AF2" s="41">
        <v>1.0618269999999999</v>
      </c>
      <c r="AG2" s="41">
        <v>1.03</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s="16" t="s">
        <v>1285</v>
      </c>
      <c r="B3" s="16"/>
      <c r="C3" s="16">
        <f t="shared" ref="C3:J13" si="0">C$2*C90</f>
        <v>28952057.997798394</v>
      </c>
      <c r="D3" s="16">
        <f t="shared" si="0"/>
        <v>51880095.736378446</v>
      </c>
      <c r="E3" s="16">
        <f t="shared" si="0"/>
        <v>75855175.071516052</v>
      </c>
      <c r="F3" s="16">
        <f t="shared" si="0"/>
        <v>103424180.75286771</v>
      </c>
      <c r="G3" s="16">
        <f t="shared" si="0"/>
        <v>34860961.422604352</v>
      </c>
      <c r="H3" s="16">
        <f t="shared" si="0"/>
        <v>79221576.918423057</v>
      </c>
      <c r="I3" s="16">
        <f t="shared" si="0"/>
        <v>90712903.075021416</v>
      </c>
      <c r="J3" s="16">
        <f t="shared" si="0"/>
        <v>138767311.91271877</v>
      </c>
      <c r="K3" s="16">
        <f t="shared" ref="K3:AU3" si="1">K2*K90</f>
        <v>128986208.41625693</v>
      </c>
      <c r="L3" s="16">
        <f t="shared" si="1"/>
        <v>142094168.62735033</v>
      </c>
      <c r="M3" s="16">
        <f t="shared" si="1"/>
        <v>192667781.60894498</v>
      </c>
      <c r="N3" s="16">
        <f t="shared" si="1"/>
        <v>17051778.296158526</v>
      </c>
      <c r="O3" s="16">
        <f t="shared" si="1"/>
        <v>6382786.191234258</v>
      </c>
      <c r="P3" s="16">
        <f t="shared" si="1"/>
        <v>20272238.65542271</v>
      </c>
      <c r="Q3" s="16">
        <f t="shared" si="1"/>
        <v>41182644.106692336</v>
      </c>
      <c r="R3" s="16">
        <f t="shared" si="1"/>
        <v>58691971.815908998</v>
      </c>
      <c r="S3" s="16">
        <f t="shared" si="1"/>
        <v>34568296.848930299</v>
      </c>
      <c r="T3" s="16">
        <f t="shared" si="1"/>
        <v>43405329.08005657</v>
      </c>
      <c r="U3" s="16">
        <f t="shared" si="1"/>
        <v>44066460.626046404</v>
      </c>
      <c r="V3" s="16">
        <f t="shared" si="1"/>
        <v>67678429.858312935</v>
      </c>
      <c r="W3" s="16">
        <f t="shared" si="1"/>
        <v>87801282.528924778</v>
      </c>
      <c r="X3" s="16">
        <f t="shared" si="1"/>
        <v>97748052.532650232</v>
      </c>
      <c r="Y3" s="16">
        <f t="shared" si="1"/>
        <v>146118137.6923902</v>
      </c>
      <c r="Z3" s="16">
        <f t="shared" si="1"/>
        <v>184584200.7825312</v>
      </c>
      <c r="AA3" s="16">
        <f t="shared" si="1"/>
        <v>322270136.15545785</v>
      </c>
      <c r="AB3" s="16">
        <f t="shared" si="1"/>
        <v>151804258.27738431</v>
      </c>
      <c r="AC3" s="16">
        <f t="shared" si="1"/>
        <v>201411485.52929705</v>
      </c>
      <c r="AD3" s="16">
        <f t="shared" si="1"/>
        <v>293332456.53096002</v>
      </c>
      <c r="AE3" s="16">
        <f t="shared" si="1"/>
        <v>221735284.77432147</v>
      </c>
      <c r="AF3" s="16">
        <f t="shared" si="1"/>
        <v>139432750.67799997</v>
      </c>
      <c r="AG3" s="16">
        <f t="shared" si="1"/>
        <v>172146990</v>
      </c>
      <c r="AH3" s="16">
        <f t="shared" si="1"/>
        <v>0</v>
      </c>
      <c r="AI3" s="16">
        <f t="shared" si="1"/>
        <v>0</v>
      </c>
      <c r="AJ3" s="16">
        <f t="shared" si="1"/>
        <v>0</v>
      </c>
      <c r="AK3" s="16">
        <f t="shared" si="1"/>
        <v>0</v>
      </c>
      <c r="AL3" s="16">
        <f t="shared" si="1"/>
        <v>0</v>
      </c>
      <c r="AM3" s="16">
        <f t="shared" si="1"/>
        <v>0</v>
      </c>
      <c r="AN3" s="16">
        <f t="shared" si="1"/>
        <v>0</v>
      </c>
      <c r="AO3" s="16">
        <f t="shared" si="1"/>
        <v>0</v>
      </c>
      <c r="AP3" s="16">
        <f t="shared" si="1"/>
        <v>0</v>
      </c>
      <c r="AQ3" s="16">
        <f t="shared" si="1"/>
        <v>0</v>
      </c>
      <c r="AR3" s="16">
        <f t="shared" si="1"/>
        <v>0</v>
      </c>
      <c r="AS3" s="16">
        <f t="shared" si="1"/>
        <v>0</v>
      </c>
      <c r="AT3" s="16">
        <f t="shared" si="1"/>
        <v>0</v>
      </c>
      <c r="AU3" s="16">
        <f t="shared" si="1"/>
        <v>0</v>
      </c>
    </row>
    <row r="4" spans="1:47" x14ac:dyDescent="0.2">
      <c r="A4" s="16" t="s">
        <v>1286</v>
      </c>
      <c r="C4" s="16">
        <f t="shared" si="0"/>
        <v>28952057.997798394</v>
      </c>
      <c r="D4" s="16">
        <f t="shared" si="0"/>
        <v>51880095.736378446</v>
      </c>
      <c r="E4" s="16">
        <f t="shared" si="0"/>
        <v>75855175.071516052</v>
      </c>
      <c r="F4" s="16">
        <f t="shared" si="0"/>
        <v>103424180.75286771</v>
      </c>
      <c r="G4" s="16">
        <f t="shared" si="0"/>
        <v>34860961.422604352</v>
      </c>
      <c r="H4" s="16">
        <f t="shared" si="0"/>
        <v>79221576.918423057</v>
      </c>
      <c r="I4" s="16">
        <f t="shared" si="0"/>
        <v>90712903.075021416</v>
      </c>
      <c r="J4" s="16">
        <f t="shared" si="0"/>
        <v>138767311.91271877</v>
      </c>
      <c r="K4" s="16">
        <f t="shared" ref="K4:AG4" si="2">K$2*K91</f>
        <v>86134584.912114277</v>
      </c>
      <c r="L4" s="16">
        <f t="shared" si="2"/>
        <v>117556395.08594245</v>
      </c>
      <c r="M4" s="16">
        <f t="shared" si="2"/>
        <v>192667781.60894498</v>
      </c>
      <c r="N4" s="16">
        <f t="shared" si="2"/>
        <v>17051778.296158526</v>
      </c>
      <c r="O4" s="16">
        <f t="shared" si="2"/>
        <v>6382786.191234258</v>
      </c>
      <c r="P4" s="16">
        <f t="shared" si="2"/>
        <v>20272238.65542271</v>
      </c>
      <c r="Q4" s="16">
        <f t="shared" si="2"/>
        <v>41182644.106692336</v>
      </c>
      <c r="R4" s="16">
        <f t="shared" si="2"/>
        <v>58691971.815908998</v>
      </c>
      <c r="S4" s="16">
        <f t="shared" si="2"/>
        <v>34568296.848930299</v>
      </c>
      <c r="T4" s="16">
        <f t="shared" si="2"/>
        <v>43405329.08005657</v>
      </c>
      <c r="U4" s="16">
        <f t="shared" si="2"/>
        <v>44066460.626046404</v>
      </c>
      <c r="V4" s="16">
        <f t="shared" si="2"/>
        <v>67678429.858312935</v>
      </c>
      <c r="W4" s="16">
        <f t="shared" si="2"/>
        <v>87801282.528924778</v>
      </c>
      <c r="X4" s="16">
        <f t="shared" si="2"/>
        <v>97748052.532650232</v>
      </c>
      <c r="Y4" s="16">
        <f t="shared" si="2"/>
        <v>146118137.6923902</v>
      </c>
      <c r="Z4" s="16">
        <f t="shared" si="2"/>
        <v>184584200.7825312</v>
      </c>
      <c r="AA4" s="16">
        <f t="shared" si="2"/>
        <v>322270136.15545785</v>
      </c>
      <c r="AB4" s="16">
        <f t="shared" si="2"/>
        <v>151804258.27738431</v>
      </c>
      <c r="AC4" s="16">
        <f t="shared" si="2"/>
        <v>201411485.52929705</v>
      </c>
      <c r="AD4" s="16">
        <f t="shared" si="2"/>
        <v>293332456.53096002</v>
      </c>
      <c r="AE4" s="16">
        <f t="shared" si="2"/>
        <v>221735284.77432147</v>
      </c>
      <c r="AF4" s="16">
        <f t="shared" si="2"/>
        <v>139432750.67799997</v>
      </c>
      <c r="AG4" s="16">
        <f t="shared" si="2"/>
        <v>172146990</v>
      </c>
    </row>
    <row r="5" spans="1:47" x14ac:dyDescent="0.2">
      <c r="A5" s="16" t="s">
        <v>1349</v>
      </c>
      <c r="C5" s="16">
        <f t="shared" si="0"/>
        <v>53768107.710197024</v>
      </c>
      <c r="D5" s="16">
        <f t="shared" si="0"/>
        <v>-7834953.2336571533</v>
      </c>
      <c r="E5" s="16">
        <f t="shared" si="0"/>
        <v>-19376050.154137254</v>
      </c>
      <c r="F5" s="16">
        <f t="shared" si="0"/>
        <v>-19604583.585649975</v>
      </c>
      <c r="G5" s="16">
        <f t="shared" si="0"/>
        <v>-8862956.2938824613</v>
      </c>
      <c r="H5" s="16">
        <f t="shared" si="0"/>
        <v>20319235.121587958</v>
      </c>
      <c r="I5" s="16">
        <f t="shared" si="0"/>
        <v>16198598.011172501</v>
      </c>
      <c r="J5" s="16">
        <f t="shared" si="0"/>
        <v>25351877.749134652</v>
      </c>
      <c r="K5" s="16">
        <f t="shared" ref="K5:AG5" si="3">K$2*K92</f>
        <v>26487741.777630936</v>
      </c>
      <c r="L5" s="16">
        <f t="shared" si="3"/>
        <v>46519820.955109134</v>
      </c>
      <c r="M5" s="16">
        <f t="shared" si="3"/>
        <v>31387223.163495176</v>
      </c>
      <c r="N5" s="16">
        <f t="shared" si="3"/>
        <v>66503103.627975799</v>
      </c>
      <c r="O5" s="16">
        <f t="shared" si="3"/>
        <v>36338708.811145604</v>
      </c>
      <c r="P5" s="16">
        <f t="shared" si="3"/>
        <v>0</v>
      </c>
      <c r="Q5" s="16">
        <f t="shared" si="3"/>
        <v>0</v>
      </c>
      <c r="R5" s="16">
        <f t="shared" si="3"/>
        <v>0</v>
      </c>
      <c r="S5" s="16">
        <f t="shared" si="3"/>
        <v>0</v>
      </c>
      <c r="T5" s="16">
        <f t="shared" si="3"/>
        <v>7093809.6498983819</v>
      </c>
      <c r="U5" s="16">
        <f t="shared" si="3"/>
        <v>5055541.1212690556</v>
      </c>
      <c r="V5" s="16">
        <f t="shared" si="3"/>
        <v>7921359.9319594419</v>
      </c>
      <c r="W5" s="16">
        <f t="shared" si="3"/>
        <v>12429150.534324843</v>
      </c>
      <c r="X5" s="16">
        <f t="shared" si="3"/>
        <v>7893079.8044483671</v>
      </c>
      <c r="Y5" s="16">
        <f t="shared" si="3"/>
        <v>7469961.7802970074</v>
      </c>
      <c r="Z5" s="16">
        <f t="shared" si="3"/>
        <v>7019594.487668938</v>
      </c>
      <c r="AA5" s="16">
        <f t="shared" si="3"/>
        <v>8121700.0903434688</v>
      </c>
      <c r="AB5" s="16">
        <f t="shared" si="3"/>
        <v>14320704.00120949</v>
      </c>
      <c r="AC5" s="16">
        <f t="shared" si="3"/>
        <v>37458186.97689981</v>
      </c>
      <c r="AD5" s="16">
        <f t="shared" si="3"/>
        <v>75506900.677594855</v>
      </c>
      <c r="AE5" s="16">
        <f t="shared" si="3"/>
        <v>59688704.877948895</v>
      </c>
      <c r="AF5" s="16">
        <f t="shared" si="3"/>
        <v>11161925.423999999</v>
      </c>
      <c r="AG5" s="16">
        <f t="shared" si="3"/>
        <v>11406220</v>
      </c>
    </row>
    <row r="6" spans="1:47" x14ac:dyDescent="0.2">
      <c r="A6" s="16" t="s">
        <v>1350</v>
      </c>
      <c r="C6" s="16">
        <f t="shared" si="0"/>
        <v>-24816049.712398626</v>
      </c>
      <c r="D6" s="16">
        <f t="shared" si="0"/>
        <v>59715048.970035605</v>
      </c>
      <c r="E6" s="16">
        <f t="shared" si="0"/>
        <v>95231225.225653306</v>
      </c>
      <c r="F6" s="16">
        <f t="shared" si="0"/>
        <v>123028764.3385177</v>
      </c>
      <c r="G6" s="16">
        <f t="shared" si="0"/>
        <v>43723917.716486812</v>
      </c>
      <c r="H6" s="16">
        <f t="shared" si="0"/>
        <v>58902341.796835102</v>
      </c>
      <c r="I6" s="16">
        <f t="shared" si="0"/>
        <v>74514305.063848928</v>
      </c>
      <c r="J6" s="16">
        <f t="shared" si="0"/>
        <v>113415434.16358411</v>
      </c>
      <c r="K6" s="16">
        <f t="shared" ref="K6:AG6" si="4">K$2*K93</f>
        <v>102498466.63862599</v>
      </c>
      <c r="L6" s="16">
        <f t="shared" si="4"/>
        <v>95574347.672241196</v>
      </c>
      <c r="M6" s="16">
        <f t="shared" si="4"/>
        <v>161280558.4454498</v>
      </c>
      <c r="N6" s="16">
        <f t="shared" si="4"/>
        <v>228248825.63971186</v>
      </c>
      <c r="O6" s="16">
        <f t="shared" si="4"/>
        <v>189891500.2701672</v>
      </c>
      <c r="P6" s="16">
        <f t="shared" si="4"/>
        <v>20272238.65542271</v>
      </c>
      <c r="Q6" s="16">
        <f t="shared" si="4"/>
        <v>41182644.106692336</v>
      </c>
      <c r="R6" s="16">
        <f t="shared" si="4"/>
        <v>58691971.815908998</v>
      </c>
      <c r="S6" s="16">
        <f t="shared" si="4"/>
        <v>34568296.848930299</v>
      </c>
      <c r="T6" s="16">
        <f t="shared" si="4"/>
        <v>36311519.430158183</v>
      </c>
      <c r="U6" s="16">
        <f t="shared" si="4"/>
        <v>39010919.50477735</v>
      </c>
      <c r="V6" s="16">
        <f t="shared" si="4"/>
        <v>59757069.926353492</v>
      </c>
      <c r="W6" s="16">
        <f t="shared" si="4"/>
        <v>75372131.994599938</v>
      </c>
      <c r="X6" s="16">
        <f t="shared" si="4"/>
        <v>89854972.728201866</v>
      </c>
      <c r="Y6" s="16">
        <f t="shared" si="4"/>
        <v>138648175.91209319</v>
      </c>
      <c r="Z6" s="16">
        <f t="shared" si="4"/>
        <v>177564606.29486227</v>
      </c>
      <c r="AA6" s="16">
        <f t="shared" si="4"/>
        <v>314148436.06511438</v>
      </c>
      <c r="AB6" s="16">
        <f t="shared" si="4"/>
        <v>137483554.27617484</v>
      </c>
      <c r="AC6" s="16">
        <f t="shared" si="4"/>
        <v>163953298.55239725</v>
      </c>
      <c r="AD6" s="16">
        <f t="shared" si="4"/>
        <v>217825555.85336518</v>
      </c>
      <c r="AE6" s="16">
        <f t="shared" si="4"/>
        <v>162046579.89637259</v>
      </c>
      <c r="AF6" s="16">
        <f t="shared" si="4"/>
        <v>128270825.25399998</v>
      </c>
      <c r="AG6" s="16">
        <f t="shared" si="4"/>
        <v>160740770</v>
      </c>
    </row>
    <row r="7" spans="1:47" x14ac:dyDescent="0.2">
      <c r="A7" s="16" t="s">
        <v>1287</v>
      </c>
      <c r="C7" s="16">
        <f t="shared" si="0"/>
        <v>20680041.426998854</v>
      </c>
      <c r="D7" s="16">
        <f t="shared" si="0"/>
        <v>112442166.67762023</v>
      </c>
      <c r="E7" s="16">
        <f t="shared" si="0"/>
        <v>163047400.76513371</v>
      </c>
      <c r="F7" s="16">
        <f t="shared" si="0"/>
        <v>184643169.8934176</v>
      </c>
      <c r="G7" s="16">
        <f t="shared" si="0"/>
        <v>180804308.39520222</v>
      </c>
      <c r="H7" s="16">
        <f t="shared" si="0"/>
        <v>177638816.03722891</v>
      </c>
      <c r="I7" s="16">
        <f t="shared" si="0"/>
        <v>161026244.76220962</v>
      </c>
      <c r="J7" s="16">
        <f t="shared" si="0"/>
        <v>155472248.92530552</v>
      </c>
      <c r="K7" s="16">
        <f t="shared" ref="K7:AG7" si="5">K$2*K94</f>
        <v>181314685.11577535</v>
      </c>
      <c r="L7" s="16">
        <f t="shared" si="5"/>
        <v>225229714.90627789</v>
      </c>
      <c r="M7" s="16">
        <f t="shared" si="5"/>
        <v>187711542.47165194</v>
      </c>
      <c r="N7" s="16">
        <f t="shared" si="5"/>
        <v>89863555.894916281</v>
      </c>
      <c r="O7" s="16">
        <f t="shared" si="5"/>
        <v>131695319.71187064</v>
      </c>
      <c r="P7" s="16">
        <f t="shared" si="5"/>
        <v>117968580.97039959</v>
      </c>
      <c r="Q7" s="16">
        <f t="shared" si="5"/>
        <v>82252211.211444274</v>
      </c>
      <c r="R7" s="16">
        <f t="shared" si="5"/>
        <v>105983171.29449043</v>
      </c>
      <c r="S7" s="16">
        <f t="shared" si="5"/>
        <v>51248843.862701654</v>
      </c>
      <c r="T7" s="16">
        <f t="shared" si="5"/>
        <v>35944473.667054869</v>
      </c>
      <c r="U7" s="16">
        <f t="shared" si="5"/>
        <v>37305148.201711006</v>
      </c>
      <c r="V7" s="16">
        <f t="shared" si="5"/>
        <v>37669300.248665467</v>
      </c>
      <c r="W7" s="16">
        <f t="shared" si="5"/>
        <v>47197032.655078538</v>
      </c>
      <c r="X7" s="16">
        <f t="shared" si="5"/>
        <v>52708429.250370033</v>
      </c>
      <c r="Y7" s="16">
        <f t="shared" si="5"/>
        <v>79804292.816000178</v>
      </c>
      <c r="Z7" s="16">
        <f t="shared" si="5"/>
        <v>88510205.560134247</v>
      </c>
      <c r="AA7" s="16">
        <f t="shared" si="5"/>
        <v>104310722.52689989</v>
      </c>
      <c r="AB7" s="16">
        <f t="shared" si="5"/>
        <v>144703854.58382615</v>
      </c>
      <c r="AC7" s="16">
        <f t="shared" si="5"/>
        <v>138849823.75996226</v>
      </c>
      <c r="AD7" s="16">
        <f t="shared" si="5"/>
        <v>91708289.669163838</v>
      </c>
      <c r="AE7" s="16">
        <f t="shared" si="5"/>
        <v>158615103.63017669</v>
      </c>
      <c r="AF7" s="16">
        <f t="shared" si="5"/>
        <v>117842622.28699999</v>
      </c>
      <c r="AG7" s="16">
        <f t="shared" si="5"/>
        <v>137029140</v>
      </c>
    </row>
    <row r="8" spans="1:47" x14ac:dyDescent="0.2">
      <c r="A8" s="47" t="s">
        <v>1408</v>
      </c>
      <c r="C8" s="16">
        <f t="shared" si="0"/>
        <v>0.71428571428571441</v>
      </c>
      <c r="D8" s="16">
        <f t="shared" si="0"/>
        <v>2.16734693877551</v>
      </c>
      <c r="E8" s="16">
        <f t="shared" si="0"/>
        <v>2.1494565217391304</v>
      </c>
      <c r="F8" s="16">
        <f t="shared" si="0"/>
        <v>1.7852998065764023</v>
      </c>
      <c r="G8" s="16">
        <f t="shared" si="0"/>
        <v>5.1864406779661012</v>
      </c>
      <c r="H8" s="16">
        <f t="shared" si="0"/>
        <v>2.2423034600806946</v>
      </c>
      <c r="I8" s="16">
        <f t="shared" si="0"/>
        <v>1.7751195177717731</v>
      </c>
      <c r="J8" s="16">
        <f t="shared" si="0"/>
        <v>1.1203809224401042</v>
      </c>
      <c r="K8" s="16">
        <f t="shared" ref="K8:AG8" si="6">K$2*K95</f>
        <v>1.4056904791762459</v>
      </c>
      <c r="L8" s="16">
        <f t="shared" si="6"/>
        <v>1.5850735964890652</v>
      </c>
      <c r="M8" s="16">
        <f t="shared" si="6"/>
        <v>0.97427572427572418</v>
      </c>
      <c r="N8" s="16">
        <f t="shared" si="6"/>
        <v>5.2700401291964374</v>
      </c>
      <c r="O8" s="16">
        <f t="shared" si="6"/>
        <v>20.632889112396278</v>
      </c>
      <c r="P8" s="16">
        <f t="shared" si="6"/>
        <v>5.8192182410423454</v>
      </c>
      <c r="Q8" s="16">
        <f t="shared" si="6"/>
        <v>1.9972542559033499</v>
      </c>
      <c r="R8" s="16">
        <f t="shared" si="6"/>
        <v>1.8057524396507445</v>
      </c>
      <c r="S8" s="16">
        <f t="shared" si="6"/>
        <v>1.4825388733112412</v>
      </c>
      <c r="T8" s="16">
        <f t="shared" si="6"/>
        <v>0.82811199520591272</v>
      </c>
      <c r="U8" s="16">
        <f t="shared" si="6"/>
        <v>0.84656556645851921</v>
      </c>
      <c r="V8" s="16">
        <f t="shared" si="6"/>
        <v>0.55659240806158494</v>
      </c>
      <c r="W8" s="16">
        <f t="shared" si="6"/>
        <v>0.5375437726610679</v>
      </c>
      <c r="X8" s="16">
        <f t="shared" si="6"/>
        <v>0.53922741051811884</v>
      </c>
      <c r="Y8" s="16">
        <f t="shared" si="6"/>
        <v>0.54616281097152508</v>
      </c>
      <c r="Z8" s="16">
        <f t="shared" si="6"/>
        <v>0.47951127553117606</v>
      </c>
      <c r="AA8" s="16">
        <f t="shared" si="6"/>
        <v>0.3236748020504826</v>
      </c>
      <c r="AB8" s="16">
        <f t="shared" si="6"/>
        <v>0.95322658419381134</v>
      </c>
      <c r="AC8" s="16">
        <f t="shared" si="6"/>
        <v>0.68938384221273896</v>
      </c>
      <c r="AD8" s="16">
        <f t="shared" si="6"/>
        <v>0.31264283111979596</v>
      </c>
      <c r="AE8" s="16">
        <f t="shared" si="6"/>
        <v>0.71533542255853666</v>
      </c>
      <c r="AF8" s="16">
        <f t="shared" si="6"/>
        <v>0.84515740895867919</v>
      </c>
      <c r="AG8" s="16">
        <f t="shared" si="6"/>
        <v>0.7960007897901672</v>
      </c>
    </row>
    <row r="9" spans="1:47" x14ac:dyDescent="0.2">
      <c r="A9" s="16" t="s">
        <v>1288</v>
      </c>
      <c r="C9" s="16">
        <f t="shared" si="0"/>
        <v>15237925.261999156</v>
      </c>
      <c r="D9" s="16">
        <f t="shared" si="0"/>
        <v>16940439.424123574</v>
      </c>
      <c r="E9" s="16">
        <f t="shared" si="0"/>
        <v>21025075.699170209</v>
      </c>
      <c r="F9" s="16">
        <f t="shared" si="0"/>
        <v>20204723.899496403</v>
      </c>
      <c r="G9" s="16">
        <f t="shared" si="0"/>
        <v>32694460.99521086</v>
      </c>
      <c r="H9" s="16">
        <f t="shared" si="0"/>
        <v>52802115.712567732</v>
      </c>
      <c r="I9" s="16">
        <f t="shared" si="0"/>
        <v>64323009.260055721</v>
      </c>
      <c r="J9" s="16">
        <f t="shared" si="0"/>
        <v>62578984.388718627</v>
      </c>
      <c r="K9" s="16">
        <f t="shared" ref="K9:AG9" si="7">K$2*K96</f>
        <v>75169615.948528558</v>
      </c>
      <c r="L9" s="16">
        <f t="shared" si="7"/>
        <v>108430052.98494767</v>
      </c>
      <c r="M9" s="16">
        <f t="shared" si="7"/>
        <v>131481256.55895142</v>
      </c>
      <c r="N9" s="16">
        <f t="shared" si="7"/>
        <v>38609752.285732731</v>
      </c>
      <c r="O9" s="16">
        <f t="shared" si="7"/>
        <v>70469041.006968528</v>
      </c>
      <c r="P9" s="16">
        <f t="shared" si="7"/>
        <v>47811290.329719611</v>
      </c>
      <c r="Q9" s="16">
        <f t="shared" si="7"/>
        <v>35860486.54869768</v>
      </c>
      <c r="R9" s="16">
        <f t="shared" si="7"/>
        <v>45889465.174811639</v>
      </c>
      <c r="S9" s="16">
        <f t="shared" si="7"/>
        <v>18840881.989758126</v>
      </c>
      <c r="T9" s="16">
        <f t="shared" si="7"/>
        <v>21073340.013132636</v>
      </c>
      <c r="U9" s="16">
        <f t="shared" si="7"/>
        <v>22156775.888883151</v>
      </c>
      <c r="V9" s="16">
        <f t="shared" si="7"/>
        <v>24853059.49343311</v>
      </c>
      <c r="W9" s="16">
        <f t="shared" si="7"/>
        <v>30705552.49121188</v>
      </c>
      <c r="X9" s="16">
        <f t="shared" si="7"/>
        <v>34521859.9747511</v>
      </c>
      <c r="Y9" s="16">
        <f t="shared" si="7"/>
        <v>37078954.06759166</v>
      </c>
      <c r="Z9" s="16">
        <f t="shared" si="7"/>
        <v>37482750.811624691</v>
      </c>
      <c r="AA9" s="16">
        <f t="shared" si="7"/>
        <v>48361090.612122528</v>
      </c>
      <c r="AB9" s="16">
        <f t="shared" si="7"/>
        <v>52860524.04923401</v>
      </c>
      <c r="AC9" s="16">
        <f t="shared" si="7"/>
        <v>73899231.298126549</v>
      </c>
      <c r="AD9" s="16">
        <f t="shared" si="7"/>
        <v>56822051.638971038</v>
      </c>
      <c r="AE9" s="16">
        <f t="shared" si="7"/>
        <v>79162360.935863391</v>
      </c>
      <c r="AF9" s="16">
        <f t="shared" si="7"/>
        <v>56053847.329999991</v>
      </c>
      <c r="AG9" s="16">
        <f t="shared" si="7"/>
        <v>81013620</v>
      </c>
    </row>
    <row r="10" spans="1:47" x14ac:dyDescent="0.2">
      <c r="A10" s="47" t="s">
        <v>1409</v>
      </c>
      <c r="C10" s="16">
        <f t="shared" si="0"/>
        <v>0.52631578947368429</v>
      </c>
      <c r="D10" s="16">
        <f t="shared" si="0"/>
        <v>0.32653061224489799</v>
      </c>
      <c r="E10" s="16">
        <f t="shared" si="0"/>
        <v>0.27717391304347827</v>
      </c>
      <c r="F10" s="16">
        <f t="shared" si="0"/>
        <v>0.19535783365570603</v>
      </c>
      <c r="G10" s="16">
        <f t="shared" si="0"/>
        <v>0.93785310734463267</v>
      </c>
      <c r="H10" s="16">
        <f t="shared" si="0"/>
        <v>0.66651179850837516</v>
      </c>
      <c r="I10" s="16">
        <f t="shared" si="0"/>
        <v>0.70908335065474959</v>
      </c>
      <c r="J10" s="16">
        <f t="shared" si="0"/>
        <v>0.45096344035315228</v>
      </c>
      <c r="K10" s="16">
        <f t="shared" ref="K10:AG10" si="8">K$2*K97</f>
        <v>0.58277250623528265</v>
      </c>
      <c r="L10" s="16">
        <f t="shared" si="8"/>
        <v>0.76308587489829627</v>
      </c>
      <c r="M10" s="16">
        <f t="shared" si="8"/>
        <v>0.68242471813900374</v>
      </c>
      <c r="N10" s="16">
        <f t="shared" si="8"/>
        <v>2.2642654399530193</v>
      </c>
      <c r="O10" s="16">
        <f t="shared" si="8"/>
        <v>11.040482775961781</v>
      </c>
      <c r="P10" s="16">
        <f t="shared" si="8"/>
        <v>2.3584612998293784</v>
      </c>
      <c r="Q10" s="16">
        <f t="shared" si="8"/>
        <v>0.87076697785099755</v>
      </c>
      <c r="R10" s="16">
        <f t="shared" si="8"/>
        <v>0.78186954288649191</v>
      </c>
      <c r="S10" s="16">
        <f t="shared" si="8"/>
        <v>0.54503356274959636</v>
      </c>
      <c r="T10" s="16">
        <f t="shared" si="8"/>
        <v>0.48550121516795947</v>
      </c>
      <c r="U10" s="16">
        <f t="shared" si="8"/>
        <v>0.50280361921753536</v>
      </c>
      <c r="V10" s="16">
        <f t="shared" si="8"/>
        <v>0.36722275539583038</v>
      </c>
      <c r="W10" s="16">
        <f t="shared" si="8"/>
        <v>0.34971644612476371</v>
      </c>
      <c r="X10" s="16">
        <f t="shared" si="8"/>
        <v>0.35317184414717573</v>
      </c>
      <c r="Y10" s="16">
        <f t="shared" si="8"/>
        <v>0.2537601057142595</v>
      </c>
      <c r="Z10" s="16">
        <f t="shared" si="8"/>
        <v>0.20306586724497172</v>
      </c>
      <c r="AA10" s="16">
        <f t="shared" si="8"/>
        <v>0.15006382902570262</v>
      </c>
      <c r="AB10" s="16">
        <f t="shared" si="8"/>
        <v>0.34821502801749227</v>
      </c>
      <c r="AC10" s="16">
        <f t="shared" si="8"/>
        <v>0.36690673872904467</v>
      </c>
      <c r="AD10" s="16">
        <f t="shared" si="8"/>
        <v>0.19371211870301064</v>
      </c>
      <c r="AE10" s="16">
        <f t="shared" si="8"/>
        <v>0.35701291752656122</v>
      </c>
      <c r="AF10" s="16">
        <f t="shared" si="8"/>
        <v>0.40201349437226802</v>
      </c>
      <c r="AG10" s="16">
        <f t="shared" si="8"/>
        <v>0.47060724093985029</v>
      </c>
    </row>
    <row r="11" spans="1:47" x14ac:dyDescent="0.2">
      <c r="A11" s="16" t="s">
        <v>1289</v>
      </c>
      <c r="C11" s="16">
        <f t="shared" si="0"/>
        <v>0</v>
      </c>
      <c r="D11" s="16">
        <f t="shared" si="0"/>
        <v>0</v>
      </c>
      <c r="E11" s="16">
        <f t="shared" si="0"/>
        <v>0</v>
      </c>
      <c r="F11" s="16">
        <f t="shared" si="0"/>
        <v>0</v>
      </c>
      <c r="G11" s="16">
        <f t="shared" si="0"/>
        <v>0</v>
      </c>
      <c r="H11" s="16">
        <f t="shared" si="0"/>
        <v>0</v>
      </c>
      <c r="I11" s="16">
        <f t="shared" si="0"/>
        <v>0</v>
      </c>
      <c r="J11" s="16">
        <f t="shared" si="0"/>
        <v>0</v>
      </c>
      <c r="K11" s="16">
        <f t="shared" ref="K11:AG11" si="9">K$2*K98</f>
        <v>0</v>
      </c>
      <c r="L11" s="16">
        <f t="shared" si="9"/>
        <v>0</v>
      </c>
      <c r="M11" s="16">
        <f t="shared" si="9"/>
        <v>0</v>
      </c>
      <c r="N11" s="16">
        <f t="shared" si="9"/>
        <v>0</v>
      </c>
      <c r="O11" s="16">
        <f t="shared" si="9"/>
        <v>0</v>
      </c>
      <c r="P11" s="16">
        <f t="shared" si="9"/>
        <v>0</v>
      </c>
      <c r="Q11" s="16">
        <f t="shared" si="9"/>
        <v>0</v>
      </c>
      <c r="R11" s="16">
        <f t="shared" si="9"/>
        <v>0</v>
      </c>
      <c r="S11" s="16">
        <f t="shared" si="9"/>
        <v>0</v>
      </c>
      <c r="T11" s="16">
        <f t="shared" si="9"/>
        <v>21073340.013132636</v>
      </c>
      <c r="U11" s="16">
        <f t="shared" si="9"/>
        <v>22156775.888883151</v>
      </c>
      <c r="V11" s="16">
        <f t="shared" si="9"/>
        <v>24853059.49343311</v>
      </c>
      <c r="W11" s="16">
        <f t="shared" si="9"/>
        <v>30705552.49121188</v>
      </c>
      <c r="X11" s="16">
        <f t="shared" si="9"/>
        <v>34521859.9747511</v>
      </c>
      <c r="Y11" s="16">
        <f t="shared" si="9"/>
        <v>37078954.06759166</v>
      </c>
      <c r="Z11" s="16">
        <f t="shared" si="9"/>
        <v>37482750.811624691</v>
      </c>
      <c r="AA11" s="16">
        <f t="shared" si="9"/>
        <v>48361090.612122528</v>
      </c>
      <c r="AB11" s="16">
        <f t="shared" si="9"/>
        <v>52860524.04923401</v>
      </c>
      <c r="AC11" s="16">
        <f t="shared" si="9"/>
        <v>73899231.298126549</v>
      </c>
      <c r="AD11" s="16">
        <f t="shared" si="9"/>
        <v>56822051.638971038</v>
      </c>
      <c r="AE11" s="16">
        <f t="shared" si="9"/>
        <v>79162360.935863391</v>
      </c>
      <c r="AF11" s="16">
        <f t="shared" si="9"/>
        <v>56053847.329999991</v>
      </c>
      <c r="AG11" s="16">
        <f t="shared" si="9"/>
        <v>81013620</v>
      </c>
    </row>
    <row r="12" spans="1:47" x14ac:dyDescent="0.2">
      <c r="A12" s="16" t="s">
        <v>1291</v>
      </c>
      <c r="C12" s="16">
        <f t="shared" si="0"/>
        <v>0</v>
      </c>
      <c r="D12" s="16">
        <f t="shared" si="0"/>
        <v>0</v>
      </c>
      <c r="E12" s="16">
        <f t="shared" si="0"/>
        <v>0</v>
      </c>
      <c r="F12" s="16">
        <f t="shared" si="0"/>
        <v>0</v>
      </c>
      <c r="G12" s="16">
        <f t="shared" si="0"/>
        <v>0</v>
      </c>
      <c r="H12" s="16">
        <f t="shared" si="0"/>
        <v>0</v>
      </c>
      <c r="I12" s="16">
        <f t="shared" si="0"/>
        <v>0</v>
      </c>
      <c r="J12" s="16">
        <f t="shared" si="0"/>
        <v>0</v>
      </c>
      <c r="K12" s="16">
        <f t="shared" ref="K12:AG12" si="10">K$2*K99</f>
        <v>0</v>
      </c>
      <c r="L12" s="16">
        <f t="shared" si="10"/>
        <v>0</v>
      </c>
      <c r="M12" s="16">
        <f t="shared" si="10"/>
        <v>0</v>
      </c>
      <c r="N12" s="16">
        <f t="shared" si="10"/>
        <v>0</v>
      </c>
      <c r="O12" s="16">
        <f t="shared" si="10"/>
        <v>0</v>
      </c>
      <c r="P12" s="16">
        <f t="shared" si="10"/>
        <v>0</v>
      </c>
      <c r="Q12" s="16">
        <f t="shared" si="10"/>
        <v>0</v>
      </c>
      <c r="R12" s="16">
        <f t="shared" si="10"/>
        <v>0</v>
      </c>
      <c r="S12" s="16">
        <f t="shared" si="10"/>
        <v>0</v>
      </c>
      <c r="T12" s="16">
        <f t="shared" si="10"/>
        <v>21073340.013132636</v>
      </c>
      <c r="U12" s="16">
        <f t="shared" si="10"/>
        <v>22156775.888883151</v>
      </c>
      <c r="V12" s="16">
        <f t="shared" si="10"/>
        <v>24853059.49343311</v>
      </c>
      <c r="W12" s="16">
        <f t="shared" si="10"/>
        <v>30705552.49121188</v>
      </c>
      <c r="X12" s="16">
        <f t="shared" si="10"/>
        <v>34521859.9747511</v>
      </c>
      <c r="Y12" s="16">
        <f t="shared" si="10"/>
        <v>37078954.06759166</v>
      </c>
      <c r="Z12" s="16">
        <f t="shared" si="10"/>
        <v>37482750.811624691</v>
      </c>
      <c r="AA12" s="16">
        <f t="shared" si="10"/>
        <v>48361090.612122528</v>
      </c>
      <c r="AB12" s="16">
        <f t="shared" si="10"/>
        <v>52860524.04923401</v>
      </c>
      <c r="AC12" s="16">
        <f t="shared" si="10"/>
        <v>73899231.298126549</v>
      </c>
      <c r="AD12" s="16">
        <f t="shared" si="10"/>
        <v>56822051.638971038</v>
      </c>
      <c r="AE12" s="16">
        <f t="shared" si="10"/>
        <v>79162360.935863391</v>
      </c>
      <c r="AF12" s="16">
        <f t="shared" si="10"/>
        <v>56053847.329999991</v>
      </c>
      <c r="AG12" s="16">
        <f t="shared" si="10"/>
        <v>81013620</v>
      </c>
    </row>
    <row r="13" spans="1:47" x14ac:dyDescent="0.2">
      <c r="A13" s="47" t="s">
        <v>1410</v>
      </c>
      <c r="C13" s="16">
        <f t="shared" si="0"/>
        <v>0</v>
      </c>
      <c r="D13" s="16">
        <f t="shared" si="0"/>
        <v>0</v>
      </c>
      <c r="E13" s="16">
        <f t="shared" si="0"/>
        <v>0</v>
      </c>
      <c r="F13" s="16">
        <f t="shared" si="0"/>
        <v>0</v>
      </c>
      <c r="G13" s="16">
        <f t="shared" si="0"/>
        <v>0</v>
      </c>
      <c r="H13" s="16">
        <f t="shared" si="0"/>
        <v>0</v>
      </c>
      <c r="I13" s="16">
        <f t="shared" si="0"/>
        <v>0</v>
      </c>
      <c r="J13" s="16">
        <f t="shared" si="0"/>
        <v>0</v>
      </c>
      <c r="K13" s="16">
        <f t="shared" ref="K13:AG13" si="11">K$2*K100</f>
        <v>0</v>
      </c>
      <c r="L13" s="16">
        <f t="shared" si="11"/>
        <v>0</v>
      </c>
      <c r="M13" s="16">
        <f t="shared" si="11"/>
        <v>0</v>
      </c>
      <c r="N13" s="16">
        <f t="shared" si="11"/>
        <v>0</v>
      </c>
      <c r="O13" s="16">
        <f t="shared" si="11"/>
        <v>0</v>
      </c>
      <c r="P13" s="16">
        <f t="shared" si="11"/>
        <v>0</v>
      </c>
      <c r="Q13" s="16">
        <f t="shared" si="11"/>
        <v>0</v>
      </c>
      <c r="R13" s="16">
        <f t="shared" si="11"/>
        <v>0</v>
      </c>
      <c r="S13" s="16">
        <f t="shared" si="11"/>
        <v>0</v>
      </c>
      <c r="T13" s="16">
        <f t="shared" si="11"/>
        <v>0.48550121516795947</v>
      </c>
      <c r="U13" s="16">
        <f t="shared" si="11"/>
        <v>0.50280361921753536</v>
      </c>
      <c r="V13" s="16">
        <f t="shared" si="11"/>
        <v>0.36722275539583038</v>
      </c>
      <c r="W13" s="16">
        <f t="shared" si="11"/>
        <v>0.34971644612476371</v>
      </c>
      <c r="X13" s="16">
        <f t="shared" si="11"/>
        <v>0.35317184414717573</v>
      </c>
      <c r="Y13" s="16">
        <f t="shared" si="11"/>
        <v>0.2537601057142595</v>
      </c>
      <c r="Z13" s="16">
        <f t="shared" si="11"/>
        <v>0.20306586724497172</v>
      </c>
      <c r="AA13" s="16">
        <f t="shared" si="11"/>
        <v>0.15006382902570262</v>
      </c>
      <c r="AB13" s="16">
        <f t="shared" si="11"/>
        <v>0.34821502801749227</v>
      </c>
      <c r="AC13" s="16">
        <f t="shared" si="11"/>
        <v>0.36690673872904467</v>
      </c>
      <c r="AD13" s="16">
        <f t="shared" si="11"/>
        <v>0.19371211870301064</v>
      </c>
      <c r="AE13" s="16">
        <f t="shared" si="11"/>
        <v>0.35701291752656122</v>
      </c>
      <c r="AF13" s="16">
        <f t="shared" si="11"/>
        <v>0.40201349437226802</v>
      </c>
      <c r="AG13" s="16">
        <f t="shared" si="11"/>
        <v>0.47060724093985029</v>
      </c>
    </row>
    <row r="14" spans="1:47" x14ac:dyDescent="0.2">
      <c r="A14" s="16" t="s">
        <v>1292</v>
      </c>
      <c r="C14" s="16">
        <v>48923069.43301443</v>
      </c>
      <c r="D14" s="16">
        <f t="shared" ref="D14:J14" si="12">D$2*D101</f>
        <v>87666774.019839495</v>
      </c>
      <c r="E14" s="16">
        <f t="shared" si="12"/>
        <v>122646274.91182624</v>
      </c>
      <c r="F14" s="16">
        <f t="shared" si="12"/>
        <v>144833862.40827122</v>
      </c>
      <c r="G14" s="16">
        <f t="shared" si="12"/>
        <v>139246891.1061089</v>
      </c>
      <c r="H14" s="16">
        <f t="shared" si="12"/>
        <v>115150726.86599593</v>
      </c>
      <c r="I14" s="16">
        <f t="shared" si="12"/>
        <v>96703235.502153888</v>
      </c>
      <c r="J14" s="16">
        <f t="shared" si="12"/>
        <v>92893264.536586896</v>
      </c>
      <c r="K14" s="16">
        <f t="shared" ref="K14:AG14" si="13">K$2*K101</f>
        <v>106145069.16724679</v>
      </c>
      <c r="L14" s="16">
        <f t="shared" si="13"/>
        <v>116799661.92133021</v>
      </c>
      <c r="M14" s="16">
        <f t="shared" si="13"/>
        <v>56230285.912700512</v>
      </c>
      <c r="N14" s="16">
        <f t="shared" si="13"/>
        <v>51253803.60918355</v>
      </c>
      <c r="O14" s="16">
        <f t="shared" si="13"/>
        <v>66678208.47398001</v>
      </c>
      <c r="P14" s="16">
        <f t="shared" si="13"/>
        <v>70157290.640679985</v>
      </c>
      <c r="Q14" s="16">
        <f t="shared" si="13"/>
        <v>46391724.662746593</v>
      </c>
      <c r="R14" s="16">
        <f t="shared" si="13"/>
        <v>60093706.11967878</v>
      </c>
      <c r="S14" s="16">
        <f t="shared" si="13"/>
        <v>32407961.872943532</v>
      </c>
      <c r="T14" s="16">
        <f t="shared" si="13"/>
        <v>14871133.653922234</v>
      </c>
      <c r="U14" s="16">
        <f t="shared" si="13"/>
        <v>15148372.312827855</v>
      </c>
      <c r="V14" s="16">
        <f t="shared" si="13"/>
        <v>12816240.755232355</v>
      </c>
      <c r="W14" s="16">
        <f t="shared" si="13"/>
        <v>13260390.790068328</v>
      </c>
      <c r="X14" s="16">
        <f t="shared" si="13"/>
        <v>14958385.267427981</v>
      </c>
      <c r="Y14" s="16">
        <f t="shared" si="13"/>
        <v>28454507.079461999</v>
      </c>
      <c r="Z14" s="16">
        <f t="shared" si="13"/>
        <v>35172537.642555855</v>
      </c>
      <c r="AA14" s="16">
        <f t="shared" si="13"/>
        <v>35710104.089828007</v>
      </c>
      <c r="AB14" s="16">
        <f t="shared" si="13"/>
        <v>70559788.42862609</v>
      </c>
      <c r="AC14" s="16">
        <f t="shared" si="13"/>
        <v>49875700.947610803</v>
      </c>
      <c r="AD14" s="16">
        <f t="shared" si="13"/>
        <v>38988501.129924454</v>
      </c>
      <c r="AE14" s="16">
        <f t="shared" si="13"/>
        <v>40768694.974277399</v>
      </c>
      <c r="AF14" s="16">
        <f t="shared" si="13"/>
        <v>26054049.098999996</v>
      </c>
      <c r="AG14" s="16">
        <f t="shared" si="13"/>
        <v>22067750</v>
      </c>
    </row>
    <row r="15" spans="1:47" x14ac:dyDescent="0.2">
      <c r="A15" s="16" t="s">
        <v>1374</v>
      </c>
      <c r="C15" s="16">
        <f t="shared" ref="C15:AG15" si="14">C$2*C102</f>
        <v>5442116.1649996983</v>
      </c>
      <c r="D15" s="16">
        <f t="shared" si="14"/>
        <v>7834953.2336571533</v>
      </c>
      <c r="E15" s="16">
        <f t="shared" si="14"/>
        <v>19376050.154137254</v>
      </c>
      <c r="F15" s="16">
        <f t="shared" si="14"/>
        <v>19604583.585649975</v>
      </c>
      <c r="G15" s="16">
        <f t="shared" si="14"/>
        <v>8862956.2938824613</v>
      </c>
      <c r="H15" s="16">
        <f t="shared" si="14"/>
        <v>14335240.718824567</v>
      </c>
      <c r="I15" s="16">
        <f t="shared" si="14"/>
        <v>13147808.629019422</v>
      </c>
      <c r="J15" s="16">
        <f t="shared" si="14"/>
        <v>0</v>
      </c>
      <c r="K15" s="16">
        <f t="shared" si="14"/>
        <v>0</v>
      </c>
      <c r="L15" s="16">
        <f t="shared" si="14"/>
        <v>0</v>
      </c>
      <c r="M15" s="16">
        <f t="shared" si="14"/>
        <v>0</v>
      </c>
      <c r="N15" s="16">
        <f t="shared" si="14"/>
        <v>0</v>
      </c>
      <c r="O15" s="16">
        <f t="shared" si="14"/>
        <v>0</v>
      </c>
      <c r="P15" s="16">
        <f t="shared" si="14"/>
        <v>0</v>
      </c>
      <c r="Q15" s="16">
        <f t="shared" si="14"/>
        <v>0</v>
      </c>
      <c r="R15" s="16">
        <f t="shared" si="14"/>
        <v>0</v>
      </c>
      <c r="S15" s="16">
        <f t="shared" si="14"/>
        <v>0</v>
      </c>
      <c r="T15" s="16">
        <f t="shared" si="14"/>
        <v>0</v>
      </c>
      <c r="U15" s="16">
        <f t="shared" si="14"/>
        <v>0</v>
      </c>
      <c r="V15" s="16">
        <f t="shared" si="14"/>
        <v>0</v>
      </c>
      <c r="W15" s="16">
        <f t="shared" si="14"/>
        <v>3231089.3737983257</v>
      </c>
      <c r="X15" s="16">
        <f t="shared" si="14"/>
        <v>3228184.0081909546</v>
      </c>
      <c r="Y15" s="16">
        <f t="shared" si="14"/>
        <v>14270831.668946518</v>
      </c>
      <c r="Z15" s="16">
        <f t="shared" si="14"/>
        <v>15854917.105953695</v>
      </c>
      <c r="AA15" s="16">
        <f t="shared" si="14"/>
        <v>20239527.824949354</v>
      </c>
      <c r="AB15" s="16">
        <f t="shared" si="14"/>
        <v>21283542.105966058</v>
      </c>
      <c r="AC15" s="16">
        <f t="shared" si="14"/>
        <v>14336046.970152458</v>
      </c>
      <c r="AD15" s="16">
        <f t="shared" si="14"/>
        <v>41559398.401129879</v>
      </c>
      <c r="AE15" s="16">
        <f t="shared" si="14"/>
        <v>38684047.720035896</v>
      </c>
      <c r="AF15" s="16">
        <f t="shared" si="14"/>
        <v>35734725.857999995</v>
      </c>
      <c r="AG15" s="16">
        <f t="shared" si="14"/>
        <v>33947770</v>
      </c>
    </row>
    <row r="16" spans="1:47" x14ac:dyDescent="0.2">
      <c r="A16" s="47"/>
      <c r="C16" s="16">
        <f t="shared" ref="C16:AG16" si="15">C$2*C103</f>
        <v>0.18796992481203006</v>
      </c>
      <c r="D16" s="16">
        <f t="shared" si="15"/>
        <v>0.15102040816326531</v>
      </c>
      <c r="E16" s="16">
        <f t="shared" si="15"/>
        <v>0.25543478260869568</v>
      </c>
      <c r="F16" s="16">
        <f t="shared" si="15"/>
        <v>0.1895551257253385</v>
      </c>
      <c r="G16" s="16">
        <f t="shared" si="15"/>
        <v>0.25423728813559321</v>
      </c>
      <c r="H16" s="16">
        <f t="shared" si="15"/>
        <v>0.18095121653013815</v>
      </c>
      <c r="I16" s="16">
        <f t="shared" si="15"/>
        <v>0.14493868218665559</v>
      </c>
      <c r="J16" s="16">
        <f t="shared" si="15"/>
        <v>0</v>
      </c>
      <c r="K16" s="16">
        <f t="shared" si="15"/>
        <v>0</v>
      </c>
      <c r="L16" s="16">
        <f t="shared" si="15"/>
        <v>0</v>
      </c>
      <c r="M16" s="16">
        <f t="shared" si="15"/>
        <v>0</v>
      </c>
      <c r="N16" s="16">
        <f t="shared" si="15"/>
        <v>0</v>
      </c>
      <c r="O16" s="16">
        <f t="shared" si="15"/>
        <v>0</v>
      </c>
      <c r="P16" s="16">
        <f t="shared" si="15"/>
        <v>0</v>
      </c>
      <c r="Q16" s="16">
        <f t="shared" si="15"/>
        <v>0</v>
      </c>
      <c r="R16" s="16">
        <f t="shared" si="15"/>
        <v>0</v>
      </c>
      <c r="S16" s="16">
        <f t="shared" si="15"/>
        <v>0</v>
      </c>
      <c r="T16" s="16">
        <f t="shared" si="15"/>
        <v>0</v>
      </c>
      <c r="U16" s="16">
        <f t="shared" si="15"/>
        <v>0</v>
      </c>
      <c r="V16" s="16">
        <f t="shared" si="15"/>
        <v>0</v>
      </c>
      <c r="W16" s="16">
        <f t="shared" si="15"/>
        <v>3.6800024791595651E-2</v>
      </c>
      <c r="X16" s="16">
        <f t="shared" si="15"/>
        <v>3.3025558305754092E-2</v>
      </c>
      <c r="Y16" s="16">
        <f t="shared" si="15"/>
        <v>9.7666394427977574E-2</v>
      </c>
      <c r="Z16" s="16">
        <f t="shared" si="15"/>
        <v>8.5895309775906786E-2</v>
      </c>
      <c r="AA16" s="16">
        <f t="shared" si="15"/>
        <v>6.2802989027770595E-2</v>
      </c>
      <c r="AB16" s="16">
        <f t="shared" si="15"/>
        <v>0.14020385427578524</v>
      </c>
      <c r="AC16" s="16">
        <f t="shared" si="15"/>
        <v>7.1177901957667433E-2</v>
      </c>
      <c r="AD16" s="16">
        <f t="shared" si="15"/>
        <v>0.14168019077269567</v>
      </c>
      <c r="AE16" s="16">
        <f t="shared" si="15"/>
        <v>0.17446049580881043</v>
      </c>
      <c r="AF16" s="16">
        <f t="shared" si="15"/>
        <v>0.25628645841265973</v>
      </c>
      <c r="AG16" s="16">
        <f t="shared" si="15"/>
        <v>0.19720222816559269</v>
      </c>
    </row>
    <row r="17" spans="1:33" x14ac:dyDescent="0.2">
      <c r="A17" s="16" t="s">
        <v>1375</v>
      </c>
      <c r="C17" s="16">
        <f t="shared" ref="C17:AG17" si="16">C$2*C104</f>
        <v>5442116.1649996983</v>
      </c>
      <c r="D17" s="16">
        <f t="shared" si="16"/>
        <v>7834953.2336571533</v>
      </c>
      <c r="E17" s="16">
        <f t="shared" si="16"/>
        <v>19376050.154137254</v>
      </c>
      <c r="F17" s="16">
        <f t="shared" si="16"/>
        <v>19604583.585649975</v>
      </c>
      <c r="G17" s="16">
        <f t="shared" si="16"/>
        <v>8862956.2938824613</v>
      </c>
      <c r="H17" s="16">
        <f t="shared" si="16"/>
        <v>14335240.718824567</v>
      </c>
      <c r="I17" s="16">
        <f t="shared" si="16"/>
        <v>13147808.629019422</v>
      </c>
      <c r="J17" s="16">
        <f t="shared" si="16"/>
        <v>0</v>
      </c>
      <c r="K17" s="16">
        <f t="shared" si="16"/>
        <v>0</v>
      </c>
      <c r="L17" s="16">
        <f t="shared" si="16"/>
        <v>0</v>
      </c>
      <c r="M17" s="16">
        <f t="shared" si="16"/>
        <v>0</v>
      </c>
      <c r="N17" s="16">
        <f t="shared" si="16"/>
        <v>0</v>
      </c>
      <c r="O17" s="16">
        <f t="shared" si="16"/>
        <v>0</v>
      </c>
      <c r="P17" s="16">
        <f t="shared" si="16"/>
        <v>0</v>
      </c>
      <c r="Q17" s="16">
        <f t="shared" si="16"/>
        <v>0</v>
      </c>
      <c r="R17" s="16">
        <f t="shared" si="16"/>
        <v>0</v>
      </c>
      <c r="S17" s="16">
        <f t="shared" si="16"/>
        <v>0</v>
      </c>
      <c r="T17" s="16">
        <f t="shared" si="16"/>
        <v>0</v>
      </c>
      <c r="U17" s="16">
        <f t="shared" si="16"/>
        <v>0</v>
      </c>
      <c r="V17" s="16">
        <f t="shared" si="16"/>
        <v>0</v>
      </c>
      <c r="W17" s="16">
        <f t="shared" si="16"/>
        <v>3231089.3737983257</v>
      </c>
      <c r="X17" s="16">
        <f t="shared" si="16"/>
        <v>3228184.0081909546</v>
      </c>
      <c r="Y17" s="16">
        <f t="shared" si="16"/>
        <v>14270831.668946518</v>
      </c>
      <c r="Z17" s="16">
        <f t="shared" si="16"/>
        <v>15854917.105953695</v>
      </c>
      <c r="AA17" s="16">
        <f t="shared" si="16"/>
        <v>20239527.824949354</v>
      </c>
      <c r="AB17" s="16">
        <f t="shared" si="16"/>
        <v>21283542.105966058</v>
      </c>
      <c r="AC17" s="16">
        <f t="shared" si="16"/>
        <v>14336046.970152458</v>
      </c>
      <c r="AD17" s="16">
        <f t="shared" si="16"/>
        <v>41559398.401129879</v>
      </c>
      <c r="AE17" s="16">
        <f t="shared" si="16"/>
        <v>38684047.720035896</v>
      </c>
      <c r="AF17" s="16">
        <f t="shared" si="16"/>
        <v>35734725.857999995</v>
      </c>
      <c r="AG17" s="16">
        <f t="shared" si="16"/>
        <v>33947770</v>
      </c>
    </row>
    <row r="18" spans="1:33" x14ac:dyDescent="0.2">
      <c r="A18" s="16" t="s">
        <v>1384</v>
      </c>
      <c r="C18" s="16">
        <f t="shared" ref="C18:AG18" si="17">C$2*C105</f>
        <v>0</v>
      </c>
      <c r="D18" s="16">
        <f t="shared" si="17"/>
        <v>0</v>
      </c>
      <c r="E18" s="16">
        <f t="shared" si="17"/>
        <v>0</v>
      </c>
      <c r="F18" s="16">
        <f t="shared" si="17"/>
        <v>0</v>
      </c>
      <c r="G18" s="16">
        <f t="shared" si="17"/>
        <v>0</v>
      </c>
      <c r="H18" s="16">
        <f t="shared" si="17"/>
        <v>0</v>
      </c>
      <c r="I18" s="16">
        <f t="shared" si="17"/>
        <v>0</v>
      </c>
      <c r="J18" s="16">
        <f t="shared" si="17"/>
        <v>0</v>
      </c>
      <c r="K18" s="16">
        <f t="shared" si="17"/>
        <v>0</v>
      </c>
      <c r="L18" s="16">
        <f t="shared" si="17"/>
        <v>0</v>
      </c>
      <c r="M18" s="16">
        <f t="shared" si="17"/>
        <v>0</v>
      </c>
      <c r="N18" s="16">
        <f t="shared" si="17"/>
        <v>0</v>
      </c>
      <c r="O18" s="16">
        <f t="shared" si="17"/>
        <v>0</v>
      </c>
      <c r="P18" s="16">
        <f t="shared" si="17"/>
        <v>0</v>
      </c>
      <c r="Q18" s="16">
        <f t="shared" si="17"/>
        <v>0</v>
      </c>
      <c r="R18" s="16">
        <f t="shared" si="17"/>
        <v>0</v>
      </c>
      <c r="S18" s="16">
        <f t="shared" si="17"/>
        <v>0</v>
      </c>
      <c r="T18" s="16">
        <f t="shared" si="17"/>
        <v>0</v>
      </c>
      <c r="U18" s="16">
        <f t="shared" si="17"/>
        <v>0</v>
      </c>
      <c r="V18" s="16">
        <f t="shared" si="17"/>
        <v>0</v>
      </c>
      <c r="W18" s="16">
        <f t="shared" si="17"/>
        <v>3231089.3737983257</v>
      </c>
      <c r="X18" s="16">
        <f t="shared" si="17"/>
        <v>3228184.0081909546</v>
      </c>
      <c r="Y18" s="16">
        <f t="shared" si="17"/>
        <v>14270831.668946518</v>
      </c>
      <c r="Z18" s="16">
        <f t="shared" si="17"/>
        <v>15854917.105953695</v>
      </c>
      <c r="AA18" s="16">
        <f t="shared" si="17"/>
        <v>20239527.824949354</v>
      </c>
      <c r="AB18" s="16">
        <f t="shared" si="17"/>
        <v>21283542.105966058</v>
      </c>
      <c r="AC18" s="16">
        <f t="shared" si="17"/>
        <v>14336046.970152458</v>
      </c>
      <c r="AD18" s="16">
        <f t="shared" si="17"/>
        <v>41559398.401129879</v>
      </c>
      <c r="AE18" s="16">
        <f t="shared" si="17"/>
        <v>38684047.720035896</v>
      </c>
      <c r="AF18" s="16">
        <f t="shared" si="17"/>
        <v>35734725.857999995</v>
      </c>
      <c r="AG18" s="16">
        <f t="shared" si="17"/>
        <v>33947770</v>
      </c>
    </row>
    <row r="19" spans="1:33" x14ac:dyDescent="0.2">
      <c r="A19" s="16" t="s">
        <v>1385</v>
      </c>
      <c r="C19" s="16">
        <f t="shared" ref="C19:AG19" si="18">C$2*C106</f>
        <v>0</v>
      </c>
      <c r="D19" s="16">
        <f t="shared" si="18"/>
        <v>0</v>
      </c>
      <c r="E19" s="16">
        <f t="shared" si="18"/>
        <v>0</v>
      </c>
      <c r="F19" s="16">
        <f t="shared" si="18"/>
        <v>0</v>
      </c>
      <c r="G19" s="16">
        <f t="shared" si="18"/>
        <v>0</v>
      </c>
      <c r="H19" s="16">
        <f t="shared" si="18"/>
        <v>0</v>
      </c>
      <c r="I19" s="16">
        <f t="shared" si="18"/>
        <v>0</v>
      </c>
      <c r="J19" s="16">
        <f t="shared" si="18"/>
        <v>0</v>
      </c>
      <c r="K19" s="16">
        <f t="shared" si="18"/>
        <v>0</v>
      </c>
      <c r="L19" s="16">
        <f t="shared" si="18"/>
        <v>0</v>
      </c>
      <c r="M19" s="16">
        <f t="shared" si="18"/>
        <v>0</v>
      </c>
      <c r="N19" s="16">
        <f t="shared" si="18"/>
        <v>0</v>
      </c>
      <c r="O19" s="16">
        <f t="shared" si="18"/>
        <v>0</v>
      </c>
      <c r="P19" s="16">
        <f t="shared" si="18"/>
        <v>0</v>
      </c>
      <c r="Q19" s="16">
        <f t="shared" si="18"/>
        <v>0</v>
      </c>
      <c r="R19" s="16">
        <f t="shared" si="18"/>
        <v>0</v>
      </c>
      <c r="S19" s="16">
        <f t="shared" si="18"/>
        <v>0</v>
      </c>
      <c r="T19" s="16">
        <f t="shared" si="18"/>
        <v>0</v>
      </c>
      <c r="U19" s="16">
        <f t="shared" si="18"/>
        <v>0</v>
      </c>
      <c r="V19" s="16">
        <f t="shared" si="18"/>
        <v>0</v>
      </c>
      <c r="W19" s="16">
        <f t="shared" si="18"/>
        <v>3231089.3737983257</v>
      </c>
      <c r="X19" s="16">
        <f t="shared" si="18"/>
        <v>3228184.0081909546</v>
      </c>
      <c r="Y19" s="16">
        <f t="shared" si="18"/>
        <v>14270831.668946518</v>
      </c>
      <c r="Z19" s="16">
        <f t="shared" si="18"/>
        <v>15854917.105953695</v>
      </c>
      <c r="AA19" s="16">
        <f t="shared" si="18"/>
        <v>20239527.824949354</v>
      </c>
      <c r="AB19" s="16">
        <f t="shared" si="18"/>
        <v>21283542.105966058</v>
      </c>
      <c r="AC19" s="16">
        <f t="shared" si="18"/>
        <v>14336046.970152458</v>
      </c>
      <c r="AD19" s="16">
        <f t="shared" si="18"/>
        <v>41559398.401129879</v>
      </c>
      <c r="AE19" s="16">
        <f t="shared" si="18"/>
        <v>38684047.720035896</v>
      </c>
      <c r="AF19" s="16">
        <f t="shared" si="18"/>
        <v>35734725.857999995</v>
      </c>
      <c r="AG19" s="16">
        <f t="shared" si="18"/>
        <v>33947770</v>
      </c>
    </row>
    <row r="20" spans="1:33" x14ac:dyDescent="0.2">
      <c r="A20" s="16" t="s">
        <v>1386</v>
      </c>
      <c r="C20" s="16">
        <f t="shared" ref="C20:AG20" si="19">C$2*C107</f>
        <v>0</v>
      </c>
      <c r="D20" s="16">
        <f t="shared" si="19"/>
        <v>0</v>
      </c>
      <c r="E20" s="16">
        <f t="shared" si="19"/>
        <v>0</v>
      </c>
      <c r="F20" s="16">
        <f t="shared" si="19"/>
        <v>0</v>
      </c>
      <c r="G20" s="16">
        <f t="shared" si="19"/>
        <v>0</v>
      </c>
      <c r="H20" s="16">
        <f t="shared" si="19"/>
        <v>9685973.458665248</v>
      </c>
      <c r="I20" s="16">
        <f t="shared" si="19"/>
        <v>0</v>
      </c>
      <c r="J20" s="16">
        <f t="shared" si="19"/>
        <v>0</v>
      </c>
      <c r="K20" s="16">
        <f t="shared" si="19"/>
        <v>0</v>
      </c>
      <c r="L20" s="16">
        <f t="shared" si="19"/>
        <v>0</v>
      </c>
      <c r="M20" s="16">
        <f t="shared" si="19"/>
        <v>0</v>
      </c>
      <c r="N20" s="16">
        <f t="shared" si="19"/>
        <v>0</v>
      </c>
      <c r="O20" s="16">
        <f t="shared" si="19"/>
        <v>-5451929.7690778915</v>
      </c>
      <c r="P20" s="16">
        <f t="shared" si="19"/>
        <v>-3087845.2550992868</v>
      </c>
      <c r="Q20" s="16">
        <f t="shared" si="19"/>
        <v>-2961109.7574791783</v>
      </c>
      <c r="R20" s="16">
        <f t="shared" si="19"/>
        <v>0</v>
      </c>
      <c r="S20" s="16">
        <f t="shared" si="19"/>
        <v>0</v>
      </c>
      <c r="T20" s="16">
        <f t="shared" si="19"/>
        <v>0</v>
      </c>
      <c r="U20" s="16">
        <f t="shared" si="19"/>
        <v>0</v>
      </c>
      <c r="V20" s="16">
        <f t="shared" si="19"/>
        <v>0</v>
      </c>
      <c r="W20" s="16">
        <f t="shared" si="19"/>
        <v>0</v>
      </c>
      <c r="X20" s="16">
        <f t="shared" si="19"/>
        <v>0</v>
      </c>
      <c r="Y20" s="16">
        <f t="shared" si="19"/>
        <v>0</v>
      </c>
      <c r="Z20" s="16">
        <f t="shared" si="19"/>
        <v>0</v>
      </c>
      <c r="AA20" s="16">
        <f t="shared" si="19"/>
        <v>0</v>
      </c>
      <c r="AB20" s="16">
        <f t="shared" si="19"/>
        <v>0</v>
      </c>
      <c r="AC20" s="16">
        <f t="shared" si="19"/>
        <v>738844.54407245107</v>
      </c>
      <c r="AD20" s="16">
        <f t="shared" si="19"/>
        <v>-45661661.500861533</v>
      </c>
      <c r="AE20" s="16">
        <f t="shared" si="19"/>
        <v>0</v>
      </c>
      <c r="AF20" s="16">
        <f t="shared" si="19"/>
        <v>0</v>
      </c>
      <c r="AG20" s="16">
        <f t="shared" si="19"/>
        <v>0</v>
      </c>
    </row>
    <row r="21" spans="1:33" x14ac:dyDescent="0.2">
      <c r="A21" s="16" t="s">
        <v>1293</v>
      </c>
      <c r="C21" s="16">
        <f t="shared" ref="C21:AG21" si="20">C$2*C108</f>
        <v>-45496091.13939748</v>
      </c>
      <c r="D21" s="16">
        <f t="shared" si="20"/>
        <v>-52727117.707584627</v>
      </c>
      <c r="E21" s="16">
        <f t="shared" si="20"/>
        <v>-67816175.539480388</v>
      </c>
      <c r="F21" s="16">
        <f t="shared" si="20"/>
        <v>-61614405.554899916</v>
      </c>
      <c r="G21" s="16">
        <f t="shared" si="20"/>
        <v>-137080390.67871541</v>
      </c>
      <c r="H21" s="16">
        <f t="shared" si="20"/>
        <v>-118736474.2403938</v>
      </c>
      <c r="I21" s="16">
        <f t="shared" si="20"/>
        <v>-86511939.698360696</v>
      </c>
      <c r="J21" s="16">
        <f t="shared" si="20"/>
        <v>-42056814.76172141</v>
      </c>
      <c r="K21" s="16">
        <f t="shared" si="20"/>
        <v>-78816218.477149352</v>
      </c>
      <c r="L21" s="16">
        <f t="shared" si="20"/>
        <v>-129655367.2340367</v>
      </c>
      <c r="M21" s="16">
        <f t="shared" si="20"/>
        <v>-26430984.026202135</v>
      </c>
      <c r="N21" s="16">
        <f t="shared" si="20"/>
        <v>-72811777.598757759</v>
      </c>
      <c r="O21" s="16">
        <f t="shared" si="20"/>
        <v>-125312533.52063638</v>
      </c>
      <c r="P21" s="16">
        <f t="shared" si="20"/>
        <v>-97696342.314976871</v>
      </c>
      <c r="Q21" s="16">
        <f t="shared" si="20"/>
        <v>-41069567.104751937</v>
      </c>
      <c r="R21" s="16">
        <f t="shared" si="20"/>
        <v>-47291199.478581421</v>
      </c>
      <c r="S21" s="16">
        <f t="shared" si="20"/>
        <v>-16680547.013771361</v>
      </c>
      <c r="T21" s="16">
        <f t="shared" si="20"/>
        <v>367045.76310331817</v>
      </c>
      <c r="U21" s="16">
        <f t="shared" si="20"/>
        <v>1705771.3030663433</v>
      </c>
      <c r="V21" s="16">
        <f t="shared" si="20"/>
        <v>22087769.677688025</v>
      </c>
      <c r="W21" s="16">
        <f t="shared" si="20"/>
        <v>28175099.339521401</v>
      </c>
      <c r="X21" s="16">
        <f t="shared" si="20"/>
        <v>37146543.477831826</v>
      </c>
      <c r="Y21" s="16">
        <f t="shared" si="20"/>
        <v>58843883.096093014</v>
      </c>
      <c r="Z21" s="16">
        <f t="shared" si="20"/>
        <v>89054400.734728038</v>
      </c>
      <c r="AA21" s="16">
        <f t="shared" si="20"/>
        <v>209837713.53821447</v>
      </c>
      <c r="AB21" s="16">
        <f t="shared" si="20"/>
        <v>-7220300.3076513167</v>
      </c>
      <c r="AC21" s="16">
        <f t="shared" si="20"/>
        <v>25103474.792434976</v>
      </c>
      <c r="AD21" s="16">
        <f t="shared" si="20"/>
        <v>126117266.18420136</v>
      </c>
      <c r="AE21" s="16">
        <f t="shared" si="20"/>
        <v>3431476.2661958998</v>
      </c>
      <c r="AF21" s="16">
        <f t="shared" si="20"/>
        <v>10428202.966999998</v>
      </c>
      <c r="AG21" s="16">
        <f t="shared" si="20"/>
        <v>23711630</v>
      </c>
    </row>
    <row r="22" spans="1:33" x14ac:dyDescent="0.2">
      <c r="A22" s="16" t="s">
        <v>1295</v>
      </c>
      <c r="C22" s="16">
        <f t="shared" ref="C22:AG22" si="21">C$2*C109</f>
        <v>0</v>
      </c>
      <c r="D22" s="16">
        <f t="shared" si="21"/>
        <v>0</v>
      </c>
      <c r="E22" s="16">
        <f t="shared" si="21"/>
        <v>0</v>
      </c>
      <c r="F22" s="16">
        <f t="shared" si="21"/>
        <v>0</v>
      </c>
      <c r="G22" s="16">
        <f t="shared" si="21"/>
        <v>0</v>
      </c>
      <c r="H22" s="16">
        <f t="shared" si="21"/>
        <v>0</v>
      </c>
      <c r="I22" s="16">
        <f t="shared" si="21"/>
        <v>0</v>
      </c>
      <c r="J22" s="16">
        <f t="shared" si="21"/>
        <v>0</v>
      </c>
      <c r="K22" s="16">
        <f t="shared" si="21"/>
        <v>0</v>
      </c>
      <c r="L22" s="16">
        <f t="shared" si="21"/>
        <v>0</v>
      </c>
      <c r="M22" s="16">
        <f t="shared" si="21"/>
        <v>0</v>
      </c>
      <c r="N22" s="16">
        <f t="shared" si="21"/>
        <v>0</v>
      </c>
      <c r="O22" s="16">
        <f t="shared" si="21"/>
        <v>0</v>
      </c>
      <c r="P22" s="16">
        <f t="shared" si="21"/>
        <v>12452003.26903582</v>
      </c>
      <c r="Q22" s="16">
        <f t="shared" si="21"/>
        <v>2953571.2906831517</v>
      </c>
      <c r="R22" s="16">
        <f t="shared" si="21"/>
        <v>476288.21504435653</v>
      </c>
      <c r="S22" s="16">
        <f t="shared" si="21"/>
        <v>561011.53013388452</v>
      </c>
      <c r="T22" s="16">
        <f t="shared" si="21"/>
        <v>-3319307.5505839442</v>
      </c>
      <c r="U22" s="16">
        <f t="shared" si="21"/>
        <v>-4105082.5433464921</v>
      </c>
      <c r="V22" s="16">
        <f t="shared" si="21"/>
        <v>-2870318.3144940264</v>
      </c>
      <c r="W22" s="16">
        <f t="shared" si="21"/>
        <v>-6611829.2028041529</v>
      </c>
      <c r="X22" s="16">
        <f t="shared" si="21"/>
        <v>-16041695.858808272</v>
      </c>
      <c r="Y22" s="16">
        <f t="shared" si="21"/>
        <v>-16329060.233433308</v>
      </c>
      <c r="Z22" s="16">
        <f t="shared" si="21"/>
        <v>-14913040.842233675</v>
      </c>
      <c r="AA22" s="16">
        <f t="shared" si="21"/>
        <v>-43930489.821161918</v>
      </c>
      <c r="AB22" s="16">
        <f t="shared" si="21"/>
        <v>-9232039.2851720657</v>
      </c>
      <c r="AC22" s="16">
        <f t="shared" si="21"/>
        <v>-23811728.247881643</v>
      </c>
      <c r="AD22" s="16">
        <f t="shared" si="21"/>
        <v>-22749465.555735081</v>
      </c>
      <c r="AE22" s="16">
        <f t="shared" si="21"/>
        <v>279082.85734289995</v>
      </c>
      <c r="AF22" s="16">
        <f t="shared" si="21"/>
        <v>7491189.4849999994</v>
      </c>
      <c r="AG22" s="16">
        <f t="shared" si="21"/>
        <v>5168540</v>
      </c>
    </row>
    <row r="23" spans="1:33" x14ac:dyDescent="0.2">
      <c r="A23" s="16" t="s">
        <v>1296</v>
      </c>
      <c r="C23" s="16">
        <f t="shared" ref="C23:AG23" si="22">C$2*C110</f>
        <v>0</v>
      </c>
      <c r="D23" s="16">
        <f t="shared" si="22"/>
        <v>0</v>
      </c>
      <c r="E23" s="16">
        <f t="shared" si="22"/>
        <v>0</v>
      </c>
      <c r="F23" s="16">
        <f t="shared" si="22"/>
        <v>0</v>
      </c>
      <c r="G23" s="16">
        <f t="shared" si="22"/>
        <v>0</v>
      </c>
      <c r="H23" s="16">
        <f t="shared" si="22"/>
        <v>0</v>
      </c>
      <c r="I23" s="16">
        <f t="shared" si="22"/>
        <v>0</v>
      </c>
      <c r="J23" s="16">
        <f t="shared" si="22"/>
        <v>0</v>
      </c>
      <c r="K23" s="16">
        <f t="shared" si="22"/>
        <v>0</v>
      </c>
      <c r="L23" s="16">
        <f t="shared" si="22"/>
        <v>0</v>
      </c>
      <c r="M23" s="16">
        <f t="shared" si="22"/>
        <v>0</v>
      </c>
      <c r="N23" s="16">
        <f t="shared" si="22"/>
        <v>0</v>
      </c>
      <c r="O23" s="16">
        <f t="shared" si="22"/>
        <v>0</v>
      </c>
      <c r="P23" s="16">
        <f t="shared" si="22"/>
        <v>13607586.905745585</v>
      </c>
      <c r="Q23" s="16">
        <f t="shared" si="22"/>
        <v>3258125.3492426192</v>
      </c>
      <c r="R23" s="16">
        <f t="shared" si="22"/>
        <v>883243.33549364842</v>
      </c>
      <c r="S23" s="16">
        <f t="shared" si="22"/>
        <v>646191.29125368898</v>
      </c>
      <c r="T23" s="16">
        <f t="shared" si="22"/>
        <v>44796.923843318364</v>
      </c>
      <c r="U23" s="16">
        <f t="shared" si="22"/>
        <v>0</v>
      </c>
      <c r="V23" s="16">
        <f t="shared" si="22"/>
        <v>0</v>
      </c>
      <c r="W23" s="16">
        <f t="shared" si="22"/>
        <v>0</v>
      </c>
      <c r="X23" s="16">
        <f t="shared" si="22"/>
        <v>0</v>
      </c>
      <c r="Y23" s="16">
        <f t="shared" si="22"/>
        <v>890334.70151089807</v>
      </c>
      <c r="Z23" s="16">
        <f t="shared" si="22"/>
        <v>2694812.6434211726</v>
      </c>
      <c r="AA23" s="16">
        <f t="shared" si="22"/>
        <v>17941562.184743289</v>
      </c>
      <c r="AB23" s="16">
        <f t="shared" si="22"/>
        <v>35880639.354400791</v>
      </c>
      <c r="AC23" s="16">
        <f t="shared" si="22"/>
        <v>9947310.3783620987</v>
      </c>
      <c r="AD23" s="16">
        <f t="shared" si="22"/>
        <v>1075963.6194085989</v>
      </c>
      <c r="AE23" s="16">
        <f t="shared" si="22"/>
        <v>2311755.1664922</v>
      </c>
      <c r="AF23" s="16">
        <f t="shared" si="22"/>
        <v>8187747.9969999986</v>
      </c>
      <c r="AG23" s="16">
        <f t="shared" si="22"/>
        <v>8296650</v>
      </c>
    </row>
    <row r="24" spans="1:33" x14ac:dyDescent="0.2">
      <c r="A24" s="16" t="s">
        <v>1297</v>
      </c>
      <c r="C24" s="16">
        <f t="shared" ref="C24:AG24" si="23">C$2*C111</f>
        <v>0</v>
      </c>
      <c r="D24" s="16">
        <f t="shared" si="23"/>
        <v>0</v>
      </c>
      <c r="E24" s="16">
        <f t="shared" si="23"/>
        <v>0</v>
      </c>
      <c r="F24" s="16">
        <f t="shared" si="23"/>
        <v>0</v>
      </c>
      <c r="G24" s="16">
        <f t="shared" si="23"/>
        <v>0</v>
      </c>
      <c r="H24" s="16">
        <f t="shared" si="23"/>
        <v>0</v>
      </c>
      <c r="I24" s="16">
        <f t="shared" si="23"/>
        <v>0</v>
      </c>
      <c r="J24" s="16">
        <f t="shared" si="23"/>
        <v>0</v>
      </c>
      <c r="K24" s="16">
        <f t="shared" si="23"/>
        <v>0</v>
      </c>
      <c r="L24" s="16">
        <f t="shared" si="23"/>
        <v>0</v>
      </c>
      <c r="M24" s="16">
        <f t="shared" si="23"/>
        <v>0</v>
      </c>
      <c r="N24" s="16">
        <f t="shared" si="23"/>
        <v>0</v>
      </c>
      <c r="O24" s="16">
        <f t="shared" si="23"/>
        <v>0</v>
      </c>
      <c r="P24" s="16">
        <f t="shared" si="23"/>
        <v>1155583.6367097637</v>
      </c>
      <c r="Q24" s="16">
        <f t="shared" si="23"/>
        <v>304554.05855946738</v>
      </c>
      <c r="R24" s="16">
        <f t="shared" si="23"/>
        <v>406955.12044929195</v>
      </c>
      <c r="S24" s="16">
        <f t="shared" si="23"/>
        <v>85179.761119804447</v>
      </c>
      <c r="T24" s="16">
        <f t="shared" si="23"/>
        <v>3624215.6451304015</v>
      </c>
      <c r="U24" s="16">
        <f t="shared" si="23"/>
        <v>0</v>
      </c>
      <c r="V24" s="16">
        <f t="shared" si="23"/>
        <v>0</v>
      </c>
      <c r="W24" s="16">
        <f t="shared" si="23"/>
        <v>0</v>
      </c>
      <c r="X24" s="16">
        <f t="shared" si="23"/>
        <v>0</v>
      </c>
      <c r="Y24" s="16">
        <f t="shared" si="23"/>
        <v>17219394.934944205</v>
      </c>
      <c r="Z24" s="16">
        <f t="shared" si="23"/>
        <v>17607853.485654846</v>
      </c>
      <c r="AA24" s="16">
        <f t="shared" si="23"/>
        <v>61872052.005905211</v>
      </c>
      <c r="AB24" s="16">
        <f t="shared" si="23"/>
        <v>45112678.639572859</v>
      </c>
      <c r="AC24" s="16">
        <f t="shared" si="23"/>
        <v>33759038.62624374</v>
      </c>
      <c r="AD24" s="16">
        <f t="shared" si="23"/>
        <v>23825429.175143681</v>
      </c>
      <c r="AE24" s="16">
        <f t="shared" si="23"/>
        <v>2032672.3091492997</v>
      </c>
      <c r="AF24" s="16">
        <f t="shared" si="23"/>
        <v>696558.51199999987</v>
      </c>
      <c r="AG24" s="16">
        <f t="shared" si="23"/>
        <v>3128110</v>
      </c>
    </row>
    <row r="25" spans="1:33" x14ac:dyDescent="0.2">
      <c r="A25" s="16" t="s">
        <v>1376</v>
      </c>
      <c r="C25" s="16">
        <f t="shared" ref="C25:AG25" si="24">C$2*C112</f>
        <v>0</v>
      </c>
      <c r="D25" s="16">
        <f t="shared" si="24"/>
        <v>0</v>
      </c>
      <c r="E25" s="16">
        <f t="shared" si="24"/>
        <v>0</v>
      </c>
      <c r="F25" s="16">
        <f t="shared" si="24"/>
        <v>0</v>
      </c>
      <c r="G25" s="16">
        <f t="shared" si="24"/>
        <v>0</v>
      </c>
      <c r="H25" s="16">
        <f t="shared" si="24"/>
        <v>0</v>
      </c>
      <c r="I25" s="16">
        <f t="shared" si="24"/>
        <v>0</v>
      </c>
      <c r="J25" s="16">
        <f t="shared" si="24"/>
        <v>0</v>
      </c>
      <c r="K25" s="16">
        <f t="shared" si="24"/>
        <v>0</v>
      </c>
      <c r="L25" s="16">
        <f t="shared" si="24"/>
        <v>0</v>
      </c>
      <c r="M25" s="16">
        <f t="shared" si="24"/>
        <v>0</v>
      </c>
      <c r="N25" s="16">
        <f t="shared" si="24"/>
        <v>0</v>
      </c>
      <c r="O25" s="16">
        <f t="shared" si="24"/>
        <v>0</v>
      </c>
      <c r="P25" s="16">
        <f t="shared" si="24"/>
        <v>0</v>
      </c>
      <c r="Q25" s="16">
        <f t="shared" si="24"/>
        <v>0</v>
      </c>
      <c r="R25" s="16">
        <f t="shared" si="24"/>
        <v>0</v>
      </c>
      <c r="S25" s="16">
        <f t="shared" si="24"/>
        <v>0</v>
      </c>
      <c r="T25" s="16">
        <f t="shared" si="24"/>
        <v>3319307.5505839442</v>
      </c>
      <c r="U25" s="16">
        <f t="shared" si="24"/>
        <v>4105082.5433464921</v>
      </c>
      <c r="V25" s="16">
        <f t="shared" si="24"/>
        <v>2870318.3144940264</v>
      </c>
      <c r="W25" s="16">
        <f t="shared" si="24"/>
        <v>6611829.2028041529</v>
      </c>
      <c r="X25" s="16">
        <f t="shared" si="24"/>
        <v>16041695.858808272</v>
      </c>
      <c r="Y25" s="16">
        <f t="shared" si="24"/>
        <v>16329060.233433308</v>
      </c>
      <c r="Z25" s="16">
        <f t="shared" si="24"/>
        <v>14913040.842233675</v>
      </c>
      <c r="AA25" s="16">
        <f t="shared" si="24"/>
        <v>0</v>
      </c>
      <c r="AB25" s="16">
        <f t="shared" si="24"/>
        <v>0</v>
      </c>
      <c r="AC25" s="16">
        <f t="shared" si="24"/>
        <v>0</v>
      </c>
      <c r="AD25" s="16">
        <f t="shared" si="24"/>
        <v>0</v>
      </c>
      <c r="AE25" s="16">
        <f t="shared" si="24"/>
        <v>0</v>
      </c>
      <c r="AF25" s="16">
        <f t="shared" si="24"/>
        <v>0</v>
      </c>
      <c r="AG25" s="16">
        <f t="shared" si="24"/>
        <v>0</v>
      </c>
    </row>
    <row r="26" spans="1:33" x14ac:dyDescent="0.2">
      <c r="A26" s="16" t="s">
        <v>1298</v>
      </c>
      <c r="C26" s="16">
        <f t="shared" ref="C26:AG26" si="25">C$2*C113</f>
        <v>-11972655.562999336</v>
      </c>
      <c r="D26" s="16">
        <f t="shared" si="25"/>
        <v>-71573356.566922098</v>
      </c>
      <c r="E26" s="16">
        <f t="shared" si="25"/>
        <v>7626743.1457774295</v>
      </c>
      <c r="F26" s="16">
        <f t="shared" si="25"/>
        <v>-122628670.79595341</v>
      </c>
      <c r="G26" s="16">
        <f t="shared" si="25"/>
        <v>-78584879.139091164</v>
      </c>
      <c r="H26" s="16">
        <f t="shared" si="25"/>
        <v>-15336770.374450553</v>
      </c>
      <c r="I26" s="16">
        <f t="shared" si="25"/>
        <v>-5373763.7448308263</v>
      </c>
      <c r="J26" s="16">
        <f t="shared" si="25"/>
        <v>-15201674.454435585</v>
      </c>
      <c r="K26" s="16">
        <f t="shared" si="25"/>
        <v>37190313.516387366</v>
      </c>
      <c r="L26" s="16">
        <f t="shared" si="25"/>
        <v>6961244.4355764464</v>
      </c>
      <c r="M26" s="16">
        <f t="shared" si="25"/>
        <v>6367151.8736722311</v>
      </c>
      <c r="N26" s="16">
        <f t="shared" si="25"/>
        <v>1166603.996184282</v>
      </c>
      <c r="O26" s="16">
        <f t="shared" si="25"/>
        <v>7588084.7654401744</v>
      </c>
      <c r="P26" s="16">
        <f t="shared" si="25"/>
        <v>-1888239.3846101037</v>
      </c>
      <c r="Q26" s="16">
        <f t="shared" si="25"/>
        <v>-111867831.86631367</v>
      </c>
      <c r="R26" s="16">
        <f t="shared" si="25"/>
        <v>-999300.90688103915</v>
      </c>
      <c r="S26" s="16">
        <f t="shared" si="25"/>
        <v>-9001150.9638496805</v>
      </c>
      <c r="T26" s="16">
        <f t="shared" si="25"/>
        <v>-2189269.0200847522</v>
      </c>
      <c r="U26" s="16">
        <f t="shared" si="25"/>
        <v>-3026866.608568754</v>
      </c>
      <c r="V26" s="16">
        <f t="shared" si="25"/>
        <v>-6495183.4752633246</v>
      </c>
      <c r="W26" s="16">
        <f t="shared" si="25"/>
        <v>-6187366.093488331</v>
      </c>
      <c r="X26" s="16">
        <f t="shared" si="25"/>
        <v>26915578.833767276</v>
      </c>
      <c r="Y26" s="16">
        <f t="shared" si="25"/>
        <v>-31841533.368643519</v>
      </c>
      <c r="Z26" s="16">
        <f t="shared" si="25"/>
        <v>726029.61995084991</v>
      </c>
      <c r="AA26" s="16">
        <f t="shared" si="25"/>
        <v>56237999.047541648</v>
      </c>
      <c r="AB26" s="16">
        <f t="shared" si="25"/>
        <v>1021866221.2196435</v>
      </c>
      <c r="AC26" s="16">
        <f t="shared" si="25"/>
        <v>299232.04034934269</v>
      </c>
      <c r="AD26" s="16">
        <f t="shared" si="25"/>
        <v>-15681623.270229388</v>
      </c>
      <c r="AE26" s="16">
        <f t="shared" si="25"/>
        <v>36977913.652878895</v>
      </c>
      <c r="AF26" s="16">
        <f t="shared" si="25"/>
        <v>49676514.367999993</v>
      </c>
      <c r="AG26" s="16">
        <f t="shared" si="25"/>
        <v>-26286630</v>
      </c>
    </row>
    <row r="27" spans="1:33" x14ac:dyDescent="0.2">
      <c r="A27" s="16" t="s">
        <v>1299</v>
      </c>
      <c r="C27" s="16">
        <f t="shared" ref="C27:AG27" si="26">C$2*C114</f>
        <v>0</v>
      </c>
      <c r="D27" s="16">
        <f t="shared" si="26"/>
        <v>0</v>
      </c>
      <c r="E27" s="16">
        <f t="shared" si="26"/>
        <v>0</v>
      </c>
      <c r="F27" s="16">
        <f t="shared" si="26"/>
        <v>0</v>
      </c>
      <c r="G27" s="16">
        <f t="shared" si="26"/>
        <v>0</v>
      </c>
      <c r="H27" s="16">
        <f t="shared" si="26"/>
        <v>0</v>
      </c>
      <c r="I27" s="16">
        <f t="shared" si="26"/>
        <v>0</v>
      </c>
      <c r="J27" s="16">
        <f t="shared" si="26"/>
        <v>0</v>
      </c>
      <c r="K27" s="16">
        <f t="shared" si="26"/>
        <v>0</v>
      </c>
      <c r="L27" s="16">
        <f t="shared" si="26"/>
        <v>0</v>
      </c>
      <c r="M27" s="16">
        <f t="shared" si="26"/>
        <v>0</v>
      </c>
      <c r="N27" s="16">
        <f t="shared" si="26"/>
        <v>0</v>
      </c>
      <c r="O27" s="16">
        <f t="shared" si="26"/>
        <v>0</v>
      </c>
      <c r="P27" s="16">
        <f t="shared" si="26"/>
        <v>0</v>
      </c>
      <c r="Q27" s="16">
        <f t="shared" si="26"/>
        <v>0</v>
      </c>
      <c r="R27" s="16">
        <f t="shared" si="26"/>
        <v>0</v>
      </c>
      <c r="S27" s="16">
        <f t="shared" si="26"/>
        <v>0</v>
      </c>
      <c r="T27" s="16">
        <f t="shared" si="26"/>
        <v>0</v>
      </c>
      <c r="U27" s="16">
        <f t="shared" si="26"/>
        <v>0</v>
      </c>
      <c r="V27" s="16">
        <f t="shared" si="26"/>
        <v>0</v>
      </c>
      <c r="W27" s="16">
        <f t="shared" si="26"/>
        <v>0</v>
      </c>
      <c r="X27" s="16">
        <f t="shared" si="26"/>
        <v>0</v>
      </c>
      <c r="Y27" s="16">
        <f t="shared" si="26"/>
        <v>0</v>
      </c>
      <c r="Z27" s="16">
        <f t="shared" si="26"/>
        <v>0</v>
      </c>
      <c r="AA27" s="16">
        <f t="shared" si="26"/>
        <v>64564760.210073054</v>
      </c>
      <c r="AB27" s="16">
        <f t="shared" si="26"/>
        <v>1323911.0335127132</v>
      </c>
      <c r="AC27" s="16">
        <f t="shared" si="26"/>
        <v>-20851424.441298023</v>
      </c>
      <c r="AD27" s="16">
        <f t="shared" si="26"/>
        <v>-6391418.2042296343</v>
      </c>
      <c r="AE27" s="16">
        <f t="shared" si="26"/>
        <v>32247063.759377997</v>
      </c>
      <c r="AF27" s="16">
        <f t="shared" si="26"/>
        <v>49231608.854999997</v>
      </c>
      <c r="AG27" s="16">
        <f t="shared" si="26"/>
        <v>61768070</v>
      </c>
    </row>
    <row r="28" spans="1:33" x14ac:dyDescent="0.2">
      <c r="A28" s="16" t="s">
        <v>1383</v>
      </c>
      <c r="C28" s="16">
        <f t="shared" ref="C28:AG28" si="27">C$2*C115</f>
        <v>0</v>
      </c>
      <c r="D28" s="16">
        <f t="shared" si="27"/>
        <v>0</v>
      </c>
      <c r="E28" s="16">
        <f t="shared" si="27"/>
        <v>0</v>
      </c>
      <c r="F28" s="16">
        <f t="shared" si="27"/>
        <v>0</v>
      </c>
      <c r="G28" s="16">
        <f t="shared" si="27"/>
        <v>0</v>
      </c>
      <c r="H28" s="16">
        <f t="shared" si="27"/>
        <v>0</v>
      </c>
      <c r="I28" s="16">
        <f t="shared" si="27"/>
        <v>0</v>
      </c>
      <c r="J28" s="16">
        <f t="shared" si="27"/>
        <v>0</v>
      </c>
      <c r="K28" s="16">
        <f t="shared" si="27"/>
        <v>0</v>
      </c>
      <c r="L28" s="16">
        <f t="shared" si="27"/>
        <v>0</v>
      </c>
      <c r="M28" s="16">
        <f t="shared" si="27"/>
        <v>0</v>
      </c>
      <c r="N28" s="16">
        <f t="shared" si="27"/>
        <v>0</v>
      </c>
      <c r="O28" s="16">
        <f t="shared" si="27"/>
        <v>0</v>
      </c>
      <c r="P28" s="16">
        <f t="shared" si="27"/>
        <v>0</v>
      </c>
      <c r="Q28" s="16">
        <f t="shared" si="27"/>
        <v>0</v>
      </c>
      <c r="R28" s="16">
        <f t="shared" si="27"/>
        <v>0</v>
      </c>
      <c r="S28" s="16">
        <f t="shared" si="27"/>
        <v>0</v>
      </c>
      <c r="T28" s="16">
        <f t="shared" si="27"/>
        <v>0</v>
      </c>
      <c r="U28" s="16">
        <f t="shared" si="27"/>
        <v>0</v>
      </c>
      <c r="V28" s="16">
        <f t="shared" si="27"/>
        <v>0</v>
      </c>
      <c r="W28" s="16">
        <f t="shared" si="27"/>
        <v>0</v>
      </c>
      <c r="X28" s="16">
        <f t="shared" si="27"/>
        <v>-6990547.51752677</v>
      </c>
      <c r="Y28" s="16">
        <f t="shared" si="27"/>
        <v>-31016901.077334478</v>
      </c>
      <c r="Z28" s="16">
        <f t="shared" si="27"/>
        <v>-2679114.7056925055</v>
      </c>
      <c r="AA28" s="16">
        <f t="shared" si="27"/>
        <v>64321250.186849877</v>
      </c>
      <c r="AB28" s="16">
        <f t="shared" si="27"/>
        <v>3644857.0684315683</v>
      </c>
      <c r="AC28" s="16">
        <f t="shared" si="27"/>
        <v>0</v>
      </c>
      <c r="AD28" s="16">
        <f t="shared" si="27"/>
        <v>0</v>
      </c>
      <c r="AE28" s="16">
        <f t="shared" si="27"/>
        <v>0</v>
      </c>
      <c r="AF28" s="16">
        <f t="shared" si="27"/>
        <v>0</v>
      </c>
      <c r="AG28" s="16">
        <f t="shared" si="27"/>
        <v>0</v>
      </c>
    </row>
    <row r="29" spans="1:33" x14ac:dyDescent="0.2">
      <c r="A29" s="16" t="s">
        <v>1300</v>
      </c>
      <c r="C29" s="16">
        <f t="shared" ref="C29:AG29" si="28">C$2*C116</f>
        <v>-11972655.562999336</v>
      </c>
      <c r="D29" s="16">
        <f t="shared" si="28"/>
        <v>-71573356.566922098</v>
      </c>
      <c r="E29" s="16">
        <f t="shared" si="28"/>
        <v>7626743.1457774295</v>
      </c>
      <c r="F29" s="16">
        <f t="shared" si="28"/>
        <v>-122628670.79595341</v>
      </c>
      <c r="G29" s="16">
        <f t="shared" si="28"/>
        <v>-78584879.139091164</v>
      </c>
      <c r="H29" s="16">
        <f t="shared" si="28"/>
        <v>-15336770.374450553</v>
      </c>
      <c r="I29" s="16">
        <f t="shared" si="28"/>
        <v>-5373763.7448308263</v>
      </c>
      <c r="J29" s="16">
        <f t="shared" si="28"/>
        <v>-15201674.454435585</v>
      </c>
      <c r="K29" s="16">
        <f t="shared" si="28"/>
        <v>37190313.516387366</v>
      </c>
      <c r="L29" s="16">
        <f t="shared" si="28"/>
        <v>6961244.4355764464</v>
      </c>
      <c r="M29" s="16">
        <f t="shared" si="28"/>
        <v>6367151.8736722311</v>
      </c>
      <c r="N29" s="16">
        <f t="shared" si="28"/>
        <v>1166603.996184282</v>
      </c>
      <c r="O29" s="16">
        <f t="shared" si="28"/>
        <v>7588084.7654401744</v>
      </c>
      <c r="P29" s="16">
        <f t="shared" si="28"/>
        <v>-1888239.3846101037</v>
      </c>
      <c r="Q29" s="16">
        <f t="shared" si="28"/>
        <v>-111867831.86631367</v>
      </c>
      <c r="R29" s="16">
        <f t="shared" si="28"/>
        <v>-999300.90688103915</v>
      </c>
      <c r="S29" s="16">
        <f t="shared" si="28"/>
        <v>-9001150.9638496805</v>
      </c>
      <c r="T29" s="16">
        <f t="shared" si="28"/>
        <v>-3099658.1175457384</v>
      </c>
      <c r="U29" s="16">
        <f t="shared" si="28"/>
        <v>-3751292.9397475468</v>
      </c>
      <c r="V29" s="16">
        <f t="shared" si="28"/>
        <v>-6408120.3776161773</v>
      </c>
      <c r="W29" s="16">
        <f t="shared" si="28"/>
        <v>-8460692.553958647</v>
      </c>
      <c r="X29" s="16">
        <f t="shared" si="28"/>
        <v>31502998.213828105</v>
      </c>
      <c r="Y29" s="16">
        <f t="shared" si="28"/>
        <v>-5854218.8355370192</v>
      </c>
      <c r="Z29" s="16">
        <f t="shared" si="28"/>
        <v>0</v>
      </c>
      <c r="AA29" s="16">
        <f t="shared" si="28"/>
        <v>0</v>
      </c>
      <c r="AB29" s="16">
        <f t="shared" si="28"/>
        <v>1025806402.5796307</v>
      </c>
      <c r="AC29" s="16">
        <f t="shared" si="28"/>
        <v>21074309.212093212</v>
      </c>
      <c r="AD29" s="16">
        <f t="shared" si="28"/>
        <v>0</v>
      </c>
      <c r="AE29" s="16">
        <f t="shared" si="28"/>
        <v>0</v>
      </c>
      <c r="AF29" s="16">
        <f t="shared" si="28"/>
        <v>2252135.0669999998</v>
      </c>
      <c r="AG29" s="16">
        <f t="shared" si="28"/>
        <v>-31489160</v>
      </c>
    </row>
    <row r="30" spans="1:33" x14ac:dyDescent="0.2">
      <c r="A30" s="16" t="s">
        <v>1301</v>
      </c>
      <c r="C30" s="16">
        <f t="shared" ref="C30:AG30" si="29">C$2*C117</f>
        <v>0</v>
      </c>
      <c r="D30" s="16">
        <f t="shared" si="29"/>
        <v>0</v>
      </c>
      <c r="E30" s="16">
        <f t="shared" si="29"/>
        <v>0</v>
      </c>
      <c r="F30" s="16">
        <f t="shared" si="29"/>
        <v>0</v>
      </c>
      <c r="G30" s="16">
        <f t="shared" si="29"/>
        <v>0</v>
      </c>
      <c r="H30" s="16">
        <f t="shared" si="29"/>
        <v>0</v>
      </c>
      <c r="I30" s="16">
        <f t="shared" si="29"/>
        <v>0</v>
      </c>
      <c r="J30" s="16">
        <f t="shared" si="29"/>
        <v>0</v>
      </c>
      <c r="K30" s="16">
        <f t="shared" si="29"/>
        <v>0</v>
      </c>
      <c r="L30" s="16">
        <f t="shared" si="29"/>
        <v>0</v>
      </c>
      <c r="M30" s="16">
        <f t="shared" si="29"/>
        <v>0</v>
      </c>
      <c r="N30" s="16">
        <f t="shared" si="29"/>
        <v>0</v>
      </c>
      <c r="O30" s="16">
        <f t="shared" si="29"/>
        <v>0</v>
      </c>
      <c r="P30" s="16">
        <f t="shared" si="29"/>
        <v>0</v>
      </c>
      <c r="Q30" s="16">
        <f t="shared" si="29"/>
        <v>0</v>
      </c>
      <c r="R30" s="16">
        <f t="shared" si="29"/>
        <v>0</v>
      </c>
      <c r="S30" s="16">
        <f t="shared" si="29"/>
        <v>0</v>
      </c>
      <c r="T30" s="16">
        <f t="shared" si="29"/>
        <v>1463847.8662348872</v>
      </c>
      <c r="U30" s="16">
        <f t="shared" si="29"/>
        <v>2316479.5473740464</v>
      </c>
      <c r="V30" s="16">
        <f t="shared" si="29"/>
        <v>4970888.2894728035</v>
      </c>
      <c r="W30" s="16">
        <f t="shared" si="29"/>
        <v>6985955.3408229062</v>
      </c>
      <c r="X30" s="16">
        <f t="shared" si="29"/>
        <v>6813846.9191836864</v>
      </c>
      <c r="Y30" s="16">
        <f t="shared" si="29"/>
        <v>4470445.6247550212</v>
      </c>
      <c r="Z30" s="16">
        <f t="shared" si="29"/>
        <v>3375056.6116634104</v>
      </c>
      <c r="AA30" s="16">
        <f t="shared" si="29"/>
        <v>0</v>
      </c>
      <c r="AB30" s="16">
        <f t="shared" si="29"/>
        <v>0</v>
      </c>
      <c r="AC30" s="16">
        <f t="shared" si="29"/>
        <v>0</v>
      </c>
      <c r="AD30" s="16">
        <f t="shared" si="29"/>
        <v>0</v>
      </c>
      <c r="AE30" s="16">
        <f t="shared" si="29"/>
        <v>0</v>
      </c>
      <c r="AF30" s="16">
        <f t="shared" si="29"/>
        <v>0</v>
      </c>
      <c r="AG30" s="16">
        <f t="shared" si="29"/>
        <v>0</v>
      </c>
    </row>
    <row r="31" spans="1:33" x14ac:dyDescent="0.2">
      <c r="A31" s="16" t="s">
        <v>1387</v>
      </c>
      <c r="C31" s="16">
        <f t="shared" ref="C31:AG31" si="30">C$2*C118</f>
        <v>0</v>
      </c>
      <c r="D31" s="16">
        <f t="shared" si="30"/>
        <v>0</v>
      </c>
      <c r="E31" s="16">
        <f t="shared" si="30"/>
        <v>0</v>
      </c>
      <c r="F31" s="16">
        <f t="shared" si="30"/>
        <v>0</v>
      </c>
      <c r="G31" s="16">
        <f t="shared" si="30"/>
        <v>0</v>
      </c>
      <c r="H31" s="16">
        <f t="shared" si="30"/>
        <v>0</v>
      </c>
      <c r="I31" s="16">
        <f t="shared" si="30"/>
        <v>0</v>
      </c>
      <c r="J31" s="16">
        <f t="shared" si="30"/>
        <v>0</v>
      </c>
      <c r="K31" s="16">
        <f t="shared" si="30"/>
        <v>0</v>
      </c>
      <c r="L31" s="16">
        <f t="shared" si="30"/>
        <v>0</v>
      </c>
      <c r="M31" s="16">
        <f t="shared" si="30"/>
        <v>0</v>
      </c>
      <c r="N31" s="16">
        <f t="shared" si="30"/>
        <v>0</v>
      </c>
      <c r="O31" s="16">
        <f t="shared" si="30"/>
        <v>0</v>
      </c>
      <c r="P31" s="16">
        <f t="shared" si="30"/>
        <v>0</v>
      </c>
      <c r="Q31" s="16">
        <f t="shared" si="30"/>
        <v>108553921.86278045</v>
      </c>
      <c r="R31" s="16">
        <f t="shared" si="30"/>
        <v>666200.60458735947</v>
      </c>
      <c r="S31" s="16">
        <f t="shared" si="30"/>
        <v>4044570.0366196805</v>
      </c>
      <c r="T31" s="16">
        <f t="shared" si="30"/>
        <v>3297631.6196920159</v>
      </c>
      <c r="U31" s="16">
        <f t="shared" si="30"/>
        <v>0</v>
      </c>
      <c r="V31" s="16">
        <f t="shared" si="30"/>
        <v>663337.88683540339</v>
      </c>
      <c r="W31" s="16">
        <f t="shared" si="30"/>
        <v>0</v>
      </c>
      <c r="X31" s="16">
        <f t="shared" si="30"/>
        <v>0</v>
      </c>
      <c r="Y31" s="16">
        <f t="shared" si="30"/>
        <v>0</v>
      </c>
      <c r="Z31" s="16">
        <f t="shared" si="30"/>
        <v>0</v>
      </c>
      <c r="AA31" s="16">
        <f t="shared" si="30"/>
        <v>0</v>
      </c>
      <c r="AB31" s="16">
        <f t="shared" si="30"/>
        <v>0</v>
      </c>
      <c r="AC31" s="16">
        <f t="shared" si="30"/>
        <v>0</v>
      </c>
      <c r="AD31" s="16">
        <f t="shared" si="30"/>
        <v>0</v>
      </c>
      <c r="AE31" s="16">
        <f t="shared" si="30"/>
        <v>0</v>
      </c>
      <c r="AF31" s="16">
        <f t="shared" si="30"/>
        <v>0</v>
      </c>
      <c r="AG31" s="16">
        <f t="shared" si="30"/>
        <v>31489160</v>
      </c>
    </row>
    <row r="32" spans="1:33" x14ac:dyDescent="0.2">
      <c r="A32" s="16" t="s">
        <v>1302</v>
      </c>
      <c r="C32" s="16">
        <f t="shared" ref="C32:AG32" si="31">C$2*C119</f>
        <v>0</v>
      </c>
      <c r="D32" s="16">
        <f t="shared" si="31"/>
        <v>0</v>
      </c>
      <c r="E32" s="16">
        <f t="shared" si="31"/>
        <v>0</v>
      </c>
      <c r="F32" s="16">
        <f t="shared" si="31"/>
        <v>0</v>
      </c>
      <c r="G32" s="16">
        <f t="shared" si="31"/>
        <v>0</v>
      </c>
      <c r="H32" s="16">
        <f t="shared" si="31"/>
        <v>0</v>
      </c>
      <c r="I32" s="16">
        <f t="shared" si="31"/>
        <v>0</v>
      </c>
      <c r="J32" s="16">
        <f t="shared" si="31"/>
        <v>0</v>
      </c>
      <c r="K32" s="16">
        <f t="shared" si="31"/>
        <v>0</v>
      </c>
      <c r="L32" s="16">
        <f t="shared" si="31"/>
        <v>0</v>
      </c>
      <c r="M32" s="16">
        <f t="shared" si="31"/>
        <v>0</v>
      </c>
      <c r="N32" s="16">
        <f t="shared" si="31"/>
        <v>0</v>
      </c>
      <c r="O32" s="16">
        <f t="shared" si="31"/>
        <v>0</v>
      </c>
      <c r="P32" s="16">
        <f t="shared" si="31"/>
        <v>1888239.3846101037</v>
      </c>
      <c r="Q32" s="16">
        <f t="shared" si="31"/>
        <v>3313910.0035332143</v>
      </c>
      <c r="R32" s="16">
        <f t="shared" si="31"/>
        <v>333100.30229367974</v>
      </c>
      <c r="S32" s="16">
        <f t="shared" si="31"/>
        <v>4956580.9272300005</v>
      </c>
      <c r="T32" s="16">
        <f t="shared" si="31"/>
        <v>797674.25682295917</v>
      </c>
      <c r="U32" s="16">
        <f t="shared" si="31"/>
        <v>1434813.3923735002</v>
      </c>
      <c r="V32" s="16">
        <f t="shared" si="31"/>
        <v>773894.20130797056</v>
      </c>
      <c r="W32" s="16">
        <f t="shared" si="31"/>
        <v>1474737.2131357412</v>
      </c>
      <c r="X32" s="16">
        <f t="shared" si="31"/>
        <v>1386420.079307273</v>
      </c>
      <c r="Y32" s="16">
        <f t="shared" si="31"/>
        <v>1383773.2107819982</v>
      </c>
      <c r="Z32" s="16">
        <f t="shared" si="31"/>
        <v>0</v>
      </c>
      <c r="AA32" s="16">
        <f t="shared" si="31"/>
        <v>0</v>
      </c>
      <c r="AB32" s="16">
        <f t="shared" si="31"/>
        <v>0</v>
      </c>
      <c r="AC32" s="16">
        <f t="shared" si="31"/>
        <v>0</v>
      </c>
      <c r="AD32" s="16">
        <f t="shared" si="31"/>
        <v>0</v>
      </c>
      <c r="AE32" s="16">
        <f t="shared" si="31"/>
        <v>0</v>
      </c>
      <c r="AF32" s="16">
        <f t="shared" si="31"/>
        <v>0</v>
      </c>
      <c r="AG32" s="16">
        <f t="shared" si="31"/>
        <v>0</v>
      </c>
    </row>
    <row r="33" spans="1:33" x14ac:dyDescent="0.2">
      <c r="A33" s="47" t="s">
        <v>1411</v>
      </c>
      <c r="C33" s="16">
        <f t="shared" ref="C33:AG33" si="32">C$2*C120</f>
        <v>0</v>
      </c>
      <c r="D33" s="16">
        <f t="shared" si="32"/>
        <v>0</v>
      </c>
      <c r="E33" s="16">
        <f t="shared" si="32"/>
        <v>0</v>
      </c>
      <c r="F33" s="16">
        <f t="shared" si="32"/>
        <v>0</v>
      </c>
      <c r="G33" s="16">
        <f t="shared" si="32"/>
        <v>0</v>
      </c>
      <c r="H33" s="16">
        <f t="shared" si="32"/>
        <v>0</v>
      </c>
      <c r="I33" s="16">
        <f t="shared" si="32"/>
        <v>0</v>
      </c>
      <c r="J33" s="16">
        <f t="shared" si="32"/>
        <v>0</v>
      </c>
      <c r="K33" s="16">
        <f t="shared" si="32"/>
        <v>0</v>
      </c>
      <c r="L33" s="16">
        <f t="shared" si="32"/>
        <v>0</v>
      </c>
      <c r="M33" s="16">
        <f t="shared" si="32"/>
        <v>0</v>
      </c>
      <c r="N33" s="16">
        <f t="shared" si="32"/>
        <v>0</v>
      </c>
      <c r="O33" s="16">
        <f t="shared" si="32"/>
        <v>0</v>
      </c>
      <c r="P33" s="16">
        <f t="shared" si="32"/>
        <v>9.3144098030091521E-2</v>
      </c>
      <c r="Q33" s="16">
        <f t="shared" si="32"/>
        <v>8.0468606992494973E-2</v>
      </c>
      <c r="R33" s="16">
        <f t="shared" si="32"/>
        <v>5.6753980482794038E-3</v>
      </c>
      <c r="S33" s="16">
        <f t="shared" si="32"/>
        <v>0.1433851644149885</v>
      </c>
      <c r="T33" s="16">
        <f t="shared" si="32"/>
        <v>1.8377334620634549E-2</v>
      </c>
      <c r="U33" s="16">
        <f t="shared" si="32"/>
        <v>3.2560214094558435E-2</v>
      </c>
      <c r="V33" s="16">
        <f t="shared" si="32"/>
        <v>1.1434872276560553E-2</v>
      </c>
      <c r="W33" s="16">
        <f t="shared" si="32"/>
        <v>1.6796306052248289E-2</v>
      </c>
      <c r="X33" s="16">
        <f t="shared" si="32"/>
        <v>1.4183608198681759E-2</v>
      </c>
      <c r="Y33" s="16">
        <f t="shared" si="32"/>
        <v>9.4702357464693087E-3</v>
      </c>
      <c r="Z33" s="16">
        <f t="shared" si="32"/>
        <v>0</v>
      </c>
      <c r="AA33" s="16">
        <f t="shared" si="32"/>
        <v>0</v>
      </c>
      <c r="AB33" s="16">
        <f t="shared" si="32"/>
        <v>0</v>
      </c>
      <c r="AC33" s="16">
        <f t="shared" si="32"/>
        <v>0</v>
      </c>
      <c r="AD33" s="16">
        <f t="shared" si="32"/>
        <v>0</v>
      </c>
      <c r="AE33" s="16">
        <f t="shared" si="32"/>
        <v>0</v>
      </c>
      <c r="AF33" s="16">
        <f t="shared" si="32"/>
        <v>0</v>
      </c>
      <c r="AG33" s="16">
        <f t="shared" si="32"/>
        <v>0</v>
      </c>
    </row>
    <row r="34" spans="1:33" x14ac:dyDescent="0.2">
      <c r="A34" s="16" t="s">
        <v>1393</v>
      </c>
      <c r="C34" s="16">
        <f t="shared" ref="C34:AG34" si="33">C$2*C121</f>
        <v>0</v>
      </c>
      <c r="D34" s="16">
        <f t="shared" si="33"/>
        <v>0</v>
      </c>
      <c r="E34" s="16">
        <f t="shared" si="33"/>
        <v>0</v>
      </c>
      <c r="F34" s="16">
        <f t="shared" si="33"/>
        <v>0</v>
      </c>
      <c r="G34" s="16">
        <f t="shared" si="33"/>
        <v>0</v>
      </c>
      <c r="H34" s="16">
        <f t="shared" si="33"/>
        <v>0</v>
      </c>
      <c r="I34" s="16">
        <f t="shared" si="33"/>
        <v>0</v>
      </c>
      <c r="J34" s="16">
        <f t="shared" si="33"/>
        <v>0</v>
      </c>
      <c r="K34" s="16">
        <f t="shared" si="33"/>
        <v>0</v>
      </c>
      <c r="L34" s="16">
        <f t="shared" si="33"/>
        <v>0</v>
      </c>
      <c r="M34" s="16">
        <f t="shared" si="33"/>
        <v>0</v>
      </c>
      <c r="N34" s="16">
        <f t="shared" si="33"/>
        <v>0</v>
      </c>
      <c r="O34" s="16">
        <f t="shared" si="33"/>
        <v>0</v>
      </c>
      <c r="P34" s="16">
        <f t="shared" si="33"/>
        <v>0</v>
      </c>
      <c r="Q34" s="16">
        <f t="shared" si="33"/>
        <v>0</v>
      </c>
      <c r="R34" s="16">
        <f t="shared" si="33"/>
        <v>0</v>
      </c>
      <c r="S34" s="16">
        <f t="shared" si="33"/>
        <v>0</v>
      </c>
      <c r="T34" s="16">
        <f t="shared" si="33"/>
        <v>0</v>
      </c>
      <c r="U34" s="16">
        <f t="shared" si="33"/>
        <v>0</v>
      </c>
      <c r="V34" s="16">
        <f t="shared" si="33"/>
        <v>0</v>
      </c>
      <c r="W34" s="16">
        <f t="shared" si="33"/>
        <v>0</v>
      </c>
      <c r="X34" s="16">
        <f t="shared" si="33"/>
        <v>38316845.133011788</v>
      </c>
      <c r="Y34" s="16">
        <f t="shared" si="33"/>
        <v>0</v>
      </c>
      <c r="Z34" s="16">
        <f t="shared" si="33"/>
        <v>0</v>
      </c>
      <c r="AA34" s="16">
        <f t="shared" si="33"/>
        <v>0</v>
      </c>
      <c r="AB34" s="16">
        <f t="shared" si="33"/>
        <v>0</v>
      </c>
      <c r="AC34" s="16">
        <f t="shared" si="33"/>
        <v>0</v>
      </c>
      <c r="AD34" s="16">
        <f t="shared" si="33"/>
        <v>0</v>
      </c>
      <c r="AE34" s="16">
        <f t="shared" si="33"/>
        <v>0</v>
      </c>
      <c r="AF34" s="16">
        <f t="shared" si="33"/>
        <v>2252135.0669999998</v>
      </c>
      <c r="AG34" s="16">
        <f t="shared" si="33"/>
        <v>0</v>
      </c>
    </row>
    <row r="35" spans="1:33" x14ac:dyDescent="0.2">
      <c r="A35" s="16" t="s">
        <v>1394</v>
      </c>
      <c r="C35" s="16">
        <f t="shared" ref="C35:AG35" si="34">C$2*C122</f>
        <v>0</v>
      </c>
      <c r="D35" s="16">
        <f t="shared" si="34"/>
        <v>0</v>
      </c>
      <c r="E35" s="16">
        <f t="shared" si="34"/>
        <v>0</v>
      </c>
      <c r="F35" s="16">
        <f t="shared" si="34"/>
        <v>0</v>
      </c>
      <c r="G35" s="16">
        <f t="shared" si="34"/>
        <v>0</v>
      </c>
      <c r="H35" s="16">
        <f t="shared" si="34"/>
        <v>0</v>
      </c>
      <c r="I35" s="16">
        <f t="shared" si="34"/>
        <v>0</v>
      </c>
      <c r="J35" s="16">
        <f t="shared" si="34"/>
        <v>0</v>
      </c>
      <c r="K35" s="16">
        <f t="shared" si="34"/>
        <v>0</v>
      </c>
      <c r="L35" s="16">
        <f t="shared" si="34"/>
        <v>0</v>
      </c>
      <c r="M35" s="16">
        <f t="shared" si="34"/>
        <v>0</v>
      </c>
      <c r="N35" s="16">
        <f t="shared" si="34"/>
        <v>0</v>
      </c>
      <c r="O35" s="16">
        <f t="shared" si="34"/>
        <v>0</v>
      </c>
      <c r="P35" s="16">
        <f t="shared" si="34"/>
        <v>0</v>
      </c>
      <c r="Q35" s="16">
        <f t="shared" si="34"/>
        <v>0</v>
      </c>
      <c r="R35" s="16">
        <f t="shared" si="34"/>
        <v>0</v>
      </c>
      <c r="S35" s="16">
        <f t="shared" si="34"/>
        <v>0</v>
      </c>
      <c r="T35" s="16">
        <f t="shared" si="34"/>
        <v>2459495.625204124</v>
      </c>
      <c r="U35" s="16">
        <f t="shared" si="34"/>
        <v>0</v>
      </c>
      <c r="V35" s="16">
        <f t="shared" si="34"/>
        <v>0</v>
      </c>
      <c r="W35" s="16">
        <f t="shared" si="34"/>
        <v>0</v>
      </c>
      <c r="X35" s="16">
        <f t="shared" si="34"/>
        <v>0</v>
      </c>
      <c r="Y35" s="16">
        <f t="shared" si="34"/>
        <v>0</v>
      </c>
      <c r="Z35" s="16">
        <f t="shared" si="34"/>
        <v>0</v>
      </c>
      <c r="AA35" s="16">
        <f t="shared" si="34"/>
        <v>0</v>
      </c>
      <c r="AB35" s="16">
        <f t="shared" si="34"/>
        <v>1025806402.5796307</v>
      </c>
      <c r="AC35" s="16">
        <f t="shared" si="34"/>
        <v>21074309.212093212</v>
      </c>
      <c r="AD35" s="16">
        <f t="shared" si="34"/>
        <v>0</v>
      </c>
      <c r="AE35" s="16">
        <f t="shared" si="34"/>
        <v>0</v>
      </c>
      <c r="AF35" s="16">
        <f t="shared" si="34"/>
        <v>2252135.0669999998</v>
      </c>
      <c r="AG35" s="16">
        <f t="shared" si="34"/>
        <v>0</v>
      </c>
    </row>
    <row r="36" spans="1:33" x14ac:dyDescent="0.2">
      <c r="A36" s="16" t="s">
        <v>1303</v>
      </c>
      <c r="C36" s="16">
        <f t="shared" ref="C36:AG36" si="35">C$2*C123</f>
        <v>0</v>
      </c>
      <c r="D36" s="16">
        <f t="shared" si="35"/>
        <v>0</v>
      </c>
      <c r="E36" s="16">
        <f t="shared" si="35"/>
        <v>0</v>
      </c>
      <c r="F36" s="16">
        <f t="shared" si="35"/>
        <v>0</v>
      </c>
      <c r="G36" s="16">
        <f t="shared" si="35"/>
        <v>0</v>
      </c>
      <c r="H36" s="16">
        <f t="shared" si="35"/>
        <v>0</v>
      </c>
      <c r="I36" s="16">
        <f t="shared" si="35"/>
        <v>0</v>
      </c>
      <c r="J36" s="16">
        <f t="shared" si="35"/>
        <v>0</v>
      </c>
      <c r="K36" s="16">
        <f t="shared" si="35"/>
        <v>0</v>
      </c>
      <c r="L36" s="16">
        <f t="shared" si="35"/>
        <v>0</v>
      </c>
      <c r="M36" s="16">
        <f t="shared" si="35"/>
        <v>0</v>
      </c>
      <c r="N36" s="16">
        <f t="shared" si="35"/>
        <v>0</v>
      </c>
      <c r="O36" s="16">
        <f t="shared" si="35"/>
        <v>0</v>
      </c>
      <c r="P36" s="16">
        <f t="shared" si="35"/>
        <v>0</v>
      </c>
      <c r="Q36" s="16">
        <f t="shared" si="35"/>
        <v>0</v>
      </c>
      <c r="R36" s="16">
        <f t="shared" si="35"/>
        <v>0</v>
      </c>
      <c r="S36" s="16">
        <f t="shared" si="35"/>
        <v>0</v>
      </c>
      <c r="T36" s="16">
        <f t="shared" si="35"/>
        <v>910389.097460986</v>
      </c>
      <c r="U36" s="16">
        <f t="shared" si="35"/>
        <v>724426.33117879275</v>
      </c>
      <c r="V36" s="16">
        <f t="shared" si="35"/>
        <v>-87063.097647146686</v>
      </c>
      <c r="W36" s="16">
        <f t="shared" si="35"/>
        <v>2273326.4604703169</v>
      </c>
      <c r="X36" s="16">
        <f t="shared" si="35"/>
        <v>2403128.1374659399</v>
      </c>
      <c r="Y36" s="16">
        <f t="shared" si="35"/>
        <v>-824632.29130903957</v>
      </c>
      <c r="Z36" s="16">
        <f t="shared" si="35"/>
        <v>3405144.3256433555</v>
      </c>
      <c r="AA36" s="16">
        <f t="shared" si="35"/>
        <v>-8326761.1625314057</v>
      </c>
      <c r="AB36" s="16">
        <f t="shared" si="35"/>
        <v>-5264092.3935000254</v>
      </c>
      <c r="AC36" s="16">
        <f t="shared" si="35"/>
        <v>76347.269554153274</v>
      </c>
      <c r="AD36" s="16">
        <f t="shared" si="35"/>
        <v>-9290205.0659997538</v>
      </c>
      <c r="AE36" s="16">
        <f t="shared" si="35"/>
        <v>4730849.8935008999</v>
      </c>
      <c r="AF36" s="16">
        <f t="shared" si="35"/>
        <v>-1807229.5539999998</v>
      </c>
      <c r="AG36" s="16">
        <f t="shared" si="35"/>
        <v>-56565540</v>
      </c>
    </row>
    <row r="37" spans="1:33" x14ac:dyDescent="0.2">
      <c r="A37" s="16" t="s">
        <v>1304</v>
      </c>
      <c r="C37" s="16">
        <f t="shared" ref="C37:AG37" si="36">C$2*C124</f>
        <v>0</v>
      </c>
      <c r="D37" s="16">
        <f t="shared" si="36"/>
        <v>0</v>
      </c>
      <c r="E37" s="16">
        <f t="shared" si="36"/>
        <v>0</v>
      </c>
      <c r="F37" s="16">
        <f t="shared" si="36"/>
        <v>0</v>
      </c>
      <c r="G37" s="16">
        <f t="shared" si="36"/>
        <v>0</v>
      </c>
      <c r="H37" s="16">
        <f t="shared" si="36"/>
        <v>0</v>
      </c>
      <c r="I37" s="16">
        <f t="shared" si="36"/>
        <v>0</v>
      </c>
      <c r="J37" s="16">
        <f t="shared" si="36"/>
        <v>0</v>
      </c>
      <c r="K37" s="16">
        <f t="shared" si="36"/>
        <v>-93839358.219259337</v>
      </c>
      <c r="L37" s="16">
        <f t="shared" si="36"/>
        <v>-165377727.01629901</v>
      </c>
      <c r="M37" s="16">
        <f t="shared" si="36"/>
        <v>-38812989.22183194</v>
      </c>
      <c r="N37" s="16">
        <f t="shared" si="36"/>
        <v>-70670500.163701341</v>
      </c>
      <c r="O37" s="16">
        <f t="shared" si="36"/>
        <v>-121004915.18086451</v>
      </c>
      <c r="P37" s="16">
        <f t="shared" si="36"/>
        <v>-84044733.175451875</v>
      </c>
      <c r="Q37" s="16">
        <f t="shared" si="36"/>
        <v>-147022717.92290327</v>
      </c>
      <c r="R37" s="16">
        <f t="shared" si="36"/>
        <v>-14879484.996575594</v>
      </c>
      <c r="S37" s="16">
        <f t="shared" si="36"/>
        <v>-22621101.043592207</v>
      </c>
      <c r="T37" s="16">
        <f t="shared" si="36"/>
        <v>-5141530.807565378</v>
      </c>
      <c r="U37" s="16">
        <f t="shared" si="36"/>
        <v>-5426177.8488489026</v>
      </c>
      <c r="V37" s="16">
        <f t="shared" si="36"/>
        <v>12722267.887930673</v>
      </c>
      <c r="W37" s="16">
        <f t="shared" si="36"/>
        <v>15375904.043228917</v>
      </c>
      <c r="X37" s="16">
        <f t="shared" si="36"/>
        <v>48020426.452790834</v>
      </c>
      <c r="Y37" s="16">
        <f t="shared" si="36"/>
        <v>10673289.494016187</v>
      </c>
      <c r="Z37" s="16">
        <f t="shared" si="36"/>
        <v>74867389.512445211</v>
      </c>
      <c r="AA37" s="16">
        <f t="shared" si="36"/>
        <v>222145222.7645942</v>
      </c>
      <c r="AB37" s="16">
        <f t="shared" si="36"/>
        <v>1005413881.6268201</v>
      </c>
      <c r="AC37" s="16">
        <f t="shared" si="36"/>
        <v>1590978.5849026779</v>
      </c>
      <c r="AD37" s="16">
        <f t="shared" si="36"/>
        <v>87686177.358236879</v>
      </c>
      <c r="AE37" s="16">
        <f t="shared" si="36"/>
        <v>40688472.776417695</v>
      </c>
      <c r="AF37" s="16">
        <f t="shared" si="36"/>
        <v>67595906.819999993</v>
      </c>
      <c r="AG37" s="16">
        <f t="shared" si="36"/>
        <v>2593540</v>
      </c>
    </row>
    <row r="38" spans="1:33" x14ac:dyDescent="0.2">
      <c r="A38" s="16" t="s">
        <v>1305</v>
      </c>
      <c r="C38" s="16">
        <f t="shared" ref="C38:AG38" si="37">C$2*C125</f>
        <v>0</v>
      </c>
      <c r="D38" s="16">
        <f t="shared" si="37"/>
        <v>0</v>
      </c>
      <c r="E38" s="16">
        <f t="shared" si="37"/>
        <v>0</v>
      </c>
      <c r="F38" s="16">
        <f t="shared" si="37"/>
        <v>0</v>
      </c>
      <c r="G38" s="16">
        <f t="shared" si="37"/>
        <v>0</v>
      </c>
      <c r="H38" s="16">
        <f t="shared" si="37"/>
        <v>0</v>
      </c>
      <c r="I38" s="16">
        <f t="shared" si="37"/>
        <v>0</v>
      </c>
      <c r="J38" s="16">
        <f t="shared" si="37"/>
        <v>0</v>
      </c>
      <c r="K38" s="16">
        <f t="shared" si="37"/>
        <v>79078.615701978633</v>
      </c>
      <c r="L38" s="16">
        <f t="shared" si="37"/>
        <v>98095.039857141674</v>
      </c>
      <c r="M38" s="16">
        <f t="shared" si="37"/>
        <v>307616.78418011585</v>
      </c>
      <c r="N38" s="16">
        <f t="shared" si="37"/>
        <v>-10529477.270281309</v>
      </c>
      <c r="O38" s="16">
        <f t="shared" si="37"/>
        <v>-30182217.025987294</v>
      </c>
      <c r="P38" s="16">
        <f t="shared" si="37"/>
        <v>-29395846.606207415</v>
      </c>
      <c r="Q38" s="16">
        <f t="shared" si="37"/>
        <v>-82923.13475629063</v>
      </c>
      <c r="R38" s="16">
        <f t="shared" si="37"/>
        <v>-2313615.2218135674</v>
      </c>
      <c r="S38" s="16">
        <f t="shared" si="37"/>
        <v>-3843369.566388418</v>
      </c>
      <c r="T38" s="16">
        <f t="shared" si="37"/>
        <v>-19175973.529059183</v>
      </c>
      <c r="U38" s="16">
        <f t="shared" si="37"/>
        <v>-1672077.055104539</v>
      </c>
      <c r="V38" s="16">
        <f t="shared" si="37"/>
        <v>516850.77015925176</v>
      </c>
      <c r="W38" s="16">
        <f t="shared" si="37"/>
        <v>557788.06031886884</v>
      </c>
      <c r="X38" s="16" t="e">
        <f t="shared" si="37"/>
        <v>#VALUE!</v>
      </c>
      <c r="Y38" s="16">
        <f t="shared" si="37"/>
        <v>13847118.166420247</v>
      </c>
      <c r="Z38" s="16">
        <f t="shared" si="37"/>
        <v>58442114.002349943</v>
      </c>
      <c r="AA38" s="16">
        <f t="shared" si="37"/>
        <v>38460485.720548712</v>
      </c>
      <c r="AB38" s="16">
        <f t="shared" si="37"/>
        <v>211190944.34215143</v>
      </c>
      <c r="AC38" s="16">
        <f t="shared" si="37"/>
        <v>-6533848.584747375</v>
      </c>
      <c r="AD38" s="16">
        <f t="shared" si="37"/>
        <v>-5037355.6357865324</v>
      </c>
      <c r="AE38" s="16">
        <f t="shared" si="37"/>
        <v>46585369.264160998</v>
      </c>
      <c r="AF38" s="16">
        <f t="shared" si="37"/>
        <v>10449439.506999999</v>
      </c>
      <c r="AG38" s="16">
        <f t="shared" si="37"/>
        <v>6746500</v>
      </c>
    </row>
    <row r="39" spans="1:33" x14ac:dyDescent="0.2">
      <c r="A39" s="16" t="s">
        <v>1306</v>
      </c>
      <c r="C39" s="16">
        <f t="shared" ref="C39:AG39" si="38">C$2*C126</f>
        <v>-58992539.228596732</v>
      </c>
      <c r="D39" s="16">
        <f t="shared" si="38"/>
        <v>-135947026.37859169</v>
      </c>
      <c r="E39" s="16">
        <f t="shared" si="38"/>
        <v>-76885816.037161648</v>
      </c>
      <c r="F39" s="16" t="e">
        <f t="shared" si="38"/>
        <v>#VALUE!</v>
      </c>
      <c r="G39" s="16" t="e">
        <f t="shared" si="38"/>
        <v>#VALUE!</v>
      </c>
      <c r="H39" s="16">
        <f t="shared" si="38"/>
        <v>-144745250.17160174</v>
      </c>
      <c r="I39" s="16">
        <f t="shared" si="38"/>
        <v>-136467201.68276346</v>
      </c>
      <c r="J39" s="16">
        <f t="shared" si="38"/>
        <v>-78153293.455513328</v>
      </c>
      <c r="K39" s="16">
        <f t="shared" si="38"/>
        <v>-93918436.83496131</v>
      </c>
      <c r="L39" s="16">
        <f t="shared" si="38"/>
        <v>-168987974.82246989</v>
      </c>
      <c r="M39" s="16">
        <f t="shared" si="38"/>
        <v>-77576141.087567657</v>
      </c>
      <c r="N39" s="16">
        <f t="shared" si="38"/>
        <v>-60748524.831347182</v>
      </c>
      <c r="O39" s="16">
        <f t="shared" si="38"/>
        <v>-50945130.014671624</v>
      </c>
      <c r="P39" s="16">
        <f t="shared" si="38"/>
        <v>442876249.60204071</v>
      </c>
      <c r="Q39" s="16">
        <f t="shared" si="38"/>
        <v>-147925826.24506724</v>
      </c>
      <c r="R39" s="16">
        <f t="shared" si="38"/>
        <v>-2936105.8319822992</v>
      </c>
      <c r="S39" s="16">
        <f t="shared" si="38"/>
        <v>-15233959.691305717</v>
      </c>
      <c r="T39" s="16">
        <f t="shared" si="38"/>
        <v>14038777.907672189</v>
      </c>
      <c r="U39" s="16">
        <f t="shared" si="38"/>
        <v>-739869.52816128638</v>
      </c>
      <c r="V39" s="16">
        <f t="shared" si="38"/>
        <v>15781913.89095897</v>
      </c>
      <c r="W39" s="16">
        <f t="shared" si="38"/>
        <v>16358155.212863609</v>
      </c>
      <c r="X39" s="16">
        <f t="shared" si="38"/>
        <v>312384910.10462224</v>
      </c>
      <c r="Y39" s="16">
        <f t="shared" si="38"/>
        <v>-2193655.9814334777</v>
      </c>
      <c r="Z39" s="16">
        <f t="shared" si="38"/>
        <v>16425275.510095263</v>
      </c>
      <c r="AA39" s="16">
        <f t="shared" si="38"/>
        <v>183684737.04404551</v>
      </c>
      <c r="AB39" s="16">
        <f t="shared" si="38"/>
        <v>794222937.28466856</v>
      </c>
      <c r="AC39" s="16">
        <f t="shared" si="38"/>
        <v>-3675751.6067604437</v>
      </c>
      <c r="AD39" s="16">
        <f t="shared" si="38"/>
        <v>69388723.798835799</v>
      </c>
      <c r="AE39" s="16">
        <f t="shared" si="38"/>
        <v>-37694263.983062699</v>
      </c>
      <c r="AF39" s="16">
        <f t="shared" si="38"/>
        <v>55378525.357999995</v>
      </c>
      <c r="AG39" s="16">
        <f t="shared" si="38"/>
        <v>-4152960</v>
      </c>
    </row>
    <row r="40" spans="1:33" x14ac:dyDescent="0.2">
      <c r="A40" s="16" t="s">
        <v>1307</v>
      </c>
      <c r="C40" s="16">
        <f t="shared" ref="C40:AG40" si="39">C$2*C127</f>
        <v>-58992539.228596732</v>
      </c>
      <c r="D40" s="16">
        <f t="shared" si="39"/>
        <v>-135947026.37859169</v>
      </c>
      <c r="E40" s="16">
        <f t="shared" si="39"/>
        <v>-76885816.037161648</v>
      </c>
      <c r="F40" s="16" t="e">
        <f t="shared" si="39"/>
        <v>#VALUE!</v>
      </c>
      <c r="G40" s="16" t="e">
        <f t="shared" si="39"/>
        <v>#VALUE!</v>
      </c>
      <c r="H40" s="16">
        <f t="shared" si="39"/>
        <v>-144745250.17160174</v>
      </c>
      <c r="I40" s="16">
        <f t="shared" si="39"/>
        <v>-136467201.68276346</v>
      </c>
      <c r="J40" s="16">
        <f t="shared" si="39"/>
        <v>-78153293.455513328</v>
      </c>
      <c r="K40" s="16">
        <f t="shared" si="39"/>
        <v>-93918436.83496131</v>
      </c>
      <c r="L40" s="16">
        <f t="shared" si="39"/>
        <v>-168987974.82246989</v>
      </c>
      <c r="M40" s="16">
        <f t="shared" si="39"/>
        <v>-77576141.087567657</v>
      </c>
      <c r="N40" s="16">
        <f t="shared" si="39"/>
        <v>-60748524.831347182</v>
      </c>
      <c r="O40" s="16">
        <f t="shared" si="39"/>
        <v>-50945130.014671624</v>
      </c>
      <c r="P40" s="16">
        <f t="shared" si="39"/>
        <v>442876249.60204071</v>
      </c>
      <c r="Q40" s="16">
        <f t="shared" si="39"/>
        <v>-147925826.24506724</v>
      </c>
      <c r="R40" s="16">
        <f t="shared" si="39"/>
        <v>-2936105.8319822992</v>
      </c>
      <c r="S40" s="16">
        <f t="shared" si="39"/>
        <v>-15233959.691305717</v>
      </c>
      <c r="T40" s="16">
        <f t="shared" si="39"/>
        <v>14038777.907672189</v>
      </c>
      <c r="U40" s="16">
        <f t="shared" si="39"/>
        <v>-739869.52816128638</v>
      </c>
      <c r="V40" s="16">
        <f t="shared" si="39"/>
        <v>15781913.89095897</v>
      </c>
      <c r="W40" s="16">
        <f t="shared" si="39"/>
        <v>16358155.212863609</v>
      </c>
      <c r="X40" s="16">
        <f t="shared" si="39"/>
        <v>312384910.10462224</v>
      </c>
      <c r="Y40" s="16">
        <f t="shared" si="39"/>
        <v>-2193655.9814334777</v>
      </c>
      <c r="Z40" s="16">
        <f t="shared" si="39"/>
        <v>16425275.510095263</v>
      </c>
      <c r="AA40" s="16">
        <f t="shared" si="39"/>
        <v>183684737.04404551</v>
      </c>
      <c r="AB40" s="16">
        <f t="shared" si="39"/>
        <v>794222937.28466856</v>
      </c>
      <c r="AC40" s="16">
        <f t="shared" si="39"/>
        <v>-3675751.6067604437</v>
      </c>
      <c r="AD40" s="16">
        <f t="shared" si="39"/>
        <v>69388723.798835799</v>
      </c>
      <c r="AE40" s="16">
        <f t="shared" si="39"/>
        <v>-37694263.983062699</v>
      </c>
      <c r="AF40" s="16">
        <f t="shared" si="39"/>
        <v>55378525.357999995</v>
      </c>
      <c r="AG40" s="16">
        <f t="shared" si="39"/>
        <v>-4152960</v>
      </c>
    </row>
    <row r="41" spans="1:33" x14ac:dyDescent="0.2">
      <c r="A41" s="16" t="s">
        <v>1308</v>
      </c>
      <c r="C41" s="16">
        <f t="shared" ref="C41:AG41" si="40">C$2*C128</f>
        <v>-58992539.228596732</v>
      </c>
      <c r="D41" s="16">
        <f t="shared" si="40"/>
        <v>-135947026.37859169</v>
      </c>
      <c r="E41" s="16">
        <f t="shared" si="40"/>
        <v>-76885816.037161648</v>
      </c>
      <c r="F41" s="16" t="e">
        <f t="shared" si="40"/>
        <v>#VALUE!</v>
      </c>
      <c r="G41" s="16" t="e">
        <f t="shared" si="40"/>
        <v>#VALUE!</v>
      </c>
      <c r="H41" s="16">
        <f t="shared" si="40"/>
        <v>-144745250.17160174</v>
      </c>
      <c r="I41" s="16">
        <f t="shared" si="40"/>
        <v>-136467201.68276346</v>
      </c>
      <c r="J41" s="16">
        <f t="shared" si="40"/>
        <v>-78153293.455513328</v>
      </c>
      <c r="K41" s="16">
        <f t="shared" si="40"/>
        <v>-93918436.83496131</v>
      </c>
      <c r="L41" s="16">
        <f t="shared" si="40"/>
        <v>-168987974.82246989</v>
      </c>
      <c r="M41" s="16">
        <f t="shared" si="40"/>
        <v>-77576141.087567657</v>
      </c>
      <c r="N41" s="16">
        <f t="shared" si="40"/>
        <v>-60748524.831347182</v>
      </c>
      <c r="O41" s="16">
        <f t="shared" si="40"/>
        <v>-50945130.014671624</v>
      </c>
      <c r="P41" s="16">
        <f t="shared" si="40"/>
        <v>442876249.60204071</v>
      </c>
      <c r="Q41" s="16">
        <f t="shared" si="40"/>
        <v>-147925826.24506724</v>
      </c>
      <c r="R41" s="16">
        <f t="shared" si="40"/>
        <v>-2936105.8319822992</v>
      </c>
      <c r="S41" s="16">
        <f t="shared" si="40"/>
        <v>-15233959.691305717</v>
      </c>
      <c r="T41" s="16">
        <f t="shared" si="40"/>
        <v>14038777.907672189</v>
      </c>
      <c r="U41" s="16">
        <f t="shared" si="40"/>
        <v>-739869.52816128638</v>
      </c>
      <c r="V41" s="16">
        <f t="shared" si="40"/>
        <v>15781913.89095897</v>
      </c>
      <c r="W41" s="16">
        <f t="shared" si="40"/>
        <v>14818115.982910048</v>
      </c>
      <c r="X41" s="16">
        <f t="shared" si="40"/>
        <v>309149929.919572</v>
      </c>
      <c r="Y41" s="16">
        <f t="shared" si="40"/>
        <v>-2193655.9814334777</v>
      </c>
      <c r="Z41" s="16">
        <f t="shared" si="40"/>
        <v>16425275.510095263</v>
      </c>
      <c r="AA41" s="16">
        <f t="shared" si="40"/>
        <v>183684737.04404551</v>
      </c>
      <c r="AB41" s="16">
        <f t="shared" si="40"/>
        <v>794222937.28466856</v>
      </c>
      <c r="AC41" s="16">
        <f t="shared" si="40"/>
        <v>-3675751.6067604437</v>
      </c>
      <c r="AD41" s="16">
        <f t="shared" si="40"/>
        <v>69388723.798835799</v>
      </c>
      <c r="AE41" s="16">
        <f t="shared" si="40"/>
        <v>-37694263.983062699</v>
      </c>
      <c r="AF41" s="16">
        <f t="shared" si="40"/>
        <v>55378525.357999995</v>
      </c>
      <c r="AG41" s="16">
        <f t="shared" si="40"/>
        <v>-4152960</v>
      </c>
    </row>
    <row r="81" spans="1:47" ht="18" x14ac:dyDescent="0.2">
      <c r="A81" s="23"/>
    </row>
    <row r="82" spans="1:47" ht="18" x14ac:dyDescent="0.2">
      <c r="A82" s="23"/>
    </row>
    <row r="83" spans="1:47" ht="18" x14ac:dyDescent="0.2">
      <c r="A83" s="23"/>
    </row>
    <row r="84" spans="1:47" ht="18" x14ac:dyDescent="0.2">
      <c r="A84" s="23"/>
    </row>
    <row r="85" spans="1:47" ht="18" x14ac:dyDescent="0.2">
      <c r="A85" s="23"/>
    </row>
    <row r="86" spans="1:47" ht="18" x14ac:dyDescent="0.2">
      <c r="A86" s="23"/>
    </row>
    <row r="87" spans="1:47" ht="18" x14ac:dyDescent="0.2">
      <c r="A87" s="23"/>
    </row>
    <row r="88" spans="1:47" ht="18" x14ac:dyDescent="0.2">
      <c r="A88" s="22"/>
    </row>
    <row r="89" spans="1:47" ht="18" x14ac:dyDescent="0.2">
      <c r="A89" s="23"/>
    </row>
    <row r="90" spans="1:47" x14ac:dyDescent="0.2">
      <c r="A90" s="16" t="s">
        <v>1285</v>
      </c>
      <c r="B90" s="20">
        <v>187584000</v>
      </c>
      <c r="C90" s="20">
        <v>13300000</v>
      </c>
      <c r="D90" s="20">
        <v>24500000</v>
      </c>
      <c r="E90" s="20">
        <v>36800000</v>
      </c>
      <c r="F90" s="20">
        <v>51700000</v>
      </c>
      <c r="G90" s="20">
        <v>17700000</v>
      </c>
      <c r="H90" s="20">
        <v>40895000</v>
      </c>
      <c r="I90" s="20">
        <v>48110000</v>
      </c>
      <c r="J90" s="20">
        <v>76341000</v>
      </c>
      <c r="K90" s="20">
        <v>71769000</v>
      </c>
      <c r="L90" s="20">
        <v>81118000</v>
      </c>
      <c r="M90" s="20">
        <v>112112000</v>
      </c>
      <c r="N90" s="20">
        <v>10217000</v>
      </c>
      <c r="O90" s="20">
        <v>3977000</v>
      </c>
      <c r="P90" s="20">
        <v>12894000</v>
      </c>
      <c r="Q90" s="20">
        <v>27315000</v>
      </c>
      <c r="R90" s="20">
        <v>38940000</v>
      </c>
      <c r="S90" s="20">
        <v>23538000</v>
      </c>
      <c r="T90" s="20">
        <v>30037000</v>
      </c>
      <c r="U90" s="20">
        <v>31388000</v>
      </c>
      <c r="V90" s="20">
        <v>48973000</v>
      </c>
      <c r="W90" s="20">
        <v>64538000</v>
      </c>
      <c r="X90" s="20">
        <v>71914000</v>
      </c>
      <c r="Y90" s="20">
        <v>108973000</v>
      </c>
      <c r="Z90" s="20">
        <v>141102000</v>
      </c>
      <c r="AA90" s="20">
        <v>251453000</v>
      </c>
      <c r="AB90" s="20">
        <v>120282000</v>
      </c>
      <c r="AC90" s="20">
        <v>163562000</v>
      </c>
      <c r="AD90" s="20">
        <v>241544000</v>
      </c>
      <c r="AE90" s="20">
        <v>196245000</v>
      </c>
      <c r="AF90" s="20">
        <v>131314000</v>
      </c>
      <c r="AG90" s="20">
        <v>167133000</v>
      </c>
    </row>
    <row r="91" spans="1:47" x14ac:dyDescent="0.2">
      <c r="A91" s="16" t="s">
        <v>1286</v>
      </c>
      <c r="B91" s="20">
        <v>187584000</v>
      </c>
      <c r="C91" s="20">
        <v>13300000</v>
      </c>
      <c r="D91" s="20">
        <v>24500000</v>
      </c>
      <c r="E91" s="20">
        <v>36800000</v>
      </c>
      <c r="F91" s="20">
        <v>51700000</v>
      </c>
      <c r="G91" s="20">
        <v>17700000</v>
      </c>
      <c r="H91" s="20">
        <v>40895000</v>
      </c>
      <c r="I91" s="20">
        <v>48110000</v>
      </c>
      <c r="J91" s="20">
        <v>76341000</v>
      </c>
      <c r="K91" s="20">
        <v>47926000</v>
      </c>
      <c r="L91" s="20">
        <v>67110000</v>
      </c>
      <c r="M91" s="20">
        <v>112112000</v>
      </c>
      <c r="N91" s="20">
        <v>10217000</v>
      </c>
      <c r="O91" s="20">
        <v>3977000</v>
      </c>
      <c r="P91" s="20">
        <v>12894000</v>
      </c>
      <c r="Q91" s="20">
        <v>27315000</v>
      </c>
      <c r="R91" s="20">
        <v>38940000</v>
      </c>
      <c r="S91" s="20">
        <v>23538000</v>
      </c>
      <c r="T91" s="20">
        <v>30037000</v>
      </c>
      <c r="U91" s="20">
        <v>31388000</v>
      </c>
      <c r="V91" s="20">
        <v>48973000</v>
      </c>
      <c r="W91" s="20">
        <v>64538000</v>
      </c>
      <c r="X91" s="20">
        <v>71914000</v>
      </c>
      <c r="Y91" s="20">
        <v>108973000</v>
      </c>
      <c r="Z91" s="20">
        <v>141102000</v>
      </c>
      <c r="AA91" s="20">
        <v>251453000</v>
      </c>
      <c r="AB91" s="20">
        <v>120282000</v>
      </c>
      <c r="AC91" s="20">
        <v>163562000</v>
      </c>
      <c r="AD91" s="20">
        <v>241544000</v>
      </c>
      <c r="AE91" s="20">
        <v>196245000</v>
      </c>
      <c r="AF91" s="20">
        <v>131314000</v>
      </c>
      <c r="AG91" s="20">
        <v>167133000</v>
      </c>
    </row>
    <row r="92" spans="1:47" x14ac:dyDescent="0.2">
      <c r="A92" s="16" t="s">
        <v>1349</v>
      </c>
      <c r="B92" s="20">
        <v>13042000</v>
      </c>
      <c r="C92" s="20">
        <v>24700000</v>
      </c>
      <c r="D92" s="20">
        <v>-3700000</v>
      </c>
      <c r="E92" s="20">
        <v>-9400000</v>
      </c>
      <c r="F92" s="20">
        <v>-9800000</v>
      </c>
      <c r="G92" s="20">
        <v>-4500000</v>
      </c>
      <c r="H92" s="20">
        <v>10489000</v>
      </c>
      <c r="I92" s="20">
        <v>8591000</v>
      </c>
      <c r="J92" s="20">
        <v>13947000</v>
      </c>
      <c r="K92" s="20">
        <v>14738000</v>
      </c>
      <c r="L92" s="20">
        <v>26557000</v>
      </c>
      <c r="M92" s="20">
        <v>18264000</v>
      </c>
      <c r="N92" s="20">
        <v>39847000</v>
      </c>
      <c r="O92" s="20">
        <v>22642000</v>
      </c>
      <c r="P92" s="16">
        <v>0</v>
      </c>
      <c r="Q92" s="16">
        <v>0</v>
      </c>
      <c r="R92" s="16">
        <v>0</v>
      </c>
      <c r="S92" s="16">
        <v>0</v>
      </c>
      <c r="T92" s="20">
        <v>4909000</v>
      </c>
      <c r="U92" s="20">
        <v>3601000</v>
      </c>
      <c r="V92" s="20">
        <v>5732000</v>
      </c>
      <c r="W92" s="20">
        <v>9136000</v>
      </c>
      <c r="X92" s="20">
        <v>5807000</v>
      </c>
      <c r="Y92" s="20">
        <v>5571000</v>
      </c>
      <c r="Z92" s="20">
        <v>5366000</v>
      </c>
      <c r="AA92" s="20">
        <v>6337000</v>
      </c>
      <c r="AB92" s="20">
        <v>11347000</v>
      </c>
      <c r="AC92" s="20">
        <v>30419000</v>
      </c>
      <c r="AD92" s="20">
        <v>62176000</v>
      </c>
      <c r="AE92" s="20">
        <v>52827000</v>
      </c>
      <c r="AF92" s="20">
        <v>10512000</v>
      </c>
      <c r="AG92" s="20">
        <v>11074000</v>
      </c>
    </row>
    <row r="93" spans="1:47" x14ac:dyDescent="0.2">
      <c r="A93" s="16" t="s">
        <v>1350</v>
      </c>
      <c r="B93" s="20">
        <v>174542000</v>
      </c>
      <c r="C93" s="20">
        <v>-11400000</v>
      </c>
      <c r="D93" s="20">
        <v>28200000</v>
      </c>
      <c r="E93" s="20">
        <v>46200000</v>
      </c>
      <c r="F93" s="20">
        <v>61500000</v>
      </c>
      <c r="G93" s="20">
        <v>22200000</v>
      </c>
      <c r="H93" s="20">
        <v>30406000</v>
      </c>
      <c r="I93" s="20">
        <v>39519000</v>
      </c>
      <c r="J93" s="20">
        <v>62394000</v>
      </c>
      <c r="K93" s="20">
        <v>57031000</v>
      </c>
      <c r="L93" s="20">
        <v>54561000</v>
      </c>
      <c r="M93" s="20">
        <v>93848000</v>
      </c>
      <c r="N93" s="20">
        <v>136761000</v>
      </c>
      <c r="O93" s="20">
        <v>118318000</v>
      </c>
      <c r="P93" s="20">
        <v>12894000</v>
      </c>
      <c r="Q93" s="20">
        <v>27315000</v>
      </c>
      <c r="R93" s="20">
        <v>38940000</v>
      </c>
      <c r="S93" s="20">
        <v>23538000</v>
      </c>
      <c r="T93" s="20">
        <v>25128000</v>
      </c>
      <c r="U93" s="20">
        <v>27787000</v>
      </c>
      <c r="V93" s="20">
        <v>43241000</v>
      </c>
      <c r="W93" s="20">
        <v>55402000</v>
      </c>
      <c r="X93" s="20">
        <v>66107000</v>
      </c>
      <c r="Y93" s="20">
        <v>103402000</v>
      </c>
      <c r="Z93" s="20">
        <v>135736000</v>
      </c>
      <c r="AA93" s="20">
        <v>245116000</v>
      </c>
      <c r="AB93" s="20">
        <v>108935000</v>
      </c>
      <c r="AC93" s="20">
        <v>133143000</v>
      </c>
      <c r="AD93" s="20">
        <v>179368000</v>
      </c>
      <c r="AE93" s="20">
        <v>143418000</v>
      </c>
      <c r="AF93" s="20">
        <v>120802000</v>
      </c>
      <c r="AG93" s="20">
        <v>156059000</v>
      </c>
    </row>
    <row r="94" spans="1:47" x14ac:dyDescent="0.2">
      <c r="A94" s="16" t="s">
        <v>1287</v>
      </c>
      <c r="B94" s="20">
        <v>188839000</v>
      </c>
      <c r="C94" s="20">
        <v>9500000</v>
      </c>
      <c r="D94" s="20">
        <v>53100000</v>
      </c>
      <c r="E94" s="20">
        <v>79100000</v>
      </c>
      <c r="F94" s="20">
        <v>92300000</v>
      </c>
      <c r="G94" s="20">
        <v>91800000</v>
      </c>
      <c r="H94" s="20">
        <v>91699000</v>
      </c>
      <c r="I94" s="20">
        <v>85401000</v>
      </c>
      <c r="J94" s="20">
        <v>85531000</v>
      </c>
      <c r="K94" s="20">
        <v>100885000</v>
      </c>
      <c r="L94" s="20">
        <v>128578000</v>
      </c>
      <c r="M94" s="20">
        <v>109228000</v>
      </c>
      <c r="N94" s="20">
        <v>53844000</v>
      </c>
      <c r="O94" s="20">
        <v>82057000</v>
      </c>
      <c r="P94" s="20">
        <v>75033000</v>
      </c>
      <c r="Q94" s="20">
        <v>54555000</v>
      </c>
      <c r="R94" s="20">
        <v>70316000</v>
      </c>
      <c r="S94" s="20">
        <v>34896000</v>
      </c>
      <c r="T94" s="20">
        <v>24874000</v>
      </c>
      <c r="U94" s="20">
        <v>26572000</v>
      </c>
      <c r="V94" s="20">
        <v>27258000</v>
      </c>
      <c r="W94" s="20">
        <v>34692000</v>
      </c>
      <c r="X94" s="20">
        <v>38778000</v>
      </c>
      <c r="Y94" s="20">
        <v>59517000</v>
      </c>
      <c r="Z94" s="20">
        <v>67660000</v>
      </c>
      <c r="AA94" s="20">
        <v>81389000</v>
      </c>
      <c r="AB94" s="20">
        <v>114656000</v>
      </c>
      <c r="AC94" s="20">
        <v>112757000</v>
      </c>
      <c r="AD94" s="20">
        <v>75517000</v>
      </c>
      <c r="AE94" s="20">
        <v>140381000</v>
      </c>
      <c r="AF94" s="20">
        <v>110981000</v>
      </c>
      <c r="AG94" s="20">
        <v>133038000</v>
      </c>
    </row>
    <row r="95" spans="1:47" x14ac:dyDescent="0.2">
      <c r="A95" s="47" t="s">
        <v>1408</v>
      </c>
      <c r="B95" s="20"/>
      <c r="C95" s="49">
        <f t="shared" ref="C95:AU95" si="41">C94/C$3</f>
        <v>0.32812866017063141</v>
      </c>
      <c r="D95" s="49">
        <f t="shared" si="41"/>
        <v>1.0235139169715555</v>
      </c>
      <c r="E95" s="49">
        <f t="shared" si="41"/>
        <v>1.0427765795204444</v>
      </c>
      <c r="F95" s="49">
        <f t="shared" si="41"/>
        <v>0.89244120019235185</v>
      </c>
      <c r="G95" s="49">
        <f t="shared" si="41"/>
        <v>2.6333180799906324</v>
      </c>
      <c r="H95" s="49">
        <f t="shared" si="41"/>
        <v>1.157500311997391</v>
      </c>
      <c r="I95" s="49">
        <f t="shared" si="41"/>
        <v>0.94144269563693306</v>
      </c>
      <c r="J95" s="49">
        <f t="shared" si="41"/>
        <v>0.6163627357269621</v>
      </c>
      <c r="K95" s="49">
        <f t="shared" si="41"/>
        <v>0.78213788310165444</v>
      </c>
      <c r="L95" s="49">
        <f t="shared" si="41"/>
        <v>0.90487879440853614</v>
      </c>
      <c r="M95" s="49">
        <f t="shared" si="41"/>
        <v>0.56692405490866393</v>
      </c>
      <c r="N95" s="49">
        <f t="shared" si="41"/>
        <v>3.1576765229307568</v>
      </c>
      <c r="O95" s="49">
        <f t="shared" si="41"/>
        <v>12.85598444652466</v>
      </c>
      <c r="P95" s="49">
        <f t="shared" si="41"/>
        <v>3.7012685809087538</v>
      </c>
      <c r="Q95" s="49">
        <f t="shared" si="41"/>
        <v>1.3247085315518778</v>
      </c>
      <c r="R95" s="49">
        <f t="shared" si="41"/>
        <v>1.1980514169902228</v>
      </c>
      <c r="S95" s="49">
        <f t="shared" si="41"/>
        <v>1.0094798755200993</v>
      </c>
      <c r="T95" s="49">
        <f t="shared" si="41"/>
        <v>0.57306327419203573</v>
      </c>
      <c r="U95" s="49">
        <f t="shared" si="41"/>
        <v>0.60299828083524509</v>
      </c>
      <c r="V95" s="49">
        <f t="shared" si="41"/>
        <v>0.40275757072180218</v>
      </c>
      <c r="W95" s="49">
        <f t="shared" si="41"/>
        <v>0.39511951307284443</v>
      </c>
      <c r="X95" s="49">
        <f t="shared" si="41"/>
        <v>0.39671378605775498</v>
      </c>
      <c r="Y95" s="49">
        <f t="shared" si="41"/>
        <v>0.40732109606608841</v>
      </c>
      <c r="Z95" s="49">
        <f t="shared" si="41"/>
        <v>0.36655358212219891</v>
      </c>
      <c r="AA95" s="49">
        <f t="shared" si="41"/>
        <v>0.25254899808879366</v>
      </c>
      <c r="AB95" s="49">
        <f t="shared" si="41"/>
        <v>0.75528843064793905</v>
      </c>
      <c r="AC95" s="49">
        <f t="shared" si="41"/>
        <v>0.55983401196650484</v>
      </c>
      <c r="AD95" s="49">
        <f t="shared" si="41"/>
        <v>0.25744508771067237</v>
      </c>
      <c r="AE95" s="49">
        <f t="shared" si="41"/>
        <v>0.63310176430818166</v>
      </c>
      <c r="AF95" s="49">
        <f t="shared" si="41"/>
        <v>0.79594642908748725</v>
      </c>
      <c r="AG95" s="49">
        <f t="shared" si="41"/>
        <v>0.77281630076715258</v>
      </c>
      <c r="AH95" s="49" t="e">
        <f t="shared" si="41"/>
        <v>#DIV/0!</v>
      </c>
      <c r="AI95" s="49" t="e">
        <f t="shared" si="41"/>
        <v>#DIV/0!</v>
      </c>
      <c r="AJ95" s="49" t="e">
        <f t="shared" si="41"/>
        <v>#DIV/0!</v>
      </c>
      <c r="AK95" s="49" t="e">
        <f t="shared" si="41"/>
        <v>#DIV/0!</v>
      </c>
      <c r="AL95" s="49" t="e">
        <f t="shared" si="41"/>
        <v>#DIV/0!</v>
      </c>
      <c r="AM95" s="49" t="e">
        <f t="shared" si="41"/>
        <v>#DIV/0!</v>
      </c>
      <c r="AN95" s="49" t="e">
        <f t="shared" si="41"/>
        <v>#DIV/0!</v>
      </c>
      <c r="AO95" s="49" t="e">
        <f t="shared" si="41"/>
        <v>#DIV/0!</v>
      </c>
      <c r="AP95" s="49" t="e">
        <f t="shared" si="41"/>
        <v>#DIV/0!</v>
      </c>
      <c r="AQ95" s="49" t="e">
        <f t="shared" si="41"/>
        <v>#DIV/0!</v>
      </c>
      <c r="AR95" s="49" t="e">
        <f t="shared" si="41"/>
        <v>#DIV/0!</v>
      </c>
      <c r="AS95" s="49" t="e">
        <f t="shared" si="41"/>
        <v>#DIV/0!</v>
      </c>
      <c r="AT95" s="49" t="e">
        <f t="shared" si="41"/>
        <v>#DIV/0!</v>
      </c>
      <c r="AU95" s="49" t="e">
        <f t="shared" si="41"/>
        <v>#DIV/0!</v>
      </c>
    </row>
    <row r="96" spans="1:47" x14ac:dyDescent="0.2">
      <c r="A96" s="16" t="s">
        <v>1288</v>
      </c>
      <c r="B96" s="20">
        <v>89056000</v>
      </c>
      <c r="C96" s="20">
        <v>7000000</v>
      </c>
      <c r="D96" s="20">
        <v>8000000</v>
      </c>
      <c r="E96" s="20">
        <v>10200000</v>
      </c>
      <c r="F96" s="20">
        <v>10100000</v>
      </c>
      <c r="G96" s="20">
        <v>16600000</v>
      </c>
      <c r="H96" s="20">
        <v>27257000</v>
      </c>
      <c r="I96" s="20">
        <v>34114000</v>
      </c>
      <c r="J96" s="20">
        <v>34427000</v>
      </c>
      <c r="K96" s="20">
        <v>41825000</v>
      </c>
      <c r="L96" s="20">
        <v>61900000</v>
      </c>
      <c r="M96" s="20">
        <v>76508000</v>
      </c>
      <c r="N96" s="20">
        <v>23134000</v>
      </c>
      <c r="O96" s="20">
        <v>43908000</v>
      </c>
      <c r="P96" s="20">
        <v>30410000</v>
      </c>
      <c r="Q96" s="20">
        <v>23785000</v>
      </c>
      <c r="R96" s="20">
        <v>30446000</v>
      </c>
      <c r="S96" s="20">
        <v>12829000</v>
      </c>
      <c r="T96" s="20">
        <v>14583000</v>
      </c>
      <c r="U96" s="20">
        <v>15782000</v>
      </c>
      <c r="V96" s="20">
        <v>17984000</v>
      </c>
      <c r="W96" s="20">
        <v>22570000</v>
      </c>
      <c r="X96" s="20">
        <v>25398000</v>
      </c>
      <c r="Y96" s="20">
        <v>27653000</v>
      </c>
      <c r="Z96" s="20">
        <v>28653000</v>
      </c>
      <c r="AA96" s="20">
        <v>37734000</v>
      </c>
      <c r="AB96" s="20">
        <v>41884000</v>
      </c>
      <c r="AC96" s="20">
        <v>60012000</v>
      </c>
      <c r="AD96" s="20">
        <v>46790000</v>
      </c>
      <c r="AE96" s="20">
        <v>70062000</v>
      </c>
      <c r="AF96" s="20">
        <v>52790000</v>
      </c>
      <c r="AG96" s="20">
        <v>78654000</v>
      </c>
    </row>
    <row r="97" spans="1:47" x14ac:dyDescent="0.2">
      <c r="A97" s="47" t="s">
        <v>1409</v>
      </c>
      <c r="B97" s="20"/>
      <c r="C97" s="49">
        <f t="shared" ref="C97:AU97" si="42">C96/C$3</f>
        <v>0.24177901275730734</v>
      </c>
      <c r="D97" s="49">
        <f t="shared" si="42"/>
        <v>0.15420172007104416</v>
      </c>
      <c r="E97" s="49">
        <f t="shared" si="42"/>
        <v>0.134466764995051</v>
      </c>
      <c r="F97" s="49">
        <f t="shared" si="42"/>
        <v>9.7656079327657144E-2</v>
      </c>
      <c r="G97" s="49">
        <f t="shared" si="42"/>
        <v>0.47617734344057189</v>
      </c>
      <c r="H97" s="49">
        <f t="shared" si="42"/>
        <v>0.34406030604600801</v>
      </c>
      <c r="I97" s="49">
        <f t="shared" si="42"/>
        <v>0.37606557439559651</v>
      </c>
      <c r="J97" s="49">
        <f t="shared" si="42"/>
        <v>0.24809156800308804</v>
      </c>
      <c r="K97" s="49">
        <f t="shared" si="42"/>
        <v>0.32425947326883775</v>
      </c>
      <c r="L97" s="49">
        <f t="shared" si="42"/>
        <v>0.43562660310386214</v>
      </c>
      <c r="M97" s="49">
        <f t="shared" si="42"/>
        <v>0.39709804805500476</v>
      </c>
      <c r="N97" s="49">
        <f t="shared" si="42"/>
        <v>1.356691343166929</v>
      </c>
      <c r="O97" s="49">
        <f t="shared" si="42"/>
        <v>6.8791274976906882</v>
      </c>
      <c r="P97" s="49">
        <f t="shared" si="42"/>
        <v>1.5000809982998842</v>
      </c>
      <c r="Q97" s="49">
        <f t="shared" si="42"/>
        <v>0.57754912332437747</v>
      </c>
      <c r="R97" s="49">
        <f t="shared" si="42"/>
        <v>0.51874215600552254</v>
      </c>
      <c r="S97" s="49">
        <f t="shared" si="42"/>
        <v>0.37112039554812454</v>
      </c>
      <c r="T97" s="49">
        <f t="shared" si="42"/>
        <v>0.33597257085882676</v>
      </c>
      <c r="U97" s="49">
        <f t="shared" si="42"/>
        <v>0.35814085759979819</v>
      </c>
      <c r="V97" s="49">
        <f t="shared" si="42"/>
        <v>0.26572720492555912</v>
      </c>
      <c r="W97" s="49">
        <f t="shared" si="42"/>
        <v>0.25705774847382967</v>
      </c>
      <c r="X97" s="49">
        <f t="shared" si="42"/>
        <v>0.25983126355910208</v>
      </c>
      <c r="Y97" s="49">
        <f t="shared" si="42"/>
        <v>0.18925097483938272</v>
      </c>
      <c r="Z97" s="49">
        <f t="shared" si="42"/>
        <v>0.15522997027117003</v>
      </c>
      <c r="AA97" s="49">
        <f t="shared" si="42"/>
        <v>0.11708810642571527</v>
      </c>
      <c r="AB97" s="49">
        <f t="shared" si="42"/>
        <v>0.27590793878434866</v>
      </c>
      <c r="AC97" s="49">
        <f t="shared" si="42"/>
        <v>0.29795718869900661</v>
      </c>
      <c r="AD97" s="49">
        <f t="shared" si="42"/>
        <v>0.15951184043304634</v>
      </c>
      <c r="AE97" s="49">
        <f t="shared" si="42"/>
        <v>0.31597136229945522</v>
      </c>
      <c r="AF97" s="49">
        <f t="shared" si="42"/>
        <v>0.37860545491145742</v>
      </c>
      <c r="AG97" s="49">
        <f t="shared" si="42"/>
        <v>0.45690023392218476</v>
      </c>
      <c r="AH97" s="49" t="e">
        <f t="shared" si="42"/>
        <v>#DIV/0!</v>
      </c>
      <c r="AI97" s="49" t="e">
        <f t="shared" si="42"/>
        <v>#DIV/0!</v>
      </c>
      <c r="AJ97" s="49" t="e">
        <f t="shared" si="42"/>
        <v>#DIV/0!</v>
      </c>
      <c r="AK97" s="49" t="e">
        <f t="shared" si="42"/>
        <v>#DIV/0!</v>
      </c>
      <c r="AL97" s="49" t="e">
        <f t="shared" si="42"/>
        <v>#DIV/0!</v>
      </c>
      <c r="AM97" s="49" t="e">
        <f t="shared" si="42"/>
        <v>#DIV/0!</v>
      </c>
      <c r="AN97" s="49" t="e">
        <f t="shared" si="42"/>
        <v>#DIV/0!</v>
      </c>
      <c r="AO97" s="49" t="e">
        <f t="shared" si="42"/>
        <v>#DIV/0!</v>
      </c>
      <c r="AP97" s="49" t="e">
        <f t="shared" si="42"/>
        <v>#DIV/0!</v>
      </c>
      <c r="AQ97" s="49" t="e">
        <f t="shared" si="42"/>
        <v>#DIV/0!</v>
      </c>
      <c r="AR97" s="49" t="e">
        <f t="shared" si="42"/>
        <v>#DIV/0!</v>
      </c>
      <c r="AS97" s="49" t="e">
        <f t="shared" si="42"/>
        <v>#DIV/0!</v>
      </c>
      <c r="AT97" s="49" t="e">
        <f t="shared" si="42"/>
        <v>#DIV/0!</v>
      </c>
      <c r="AU97" s="49" t="e">
        <f t="shared" si="42"/>
        <v>#DIV/0!</v>
      </c>
    </row>
    <row r="98" spans="1:47" x14ac:dyDescent="0.2">
      <c r="A98" s="16" t="s">
        <v>1289</v>
      </c>
      <c r="B98" s="20">
        <v>89056000</v>
      </c>
      <c r="C98" s="16"/>
      <c r="D98" s="16"/>
      <c r="E98" s="16"/>
      <c r="F98" s="16"/>
      <c r="G98" s="16"/>
      <c r="H98" s="16"/>
      <c r="I98" s="16"/>
      <c r="J98" s="16"/>
      <c r="K98" s="16"/>
      <c r="L98" s="16"/>
      <c r="M98" s="16"/>
      <c r="N98" s="16"/>
      <c r="O98" s="16"/>
      <c r="P98" s="16"/>
      <c r="Q98" s="16"/>
      <c r="R98" s="16"/>
      <c r="S98" s="16"/>
      <c r="T98" s="20">
        <v>14583000</v>
      </c>
      <c r="U98" s="20">
        <v>15782000</v>
      </c>
      <c r="V98" s="20">
        <v>17984000</v>
      </c>
      <c r="W98" s="20">
        <v>22570000</v>
      </c>
      <c r="X98" s="20">
        <v>25398000</v>
      </c>
      <c r="Y98" s="20">
        <v>27653000</v>
      </c>
      <c r="Z98" s="20">
        <v>28653000</v>
      </c>
      <c r="AA98" s="20">
        <v>37734000</v>
      </c>
      <c r="AB98" s="20">
        <v>41884000</v>
      </c>
      <c r="AC98" s="20">
        <v>60012000</v>
      </c>
      <c r="AD98" s="20">
        <v>46790000</v>
      </c>
      <c r="AE98" s="20">
        <v>70062000</v>
      </c>
      <c r="AF98" s="20">
        <v>52790000</v>
      </c>
      <c r="AG98" s="20">
        <v>78654000</v>
      </c>
    </row>
    <row r="99" spans="1:47" x14ac:dyDescent="0.2">
      <c r="A99" s="16" t="s">
        <v>1291</v>
      </c>
      <c r="B99" s="20">
        <v>89056000</v>
      </c>
      <c r="C99" s="16"/>
      <c r="D99" s="16"/>
      <c r="E99" s="16"/>
      <c r="F99" s="16"/>
      <c r="G99" s="16"/>
      <c r="H99" s="16"/>
      <c r="I99" s="16"/>
      <c r="J99" s="16"/>
      <c r="K99" s="16"/>
      <c r="L99" s="16"/>
      <c r="M99" s="16"/>
      <c r="N99" s="16"/>
      <c r="O99" s="16"/>
      <c r="P99" s="16"/>
      <c r="Q99" s="16"/>
      <c r="R99" s="16"/>
      <c r="S99" s="16"/>
      <c r="T99" s="20">
        <v>14583000</v>
      </c>
      <c r="U99" s="20">
        <v>15782000</v>
      </c>
      <c r="V99" s="20">
        <v>17984000</v>
      </c>
      <c r="W99" s="20">
        <v>22570000</v>
      </c>
      <c r="X99" s="20">
        <v>25398000</v>
      </c>
      <c r="Y99" s="20">
        <v>27653000</v>
      </c>
      <c r="Z99" s="20">
        <v>28653000</v>
      </c>
      <c r="AA99" s="20">
        <v>37734000</v>
      </c>
      <c r="AB99" s="20">
        <v>41884000</v>
      </c>
      <c r="AC99" s="20">
        <v>60012000</v>
      </c>
      <c r="AD99" s="20">
        <v>46790000</v>
      </c>
      <c r="AE99" s="20">
        <v>70062000</v>
      </c>
      <c r="AF99" s="20">
        <v>52790000</v>
      </c>
      <c r="AG99" s="20">
        <v>78654000</v>
      </c>
    </row>
    <row r="100" spans="1:47" x14ac:dyDescent="0.2">
      <c r="A100" s="47" t="s">
        <v>1410</v>
      </c>
      <c r="B100" s="20"/>
      <c r="C100" s="49">
        <f t="shared" ref="C100:AU100" si="43">C99/C$3</f>
        <v>0</v>
      </c>
      <c r="D100" s="49">
        <f t="shared" si="43"/>
        <v>0</v>
      </c>
      <c r="E100" s="49">
        <f t="shared" si="43"/>
        <v>0</v>
      </c>
      <c r="F100" s="49">
        <f t="shared" si="43"/>
        <v>0</v>
      </c>
      <c r="G100" s="49">
        <f t="shared" si="43"/>
        <v>0</v>
      </c>
      <c r="H100" s="49">
        <f t="shared" si="43"/>
        <v>0</v>
      </c>
      <c r="I100" s="49">
        <f t="shared" si="43"/>
        <v>0</v>
      </c>
      <c r="J100" s="49">
        <f t="shared" si="43"/>
        <v>0</v>
      </c>
      <c r="K100" s="49">
        <f t="shared" si="43"/>
        <v>0</v>
      </c>
      <c r="L100" s="49">
        <f t="shared" si="43"/>
        <v>0</v>
      </c>
      <c r="M100" s="49">
        <f t="shared" si="43"/>
        <v>0</v>
      </c>
      <c r="N100" s="49">
        <f t="shared" si="43"/>
        <v>0</v>
      </c>
      <c r="O100" s="49">
        <f t="shared" si="43"/>
        <v>0</v>
      </c>
      <c r="P100" s="49">
        <f t="shared" si="43"/>
        <v>0</v>
      </c>
      <c r="Q100" s="49">
        <f t="shared" si="43"/>
        <v>0</v>
      </c>
      <c r="R100" s="49">
        <f t="shared" si="43"/>
        <v>0</v>
      </c>
      <c r="S100" s="49">
        <f t="shared" si="43"/>
        <v>0</v>
      </c>
      <c r="T100" s="49">
        <f t="shared" si="43"/>
        <v>0.33597257085882676</v>
      </c>
      <c r="U100" s="49">
        <f t="shared" si="43"/>
        <v>0.35814085759979819</v>
      </c>
      <c r="V100" s="49">
        <f t="shared" si="43"/>
        <v>0.26572720492555912</v>
      </c>
      <c r="W100" s="49">
        <f t="shared" si="43"/>
        <v>0.25705774847382967</v>
      </c>
      <c r="X100" s="49">
        <f t="shared" si="43"/>
        <v>0.25983126355910208</v>
      </c>
      <c r="Y100" s="49">
        <f t="shared" si="43"/>
        <v>0.18925097483938272</v>
      </c>
      <c r="Z100" s="49">
        <f t="shared" si="43"/>
        <v>0.15522997027117003</v>
      </c>
      <c r="AA100" s="49">
        <f t="shared" si="43"/>
        <v>0.11708810642571527</v>
      </c>
      <c r="AB100" s="49">
        <f t="shared" si="43"/>
        <v>0.27590793878434866</v>
      </c>
      <c r="AC100" s="49">
        <f t="shared" si="43"/>
        <v>0.29795718869900661</v>
      </c>
      <c r="AD100" s="49">
        <f t="shared" si="43"/>
        <v>0.15951184043304634</v>
      </c>
      <c r="AE100" s="49">
        <f t="shared" si="43"/>
        <v>0.31597136229945522</v>
      </c>
      <c r="AF100" s="49">
        <f t="shared" si="43"/>
        <v>0.37860545491145742</v>
      </c>
      <c r="AG100" s="49">
        <f t="shared" si="43"/>
        <v>0.45690023392218476</v>
      </c>
      <c r="AH100" s="49" t="e">
        <f t="shared" si="43"/>
        <v>#DIV/0!</v>
      </c>
      <c r="AI100" s="49" t="e">
        <f t="shared" si="43"/>
        <v>#DIV/0!</v>
      </c>
      <c r="AJ100" s="49" t="e">
        <f t="shared" si="43"/>
        <v>#DIV/0!</v>
      </c>
      <c r="AK100" s="49" t="e">
        <f t="shared" si="43"/>
        <v>#DIV/0!</v>
      </c>
      <c r="AL100" s="49" t="e">
        <f t="shared" si="43"/>
        <v>#DIV/0!</v>
      </c>
      <c r="AM100" s="49" t="e">
        <f t="shared" si="43"/>
        <v>#DIV/0!</v>
      </c>
      <c r="AN100" s="49" t="e">
        <f t="shared" si="43"/>
        <v>#DIV/0!</v>
      </c>
      <c r="AO100" s="49" t="e">
        <f t="shared" si="43"/>
        <v>#DIV/0!</v>
      </c>
      <c r="AP100" s="49" t="e">
        <f t="shared" si="43"/>
        <v>#DIV/0!</v>
      </c>
      <c r="AQ100" s="49" t="e">
        <f t="shared" si="43"/>
        <v>#DIV/0!</v>
      </c>
      <c r="AR100" s="49" t="e">
        <f t="shared" si="43"/>
        <v>#DIV/0!</v>
      </c>
      <c r="AS100" s="49" t="e">
        <f t="shared" si="43"/>
        <v>#DIV/0!</v>
      </c>
      <c r="AT100" s="49" t="e">
        <f t="shared" si="43"/>
        <v>#DIV/0!</v>
      </c>
      <c r="AU100" s="49" t="e">
        <f t="shared" si="43"/>
        <v>#DIV/0!</v>
      </c>
    </row>
    <row r="101" spans="1:47" x14ac:dyDescent="0.2">
      <c r="A101" s="16" t="s">
        <v>1292</v>
      </c>
      <c r="B101" s="20">
        <v>66752000</v>
      </c>
      <c r="C101" s="16"/>
      <c r="D101" s="20">
        <v>41400000</v>
      </c>
      <c r="E101" s="20">
        <v>59500000</v>
      </c>
      <c r="F101" s="20">
        <v>72400000</v>
      </c>
      <c r="G101" s="20">
        <v>70700000</v>
      </c>
      <c r="H101" s="20">
        <v>59442000</v>
      </c>
      <c r="I101" s="20">
        <v>51287000</v>
      </c>
      <c r="J101" s="20">
        <v>51104000</v>
      </c>
      <c r="K101" s="20">
        <v>59060000</v>
      </c>
      <c r="L101" s="20">
        <v>66678000</v>
      </c>
      <c r="M101" s="20">
        <v>32720000</v>
      </c>
      <c r="N101" s="20">
        <v>30710000</v>
      </c>
      <c r="O101" s="20">
        <v>41546000</v>
      </c>
      <c r="P101" s="20">
        <v>44623000</v>
      </c>
      <c r="Q101" s="20">
        <v>30770000</v>
      </c>
      <c r="R101" s="20">
        <v>39870000</v>
      </c>
      <c r="S101" s="20">
        <v>22067000</v>
      </c>
      <c r="T101" s="20">
        <v>10291000</v>
      </c>
      <c r="U101" s="20">
        <v>10790000</v>
      </c>
      <c r="V101" s="20">
        <v>9274000</v>
      </c>
      <c r="W101" s="20">
        <v>9747000</v>
      </c>
      <c r="X101" s="20">
        <v>11005000</v>
      </c>
      <c r="Y101" s="20">
        <v>21221000</v>
      </c>
      <c r="Z101" s="20">
        <v>26887000</v>
      </c>
      <c r="AA101" s="20">
        <v>27863000</v>
      </c>
      <c r="AB101" s="20">
        <v>55908000</v>
      </c>
      <c r="AC101" s="20">
        <v>40503000</v>
      </c>
      <c r="AD101" s="20">
        <v>32105000</v>
      </c>
      <c r="AE101" s="20">
        <v>36082000</v>
      </c>
      <c r="AF101" s="20">
        <v>24537000</v>
      </c>
      <c r="AG101" s="20">
        <v>21425000</v>
      </c>
    </row>
    <row r="102" spans="1:47" x14ac:dyDescent="0.2">
      <c r="A102" s="16" t="s">
        <v>1374</v>
      </c>
      <c r="B102" s="20">
        <v>33031000</v>
      </c>
      <c r="C102" s="20">
        <v>2500000</v>
      </c>
      <c r="D102" s="20">
        <v>3700000</v>
      </c>
      <c r="E102" s="20">
        <v>9400000</v>
      </c>
      <c r="F102" s="20">
        <v>9800000</v>
      </c>
      <c r="G102" s="20">
        <v>4500000</v>
      </c>
      <c r="H102" s="20">
        <v>7400000</v>
      </c>
      <c r="I102" s="20">
        <v>6973000</v>
      </c>
      <c r="J102" s="16"/>
      <c r="K102" s="16"/>
      <c r="L102" s="16"/>
      <c r="M102" s="16"/>
      <c r="N102" s="16"/>
      <c r="O102" s="16"/>
      <c r="P102" s="16"/>
      <c r="Q102" s="16"/>
      <c r="R102" s="16"/>
      <c r="S102" s="16"/>
      <c r="T102" s="16"/>
      <c r="U102" s="16"/>
      <c r="V102" s="16"/>
      <c r="W102" s="20">
        <v>2375000</v>
      </c>
      <c r="X102" s="20">
        <v>2375000</v>
      </c>
      <c r="Y102" s="20">
        <v>10643000</v>
      </c>
      <c r="Z102" s="20">
        <v>12120000</v>
      </c>
      <c r="AA102" s="20">
        <v>15792000</v>
      </c>
      <c r="AB102" s="20">
        <v>16864000</v>
      </c>
      <c r="AC102" s="20">
        <v>11642000</v>
      </c>
      <c r="AD102" s="20">
        <v>34222000</v>
      </c>
      <c r="AE102" s="20">
        <v>34237000</v>
      </c>
      <c r="AF102" s="20">
        <v>33654000</v>
      </c>
      <c r="AG102" s="20">
        <v>32959000</v>
      </c>
    </row>
    <row r="103" spans="1:47" x14ac:dyDescent="0.2">
      <c r="A103" s="47"/>
      <c r="B103" s="20"/>
      <c r="C103" s="49">
        <f t="shared" ref="C103:AU103" si="44">C102/C$3</f>
        <v>8.6349647413324043E-2</v>
      </c>
      <c r="D103" s="49">
        <f t="shared" si="44"/>
        <v>7.1318295532857914E-2</v>
      </c>
      <c r="E103" s="49">
        <f t="shared" si="44"/>
        <v>0.12392035205426269</v>
      </c>
      <c r="F103" s="49">
        <f t="shared" si="44"/>
        <v>9.4755403704063365E-2</v>
      </c>
      <c r="G103" s="49">
        <f t="shared" si="44"/>
        <v>0.12908421960738395</v>
      </c>
      <c r="H103" s="49">
        <f t="shared" si="44"/>
        <v>9.3408895503557215E-2</v>
      </c>
      <c r="I103" s="49">
        <f t="shared" si="44"/>
        <v>7.6868888147402656E-2</v>
      </c>
      <c r="J103" s="49">
        <f t="shared" si="44"/>
        <v>0</v>
      </c>
      <c r="K103" s="49">
        <f t="shared" si="44"/>
        <v>0</v>
      </c>
      <c r="L103" s="49">
        <f t="shared" si="44"/>
        <v>0</v>
      </c>
      <c r="M103" s="49">
        <f t="shared" si="44"/>
        <v>0</v>
      </c>
      <c r="N103" s="49">
        <f t="shared" si="44"/>
        <v>0</v>
      </c>
      <c r="O103" s="49">
        <f t="shared" si="44"/>
        <v>0</v>
      </c>
      <c r="P103" s="49">
        <f t="shared" si="44"/>
        <v>0</v>
      </c>
      <c r="Q103" s="49">
        <f t="shared" si="44"/>
        <v>0</v>
      </c>
      <c r="R103" s="49">
        <f t="shared" si="44"/>
        <v>0</v>
      </c>
      <c r="S103" s="49">
        <f t="shared" si="44"/>
        <v>0</v>
      </c>
      <c r="T103" s="49">
        <f t="shared" si="44"/>
        <v>0</v>
      </c>
      <c r="U103" s="49">
        <f t="shared" si="44"/>
        <v>0</v>
      </c>
      <c r="V103" s="49">
        <f t="shared" si="44"/>
        <v>0</v>
      </c>
      <c r="W103" s="49">
        <f t="shared" si="44"/>
        <v>2.7049718769399444E-2</v>
      </c>
      <c r="X103" s="49">
        <f t="shared" si="44"/>
        <v>2.4297159262653259E-2</v>
      </c>
      <c r="Y103" s="49">
        <f t="shared" si="44"/>
        <v>7.2838322251312718E-2</v>
      </c>
      <c r="Z103" s="49">
        <f t="shared" si="44"/>
        <v>6.5661090974298703E-2</v>
      </c>
      <c r="AA103" s="49">
        <f t="shared" si="44"/>
        <v>4.9002368597946031E-2</v>
      </c>
      <c r="AB103" s="49">
        <f t="shared" si="44"/>
        <v>0.1110904278402076</v>
      </c>
      <c r="AC103" s="49">
        <f t="shared" si="44"/>
        <v>5.7802066100677112E-2</v>
      </c>
      <c r="AD103" s="49">
        <f t="shared" si="44"/>
        <v>0.11666625781790366</v>
      </c>
      <c r="AE103" s="49">
        <f t="shared" si="44"/>
        <v>0.15440483473275737</v>
      </c>
      <c r="AF103" s="49">
        <f t="shared" si="44"/>
        <v>0.24136366697461994</v>
      </c>
      <c r="AG103" s="49">
        <f t="shared" si="44"/>
        <v>0.19145847394717735</v>
      </c>
      <c r="AH103" s="49" t="e">
        <f t="shared" si="44"/>
        <v>#DIV/0!</v>
      </c>
      <c r="AI103" s="49" t="e">
        <f t="shared" si="44"/>
        <v>#DIV/0!</v>
      </c>
      <c r="AJ103" s="49" t="e">
        <f t="shared" si="44"/>
        <v>#DIV/0!</v>
      </c>
      <c r="AK103" s="49" t="e">
        <f t="shared" si="44"/>
        <v>#DIV/0!</v>
      </c>
      <c r="AL103" s="49" t="e">
        <f t="shared" si="44"/>
        <v>#DIV/0!</v>
      </c>
      <c r="AM103" s="49" t="e">
        <f t="shared" si="44"/>
        <v>#DIV/0!</v>
      </c>
      <c r="AN103" s="49" t="e">
        <f t="shared" si="44"/>
        <v>#DIV/0!</v>
      </c>
      <c r="AO103" s="49" t="e">
        <f t="shared" si="44"/>
        <v>#DIV/0!</v>
      </c>
      <c r="AP103" s="49" t="e">
        <f t="shared" si="44"/>
        <v>#DIV/0!</v>
      </c>
      <c r="AQ103" s="49" t="e">
        <f t="shared" si="44"/>
        <v>#DIV/0!</v>
      </c>
      <c r="AR103" s="49" t="e">
        <f t="shared" si="44"/>
        <v>#DIV/0!</v>
      </c>
      <c r="AS103" s="49" t="e">
        <f t="shared" si="44"/>
        <v>#DIV/0!</v>
      </c>
      <c r="AT103" s="49" t="e">
        <f t="shared" si="44"/>
        <v>#DIV/0!</v>
      </c>
      <c r="AU103" s="49" t="e">
        <f t="shared" si="44"/>
        <v>#DIV/0!</v>
      </c>
    </row>
    <row r="104" spans="1:47" x14ac:dyDescent="0.2">
      <c r="A104" s="16" t="s">
        <v>1375</v>
      </c>
      <c r="B104" s="20">
        <v>33031000</v>
      </c>
      <c r="C104" s="20">
        <v>2500000</v>
      </c>
      <c r="D104" s="20">
        <v>3700000</v>
      </c>
      <c r="E104" s="20">
        <v>9400000</v>
      </c>
      <c r="F104" s="20">
        <v>9800000</v>
      </c>
      <c r="G104" s="20">
        <v>4500000</v>
      </c>
      <c r="H104" s="20">
        <v>7400000</v>
      </c>
      <c r="I104" s="20">
        <v>6973000</v>
      </c>
      <c r="J104" s="16"/>
      <c r="K104" s="16"/>
      <c r="L104" s="16"/>
      <c r="M104" s="16"/>
      <c r="N104" s="16"/>
      <c r="O104" s="16"/>
      <c r="P104" s="16"/>
      <c r="Q104" s="16"/>
      <c r="R104" s="16"/>
      <c r="S104" s="16"/>
      <c r="T104" s="16"/>
      <c r="U104" s="16"/>
      <c r="V104" s="16"/>
      <c r="W104" s="20">
        <v>2375000</v>
      </c>
      <c r="X104" s="20">
        <v>2375000</v>
      </c>
      <c r="Y104" s="20">
        <v>10643000</v>
      </c>
      <c r="Z104" s="20">
        <v>12120000</v>
      </c>
      <c r="AA104" s="20">
        <v>15792000</v>
      </c>
      <c r="AB104" s="20">
        <v>16864000</v>
      </c>
      <c r="AC104" s="20">
        <v>11642000</v>
      </c>
      <c r="AD104" s="20">
        <v>34222000</v>
      </c>
      <c r="AE104" s="20">
        <v>34237000</v>
      </c>
      <c r="AF104" s="20">
        <v>33654000</v>
      </c>
      <c r="AG104" s="20">
        <v>32959000</v>
      </c>
    </row>
    <row r="105" spans="1:47" x14ac:dyDescent="0.2">
      <c r="A105" s="16" t="s">
        <v>1384</v>
      </c>
      <c r="B105" s="20">
        <v>33031000</v>
      </c>
      <c r="C105" s="16"/>
      <c r="D105" s="16"/>
      <c r="E105" s="16"/>
      <c r="F105" s="16"/>
      <c r="G105" s="16"/>
      <c r="H105" s="16"/>
      <c r="I105" s="16"/>
      <c r="J105" s="16"/>
      <c r="K105" s="16"/>
      <c r="L105" s="16"/>
      <c r="M105" s="16"/>
      <c r="N105" s="16"/>
      <c r="O105" s="16"/>
      <c r="P105" s="16"/>
      <c r="Q105" s="16"/>
      <c r="R105" s="16"/>
      <c r="S105" s="16"/>
      <c r="T105" s="16"/>
      <c r="U105" s="16"/>
      <c r="V105" s="16"/>
      <c r="W105" s="20">
        <v>2375000</v>
      </c>
      <c r="X105" s="20">
        <v>2375000</v>
      </c>
      <c r="Y105" s="20">
        <v>10643000</v>
      </c>
      <c r="Z105" s="20">
        <v>12120000</v>
      </c>
      <c r="AA105" s="20">
        <v>15792000</v>
      </c>
      <c r="AB105" s="20">
        <v>16864000</v>
      </c>
      <c r="AC105" s="20">
        <v>11642000</v>
      </c>
      <c r="AD105" s="20">
        <v>34222000</v>
      </c>
      <c r="AE105" s="20">
        <v>34237000</v>
      </c>
      <c r="AF105" s="20">
        <v>33654000</v>
      </c>
      <c r="AG105" s="20">
        <v>32959000</v>
      </c>
    </row>
    <row r="106" spans="1:47" x14ac:dyDescent="0.2">
      <c r="A106" s="16" t="s">
        <v>1385</v>
      </c>
      <c r="B106" s="20">
        <v>33031000</v>
      </c>
      <c r="C106" s="16"/>
      <c r="D106" s="16"/>
      <c r="E106" s="16"/>
      <c r="F106" s="16"/>
      <c r="G106" s="16"/>
      <c r="H106" s="16"/>
      <c r="I106" s="16"/>
      <c r="J106" s="16"/>
      <c r="K106" s="16"/>
      <c r="L106" s="16"/>
      <c r="M106" s="16"/>
      <c r="N106" s="16"/>
      <c r="O106" s="16"/>
      <c r="P106" s="16"/>
      <c r="Q106" s="16"/>
      <c r="R106" s="16"/>
      <c r="S106" s="16"/>
      <c r="T106" s="16"/>
      <c r="U106" s="16"/>
      <c r="V106" s="16"/>
      <c r="W106" s="20">
        <v>2375000</v>
      </c>
      <c r="X106" s="20">
        <v>2375000</v>
      </c>
      <c r="Y106" s="20">
        <v>10643000</v>
      </c>
      <c r="Z106" s="20">
        <v>12120000</v>
      </c>
      <c r="AA106" s="20">
        <v>15792000</v>
      </c>
      <c r="AB106" s="20">
        <v>16864000</v>
      </c>
      <c r="AC106" s="20">
        <v>11642000</v>
      </c>
      <c r="AD106" s="20">
        <v>34222000</v>
      </c>
      <c r="AE106" s="20">
        <v>34237000</v>
      </c>
      <c r="AF106" s="20">
        <v>33654000</v>
      </c>
      <c r="AG106" s="20">
        <v>32959000</v>
      </c>
    </row>
    <row r="107" spans="1:47" x14ac:dyDescent="0.2">
      <c r="A107" s="16" t="s">
        <v>1386</v>
      </c>
      <c r="B107" s="16"/>
      <c r="C107" s="16"/>
      <c r="D107" s="16"/>
      <c r="E107" s="16"/>
      <c r="F107" s="16"/>
      <c r="G107" s="16"/>
      <c r="H107" s="20">
        <v>5000000</v>
      </c>
      <c r="I107" s="16"/>
      <c r="J107" s="16"/>
      <c r="K107" s="16"/>
      <c r="L107" s="16"/>
      <c r="M107" s="16"/>
      <c r="N107" s="16"/>
      <c r="O107" s="20">
        <v>-3397000</v>
      </c>
      <c r="P107" s="20">
        <v>-1964000</v>
      </c>
      <c r="Q107" s="20">
        <v>-1964000</v>
      </c>
      <c r="R107" s="16"/>
      <c r="S107" s="16"/>
      <c r="T107" s="16"/>
      <c r="U107" s="16"/>
      <c r="V107" s="16"/>
      <c r="W107" s="16"/>
      <c r="X107" s="16"/>
      <c r="Y107" s="16"/>
      <c r="Z107" s="16"/>
      <c r="AA107" s="16"/>
      <c r="AB107" s="16"/>
      <c r="AC107" s="20">
        <v>600000</v>
      </c>
      <c r="AD107" s="20">
        <v>-37600000</v>
      </c>
      <c r="AE107" s="16"/>
      <c r="AF107" s="16"/>
      <c r="AG107" s="16"/>
    </row>
    <row r="108" spans="1:47" x14ac:dyDescent="0.2">
      <c r="A108" s="16" t="s">
        <v>1293</v>
      </c>
      <c r="B108" s="20">
        <v>-14297000</v>
      </c>
      <c r="C108" s="20">
        <v>-20900000</v>
      </c>
      <c r="D108" s="20">
        <v>-24900000</v>
      </c>
      <c r="E108" s="20">
        <v>-32900000</v>
      </c>
      <c r="F108" s="20">
        <v>-30800000</v>
      </c>
      <c r="G108" s="20">
        <v>-69600000</v>
      </c>
      <c r="H108" s="20">
        <v>-61293000</v>
      </c>
      <c r="I108" s="20">
        <v>-45882000</v>
      </c>
      <c r="J108" s="20">
        <v>-23137000</v>
      </c>
      <c r="K108" s="20">
        <v>-43854000</v>
      </c>
      <c r="L108" s="20">
        <v>-74017000</v>
      </c>
      <c r="M108" s="20">
        <v>-15380000</v>
      </c>
      <c r="N108" s="20">
        <v>-43627000</v>
      </c>
      <c r="O108" s="20">
        <v>-78080000</v>
      </c>
      <c r="P108" s="20">
        <v>-62139000</v>
      </c>
      <c r="Q108" s="20">
        <v>-27240000</v>
      </c>
      <c r="R108" s="20">
        <v>-31376000</v>
      </c>
      <c r="S108" s="20">
        <v>-11358000</v>
      </c>
      <c r="T108" s="20">
        <v>254000</v>
      </c>
      <c r="U108" s="20">
        <v>1215000</v>
      </c>
      <c r="V108" s="20">
        <v>15983000</v>
      </c>
      <c r="W108" s="20">
        <v>20710000</v>
      </c>
      <c r="X108" s="20">
        <v>27329000</v>
      </c>
      <c r="Y108" s="20">
        <v>43885000</v>
      </c>
      <c r="Z108" s="20">
        <v>68076000</v>
      </c>
      <c r="AA108" s="20">
        <v>163727000</v>
      </c>
      <c r="AB108" s="20">
        <v>-5721000</v>
      </c>
      <c r="AC108" s="20">
        <v>20386000</v>
      </c>
      <c r="AD108" s="20">
        <v>103851000</v>
      </c>
      <c r="AE108" s="20">
        <v>3037000</v>
      </c>
      <c r="AF108" s="20">
        <v>9821000</v>
      </c>
      <c r="AG108" s="20">
        <v>23021000</v>
      </c>
    </row>
    <row r="109" spans="1:47" x14ac:dyDescent="0.2">
      <c r="A109" s="16" t="s">
        <v>1295</v>
      </c>
      <c r="B109" s="20">
        <v>3024000</v>
      </c>
      <c r="C109" s="16"/>
      <c r="D109" s="16"/>
      <c r="E109" s="16"/>
      <c r="F109" s="16"/>
      <c r="G109" s="16"/>
      <c r="H109" s="16"/>
      <c r="I109" s="16"/>
      <c r="J109" s="16"/>
      <c r="K109" s="16"/>
      <c r="L109" s="16"/>
      <c r="M109" s="16"/>
      <c r="N109" s="16"/>
      <c r="O109" s="16"/>
      <c r="P109" s="20">
        <v>7920000</v>
      </c>
      <c r="Q109" s="20">
        <v>1959000</v>
      </c>
      <c r="R109" s="20">
        <v>316000</v>
      </c>
      <c r="S109" s="20">
        <v>382000</v>
      </c>
      <c r="T109" s="20">
        <v>-2297000</v>
      </c>
      <c r="U109" s="20">
        <v>-2924000</v>
      </c>
      <c r="V109" s="20">
        <v>-2077000</v>
      </c>
      <c r="W109" s="20">
        <v>-4860000</v>
      </c>
      <c r="X109" s="20">
        <v>-11802000</v>
      </c>
      <c r="Y109" s="20">
        <v>-12178000</v>
      </c>
      <c r="Z109" s="20">
        <v>-11400000</v>
      </c>
      <c r="AA109" s="20">
        <v>-34277000</v>
      </c>
      <c r="AB109" s="20">
        <v>-7315000</v>
      </c>
      <c r="AC109" s="20">
        <v>-19337000</v>
      </c>
      <c r="AD109" s="20">
        <v>-18733000</v>
      </c>
      <c r="AE109" s="20">
        <v>247000</v>
      </c>
      <c r="AF109" s="20">
        <v>7055000</v>
      </c>
      <c r="AG109" s="20">
        <v>5018000</v>
      </c>
    </row>
    <row r="110" spans="1:47" x14ac:dyDescent="0.2">
      <c r="A110" s="16" t="s">
        <v>1296</v>
      </c>
      <c r="B110" s="20">
        <v>6670000</v>
      </c>
      <c r="C110" s="16"/>
      <c r="D110" s="16"/>
      <c r="E110" s="16"/>
      <c r="F110" s="16"/>
      <c r="G110" s="16"/>
      <c r="H110" s="16"/>
      <c r="I110" s="16"/>
      <c r="J110" s="16"/>
      <c r="K110" s="16"/>
      <c r="L110" s="16"/>
      <c r="M110" s="16"/>
      <c r="N110" s="16"/>
      <c r="O110" s="16"/>
      <c r="P110" s="20">
        <v>8655000</v>
      </c>
      <c r="Q110" s="20">
        <v>2161000</v>
      </c>
      <c r="R110" s="20">
        <v>586000</v>
      </c>
      <c r="S110" s="20">
        <v>440000</v>
      </c>
      <c r="T110" s="20">
        <v>31000</v>
      </c>
      <c r="U110" s="16"/>
      <c r="V110" s="16"/>
      <c r="W110" s="16"/>
      <c r="X110" s="16"/>
      <c r="Y110" s="20">
        <v>664000</v>
      </c>
      <c r="Z110" s="20">
        <v>2060000</v>
      </c>
      <c r="AA110" s="20">
        <v>13999000</v>
      </c>
      <c r="AB110" s="20">
        <v>28430000</v>
      </c>
      <c r="AC110" s="20">
        <v>8078000</v>
      </c>
      <c r="AD110" s="20">
        <v>886000</v>
      </c>
      <c r="AE110" s="20">
        <v>2046000</v>
      </c>
      <c r="AF110" s="20">
        <v>7711000</v>
      </c>
      <c r="AG110" s="20">
        <v>8055000</v>
      </c>
    </row>
    <row r="111" spans="1:47" x14ac:dyDescent="0.2">
      <c r="A111" s="16" t="s">
        <v>1297</v>
      </c>
      <c r="B111" s="20">
        <v>3646000</v>
      </c>
      <c r="C111" s="16"/>
      <c r="D111" s="16"/>
      <c r="E111" s="16"/>
      <c r="F111" s="16"/>
      <c r="G111" s="16"/>
      <c r="H111" s="16"/>
      <c r="I111" s="16"/>
      <c r="J111" s="16"/>
      <c r="K111" s="16"/>
      <c r="L111" s="16"/>
      <c r="M111" s="16"/>
      <c r="N111" s="16"/>
      <c r="O111" s="16"/>
      <c r="P111" s="20">
        <v>735000</v>
      </c>
      <c r="Q111" s="20">
        <v>202000</v>
      </c>
      <c r="R111" s="20">
        <v>270000</v>
      </c>
      <c r="S111" s="20">
        <v>58000</v>
      </c>
      <c r="T111" s="20">
        <v>2508000</v>
      </c>
      <c r="U111" s="16"/>
      <c r="V111" s="16"/>
      <c r="W111" s="16"/>
      <c r="X111" s="16"/>
      <c r="Y111" s="20">
        <v>12842000</v>
      </c>
      <c r="Z111" s="20">
        <v>13460000</v>
      </c>
      <c r="AA111" s="20">
        <v>48276000</v>
      </c>
      <c r="AB111" s="20">
        <v>35745000</v>
      </c>
      <c r="AC111" s="20">
        <v>27415000</v>
      </c>
      <c r="AD111" s="20">
        <v>19619000</v>
      </c>
      <c r="AE111" s="20">
        <v>1799000</v>
      </c>
      <c r="AF111" s="20">
        <v>656000</v>
      </c>
      <c r="AG111" s="20">
        <v>3037000</v>
      </c>
    </row>
    <row r="112" spans="1:47" x14ac:dyDescent="0.2">
      <c r="A112" s="16" t="s">
        <v>1376</v>
      </c>
      <c r="B112" s="16"/>
      <c r="C112" s="16"/>
      <c r="D112" s="16"/>
      <c r="E112" s="16"/>
      <c r="F112" s="16"/>
      <c r="G112" s="16"/>
      <c r="H112" s="16"/>
      <c r="I112" s="16"/>
      <c r="J112" s="16"/>
      <c r="K112" s="16"/>
      <c r="L112" s="16"/>
      <c r="M112" s="16"/>
      <c r="N112" s="16"/>
      <c r="O112" s="16"/>
      <c r="P112" s="16"/>
      <c r="Q112" s="16"/>
      <c r="R112" s="16"/>
      <c r="S112" s="16"/>
      <c r="T112" s="20">
        <v>2297000</v>
      </c>
      <c r="U112" s="20">
        <v>2924000</v>
      </c>
      <c r="V112" s="20">
        <v>2077000</v>
      </c>
      <c r="W112" s="20">
        <v>4860000</v>
      </c>
      <c r="X112" s="20">
        <v>11802000</v>
      </c>
      <c r="Y112" s="20">
        <v>12178000</v>
      </c>
      <c r="Z112" s="20">
        <v>11400000</v>
      </c>
      <c r="AA112" s="16"/>
      <c r="AB112" s="16"/>
      <c r="AC112" s="16"/>
      <c r="AD112" s="16"/>
      <c r="AE112" s="16"/>
      <c r="AF112" s="16"/>
      <c r="AG112" s="16"/>
    </row>
    <row r="113" spans="1:47" x14ac:dyDescent="0.2">
      <c r="A113" s="16" t="s">
        <v>1298</v>
      </c>
      <c r="B113" s="20">
        <v>-73223000</v>
      </c>
      <c r="C113" s="20">
        <v>-5500000</v>
      </c>
      <c r="D113" s="20">
        <v>-33800000</v>
      </c>
      <c r="E113" s="20">
        <v>3700000</v>
      </c>
      <c r="F113" s="20">
        <v>-61300000</v>
      </c>
      <c r="G113" s="20">
        <v>-39900000</v>
      </c>
      <c r="H113" s="20">
        <v>-7917000</v>
      </c>
      <c r="I113" s="20">
        <v>-2850000</v>
      </c>
      <c r="J113" s="20">
        <v>-8363000</v>
      </c>
      <c r="K113" s="20">
        <v>20693000</v>
      </c>
      <c r="L113" s="20">
        <v>3974000</v>
      </c>
      <c r="M113" s="20">
        <v>3705000</v>
      </c>
      <c r="N113" s="20">
        <v>699000</v>
      </c>
      <c r="O113" s="20">
        <v>4728000</v>
      </c>
      <c r="P113" s="20">
        <v>-1201000</v>
      </c>
      <c r="Q113" s="20">
        <v>-74198000</v>
      </c>
      <c r="R113" s="20">
        <v>-663000</v>
      </c>
      <c r="S113" s="20">
        <v>-6129000</v>
      </c>
      <c r="T113" s="20">
        <v>-1515000</v>
      </c>
      <c r="U113" s="20">
        <v>-2156000</v>
      </c>
      <c r="V113" s="20">
        <v>-4700000</v>
      </c>
      <c r="W113" s="20">
        <v>-4548000</v>
      </c>
      <c r="X113" s="20">
        <v>19802000</v>
      </c>
      <c r="Y113" s="20">
        <v>-23747000</v>
      </c>
      <c r="Z113" s="20">
        <v>555000</v>
      </c>
      <c r="AA113" s="20">
        <v>43880000</v>
      </c>
      <c r="AB113" s="20">
        <v>809675000</v>
      </c>
      <c r="AC113" s="20">
        <v>243000</v>
      </c>
      <c r="AD113" s="20">
        <v>-12913000</v>
      </c>
      <c r="AE113" s="20">
        <v>32727000</v>
      </c>
      <c r="AF113" s="20">
        <v>46784000</v>
      </c>
      <c r="AG113" s="20">
        <v>-25521000</v>
      </c>
    </row>
    <row r="114" spans="1:47" x14ac:dyDescent="0.2">
      <c r="A114" s="16" t="s">
        <v>1299</v>
      </c>
      <c r="B114" s="20">
        <v>-48808000</v>
      </c>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20">
        <v>50377000</v>
      </c>
      <c r="AB114" s="20">
        <v>1049000</v>
      </c>
      <c r="AC114" s="20">
        <v>-16933000</v>
      </c>
      <c r="AD114" s="20">
        <v>-5263000</v>
      </c>
      <c r="AE114" s="20">
        <v>28540000</v>
      </c>
      <c r="AF114" s="20">
        <v>46365000</v>
      </c>
      <c r="AG114" s="20">
        <v>59969000</v>
      </c>
    </row>
    <row r="115" spans="1:47" x14ac:dyDescent="0.2">
      <c r="A115" s="16" t="s">
        <v>1383</v>
      </c>
      <c r="B115" s="20">
        <v>-39862000</v>
      </c>
      <c r="C115" s="16"/>
      <c r="D115" s="16"/>
      <c r="E115" s="16"/>
      <c r="F115" s="16"/>
      <c r="G115" s="16"/>
      <c r="H115" s="16"/>
      <c r="I115" s="16"/>
      <c r="J115" s="16"/>
      <c r="K115" s="16"/>
      <c r="L115" s="16"/>
      <c r="M115" s="16"/>
      <c r="N115" s="16"/>
      <c r="O115" s="16"/>
      <c r="P115" s="16"/>
      <c r="Q115" s="16"/>
      <c r="R115" s="16"/>
      <c r="S115" s="16"/>
      <c r="T115" s="16"/>
      <c r="U115" s="16"/>
      <c r="V115" s="16"/>
      <c r="W115" s="16">
        <v>0</v>
      </c>
      <c r="X115" s="20">
        <v>-5143000</v>
      </c>
      <c r="Y115" s="20">
        <v>-23132000</v>
      </c>
      <c r="Z115" s="20">
        <v>-2048000</v>
      </c>
      <c r="AA115" s="20">
        <v>50187000</v>
      </c>
      <c r="AB115" s="20">
        <v>2888000</v>
      </c>
      <c r="AC115" s="16"/>
      <c r="AD115" s="16"/>
      <c r="AE115" s="16"/>
      <c r="AF115" s="16"/>
      <c r="AG115" s="16"/>
    </row>
    <row r="116" spans="1:47" x14ac:dyDescent="0.2">
      <c r="A116" s="16" t="s">
        <v>1300</v>
      </c>
      <c r="B116" s="20">
        <v>-4081000</v>
      </c>
      <c r="C116" s="20">
        <v>-5500000</v>
      </c>
      <c r="D116" s="20">
        <v>-33800000</v>
      </c>
      <c r="E116" s="20">
        <v>3700000</v>
      </c>
      <c r="F116" s="20">
        <v>-61300000</v>
      </c>
      <c r="G116" s="20">
        <v>-39900000</v>
      </c>
      <c r="H116" s="20">
        <v>-7917000</v>
      </c>
      <c r="I116" s="20">
        <v>-2850000</v>
      </c>
      <c r="J116" s="20">
        <v>-8363000</v>
      </c>
      <c r="K116" s="20">
        <v>20693000</v>
      </c>
      <c r="L116" s="20">
        <v>3974000</v>
      </c>
      <c r="M116" s="20">
        <v>3705000</v>
      </c>
      <c r="N116" s="20">
        <v>699000</v>
      </c>
      <c r="O116" s="20">
        <v>4728000</v>
      </c>
      <c r="P116" s="20">
        <v>-1201000</v>
      </c>
      <c r="Q116" s="20">
        <v>-74198000</v>
      </c>
      <c r="R116" s="20">
        <v>-663000</v>
      </c>
      <c r="S116" s="20">
        <v>-6129000</v>
      </c>
      <c r="T116" s="20">
        <v>-2145000</v>
      </c>
      <c r="U116" s="20">
        <v>-2672000</v>
      </c>
      <c r="V116" s="20">
        <v>-4637000</v>
      </c>
      <c r="W116" s="20">
        <v>-6219000</v>
      </c>
      <c r="X116" s="20">
        <v>23177000</v>
      </c>
      <c r="Y116" s="20">
        <v>-4366000</v>
      </c>
      <c r="Z116" s="16">
        <v>0</v>
      </c>
      <c r="AA116" s="16">
        <v>0</v>
      </c>
      <c r="AB116" s="20">
        <v>812797000</v>
      </c>
      <c r="AC116" s="20">
        <v>17114000</v>
      </c>
      <c r="AD116" s="16">
        <v>0</v>
      </c>
      <c r="AE116" s="16">
        <v>0</v>
      </c>
      <c r="AF116" s="20">
        <v>2121000</v>
      </c>
      <c r="AG116" s="20">
        <v>-30572000</v>
      </c>
    </row>
    <row r="117" spans="1:47" x14ac:dyDescent="0.2">
      <c r="A117" s="16" t="s">
        <v>1301</v>
      </c>
      <c r="B117" s="16"/>
      <c r="C117" s="16"/>
      <c r="D117" s="16"/>
      <c r="E117" s="16"/>
      <c r="F117" s="16"/>
      <c r="G117" s="16"/>
      <c r="H117" s="16"/>
      <c r="I117" s="16"/>
      <c r="J117" s="16"/>
      <c r="K117" s="16"/>
      <c r="L117" s="16"/>
      <c r="M117" s="16"/>
      <c r="N117" s="16"/>
      <c r="O117" s="16"/>
      <c r="P117" s="16"/>
      <c r="Q117" s="16"/>
      <c r="R117" s="16"/>
      <c r="S117" s="16"/>
      <c r="T117" s="20">
        <v>1013000</v>
      </c>
      <c r="U117" s="20">
        <v>1650000</v>
      </c>
      <c r="V117" s="20">
        <v>3597000</v>
      </c>
      <c r="W117" s="20">
        <v>5135000</v>
      </c>
      <c r="X117" s="20">
        <v>5013000</v>
      </c>
      <c r="Y117" s="20">
        <v>3334000</v>
      </c>
      <c r="Z117" s="20">
        <v>2580000</v>
      </c>
      <c r="AA117" s="16"/>
      <c r="AB117" s="16"/>
      <c r="AC117" s="16"/>
      <c r="AD117" s="16"/>
      <c r="AE117" s="16"/>
      <c r="AF117" s="16"/>
      <c r="AG117" s="16"/>
    </row>
    <row r="118" spans="1:47" x14ac:dyDescent="0.2">
      <c r="A118" s="16" t="s">
        <v>1387</v>
      </c>
      <c r="B118" s="20">
        <v>4081000</v>
      </c>
      <c r="C118" s="16"/>
      <c r="D118" s="16"/>
      <c r="E118" s="16"/>
      <c r="F118" s="16"/>
      <c r="G118" s="16"/>
      <c r="H118" s="16"/>
      <c r="I118" s="16"/>
      <c r="J118" s="16"/>
      <c r="K118" s="16"/>
      <c r="L118" s="16"/>
      <c r="M118" s="16"/>
      <c r="N118" s="16"/>
      <c r="O118" s="16"/>
      <c r="P118" s="16">
        <v>0</v>
      </c>
      <c r="Q118" s="20">
        <v>72000000</v>
      </c>
      <c r="R118" s="20">
        <v>442000</v>
      </c>
      <c r="S118" s="20">
        <v>2754000</v>
      </c>
      <c r="T118" s="20">
        <v>2282000</v>
      </c>
      <c r="U118" s="16">
        <v>0</v>
      </c>
      <c r="V118" s="20">
        <v>480000</v>
      </c>
      <c r="W118" s="16">
        <v>0</v>
      </c>
      <c r="X118" s="16"/>
      <c r="Y118" s="16"/>
      <c r="Z118" s="16"/>
      <c r="AA118" s="16"/>
      <c r="AB118" s="16"/>
      <c r="AC118" s="16"/>
      <c r="AD118" s="16"/>
      <c r="AE118" s="16">
        <v>0</v>
      </c>
      <c r="AF118" s="16">
        <v>0</v>
      </c>
      <c r="AG118" s="20">
        <v>30572000</v>
      </c>
    </row>
    <row r="119" spans="1:47" x14ac:dyDescent="0.2">
      <c r="A119" s="16" t="s">
        <v>1302</v>
      </c>
      <c r="B119" s="16"/>
      <c r="C119" s="16"/>
      <c r="D119" s="16"/>
      <c r="E119" s="16"/>
      <c r="F119" s="16"/>
      <c r="G119" s="16"/>
      <c r="H119" s="16"/>
      <c r="I119" s="16"/>
      <c r="J119" s="16"/>
      <c r="K119" s="16"/>
      <c r="L119" s="16"/>
      <c r="M119" s="16"/>
      <c r="N119" s="16"/>
      <c r="O119" s="16"/>
      <c r="P119" s="20">
        <v>1201000</v>
      </c>
      <c r="Q119" s="20">
        <v>2198000</v>
      </c>
      <c r="R119" s="20">
        <v>221000</v>
      </c>
      <c r="S119" s="20">
        <v>3375000</v>
      </c>
      <c r="T119" s="20">
        <v>552000</v>
      </c>
      <c r="U119" s="20">
        <v>1022000</v>
      </c>
      <c r="V119" s="20">
        <v>560000</v>
      </c>
      <c r="W119" s="20">
        <v>1084000</v>
      </c>
      <c r="X119" s="20">
        <v>1020000</v>
      </c>
      <c r="Y119" s="20">
        <v>1032000</v>
      </c>
      <c r="Z119" s="16"/>
      <c r="AA119" s="16"/>
      <c r="AB119" s="16"/>
      <c r="AC119" s="16"/>
      <c r="AD119" s="16"/>
      <c r="AE119" s="16"/>
      <c r="AF119" s="16"/>
      <c r="AG119" s="16"/>
    </row>
    <row r="120" spans="1:47" x14ac:dyDescent="0.2">
      <c r="A120" s="47" t="s">
        <v>1411</v>
      </c>
      <c r="B120" s="16"/>
      <c r="C120" s="49">
        <f t="shared" ref="C120:AU120" si="45">C119/C$3</f>
        <v>0</v>
      </c>
      <c r="D120" s="49">
        <f t="shared" si="45"/>
        <v>0</v>
      </c>
      <c r="E120" s="49">
        <f t="shared" si="45"/>
        <v>0</v>
      </c>
      <c r="F120" s="49">
        <f t="shared" si="45"/>
        <v>0</v>
      </c>
      <c r="G120" s="49">
        <f t="shared" si="45"/>
        <v>0</v>
      </c>
      <c r="H120" s="49">
        <f t="shared" si="45"/>
        <v>0</v>
      </c>
      <c r="I120" s="49">
        <f t="shared" si="45"/>
        <v>0</v>
      </c>
      <c r="J120" s="49">
        <f t="shared" si="45"/>
        <v>0</v>
      </c>
      <c r="K120" s="49">
        <f t="shared" si="45"/>
        <v>0</v>
      </c>
      <c r="L120" s="49">
        <f t="shared" si="45"/>
        <v>0</v>
      </c>
      <c r="M120" s="49">
        <f t="shared" si="45"/>
        <v>0</v>
      </c>
      <c r="N120" s="49">
        <f t="shared" si="45"/>
        <v>0</v>
      </c>
      <c r="O120" s="49">
        <f t="shared" si="45"/>
        <v>0</v>
      </c>
      <c r="P120" s="49">
        <f t="shared" si="45"/>
        <v>5.9243580366924065E-2</v>
      </c>
      <c r="Q120" s="49">
        <f t="shared" si="45"/>
        <v>5.3371998026780818E-2</v>
      </c>
      <c r="R120" s="49">
        <f t="shared" si="45"/>
        <v>3.7654212861203602E-3</v>
      </c>
      <c r="S120" s="49">
        <f t="shared" si="45"/>
        <v>9.7632811207024731E-2</v>
      </c>
      <c r="T120" s="49">
        <f t="shared" si="45"/>
        <v>1.2717332449706671E-2</v>
      </c>
      <c r="U120" s="49">
        <f t="shared" si="45"/>
        <v>2.3192241570586351E-2</v>
      </c>
      <c r="V120" s="49">
        <f t="shared" si="45"/>
        <v>8.2744236409204343E-3</v>
      </c>
      <c r="W120" s="49">
        <f t="shared" si="45"/>
        <v>1.2346061114117473E-2</v>
      </c>
      <c r="X120" s="49">
        <f t="shared" si="45"/>
        <v>1.0434990504381611E-2</v>
      </c>
      <c r="Y120" s="49">
        <f t="shared" si="45"/>
        <v>7.0627782169834369E-3</v>
      </c>
      <c r="Z120" s="49">
        <f t="shared" si="45"/>
        <v>0</v>
      </c>
      <c r="AA120" s="49">
        <f t="shared" si="45"/>
        <v>0</v>
      </c>
      <c r="AB120" s="49">
        <f t="shared" si="45"/>
        <v>0</v>
      </c>
      <c r="AC120" s="49">
        <f t="shared" si="45"/>
        <v>0</v>
      </c>
      <c r="AD120" s="49">
        <f t="shared" si="45"/>
        <v>0</v>
      </c>
      <c r="AE120" s="49">
        <f t="shared" si="45"/>
        <v>0</v>
      </c>
      <c r="AF120" s="49">
        <f t="shared" si="45"/>
        <v>0</v>
      </c>
      <c r="AG120" s="49">
        <f t="shared" si="45"/>
        <v>0</v>
      </c>
      <c r="AH120" s="49" t="e">
        <f t="shared" si="45"/>
        <v>#DIV/0!</v>
      </c>
      <c r="AI120" s="49" t="e">
        <f t="shared" si="45"/>
        <v>#DIV/0!</v>
      </c>
      <c r="AJ120" s="49" t="e">
        <f t="shared" si="45"/>
        <v>#DIV/0!</v>
      </c>
      <c r="AK120" s="49" t="e">
        <f t="shared" si="45"/>
        <v>#DIV/0!</v>
      </c>
      <c r="AL120" s="49" t="e">
        <f t="shared" si="45"/>
        <v>#DIV/0!</v>
      </c>
      <c r="AM120" s="49" t="e">
        <f t="shared" si="45"/>
        <v>#DIV/0!</v>
      </c>
      <c r="AN120" s="49" t="e">
        <f t="shared" si="45"/>
        <v>#DIV/0!</v>
      </c>
      <c r="AO120" s="49" t="e">
        <f t="shared" si="45"/>
        <v>#DIV/0!</v>
      </c>
      <c r="AP120" s="49" t="e">
        <f t="shared" si="45"/>
        <v>#DIV/0!</v>
      </c>
      <c r="AQ120" s="49" t="e">
        <f t="shared" si="45"/>
        <v>#DIV/0!</v>
      </c>
      <c r="AR120" s="49" t="e">
        <f t="shared" si="45"/>
        <v>#DIV/0!</v>
      </c>
      <c r="AS120" s="49" t="e">
        <f t="shared" si="45"/>
        <v>#DIV/0!</v>
      </c>
      <c r="AT120" s="49" t="e">
        <f t="shared" si="45"/>
        <v>#DIV/0!</v>
      </c>
      <c r="AU120" s="49" t="e">
        <f t="shared" si="45"/>
        <v>#DIV/0!</v>
      </c>
    </row>
    <row r="121" spans="1:47" x14ac:dyDescent="0.2">
      <c r="A121" s="16" t="s">
        <v>1393</v>
      </c>
      <c r="B121" s="16"/>
      <c r="C121" s="16"/>
      <c r="D121" s="16"/>
      <c r="E121" s="16"/>
      <c r="F121" s="16"/>
      <c r="G121" s="16"/>
      <c r="H121" s="16"/>
      <c r="I121" s="16"/>
      <c r="J121" s="16"/>
      <c r="K121" s="16"/>
      <c r="L121" s="16"/>
      <c r="M121" s="16"/>
      <c r="N121" s="16"/>
      <c r="O121" s="16"/>
      <c r="P121" s="16"/>
      <c r="Q121" s="16"/>
      <c r="R121" s="16"/>
      <c r="S121" s="16"/>
      <c r="T121" s="16"/>
      <c r="U121" s="16"/>
      <c r="V121" s="16"/>
      <c r="W121" s="16">
        <v>0</v>
      </c>
      <c r="X121" s="20">
        <v>28190000</v>
      </c>
      <c r="Y121" s="16">
        <v>0</v>
      </c>
      <c r="Z121" s="16">
        <v>0</v>
      </c>
      <c r="AA121" s="16"/>
      <c r="AB121" s="16"/>
      <c r="AC121" s="16"/>
      <c r="AD121" s="16"/>
      <c r="AE121" s="16">
        <v>0</v>
      </c>
      <c r="AF121" s="20">
        <v>2121000</v>
      </c>
      <c r="AG121" s="16">
        <v>0</v>
      </c>
    </row>
    <row r="122" spans="1:47" x14ac:dyDescent="0.2">
      <c r="A122" s="16" t="s">
        <v>1394</v>
      </c>
      <c r="B122" s="16"/>
      <c r="C122" s="16"/>
      <c r="D122" s="16"/>
      <c r="E122" s="16"/>
      <c r="F122" s="16"/>
      <c r="G122" s="16"/>
      <c r="H122" s="16"/>
      <c r="I122" s="16"/>
      <c r="J122" s="16"/>
      <c r="K122" s="16"/>
      <c r="L122" s="16"/>
      <c r="M122" s="16"/>
      <c r="N122" s="16"/>
      <c r="O122" s="16"/>
      <c r="P122" s="16"/>
      <c r="Q122" s="16"/>
      <c r="R122" s="16"/>
      <c r="S122" s="16"/>
      <c r="T122" s="20">
        <v>1702000</v>
      </c>
      <c r="U122" s="16">
        <v>0</v>
      </c>
      <c r="V122" s="16">
        <v>0</v>
      </c>
      <c r="W122" s="16"/>
      <c r="X122" s="16"/>
      <c r="Y122" s="16"/>
      <c r="Z122" s="16">
        <v>0</v>
      </c>
      <c r="AA122" s="16">
        <v>0</v>
      </c>
      <c r="AB122" s="20">
        <v>812797000</v>
      </c>
      <c r="AC122" s="20">
        <v>17114000</v>
      </c>
      <c r="AD122" s="16">
        <v>0</v>
      </c>
      <c r="AE122" s="16">
        <v>0</v>
      </c>
      <c r="AF122" s="20">
        <v>2121000</v>
      </c>
      <c r="AG122" s="16"/>
    </row>
    <row r="123" spans="1:47" x14ac:dyDescent="0.2">
      <c r="A123" s="16" t="s">
        <v>1303</v>
      </c>
      <c r="B123" s="20">
        <v>-20334000</v>
      </c>
      <c r="C123" s="16"/>
      <c r="D123" s="16"/>
      <c r="E123" s="16"/>
      <c r="F123" s="16"/>
      <c r="G123" s="16"/>
      <c r="H123" s="16"/>
      <c r="I123" s="16"/>
      <c r="J123" s="16"/>
      <c r="K123" s="16"/>
      <c r="L123" s="16"/>
      <c r="M123" s="16"/>
      <c r="N123" s="16"/>
      <c r="O123" s="16"/>
      <c r="P123" s="16"/>
      <c r="Q123" s="16"/>
      <c r="R123" s="16"/>
      <c r="S123" s="16"/>
      <c r="T123" s="20">
        <v>630000</v>
      </c>
      <c r="U123" s="20">
        <v>516000</v>
      </c>
      <c r="V123" s="20">
        <v>-63000</v>
      </c>
      <c r="W123" s="20">
        <v>1671000</v>
      </c>
      <c r="X123" s="20">
        <v>1768000</v>
      </c>
      <c r="Y123" s="20">
        <v>-615000</v>
      </c>
      <c r="Z123" s="20">
        <v>2603000</v>
      </c>
      <c r="AA123" s="20">
        <v>-6497000</v>
      </c>
      <c r="AB123" s="20">
        <v>-4171000</v>
      </c>
      <c r="AC123" s="20">
        <v>62000</v>
      </c>
      <c r="AD123" s="20">
        <v>-7650000</v>
      </c>
      <c r="AE123" s="20">
        <v>4187000</v>
      </c>
      <c r="AF123" s="20">
        <v>-1702000</v>
      </c>
      <c r="AG123" s="20">
        <v>-54918000</v>
      </c>
    </row>
    <row r="124" spans="1:47" x14ac:dyDescent="0.2">
      <c r="A124" s="16" t="s">
        <v>1304</v>
      </c>
      <c r="B124" s="20">
        <v>-84496000</v>
      </c>
      <c r="C124" s="16"/>
      <c r="D124" s="16"/>
      <c r="E124" s="16"/>
      <c r="F124" s="16"/>
      <c r="G124" s="16"/>
      <c r="H124" s="16"/>
      <c r="I124" s="16"/>
      <c r="J124" s="16"/>
      <c r="K124" s="20">
        <v>-52213000</v>
      </c>
      <c r="L124" s="20">
        <v>-94410000</v>
      </c>
      <c r="M124" s="20">
        <v>-22585000</v>
      </c>
      <c r="N124" s="20">
        <v>-42344000</v>
      </c>
      <c r="O124" s="20">
        <v>-75396000</v>
      </c>
      <c r="P124" s="20">
        <v>-53456000</v>
      </c>
      <c r="Q124" s="20">
        <v>-97515000</v>
      </c>
      <c r="R124" s="20">
        <v>-9872000</v>
      </c>
      <c r="S124" s="20">
        <v>-15403000</v>
      </c>
      <c r="T124" s="20">
        <v>-3558000</v>
      </c>
      <c r="U124" s="20">
        <v>-3865000</v>
      </c>
      <c r="V124" s="20">
        <v>9206000</v>
      </c>
      <c r="W124" s="20">
        <v>11302000</v>
      </c>
      <c r="X124" s="20">
        <v>35329000</v>
      </c>
      <c r="Y124" s="20">
        <v>7960000</v>
      </c>
      <c r="Z124" s="20">
        <v>57231000</v>
      </c>
      <c r="AA124" s="20">
        <v>173330000</v>
      </c>
      <c r="AB124" s="20">
        <v>796639000</v>
      </c>
      <c r="AC124" s="20">
        <v>1292000</v>
      </c>
      <c r="AD124" s="20">
        <v>72205000</v>
      </c>
      <c r="AE124" s="20">
        <v>36011000</v>
      </c>
      <c r="AF124" s="20">
        <v>63660000</v>
      </c>
      <c r="AG124" s="20">
        <v>2518000</v>
      </c>
    </row>
    <row r="125" spans="1:47" x14ac:dyDescent="0.2">
      <c r="A125" s="16" t="s">
        <v>1305</v>
      </c>
      <c r="B125" s="20">
        <v>-8632000</v>
      </c>
      <c r="C125" s="16"/>
      <c r="D125" s="16"/>
      <c r="E125" s="16"/>
      <c r="F125" s="16"/>
      <c r="G125" s="16"/>
      <c r="H125" s="16"/>
      <c r="I125" s="16"/>
      <c r="J125" s="16"/>
      <c r="K125" s="20">
        <v>44000</v>
      </c>
      <c r="L125" s="20">
        <v>56000</v>
      </c>
      <c r="M125" s="20">
        <v>179000</v>
      </c>
      <c r="N125" s="20">
        <v>-6309000</v>
      </c>
      <c r="O125" s="20">
        <v>-18806000</v>
      </c>
      <c r="P125" s="20">
        <v>-18697000</v>
      </c>
      <c r="Q125" s="20">
        <v>-55000</v>
      </c>
      <c r="R125" s="20">
        <v>-1535000</v>
      </c>
      <c r="S125" s="20">
        <v>-2617000</v>
      </c>
      <c r="T125" s="20">
        <v>-13270000</v>
      </c>
      <c r="U125" s="20">
        <v>-1191000</v>
      </c>
      <c r="V125" s="20">
        <v>374000</v>
      </c>
      <c r="W125" s="20">
        <v>410000</v>
      </c>
      <c r="X125" s="20" t="s">
        <v>1294</v>
      </c>
      <c r="Y125" s="20">
        <v>10327000</v>
      </c>
      <c r="Z125" s="20">
        <v>44675000</v>
      </c>
      <c r="AA125" s="20">
        <v>30009000</v>
      </c>
      <c r="AB125" s="20">
        <v>167337000</v>
      </c>
      <c r="AC125" s="20">
        <v>-5306000</v>
      </c>
      <c r="AD125" s="20">
        <v>-4148000</v>
      </c>
      <c r="AE125" s="20">
        <v>41230000</v>
      </c>
      <c r="AF125" s="20">
        <v>9841000</v>
      </c>
      <c r="AG125" s="20">
        <v>6550000</v>
      </c>
    </row>
    <row r="126" spans="1:47" x14ac:dyDescent="0.2">
      <c r="A126" s="16" t="s">
        <v>1306</v>
      </c>
      <c r="B126" s="20">
        <v>-75864000</v>
      </c>
      <c r="C126" s="20">
        <v>-27100000</v>
      </c>
      <c r="D126" s="20">
        <v>-64200000</v>
      </c>
      <c r="E126" s="20">
        <v>-37300000</v>
      </c>
      <c r="F126" s="20" t="s">
        <v>1294</v>
      </c>
      <c r="G126" s="20" t="s">
        <v>1294</v>
      </c>
      <c r="H126" s="20">
        <v>-74719000</v>
      </c>
      <c r="I126" s="20">
        <v>-72376000</v>
      </c>
      <c r="J126" s="20">
        <v>-42995000</v>
      </c>
      <c r="K126" s="20">
        <v>-52257000</v>
      </c>
      <c r="L126" s="20">
        <v>-96471000</v>
      </c>
      <c r="M126" s="20">
        <v>-45141000</v>
      </c>
      <c r="N126" s="20">
        <v>-36399000</v>
      </c>
      <c r="O126" s="20">
        <v>-31743000</v>
      </c>
      <c r="P126" s="20">
        <v>281688000</v>
      </c>
      <c r="Q126" s="20">
        <v>-98114000</v>
      </c>
      <c r="R126" s="20">
        <v>-1948000</v>
      </c>
      <c r="S126" s="20">
        <v>-10373000</v>
      </c>
      <c r="T126" s="20">
        <v>9715000</v>
      </c>
      <c r="U126" s="20">
        <v>-527000</v>
      </c>
      <c r="V126" s="20">
        <v>11420000</v>
      </c>
      <c r="W126" s="20">
        <v>12024000</v>
      </c>
      <c r="X126" s="20">
        <v>229824000</v>
      </c>
      <c r="Y126" s="20">
        <v>-1636000</v>
      </c>
      <c r="Z126" s="20">
        <v>12556000</v>
      </c>
      <c r="AA126" s="20">
        <v>143321000</v>
      </c>
      <c r="AB126" s="20">
        <v>629302000</v>
      </c>
      <c r="AC126" s="20">
        <v>-2985000</v>
      </c>
      <c r="AD126" s="20">
        <v>57138000</v>
      </c>
      <c r="AE126" s="20">
        <v>-33361000</v>
      </c>
      <c r="AF126" s="20">
        <v>52154000</v>
      </c>
      <c r="AG126" s="20">
        <v>-4032000</v>
      </c>
    </row>
    <row r="127" spans="1:47" x14ac:dyDescent="0.2">
      <c r="A127" s="16" t="s">
        <v>1307</v>
      </c>
      <c r="B127" s="20">
        <v>-75864000</v>
      </c>
      <c r="C127" s="20">
        <v>-27100000</v>
      </c>
      <c r="D127" s="20">
        <v>-64200000</v>
      </c>
      <c r="E127" s="20">
        <v>-37300000</v>
      </c>
      <c r="F127" s="20" t="s">
        <v>1294</v>
      </c>
      <c r="G127" s="20" t="s">
        <v>1294</v>
      </c>
      <c r="H127" s="20">
        <v>-74719000</v>
      </c>
      <c r="I127" s="20">
        <v>-72376000</v>
      </c>
      <c r="J127" s="20">
        <v>-42995000</v>
      </c>
      <c r="K127" s="20">
        <v>-52257000</v>
      </c>
      <c r="L127" s="20">
        <v>-96471000</v>
      </c>
      <c r="M127" s="20">
        <v>-45141000</v>
      </c>
      <c r="N127" s="20">
        <v>-36399000</v>
      </c>
      <c r="O127" s="20">
        <v>-31743000</v>
      </c>
      <c r="P127" s="20">
        <v>281688000</v>
      </c>
      <c r="Q127" s="20">
        <v>-98114000</v>
      </c>
      <c r="R127" s="20">
        <v>-1948000</v>
      </c>
      <c r="S127" s="20">
        <v>-10373000</v>
      </c>
      <c r="T127" s="20">
        <v>9715000</v>
      </c>
      <c r="U127" s="20">
        <v>-527000</v>
      </c>
      <c r="V127" s="20">
        <v>11420000</v>
      </c>
      <c r="W127" s="20">
        <v>12024000</v>
      </c>
      <c r="X127" s="20">
        <v>229824000</v>
      </c>
      <c r="Y127" s="20">
        <v>-1636000</v>
      </c>
      <c r="Z127" s="20">
        <v>12556000</v>
      </c>
      <c r="AA127" s="20">
        <v>143321000</v>
      </c>
      <c r="AB127" s="20">
        <v>629302000</v>
      </c>
      <c r="AC127" s="20">
        <v>-2985000</v>
      </c>
      <c r="AD127" s="20">
        <v>57138000</v>
      </c>
      <c r="AE127" s="20">
        <v>-33361000</v>
      </c>
      <c r="AF127" s="20">
        <v>52154000</v>
      </c>
      <c r="AG127" s="20">
        <v>-4032000</v>
      </c>
    </row>
    <row r="128" spans="1:47" x14ac:dyDescent="0.2">
      <c r="A128" s="16" t="s">
        <v>1308</v>
      </c>
      <c r="B128" s="20">
        <v>-75864000</v>
      </c>
      <c r="C128" s="20">
        <v>-27100000</v>
      </c>
      <c r="D128" s="20">
        <v>-64200000</v>
      </c>
      <c r="E128" s="20">
        <v>-37300000</v>
      </c>
      <c r="F128" s="20" t="s">
        <v>1294</v>
      </c>
      <c r="G128" s="20" t="s">
        <v>1294</v>
      </c>
      <c r="H128" s="20">
        <v>-74719000</v>
      </c>
      <c r="I128" s="20">
        <v>-72376000</v>
      </c>
      <c r="J128" s="20">
        <v>-42995000</v>
      </c>
      <c r="K128" s="20">
        <v>-52257000</v>
      </c>
      <c r="L128" s="20">
        <v>-96471000</v>
      </c>
      <c r="M128" s="20">
        <v>-45141000</v>
      </c>
      <c r="N128" s="20">
        <v>-36399000</v>
      </c>
      <c r="O128" s="20">
        <v>-31743000</v>
      </c>
      <c r="P128" s="20">
        <v>281688000</v>
      </c>
      <c r="Q128" s="20">
        <v>-98114000</v>
      </c>
      <c r="R128" s="20">
        <v>-1948000</v>
      </c>
      <c r="S128" s="20">
        <v>-10373000</v>
      </c>
      <c r="T128" s="20">
        <v>9715000</v>
      </c>
      <c r="U128" s="20">
        <v>-527000</v>
      </c>
      <c r="V128" s="20">
        <v>11420000</v>
      </c>
      <c r="W128" s="20">
        <v>10892000</v>
      </c>
      <c r="X128" s="20">
        <v>227444000</v>
      </c>
      <c r="Y128" s="20">
        <v>-1636000</v>
      </c>
      <c r="Z128" s="20">
        <v>12556000</v>
      </c>
      <c r="AA128" s="20">
        <v>143321000</v>
      </c>
      <c r="AB128" s="20">
        <v>629302000</v>
      </c>
      <c r="AC128" s="20">
        <v>-2985000</v>
      </c>
      <c r="AD128" s="20">
        <v>57138000</v>
      </c>
      <c r="AE128" s="20">
        <v>-33361000</v>
      </c>
      <c r="AF128" s="20">
        <v>52154000</v>
      </c>
      <c r="AG128" s="20">
        <v>-4032000</v>
      </c>
    </row>
    <row r="129" spans="1:47" x14ac:dyDescent="0.2">
      <c r="A129" s="16" t="s">
        <v>1309</v>
      </c>
      <c r="B129" s="20">
        <v>-75864000</v>
      </c>
      <c r="C129" s="20">
        <v>-27100000</v>
      </c>
      <c r="D129" s="20">
        <v>-64200000</v>
      </c>
      <c r="E129" s="20">
        <v>-37300000</v>
      </c>
      <c r="F129" s="20" t="s">
        <v>1294</v>
      </c>
      <c r="G129" s="20" t="s">
        <v>1294</v>
      </c>
      <c r="H129" s="20">
        <v>-74719000</v>
      </c>
      <c r="I129" s="20">
        <v>-59277000</v>
      </c>
      <c r="J129" s="20">
        <v>-42995000</v>
      </c>
      <c r="K129" s="20">
        <v>-52257000</v>
      </c>
      <c r="L129" s="20">
        <v>-94466000</v>
      </c>
      <c r="M129" s="20">
        <v>-22764000</v>
      </c>
      <c r="N129" s="20">
        <v>-36035000</v>
      </c>
      <c r="O129" s="20">
        <v>-56590000</v>
      </c>
      <c r="P129" s="20">
        <v>-34759000</v>
      </c>
      <c r="Q129" s="20">
        <v>-97460000</v>
      </c>
      <c r="R129" s="20">
        <v>-8337000</v>
      </c>
      <c r="S129" s="20">
        <v>-12786000</v>
      </c>
      <c r="T129" s="20">
        <v>9712000</v>
      </c>
      <c r="U129" s="20">
        <v>-2674000</v>
      </c>
      <c r="V129" s="20">
        <v>8832000</v>
      </c>
      <c r="W129" s="20">
        <v>10892000</v>
      </c>
      <c r="X129" s="20">
        <v>227444000</v>
      </c>
      <c r="Y129" s="20">
        <v>-2367000</v>
      </c>
      <c r="Z129" s="20">
        <v>12556000</v>
      </c>
      <c r="AA129" s="20">
        <v>143321000</v>
      </c>
      <c r="AB129" s="20">
        <v>629302000</v>
      </c>
      <c r="AC129" s="20">
        <v>6598000</v>
      </c>
      <c r="AD129" s="20">
        <v>76353000</v>
      </c>
      <c r="AE129" s="20">
        <v>-5219000</v>
      </c>
      <c r="AF129" s="20">
        <v>53819000</v>
      </c>
      <c r="AG129" s="20">
        <v>-4032000</v>
      </c>
    </row>
    <row r="130" spans="1:47" x14ac:dyDescent="0.2">
      <c r="A130" s="16" t="s">
        <v>1378</v>
      </c>
      <c r="B130" s="16"/>
      <c r="C130" s="16"/>
      <c r="D130" s="16"/>
      <c r="E130" s="16"/>
      <c r="F130" s="16"/>
      <c r="G130" s="16"/>
      <c r="H130" s="16"/>
      <c r="I130" s="16"/>
      <c r="J130" s="16"/>
      <c r="K130" s="16"/>
      <c r="L130" s="16"/>
      <c r="M130" s="20">
        <v>-22377000</v>
      </c>
      <c r="N130" s="20">
        <v>-364000</v>
      </c>
      <c r="O130" s="20">
        <v>24847000</v>
      </c>
      <c r="P130" s="20">
        <v>316447000</v>
      </c>
      <c r="Q130" s="20">
        <v>-654000</v>
      </c>
      <c r="R130" s="20">
        <v>6389000</v>
      </c>
      <c r="S130" s="20">
        <v>2413000</v>
      </c>
      <c r="T130" s="20">
        <v>3000</v>
      </c>
      <c r="U130" s="20">
        <v>2147000</v>
      </c>
      <c r="V130" s="20">
        <v>2588000</v>
      </c>
      <c r="W130" s="16">
        <v>0</v>
      </c>
      <c r="X130" s="16">
        <v>0</v>
      </c>
      <c r="Y130" s="20">
        <v>731000</v>
      </c>
      <c r="Z130" s="16">
        <v>0</v>
      </c>
      <c r="AA130" s="16">
        <v>0</v>
      </c>
      <c r="AB130" s="16"/>
      <c r="AC130" s="20">
        <v>-9583000</v>
      </c>
      <c r="AD130" s="20">
        <v>-19215000</v>
      </c>
      <c r="AE130" s="20">
        <v>-28142000</v>
      </c>
      <c r="AF130" s="20">
        <v>-1665000</v>
      </c>
      <c r="AG130" s="16">
        <v>0</v>
      </c>
    </row>
    <row r="131" spans="1:47" x14ac:dyDescent="0.2">
      <c r="A131" s="16" t="s">
        <v>1388</v>
      </c>
      <c r="B131" s="16"/>
      <c r="C131" s="16"/>
      <c r="D131" s="16"/>
      <c r="E131" s="16"/>
      <c r="F131" s="16"/>
      <c r="G131" s="16"/>
      <c r="H131" s="16"/>
      <c r="I131" s="20">
        <v>-13099000</v>
      </c>
      <c r="J131" s="16"/>
      <c r="K131" s="16"/>
      <c r="L131" s="20">
        <v>-2005000</v>
      </c>
      <c r="M131" s="16"/>
      <c r="N131" s="16"/>
      <c r="O131" s="16"/>
      <c r="P131" s="16"/>
      <c r="Q131" s="16"/>
      <c r="R131" s="16"/>
      <c r="S131" s="16"/>
      <c r="T131" s="16"/>
      <c r="U131" s="16"/>
      <c r="V131" s="16"/>
      <c r="W131" s="16"/>
      <c r="X131" s="16"/>
      <c r="Y131" s="16"/>
      <c r="Z131" s="16"/>
      <c r="AA131" s="16"/>
      <c r="AB131" s="16"/>
      <c r="AC131" s="16"/>
      <c r="AD131" s="16"/>
      <c r="AE131" s="16"/>
      <c r="AF131" s="16"/>
      <c r="AG131" s="16"/>
    </row>
    <row r="132" spans="1:47" x14ac:dyDescent="0.2">
      <c r="A132" s="16" t="s">
        <v>1392</v>
      </c>
      <c r="B132" s="16"/>
      <c r="C132" s="16"/>
      <c r="D132" s="16"/>
      <c r="E132" s="16"/>
      <c r="F132" s="16"/>
      <c r="G132" s="16"/>
      <c r="H132" s="16"/>
      <c r="I132" s="16"/>
      <c r="J132" s="16"/>
      <c r="K132" s="16"/>
      <c r="L132" s="16"/>
      <c r="M132" s="16"/>
      <c r="N132" s="16"/>
      <c r="O132" s="16"/>
      <c r="P132" s="16"/>
      <c r="Q132" s="16"/>
      <c r="R132" s="16"/>
      <c r="S132" s="16"/>
      <c r="T132" s="16"/>
      <c r="U132" s="16"/>
      <c r="V132" s="16">
        <v>0</v>
      </c>
      <c r="W132" s="20">
        <v>1132000</v>
      </c>
      <c r="X132" s="20">
        <v>2380000</v>
      </c>
      <c r="Y132" s="16">
        <v>0</v>
      </c>
      <c r="Z132" s="16">
        <v>0</v>
      </c>
      <c r="AA132" s="16"/>
      <c r="AB132" s="16"/>
      <c r="AC132" s="16"/>
      <c r="AD132" s="16"/>
      <c r="AE132" s="16"/>
      <c r="AF132" s="16"/>
      <c r="AG132" s="16"/>
    </row>
    <row r="133" spans="1:47" x14ac:dyDescent="0.2">
      <c r="A133" s="16" t="s">
        <v>1312</v>
      </c>
      <c r="B133" s="20">
        <v>-75864000</v>
      </c>
      <c r="C133" s="20">
        <v>-27100000</v>
      </c>
      <c r="D133" s="20">
        <v>-64200000</v>
      </c>
      <c r="E133" s="20">
        <v>-37300000</v>
      </c>
      <c r="F133" s="20" t="s">
        <v>1294</v>
      </c>
      <c r="G133" s="20" t="s">
        <v>1294</v>
      </c>
      <c r="H133" s="20">
        <v>-74719000</v>
      </c>
      <c r="I133" s="20">
        <v>-72376000</v>
      </c>
      <c r="J133" s="20">
        <v>-42995000</v>
      </c>
      <c r="K133" s="20">
        <v>-52257000</v>
      </c>
      <c r="L133" s="20">
        <v>-96471000</v>
      </c>
      <c r="M133" s="20">
        <v>-45141000</v>
      </c>
      <c r="N133" s="20">
        <v>-36399000</v>
      </c>
      <c r="O133" s="20">
        <v>-31743000</v>
      </c>
      <c r="P133" s="20">
        <v>281688000</v>
      </c>
      <c r="Q133" s="20">
        <v>-98114000</v>
      </c>
      <c r="R133" s="20">
        <v>-1948000</v>
      </c>
      <c r="S133" s="20">
        <v>-10373000</v>
      </c>
      <c r="T133" s="20">
        <v>9715000</v>
      </c>
      <c r="U133" s="20">
        <v>-527000</v>
      </c>
      <c r="V133" s="20">
        <v>11420000</v>
      </c>
      <c r="W133" s="20">
        <v>12024000</v>
      </c>
      <c r="X133" s="20">
        <v>229824000</v>
      </c>
      <c r="Y133" s="20">
        <v>-1636000</v>
      </c>
      <c r="Z133" s="20">
        <v>12556000</v>
      </c>
      <c r="AA133" s="20">
        <v>143321000</v>
      </c>
      <c r="AB133" s="20">
        <v>629302000</v>
      </c>
      <c r="AC133" s="20">
        <v>-2985000</v>
      </c>
      <c r="AD133" s="20">
        <v>57138000</v>
      </c>
      <c r="AE133" s="20">
        <v>-33361000</v>
      </c>
      <c r="AF133" s="20">
        <v>52154000</v>
      </c>
      <c r="AG133" s="20">
        <v>-4032000</v>
      </c>
    </row>
    <row r="134" spans="1:47" x14ac:dyDescent="0.2">
      <c r="A134" s="16" t="s">
        <v>1313</v>
      </c>
      <c r="B134" s="16">
        <v>-4.04</v>
      </c>
      <c r="C134" s="16">
        <v>-9.42</v>
      </c>
      <c r="D134" s="16">
        <v>-16.2</v>
      </c>
      <c r="E134" s="16">
        <v>-7.8</v>
      </c>
      <c r="F134" s="16">
        <v>-18.12</v>
      </c>
      <c r="G134" s="16">
        <v>-17.52</v>
      </c>
      <c r="H134" s="16">
        <v>-9.48</v>
      </c>
      <c r="I134" s="16">
        <v>-8.1</v>
      </c>
      <c r="J134" s="16">
        <v>-4.32</v>
      </c>
      <c r="K134" s="16">
        <v>-4.5599999999999996</v>
      </c>
      <c r="L134" s="16">
        <v>-8.16</v>
      </c>
      <c r="M134" s="16">
        <v>-3.66</v>
      </c>
      <c r="N134" s="16">
        <v>-2.94</v>
      </c>
      <c r="O134" s="16">
        <v>-2.34</v>
      </c>
      <c r="P134" s="16">
        <v>17.22</v>
      </c>
      <c r="Q134" s="16">
        <v>-6.18</v>
      </c>
      <c r="R134" s="16">
        <v>-0.12</v>
      </c>
      <c r="S134" s="16">
        <v>-0.64</v>
      </c>
      <c r="T134" s="16">
        <v>0.52</v>
      </c>
      <c r="U134" s="16">
        <v>-0.03</v>
      </c>
      <c r="V134" s="16">
        <v>0.56000000000000005</v>
      </c>
      <c r="W134" s="16">
        <v>0.59</v>
      </c>
      <c r="X134" s="16">
        <v>13</v>
      </c>
      <c r="Y134" s="16">
        <v>-0.08</v>
      </c>
      <c r="Z134" s="16">
        <v>0.6</v>
      </c>
      <c r="AA134" s="16">
        <v>6.77</v>
      </c>
      <c r="AB134" s="16">
        <v>33.130000000000003</v>
      </c>
      <c r="AC134" s="16">
        <v>-0.18</v>
      </c>
      <c r="AD134" s="16">
        <v>3.46</v>
      </c>
      <c r="AE134" s="16">
        <v>-1.98</v>
      </c>
      <c r="AF134" s="16">
        <v>3.02</v>
      </c>
      <c r="AG134" s="16">
        <v>-0.22</v>
      </c>
    </row>
    <row r="135" spans="1:47" x14ac:dyDescent="0.2">
      <c r="A135" s="16" t="s">
        <v>1314</v>
      </c>
      <c r="B135" s="16">
        <v>-4.04</v>
      </c>
      <c r="C135" s="16">
        <v>-9.42</v>
      </c>
      <c r="D135" s="16">
        <v>-16.2</v>
      </c>
      <c r="E135" s="16">
        <v>-7.8</v>
      </c>
      <c r="F135" s="16">
        <v>-18.12</v>
      </c>
      <c r="G135" s="16">
        <v>-17.52</v>
      </c>
      <c r="H135" s="16">
        <v>-9.48</v>
      </c>
      <c r="I135" s="16">
        <v>-8.1</v>
      </c>
      <c r="J135" s="16">
        <v>-4.32</v>
      </c>
      <c r="K135" s="16">
        <v>-4.5599999999999996</v>
      </c>
      <c r="L135" s="16">
        <v>-8.16</v>
      </c>
      <c r="M135" s="16">
        <v>-3.66</v>
      </c>
      <c r="N135" s="16">
        <v>-2.94</v>
      </c>
      <c r="O135" s="16">
        <v>-2.34</v>
      </c>
      <c r="P135" s="16">
        <v>17.22</v>
      </c>
      <c r="Q135" s="16">
        <v>-6.18</v>
      </c>
      <c r="R135" s="16">
        <v>-0.12</v>
      </c>
      <c r="S135" s="16">
        <v>-0.64</v>
      </c>
      <c r="T135" s="16">
        <v>0.51600000000000001</v>
      </c>
      <c r="U135" s="16">
        <v>-0.03</v>
      </c>
      <c r="V135" s="16">
        <v>0.55000000000000004</v>
      </c>
      <c r="W135" s="16">
        <v>0.56000000000000005</v>
      </c>
      <c r="X135" s="16">
        <v>12.12</v>
      </c>
      <c r="Y135" s="16">
        <v>-0.08</v>
      </c>
      <c r="Z135" s="16">
        <v>0.53</v>
      </c>
      <c r="AA135" s="16">
        <v>5.96</v>
      </c>
      <c r="AB135" s="16">
        <v>31.85</v>
      </c>
      <c r="AC135" s="16">
        <v>-0.18</v>
      </c>
      <c r="AD135" s="16">
        <v>3.34</v>
      </c>
      <c r="AE135" s="16">
        <v>-1.98</v>
      </c>
      <c r="AF135" s="16">
        <v>2.94</v>
      </c>
      <c r="AG135" s="16">
        <v>-0.22</v>
      </c>
    </row>
    <row r="136" spans="1:47" x14ac:dyDescent="0.2">
      <c r="A136" s="16" t="s">
        <v>1315</v>
      </c>
      <c r="B136" s="20">
        <v>18979500</v>
      </c>
      <c r="C136" s="20">
        <v>2876864</v>
      </c>
      <c r="D136" s="20">
        <v>3734947</v>
      </c>
      <c r="E136" s="20">
        <v>4796828</v>
      </c>
      <c r="F136" s="20">
        <v>5521406</v>
      </c>
      <c r="G136" s="20">
        <v>6732083</v>
      </c>
      <c r="H136" s="20">
        <v>7857734</v>
      </c>
      <c r="I136" s="20">
        <v>9277505</v>
      </c>
      <c r="J136" s="20">
        <v>9902231</v>
      </c>
      <c r="K136" s="20">
        <v>11519852</v>
      </c>
      <c r="L136" s="20">
        <v>11780895</v>
      </c>
      <c r="M136" s="20">
        <v>12282189</v>
      </c>
      <c r="N136" s="20">
        <v>12336608</v>
      </c>
      <c r="O136" s="20">
        <v>13436448</v>
      </c>
      <c r="P136" s="20">
        <v>16354154</v>
      </c>
      <c r="Q136" s="20">
        <v>15917602</v>
      </c>
      <c r="R136" s="20">
        <v>18862871</v>
      </c>
      <c r="S136" s="20">
        <v>19613201</v>
      </c>
      <c r="T136" s="20">
        <v>19655632</v>
      </c>
      <c r="U136" s="20">
        <v>19853095</v>
      </c>
      <c r="V136" s="20">
        <v>20312395</v>
      </c>
      <c r="W136" s="20">
        <v>20418569</v>
      </c>
      <c r="X136" s="20">
        <v>19789991</v>
      </c>
      <c r="Y136" s="20">
        <v>20831454</v>
      </c>
      <c r="Z136" s="20">
        <v>21032400</v>
      </c>
      <c r="AA136" s="20">
        <v>21160000</v>
      </c>
      <c r="AB136" s="20">
        <v>18995000</v>
      </c>
      <c r="AC136" s="20">
        <v>16185000</v>
      </c>
      <c r="AD136" s="20">
        <v>16630000</v>
      </c>
      <c r="AE136" s="20">
        <v>16868000</v>
      </c>
      <c r="AF136" s="20">
        <v>17298000</v>
      </c>
      <c r="AG136" s="20">
        <v>18290000</v>
      </c>
    </row>
    <row r="137" spans="1:47" x14ac:dyDescent="0.2">
      <c r="A137" s="16" t="s">
        <v>1316</v>
      </c>
      <c r="B137" s="20">
        <v>18979500</v>
      </c>
      <c r="C137" s="20">
        <v>2876864</v>
      </c>
      <c r="D137" s="20">
        <v>3734947</v>
      </c>
      <c r="E137" s="20">
        <v>4796828</v>
      </c>
      <c r="F137" s="20">
        <v>5521406</v>
      </c>
      <c r="G137" s="20">
        <v>6732083</v>
      </c>
      <c r="H137" s="20">
        <v>7857734</v>
      </c>
      <c r="I137" s="20">
        <v>9277505</v>
      </c>
      <c r="J137" s="20">
        <v>9902231</v>
      </c>
      <c r="K137" s="20">
        <v>11519852</v>
      </c>
      <c r="L137" s="20">
        <v>11780895</v>
      </c>
      <c r="M137" s="20">
        <v>12282189</v>
      </c>
      <c r="N137" s="20">
        <v>12336608</v>
      </c>
      <c r="O137" s="20">
        <v>13436448</v>
      </c>
      <c r="P137" s="20">
        <v>16354154</v>
      </c>
      <c r="Q137" s="20">
        <v>15917602</v>
      </c>
      <c r="R137" s="20">
        <v>18862871</v>
      </c>
      <c r="S137" s="20">
        <v>19613201</v>
      </c>
      <c r="T137" s="20">
        <v>19713320</v>
      </c>
      <c r="U137" s="20">
        <v>19853095</v>
      </c>
      <c r="V137" s="20">
        <v>20745454</v>
      </c>
      <c r="W137" s="20">
        <v>21433177</v>
      </c>
      <c r="X137" s="20">
        <v>21227887</v>
      </c>
      <c r="Y137" s="20">
        <v>20831454</v>
      </c>
      <c r="Z137" s="20">
        <v>23480537</v>
      </c>
      <c r="AA137" s="20">
        <v>24067000</v>
      </c>
      <c r="AB137" s="20">
        <v>19757000</v>
      </c>
      <c r="AC137" s="20">
        <v>16185000</v>
      </c>
      <c r="AD137" s="20">
        <v>17246000</v>
      </c>
      <c r="AE137" s="20">
        <v>16868000</v>
      </c>
      <c r="AF137" s="20">
        <v>17757000</v>
      </c>
      <c r="AG137" s="20">
        <v>18290000</v>
      </c>
    </row>
    <row r="138" spans="1:47" x14ac:dyDescent="0.2">
      <c r="A138" s="16" t="s">
        <v>1317</v>
      </c>
      <c r="B138" s="20">
        <v>-34266000</v>
      </c>
      <c r="C138" s="20">
        <v>-20900000</v>
      </c>
      <c r="D138" s="20">
        <v>-24900000</v>
      </c>
      <c r="E138" s="20">
        <v>-32900000</v>
      </c>
      <c r="F138" s="20">
        <v>-30800000</v>
      </c>
      <c r="G138" s="20">
        <v>-69600000</v>
      </c>
      <c r="H138" s="20">
        <v>-61293000</v>
      </c>
      <c r="I138" s="20">
        <v>-45882000</v>
      </c>
      <c r="J138" s="20">
        <v>-23137000</v>
      </c>
      <c r="K138" s="20">
        <v>-43854000</v>
      </c>
      <c r="L138" s="20">
        <v>-74017000</v>
      </c>
      <c r="M138" s="20">
        <v>-15380000</v>
      </c>
      <c r="N138" s="20">
        <v>-43627000</v>
      </c>
      <c r="O138" s="20">
        <v>-78080000</v>
      </c>
      <c r="P138" s="20">
        <v>-60175000</v>
      </c>
      <c r="Q138" s="20">
        <v>-97276000</v>
      </c>
      <c r="R138" s="20">
        <v>-9967000</v>
      </c>
      <c r="S138" s="20">
        <v>-29304000</v>
      </c>
      <c r="T138" s="20">
        <v>-878000</v>
      </c>
      <c r="U138" s="20">
        <v>193000</v>
      </c>
      <c r="V138" s="20">
        <v>14943000</v>
      </c>
      <c r="W138" s="20">
        <v>19626000</v>
      </c>
      <c r="X138" s="20">
        <v>27329000</v>
      </c>
      <c r="Y138" s="20">
        <v>43885000</v>
      </c>
      <c r="Z138" s="20">
        <v>68076000</v>
      </c>
      <c r="AA138" s="20">
        <v>163727000</v>
      </c>
      <c r="AB138" s="20">
        <v>807076000</v>
      </c>
      <c r="AC138" s="20">
        <v>37500000</v>
      </c>
      <c r="AD138" s="20">
        <v>103851000</v>
      </c>
      <c r="AE138" s="20">
        <v>3037000</v>
      </c>
      <c r="AF138" s="20">
        <v>11942000</v>
      </c>
      <c r="AG138" s="20">
        <v>-22606000</v>
      </c>
    </row>
    <row r="139" spans="1:47" x14ac:dyDescent="0.2">
      <c r="A139" s="16" t="s">
        <v>1318</v>
      </c>
      <c r="B139" s="20">
        <v>201881000</v>
      </c>
      <c r="C139" s="20">
        <v>34200000</v>
      </c>
      <c r="D139" s="20">
        <v>49400000</v>
      </c>
      <c r="E139" s="20">
        <v>69700000</v>
      </c>
      <c r="F139" s="20">
        <v>82500000</v>
      </c>
      <c r="G139" s="20">
        <v>87300000</v>
      </c>
      <c r="H139" s="20">
        <v>102188000</v>
      </c>
      <c r="I139" s="20">
        <v>93992000</v>
      </c>
      <c r="J139" s="20">
        <v>99478000</v>
      </c>
      <c r="K139" s="20">
        <v>115623000</v>
      </c>
      <c r="L139" s="20">
        <v>155135000</v>
      </c>
      <c r="M139" s="20">
        <v>127492000</v>
      </c>
      <c r="N139" s="20">
        <v>53844000</v>
      </c>
      <c r="O139" s="20">
        <v>82057000</v>
      </c>
      <c r="P139" s="20">
        <v>75033000</v>
      </c>
      <c r="Q139" s="20">
        <v>54555000</v>
      </c>
      <c r="R139" s="20">
        <v>70316000</v>
      </c>
      <c r="S139" s="20">
        <v>34896000</v>
      </c>
      <c r="T139" s="20">
        <v>29783000</v>
      </c>
      <c r="U139" s="20">
        <v>30173000</v>
      </c>
      <c r="V139" s="20">
        <v>32990000</v>
      </c>
      <c r="W139" s="20">
        <v>43828000</v>
      </c>
      <c r="X139" s="20">
        <v>44585000</v>
      </c>
      <c r="Y139" s="20">
        <v>65088000</v>
      </c>
      <c r="Z139" s="20">
        <v>73026000</v>
      </c>
      <c r="AA139" s="20">
        <v>87726000</v>
      </c>
      <c r="AB139" s="20">
        <v>126003000</v>
      </c>
      <c r="AC139" s="20">
        <v>143176000</v>
      </c>
      <c r="AD139" s="20">
        <v>137693000</v>
      </c>
      <c r="AE139" s="20">
        <v>193208000</v>
      </c>
      <c r="AF139" s="20">
        <v>121493000</v>
      </c>
      <c r="AG139" s="20">
        <v>144112000</v>
      </c>
    </row>
    <row r="140" spans="1:47" x14ac:dyDescent="0.2">
      <c r="A140" s="16" t="s">
        <v>1319</v>
      </c>
      <c r="B140" s="20">
        <v>-75864000</v>
      </c>
      <c r="C140" s="20">
        <v>-27100000</v>
      </c>
      <c r="D140" s="20">
        <v>-64200000</v>
      </c>
      <c r="E140" s="20">
        <v>-37300000</v>
      </c>
      <c r="F140" s="20" t="s">
        <v>1294</v>
      </c>
      <c r="G140" s="20" t="s">
        <v>1294</v>
      </c>
      <c r="H140" s="20">
        <v>-74719000</v>
      </c>
      <c r="I140" s="20">
        <v>-59277000</v>
      </c>
      <c r="J140" s="20">
        <v>-42995000</v>
      </c>
      <c r="K140" s="20">
        <v>-52257000</v>
      </c>
      <c r="L140" s="20">
        <v>-94466000</v>
      </c>
      <c r="M140" s="20">
        <v>-45141000</v>
      </c>
      <c r="N140" s="20">
        <v>-36399000</v>
      </c>
      <c r="O140" s="20">
        <v>-31743000</v>
      </c>
      <c r="P140" s="20">
        <v>281688000</v>
      </c>
      <c r="Q140" s="20">
        <v>-98114000</v>
      </c>
      <c r="R140" s="20">
        <v>-1948000</v>
      </c>
      <c r="S140" s="20">
        <v>-10373000</v>
      </c>
      <c r="T140" s="20">
        <v>9715000</v>
      </c>
      <c r="U140" s="20">
        <v>-527000</v>
      </c>
      <c r="V140" s="20">
        <v>11420000</v>
      </c>
      <c r="W140" s="20">
        <v>12024000</v>
      </c>
      <c r="X140" s="20">
        <v>229824000</v>
      </c>
      <c r="Y140" s="20">
        <v>-1636000</v>
      </c>
      <c r="Z140" s="20">
        <v>12556000</v>
      </c>
      <c r="AA140" s="20">
        <v>143321000</v>
      </c>
      <c r="AB140" s="20">
        <v>629302000</v>
      </c>
      <c r="AC140" s="20">
        <v>-2985000</v>
      </c>
      <c r="AD140" s="20">
        <v>57138000</v>
      </c>
      <c r="AE140" s="20">
        <v>-33361000</v>
      </c>
      <c r="AF140" s="20">
        <v>52154000</v>
      </c>
      <c r="AG140" s="20">
        <v>-4032000</v>
      </c>
    </row>
    <row r="141" spans="1:47" x14ac:dyDescent="0.2">
      <c r="A141" s="16" t="s">
        <v>1320</v>
      </c>
      <c r="B141" s="21" t="s">
        <v>1294</v>
      </c>
      <c r="C141" s="20">
        <v>-23800000</v>
      </c>
      <c r="D141" s="20">
        <v>-43920000</v>
      </c>
      <c r="E141" s="20">
        <v>-39520000</v>
      </c>
      <c r="F141" s="20">
        <v>-63420000</v>
      </c>
      <c r="G141" s="20">
        <v>-93960000</v>
      </c>
      <c r="H141" s="20">
        <v>-69968800</v>
      </c>
      <c r="I141" s="20">
        <v>-57567000</v>
      </c>
      <c r="J141" s="20">
        <v>-37977200</v>
      </c>
      <c r="K141" s="20">
        <v>-64672800</v>
      </c>
      <c r="L141" s="20">
        <v>-96850400</v>
      </c>
      <c r="M141" s="20">
        <v>-24987000</v>
      </c>
      <c r="N141" s="21" t="s">
        <v>1294</v>
      </c>
      <c r="O141" s="21" t="s">
        <v>1294</v>
      </c>
      <c r="P141" s="21" t="s">
        <v>1294</v>
      </c>
      <c r="Q141" s="21" t="s">
        <v>1294</v>
      </c>
      <c r="R141" s="21" t="s">
        <v>1294</v>
      </c>
      <c r="S141" s="21" t="s">
        <v>1294</v>
      </c>
      <c r="T141" s="20">
        <v>11106250</v>
      </c>
      <c r="U141" s="21">
        <v>-825376.97</v>
      </c>
      <c r="V141" s="21" t="s">
        <v>1294</v>
      </c>
      <c r="W141" s="20">
        <v>18019116</v>
      </c>
      <c r="X141" s="20">
        <v>215917800</v>
      </c>
      <c r="Y141" s="20">
        <v>-2367000</v>
      </c>
      <c r="Z141" s="20">
        <v>12556000</v>
      </c>
      <c r="AA141" s="21" t="s">
        <v>1294</v>
      </c>
      <c r="AB141" s="21" t="s">
        <v>1294</v>
      </c>
      <c r="AC141" s="20">
        <v>6465870</v>
      </c>
      <c r="AD141" s="20">
        <v>80194990</v>
      </c>
      <c r="AE141" s="20">
        <v>-27765600</v>
      </c>
      <c r="AF141" s="20">
        <v>12605900</v>
      </c>
      <c r="AG141" s="20">
        <v>-27255630</v>
      </c>
    </row>
    <row r="142" spans="1:47" x14ac:dyDescent="0.2">
      <c r="A142" s="16" t="s">
        <v>1321</v>
      </c>
      <c r="B142" s="20"/>
      <c r="C142" s="16"/>
      <c r="D142" s="16"/>
      <c r="E142" s="16"/>
      <c r="F142" s="16"/>
      <c r="G142" s="16"/>
      <c r="H142" s="16"/>
      <c r="I142" s="16"/>
      <c r="J142" s="16"/>
      <c r="K142" s="16"/>
      <c r="L142" s="16"/>
      <c r="M142" s="16"/>
      <c r="N142" s="16"/>
      <c r="O142" s="16"/>
      <c r="P142" s="20">
        <v>8655000</v>
      </c>
      <c r="Q142" s="20">
        <v>2161000</v>
      </c>
      <c r="R142" s="20">
        <v>586000</v>
      </c>
      <c r="S142" s="20">
        <v>440000</v>
      </c>
      <c r="T142" s="20">
        <v>31000</v>
      </c>
      <c r="U142" s="16"/>
      <c r="V142" s="16"/>
      <c r="W142" s="16"/>
      <c r="X142" s="16"/>
      <c r="Y142" s="20">
        <v>664000</v>
      </c>
      <c r="Z142" s="20">
        <v>2060000</v>
      </c>
      <c r="AA142" s="20"/>
      <c r="AB142" s="20"/>
      <c r="AC142" s="20"/>
      <c r="AD142" s="20"/>
      <c r="AE142" s="20"/>
      <c r="AF142" s="20"/>
      <c r="AG142" s="20"/>
    </row>
    <row r="143" spans="1:47" x14ac:dyDescent="0.2">
      <c r="A143" s="16" t="s">
        <v>1322</v>
      </c>
      <c r="B143" s="20">
        <v>3646000000</v>
      </c>
      <c r="C143" s="16"/>
      <c r="D143" s="16"/>
      <c r="E143" s="16"/>
      <c r="F143" s="16"/>
      <c r="G143" s="16"/>
      <c r="H143" s="16"/>
      <c r="I143" s="16"/>
      <c r="J143" s="16"/>
      <c r="K143" s="16"/>
      <c r="L143" s="16"/>
      <c r="M143" s="16"/>
      <c r="N143" s="16"/>
      <c r="O143" s="16"/>
      <c r="P143" s="20">
        <v>735000</v>
      </c>
      <c r="Q143" s="20">
        <v>202000</v>
      </c>
      <c r="R143" s="20">
        <v>270000</v>
      </c>
      <c r="S143" s="20">
        <v>58000</v>
      </c>
      <c r="T143" s="20">
        <v>2508000</v>
      </c>
      <c r="U143" s="16"/>
      <c r="V143" s="16"/>
      <c r="W143" s="16"/>
      <c r="X143" s="16"/>
      <c r="Y143" s="20">
        <v>12842000</v>
      </c>
      <c r="Z143" s="20">
        <v>13460000</v>
      </c>
      <c r="AA143" s="20">
        <v>48276000000</v>
      </c>
      <c r="AB143" s="20">
        <v>35745000000</v>
      </c>
      <c r="AC143" s="20">
        <v>27415000000</v>
      </c>
      <c r="AD143" s="20">
        <v>19619000000</v>
      </c>
      <c r="AE143" s="20">
        <v>1799000000</v>
      </c>
      <c r="AF143" s="20">
        <v>656000000</v>
      </c>
      <c r="AG143" s="20">
        <v>3037000000</v>
      </c>
    </row>
    <row r="144" spans="1:47" x14ac:dyDescent="0.2">
      <c r="A144" s="47" t="s">
        <v>1412</v>
      </c>
      <c r="B144" s="20"/>
      <c r="C144" s="49">
        <f t="shared" ref="C144:AU144" si="46">IFERROR(C143/C$3,0)</f>
        <v>0</v>
      </c>
      <c r="D144" s="49">
        <f t="shared" si="46"/>
        <v>0</v>
      </c>
      <c r="E144" s="49">
        <f t="shared" si="46"/>
        <v>0</v>
      </c>
      <c r="F144" s="49">
        <f t="shared" si="46"/>
        <v>0</v>
      </c>
      <c r="G144" s="49">
        <f t="shared" si="46"/>
        <v>0</v>
      </c>
      <c r="H144" s="49">
        <f t="shared" si="46"/>
        <v>0</v>
      </c>
      <c r="I144" s="49">
        <f t="shared" si="46"/>
        <v>0</v>
      </c>
      <c r="J144" s="49">
        <f t="shared" si="46"/>
        <v>0</v>
      </c>
      <c r="K144" s="49">
        <f t="shared" si="46"/>
        <v>0</v>
      </c>
      <c r="L144" s="49">
        <f t="shared" si="46"/>
        <v>0</v>
      </c>
      <c r="M144" s="49">
        <f t="shared" si="46"/>
        <v>0</v>
      </c>
      <c r="N144" s="49">
        <f t="shared" si="46"/>
        <v>0</v>
      </c>
      <c r="O144" s="49">
        <f t="shared" si="46"/>
        <v>0</v>
      </c>
      <c r="P144" s="49">
        <f t="shared" si="46"/>
        <v>3.6256479242039293E-2</v>
      </c>
      <c r="Q144" s="49">
        <f t="shared" si="46"/>
        <v>4.9049788905412761E-3</v>
      </c>
      <c r="R144" s="49">
        <f t="shared" si="46"/>
        <v>4.6002884491063226E-3</v>
      </c>
      <c r="S144" s="49">
        <f t="shared" si="46"/>
        <v>1.6778379407429436E-3</v>
      </c>
      <c r="T144" s="49">
        <f t="shared" si="46"/>
        <v>5.7780923521493353E-2</v>
      </c>
      <c r="U144" s="49">
        <f t="shared" si="46"/>
        <v>0</v>
      </c>
      <c r="V144" s="49">
        <f t="shared" si="46"/>
        <v>0</v>
      </c>
      <c r="W144" s="49">
        <f t="shared" si="46"/>
        <v>0</v>
      </c>
      <c r="X144" s="49">
        <f t="shared" si="46"/>
        <v>0</v>
      </c>
      <c r="Y144" s="49">
        <f t="shared" si="46"/>
        <v>8.7887788626454744E-2</v>
      </c>
      <c r="Z144" s="49">
        <f t="shared" si="46"/>
        <v>7.2920650537463744E-2</v>
      </c>
      <c r="AA144" s="49">
        <f t="shared" si="46"/>
        <v>149.79979397381223</v>
      </c>
      <c r="AB144" s="49">
        <f t="shared" si="46"/>
        <v>235.46770298554441</v>
      </c>
      <c r="AC144" s="49">
        <f t="shared" si="46"/>
        <v>136.11438259320246</v>
      </c>
      <c r="AD144" s="49">
        <f t="shared" si="46"/>
        <v>66.883154465824674</v>
      </c>
      <c r="AE144" s="49">
        <f t="shared" si="46"/>
        <v>8.1132779648985167</v>
      </c>
      <c r="AF144" s="49">
        <f t="shared" si="46"/>
        <v>4.7047770112126548</v>
      </c>
      <c r="AG144" s="49">
        <f t="shared" si="46"/>
        <v>17.641900099444086</v>
      </c>
      <c r="AH144" s="49">
        <f t="shared" si="46"/>
        <v>0</v>
      </c>
      <c r="AI144" s="49">
        <f t="shared" si="46"/>
        <v>0</v>
      </c>
      <c r="AJ144" s="49">
        <f t="shared" si="46"/>
        <v>0</v>
      </c>
      <c r="AK144" s="49">
        <f t="shared" si="46"/>
        <v>0</v>
      </c>
      <c r="AL144" s="49">
        <f t="shared" si="46"/>
        <v>0</v>
      </c>
      <c r="AM144" s="49">
        <f t="shared" si="46"/>
        <v>0</v>
      </c>
      <c r="AN144" s="49">
        <f t="shared" si="46"/>
        <v>0</v>
      </c>
      <c r="AO144" s="49">
        <f t="shared" si="46"/>
        <v>0</v>
      </c>
      <c r="AP144" s="49">
        <f t="shared" si="46"/>
        <v>0</v>
      </c>
      <c r="AQ144" s="49">
        <f t="shared" si="46"/>
        <v>0</v>
      </c>
      <c r="AR144" s="49">
        <f t="shared" si="46"/>
        <v>0</v>
      </c>
      <c r="AS144" s="49">
        <f t="shared" si="46"/>
        <v>0</v>
      </c>
      <c r="AT144" s="49">
        <f t="shared" si="46"/>
        <v>0</v>
      </c>
      <c r="AU144" s="49">
        <f t="shared" si="46"/>
        <v>0</v>
      </c>
    </row>
    <row r="145" spans="1:47" x14ac:dyDescent="0.2">
      <c r="A145" s="16" t="s">
        <v>1281</v>
      </c>
      <c r="B145" s="20">
        <v>-80850000</v>
      </c>
      <c r="C145" s="20">
        <v>-20900000</v>
      </c>
      <c r="D145" s="20">
        <v>-24900000</v>
      </c>
      <c r="E145" s="20">
        <v>-32900000</v>
      </c>
      <c r="F145" s="20">
        <v>-30800000</v>
      </c>
      <c r="G145" s="20">
        <v>-69600000</v>
      </c>
      <c r="H145" s="20">
        <v>-61293000</v>
      </c>
      <c r="I145" s="20">
        <v>-45882000</v>
      </c>
      <c r="J145" s="20">
        <v>-23137000</v>
      </c>
      <c r="K145" s="20">
        <v>-43854000</v>
      </c>
      <c r="L145" s="20">
        <v>-74017000</v>
      </c>
      <c r="M145" s="20">
        <v>-15380000</v>
      </c>
      <c r="N145" s="20">
        <v>-43627000</v>
      </c>
      <c r="O145" s="20">
        <v>-78080000</v>
      </c>
      <c r="P145" s="20">
        <v>-52721000</v>
      </c>
      <c r="Q145" s="20">
        <v>-97313000</v>
      </c>
      <c r="R145" s="20">
        <v>-9602000</v>
      </c>
      <c r="S145" s="20">
        <v>-15345000</v>
      </c>
      <c r="T145" s="20">
        <v>254000</v>
      </c>
      <c r="U145" s="20">
        <v>1215000</v>
      </c>
      <c r="V145" s="20">
        <v>15983000</v>
      </c>
      <c r="W145" s="20">
        <v>20710000</v>
      </c>
      <c r="X145" s="20">
        <v>27329000</v>
      </c>
      <c r="Y145" s="20">
        <v>20802000</v>
      </c>
      <c r="Z145" s="20">
        <v>70691000</v>
      </c>
      <c r="AA145" s="20">
        <v>221606000</v>
      </c>
      <c r="AB145" s="20">
        <v>832384000</v>
      </c>
      <c r="AC145" s="20">
        <v>28707000</v>
      </c>
      <c r="AD145" s="20">
        <v>91824000</v>
      </c>
      <c r="AE145" s="20">
        <v>37810000</v>
      </c>
      <c r="AF145" s="20">
        <v>64316000</v>
      </c>
      <c r="AG145" s="20">
        <v>5555000</v>
      </c>
    </row>
    <row r="146" spans="1:47" x14ac:dyDescent="0.2">
      <c r="A146" s="16" t="s">
        <v>1278</v>
      </c>
      <c r="B146" s="20">
        <v>-45937000</v>
      </c>
      <c r="C146" s="20">
        <v>-18400000</v>
      </c>
      <c r="D146" s="20">
        <v>-21200000</v>
      </c>
      <c r="E146" s="20">
        <v>-23500000</v>
      </c>
      <c r="F146" s="20">
        <v>-21000000</v>
      </c>
      <c r="G146" s="20">
        <v>-65100000</v>
      </c>
      <c r="H146" s="20">
        <v>-54193000</v>
      </c>
      <c r="I146" s="20">
        <v>-38637000</v>
      </c>
      <c r="J146" s="20">
        <v>-16564000</v>
      </c>
      <c r="K146" s="20">
        <v>-35131000</v>
      </c>
      <c r="L146" s="20">
        <v>-59689000</v>
      </c>
      <c r="M146" s="20">
        <v>-105000</v>
      </c>
      <c r="N146" s="20">
        <v>-24920000</v>
      </c>
      <c r="O146" s="20">
        <v>-61863000</v>
      </c>
      <c r="P146" s="20">
        <v>-51015000</v>
      </c>
      <c r="Q146" s="20">
        <v>-96261000</v>
      </c>
      <c r="R146" s="20">
        <v>-6468000</v>
      </c>
      <c r="S146" s="20">
        <v>-13133000</v>
      </c>
      <c r="T146" s="20">
        <v>3044000</v>
      </c>
      <c r="U146" s="20">
        <v>3942000</v>
      </c>
      <c r="V146" s="20">
        <v>18646000</v>
      </c>
      <c r="W146" s="20">
        <v>23367000</v>
      </c>
      <c r="X146" s="20">
        <v>29956000</v>
      </c>
      <c r="Y146" s="20">
        <v>32092000</v>
      </c>
      <c r="Z146" s="20">
        <v>82811000</v>
      </c>
      <c r="AA146" s="20">
        <v>237398000</v>
      </c>
      <c r="AB146" s="20">
        <v>876115000</v>
      </c>
      <c r="AC146" s="20">
        <v>56673000</v>
      </c>
      <c r="AD146" s="20">
        <v>142770000</v>
      </c>
      <c r="AE146" s="20">
        <v>89344000</v>
      </c>
      <c r="AF146" s="20">
        <v>100837000</v>
      </c>
      <c r="AG146" s="20">
        <v>40794000</v>
      </c>
    </row>
    <row r="147" spans="1:47" x14ac:dyDescent="0.2">
      <c r="A147" s="16" t="s">
        <v>1364</v>
      </c>
      <c r="B147" s="20">
        <v>11160000</v>
      </c>
      <c r="C147" s="20">
        <v>24700000</v>
      </c>
      <c r="D147" s="20">
        <v>-3700000</v>
      </c>
      <c r="E147" s="20">
        <v>-9400000</v>
      </c>
      <c r="F147" s="20">
        <v>-9800000</v>
      </c>
      <c r="G147" s="20">
        <v>-4500000</v>
      </c>
      <c r="H147" s="20">
        <v>10489000</v>
      </c>
      <c r="I147" s="20">
        <v>8591000</v>
      </c>
      <c r="J147" s="20">
        <v>13947000</v>
      </c>
      <c r="K147" s="20">
        <v>14738000</v>
      </c>
      <c r="L147" s="20">
        <v>26557000</v>
      </c>
      <c r="M147" s="20">
        <v>18264000</v>
      </c>
      <c r="N147" s="20">
        <v>39847000</v>
      </c>
      <c r="O147" s="20">
        <v>22642000</v>
      </c>
      <c r="P147" s="16">
        <v>0</v>
      </c>
      <c r="Q147" s="16">
        <v>0</v>
      </c>
      <c r="R147" s="16">
        <v>0</v>
      </c>
      <c r="S147" s="16">
        <v>0</v>
      </c>
      <c r="T147" s="20">
        <v>4909000</v>
      </c>
      <c r="U147" s="20">
        <v>3601000</v>
      </c>
      <c r="V147" s="20">
        <v>5732000</v>
      </c>
      <c r="W147" s="20">
        <v>8854000</v>
      </c>
      <c r="X147" s="20">
        <v>5555000</v>
      </c>
      <c r="Y147" s="20">
        <v>4924000</v>
      </c>
      <c r="Z147" s="20">
        <v>5772000</v>
      </c>
      <c r="AA147" s="20">
        <v>7411000</v>
      </c>
      <c r="AB147" s="20">
        <v>11347000</v>
      </c>
      <c r="AC147" s="20">
        <v>14095000</v>
      </c>
      <c r="AD147" s="20">
        <v>45452000</v>
      </c>
      <c r="AE147" s="20">
        <v>35530000</v>
      </c>
      <c r="AF147" s="20">
        <v>7645000</v>
      </c>
      <c r="AG147" s="20">
        <v>8794000</v>
      </c>
    </row>
    <row r="148" spans="1:47" x14ac:dyDescent="0.2">
      <c r="A148" s="16" t="s">
        <v>1324</v>
      </c>
      <c r="B148" s="20">
        <v>34913000</v>
      </c>
      <c r="C148" s="20">
        <v>2500000</v>
      </c>
      <c r="D148" s="20">
        <v>3700000</v>
      </c>
      <c r="E148" s="20">
        <v>9400000</v>
      </c>
      <c r="F148" s="20">
        <v>9800000</v>
      </c>
      <c r="G148" s="20">
        <v>4500000</v>
      </c>
      <c r="H148" s="20">
        <v>7100000</v>
      </c>
      <c r="I148" s="20">
        <v>7245000</v>
      </c>
      <c r="J148" s="20">
        <v>6573000</v>
      </c>
      <c r="K148" s="20">
        <v>8723000</v>
      </c>
      <c r="L148" s="20">
        <v>14328000</v>
      </c>
      <c r="M148" s="20">
        <v>15275000</v>
      </c>
      <c r="N148" s="20">
        <v>18707000</v>
      </c>
      <c r="O148" s="20">
        <v>16217000</v>
      </c>
      <c r="P148" s="20">
        <v>1706000</v>
      </c>
      <c r="Q148" s="20">
        <v>1052000</v>
      </c>
      <c r="R148" s="20">
        <v>3134000</v>
      </c>
      <c r="S148" s="20">
        <v>2212000</v>
      </c>
      <c r="T148" s="20">
        <v>2790000</v>
      </c>
      <c r="U148" s="20">
        <v>2727000</v>
      </c>
      <c r="V148" s="20">
        <v>2663000</v>
      </c>
      <c r="W148" s="20">
        <v>2657000</v>
      </c>
      <c r="X148" s="20">
        <v>2627000</v>
      </c>
      <c r="Y148" s="20">
        <v>11290000</v>
      </c>
      <c r="Z148" s="20">
        <v>11714000</v>
      </c>
      <c r="AA148" s="20">
        <v>14718000</v>
      </c>
      <c r="AB148" s="20">
        <v>43731000</v>
      </c>
      <c r="AC148" s="20">
        <v>27966000</v>
      </c>
      <c r="AD148" s="20">
        <v>50946000</v>
      </c>
      <c r="AE148" s="20">
        <v>51534000</v>
      </c>
      <c r="AF148" s="20">
        <v>36521000</v>
      </c>
      <c r="AG148" s="20">
        <v>35239000</v>
      </c>
    </row>
    <row r="150" spans="1:47" x14ac:dyDescent="0.2">
      <c r="A150" s="16" t="s">
        <v>1325</v>
      </c>
      <c r="B150" s="20">
        <v>-75864000</v>
      </c>
      <c r="C150" s="20">
        <v>-27100000</v>
      </c>
      <c r="D150" s="20">
        <v>-64200000</v>
      </c>
      <c r="E150" s="20">
        <v>-37300000</v>
      </c>
      <c r="F150" s="20" t="s">
        <v>1294</v>
      </c>
      <c r="G150" s="20" t="s">
        <v>1294</v>
      </c>
      <c r="H150" s="20">
        <v>-74719000</v>
      </c>
      <c r="I150" s="20">
        <v>-59277000</v>
      </c>
      <c r="J150" s="20">
        <v>-42995000</v>
      </c>
      <c r="K150" s="20">
        <v>-52257000</v>
      </c>
      <c r="L150" s="20">
        <v>-94466000</v>
      </c>
      <c r="M150" s="20">
        <v>-22764000</v>
      </c>
      <c r="N150" s="20">
        <v>-36035000</v>
      </c>
      <c r="O150" s="20">
        <v>-56590000</v>
      </c>
      <c r="P150" s="20">
        <v>-34759000</v>
      </c>
      <c r="Q150" s="20">
        <v>-97460000</v>
      </c>
      <c r="R150" s="20">
        <v>-8337000</v>
      </c>
      <c r="S150" s="20">
        <v>-12786000</v>
      </c>
      <c r="T150" s="20">
        <v>9712000</v>
      </c>
      <c r="U150" s="20">
        <v>-2674000</v>
      </c>
      <c r="V150" s="20">
        <v>8832000</v>
      </c>
      <c r="W150" s="20">
        <v>12024000</v>
      </c>
      <c r="X150" s="20">
        <v>229824000</v>
      </c>
      <c r="Y150" s="20">
        <v>-2367000</v>
      </c>
      <c r="Z150" s="20">
        <v>12556000</v>
      </c>
      <c r="AA150" s="20">
        <v>143321000</v>
      </c>
      <c r="AB150" s="20">
        <v>629302000</v>
      </c>
      <c r="AC150" s="20">
        <v>6598000</v>
      </c>
      <c r="AD150" s="20">
        <v>76353000</v>
      </c>
      <c r="AE150" s="20">
        <v>-5219000</v>
      </c>
      <c r="AF150" s="20">
        <v>53819000</v>
      </c>
      <c r="AG150" s="20">
        <v>-4032000</v>
      </c>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row r="152" spans="1:47" x14ac:dyDescent="0.2">
      <c r="A152" s="16" t="s">
        <v>1327</v>
      </c>
      <c r="B152" s="20">
        <v>-52889000</v>
      </c>
      <c r="C152" s="20">
        <v>-5500000</v>
      </c>
      <c r="D152" s="20">
        <v>-33800000</v>
      </c>
      <c r="E152" s="20">
        <v>3700000</v>
      </c>
      <c r="F152" s="20">
        <v>-61300000</v>
      </c>
      <c r="G152" s="20">
        <v>-39900000</v>
      </c>
      <c r="H152" s="20">
        <v>-7917000</v>
      </c>
      <c r="I152" s="20">
        <v>-2850000</v>
      </c>
      <c r="J152" s="20">
        <v>-8363000</v>
      </c>
      <c r="K152" s="20">
        <v>20693000</v>
      </c>
      <c r="L152" s="20">
        <v>3974000</v>
      </c>
      <c r="M152" s="20">
        <v>3705000</v>
      </c>
      <c r="N152" s="20">
        <v>699000</v>
      </c>
      <c r="O152" s="20">
        <v>4728000</v>
      </c>
      <c r="P152" s="20">
        <v>-1201000</v>
      </c>
      <c r="Q152" s="20">
        <v>-74198000</v>
      </c>
      <c r="R152" s="20">
        <v>-663000</v>
      </c>
      <c r="S152" s="20">
        <v>-6129000</v>
      </c>
      <c r="T152" s="20">
        <v>-2145000</v>
      </c>
      <c r="U152" s="20">
        <v>-2672000</v>
      </c>
      <c r="V152" s="20">
        <v>-4637000</v>
      </c>
      <c r="W152" s="20">
        <v>-6219000</v>
      </c>
      <c r="X152" s="20">
        <v>23177000</v>
      </c>
      <c r="Y152" s="20">
        <v>-4366000</v>
      </c>
      <c r="Z152" s="16">
        <v>0</v>
      </c>
      <c r="AA152" s="20">
        <v>50377000</v>
      </c>
      <c r="AB152" s="20">
        <v>813846000</v>
      </c>
      <c r="AC152" s="20">
        <v>181000</v>
      </c>
      <c r="AD152" s="20">
        <v>-5263000</v>
      </c>
      <c r="AE152" s="20">
        <v>28540000</v>
      </c>
      <c r="AF152" s="20">
        <v>48486000</v>
      </c>
      <c r="AG152" s="20">
        <v>29397000</v>
      </c>
    </row>
    <row r="153" spans="1:47" x14ac:dyDescent="0.2">
      <c r="A153" s="16" t="s">
        <v>1328</v>
      </c>
      <c r="B153" s="20">
        <v>6952000</v>
      </c>
      <c r="C153" s="20">
        <v>-12900000</v>
      </c>
      <c r="D153" s="20">
        <v>12600000</v>
      </c>
      <c r="E153" s="20">
        <v>-27200000</v>
      </c>
      <c r="F153" s="20">
        <v>40300000</v>
      </c>
      <c r="G153" s="20">
        <v>-25200000</v>
      </c>
      <c r="H153" s="20">
        <v>-46276000</v>
      </c>
      <c r="I153" s="20">
        <v>-35787000</v>
      </c>
      <c r="J153" s="20">
        <v>-8201000</v>
      </c>
      <c r="K153" s="20">
        <v>-55824000</v>
      </c>
      <c r="L153" s="20">
        <v>-63663000</v>
      </c>
      <c r="M153" s="20">
        <v>-3810000</v>
      </c>
      <c r="N153" s="20">
        <v>-25619000</v>
      </c>
      <c r="O153" s="20">
        <v>-66591000</v>
      </c>
      <c r="P153" s="20">
        <v>-49814000</v>
      </c>
      <c r="Q153" s="20">
        <v>-22063000</v>
      </c>
      <c r="R153" s="20">
        <v>-5805000</v>
      </c>
      <c r="S153" s="20">
        <v>-7004000</v>
      </c>
      <c r="T153" s="20">
        <v>5189000</v>
      </c>
      <c r="U153" s="20">
        <v>6614000</v>
      </c>
      <c r="V153" s="20">
        <v>23283000</v>
      </c>
      <c r="W153" s="20">
        <v>29586000</v>
      </c>
      <c r="X153" s="20">
        <v>6779000</v>
      </c>
      <c r="Y153" s="20">
        <v>32092000</v>
      </c>
      <c r="Z153" s="20">
        <v>82811000</v>
      </c>
      <c r="AA153" s="20">
        <v>187021000</v>
      </c>
      <c r="AB153" s="20">
        <v>62269000</v>
      </c>
      <c r="AC153" s="20">
        <v>56492000</v>
      </c>
      <c r="AD153" s="20">
        <v>148033000</v>
      </c>
      <c r="AE153" s="20">
        <v>60804000</v>
      </c>
      <c r="AF153" s="20">
        <v>52351000</v>
      </c>
      <c r="AG153" s="20">
        <v>11397000</v>
      </c>
    </row>
    <row r="154" spans="1:47" x14ac:dyDescent="0.2">
      <c r="A154" s="16" t="s">
        <v>1329</v>
      </c>
      <c r="B154" s="16">
        <v>0.10199999999999999</v>
      </c>
      <c r="C154" s="16">
        <v>0.4</v>
      </c>
      <c r="D154" s="16">
        <v>0.4</v>
      </c>
      <c r="E154" s="16">
        <v>0.4</v>
      </c>
      <c r="F154" s="16">
        <v>0.4</v>
      </c>
      <c r="G154" s="16">
        <v>0.4</v>
      </c>
      <c r="H154" s="16">
        <v>0.4</v>
      </c>
      <c r="I154" s="16">
        <v>0.4</v>
      </c>
      <c r="J154" s="16">
        <v>0.4</v>
      </c>
      <c r="K154" s="16">
        <v>0.4</v>
      </c>
      <c r="L154" s="16">
        <v>0.4</v>
      </c>
      <c r="M154" s="16">
        <v>0.4</v>
      </c>
      <c r="N154" s="16">
        <v>0.14899999999999999</v>
      </c>
      <c r="O154" s="16">
        <v>0.249</v>
      </c>
      <c r="P154" s="16">
        <v>0.35</v>
      </c>
      <c r="Q154" s="16">
        <v>1E-3</v>
      </c>
      <c r="R154" s="16">
        <v>0.155</v>
      </c>
      <c r="S154" s="16">
        <v>0.17</v>
      </c>
      <c r="T154" s="16">
        <v>0.35</v>
      </c>
      <c r="U154" s="16">
        <v>0.308</v>
      </c>
      <c r="V154" s="16">
        <v>4.1000000000000002E-2</v>
      </c>
      <c r="W154" s="16">
        <v>3.5999999999999997E-2</v>
      </c>
      <c r="X154" s="16">
        <v>0.4</v>
      </c>
      <c r="Y154" s="16">
        <v>0.4</v>
      </c>
      <c r="Z154" s="16">
        <v>0.4</v>
      </c>
      <c r="AA154" s="16">
        <v>0.17299999999999999</v>
      </c>
      <c r="AB154" s="16">
        <v>0.21</v>
      </c>
      <c r="AC154" s="16">
        <v>0.27</v>
      </c>
      <c r="AD154" s="16">
        <v>0.27</v>
      </c>
      <c r="AE154" s="16">
        <v>0.21</v>
      </c>
      <c r="AF154" s="16">
        <v>0.15</v>
      </c>
      <c r="AG154" s="16">
        <v>0.21</v>
      </c>
    </row>
    <row r="155" spans="1:47" x14ac:dyDescent="0.2">
      <c r="A155" s="16" t="s">
        <v>1330</v>
      </c>
      <c r="B155" s="21" t="s">
        <v>1294</v>
      </c>
      <c r="C155" s="20">
        <v>-2200000</v>
      </c>
      <c r="D155" s="20">
        <v>-13520000</v>
      </c>
      <c r="E155" s="20">
        <v>1480000</v>
      </c>
      <c r="F155" s="20">
        <v>-24520000</v>
      </c>
      <c r="G155" s="20">
        <v>-15960000</v>
      </c>
      <c r="H155" s="20">
        <v>-3166800</v>
      </c>
      <c r="I155" s="20">
        <v>-1140000</v>
      </c>
      <c r="J155" s="20">
        <v>-3345200</v>
      </c>
      <c r="K155" s="20">
        <v>8277200</v>
      </c>
      <c r="L155" s="20">
        <v>1589600</v>
      </c>
      <c r="M155" s="20">
        <v>1482000</v>
      </c>
      <c r="N155" s="21">
        <v>104146.77</v>
      </c>
      <c r="O155" s="21" t="s">
        <v>1294</v>
      </c>
      <c r="P155" s="21">
        <v>-420066.92</v>
      </c>
      <c r="Q155" s="21">
        <v>-41848.839999999997</v>
      </c>
      <c r="R155" s="21">
        <v>-103090.05</v>
      </c>
      <c r="S155" s="21" t="s">
        <v>1294</v>
      </c>
      <c r="T155" s="20">
        <v>-750750</v>
      </c>
      <c r="U155" s="21">
        <v>-823376.97</v>
      </c>
      <c r="V155" s="21">
        <v>-188381.27</v>
      </c>
      <c r="W155" s="20">
        <v>-223884</v>
      </c>
      <c r="X155" s="20">
        <v>9270800</v>
      </c>
      <c r="Y155" s="16">
        <v>0</v>
      </c>
      <c r="Z155" s="16">
        <v>0</v>
      </c>
      <c r="AA155" s="21" t="s">
        <v>1294</v>
      </c>
      <c r="AB155" s="21" t="s">
        <v>1294</v>
      </c>
      <c r="AC155" s="20">
        <v>48870</v>
      </c>
      <c r="AD155" s="20">
        <v>-1421010</v>
      </c>
      <c r="AE155" s="20">
        <v>5993400</v>
      </c>
      <c r="AF155" s="20">
        <v>7272900</v>
      </c>
      <c r="AG155" s="20">
        <v>6173370</v>
      </c>
    </row>
    <row r="157" spans="1:47" x14ac:dyDescent="0.2">
      <c r="A157" t="s">
        <v>1331</v>
      </c>
      <c r="B157">
        <v>85716</v>
      </c>
      <c r="C157">
        <v>19200</v>
      </c>
      <c r="D157">
        <v>17600</v>
      </c>
      <c r="E157">
        <v>44700</v>
      </c>
      <c r="F157">
        <v>36500</v>
      </c>
      <c r="G157">
        <v>65800</v>
      </c>
      <c r="H157">
        <v>82500</v>
      </c>
      <c r="I157">
        <v>12025</v>
      </c>
      <c r="J157">
        <v>35595</v>
      </c>
      <c r="K157">
        <v>171091</v>
      </c>
      <c r="L157">
        <v>32129</v>
      </c>
      <c r="M157">
        <v>7915</v>
      </c>
      <c r="N157">
        <v>-201</v>
      </c>
      <c r="O157">
        <v>33301</v>
      </c>
      <c r="P157">
        <v>-327699</v>
      </c>
      <c r="Q157">
        <v>-3010</v>
      </c>
      <c r="R157">
        <v>-3688</v>
      </c>
      <c r="S157">
        <v>-159</v>
      </c>
      <c r="T157">
        <v>29999</v>
      </c>
      <c r="U157">
        <v>3916</v>
      </c>
      <c r="V157">
        <v>-16458</v>
      </c>
      <c r="W157">
        <v>130025</v>
      </c>
      <c r="X157">
        <v>8360</v>
      </c>
      <c r="Y157">
        <v>-4994</v>
      </c>
      <c r="Z157">
        <v>-7523</v>
      </c>
      <c r="AA157">
        <v>328585</v>
      </c>
      <c r="AB157">
        <v>-485172</v>
      </c>
      <c r="AC157">
        <v>-310545</v>
      </c>
      <c r="AD157">
        <v>-137761</v>
      </c>
      <c r="AE157">
        <v>-275990</v>
      </c>
      <c r="AF157">
        <v>-59947</v>
      </c>
      <c r="AG157">
        <v>97141</v>
      </c>
    </row>
    <row r="158" spans="1:47" ht="18" x14ac:dyDescent="0.2">
      <c r="A158" s="22"/>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G71">
    <sortCondition ref="C1:AG1"/>
  </sortState>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E23D-8C35-3848-A3D0-9D40205D2835}">
  <dimension ref="A1:AU155"/>
  <sheetViews>
    <sheetView workbookViewId="0"/>
  </sheetViews>
  <sheetFormatPr baseColWidth="10" defaultRowHeight="16" x14ac:dyDescent="0.2"/>
  <cols>
    <col min="3" max="4" width="11.1640625" bestFit="1" customWidth="1"/>
    <col min="5" max="7" width="12.1640625" bestFit="1" customWidth="1"/>
    <col min="8" max="47" width="11" bestFit="1" customWidth="1"/>
  </cols>
  <sheetData>
    <row r="1" spans="1:47" x14ac:dyDescent="0.2">
      <c r="A1" t="s">
        <v>1283</v>
      </c>
      <c r="B1" t="s">
        <v>1284</v>
      </c>
      <c r="C1" s="17">
        <v>42735</v>
      </c>
      <c r="D1" s="17">
        <v>43100</v>
      </c>
      <c r="E1" s="17">
        <v>43465</v>
      </c>
      <c r="F1" s="17">
        <v>43830</v>
      </c>
      <c r="G1" s="17">
        <v>44196</v>
      </c>
      <c r="H1" s="17">
        <v>44561</v>
      </c>
      <c r="I1" s="17">
        <v>44926</v>
      </c>
      <c r="J1" s="17">
        <v>45291</v>
      </c>
      <c r="K1" s="17">
        <v>45657</v>
      </c>
    </row>
    <row r="2" spans="1:47" x14ac:dyDescent="0.2">
      <c r="C2" s="41">
        <v>1.3408655143236416</v>
      </c>
      <c r="D2" s="41">
        <v>1.3081614773889187</v>
      </c>
      <c r="E2" s="41">
        <v>1.2816317011746046</v>
      </c>
      <c r="F2" s="41">
        <v>1.2620696220330916</v>
      </c>
      <c r="G2" s="41">
        <v>1.231407573454085</v>
      </c>
      <c r="H2" s="41">
        <v>1.2144058909803599</v>
      </c>
      <c r="I2" s="41">
        <v>1.1298901106999999</v>
      </c>
      <c r="J2" s="41">
        <v>1.0618269999999999</v>
      </c>
      <c r="K2" s="41">
        <v>1.03</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136146120.86236528</v>
      </c>
      <c r="D3">
        <f t="shared" ref="D3:J3" si="0">D$2*D90</f>
        <v>231510569.2994265</v>
      </c>
      <c r="E3">
        <f t="shared" si="0"/>
        <v>157015262.97430316</v>
      </c>
      <c r="F3">
        <f t="shared" si="0"/>
        <v>60579341.857588395</v>
      </c>
      <c r="G3">
        <f t="shared" si="0"/>
        <v>337405675.12641931</v>
      </c>
      <c r="H3">
        <f t="shared" si="0"/>
        <v>21538702882.427662</v>
      </c>
      <c r="I3">
        <f t="shared" si="0"/>
        <v>21326675839.462498</v>
      </c>
      <c r="J3">
        <f t="shared" si="0"/>
        <v>7171579557.999999</v>
      </c>
      <c r="K3">
        <f t="shared" ref="K3:AU3" si="1">K2*K90</f>
        <v>3294970000</v>
      </c>
      <c r="L3">
        <f t="shared" si="1"/>
        <v>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J4" si="2">C$2*C91</f>
        <v>136146120.86236528</v>
      </c>
      <c r="D4">
        <f t="shared" si="2"/>
        <v>231510569.2994265</v>
      </c>
      <c r="E4">
        <f t="shared" si="2"/>
        <v>157015262.97430316</v>
      </c>
      <c r="F4">
        <f t="shared" si="2"/>
        <v>60579341.857588395</v>
      </c>
      <c r="G4">
        <f t="shared" si="2"/>
        <v>337405675.12641931</v>
      </c>
      <c r="H4">
        <f t="shared" si="2"/>
        <v>21464624123.077862</v>
      </c>
      <c r="I4">
        <f t="shared" si="2"/>
        <v>20829524190.754498</v>
      </c>
      <c r="J4">
        <f t="shared" si="2"/>
        <v>8710166880.9999981</v>
      </c>
      <c r="K4">
        <f t="shared" ref="K4" si="3">K$2*K91</f>
        <v>4652510000</v>
      </c>
    </row>
    <row r="5" spans="1:47" x14ac:dyDescent="0.2">
      <c r="A5" t="s">
        <v>1349</v>
      </c>
      <c r="C5">
        <f t="shared" ref="C5:J5" si="4">C$2*C92</f>
        <v>0</v>
      </c>
      <c r="D5">
        <f t="shared" si="4"/>
        <v>0</v>
      </c>
      <c r="E5">
        <f t="shared" si="4"/>
        <v>0</v>
      </c>
      <c r="F5">
        <f t="shared" si="4"/>
        <v>0</v>
      </c>
      <c r="G5">
        <f t="shared" si="4"/>
        <v>9851260.5876326803</v>
      </c>
      <c r="H5">
        <f t="shared" si="4"/>
        <v>3178100216.6956019</v>
      </c>
      <c r="I5">
        <f t="shared" si="4"/>
        <v>6119484839.551199</v>
      </c>
      <c r="J5">
        <f t="shared" si="4"/>
        <v>4983154110.999999</v>
      </c>
      <c r="K5">
        <f t="shared" ref="K5" si="5">K$2*K92</f>
        <v>1507920000</v>
      </c>
    </row>
    <row r="6" spans="1:47" x14ac:dyDescent="0.2">
      <c r="A6" t="s">
        <v>1350</v>
      </c>
      <c r="C6">
        <f t="shared" ref="C6:J6" si="6">C$2*C93</f>
        <v>0</v>
      </c>
      <c r="D6">
        <f t="shared" si="6"/>
        <v>0</v>
      </c>
      <c r="E6">
        <f t="shared" si="6"/>
        <v>157015262.97430316</v>
      </c>
      <c r="F6">
        <f t="shared" si="6"/>
        <v>60579341.857588395</v>
      </c>
      <c r="G6">
        <f t="shared" si="6"/>
        <v>327554414.53878659</v>
      </c>
      <c r="H6">
        <f t="shared" si="6"/>
        <v>18360602665.732059</v>
      </c>
      <c r="I6">
        <f t="shared" si="6"/>
        <v>15207190999.911299</v>
      </c>
      <c r="J6">
        <f t="shared" si="6"/>
        <v>2188425446.9999995</v>
      </c>
      <c r="K6">
        <f t="shared" ref="K6" si="7">K$2*K93</f>
        <v>1787050000</v>
      </c>
    </row>
    <row r="7" spans="1:47" x14ac:dyDescent="0.2">
      <c r="A7" t="s">
        <v>1287</v>
      </c>
      <c r="C7">
        <f t="shared" ref="C7:J7" si="8">C$2*C94</f>
        <v>436192937.86808091</v>
      </c>
      <c r="D7">
        <f t="shared" si="8"/>
        <v>583871712.20299613</v>
      </c>
      <c r="E7">
        <f t="shared" si="8"/>
        <v>686670069.59192729</v>
      </c>
      <c r="F7">
        <f t="shared" si="8"/>
        <v>749669355.48765635</v>
      </c>
      <c r="G7">
        <f t="shared" si="8"/>
        <v>1267118393.0842535</v>
      </c>
      <c r="H7">
        <f t="shared" si="8"/>
        <v>2213861939.2571959</v>
      </c>
      <c r="I7">
        <f t="shared" si="8"/>
        <v>4563626157.1173</v>
      </c>
      <c r="J7">
        <f t="shared" si="8"/>
        <v>6689510099.999999</v>
      </c>
      <c r="K7">
        <f t="shared" ref="K7" si="9">K$2*K94</f>
        <v>5850400000</v>
      </c>
    </row>
    <row r="8" spans="1:47" x14ac:dyDescent="0.2">
      <c r="A8" s="46" t="s">
        <v>1408</v>
      </c>
      <c r="C8">
        <f t="shared" ref="C8:J8" si="10">C$2*C95</f>
        <v>3.2038587299086041</v>
      </c>
      <c r="D8">
        <f t="shared" si="10"/>
        <v>2.5220088826607299</v>
      </c>
      <c r="E8">
        <f t="shared" si="10"/>
        <v>4.373269557267859</v>
      </c>
      <c r="F8">
        <f t="shared" si="10"/>
        <v>12.375</v>
      </c>
      <c r="G8">
        <f t="shared" si="10"/>
        <v>3.7554744525547448</v>
      </c>
      <c r="H8">
        <f t="shared" si="10"/>
        <v>0.1027852954442941</v>
      </c>
      <c r="I8">
        <f t="shared" si="10"/>
        <v>0.21398675496688743</v>
      </c>
      <c r="J8">
        <f t="shared" si="10"/>
        <v>0.93278057447438556</v>
      </c>
      <c r="K8">
        <f t="shared" ref="K8" si="11">K$2*K95</f>
        <v>1.7755548608940295</v>
      </c>
    </row>
    <row r="9" spans="1:47" x14ac:dyDescent="0.2">
      <c r="A9" t="s">
        <v>1333</v>
      </c>
      <c r="C9">
        <f t="shared" ref="C9:J9" si="12">C$2*C96</f>
        <v>77032723.797893211</v>
      </c>
      <c r="D9">
        <f t="shared" si="12"/>
        <v>84666827.139565602</v>
      </c>
      <c r="E9">
        <f t="shared" si="12"/>
        <v>120796351.09910883</v>
      </c>
      <c r="F9">
        <f t="shared" si="12"/>
        <v>138827658.42364007</v>
      </c>
      <c r="G9">
        <f t="shared" si="12"/>
        <v>231504623.80936798</v>
      </c>
      <c r="H9">
        <f t="shared" si="12"/>
        <v>688568140.18586409</v>
      </c>
      <c r="I9">
        <f t="shared" si="12"/>
        <v>1279035605.3123999</v>
      </c>
      <c r="J9">
        <f t="shared" si="12"/>
        <v>1644770022.9999998</v>
      </c>
      <c r="K9">
        <f t="shared" ref="K9" si="13">K$2*K96</f>
        <v>1209220000</v>
      </c>
    </row>
    <row r="10" spans="1:47" x14ac:dyDescent="0.2">
      <c r="A10" s="46" t="s">
        <v>1409</v>
      </c>
      <c r="C10">
        <f t="shared" ref="C10:J10" si="14">C$2*C97</f>
        <v>0.56580917113142137</v>
      </c>
      <c r="D10">
        <f t="shared" si="14"/>
        <v>0.36571473775808877</v>
      </c>
      <c r="E10">
        <f t="shared" si="14"/>
        <v>0.76932871881938092</v>
      </c>
      <c r="F10">
        <f t="shared" si="14"/>
        <v>2.2916666666666665</v>
      </c>
      <c r="G10">
        <f t="shared" si="14"/>
        <v>0.68613138686131381</v>
      </c>
      <c r="H10">
        <f t="shared" si="14"/>
        <v>3.1968876860622462E-2</v>
      </c>
      <c r="I10">
        <f t="shared" si="14"/>
        <v>5.9973509933774836E-2</v>
      </c>
      <c r="J10">
        <f t="shared" si="14"/>
        <v>0.22934557299378147</v>
      </c>
      <c r="K10">
        <f t="shared" ref="K10" si="15">K$2*K97</f>
        <v>0.36698968427633638</v>
      </c>
    </row>
    <row r="11" spans="1:47" x14ac:dyDescent="0.2">
      <c r="A11" t="s">
        <v>1334</v>
      </c>
      <c r="C11">
        <f t="shared" ref="C11:J11" si="16">C$2*C98</f>
        <v>77032723.797893211</v>
      </c>
      <c r="D11">
        <f t="shared" si="16"/>
        <v>84666827.139565602</v>
      </c>
      <c r="E11">
        <f t="shared" si="16"/>
        <v>120796351.09910883</v>
      </c>
      <c r="F11">
        <f t="shared" si="16"/>
        <v>138348071.96726751</v>
      </c>
      <c r="G11">
        <f t="shared" si="16"/>
        <v>0</v>
      </c>
      <c r="H11">
        <f t="shared" si="16"/>
        <v>0</v>
      </c>
      <c r="I11">
        <f t="shared" si="16"/>
        <v>0</v>
      </c>
      <c r="J11">
        <f t="shared" si="16"/>
        <v>0</v>
      </c>
      <c r="K11">
        <f t="shared" ref="K11" si="17">K$2*K98</f>
        <v>0</v>
      </c>
    </row>
    <row r="12" spans="1:47" x14ac:dyDescent="0.2">
      <c r="A12" t="s">
        <v>1335</v>
      </c>
      <c r="C12">
        <f t="shared" ref="C12:J12" si="18">C$2*C99</f>
        <v>77032723.797893211</v>
      </c>
      <c r="D12">
        <f t="shared" si="18"/>
        <v>84666827.139565602</v>
      </c>
      <c r="E12">
        <f t="shared" si="18"/>
        <v>120796351.09910883</v>
      </c>
      <c r="F12">
        <f t="shared" si="18"/>
        <v>138348071.96726751</v>
      </c>
      <c r="G12">
        <f t="shared" si="18"/>
        <v>0</v>
      </c>
      <c r="H12">
        <f t="shared" si="18"/>
        <v>0</v>
      </c>
      <c r="I12">
        <f t="shared" si="18"/>
        <v>0</v>
      </c>
      <c r="J12">
        <f t="shared" si="18"/>
        <v>0</v>
      </c>
      <c r="K12">
        <f t="shared" ref="K12" si="19">K$2*K99</f>
        <v>0</v>
      </c>
    </row>
    <row r="13" spans="1:47" x14ac:dyDescent="0.2">
      <c r="A13" s="46" t="s">
        <v>1410</v>
      </c>
      <c r="C13">
        <f t="shared" ref="C13:J13" si="20">C$2*C100</f>
        <v>0.56580917113142137</v>
      </c>
      <c r="D13">
        <f t="shared" si="20"/>
        <v>0.36571473775808877</v>
      </c>
      <c r="E13">
        <f t="shared" si="20"/>
        <v>0.76932871881938092</v>
      </c>
      <c r="F13">
        <f t="shared" si="20"/>
        <v>2.2837499999999999</v>
      </c>
      <c r="G13">
        <f t="shared" si="20"/>
        <v>0</v>
      </c>
      <c r="H13">
        <f t="shared" si="20"/>
        <v>0</v>
      </c>
      <c r="I13">
        <f t="shared" si="20"/>
        <v>0</v>
      </c>
      <c r="J13">
        <f t="shared" si="20"/>
        <v>0</v>
      </c>
      <c r="K13">
        <f t="shared" ref="K13" si="21">K$2*K100</f>
        <v>0</v>
      </c>
    </row>
    <row r="14" spans="1:47" x14ac:dyDescent="0.2">
      <c r="A14" t="s">
        <v>1336</v>
      </c>
      <c r="C14">
        <f t="shared" ref="C14:J14" si="22">C$2*C101</f>
        <v>368358551.49844784</v>
      </c>
      <c r="D14">
        <f t="shared" si="22"/>
        <v>536946651.84757817</v>
      </c>
      <c r="E14">
        <f t="shared" si="22"/>
        <v>581965886.13276684</v>
      </c>
      <c r="F14">
        <f t="shared" si="22"/>
        <v>625986532.52841341</v>
      </c>
      <c r="G14">
        <f t="shared" si="22"/>
        <v>1687028375.6320965</v>
      </c>
      <c r="H14">
        <f t="shared" si="22"/>
        <v>2417882128.9418964</v>
      </c>
      <c r="I14">
        <f t="shared" si="22"/>
        <v>3722987914.7564998</v>
      </c>
      <c r="J14">
        <f t="shared" si="22"/>
        <v>5144551814.999999</v>
      </c>
      <c r="K14">
        <f t="shared" ref="K14" si="23">K$2*K101</f>
        <v>4679290000</v>
      </c>
    </row>
    <row r="15" spans="1:47" x14ac:dyDescent="0.2">
      <c r="A15" t="s">
        <v>1358</v>
      </c>
      <c r="C15">
        <f t="shared" ref="C15:J15" si="24">C$2*C102</f>
        <v>-9198337.4282601811</v>
      </c>
      <c r="D15">
        <f t="shared" si="24"/>
        <v>-37741766.784147695</v>
      </c>
      <c r="E15">
        <f t="shared" si="24"/>
        <v>-16092167.639948335</v>
      </c>
      <c r="F15">
        <f t="shared" si="24"/>
        <v>-15144835.464397099</v>
      </c>
      <c r="G15">
        <f t="shared" si="24"/>
        <v>-651414606.35721099</v>
      </c>
      <c r="H15">
        <f t="shared" si="24"/>
        <v>-892588329.87056458</v>
      </c>
      <c r="I15">
        <f t="shared" si="24"/>
        <v>-438397362.95159996</v>
      </c>
      <c r="J15">
        <f t="shared" si="24"/>
        <v>-99811737.999999985</v>
      </c>
      <c r="K15">
        <f t="shared" ref="K15" si="25">K$2*K102</f>
        <v>-38110000</v>
      </c>
    </row>
    <row r="16" spans="1:47" x14ac:dyDescent="0.2">
      <c r="A16" s="46"/>
      <c r="C16">
        <f t="shared" ref="C16:J16" si="26">C$2*C103</f>
        <v>-6.7562243933186258E-2</v>
      </c>
      <c r="D16">
        <f t="shared" si="26"/>
        <v>-0.1630239470204663</v>
      </c>
      <c r="E16">
        <f t="shared" si="26"/>
        <v>-0.10248791955073788</v>
      </c>
      <c r="F16">
        <f t="shared" si="26"/>
        <v>-0.25</v>
      </c>
      <c r="G16">
        <f t="shared" si="26"/>
        <v>-1.9306569343065694</v>
      </c>
      <c r="H16">
        <f t="shared" si="26"/>
        <v>-4.144113667117727E-2</v>
      </c>
      <c r="I16">
        <f t="shared" si="26"/>
        <v>-2.0556291390728475E-2</v>
      </c>
      <c r="J16">
        <f t="shared" si="26"/>
        <v>-1.3917678412792419E-2</v>
      </c>
      <c r="K16">
        <f t="shared" ref="K16" si="27">K$2*K103</f>
        <v>-1.1566114410753361E-2</v>
      </c>
    </row>
    <row r="17" spans="1:11" x14ac:dyDescent="0.2">
      <c r="A17" t="s">
        <v>1293</v>
      </c>
      <c r="C17">
        <f t="shared" ref="C17:J17" si="28">C$2*C104</f>
        <v>-300046817.00571561</v>
      </c>
      <c r="D17">
        <f t="shared" si="28"/>
        <v>-352361142.90356958</v>
      </c>
      <c r="E17">
        <f t="shared" si="28"/>
        <v>-529654806.6176241</v>
      </c>
      <c r="F17">
        <f t="shared" si="28"/>
        <v>-689090013.63006806</v>
      </c>
      <c r="G17">
        <f t="shared" si="28"/>
        <v>-939563978.5454669</v>
      </c>
      <c r="H17">
        <f t="shared" si="28"/>
        <v>16146740726.474865</v>
      </c>
      <c r="I17">
        <f t="shared" si="28"/>
        <v>10643564842.793999</v>
      </c>
      <c r="J17">
        <f t="shared" si="28"/>
        <v>-4501084652.999999</v>
      </c>
      <c r="K17">
        <f t="shared" ref="K17" si="29">K$2*K104</f>
        <v>-4063350000</v>
      </c>
    </row>
    <row r="18" spans="1:11" x14ac:dyDescent="0.2">
      <c r="A18" t="s">
        <v>1295</v>
      </c>
      <c r="C18">
        <f t="shared" ref="C18:J18" si="30">C$2*C105</f>
        <v>15167870.698029034</v>
      </c>
      <c r="D18">
        <f t="shared" si="30"/>
        <v>19757162.793004841</v>
      </c>
      <c r="E18">
        <f t="shared" si="30"/>
        <v>30665601.714004762</v>
      </c>
      <c r="F18">
        <f t="shared" si="30"/>
        <v>49220715.259290569</v>
      </c>
      <c r="G18">
        <f t="shared" si="30"/>
        <v>30785189.336352125</v>
      </c>
      <c r="H18">
        <f t="shared" si="30"/>
        <v>21859306.03764648</v>
      </c>
      <c r="I18">
        <f t="shared" si="30"/>
        <v>225978022.13999999</v>
      </c>
      <c r="J18">
        <f t="shared" si="30"/>
        <v>406679740.99999994</v>
      </c>
      <c r="K18">
        <f t="shared" ref="K18" si="31">K$2*K105</f>
        <v>413030000</v>
      </c>
    </row>
    <row r="19" spans="1:11" x14ac:dyDescent="0.2">
      <c r="A19" t="s">
        <v>1337</v>
      </c>
      <c r="C19">
        <f t="shared" ref="C19:J19" si="32">C$2*C106</f>
        <v>15167870.698029034</v>
      </c>
      <c r="D19">
        <f t="shared" si="32"/>
        <v>19929840.108020179</v>
      </c>
      <c r="E19">
        <f t="shared" si="32"/>
        <v>34633533.460841343</v>
      </c>
      <c r="F19">
        <f t="shared" si="32"/>
        <v>49220715.259290569</v>
      </c>
      <c r="G19">
        <f t="shared" si="32"/>
        <v>30785189.336352125</v>
      </c>
      <c r="H19">
        <f t="shared" si="32"/>
        <v>21859306.03764648</v>
      </c>
      <c r="I19">
        <f t="shared" si="32"/>
        <v>225978022.13999999</v>
      </c>
      <c r="J19">
        <f t="shared" si="32"/>
        <v>447029166.99999994</v>
      </c>
      <c r="K19">
        <f t="shared" ref="K19" si="33">K$2*K106</f>
        <v>437750000</v>
      </c>
    </row>
    <row r="20" spans="1:11" x14ac:dyDescent="0.2">
      <c r="A20" t="s">
        <v>1338</v>
      </c>
      <c r="C20">
        <f t="shared" ref="C20:J20" si="34">C$2*C107</f>
        <v>0</v>
      </c>
      <c r="D20">
        <f t="shared" si="34"/>
        <v>172677.31501533728</v>
      </c>
      <c r="E20">
        <f t="shared" si="34"/>
        <v>3967931.7468365757</v>
      </c>
      <c r="F20">
        <f t="shared" si="34"/>
        <v>8344804.3408828015</v>
      </c>
      <c r="G20">
        <f t="shared" si="34"/>
        <v>12173695.271167085</v>
      </c>
      <c r="H20">
        <f t="shared" si="34"/>
        <v>21859306.03764648</v>
      </c>
      <c r="I20">
        <f t="shared" si="34"/>
        <v>32766813.210299999</v>
      </c>
      <c r="J20">
        <f t="shared" si="34"/>
        <v>40349425.999999993</v>
      </c>
      <c r="K20">
        <f t="shared" ref="K20" si="35">K$2*K107</f>
        <v>24720000</v>
      </c>
    </row>
    <row r="21" spans="1:11" x14ac:dyDescent="0.2">
      <c r="A21" t="s">
        <v>1298</v>
      </c>
      <c r="C21">
        <f t="shared" ref="C21:J21" si="36">C$2*C108</f>
        <v>-3632404.6783027453</v>
      </c>
      <c r="D21">
        <f t="shared" si="36"/>
        <v>-2280125.4550888855</v>
      </c>
      <c r="E21">
        <f t="shared" si="36"/>
        <v>6319725.9184919754</v>
      </c>
      <c r="F21">
        <f t="shared" si="36"/>
        <v>-10096556.976264732</v>
      </c>
      <c r="G21">
        <f t="shared" si="36"/>
        <v>-7388445.4407245098</v>
      </c>
      <c r="H21">
        <f t="shared" si="36"/>
        <v>-35217770.838430434</v>
      </c>
      <c r="I21">
        <f t="shared" si="36"/>
        <v>-50845054.981499992</v>
      </c>
      <c r="J21">
        <f t="shared" si="36"/>
        <v>-91317121.999999985</v>
      </c>
      <c r="K21">
        <f t="shared" ref="K21" si="37">K$2*K108</f>
        <v>-64890000</v>
      </c>
    </row>
    <row r="22" spans="1:11" x14ac:dyDescent="0.2">
      <c r="A22" t="s">
        <v>1339</v>
      </c>
      <c r="C22">
        <f t="shared" ref="C22:J22" si="38">C$2*C109</f>
        <v>0</v>
      </c>
      <c r="D22">
        <f t="shared" si="38"/>
        <v>-1419355.2029669769</v>
      </c>
      <c r="E22">
        <f t="shared" si="38"/>
        <v>39730.58273641274</v>
      </c>
      <c r="F22">
        <f t="shared" si="38"/>
        <v>407648.48791668861</v>
      </c>
      <c r="G22">
        <f t="shared" si="38"/>
        <v>1602061.2530637647</v>
      </c>
      <c r="H22">
        <f t="shared" si="38"/>
        <v>1214405.8909803599</v>
      </c>
      <c r="I22">
        <f t="shared" si="38"/>
        <v>-22597802.213999998</v>
      </c>
      <c r="J22">
        <f t="shared" si="38"/>
        <v>-76451543.999999985</v>
      </c>
      <c r="K22">
        <f t="shared" ref="K22" si="39">K$2*K109</f>
        <v>-57680000</v>
      </c>
    </row>
    <row r="23" spans="1:11" x14ac:dyDescent="0.2">
      <c r="A23" t="s">
        <v>1344</v>
      </c>
      <c r="C23">
        <f t="shared" ref="C23:J23" si="40">C$2*C110</f>
        <v>-3632404.6783027453</v>
      </c>
      <c r="D23">
        <f t="shared" si="40"/>
        <v>-860770.25212190859</v>
      </c>
      <c r="E23">
        <f t="shared" si="40"/>
        <v>6279995.3357555624</v>
      </c>
      <c r="F23">
        <f t="shared" si="40"/>
        <v>-10096556.976264732</v>
      </c>
      <c r="G23">
        <f t="shared" si="40"/>
        <v>-7388445.4407245098</v>
      </c>
      <c r="H23">
        <f t="shared" si="40"/>
        <v>-35217770.838430434</v>
      </c>
      <c r="I23">
        <f t="shared" si="40"/>
        <v>-50845054.981499992</v>
      </c>
      <c r="J23">
        <f t="shared" si="40"/>
        <v>-14865577.999999998</v>
      </c>
      <c r="K23">
        <f t="shared" ref="K23" si="41">K$2*K110</f>
        <v>-7210000</v>
      </c>
    </row>
    <row r="24" spans="1:11" x14ac:dyDescent="0.2">
      <c r="A24" t="s">
        <v>1304</v>
      </c>
      <c r="C24">
        <f t="shared" ref="C24:J24" si="42">C$2*C111</f>
        <v>-288511350.98598933</v>
      </c>
      <c r="D24">
        <f t="shared" si="42"/>
        <v>-334884105.56565362</v>
      </c>
      <c r="E24">
        <f t="shared" si="42"/>
        <v>-492669478.98512739</v>
      </c>
      <c r="F24">
        <f t="shared" si="42"/>
        <v>-649965855.3470422</v>
      </c>
      <c r="G24">
        <f t="shared" si="42"/>
        <v>-916167234.64983928</v>
      </c>
      <c r="H24">
        <f t="shared" si="42"/>
        <v>16133382261.674082</v>
      </c>
      <c r="I24">
        <f t="shared" si="42"/>
        <v>10818697809.952499</v>
      </c>
      <c r="J24">
        <f t="shared" si="42"/>
        <v>-4185722033.9999995</v>
      </c>
      <c r="K24">
        <f t="shared" ref="K24" si="43">K$2*K111</f>
        <v>-3715210000</v>
      </c>
    </row>
    <row r="25" spans="1:11" x14ac:dyDescent="0.2">
      <c r="A25" t="s">
        <v>1305</v>
      </c>
      <c r="C25">
        <f t="shared" ref="C25:J25" si="44">C$2*C112</f>
        <v>1398522.7314395583</v>
      </c>
      <c r="D25">
        <f t="shared" si="44"/>
        <v>-104652.91819111349</v>
      </c>
      <c r="E25">
        <f t="shared" si="44"/>
        <v>417811.93458292109</v>
      </c>
      <c r="F25">
        <f t="shared" si="44"/>
        <v>-1262069.6220330915</v>
      </c>
      <c r="G25">
        <f t="shared" si="44"/>
        <v>3694222.7203622549</v>
      </c>
      <c r="H25">
        <f t="shared" si="44"/>
        <v>1315201579.9317298</v>
      </c>
      <c r="I25">
        <f t="shared" si="44"/>
        <v>1370556704.2790999</v>
      </c>
      <c r="J25">
        <f t="shared" si="44"/>
        <v>819730443.99999988</v>
      </c>
      <c r="K25">
        <f t="shared" ref="K25" si="45">K$2*K112</f>
        <v>-47380000</v>
      </c>
    </row>
    <row r="26" spans="1:11" x14ac:dyDescent="0.2">
      <c r="A26" t="s">
        <v>1306</v>
      </c>
      <c r="C26">
        <f t="shared" ref="C26:J26" si="46">C$2*C113</f>
        <v>-308820100.06593519</v>
      </c>
      <c r="D26">
        <f t="shared" si="46"/>
        <v>-352995601.2201032</v>
      </c>
      <c r="E26">
        <f t="shared" si="46"/>
        <v>-515032670.53892308</v>
      </c>
      <c r="F26">
        <f t="shared" si="46"/>
        <v>-648703785.72500908</v>
      </c>
      <c r="G26">
        <f t="shared" si="46"/>
        <v>-919861457.37020147</v>
      </c>
      <c r="H26">
        <f t="shared" si="46"/>
        <v>14818180681.742352</v>
      </c>
      <c r="I26">
        <f t="shared" si="46"/>
        <v>9448141105.673399</v>
      </c>
      <c r="J26">
        <f t="shared" si="46"/>
        <v>-5005452477.999999</v>
      </c>
      <c r="K26">
        <f t="shared" ref="K26" si="47">K$2*K113</f>
        <v>-3667830000</v>
      </c>
    </row>
    <row r="27" spans="1:11" x14ac:dyDescent="0.2">
      <c r="A27" t="s">
        <v>1345</v>
      </c>
      <c r="C27">
        <f t="shared" ref="C27:J27" si="48">C$2*C114</f>
        <v>-289909873.71742886</v>
      </c>
      <c r="D27">
        <f t="shared" si="48"/>
        <v>-334779452.64746255</v>
      </c>
      <c r="E27">
        <f t="shared" si="48"/>
        <v>-493087290.91971034</v>
      </c>
      <c r="F27">
        <f t="shared" si="48"/>
        <v>-648703785.72500908</v>
      </c>
      <c r="G27">
        <f t="shared" si="48"/>
        <v>-919861457.37020147</v>
      </c>
      <c r="H27">
        <f t="shared" si="48"/>
        <v>14818180681.742352</v>
      </c>
      <c r="I27">
        <f t="shared" si="48"/>
        <v>9448141105.673399</v>
      </c>
      <c r="J27">
        <f t="shared" si="48"/>
        <v>-5005452477.999999</v>
      </c>
      <c r="K27">
        <f t="shared" ref="K27" si="49">K$2*K114</f>
        <v>-3667830000</v>
      </c>
    </row>
    <row r="28" spans="1:11" x14ac:dyDescent="0.2">
      <c r="A28" t="s">
        <v>1346</v>
      </c>
      <c r="C28">
        <f t="shared" ref="C28:J28" si="50">C$2*C115</f>
        <v>-289909873.71742886</v>
      </c>
      <c r="D28">
        <f t="shared" si="50"/>
        <v>-334779452.64746255</v>
      </c>
      <c r="E28">
        <f t="shared" si="50"/>
        <v>-493087290.91971034</v>
      </c>
      <c r="F28">
        <f t="shared" si="50"/>
        <v>-648703785.72500908</v>
      </c>
      <c r="G28">
        <f t="shared" si="50"/>
        <v>-919861457.37020147</v>
      </c>
      <c r="H28">
        <f t="shared" si="50"/>
        <v>14818180681.742352</v>
      </c>
      <c r="I28">
        <f t="shared" si="50"/>
        <v>9448141105.673399</v>
      </c>
      <c r="J28">
        <f t="shared" si="50"/>
        <v>-5005452477.999999</v>
      </c>
      <c r="K28">
        <f t="shared" ref="K28" si="51">K$2*K115</f>
        <v>-3667830000</v>
      </c>
    </row>
    <row r="29" spans="1:11" x14ac:dyDescent="0.2">
      <c r="A29" t="s">
        <v>1347</v>
      </c>
      <c r="C29">
        <f t="shared" ref="C29:J29" si="52">C$2*C116</f>
        <v>-289909873.71742886</v>
      </c>
      <c r="D29">
        <f t="shared" si="52"/>
        <v>-334779452.64746255</v>
      </c>
      <c r="E29">
        <f t="shared" si="52"/>
        <v>-493087290.91971034</v>
      </c>
      <c r="F29">
        <f t="shared" si="52"/>
        <v>-648703785.72500908</v>
      </c>
      <c r="G29">
        <f t="shared" si="52"/>
        <v>-919861457.37020147</v>
      </c>
      <c r="H29">
        <f t="shared" si="52"/>
        <v>14818180681.742352</v>
      </c>
      <c r="I29">
        <f t="shared" si="52"/>
        <v>9448141105.673399</v>
      </c>
      <c r="J29">
        <f t="shared" si="52"/>
        <v>-5005452477.999999</v>
      </c>
      <c r="K29">
        <f t="shared" ref="K29" si="53">K$2*K116</f>
        <v>-3667830000</v>
      </c>
    </row>
    <row r="30" spans="1:11" x14ac:dyDescent="0.2">
      <c r="A30" t="s">
        <v>1372</v>
      </c>
      <c r="C30">
        <f t="shared" ref="C30:J30" si="54">C$2*C117</f>
        <v>7294308.3979206104</v>
      </c>
      <c r="D30">
        <f t="shared" si="54"/>
        <v>18216148.572640695</v>
      </c>
      <c r="E30">
        <f t="shared" si="54"/>
        <v>16656085.588465162</v>
      </c>
      <c r="F30">
        <f t="shared" si="54"/>
        <v>0</v>
      </c>
      <c r="G30">
        <f t="shared" si="54"/>
        <v>0</v>
      </c>
      <c r="H30">
        <f t="shared" si="54"/>
        <v>0</v>
      </c>
      <c r="I30">
        <f t="shared" si="54"/>
        <v>0</v>
      </c>
      <c r="J30">
        <f t="shared" si="54"/>
        <v>0</v>
      </c>
      <c r="K30">
        <f t="shared" ref="K30" si="55">K$2*K117</f>
        <v>0</v>
      </c>
    </row>
    <row r="31" spans="1:11" x14ac:dyDescent="0.2">
      <c r="A31" t="s">
        <v>1348</v>
      </c>
      <c r="C31">
        <f t="shared" ref="C31:J31" si="56">C$2*C118</f>
        <v>11615917.950585708</v>
      </c>
      <c r="D31">
        <f t="shared" si="56"/>
        <v>0</v>
      </c>
      <c r="E31">
        <f t="shared" si="56"/>
        <v>5289294.0307475934</v>
      </c>
      <c r="F31">
        <f t="shared" si="56"/>
        <v>0</v>
      </c>
      <c r="G31">
        <f t="shared" si="56"/>
        <v>0</v>
      </c>
      <c r="H31">
        <f t="shared" si="56"/>
        <v>0</v>
      </c>
      <c r="I31">
        <f t="shared" si="56"/>
        <v>0</v>
      </c>
      <c r="J31">
        <f t="shared" si="56"/>
        <v>0</v>
      </c>
      <c r="K31">
        <f t="shared" ref="K31" si="57">K$2*K118</f>
        <v>0</v>
      </c>
    </row>
    <row r="32" spans="1:11" x14ac:dyDescent="0.2">
      <c r="A32" t="s">
        <v>1312</v>
      </c>
      <c r="C32">
        <f t="shared" ref="C32:J32" si="58">C$2*C119</f>
        <v>-308820100.06593519</v>
      </c>
      <c r="D32">
        <f t="shared" si="58"/>
        <v>-352995601.2201032</v>
      </c>
      <c r="E32">
        <f t="shared" si="58"/>
        <v>-515032670.53892308</v>
      </c>
      <c r="F32">
        <f t="shared" si="58"/>
        <v>-648703785.72500908</v>
      </c>
      <c r="G32">
        <f t="shared" si="58"/>
        <v>-919861457.37020147</v>
      </c>
      <c r="H32">
        <f t="shared" si="58"/>
        <v>14818180681.742352</v>
      </c>
      <c r="I32">
        <f t="shared" si="58"/>
        <v>9448141105.673399</v>
      </c>
      <c r="J32">
        <f t="shared" si="58"/>
        <v>-5005452477.999999</v>
      </c>
      <c r="K32">
        <f t="shared" ref="K32" si="59">K$2*K119</f>
        <v>-3667830000</v>
      </c>
    </row>
    <row r="33" spans="1:11" x14ac:dyDescent="0.2">
      <c r="A33" s="46" t="s">
        <v>1411</v>
      </c>
      <c r="C33">
        <f t="shared" ref="C33:J33" si="60">C$2*C120</f>
        <v>-2.2682989284588717</v>
      </c>
      <c r="D33">
        <f t="shared" si="60"/>
        <v>-1.5247493982166873</v>
      </c>
      <c r="E33">
        <f t="shared" si="60"/>
        <v>-3.280143985895259</v>
      </c>
      <c r="F33">
        <f t="shared" si="60"/>
        <v>-10.708333333333332</v>
      </c>
      <c r="G33">
        <f t="shared" si="60"/>
        <v>-2.7262773722627736</v>
      </c>
      <c r="H33">
        <f t="shared" si="60"/>
        <v>0.68797925124041492</v>
      </c>
      <c r="I33">
        <f t="shared" si="60"/>
        <v>0.44301986754966888</v>
      </c>
      <c r="J33">
        <f t="shared" si="60"/>
        <v>-0.69795676636067516</v>
      </c>
      <c r="K33">
        <f t="shared" ref="K33" si="61">K$2*K120</f>
        <v>-1.1131603626133166</v>
      </c>
    </row>
    <row r="34" spans="1:11" x14ac:dyDescent="0.2">
      <c r="A34" t="s">
        <v>1313</v>
      </c>
      <c r="C34">
        <f t="shared" ref="C34:J34" si="62">C$2*C121</f>
        <v>-0.82195056028039226</v>
      </c>
      <c r="D34">
        <f t="shared" si="62"/>
        <v>-0.93925994076524366</v>
      </c>
      <c r="E34">
        <f t="shared" si="62"/>
        <v>-1.4995090903742871</v>
      </c>
      <c r="F34">
        <f t="shared" si="62"/>
        <v>-1.956207914151292</v>
      </c>
      <c r="G34">
        <f t="shared" si="62"/>
        <v>-2.4135588439700064</v>
      </c>
      <c r="H34">
        <f t="shared" si="62"/>
        <v>36.808642555614703</v>
      </c>
      <c r="I34">
        <f t="shared" si="62"/>
        <v>24.021463753481999</v>
      </c>
      <c r="J34">
        <f t="shared" si="62"/>
        <v>-13.092326909999999</v>
      </c>
      <c r="K34">
        <f t="shared" ref="K34" si="63">K$2*K121</f>
        <v>-9.5583999999999989</v>
      </c>
    </row>
    <row r="35" spans="1:11" x14ac:dyDescent="0.2">
      <c r="A35" t="s">
        <v>1314</v>
      </c>
      <c r="C35">
        <f t="shared" ref="C35:J35" si="64">C$2*C122</f>
        <v>-0.82195056028039226</v>
      </c>
      <c r="D35">
        <f t="shared" si="64"/>
        <v>-0.93925994076524366</v>
      </c>
      <c r="E35">
        <f t="shared" si="64"/>
        <v>-1.4995090903742871</v>
      </c>
      <c r="F35">
        <f t="shared" si="64"/>
        <v>-1.956207914151292</v>
      </c>
      <c r="G35">
        <f t="shared" si="64"/>
        <v>-2.4135588439700064</v>
      </c>
      <c r="H35">
        <f t="shared" si="64"/>
        <v>34.355542655834377</v>
      </c>
      <c r="I35">
        <f t="shared" si="64"/>
        <v>22.733389027283998</v>
      </c>
      <c r="J35">
        <f t="shared" si="64"/>
        <v>-13.092326909999999</v>
      </c>
      <c r="K35">
        <f t="shared" ref="K35" si="65">K$2*K122</f>
        <v>-9.5583999999999989</v>
      </c>
    </row>
    <row r="36" spans="1:11" x14ac:dyDescent="0.2">
      <c r="A36" t="s">
        <v>1315</v>
      </c>
      <c r="C36">
        <f t="shared" ref="C36:J36" si="66">C$2*C123</f>
        <v>504165433.38568926</v>
      </c>
      <c r="D36">
        <f t="shared" si="66"/>
        <v>491868715.49823344</v>
      </c>
      <c r="E36">
        <f t="shared" si="66"/>
        <v>421399098.67786551</v>
      </c>
      <c r="F36">
        <f t="shared" si="66"/>
        <v>417495326.74925935</v>
      </c>
      <c r="G36">
        <f t="shared" si="66"/>
        <v>469576416.86101341</v>
      </c>
      <c r="H36">
        <f t="shared" si="66"/>
        <v>489405574.06508505</v>
      </c>
      <c r="I36">
        <f t="shared" si="66"/>
        <v>445176703.61579996</v>
      </c>
      <c r="J36">
        <f t="shared" si="66"/>
        <v>405617913.99999994</v>
      </c>
      <c r="K36">
        <f t="shared" ref="K36" si="67">K$2*K123</f>
        <v>395520000</v>
      </c>
    </row>
    <row r="37" spans="1:11" x14ac:dyDescent="0.2">
      <c r="A37" t="s">
        <v>1316</v>
      </c>
      <c r="C37">
        <f t="shared" ref="C37:J37" si="68">C$2*C124</f>
        <v>504165433.38568926</v>
      </c>
      <c r="D37">
        <f t="shared" si="68"/>
        <v>491868715.49823344</v>
      </c>
      <c r="E37">
        <f t="shared" si="68"/>
        <v>421399098.67786551</v>
      </c>
      <c r="F37">
        <f t="shared" si="68"/>
        <v>417495326.74925935</v>
      </c>
      <c r="G37">
        <f t="shared" si="68"/>
        <v>469576416.86101341</v>
      </c>
      <c r="H37">
        <f t="shared" si="68"/>
        <v>523408939.0125351</v>
      </c>
      <c r="I37">
        <f t="shared" si="68"/>
        <v>470034286.05119997</v>
      </c>
      <c r="J37">
        <f t="shared" si="68"/>
        <v>405617913.99999994</v>
      </c>
      <c r="K37">
        <f t="shared" ref="K37" si="69">K$2*K124</f>
        <v>395520000</v>
      </c>
    </row>
    <row r="38" spans="1:11" x14ac:dyDescent="0.2">
      <c r="A38" t="s">
        <v>1317</v>
      </c>
      <c r="C38">
        <f t="shared" ref="C38:J38" si="70">C$2*C125</f>
        <v>-300046817.00571561</v>
      </c>
      <c r="D38">
        <f t="shared" si="70"/>
        <v>-352361142.90356958</v>
      </c>
      <c r="E38">
        <f t="shared" si="70"/>
        <v>-529654806.6176241</v>
      </c>
      <c r="F38">
        <f t="shared" si="70"/>
        <v>-689090013.63006806</v>
      </c>
      <c r="G38">
        <f t="shared" si="70"/>
        <v>-939563978.5454669</v>
      </c>
      <c r="H38">
        <f t="shared" si="70"/>
        <v>16146740726.474865</v>
      </c>
      <c r="I38">
        <f t="shared" si="70"/>
        <v>10643564842.793999</v>
      </c>
      <c r="J38">
        <f t="shared" si="70"/>
        <v>-4501084652.999999</v>
      </c>
      <c r="K38">
        <f t="shared" ref="K38" si="71">K$2*K125</f>
        <v>-4063350000</v>
      </c>
    </row>
    <row r="39" spans="1:11" x14ac:dyDescent="0.2">
      <c r="A39" t="s">
        <v>1318</v>
      </c>
      <c r="C39">
        <f t="shared" ref="C39:J39" si="72">C$2*C126</f>
        <v>436192937.86808091</v>
      </c>
      <c r="D39">
        <f t="shared" si="72"/>
        <v>583871712.20299613</v>
      </c>
      <c r="E39">
        <f t="shared" si="72"/>
        <v>686670069.59192729</v>
      </c>
      <c r="F39">
        <f t="shared" si="72"/>
        <v>749669355.48765635</v>
      </c>
      <c r="G39">
        <f t="shared" si="72"/>
        <v>1276969653.6718862</v>
      </c>
      <c r="H39">
        <f t="shared" si="72"/>
        <v>5391962155.9527979</v>
      </c>
      <c r="I39">
        <f t="shared" si="72"/>
        <v>10683110996.668499</v>
      </c>
      <c r="J39">
        <f t="shared" si="72"/>
        <v>11672664210.999998</v>
      </c>
      <c r="K39">
        <f t="shared" ref="K39" si="73">K$2*K126</f>
        <v>7358320000</v>
      </c>
    </row>
    <row r="40" spans="1:11" x14ac:dyDescent="0.2">
      <c r="A40" t="s">
        <v>1319</v>
      </c>
      <c r="C40">
        <f t="shared" ref="C40:J40" si="74">C$2*C127</f>
        <v>-289909873.71742886</v>
      </c>
      <c r="D40">
        <f t="shared" si="74"/>
        <v>-334779452.64746255</v>
      </c>
      <c r="E40">
        <f t="shared" si="74"/>
        <v>-493087290.91971034</v>
      </c>
      <c r="F40">
        <f t="shared" si="74"/>
        <v>-648703785.72500908</v>
      </c>
      <c r="G40">
        <f t="shared" si="74"/>
        <v>-919861457.37020147</v>
      </c>
      <c r="H40">
        <f t="shared" si="74"/>
        <v>14818180681.742352</v>
      </c>
      <c r="I40">
        <f t="shared" si="74"/>
        <v>9448141105.673399</v>
      </c>
      <c r="J40">
        <f t="shared" si="74"/>
        <v>-5005452477.999999</v>
      </c>
      <c r="K40">
        <f t="shared" ref="K40" si="75">K$2*K127</f>
        <v>-3667830000</v>
      </c>
    </row>
    <row r="41" spans="1:11" x14ac:dyDescent="0.2">
      <c r="A41" t="s">
        <v>1320</v>
      </c>
      <c r="C41">
        <f t="shared" ref="C41:J41" si="76">C$2*C128</f>
        <v>-289909873.71742886</v>
      </c>
      <c r="D41">
        <f t="shared" si="76"/>
        <v>-333360097.44449556</v>
      </c>
      <c r="E41">
        <f t="shared" si="76"/>
        <v>-493116294.24510789</v>
      </c>
      <c r="F41">
        <f t="shared" si="76"/>
        <v>-648703785.72500908</v>
      </c>
      <c r="G41">
        <f t="shared" si="76"/>
        <v>-919861457.37020147</v>
      </c>
      <c r="H41">
        <f t="shared" si="76"/>
        <v>14818180681.742352</v>
      </c>
      <c r="I41">
        <f t="shared" si="76"/>
        <v>9448141105.673399</v>
      </c>
      <c r="J41">
        <f t="shared" si="76"/>
        <v>-4945055758.2399998</v>
      </c>
      <c r="K41">
        <f t="shared" ref="K41" si="77">K$2*K128</f>
        <v>-3610899840</v>
      </c>
    </row>
    <row r="90" spans="1:47" x14ac:dyDescent="0.2">
      <c r="A90" t="s">
        <v>1285</v>
      </c>
      <c r="B90" s="19">
        <v>3055000000</v>
      </c>
      <c r="C90" s="19">
        <v>101536000</v>
      </c>
      <c r="D90" s="19">
        <v>176974000</v>
      </c>
      <c r="E90" s="19">
        <v>122512000</v>
      </c>
      <c r="F90" s="19">
        <v>48000000</v>
      </c>
      <c r="G90" s="19">
        <v>274000000</v>
      </c>
      <c r="H90" s="19">
        <v>17736000000</v>
      </c>
      <c r="I90" s="19">
        <v>18875000000</v>
      </c>
      <c r="J90" s="19">
        <v>6754000000</v>
      </c>
      <c r="K90" s="19">
        <v>3199000000</v>
      </c>
    </row>
    <row r="91" spans="1:47" x14ac:dyDescent="0.2">
      <c r="A91" t="s">
        <v>1332</v>
      </c>
      <c r="B91" s="19">
        <v>4385000000</v>
      </c>
      <c r="C91" s="19">
        <v>101536000</v>
      </c>
      <c r="D91" s="19">
        <v>176974000</v>
      </c>
      <c r="E91" s="19">
        <v>122512000</v>
      </c>
      <c r="F91" s="19">
        <v>48000000</v>
      </c>
      <c r="G91" s="19">
        <v>274000000</v>
      </c>
      <c r="H91" s="19">
        <v>17675000000</v>
      </c>
      <c r="I91" s="19">
        <v>18435000000</v>
      </c>
      <c r="J91" s="19">
        <v>8203000000</v>
      </c>
      <c r="K91" s="19">
        <v>4517000000</v>
      </c>
    </row>
    <row r="92" spans="1:47" x14ac:dyDescent="0.2">
      <c r="A92" t="s">
        <v>1349</v>
      </c>
      <c r="B92" s="19">
        <v>1462000000</v>
      </c>
      <c r="E92">
        <v>0</v>
      </c>
      <c r="F92">
        <v>0</v>
      </c>
      <c r="G92" s="19">
        <v>8000000</v>
      </c>
      <c r="H92" s="19">
        <v>2617000000</v>
      </c>
      <c r="I92" s="19">
        <v>5416000000</v>
      </c>
      <c r="J92" s="19">
        <v>4693000000</v>
      </c>
      <c r="K92" s="19">
        <v>1464000000</v>
      </c>
    </row>
    <row r="93" spans="1:47" x14ac:dyDescent="0.2">
      <c r="A93" t="s">
        <v>1350</v>
      </c>
      <c r="B93" s="19">
        <v>1593000000</v>
      </c>
      <c r="E93" s="19">
        <v>122512000</v>
      </c>
      <c r="F93" s="19">
        <v>48000000</v>
      </c>
      <c r="G93" s="19">
        <v>266000000</v>
      </c>
      <c r="H93" s="19">
        <v>15119000000</v>
      </c>
      <c r="I93" s="19">
        <v>13459000000</v>
      </c>
      <c r="J93" s="19">
        <v>2061000000</v>
      </c>
      <c r="K93" s="19">
        <v>1735000000</v>
      </c>
    </row>
    <row r="94" spans="1:47" x14ac:dyDescent="0.2">
      <c r="A94" t="s">
        <v>1287</v>
      </c>
      <c r="B94" s="19">
        <v>4866000000</v>
      </c>
      <c r="C94" s="19">
        <v>325307000</v>
      </c>
      <c r="D94" s="19">
        <v>446330000</v>
      </c>
      <c r="E94" s="19">
        <v>535778000</v>
      </c>
      <c r="F94" s="19">
        <v>594000000</v>
      </c>
      <c r="G94" s="19">
        <v>1029000000</v>
      </c>
      <c r="H94" s="19">
        <v>1823000000</v>
      </c>
      <c r="I94" s="19">
        <v>4039000000</v>
      </c>
      <c r="J94" s="19">
        <v>6300000000</v>
      </c>
      <c r="K94" s="19">
        <v>5680000000</v>
      </c>
    </row>
    <row r="95" spans="1:47" x14ac:dyDescent="0.2">
      <c r="A95" s="46" t="s">
        <v>1408</v>
      </c>
      <c r="B95" s="19"/>
      <c r="C95" s="48">
        <f t="shared" ref="C95:AU95" si="78">C94/C$3</f>
        <v>2.3893960249434052</v>
      </c>
      <c r="D95" s="48">
        <f t="shared" si="78"/>
        <v>1.9279033408739739</v>
      </c>
      <c r="E95" s="48">
        <f t="shared" si="78"/>
        <v>3.4122669978120821</v>
      </c>
      <c r="F95" s="48">
        <f t="shared" si="78"/>
        <v>9.8053227682200923</v>
      </c>
      <c r="G95" s="48">
        <f t="shared" si="78"/>
        <v>3.0497412339447281</v>
      </c>
      <c r="H95" s="48">
        <f t="shared" si="78"/>
        <v>8.4638337320085022E-2</v>
      </c>
      <c r="I95" s="48">
        <f t="shared" si="78"/>
        <v>0.18938722707672553</v>
      </c>
      <c r="J95" s="48">
        <f t="shared" si="78"/>
        <v>0.87846756060486852</v>
      </c>
      <c r="K95" s="48">
        <f t="shared" si="78"/>
        <v>1.7238396707709023</v>
      </c>
      <c r="L95" s="48" t="e">
        <f t="shared" si="78"/>
        <v>#DIV/0!</v>
      </c>
      <c r="M95" s="48" t="e">
        <f t="shared" si="78"/>
        <v>#DIV/0!</v>
      </c>
      <c r="N95" s="48" t="e">
        <f t="shared" si="78"/>
        <v>#DIV/0!</v>
      </c>
      <c r="O95" s="48" t="e">
        <f t="shared" si="78"/>
        <v>#DIV/0!</v>
      </c>
      <c r="P95" s="48" t="e">
        <f t="shared" si="78"/>
        <v>#DIV/0!</v>
      </c>
      <c r="Q95" s="48" t="e">
        <f t="shared" si="78"/>
        <v>#DIV/0!</v>
      </c>
      <c r="R95" s="48" t="e">
        <f t="shared" si="78"/>
        <v>#DIV/0!</v>
      </c>
      <c r="S95" s="48" t="e">
        <f t="shared" si="78"/>
        <v>#DIV/0!</v>
      </c>
      <c r="T95" s="48" t="e">
        <f t="shared" si="78"/>
        <v>#DIV/0!</v>
      </c>
      <c r="U95" s="48" t="e">
        <f t="shared" si="78"/>
        <v>#DIV/0!</v>
      </c>
      <c r="V95" s="48" t="e">
        <f t="shared" si="78"/>
        <v>#DIV/0!</v>
      </c>
      <c r="W95" s="48" t="e">
        <f t="shared" si="78"/>
        <v>#DIV/0!</v>
      </c>
      <c r="X95" s="48" t="e">
        <f t="shared" si="78"/>
        <v>#DIV/0!</v>
      </c>
      <c r="Y95" s="48" t="e">
        <f t="shared" si="78"/>
        <v>#DIV/0!</v>
      </c>
      <c r="Z95" s="48" t="e">
        <f t="shared" si="78"/>
        <v>#DIV/0!</v>
      </c>
      <c r="AA95" s="48" t="e">
        <f t="shared" si="78"/>
        <v>#DIV/0!</v>
      </c>
      <c r="AB95" s="48" t="e">
        <f t="shared" si="78"/>
        <v>#DIV/0!</v>
      </c>
      <c r="AC95" s="48" t="e">
        <f t="shared" si="78"/>
        <v>#DIV/0!</v>
      </c>
      <c r="AD95" s="48" t="e">
        <f t="shared" si="78"/>
        <v>#DIV/0!</v>
      </c>
      <c r="AE95" s="48" t="e">
        <f t="shared" si="78"/>
        <v>#DIV/0!</v>
      </c>
      <c r="AF95" s="48" t="e">
        <f t="shared" si="78"/>
        <v>#DIV/0!</v>
      </c>
      <c r="AG95" s="48" t="e">
        <f t="shared" si="78"/>
        <v>#DIV/0!</v>
      </c>
      <c r="AH95" s="48" t="e">
        <f t="shared" si="78"/>
        <v>#DIV/0!</v>
      </c>
      <c r="AI95" s="48" t="e">
        <f t="shared" si="78"/>
        <v>#DIV/0!</v>
      </c>
      <c r="AJ95" s="48" t="e">
        <f t="shared" si="78"/>
        <v>#DIV/0!</v>
      </c>
      <c r="AK95" s="48" t="e">
        <f t="shared" si="78"/>
        <v>#DIV/0!</v>
      </c>
      <c r="AL95" s="48" t="e">
        <f t="shared" si="78"/>
        <v>#DIV/0!</v>
      </c>
      <c r="AM95" s="48" t="e">
        <f t="shared" si="78"/>
        <v>#DIV/0!</v>
      </c>
      <c r="AN95" s="48" t="e">
        <f t="shared" si="78"/>
        <v>#DIV/0!</v>
      </c>
      <c r="AO95" s="48" t="e">
        <f t="shared" si="78"/>
        <v>#DIV/0!</v>
      </c>
      <c r="AP95" s="48" t="e">
        <f t="shared" si="78"/>
        <v>#DIV/0!</v>
      </c>
      <c r="AQ95" s="48" t="e">
        <f t="shared" si="78"/>
        <v>#DIV/0!</v>
      </c>
      <c r="AR95" s="48" t="e">
        <f t="shared" si="78"/>
        <v>#DIV/0!</v>
      </c>
      <c r="AS95" s="48" t="e">
        <f t="shared" si="78"/>
        <v>#DIV/0!</v>
      </c>
      <c r="AT95" s="48" t="e">
        <f t="shared" si="78"/>
        <v>#DIV/0!</v>
      </c>
      <c r="AU95" s="48" t="e">
        <f t="shared" si="78"/>
        <v>#DIV/0!</v>
      </c>
    </row>
    <row r="96" spans="1:47" x14ac:dyDescent="0.2">
      <c r="A96" t="s">
        <v>1333</v>
      </c>
      <c r="B96" s="19">
        <v>1074000000</v>
      </c>
      <c r="C96" s="19">
        <v>57450000</v>
      </c>
      <c r="D96" s="19">
        <v>64722000</v>
      </c>
      <c r="E96" s="19">
        <v>94252000</v>
      </c>
      <c r="F96" s="19">
        <v>110000000</v>
      </c>
      <c r="G96" s="19">
        <v>188000000</v>
      </c>
      <c r="H96" s="19">
        <v>567000000</v>
      </c>
      <c r="I96" s="19">
        <v>1132000000</v>
      </c>
      <c r="J96" s="19">
        <v>1549000000</v>
      </c>
      <c r="K96" s="19">
        <v>1174000000</v>
      </c>
    </row>
    <row r="97" spans="1:47" x14ac:dyDescent="0.2">
      <c r="A97" s="46" t="s">
        <v>1409</v>
      </c>
      <c r="B97" s="19"/>
      <c r="C97" s="48">
        <f t="shared" ref="C97:AU97" si="79">C96/C$3</f>
        <v>0.42197309505482095</v>
      </c>
      <c r="D97" s="48">
        <f t="shared" si="79"/>
        <v>0.27956391017418802</v>
      </c>
      <c r="E97" s="48">
        <f t="shared" si="79"/>
        <v>0.60027285382711559</v>
      </c>
      <c r="F97" s="48">
        <f t="shared" si="79"/>
        <v>1.8158005126333505</v>
      </c>
      <c r="G97" s="48">
        <f t="shared" si="79"/>
        <v>0.55719276188688904</v>
      </c>
      <c r="H97" s="48">
        <f t="shared" si="79"/>
        <v>2.6324705024952391E-2</v>
      </c>
      <c r="I97" s="48">
        <f t="shared" si="79"/>
        <v>5.3079064384959962E-2</v>
      </c>
      <c r="J97" s="48">
        <f t="shared" si="79"/>
        <v>0.21599146847253037</v>
      </c>
      <c r="K97" s="48">
        <f t="shared" si="79"/>
        <v>0.35630066434595764</v>
      </c>
      <c r="L97" s="48" t="e">
        <f t="shared" si="79"/>
        <v>#DIV/0!</v>
      </c>
      <c r="M97" s="48" t="e">
        <f t="shared" si="79"/>
        <v>#DIV/0!</v>
      </c>
      <c r="N97" s="48" t="e">
        <f t="shared" si="79"/>
        <v>#DIV/0!</v>
      </c>
      <c r="O97" s="48" t="e">
        <f t="shared" si="79"/>
        <v>#DIV/0!</v>
      </c>
      <c r="P97" s="48" t="e">
        <f t="shared" si="79"/>
        <v>#DIV/0!</v>
      </c>
      <c r="Q97" s="48" t="e">
        <f t="shared" si="79"/>
        <v>#DIV/0!</v>
      </c>
      <c r="R97" s="48" t="e">
        <f t="shared" si="79"/>
        <v>#DIV/0!</v>
      </c>
      <c r="S97" s="48" t="e">
        <f t="shared" si="79"/>
        <v>#DIV/0!</v>
      </c>
      <c r="T97" s="48" t="e">
        <f t="shared" si="79"/>
        <v>#DIV/0!</v>
      </c>
      <c r="U97" s="48" t="e">
        <f t="shared" si="79"/>
        <v>#DIV/0!</v>
      </c>
      <c r="V97" s="48" t="e">
        <f t="shared" si="79"/>
        <v>#DIV/0!</v>
      </c>
      <c r="W97" s="48" t="e">
        <f t="shared" si="79"/>
        <v>#DIV/0!</v>
      </c>
      <c r="X97" s="48" t="e">
        <f t="shared" si="79"/>
        <v>#DIV/0!</v>
      </c>
      <c r="Y97" s="48" t="e">
        <f t="shared" si="79"/>
        <v>#DIV/0!</v>
      </c>
      <c r="Z97" s="48" t="e">
        <f t="shared" si="79"/>
        <v>#DIV/0!</v>
      </c>
      <c r="AA97" s="48" t="e">
        <f t="shared" si="79"/>
        <v>#DIV/0!</v>
      </c>
      <c r="AB97" s="48" t="e">
        <f t="shared" si="79"/>
        <v>#DIV/0!</v>
      </c>
      <c r="AC97" s="48" t="e">
        <f t="shared" si="79"/>
        <v>#DIV/0!</v>
      </c>
      <c r="AD97" s="48" t="e">
        <f t="shared" si="79"/>
        <v>#DIV/0!</v>
      </c>
      <c r="AE97" s="48" t="e">
        <f t="shared" si="79"/>
        <v>#DIV/0!</v>
      </c>
      <c r="AF97" s="48" t="e">
        <f t="shared" si="79"/>
        <v>#DIV/0!</v>
      </c>
      <c r="AG97" s="48" t="e">
        <f t="shared" si="79"/>
        <v>#DIV/0!</v>
      </c>
      <c r="AH97" s="48" t="e">
        <f t="shared" si="79"/>
        <v>#DIV/0!</v>
      </c>
      <c r="AI97" s="48" t="e">
        <f t="shared" si="79"/>
        <v>#DIV/0!</v>
      </c>
      <c r="AJ97" s="48" t="e">
        <f t="shared" si="79"/>
        <v>#DIV/0!</v>
      </c>
      <c r="AK97" s="48" t="e">
        <f t="shared" si="79"/>
        <v>#DIV/0!</v>
      </c>
      <c r="AL97" s="48" t="e">
        <f t="shared" si="79"/>
        <v>#DIV/0!</v>
      </c>
      <c r="AM97" s="48" t="e">
        <f t="shared" si="79"/>
        <v>#DIV/0!</v>
      </c>
      <c r="AN97" s="48" t="e">
        <f t="shared" si="79"/>
        <v>#DIV/0!</v>
      </c>
      <c r="AO97" s="48" t="e">
        <f t="shared" si="79"/>
        <v>#DIV/0!</v>
      </c>
      <c r="AP97" s="48" t="e">
        <f t="shared" si="79"/>
        <v>#DIV/0!</v>
      </c>
      <c r="AQ97" s="48" t="e">
        <f t="shared" si="79"/>
        <v>#DIV/0!</v>
      </c>
      <c r="AR97" s="48" t="e">
        <f t="shared" si="79"/>
        <v>#DIV/0!</v>
      </c>
      <c r="AS97" s="48" t="e">
        <f t="shared" si="79"/>
        <v>#DIV/0!</v>
      </c>
      <c r="AT97" s="48" t="e">
        <f t="shared" si="79"/>
        <v>#DIV/0!</v>
      </c>
      <c r="AU97" s="48" t="e">
        <f t="shared" si="79"/>
        <v>#DIV/0!</v>
      </c>
    </row>
    <row r="98" spans="1:47" x14ac:dyDescent="0.2">
      <c r="A98" t="s">
        <v>1334</v>
      </c>
      <c r="B98" s="19">
        <v>114616000</v>
      </c>
      <c r="C98" s="19">
        <v>57450000</v>
      </c>
      <c r="D98" s="19">
        <v>64722000</v>
      </c>
      <c r="E98" s="19">
        <v>94252000</v>
      </c>
      <c r="F98" s="19">
        <v>109620000</v>
      </c>
    </row>
    <row r="99" spans="1:47" x14ac:dyDescent="0.2">
      <c r="A99" t="s">
        <v>1335</v>
      </c>
      <c r="B99" s="19">
        <v>114616000</v>
      </c>
      <c r="C99" s="19">
        <v>57450000</v>
      </c>
      <c r="D99" s="19">
        <v>64722000</v>
      </c>
      <c r="E99" s="19">
        <v>94252000</v>
      </c>
      <c r="F99" s="19">
        <v>109620000</v>
      </c>
    </row>
    <row r="100" spans="1:47" x14ac:dyDescent="0.2">
      <c r="A100" s="46" t="s">
        <v>1410</v>
      </c>
      <c r="B100" s="19"/>
      <c r="C100" s="48">
        <f t="shared" ref="C100:AU100" si="80">C99/C$3</f>
        <v>0.42197309505482095</v>
      </c>
      <c r="D100" s="48">
        <f t="shared" si="80"/>
        <v>0.27956391017418802</v>
      </c>
      <c r="E100" s="48">
        <f t="shared" si="80"/>
        <v>0.60027285382711559</v>
      </c>
      <c r="F100" s="48">
        <f t="shared" si="80"/>
        <v>1.8095277472260718</v>
      </c>
      <c r="G100" s="48">
        <f t="shared" si="80"/>
        <v>0</v>
      </c>
      <c r="H100" s="48">
        <f t="shared" si="80"/>
        <v>0</v>
      </c>
      <c r="I100" s="48">
        <f t="shared" si="80"/>
        <v>0</v>
      </c>
      <c r="J100" s="48">
        <f t="shared" si="80"/>
        <v>0</v>
      </c>
      <c r="K100" s="48">
        <f t="shared" si="80"/>
        <v>0</v>
      </c>
      <c r="L100" s="48" t="e">
        <f t="shared" si="80"/>
        <v>#DIV/0!</v>
      </c>
      <c r="M100" s="48" t="e">
        <f t="shared" si="80"/>
        <v>#DIV/0!</v>
      </c>
      <c r="N100" s="48" t="e">
        <f t="shared" si="80"/>
        <v>#DIV/0!</v>
      </c>
      <c r="O100" s="48" t="e">
        <f t="shared" si="80"/>
        <v>#DIV/0!</v>
      </c>
      <c r="P100" s="48" t="e">
        <f t="shared" si="80"/>
        <v>#DIV/0!</v>
      </c>
      <c r="Q100" s="48" t="e">
        <f t="shared" si="80"/>
        <v>#DIV/0!</v>
      </c>
      <c r="R100" s="48" t="e">
        <f t="shared" si="80"/>
        <v>#DIV/0!</v>
      </c>
      <c r="S100" s="48" t="e">
        <f t="shared" si="80"/>
        <v>#DIV/0!</v>
      </c>
      <c r="T100" s="48" t="e">
        <f t="shared" si="80"/>
        <v>#DIV/0!</v>
      </c>
      <c r="U100" s="48" t="e">
        <f t="shared" si="80"/>
        <v>#DIV/0!</v>
      </c>
      <c r="V100" s="48" t="e">
        <f t="shared" si="80"/>
        <v>#DIV/0!</v>
      </c>
      <c r="W100" s="48" t="e">
        <f t="shared" si="80"/>
        <v>#DIV/0!</v>
      </c>
      <c r="X100" s="48" t="e">
        <f t="shared" si="80"/>
        <v>#DIV/0!</v>
      </c>
      <c r="Y100" s="48" t="e">
        <f t="shared" si="80"/>
        <v>#DIV/0!</v>
      </c>
      <c r="Z100" s="48" t="e">
        <f t="shared" si="80"/>
        <v>#DIV/0!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c r="AU100" s="48" t="e">
        <f t="shared" si="80"/>
        <v>#DIV/0!</v>
      </c>
    </row>
    <row r="101" spans="1:47" x14ac:dyDescent="0.2">
      <c r="A101" t="s">
        <v>1336</v>
      </c>
      <c r="B101" s="19">
        <v>3815000000</v>
      </c>
      <c r="C101" s="19">
        <v>274717000</v>
      </c>
      <c r="D101" s="19">
        <v>410459000</v>
      </c>
      <c r="E101" s="19">
        <v>454082000</v>
      </c>
      <c r="F101" s="19">
        <v>496000000</v>
      </c>
      <c r="G101" s="19">
        <v>1370000000</v>
      </c>
      <c r="H101" s="19">
        <v>1991000000</v>
      </c>
      <c r="I101" s="19">
        <v>3295000000</v>
      </c>
      <c r="J101" s="19">
        <v>4845000000</v>
      </c>
      <c r="K101" s="19">
        <v>4543000000</v>
      </c>
    </row>
    <row r="102" spans="1:47" x14ac:dyDescent="0.2">
      <c r="A102" t="s">
        <v>1358</v>
      </c>
      <c r="B102" s="19">
        <v>-23000000</v>
      </c>
      <c r="C102" s="19">
        <v>-6860000</v>
      </c>
      <c r="D102" s="19">
        <v>-28851000</v>
      </c>
      <c r="E102" s="19">
        <v>-12556000</v>
      </c>
      <c r="F102" s="19">
        <v>-12000000</v>
      </c>
      <c r="G102" s="19">
        <v>-529000000</v>
      </c>
      <c r="H102" s="19">
        <v>-735000000</v>
      </c>
      <c r="I102" s="19">
        <v>-388000000</v>
      </c>
      <c r="J102" s="19">
        <v>-94000000</v>
      </c>
      <c r="K102" s="19">
        <v>-37000000</v>
      </c>
    </row>
    <row r="103" spans="1:47" x14ac:dyDescent="0.2">
      <c r="A103" s="46"/>
      <c r="B103" s="19"/>
      <c r="C103" s="48">
        <f t="shared" ref="C103:AU103" si="81">C102/C$3</f>
        <v>-5.0387039722821089E-2</v>
      </c>
      <c r="D103" s="48">
        <f t="shared" si="81"/>
        <v>-0.12462066024590554</v>
      </c>
      <c r="E103" s="48">
        <f t="shared" si="81"/>
        <v>-7.9966748213865638E-2</v>
      </c>
      <c r="F103" s="48">
        <f t="shared" si="81"/>
        <v>-0.19808732865091097</v>
      </c>
      <c r="G103" s="48">
        <f t="shared" si="81"/>
        <v>-1.5678455906285336</v>
      </c>
      <c r="H103" s="48">
        <f t="shared" si="81"/>
        <v>-3.4124617624938285E-2</v>
      </c>
      <c r="I103" s="48">
        <f t="shared" si="81"/>
        <v>-1.8193177545374969E-2</v>
      </c>
      <c r="J103" s="48">
        <f t="shared" si="81"/>
        <v>-1.3107293761405974E-2</v>
      </c>
      <c r="K103" s="48">
        <f t="shared" si="81"/>
        <v>-1.1229237291993554E-2</v>
      </c>
      <c r="L103" s="48" t="e">
        <f t="shared" si="81"/>
        <v>#DIV/0!</v>
      </c>
      <c r="M103" s="48" t="e">
        <f t="shared" si="81"/>
        <v>#DIV/0!</v>
      </c>
      <c r="N103" s="48" t="e">
        <f t="shared" si="81"/>
        <v>#DIV/0!</v>
      </c>
      <c r="O103" s="48" t="e">
        <f t="shared" si="81"/>
        <v>#DIV/0!</v>
      </c>
      <c r="P103" s="48" t="e">
        <f t="shared" si="81"/>
        <v>#DIV/0!</v>
      </c>
      <c r="Q103" s="48" t="e">
        <f t="shared" si="81"/>
        <v>#DIV/0!</v>
      </c>
      <c r="R103" s="48" t="e">
        <f t="shared" si="81"/>
        <v>#DIV/0!</v>
      </c>
      <c r="S103" s="48" t="e">
        <f t="shared" si="81"/>
        <v>#DIV/0!</v>
      </c>
      <c r="T103" s="48" t="e">
        <f t="shared" si="81"/>
        <v>#DIV/0!</v>
      </c>
      <c r="U103" s="48" t="e">
        <f t="shared" si="81"/>
        <v>#DIV/0!</v>
      </c>
      <c r="V103" s="48" t="e">
        <f t="shared" si="81"/>
        <v>#DIV/0!</v>
      </c>
      <c r="W103" s="48" t="e">
        <f t="shared" si="81"/>
        <v>#DIV/0!</v>
      </c>
      <c r="X103" s="48" t="e">
        <f t="shared" si="81"/>
        <v>#DIV/0!</v>
      </c>
      <c r="Y103" s="48" t="e">
        <f t="shared" si="81"/>
        <v>#DIV/0!</v>
      </c>
      <c r="Z103" s="48" t="e">
        <f t="shared" si="81"/>
        <v>#DIV/0!</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c r="AU103" s="48" t="e">
        <f t="shared" si="81"/>
        <v>#DIV/0!</v>
      </c>
    </row>
    <row r="104" spans="1:47" x14ac:dyDescent="0.2">
      <c r="A104" t="s">
        <v>1293</v>
      </c>
      <c r="B104" s="19">
        <v>-3273000000</v>
      </c>
      <c r="C104" s="19">
        <v>-223771000</v>
      </c>
      <c r="D104" s="19">
        <v>-269356000</v>
      </c>
      <c r="E104" s="19">
        <v>-413266000</v>
      </c>
      <c r="F104" s="19">
        <v>-546000000</v>
      </c>
      <c r="G104" s="19">
        <v>-763000000</v>
      </c>
      <c r="H104" s="19">
        <v>13296000000</v>
      </c>
      <c r="I104" s="19">
        <v>9420000000</v>
      </c>
      <c r="J104" s="19">
        <v>-4239000000</v>
      </c>
      <c r="K104" s="19">
        <v>-3945000000</v>
      </c>
    </row>
    <row r="105" spans="1:47" x14ac:dyDescent="0.2">
      <c r="A105" t="s">
        <v>1295</v>
      </c>
      <c r="B105" s="19">
        <v>351000000</v>
      </c>
      <c r="C105" s="19">
        <v>11312000</v>
      </c>
      <c r="D105" s="19">
        <v>15103000</v>
      </c>
      <c r="E105" s="19">
        <v>23927000</v>
      </c>
      <c r="F105" s="19">
        <v>39000000</v>
      </c>
      <c r="G105" s="19">
        <v>25000000</v>
      </c>
      <c r="H105" s="19">
        <v>18000000</v>
      </c>
      <c r="I105" s="19">
        <v>200000000</v>
      </c>
      <c r="J105" s="19">
        <v>383000000</v>
      </c>
      <c r="K105" s="19">
        <v>401000000</v>
      </c>
    </row>
    <row r="106" spans="1:47" x14ac:dyDescent="0.2">
      <c r="A106" t="s">
        <v>1337</v>
      </c>
      <c r="B106" s="19">
        <v>365000000</v>
      </c>
      <c r="C106" s="19">
        <v>11312000</v>
      </c>
      <c r="D106" s="19">
        <v>15235000</v>
      </c>
      <c r="E106" s="19">
        <v>27023000</v>
      </c>
      <c r="F106" s="19">
        <v>39000000</v>
      </c>
      <c r="G106" s="19">
        <v>25000000</v>
      </c>
      <c r="H106" s="19">
        <v>18000000</v>
      </c>
      <c r="I106" s="19">
        <v>200000000</v>
      </c>
      <c r="J106" s="19">
        <v>421000000</v>
      </c>
      <c r="K106" s="19">
        <v>425000000</v>
      </c>
    </row>
    <row r="107" spans="1:47" x14ac:dyDescent="0.2">
      <c r="A107" t="s">
        <v>1338</v>
      </c>
      <c r="B107" s="19">
        <v>14000000</v>
      </c>
      <c r="D107" s="19">
        <v>132000</v>
      </c>
      <c r="E107" s="19">
        <v>3096000</v>
      </c>
      <c r="F107" s="19">
        <v>6612000</v>
      </c>
      <c r="G107" s="19">
        <v>9886000</v>
      </c>
      <c r="H107" s="19">
        <v>18000000</v>
      </c>
      <c r="I107" s="19">
        <v>29000000</v>
      </c>
      <c r="J107" s="19">
        <v>38000000</v>
      </c>
      <c r="K107" s="19">
        <v>24000000</v>
      </c>
    </row>
    <row r="108" spans="1:47" x14ac:dyDescent="0.2">
      <c r="A108" t="s">
        <v>1298</v>
      </c>
      <c r="B108" s="19">
        <v>-23000000</v>
      </c>
      <c r="C108" s="19">
        <v>-2709000</v>
      </c>
      <c r="D108" s="19">
        <v>-1743000</v>
      </c>
      <c r="E108" s="19">
        <v>4931000</v>
      </c>
      <c r="F108" s="19">
        <v>-8000000</v>
      </c>
      <c r="G108" s="19">
        <v>-6000000</v>
      </c>
      <c r="H108" s="19">
        <v>-29000000</v>
      </c>
      <c r="I108" s="19">
        <v>-45000000</v>
      </c>
      <c r="J108" s="19">
        <v>-86000000</v>
      </c>
      <c r="K108" s="19">
        <v>-63000000</v>
      </c>
    </row>
    <row r="109" spans="1:47" x14ac:dyDescent="0.2">
      <c r="A109" t="s">
        <v>1339</v>
      </c>
      <c r="B109" s="19">
        <v>-25000000</v>
      </c>
      <c r="D109" s="19">
        <v>-1085000</v>
      </c>
      <c r="E109" s="19">
        <v>31000</v>
      </c>
      <c r="F109" s="19">
        <v>323000</v>
      </c>
      <c r="G109" s="19">
        <v>1301000</v>
      </c>
      <c r="H109" s="19">
        <v>1000000</v>
      </c>
      <c r="I109" s="19">
        <v>-20000000</v>
      </c>
      <c r="J109" s="19">
        <v>-72000000</v>
      </c>
      <c r="K109" s="19">
        <v>-56000000</v>
      </c>
    </row>
    <row r="110" spans="1:47" x14ac:dyDescent="0.2">
      <c r="A110" t="s">
        <v>1344</v>
      </c>
      <c r="B110" s="19">
        <v>2000000</v>
      </c>
      <c r="C110" s="19">
        <v>-2709000</v>
      </c>
      <c r="D110" s="19">
        <v>-658000</v>
      </c>
      <c r="E110" s="19">
        <v>4900000</v>
      </c>
      <c r="F110" s="19">
        <v>-8000000</v>
      </c>
      <c r="G110" s="19">
        <v>-6000000</v>
      </c>
      <c r="H110" s="19">
        <v>-29000000</v>
      </c>
      <c r="I110" s="19">
        <v>-45000000</v>
      </c>
      <c r="J110" s="19">
        <v>-14000000</v>
      </c>
      <c r="K110" s="19">
        <v>-7000000</v>
      </c>
    </row>
    <row r="111" spans="1:47" x14ac:dyDescent="0.2">
      <c r="A111" t="s">
        <v>1304</v>
      </c>
      <c r="B111" s="19">
        <v>-2945000000</v>
      </c>
      <c r="C111" s="19">
        <v>-215168000</v>
      </c>
      <c r="D111" s="19">
        <v>-255996000</v>
      </c>
      <c r="E111" s="19">
        <v>-384408000</v>
      </c>
      <c r="F111" s="19">
        <v>-515000000</v>
      </c>
      <c r="G111" s="19">
        <v>-744000000</v>
      </c>
      <c r="H111" s="19">
        <v>13285000000</v>
      </c>
      <c r="I111" s="19">
        <v>9575000000</v>
      </c>
      <c r="J111" s="19">
        <v>-3942000000</v>
      </c>
      <c r="K111" s="19">
        <v>-3607000000</v>
      </c>
    </row>
    <row r="112" spans="1:47" x14ac:dyDescent="0.2">
      <c r="A112" t="s">
        <v>1305</v>
      </c>
      <c r="B112" s="19">
        <v>-42000000</v>
      </c>
      <c r="C112" s="19">
        <v>1043000</v>
      </c>
      <c r="D112" s="19">
        <v>-80000</v>
      </c>
      <c r="E112" s="19">
        <v>326000</v>
      </c>
      <c r="F112" s="19">
        <v>-1000000</v>
      </c>
      <c r="G112" s="19">
        <v>3000000</v>
      </c>
      <c r="H112" s="19">
        <v>1083000000</v>
      </c>
      <c r="I112" s="19">
        <v>1213000000</v>
      </c>
      <c r="J112" s="19">
        <v>772000000</v>
      </c>
      <c r="K112" s="19">
        <v>-46000000</v>
      </c>
    </row>
    <row r="113" spans="1:47" x14ac:dyDescent="0.2">
      <c r="A113" t="s">
        <v>1306</v>
      </c>
      <c r="B113" s="19">
        <v>-2903000000</v>
      </c>
      <c r="C113" s="19">
        <v>-230314000</v>
      </c>
      <c r="D113" s="19">
        <v>-269841000</v>
      </c>
      <c r="E113" s="19">
        <v>-401857000</v>
      </c>
      <c r="F113" s="19">
        <v>-514000000</v>
      </c>
      <c r="G113" s="19">
        <v>-747000000</v>
      </c>
      <c r="H113" s="19">
        <v>12202000000</v>
      </c>
      <c r="I113" s="19">
        <v>8362000000</v>
      </c>
      <c r="J113" s="19">
        <v>-4714000000</v>
      </c>
      <c r="K113" s="19">
        <v>-3561000000</v>
      </c>
    </row>
    <row r="114" spans="1:47" x14ac:dyDescent="0.2">
      <c r="A114" t="s">
        <v>1345</v>
      </c>
      <c r="B114" s="19">
        <v>-2903000000</v>
      </c>
      <c r="C114" s="19">
        <v>-216211000</v>
      </c>
      <c r="D114" s="19">
        <v>-255916000</v>
      </c>
      <c r="E114" s="19">
        <v>-384734000</v>
      </c>
      <c r="F114" s="19">
        <v>-514000000</v>
      </c>
      <c r="G114" s="19">
        <v>-747000000</v>
      </c>
      <c r="H114" s="19">
        <v>12202000000</v>
      </c>
      <c r="I114" s="19">
        <v>8362000000</v>
      </c>
      <c r="J114" s="19">
        <v>-4714000000</v>
      </c>
      <c r="K114" s="19">
        <v>-3561000000</v>
      </c>
    </row>
    <row r="115" spans="1:47" x14ac:dyDescent="0.2">
      <c r="A115" t="s">
        <v>1346</v>
      </c>
      <c r="B115" s="19">
        <v>-2903000000</v>
      </c>
      <c r="C115" s="19">
        <v>-216211000</v>
      </c>
      <c r="D115" s="19">
        <v>-255916000</v>
      </c>
      <c r="E115" s="19">
        <v>-384734000</v>
      </c>
      <c r="F115" s="19">
        <v>-514000000</v>
      </c>
      <c r="G115" s="19">
        <v>-747000000</v>
      </c>
      <c r="H115" s="19">
        <v>12202000000</v>
      </c>
      <c r="I115" s="19">
        <v>8362000000</v>
      </c>
      <c r="J115" s="19">
        <v>-4714000000</v>
      </c>
      <c r="K115" s="19">
        <v>-3561000000</v>
      </c>
    </row>
    <row r="116" spans="1:47" x14ac:dyDescent="0.2">
      <c r="A116" t="s">
        <v>1347</v>
      </c>
      <c r="B116" s="19">
        <v>-2903000000</v>
      </c>
      <c r="C116" s="19">
        <v>-216211000</v>
      </c>
      <c r="D116" s="19">
        <v>-255916000</v>
      </c>
      <c r="E116" s="19">
        <v>-384734000</v>
      </c>
      <c r="F116" s="19">
        <v>-514000000</v>
      </c>
      <c r="G116" s="19">
        <v>-747000000</v>
      </c>
      <c r="H116" s="19">
        <v>12202000000</v>
      </c>
      <c r="I116" s="19">
        <v>8362000000</v>
      </c>
      <c r="J116" s="19">
        <v>-4714000000</v>
      </c>
      <c r="K116" s="19">
        <v>-3561000000</v>
      </c>
    </row>
    <row r="117" spans="1:47" x14ac:dyDescent="0.2">
      <c r="A117" t="s">
        <v>1372</v>
      </c>
      <c r="C117" s="19">
        <v>5440000</v>
      </c>
      <c r="D117" s="19">
        <v>13925000</v>
      </c>
      <c r="E117" s="19">
        <v>12996000</v>
      </c>
    </row>
    <row r="118" spans="1:47" x14ac:dyDescent="0.2">
      <c r="A118" t="s">
        <v>1348</v>
      </c>
      <c r="C118" s="19">
        <v>8663000</v>
      </c>
      <c r="D118">
        <v>0</v>
      </c>
      <c r="E118" s="19">
        <v>4127000</v>
      </c>
      <c r="F118">
        <v>0</v>
      </c>
      <c r="G118">
        <v>0</v>
      </c>
    </row>
    <row r="119" spans="1:47" x14ac:dyDescent="0.2">
      <c r="A119" t="s">
        <v>1312</v>
      </c>
      <c r="B119" s="19">
        <v>-2903000000</v>
      </c>
      <c r="C119" s="19">
        <v>-230314000</v>
      </c>
      <c r="D119" s="19">
        <v>-269841000</v>
      </c>
      <c r="E119" s="19">
        <v>-401857000</v>
      </c>
      <c r="F119" s="19">
        <v>-514000000</v>
      </c>
      <c r="G119" s="19">
        <v>-747000000</v>
      </c>
      <c r="H119" s="19">
        <v>12202000000</v>
      </c>
      <c r="I119" s="19">
        <v>8362000000</v>
      </c>
      <c r="J119" s="19">
        <v>-4714000000</v>
      </c>
      <c r="K119" s="19">
        <v>-3561000000</v>
      </c>
    </row>
    <row r="120" spans="1:47" x14ac:dyDescent="0.2">
      <c r="A120" s="46" t="s">
        <v>1411</v>
      </c>
      <c r="B120" s="19"/>
      <c r="C120" s="48">
        <f t="shared" ref="C120:AU120" si="82">C119/C$3</f>
        <v>-1.6916677356737342</v>
      </c>
      <c r="D120" s="48">
        <f t="shared" si="82"/>
        <v>-1.1655666556242557</v>
      </c>
      <c r="E120" s="48">
        <f t="shared" si="82"/>
        <v>-2.5593499153376396</v>
      </c>
      <c r="F120" s="48">
        <f t="shared" si="82"/>
        <v>-8.4847405772140192</v>
      </c>
      <c r="G120" s="48">
        <f t="shared" si="82"/>
        <v>-2.2139520911143942</v>
      </c>
      <c r="H120" s="48">
        <f t="shared" si="82"/>
        <v>0.56651508062516587</v>
      </c>
      <c r="I120" s="48">
        <f t="shared" si="82"/>
        <v>0.39209110988253992</v>
      </c>
      <c r="J120" s="48">
        <f t="shared" si="82"/>
        <v>-0.65731683820497622</v>
      </c>
      <c r="K120" s="48">
        <f t="shared" si="82"/>
        <v>-1.0807382161294337</v>
      </c>
      <c r="L120" s="48" t="e">
        <f t="shared" si="82"/>
        <v>#DIV/0!</v>
      </c>
      <c r="M120" s="48" t="e">
        <f t="shared" si="82"/>
        <v>#DIV/0!</v>
      </c>
      <c r="N120" s="48" t="e">
        <f t="shared" si="82"/>
        <v>#DIV/0!</v>
      </c>
      <c r="O120" s="48" t="e">
        <f t="shared" si="82"/>
        <v>#DIV/0!</v>
      </c>
      <c r="P120" s="48" t="e">
        <f t="shared" si="82"/>
        <v>#DIV/0!</v>
      </c>
      <c r="Q120" s="48" t="e">
        <f t="shared" si="82"/>
        <v>#DIV/0!</v>
      </c>
      <c r="R120" s="48" t="e">
        <f t="shared" si="82"/>
        <v>#DIV/0!</v>
      </c>
      <c r="S120" s="48" t="e">
        <f t="shared" si="82"/>
        <v>#DIV/0!</v>
      </c>
      <c r="T120" s="48" t="e">
        <f t="shared" si="82"/>
        <v>#DIV/0!</v>
      </c>
      <c r="U120" s="48" t="e">
        <f t="shared" si="82"/>
        <v>#DIV/0!</v>
      </c>
      <c r="V120" s="48" t="e">
        <f t="shared" si="82"/>
        <v>#DIV/0!</v>
      </c>
      <c r="W120" s="48" t="e">
        <f t="shared" si="82"/>
        <v>#DIV/0!</v>
      </c>
      <c r="X120" s="48" t="e">
        <f t="shared" si="82"/>
        <v>#DIV/0!</v>
      </c>
      <c r="Y120" s="48" t="e">
        <f t="shared" si="82"/>
        <v>#DIV/0!</v>
      </c>
      <c r="Z120" s="48" t="e">
        <f t="shared" si="82"/>
        <v>#DIV/0!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c r="AU120" s="48" t="e">
        <f t="shared" si="82"/>
        <v>#DIV/0!</v>
      </c>
    </row>
    <row r="121" spans="1:47" x14ac:dyDescent="0.2">
      <c r="A121" t="s">
        <v>1313</v>
      </c>
      <c r="B121">
        <v>-8.73</v>
      </c>
      <c r="C121">
        <v>-0.61299999999999999</v>
      </c>
      <c r="D121">
        <v>-0.71799999999999997</v>
      </c>
      <c r="E121">
        <v>-1.17</v>
      </c>
      <c r="F121">
        <v>-1.55</v>
      </c>
      <c r="G121">
        <v>-1.96</v>
      </c>
      <c r="H121">
        <v>30.31</v>
      </c>
      <c r="I121">
        <v>21.26</v>
      </c>
      <c r="J121">
        <v>-12.33</v>
      </c>
      <c r="K121">
        <v>-9.2799999999999994</v>
      </c>
    </row>
    <row r="122" spans="1:47" x14ac:dyDescent="0.2">
      <c r="A122" t="s">
        <v>1314</v>
      </c>
      <c r="B122">
        <v>-8.73</v>
      </c>
      <c r="C122">
        <v>-0.61299999999999999</v>
      </c>
      <c r="D122">
        <v>-0.71799999999999997</v>
      </c>
      <c r="E122">
        <v>-1.17</v>
      </c>
      <c r="F122">
        <v>-1.55</v>
      </c>
      <c r="G122">
        <v>-1.96</v>
      </c>
      <c r="H122">
        <v>28.29</v>
      </c>
      <c r="I122">
        <v>20.12</v>
      </c>
      <c r="J122">
        <v>-12.33</v>
      </c>
      <c r="K122">
        <v>-9.2799999999999994</v>
      </c>
    </row>
    <row r="123" spans="1:47" x14ac:dyDescent="0.2">
      <c r="A123" t="s">
        <v>1315</v>
      </c>
      <c r="B123" s="19">
        <v>385000000</v>
      </c>
      <c r="C123" s="19">
        <v>376000000</v>
      </c>
      <c r="D123" s="19">
        <v>376000000</v>
      </c>
      <c r="E123" s="19">
        <v>328798904</v>
      </c>
      <c r="F123" s="19">
        <v>330802136</v>
      </c>
      <c r="G123" s="19">
        <v>381333059</v>
      </c>
      <c r="H123" s="19">
        <v>403000000</v>
      </c>
      <c r="I123" s="19">
        <v>394000000</v>
      </c>
      <c r="J123" s="19">
        <v>382000000</v>
      </c>
      <c r="K123" s="19">
        <v>384000000</v>
      </c>
    </row>
    <row r="124" spans="1:47" x14ac:dyDescent="0.2">
      <c r="A124" t="s">
        <v>1316</v>
      </c>
      <c r="B124" s="19">
        <v>385000000</v>
      </c>
      <c r="C124" s="19">
        <v>376000000</v>
      </c>
      <c r="D124" s="19">
        <v>376000000</v>
      </c>
      <c r="E124" s="19">
        <v>328798904</v>
      </c>
      <c r="F124" s="19">
        <v>330802136</v>
      </c>
      <c r="G124" s="19">
        <v>381333059</v>
      </c>
      <c r="H124" s="19">
        <v>431000000</v>
      </c>
      <c r="I124" s="19">
        <v>416000000</v>
      </c>
      <c r="J124" s="19">
        <v>382000000</v>
      </c>
      <c r="K124" s="19">
        <v>384000000</v>
      </c>
    </row>
    <row r="125" spans="1:47" x14ac:dyDescent="0.2">
      <c r="A125" t="s">
        <v>1317</v>
      </c>
      <c r="B125" s="19">
        <v>-3273000000</v>
      </c>
      <c r="C125" s="19">
        <v>-223771000</v>
      </c>
      <c r="D125" s="19">
        <v>-269356000</v>
      </c>
      <c r="E125" s="19">
        <v>-413266000</v>
      </c>
      <c r="F125" s="19">
        <v>-546000000</v>
      </c>
      <c r="G125" s="19">
        <v>-763000000</v>
      </c>
      <c r="H125" s="19">
        <v>13296000000</v>
      </c>
      <c r="I125" s="19">
        <v>9420000000</v>
      </c>
      <c r="J125" s="19">
        <v>-4239000000</v>
      </c>
      <c r="K125" s="19">
        <v>-3945000000</v>
      </c>
    </row>
    <row r="126" spans="1:47" x14ac:dyDescent="0.2">
      <c r="A126" t="s">
        <v>1318</v>
      </c>
      <c r="B126" s="19">
        <v>6328000000</v>
      </c>
      <c r="C126" s="19">
        <v>325307000</v>
      </c>
      <c r="D126" s="19">
        <v>446330000</v>
      </c>
      <c r="E126" s="19">
        <v>535778000</v>
      </c>
      <c r="F126" s="19">
        <v>594000000</v>
      </c>
      <c r="G126" s="19">
        <v>1037000000</v>
      </c>
      <c r="H126" s="19">
        <v>4440000000</v>
      </c>
      <c r="I126" s="19">
        <v>9455000000</v>
      </c>
      <c r="J126" s="19">
        <v>10993000000</v>
      </c>
      <c r="K126" s="19">
        <v>7144000000</v>
      </c>
    </row>
    <row r="127" spans="1:47" x14ac:dyDescent="0.2">
      <c r="A127" t="s">
        <v>1319</v>
      </c>
      <c r="B127" s="19">
        <v>-2903000000</v>
      </c>
      <c r="C127" s="19">
        <v>-216211000</v>
      </c>
      <c r="D127" s="19">
        <v>-255916000</v>
      </c>
      <c r="E127" s="19">
        <v>-384734000</v>
      </c>
      <c r="F127" s="19">
        <v>-514000000</v>
      </c>
      <c r="G127" s="19">
        <v>-747000000</v>
      </c>
      <c r="H127" s="19">
        <v>12202000000</v>
      </c>
      <c r="I127" s="19">
        <v>8362000000</v>
      </c>
      <c r="J127" s="19">
        <v>-4714000000</v>
      </c>
      <c r="K127" s="19">
        <v>-3561000000</v>
      </c>
    </row>
    <row r="128" spans="1:47" x14ac:dyDescent="0.2">
      <c r="A128" t="s">
        <v>1320</v>
      </c>
      <c r="B128" s="14">
        <v>-2878356536.5029998</v>
      </c>
      <c r="C128" s="19">
        <v>-216211000</v>
      </c>
      <c r="D128" s="19">
        <v>-254831000</v>
      </c>
      <c r="E128" s="19">
        <v>-384756630</v>
      </c>
      <c r="F128" s="19">
        <v>-514000000</v>
      </c>
      <c r="G128" s="19">
        <v>-747000000</v>
      </c>
      <c r="H128" s="19">
        <v>12202000000</v>
      </c>
      <c r="I128" s="19">
        <v>8362000000</v>
      </c>
      <c r="J128" s="19">
        <v>-4657120000</v>
      </c>
      <c r="K128" s="19">
        <v>-3505728000</v>
      </c>
    </row>
    <row r="129" spans="1:47" x14ac:dyDescent="0.2">
      <c r="A129" t="s">
        <v>1321</v>
      </c>
      <c r="B129" s="19">
        <v>365000000</v>
      </c>
      <c r="C129" s="19">
        <v>11312000</v>
      </c>
      <c r="D129" s="19">
        <v>15235000</v>
      </c>
      <c r="E129" s="19">
        <v>27023000</v>
      </c>
      <c r="F129" s="19">
        <v>39000000</v>
      </c>
      <c r="G129" s="19">
        <v>25000000</v>
      </c>
      <c r="H129" s="19">
        <v>18000000</v>
      </c>
      <c r="I129" s="19">
        <v>200000000</v>
      </c>
      <c r="J129" s="19">
        <v>421000000</v>
      </c>
      <c r="K129" s="19">
        <v>425000000</v>
      </c>
    </row>
    <row r="130" spans="1:47" x14ac:dyDescent="0.2">
      <c r="A130" t="s">
        <v>1322</v>
      </c>
      <c r="B130" s="19">
        <v>14000000</v>
      </c>
      <c r="D130" s="19">
        <v>132000</v>
      </c>
      <c r="E130" s="19">
        <v>3096000</v>
      </c>
      <c r="F130" s="19">
        <v>6612000</v>
      </c>
      <c r="G130" s="19">
        <v>9886000</v>
      </c>
      <c r="H130" s="19">
        <v>18000000</v>
      </c>
      <c r="I130" s="19">
        <v>29000000</v>
      </c>
      <c r="J130" s="19">
        <v>38000000</v>
      </c>
      <c r="K130" s="19">
        <v>24000000</v>
      </c>
    </row>
    <row r="131" spans="1:47" x14ac:dyDescent="0.2">
      <c r="A131" t="s">
        <v>1323</v>
      </c>
      <c r="B131" s="19">
        <v>351000000</v>
      </c>
      <c r="C131" s="19">
        <v>11312000</v>
      </c>
      <c r="D131" s="19">
        <v>15103000</v>
      </c>
      <c r="E131" s="19">
        <v>23927000</v>
      </c>
      <c r="F131" s="19">
        <v>39000000</v>
      </c>
      <c r="G131" s="19">
        <v>25000000</v>
      </c>
      <c r="H131" s="19">
        <v>18000000</v>
      </c>
      <c r="I131" s="19">
        <v>200000000</v>
      </c>
      <c r="J131" s="19">
        <v>383000000</v>
      </c>
      <c r="K131" s="19">
        <v>401000000</v>
      </c>
    </row>
    <row r="132" spans="1:47" x14ac:dyDescent="0.2">
      <c r="A132" t="s">
        <v>1281</v>
      </c>
      <c r="B132" s="19">
        <v>-2931000000</v>
      </c>
      <c r="C132" s="19">
        <v>-223771000</v>
      </c>
      <c r="D132" s="19">
        <v>-255864000</v>
      </c>
      <c r="E132" s="19">
        <v>-381312000</v>
      </c>
      <c r="F132" s="19">
        <v>-546000000</v>
      </c>
      <c r="G132" s="19">
        <v>-763000000</v>
      </c>
      <c r="H132" s="19">
        <v>13296000000</v>
      </c>
      <c r="I132" s="19">
        <v>9420000000</v>
      </c>
      <c r="J132" s="19">
        <v>-3904000000</v>
      </c>
      <c r="K132" s="19">
        <v>-3583000000</v>
      </c>
    </row>
    <row r="133" spans="1:47" x14ac:dyDescent="0.2">
      <c r="A133" t="s">
        <v>1278</v>
      </c>
      <c r="B133" s="19">
        <v>-2723000000</v>
      </c>
      <c r="C133" s="19">
        <v>-208657000</v>
      </c>
      <c r="D133" s="19">
        <v>-235327000</v>
      </c>
      <c r="E133" s="19">
        <v>-356450000</v>
      </c>
      <c r="F133" s="19">
        <v>-515000000</v>
      </c>
      <c r="G133" s="19">
        <v>-732000000</v>
      </c>
      <c r="H133" s="19">
        <v>13528000000</v>
      </c>
      <c r="I133" s="19">
        <v>9768000000</v>
      </c>
      <c r="J133" s="19">
        <v>-3283000000</v>
      </c>
      <c r="K133" s="19">
        <v>-3394000000</v>
      </c>
    </row>
    <row r="134" spans="1:47" x14ac:dyDescent="0.2">
      <c r="A134" t="s">
        <v>1364</v>
      </c>
      <c r="B134" s="19">
        <v>1462000000</v>
      </c>
      <c r="E134">
        <v>0</v>
      </c>
      <c r="F134">
        <v>0</v>
      </c>
      <c r="G134" s="19">
        <v>8000000</v>
      </c>
      <c r="H134" s="19">
        <v>2617000000</v>
      </c>
      <c r="I134" s="19">
        <v>5416000000</v>
      </c>
      <c r="J134" s="19">
        <v>4693000000</v>
      </c>
      <c r="K134" s="19">
        <v>1464000000</v>
      </c>
    </row>
    <row r="135" spans="1:47" x14ac:dyDescent="0.2">
      <c r="A135" t="s">
        <v>1324</v>
      </c>
      <c r="B135" s="19">
        <v>208000000</v>
      </c>
      <c r="C135" s="19">
        <v>15114000</v>
      </c>
      <c r="D135" s="19">
        <v>20537000</v>
      </c>
      <c r="E135" s="19">
        <v>24862000</v>
      </c>
      <c r="F135" s="19">
        <v>31000000</v>
      </c>
      <c r="G135" s="19">
        <v>31000000</v>
      </c>
      <c r="H135" s="19">
        <v>232000000</v>
      </c>
      <c r="I135" s="19">
        <v>348000000</v>
      </c>
      <c r="J135" s="19">
        <v>621000000</v>
      </c>
      <c r="K135" s="19">
        <v>189000000</v>
      </c>
    </row>
    <row r="136" spans="1:47" x14ac:dyDescent="0.2">
      <c r="A136" t="s">
        <v>1325</v>
      </c>
      <c r="B136" s="19">
        <v>-2903000000</v>
      </c>
      <c r="C136" s="19">
        <v>-216211000</v>
      </c>
      <c r="D136" s="19">
        <v>-255916000</v>
      </c>
      <c r="E136" s="19">
        <v>-384734000</v>
      </c>
      <c r="F136" s="19">
        <v>-514000000</v>
      </c>
      <c r="G136" s="19">
        <v>-747000000</v>
      </c>
      <c r="H136" s="19">
        <v>12202000000</v>
      </c>
      <c r="I136" s="19">
        <v>8362000000</v>
      </c>
      <c r="J136" s="19">
        <v>-4714000000</v>
      </c>
      <c r="K136" s="19">
        <v>-3561000000</v>
      </c>
    </row>
    <row r="137" spans="1:47" x14ac:dyDescent="0.2">
      <c r="A137" t="s">
        <v>1326</v>
      </c>
      <c r="B137" s="19">
        <v>-25000000</v>
      </c>
      <c r="D137" s="19">
        <v>-1085000</v>
      </c>
      <c r="E137" s="19">
        <v>31000</v>
      </c>
      <c r="F137" s="19">
        <v>323000</v>
      </c>
      <c r="G137" s="19">
        <v>1301000</v>
      </c>
      <c r="H137" s="19">
        <v>1000000</v>
      </c>
      <c r="I137" s="19">
        <v>-20000000</v>
      </c>
      <c r="J137" s="19">
        <v>-72000000</v>
      </c>
      <c r="K137" s="19">
        <v>-56000000</v>
      </c>
    </row>
    <row r="138" spans="1:47" x14ac:dyDescent="0.2">
      <c r="A138" t="s">
        <v>1327</v>
      </c>
      <c r="B138" s="19">
        <v>-25000000</v>
      </c>
      <c r="D138" s="19">
        <v>-1085000</v>
      </c>
      <c r="E138" s="19">
        <v>31000</v>
      </c>
      <c r="F138" s="19">
        <v>323000</v>
      </c>
      <c r="G138" s="19">
        <v>1301000</v>
      </c>
      <c r="H138" s="19">
        <v>1000000</v>
      </c>
      <c r="I138" s="19">
        <v>-20000000</v>
      </c>
      <c r="J138" s="19">
        <v>-72000000</v>
      </c>
      <c r="K138" s="19">
        <v>-56000000</v>
      </c>
    </row>
    <row r="139" spans="1:47" x14ac:dyDescent="0.2">
      <c r="A139" t="s">
        <v>1328</v>
      </c>
      <c r="B139" s="19">
        <v>-2698000000</v>
      </c>
      <c r="C139" s="19">
        <v>-208657000</v>
      </c>
      <c r="D139" s="19">
        <v>-234242000</v>
      </c>
      <c r="E139" s="19">
        <v>-356481000</v>
      </c>
      <c r="F139" s="19">
        <v>-515000000</v>
      </c>
      <c r="G139" s="19">
        <v>-732000000</v>
      </c>
      <c r="H139" s="19">
        <v>13528000000</v>
      </c>
      <c r="I139" s="19">
        <v>9768000000</v>
      </c>
      <c r="J139" s="19">
        <v>-3211000000</v>
      </c>
      <c r="K139" s="19">
        <v>-3338000000</v>
      </c>
    </row>
    <row r="140" spans="1:47" x14ac:dyDescent="0.2">
      <c r="A140" t="s">
        <v>1329</v>
      </c>
      <c r="B140">
        <v>1.4E-2</v>
      </c>
      <c r="C140">
        <v>0.4</v>
      </c>
      <c r="D140">
        <v>0</v>
      </c>
      <c r="E140">
        <v>0.27</v>
      </c>
      <c r="F140">
        <v>2E-3</v>
      </c>
      <c r="G140">
        <v>0.27</v>
      </c>
      <c r="H140">
        <v>8.1000000000000003E-2</v>
      </c>
      <c r="I140">
        <v>0.127</v>
      </c>
      <c r="J140">
        <v>0.21</v>
      </c>
      <c r="K140">
        <v>1.2999999999999999E-2</v>
      </c>
    </row>
    <row r="141" spans="1:47" x14ac:dyDescent="0.2">
      <c r="A141" t="s">
        <v>1330</v>
      </c>
      <c r="B141" s="14">
        <v>-356536.50300000003</v>
      </c>
      <c r="C141">
        <v>0</v>
      </c>
      <c r="D141">
        <v>0</v>
      </c>
      <c r="E141" s="19">
        <v>8370</v>
      </c>
      <c r="F141">
        <v>0</v>
      </c>
      <c r="G141">
        <v>0</v>
      </c>
      <c r="H141">
        <v>0</v>
      </c>
      <c r="I141">
        <v>0</v>
      </c>
      <c r="J141" s="19">
        <v>-15120000</v>
      </c>
      <c r="K141" s="19">
        <v>-728000</v>
      </c>
    </row>
    <row r="143" spans="1:47" x14ac:dyDescent="0.2">
      <c r="A143" t="s">
        <v>1331</v>
      </c>
      <c r="B143">
        <v>21000000</v>
      </c>
      <c r="C143">
        <v>472910</v>
      </c>
      <c r="D143">
        <v>168</v>
      </c>
      <c r="E143">
        <v>1226842000</v>
      </c>
      <c r="F143">
        <v>52000000</v>
      </c>
      <c r="G143">
        <v>2033000000</v>
      </c>
      <c r="H143">
        <v>-873000000</v>
      </c>
      <c r="I143">
        <v>-3448000000</v>
      </c>
      <c r="J143">
        <v>-1377000000</v>
      </c>
      <c r="K143">
        <v>56000000</v>
      </c>
    </row>
    <row r="144" spans="1:47" x14ac:dyDescent="0.2">
      <c r="A144" s="46" t="s">
        <v>1412</v>
      </c>
      <c r="B144" s="19"/>
      <c r="C144" s="48">
        <f t="shared" ref="C144:AU144" si="83">IFERROR(C143/C$3,0)</f>
        <v>3.4735473695800758E-3</v>
      </c>
      <c r="D144" s="48">
        <f t="shared" si="83"/>
        <v>7.2566881291158474E-7</v>
      </c>
      <c r="E144" s="48">
        <f t="shared" si="83"/>
        <v>7.8135206524526399</v>
      </c>
      <c r="F144" s="48">
        <f t="shared" si="83"/>
        <v>0.85837842415394749</v>
      </c>
      <c r="G144" s="48">
        <f t="shared" si="83"/>
        <v>6.0253876857236461</v>
      </c>
      <c r="H144" s="48">
        <f t="shared" si="83"/>
        <v>-4.0531688689212413E-2</v>
      </c>
      <c r="I144" s="48">
        <f t="shared" si="83"/>
        <v>-0.16167545406302292</v>
      </c>
      <c r="J144" s="48">
        <f t="shared" si="83"/>
        <v>-0.19200790967506412</v>
      </c>
      <c r="K144" s="48">
        <f t="shared" si="83"/>
        <v>1.6995602387882135E-2</v>
      </c>
      <c r="L144" s="48">
        <f t="shared" si="83"/>
        <v>0</v>
      </c>
      <c r="M144" s="48">
        <f t="shared" si="83"/>
        <v>0</v>
      </c>
      <c r="N144" s="48">
        <f t="shared" si="83"/>
        <v>0</v>
      </c>
      <c r="O144" s="48">
        <f t="shared" si="83"/>
        <v>0</v>
      </c>
      <c r="P144" s="48">
        <f t="shared" si="83"/>
        <v>0</v>
      </c>
      <c r="Q144" s="48">
        <f t="shared" si="83"/>
        <v>0</v>
      </c>
      <c r="R144" s="48">
        <f t="shared" si="83"/>
        <v>0</v>
      </c>
      <c r="S144" s="48">
        <f t="shared" si="83"/>
        <v>0</v>
      </c>
      <c r="T144" s="48">
        <f t="shared" si="83"/>
        <v>0</v>
      </c>
      <c r="U144" s="48">
        <f t="shared" si="83"/>
        <v>0</v>
      </c>
      <c r="V144" s="48">
        <f t="shared" si="83"/>
        <v>0</v>
      </c>
      <c r="W144" s="48">
        <f t="shared" si="83"/>
        <v>0</v>
      </c>
      <c r="X144" s="48">
        <f t="shared" si="83"/>
        <v>0</v>
      </c>
      <c r="Y144" s="48">
        <f t="shared" si="83"/>
        <v>0</v>
      </c>
      <c r="Z144" s="48">
        <f t="shared" si="83"/>
        <v>0</v>
      </c>
      <c r="AA144" s="48">
        <f t="shared" si="83"/>
        <v>0</v>
      </c>
      <c r="AB144" s="48">
        <f t="shared" si="83"/>
        <v>0</v>
      </c>
      <c r="AC144" s="48">
        <f t="shared" si="83"/>
        <v>0</v>
      </c>
      <c r="AD144" s="48">
        <f t="shared" si="83"/>
        <v>0</v>
      </c>
      <c r="AE144" s="48">
        <f t="shared" si="83"/>
        <v>0</v>
      </c>
      <c r="AF144" s="48">
        <f t="shared" si="83"/>
        <v>0</v>
      </c>
      <c r="AG144" s="48">
        <f t="shared" si="83"/>
        <v>0</v>
      </c>
      <c r="AH144" s="48">
        <f t="shared" si="83"/>
        <v>0</v>
      </c>
      <c r="AI144" s="48">
        <f t="shared" si="83"/>
        <v>0</v>
      </c>
      <c r="AJ144" s="48">
        <f t="shared" si="83"/>
        <v>0</v>
      </c>
      <c r="AK144" s="48">
        <f t="shared" si="83"/>
        <v>0</v>
      </c>
      <c r="AL144" s="48">
        <f t="shared" si="83"/>
        <v>0</v>
      </c>
      <c r="AM144" s="48">
        <f t="shared" si="83"/>
        <v>0</v>
      </c>
      <c r="AN144" s="48">
        <f t="shared" si="83"/>
        <v>0</v>
      </c>
      <c r="AO144" s="48">
        <f t="shared" si="83"/>
        <v>0</v>
      </c>
      <c r="AP144" s="48">
        <f t="shared" si="83"/>
        <v>0</v>
      </c>
      <c r="AQ144" s="48">
        <f t="shared" si="83"/>
        <v>0</v>
      </c>
      <c r="AR144" s="48">
        <f t="shared" si="83"/>
        <v>0</v>
      </c>
      <c r="AS144" s="48">
        <f t="shared" si="83"/>
        <v>0</v>
      </c>
      <c r="AT144" s="48">
        <f t="shared" si="83"/>
        <v>0</v>
      </c>
      <c r="AU144" s="48">
        <f t="shared" si="83"/>
        <v>0</v>
      </c>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2"/>
    </row>
    <row r="155" spans="1:47" ht="18" x14ac:dyDescent="0.2">
      <c r="A155" s="23"/>
    </row>
  </sheetData>
  <sortState xmlns:xlrd2="http://schemas.microsoft.com/office/spreadsheetml/2017/richdata2" columnSort="1" ref="C1:K58">
    <sortCondition ref="C1:K1"/>
  </sortState>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10B04-B659-3F40-8A2F-9B21CC4E6C02}">
  <dimension ref="A1:AU151"/>
  <sheetViews>
    <sheetView workbookViewId="0"/>
  </sheetViews>
  <sheetFormatPr baseColWidth="10" defaultRowHeight="16" x14ac:dyDescent="0.2"/>
  <sheetData>
    <row r="1" spans="1:47" x14ac:dyDescent="0.2">
      <c r="A1" t="s">
        <v>1283</v>
      </c>
      <c r="B1" t="s">
        <v>1284</v>
      </c>
      <c r="C1" s="17">
        <v>43830</v>
      </c>
      <c r="D1" s="17">
        <v>44196</v>
      </c>
      <c r="E1" s="17">
        <v>44561</v>
      </c>
      <c r="F1" s="17">
        <v>44926</v>
      </c>
      <c r="G1" s="17">
        <v>45291</v>
      </c>
      <c r="H1" s="17">
        <v>45657</v>
      </c>
    </row>
    <row r="2" spans="1:47" x14ac:dyDescent="0.2">
      <c r="C2" s="41">
        <v>1.2620696220330916</v>
      </c>
      <c r="D2" s="41">
        <v>1.231407573454085</v>
      </c>
      <c r="E2" s="41">
        <v>1.2144058909803599</v>
      </c>
      <c r="F2" s="41">
        <v>1.1298901106999999</v>
      </c>
      <c r="G2" s="41">
        <v>1.0618269999999999</v>
      </c>
      <c r="H2" s="41">
        <v>1.03</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H3" si="0">D$2*D90</f>
        <v>0</v>
      </c>
      <c r="E3">
        <f t="shared" si="0"/>
        <v>0</v>
      </c>
      <c r="F3">
        <f t="shared" si="0"/>
        <v>0</v>
      </c>
      <c r="G3">
        <f t="shared" si="0"/>
        <v>0</v>
      </c>
      <c r="H3">
        <f t="shared" si="0"/>
        <v>77890660</v>
      </c>
    </row>
    <row r="4" spans="1:47" x14ac:dyDescent="0.2">
      <c r="A4" t="s">
        <v>1332</v>
      </c>
      <c r="C4">
        <f t="shared" ref="C4:H4" si="1">C$2*C91</f>
        <v>0</v>
      </c>
      <c r="D4">
        <f t="shared" si="1"/>
        <v>0</v>
      </c>
      <c r="E4">
        <f t="shared" si="1"/>
        <v>0</v>
      </c>
      <c r="F4">
        <f t="shared" si="1"/>
        <v>0</v>
      </c>
      <c r="G4">
        <f t="shared" si="1"/>
        <v>0</v>
      </c>
      <c r="H4">
        <f t="shared" si="1"/>
        <v>77890660</v>
      </c>
    </row>
    <row r="5" spans="1:47" x14ac:dyDescent="0.2">
      <c r="A5" t="s">
        <v>1287</v>
      </c>
      <c r="C5">
        <f t="shared" ref="C5:H5" si="2">C$2*C92</f>
        <v>10088984.558532534</v>
      </c>
      <c r="D5">
        <f t="shared" si="2"/>
        <v>34491726.132448919</v>
      </c>
      <c r="E5">
        <f t="shared" si="2"/>
        <v>88508330.146430597</v>
      </c>
      <c r="F5">
        <f t="shared" si="2"/>
        <v>126981570.20090879</v>
      </c>
      <c r="G5">
        <f t="shared" si="2"/>
        <v>152171489.19699997</v>
      </c>
      <c r="H5">
        <f t="shared" si="2"/>
        <v>161436020</v>
      </c>
    </row>
    <row r="6" spans="1:47" x14ac:dyDescent="0.2">
      <c r="A6" t="s">
        <v>1333</v>
      </c>
      <c r="C6">
        <f t="shared" ref="C6:H6" si="3">C$2*C93</f>
        <v>812772.83658931102</v>
      </c>
      <c r="D6">
        <f t="shared" si="3"/>
        <v>4931787.3316836106</v>
      </c>
      <c r="E6">
        <f t="shared" si="3"/>
        <v>19098961.44744812</v>
      </c>
      <c r="F6">
        <f t="shared" si="3"/>
        <v>30871987.494656097</v>
      </c>
      <c r="G6">
        <f t="shared" si="3"/>
        <v>34019875.252999999</v>
      </c>
      <c r="H6">
        <f t="shared" si="3"/>
        <v>36226130</v>
      </c>
    </row>
    <row r="7" spans="1:47" x14ac:dyDescent="0.2">
      <c r="A7" t="s">
        <v>1334</v>
      </c>
      <c r="C7">
        <f t="shared" ref="C7:H7" si="4">C$2*C94</f>
        <v>812772.83658931102</v>
      </c>
      <c r="D7">
        <f t="shared" si="4"/>
        <v>4931787.3316836106</v>
      </c>
      <c r="E7">
        <f t="shared" si="4"/>
        <v>19098961.44744812</v>
      </c>
      <c r="F7">
        <f t="shared" si="4"/>
        <v>30871987.494656097</v>
      </c>
      <c r="G7">
        <f t="shared" si="4"/>
        <v>34019875.252999999</v>
      </c>
      <c r="H7">
        <f t="shared" si="4"/>
        <v>36226130</v>
      </c>
    </row>
    <row r="8" spans="1:47" x14ac:dyDescent="0.2">
      <c r="A8" s="46" t="s">
        <v>1408</v>
      </c>
      <c r="C8" t="e">
        <f t="shared" ref="C8:H8" si="5">C$2*C95</f>
        <v>#DIV/0!</v>
      </c>
      <c r="D8" t="e">
        <f t="shared" si="5"/>
        <v>#DIV/0!</v>
      </c>
      <c r="E8" t="e">
        <f t="shared" si="5"/>
        <v>#DIV/0!</v>
      </c>
      <c r="F8" t="e">
        <f t="shared" si="5"/>
        <v>#DIV/0!</v>
      </c>
      <c r="G8" t="e">
        <f t="shared" si="5"/>
        <v>#DIV/0!</v>
      </c>
      <c r="H8">
        <f t="shared" si="5"/>
        <v>0.46508952421253075</v>
      </c>
    </row>
    <row r="9" spans="1:47" x14ac:dyDescent="0.2">
      <c r="A9" t="s">
        <v>1351</v>
      </c>
      <c r="C9">
        <f t="shared" ref="C9:H9" si="6">C$2*C96</f>
        <v>0</v>
      </c>
      <c r="D9">
        <f t="shared" si="6"/>
        <v>3157329.0183362742</v>
      </c>
      <c r="E9">
        <f t="shared" si="6"/>
        <v>11517425.470057733</v>
      </c>
      <c r="F9">
        <f t="shared" si="6"/>
        <v>17385619.133340899</v>
      </c>
      <c r="G9">
        <f t="shared" si="6"/>
        <v>20862776.895999998</v>
      </c>
      <c r="H9">
        <f t="shared" si="6"/>
        <v>22817590</v>
      </c>
    </row>
    <row r="10" spans="1:47" x14ac:dyDescent="0.2">
      <c r="A10" s="46" t="s">
        <v>1409</v>
      </c>
      <c r="C10" t="e">
        <f t="shared" ref="C10:H10" si="7">C$2*C97</f>
        <v>#DIV/0!</v>
      </c>
      <c r="D10" t="e">
        <f t="shared" si="7"/>
        <v>#DIV/0!</v>
      </c>
      <c r="E10" t="e">
        <f t="shared" si="7"/>
        <v>#DIV/0!</v>
      </c>
      <c r="F10" t="e">
        <f t="shared" si="7"/>
        <v>#DIV/0!</v>
      </c>
      <c r="G10" t="e">
        <f t="shared" si="7"/>
        <v>#DIV/0!</v>
      </c>
      <c r="H10">
        <f t="shared" si="7"/>
        <v>0.29294385231810849</v>
      </c>
    </row>
    <row r="11" spans="1:47" x14ac:dyDescent="0.2">
      <c r="A11" t="s">
        <v>1335</v>
      </c>
      <c r="C11">
        <f t="shared" ref="C11:H11" si="8">C$2*C98</f>
        <v>812772.83658931102</v>
      </c>
      <c r="D11">
        <f t="shared" si="8"/>
        <v>1774458.3133473366</v>
      </c>
      <c r="E11">
        <f t="shared" si="8"/>
        <v>7581535.9773903871</v>
      </c>
      <c r="F11">
        <f t="shared" si="8"/>
        <v>13486368.361315198</v>
      </c>
      <c r="G11">
        <f t="shared" si="8"/>
        <v>13157098.356999999</v>
      </c>
      <c r="H11">
        <f t="shared" si="8"/>
        <v>13408540</v>
      </c>
    </row>
    <row r="12" spans="1:47" x14ac:dyDescent="0.2">
      <c r="A12" t="s">
        <v>1336</v>
      </c>
      <c r="C12">
        <f t="shared" ref="C12:H12" si="9">C$2*C99</f>
        <v>9276211.7219432238</v>
      </c>
      <c r="D12">
        <f t="shared" si="9"/>
        <v>29559938.800765309</v>
      </c>
      <c r="E12">
        <f t="shared" si="9"/>
        <v>69409368.698982462</v>
      </c>
      <c r="F12">
        <f t="shared" si="9"/>
        <v>96109582.706252694</v>
      </c>
      <c r="G12">
        <f t="shared" si="9"/>
        <v>118151613.94399999</v>
      </c>
      <c r="H12">
        <f t="shared" si="9"/>
        <v>125209890</v>
      </c>
    </row>
    <row r="13" spans="1:47" x14ac:dyDescent="0.2">
      <c r="A13" s="46" t="s">
        <v>1410</v>
      </c>
      <c r="C13" t="e">
        <f t="shared" ref="C13:H13" si="10">C$2*C100</f>
        <v>#DIV/0!</v>
      </c>
      <c r="D13" t="e">
        <f t="shared" si="10"/>
        <v>#DIV/0!</v>
      </c>
      <c r="E13" t="e">
        <f t="shared" si="10"/>
        <v>#DIV/0!</v>
      </c>
      <c r="F13" t="e">
        <f t="shared" si="10"/>
        <v>#DIV/0!</v>
      </c>
      <c r="G13" t="e">
        <f t="shared" si="10"/>
        <v>#DIV/0!</v>
      </c>
      <c r="H13">
        <f t="shared" si="10"/>
        <v>1.6075083970273201</v>
      </c>
    </row>
    <row r="14" spans="1:47" x14ac:dyDescent="0.2">
      <c r="A14" t="s">
        <v>1293</v>
      </c>
      <c r="C14">
        <f t="shared" ref="C14:H14" si="11">C$2*C101</f>
        <v>-10088984.558532534</v>
      </c>
      <c r="D14">
        <f t="shared" si="11"/>
        <v>-34491726.132448919</v>
      </c>
      <c r="E14">
        <f t="shared" si="11"/>
        <v>-88508330.146430597</v>
      </c>
      <c r="F14">
        <f t="shared" si="11"/>
        <v>-126981570.20090879</v>
      </c>
      <c r="G14">
        <f t="shared" si="11"/>
        <v>-152171489.19699997</v>
      </c>
      <c r="H14">
        <f t="shared" si="11"/>
        <v>-83545360</v>
      </c>
    </row>
    <row r="15" spans="1:47" x14ac:dyDescent="0.2">
      <c r="A15" t="s">
        <v>1295</v>
      </c>
      <c r="C15">
        <f t="shared" ref="C15:H15" si="12">C$2*C102</f>
        <v>-1262.0696220330915</v>
      </c>
      <c r="D15">
        <f t="shared" si="12"/>
        <v>11082.668161086765</v>
      </c>
      <c r="E15">
        <f t="shared" si="12"/>
        <v>55862.670985096556</v>
      </c>
      <c r="F15">
        <f t="shared" si="12"/>
        <v>4252906.3766747992</v>
      </c>
      <c r="G15">
        <f t="shared" si="12"/>
        <v>9911093.2179999985</v>
      </c>
      <c r="H15">
        <f t="shared" si="12"/>
        <v>10882980</v>
      </c>
    </row>
    <row r="16" spans="1:47" x14ac:dyDescent="0.2">
      <c r="A16" s="46"/>
      <c r="C16" t="e">
        <f t="shared" ref="C16:H16" si="13">C$2*C103</f>
        <v>#DIV/0!</v>
      </c>
      <c r="D16" t="e">
        <f t="shared" si="13"/>
        <v>#DIV/0!</v>
      </c>
      <c r="E16" t="e">
        <f t="shared" si="13"/>
        <v>#DIV/0!</v>
      </c>
      <c r="F16" t="e">
        <f t="shared" si="13"/>
        <v>#DIV/0!</v>
      </c>
      <c r="G16" t="e">
        <f t="shared" si="13"/>
        <v>#DIV/0!</v>
      </c>
      <c r="H16">
        <f t="shared" si="13"/>
        <v>0.1397212451403031</v>
      </c>
    </row>
    <row r="17" spans="1:8" x14ac:dyDescent="0.2">
      <c r="A17" t="s">
        <v>1337</v>
      </c>
      <c r="C17">
        <f t="shared" ref="C17:H17" si="14">C$2*C104</f>
        <v>0</v>
      </c>
      <c r="D17">
        <f t="shared" si="14"/>
        <v>11082.668161086765</v>
      </c>
      <c r="E17">
        <f t="shared" si="14"/>
        <v>55862.670985096556</v>
      </c>
      <c r="F17">
        <f t="shared" si="14"/>
        <v>4252906.3766747992</v>
      </c>
      <c r="G17">
        <f t="shared" si="14"/>
        <v>9911093.2179999985</v>
      </c>
      <c r="H17">
        <f t="shared" si="14"/>
        <v>10882980</v>
      </c>
    </row>
    <row r="18" spans="1:8" x14ac:dyDescent="0.2">
      <c r="A18" t="s">
        <v>1338</v>
      </c>
      <c r="C18">
        <f t="shared" ref="C18:H18" si="15">C$2*C105</f>
        <v>1262.0696220330915</v>
      </c>
      <c r="D18">
        <f t="shared" si="15"/>
        <v>0</v>
      </c>
      <c r="E18">
        <f t="shared" si="15"/>
        <v>0</v>
      </c>
      <c r="F18">
        <f t="shared" si="15"/>
        <v>0</v>
      </c>
      <c r="G18">
        <f t="shared" si="15"/>
        <v>0</v>
      </c>
      <c r="H18">
        <f t="shared" si="15"/>
        <v>0</v>
      </c>
    </row>
    <row r="19" spans="1:8" x14ac:dyDescent="0.2">
      <c r="A19" t="s">
        <v>1298</v>
      </c>
      <c r="C19">
        <f t="shared" ref="C19:H19" si="16">C$2*C106</f>
        <v>321827.75361843838</v>
      </c>
      <c r="D19">
        <f t="shared" si="16"/>
        <v>-9701028.8636712823</v>
      </c>
      <c r="E19">
        <f t="shared" si="16"/>
        <v>-1362563.4096799637</v>
      </c>
      <c r="F19">
        <f t="shared" si="16"/>
        <v>134456.92317329999</v>
      </c>
      <c r="G19">
        <f t="shared" si="16"/>
        <v>-1101114.5989999999</v>
      </c>
      <c r="H19">
        <f t="shared" si="16"/>
        <v>428480</v>
      </c>
    </row>
    <row r="20" spans="1:8" x14ac:dyDescent="0.2">
      <c r="A20" t="s">
        <v>1339</v>
      </c>
      <c r="C20">
        <f t="shared" ref="C20:H20" si="17">C$2*C107</f>
        <v>-26503.462062694922</v>
      </c>
      <c r="D20">
        <f t="shared" si="17"/>
        <v>-243818.69954390882</v>
      </c>
      <c r="E20">
        <f t="shared" si="17"/>
        <v>-196733.75433881831</v>
      </c>
      <c r="F20">
        <f t="shared" si="17"/>
        <v>11298.901107</v>
      </c>
      <c r="G20">
        <f t="shared" si="17"/>
        <v>-1126598.4469999999</v>
      </c>
      <c r="H20">
        <f t="shared" si="17"/>
        <v>428480</v>
      </c>
    </row>
    <row r="21" spans="1:8" x14ac:dyDescent="0.2">
      <c r="A21" t="s">
        <v>1341</v>
      </c>
      <c r="C21">
        <f t="shared" ref="C21:H21" si="18">C$2*C108</f>
        <v>0</v>
      </c>
      <c r="D21">
        <f t="shared" si="18"/>
        <v>0</v>
      </c>
      <c r="E21">
        <f t="shared" si="18"/>
        <v>0</v>
      </c>
      <c r="F21">
        <f t="shared" si="18"/>
        <v>123158.02206629999</v>
      </c>
      <c r="G21">
        <f t="shared" si="18"/>
        <v>25483.847999999998</v>
      </c>
      <c r="H21">
        <f t="shared" si="18"/>
        <v>0</v>
      </c>
    </row>
    <row r="22" spans="1:8" x14ac:dyDescent="0.2">
      <c r="A22" t="s">
        <v>1343</v>
      </c>
      <c r="C22">
        <f t="shared" ref="C22:H22" si="19">C$2*C109</f>
        <v>0</v>
      </c>
      <c r="D22">
        <f t="shared" si="19"/>
        <v>0</v>
      </c>
      <c r="E22">
        <f t="shared" si="19"/>
        <v>0</v>
      </c>
      <c r="F22">
        <f t="shared" si="19"/>
        <v>123158.02206629999</v>
      </c>
      <c r="G22">
        <f t="shared" si="19"/>
        <v>25483.847999999998</v>
      </c>
      <c r="H22">
        <f t="shared" si="19"/>
        <v>0</v>
      </c>
    </row>
    <row r="23" spans="1:8" x14ac:dyDescent="0.2">
      <c r="A23" t="s">
        <v>1344</v>
      </c>
      <c r="C23">
        <f t="shared" ref="C23:H23" si="20">C$2*C110</f>
        <v>348331.21568113327</v>
      </c>
      <c r="D23">
        <f t="shared" si="20"/>
        <v>-9457210.1641273722</v>
      </c>
      <c r="E23">
        <f t="shared" si="20"/>
        <v>-1165829.6553411456</v>
      </c>
      <c r="F23">
        <f t="shared" si="20"/>
        <v>0</v>
      </c>
      <c r="G23">
        <f t="shared" si="20"/>
        <v>0</v>
      </c>
      <c r="H23">
        <f t="shared" si="20"/>
        <v>0</v>
      </c>
    </row>
    <row r="24" spans="1:8" x14ac:dyDescent="0.2">
      <c r="A24" t="s">
        <v>1304</v>
      </c>
      <c r="C24">
        <f t="shared" ref="C24:H24" si="21">C$2*C111</f>
        <v>-9768418.8745361287</v>
      </c>
      <c r="D24">
        <f t="shared" si="21"/>
        <v>-44181672.32795912</v>
      </c>
      <c r="E24">
        <f t="shared" si="21"/>
        <v>-89815030.885125458</v>
      </c>
      <c r="F24">
        <f t="shared" si="21"/>
        <v>-122594206.90106069</v>
      </c>
      <c r="G24">
        <f t="shared" si="21"/>
        <v>-143361510.57799998</v>
      </c>
      <c r="H24">
        <f t="shared" si="21"/>
        <v>-72233900</v>
      </c>
    </row>
    <row r="25" spans="1:8" x14ac:dyDescent="0.2">
      <c r="A25" t="s">
        <v>1305</v>
      </c>
      <c r="C25">
        <f t="shared" ref="C25:H25" si="22">C$2*C112</f>
        <v>0</v>
      </c>
      <c r="D25">
        <f t="shared" si="22"/>
        <v>0</v>
      </c>
      <c r="E25">
        <f t="shared" si="22"/>
        <v>0</v>
      </c>
      <c r="F25">
        <f t="shared" si="22"/>
        <v>0</v>
      </c>
      <c r="G25">
        <f t="shared" si="22"/>
        <v>358897.52599999995</v>
      </c>
      <c r="H25">
        <f t="shared" si="22"/>
        <v>2647100</v>
      </c>
    </row>
    <row r="26" spans="1:8" x14ac:dyDescent="0.2">
      <c r="A26" t="s">
        <v>1306</v>
      </c>
      <c r="C26">
        <f t="shared" ref="C26:H26" si="23">C$2*C113</f>
        <v>-9768418.8745361287</v>
      </c>
      <c r="D26">
        <f t="shared" si="23"/>
        <v>-44181672.32795912</v>
      </c>
      <c r="E26">
        <f t="shared" si="23"/>
        <v>-89815030.885125458</v>
      </c>
      <c r="F26">
        <f t="shared" si="23"/>
        <v>-122594206.90106069</v>
      </c>
      <c r="G26">
        <f t="shared" si="23"/>
        <v>-143720408.10399997</v>
      </c>
      <c r="H26">
        <f t="shared" si="23"/>
        <v>-74881000</v>
      </c>
    </row>
    <row r="27" spans="1:8" x14ac:dyDescent="0.2">
      <c r="A27" t="s">
        <v>1345</v>
      </c>
      <c r="C27">
        <f t="shared" ref="C27:H27" si="24">C$2*C114</f>
        <v>-9768418.8745361287</v>
      </c>
      <c r="D27">
        <f t="shared" si="24"/>
        <v>-44181672.32795912</v>
      </c>
      <c r="E27">
        <f t="shared" si="24"/>
        <v>-89815030.885125458</v>
      </c>
      <c r="F27">
        <f t="shared" si="24"/>
        <v>-122594206.90106069</v>
      </c>
      <c r="G27">
        <f t="shared" si="24"/>
        <v>-143720408.10399997</v>
      </c>
      <c r="H27">
        <f t="shared" si="24"/>
        <v>-74881000</v>
      </c>
    </row>
    <row r="28" spans="1:8" x14ac:dyDescent="0.2">
      <c r="A28" t="s">
        <v>1346</v>
      </c>
      <c r="C28">
        <f t="shared" ref="C28:H28" si="25">C$2*C115</f>
        <v>-9768418.8745361287</v>
      </c>
      <c r="D28">
        <f t="shared" si="25"/>
        <v>-44181672.32795912</v>
      </c>
      <c r="E28">
        <f t="shared" si="25"/>
        <v>-89815030.885125458</v>
      </c>
      <c r="F28">
        <f t="shared" si="25"/>
        <v>-122594206.90106069</v>
      </c>
      <c r="G28">
        <f t="shared" si="25"/>
        <v>-143720408.10399997</v>
      </c>
      <c r="H28">
        <f t="shared" si="25"/>
        <v>-74881000</v>
      </c>
    </row>
    <row r="29" spans="1:8" x14ac:dyDescent="0.2">
      <c r="A29" t="s">
        <v>1347</v>
      </c>
      <c r="C29">
        <f t="shared" ref="C29:H29" si="26">C$2*C116</f>
        <v>-9768418.8745361287</v>
      </c>
      <c r="D29">
        <f t="shared" si="26"/>
        <v>-44181672.32795912</v>
      </c>
      <c r="E29">
        <f t="shared" si="26"/>
        <v>-89815030.885125458</v>
      </c>
      <c r="F29">
        <f t="shared" si="26"/>
        <v>-122594206.90106069</v>
      </c>
      <c r="G29">
        <f t="shared" si="26"/>
        <v>-143720408.10399997</v>
      </c>
      <c r="H29">
        <f t="shared" si="26"/>
        <v>-74881000</v>
      </c>
    </row>
    <row r="30" spans="1:8" x14ac:dyDescent="0.2">
      <c r="A30" t="s">
        <v>1312</v>
      </c>
      <c r="C30">
        <f t="shared" ref="C30:H30" si="27">C$2*C117</f>
        <v>-9768418.8745361287</v>
      </c>
      <c r="D30">
        <f t="shared" si="27"/>
        <v>-44181672.32795912</v>
      </c>
      <c r="E30">
        <f t="shared" si="27"/>
        <v>-89815030.885125458</v>
      </c>
      <c r="F30">
        <f t="shared" si="27"/>
        <v>-122594206.90106069</v>
      </c>
      <c r="G30">
        <f t="shared" si="27"/>
        <v>-143720408.10399997</v>
      </c>
      <c r="H30">
        <f t="shared" si="27"/>
        <v>-74881000</v>
      </c>
    </row>
    <row r="31" spans="1:8" x14ac:dyDescent="0.2">
      <c r="A31" t="s">
        <v>1313</v>
      </c>
      <c r="C31">
        <f t="shared" ref="C31:H31" si="28">C$2*C118</f>
        <v>-0.87713838731299865</v>
      </c>
      <c r="D31">
        <f t="shared" si="28"/>
        <v>-2.0330539037726942</v>
      </c>
      <c r="E31">
        <f t="shared" si="28"/>
        <v>-3.5946414373018651</v>
      </c>
      <c r="F31">
        <f t="shared" si="28"/>
        <v>-2.5987472546099997</v>
      </c>
      <c r="G31">
        <f t="shared" si="28"/>
        <v>-2.7926050099999995</v>
      </c>
      <c r="H31">
        <f t="shared" si="28"/>
        <v>-1.21746</v>
      </c>
    </row>
    <row r="32" spans="1:8" x14ac:dyDescent="0.2">
      <c r="A32" t="s">
        <v>1314</v>
      </c>
      <c r="C32">
        <f t="shared" ref="C32:H32" si="29">C$2*C119</f>
        <v>-0.87713838731299865</v>
      </c>
      <c r="D32">
        <f t="shared" si="29"/>
        <v>-2.0330539037726942</v>
      </c>
      <c r="E32">
        <f t="shared" si="29"/>
        <v>-3.5946414373018651</v>
      </c>
      <c r="F32">
        <f t="shared" si="29"/>
        <v>-2.5987472546099997</v>
      </c>
      <c r="G32">
        <f t="shared" si="29"/>
        <v>-2.7926050099999995</v>
      </c>
      <c r="H32">
        <f t="shared" si="29"/>
        <v>-1.21746</v>
      </c>
    </row>
    <row r="33" spans="1:8" x14ac:dyDescent="0.2">
      <c r="A33" s="46" t="s">
        <v>1411</v>
      </c>
      <c r="C33" t="e">
        <f t="shared" ref="C33:H33" si="30">C$2*C120</f>
        <v>#DIV/0!</v>
      </c>
      <c r="D33" t="e">
        <f t="shared" si="30"/>
        <v>#DIV/0!</v>
      </c>
      <c r="E33" t="e">
        <f t="shared" si="30"/>
        <v>#DIV/0!</v>
      </c>
      <c r="F33" t="e">
        <f t="shared" si="30"/>
        <v>#DIV/0!</v>
      </c>
      <c r="G33" t="e">
        <f t="shared" si="30"/>
        <v>#DIV/0!</v>
      </c>
      <c r="H33">
        <f t="shared" si="30"/>
        <v>-1.5630372113935098E-8</v>
      </c>
    </row>
    <row r="34" spans="1:8" x14ac:dyDescent="0.2">
      <c r="A34" t="s">
        <v>1315</v>
      </c>
      <c r="C34">
        <f t="shared" ref="C34:H34" si="31">C$2*C121</f>
        <v>14064985.978532389</v>
      </c>
      <c r="D34">
        <f t="shared" si="31"/>
        <v>26768100.170083225</v>
      </c>
      <c r="E34">
        <f t="shared" si="31"/>
        <v>30360297.860839479</v>
      </c>
      <c r="F34">
        <f t="shared" si="31"/>
        <v>53361738.317369856</v>
      </c>
      <c r="G34">
        <f t="shared" si="31"/>
        <v>54574680.907746993</v>
      </c>
      <c r="H34">
        <f t="shared" si="31"/>
        <v>63352669.380000003</v>
      </c>
    </row>
    <row r="35" spans="1:8" x14ac:dyDescent="0.2">
      <c r="A35" t="s">
        <v>1316</v>
      </c>
      <c r="C35">
        <f t="shared" ref="C35:H35" si="32">C$2*C122</f>
        <v>14064985.978532389</v>
      </c>
      <c r="D35">
        <f t="shared" si="32"/>
        <v>26768100.170083225</v>
      </c>
      <c r="E35">
        <f t="shared" si="32"/>
        <v>30360297.860839479</v>
      </c>
      <c r="F35">
        <f t="shared" si="32"/>
        <v>53361738.317369856</v>
      </c>
      <c r="G35">
        <f t="shared" si="32"/>
        <v>54574680.907746993</v>
      </c>
      <c r="H35">
        <f t="shared" si="32"/>
        <v>63352669.380000003</v>
      </c>
    </row>
    <row r="36" spans="1:8" x14ac:dyDescent="0.2">
      <c r="A36" t="s">
        <v>1317</v>
      </c>
      <c r="C36">
        <f t="shared" ref="C36:H36" si="33">C$2*C123</f>
        <v>-10088984.558532534</v>
      </c>
      <c r="D36">
        <f t="shared" si="33"/>
        <v>-34491726.132448919</v>
      </c>
      <c r="E36">
        <f t="shared" si="33"/>
        <v>-88508330.146430597</v>
      </c>
      <c r="F36">
        <f t="shared" si="33"/>
        <v>-126981570.20090879</v>
      </c>
      <c r="G36">
        <f t="shared" si="33"/>
        <v>-152171489.19699997</v>
      </c>
      <c r="H36">
        <f t="shared" si="33"/>
        <v>-83545360</v>
      </c>
    </row>
    <row r="37" spans="1:8" x14ac:dyDescent="0.2">
      <c r="A37" t="s">
        <v>1318</v>
      </c>
      <c r="C37">
        <f t="shared" ref="C37:H37" si="34">C$2*C124</f>
        <v>10088984.558532534</v>
      </c>
      <c r="D37">
        <f t="shared" si="34"/>
        <v>34491726.132448919</v>
      </c>
      <c r="E37">
        <f t="shared" si="34"/>
        <v>88508330.146430597</v>
      </c>
      <c r="F37">
        <f t="shared" si="34"/>
        <v>126981570.20090879</v>
      </c>
      <c r="G37">
        <f t="shared" si="34"/>
        <v>152171489.19699997</v>
      </c>
      <c r="H37">
        <f t="shared" si="34"/>
        <v>161436020</v>
      </c>
    </row>
    <row r="38" spans="1:8" x14ac:dyDescent="0.2">
      <c r="A38" t="s">
        <v>1319</v>
      </c>
      <c r="C38">
        <f t="shared" ref="C38:H38" si="35">C$2*C125</f>
        <v>-9768418.8745361287</v>
      </c>
      <c r="D38">
        <f t="shared" si="35"/>
        <v>-44181672.32795912</v>
      </c>
      <c r="E38">
        <f t="shared" si="35"/>
        <v>-89815030.885125458</v>
      </c>
      <c r="F38">
        <f t="shared" si="35"/>
        <v>-122594206.90106069</v>
      </c>
      <c r="G38">
        <f t="shared" si="35"/>
        <v>-143720408.10399997</v>
      </c>
      <c r="H38">
        <f t="shared" si="35"/>
        <v>-74881000</v>
      </c>
    </row>
    <row r="39" spans="1:8" x14ac:dyDescent="0.2">
      <c r="A39" t="s">
        <v>1320</v>
      </c>
      <c r="C39">
        <f t="shared" ref="C39:H39" si="36">C$2*C126</f>
        <v>-9741915.4124734346</v>
      </c>
      <c r="D39">
        <f t="shared" si="36"/>
        <v>-43937853.628415205</v>
      </c>
      <c r="E39">
        <f t="shared" si="36"/>
        <v>-89618297.130786642</v>
      </c>
      <c r="F39">
        <f t="shared" si="36"/>
        <v>-122728663.82423399</v>
      </c>
      <c r="G39">
        <f t="shared" si="36"/>
        <v>-142850527.57078999</v>
      </c>
      <c r="H39">
        <f t="shared" si="36"/>
        <v>-75219499.200000003</v>
      </c>
    </row>
    <row r="40" spans="1:8" x14ac:dyDescent="0.2">
      <c r="A40" t="s">
        <v>1321</v>
      </c>
      <c r="C40">
        <f t="shared" ref="C40:H40" si="37">C$2*C127</f>
        <v>0</v>
      </c>
      <c r="D40">
        <f t="shared" si="37"/>
        <v>11082.668161086765</v>
      </c>
      <c r="E40">
        <f t="shared" si="37"/>
        <v>55862.670985096556</v>
      </c>
      <c r="F40">
        <f t="shared" si="37"/>
        <v>4252906.3766747992</v>
      </c>
      <c r="G40">
        <f t="shared" si="37"/>
        <v>9911093.2179999985</v>
      </c>
      <c r="H40">
        <f t="shared" si="37"/>
        <v>10882980</v>
      </c>
    </row>
    <row r="41" spans="1:8" x14ac:dyDescent="0.2">
      <c r="A41" t="s">
        <v>1322</v>
      </c>
      <c r="C41">
        <f t="shared" ref="C41:H41" si="38">C$2*C128</f>
        <v>1262.0696220330915</v>
      </c>
      <c r="D41">
        <f t="shared" si="38"/>
        <v>0</v>
      </c>
      <c r="E41">
        <f t="shared" si="38"/>
        <v>0</v>
      </c>
      <c r="F41">
        <f t="shared" si="38"/>
        <v>0</v>
      </c>
      <c r="G41">
        <f t="shared" si="38"/>
        <v>0</v>
      </c>
      <c r="H41">
        <f t="shared" si="38"/>
        <v>0</v>
      </c>
    </row>
    <row r="90" spans="1:47" x14ac:dyDescent="0.2">
      <c r="A90" t="s">
        <v>1285</v>
      </c>
      <c r="B90" s="19">
        <v>177986000</v>
      </c>
      <c r="C90">
        <v>0</v>
      </c>
      <c r="D90">
        <v>0</v>
      </c>
      <c r="E90">
        <v>0</v>
      </c>
      <c r="F90">
        <v>0</v>
      </c>
      <c r="G90">
        <v>0</v>
      </c>
      <c r="H90" s="19">
        <v>75622000</v>
      </c>
    </row>
    <row r="91" spans="1:47" x14ac:dyDescent="0.2">
      <c r="A91" t="s">
        <v>1332</v>
      </c>
      <c r="B91" s="19">
        <v>177986000</v>
      </c>
      <c r="C91">
        <v>0</v>
      </c>
      <c r="D91">
        <v>0</v>
      </c>
      <c r="E91">
        <v>0</v>
      </c>
      <c r="F91">
        <v>0</v>
      </c>
      <c r="G91">
        <v>0</v>
      </c>
      <c r="H91" s="19">
        <v>75622000</v>
      </c>
    </row>
    <row r="92" spans="1:47" x14ac:dyDescent="0.2">
      <c r="A92" t="s">
        <v>1287</v>
      </c>
      <c r="B92" s="19">
        <v>163027000</v>
      </c>
      <c r="C92" s="19">
        <v>7994000</v>
      </c>
      <c r="D92" s="19">
        <v>28010000</v>
      </c>
      <c r="E92" s="19">
        <v>72882000</v>
      </c>
      <c r="F92" s="19">
        <v>112384000</v>
      </c>
      <c r="G92" s="19">
        <v>143311000</v>
      </c>
      <c r="H92" s="19">
        <v>156734000</v>
      </c>
    </row>
    <row r="93" spans="1:47" x14ac:dyDescent="0.2">
      <c r="A93" t="s">
        <v>1333</v>
      </c>
      <c r="B93" s="19">
        <v>33702000</v>
      </c>
      <c r="C93" s="19">
        <v>644000</v>
      </c>
      <c r="D93" s="19">
        <v>4005000</v>
      </c>
      <c r="E93" s="19">
        <v>15727000</v>
      </c>
      <c r="F93" s="19">
        <v>27323000</v>
      </c>
      <c r="G93" s="19">
        <v>32039000</v>
      </c>
      <c r="H93" s="19">
        <v>35171000</v>
      </c>
    </row>
    <row r="94" spans="1:47" x14ac:dyDescent="0.2">
      <c r="A94" t="s">
        <v>1334</v>
      </c>
      <c r="B94" s="19">
        <v>33702000</v>
      </c>
      <c r="C94" s="19">
        <v>644000</v>
      </c>
      <c r="D94" s="19">
        <v>4005000</v>
      </c>
      <c r="E94" s="19">
        <v>15727000</v>
      </c>
      <c r="F94" s="19">
        <v>27323000</v>
      </c>
      <c r="G94" s="19">
        <v>32039000</v>
      </c>
      <c r="H94" s="19">
        <v>35171000</v>
      </c>
    </row>
    <row r="95" spans="1:47" x14ac:dyDescent="0.2">
      <c r="A95" s="46" t="s">
        <v>1408</v>
      </c>
      <c r="B95" s="19"/>
      <c r="C95" s="48" t="e">
        <f t="shared" ref="C95:H95" si="39">C94/C$3</f>
        <v>#DIV/0!</v>
      </c>
      <c r="D95" s="48" t="e">
        <f t="shared" si="39"/>
        <v>#DIV/0!</v>
      </c>
      <c r="E95" s="48" t="e">
        <f t="shared" si="39"/>
        <v>#DIV/0!</v>
      </c>
      <c r="F95" s="48" t="e">
        <f t="shared" si="39"/>
        <v>#DIV/0!</v>
      </c>
      <c r="G95" s="48" t="e">
        <f t="shared" si="39"/>
        <v>#DIV/0!</v>
      </c>
      <c r="H95" s="48">
        <f t="shared" si="39"/>
        <v>0.45154322739080655</v>
      </c>
      <c r="I95" s="48"/>
      <c r="J95" s="48"/>
      <c r="K95" s="48" t="e">
        <f t="shared" ref="K95:AU95" si="40">K94/K$3</f>
        <v>#DIV/0!</v>
      </c>
      <c r="L95" s="48" t="e">
        <f t="shared" si="40"/>
        <v>#DIV/0!</v>
      </c>
      <c r="M95" s="48" t="e">
        <f t="shared" si="40"/>
        <v>#DIV/0!</v>
      </c>
      <c r="N95" s="48" t="e">
        <f t="shared" si="40"/>
        <v>#DIV/0!</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1351</v>
      </c>
      <c r="B96" s="19">
        <v>22570000</v>
      </c>
      <c r="D96" s="19">
        <v>2564000</v>
      </c>
      <c r="E96" s="19">
        <v>9484000</v>
      </c>
      <c r="F96" s="19">
        <v>15387000</v>
      </c>
      <c r="G96" s="19">
        <v>19648000</v>
      </c>
      <c r="H96" s="19">
        <v>22153000</v>
      </c>
    </row>
    <row r="97" spans="1:47" x14ac:dyDescent="0.2">
      <c r="A97" s="46" t="s">
        <v>1409</v>
      </c>
      <c r="B97" s="19"/>
      <c r="C97" s="48" t="e">
        <f t="shared" ref="C97:H97" si="41">C96/C$3</f>
        <v>#DIV/0!</v>
      </c>
      <c r="D97" s="48" t="e">
        <f t="shared" si="41"/>
        <v>#DIV/0!</v>
      </c>
      <c r="E97" s="48" t="e">
        <f t="shared" si="41"/>
        <v>#DIV/0!</v>
      </c>
      <c r="F97" s="48" t="e">
        <f t="shared" si="41"/>
        <v>#DIV/0!</v>
      </c>
      <c r="G97" s="48" t="e">
        <f t="shared" si="41"/>
        <v>#DIV/0!</v>
      </c>
      <c r="H97" s="48">
        <f t="shared" si="41"/>
        <v>0.28441150710495972</v>
      </c>
      <c r="I97" s="48"/>
      <c r="J97" s="48"/>
      <c r="K97" s="48" t="e">
        <f t="shared" ref="K97:AU97" si="42">K96/K$3</f>
        <v>#DIV/0!</v>
      </c>
      <c r="L97" s="48" t="e">
        <f t="shared" si="42"/>
        <v>#DIV/0!</v>
      </c>
      <c r="M97" s="48" t="e">
        <f t="shared" si="42"/>
        <v>#DIV/0!</v>
      </c>
      <c r="N97" s="48" t="e">
        <f t="shared" si="42"/>
        <v>#DIV/0!</v>
      </c>
      <c r="O97" s="48" t="e">
        <f t="shared" si="42"/>
        <v>#DIV/0!</v>
      </c>
      <c r="P97" s="48" t="e">
        <f t="shared" si="42"/>
        <v>#DIV/0!</v>
      </c>
      <c r="Q97" s="48" t="e">
        <f t="shared" si="42"/>
        <v>#DIV/0!</v>
      </c>
      <c r="R97" s="48" t="e">
        <f t="shared" si="42"/>
        <v>#DIV/0!</v>
      </c>
      <c r="S97" s="48" t="e">
        <f t="shared" si="42"/>
        <v>#DIV/0!</v>
      </c>
      <c r="T97" s="48" t="e">
        <f t="shared" si="42"/>
        <v>#DIV/0!</v>
      </c>
      <c r="U97" s="48" t="e">
        <f t="shared" si="42"/>
        <v>#DIV/0!</v>
      </c>
      <c r="V97" s="48" t="e">
        <f t="shared" si="42"/>
        <v>#DIV/0!</v>
      </c>
      <c r="W97" s="48" t="e">
        <f t="shared" si="42"/>
        <v>#DIV/0!</v>
      </c>
      <c r="X97" s="48" t="e">
        <f t="shared" si="42"/>
        <v>#DIV/0!</v>
      </c>
      <c r="Y97" s="48" t="e">
        <f t="shared" si="42"/>
        <v>#DIV/0!</v>
      </c>
      <c r="Z97" s="48" t="e">
        <f t="shared" si="42"/>
        <v>#DIV/0!</v>
      </c>
      <c r="AA97" s="48" t="e">
        <f t="shared" si="42"/>
        <v>#DIV/0!</v>
      </c>
      <c r="AB97" s="48" t="e">
        <f t="shared" si="42"/>
        <v>#DIV/0!</v>
      </c>
      <c r="AC97" s="48" t="e">
        <f t="shared" si="42"/>
        <v>#DIV/0!</v>
      </c>
      <c r="AD97" s="48" t="e">
        <f t="shared" si="42"/>
        <v>#DIV/0!</v>
      </c>
      <c r="AE97" s="48" t="e">
        <f t="shared" si="42"/>
        <v>#DIV/0!</v>
      </c>
      <c r="AF97" s="48" t="e">
        <f t="shared" si="42"/>
        <v>#DIV/0!</v>
      </c>
      <c r="AG97" s="48" t="e">
        <f t="shared" si="42"/>
        <v>#DIV/0!</v>
      </c>
      <c r="AH97" s="48" t="e">
        <f t="shared" si="42"/>
        <v>#DIV/0!</v>
      </c>
      <c r="AI97" s="48" t="e">
        <f t="shared" si="42"/>
        <v>#DIV/0!</v>
      </c>
      <c r="AJ97" s="48" t="e">
        <f t="shared" si="42"/>
        <v>#DIV/0!</v>
      </c>
      <c r="AK97" s="48" t="e">
        <f t="shared" si="42"/>
        <v>#DIV/0!</v>
      </c>
      <c r="AL97" s="48" t="e">
        <f t="shared" si="42"/>
        <v>#DIV/0!</v>
      </c>
      <c r="AM97" s="48" t="e">
        <f t="shared" si="42"/>
        <v>#DIV/0!</v>
      </c>
      <c r="AN97" s="48" t="e">
        <f t="shared" si="42"/>
        <v>#DIV/0!</v>
      </c>
      <c r="AO97" s="48" t="e">
        <f t="shared" si="42"/>
        <v>#DIV/0!</v>
      </c>
      <c r="AP97" s="48" t="e">
        <f t="shared" si="42"/>
        <v>#DIV/0!</v>
      </c>
      <c r="AQ97" s="48" t="e">
        <f t="shared" si="42"/>
        <v>#DIV/0!</v>
      </c>
      <c r="AR97" s="48" t="e">
        <f t="shared" si="42"/>
        <v>#DIV/0!</v>
      </c>
      <c r="AS97" s="48" t="e">
        <f t="shared" si="42"/>
        <v>#DIV/0!</v>
      </c>
      <c r="AT97" s="48" t="e">
        <f t="shared" si="42"/>
        <v>#DIV/0!</v>
      </c>
      <c r="AU97" s="48" t="e">
        <f t="shared" si="42"/>
        <v>#DIV/0!</v>
      </c>
    </row>
    <row r="98" spans="1:47" x14ac:dyDescent="0.2">
      <c r="A98" t="s">
        <v>1335</v>
      </c>
      <c r="B98" s="19">
        <v>11132000</v>
      </c>
      <c r="C98" s="19">
        <v>644000</v>
      </c>
      <c r="D98" s="19">
        <v>1441000</v>
      </c>
      <c r="E98" s="19">
        <v>6243000</v>
      </c>
      <c r="F98" s="19">
        <v>11936000</v>
      </c>
      <c r="G98" s="19">
        <v>12391000</v>
      </c>
      <c r="H98" s="19">
        <v>13018000</v>
      </c>
    </row>
    <row r="99" spans="1:47" x14ac:dyDescent="0.2">
      <c r="A99" t="s">
        <v>1336</v>
      </c>
      <c r="B99" s="19">
        <v>129325000</v>
      </c>
      <c r="C99" s="19">
        <v>7350000</v>
      </c>
      <c r="D99" s="19">
        <v>24005000</v>
      </c>
      <c r="E99" s="19">
        <v>57155000</v>
      </c>
      <c r="F99" s="19">
        <v>85061000</v>
      </c>
      <c r="G99" s="19">
        <v>111272000</v>
      </c>
      <c r="H99" s="19">
        <v>121563000</v>
      </c>
    </row>
    <row r="100" spans="1:47" x14ac:dyDescent="0.2">
      <c r="A100" s="46" t="s">
        <v>1410</v>
      </c>
      <c r="B100" s="19"/>
      <c r="C100" s="48" t="e">
        <f t="shared" ref="C100:H100" si="43">C99/C$3</f>
        <v>#DIV/0!</v>
      </c>
      <c r="D100" s="48" t="e">
        <f t="shared" si="43"/>
        <v>#DIV/0!</v>
      </c>
      <c r="E100" s="48" t="e">
        <f t="shared" si="43"/>
        <v>#DIV/0!</v>
      </c>
      <c r="F100" s="48" t="e">
        <f t="shared" si="43"/>
        <v>#DIV/0!</v>
      </c>
      <c r="G100" s="48" t="e">
        <f t="shared" si="43"/>
        <v>#DIV/0!</v>
      </c>
      <c r="H100" s="48">
        <f t="shared" si="43"/>
        <v>1.5606877641041943</v>
      </c>
      <c r="I100" s="48"/>
      <c r="J100" s="48"/>
      <c r="K100" s="48" t="e">
        <f t="shared" ref="K100:AU100" si="44">K99/K$3</f>
        <v>#DIV/0!</v>
      </c>
      <c r="L100" s="48" t="e">
        <f t="shared" si="44"/>
        <v>#DIV/0!</v>
      </c>
      <c r="M100" s="48" t="e">
        <f t="shared" si="44"/>
        <v>#DIV/0!</v>
      </c>
      <c r="N100" s="48" t="e">
        <f t="shared" si="44"/>
        <v>#DIV/0!</v>
      </c>
      <c r="O100" s="48" t="e">
        <f t="shared" si="44"/>
        <v>#DIV/0!</v>
      </c>
      <c r="P100" s="48" t="e">
        <f t="shared" si="44"/>
        <v>#DIV/0!</v>
      </c>
      <c r="Q100" s="48" t="e">
        <f t="shared" si="44"/>
        <v>#DIV/0!</v>
      </c>
      <c r="R100" s="48" t="e">
        <f t="shared" si="44"/>
        <v>#DIV/0!</v>
      </c>
      <c r="S100" s="48" t="e">
        <f t="shared" si="44"/>
        <v>#DIV/0!</v>
      </c>
      <c r="T100" s="48" t="e">
        <f t="shared" si="44"/>
        <v>#DIV/0!</v>
      </c>
      <c r="U100" s="48" t="e">
        <f t="shared" si="44"/>
        <v>#DIV/0!</v>
      </c>
      <c r="V100" s="48" t="e">
        <f t="shared" si="44"/>
        <v>#DIV/0!</v>
      </c>
      <c r="W100" s="48" t="e">
        <f t="shared" si="44"/>
        <v>#DIV/0!</v>
      </c>
      <c r="X100" s="48" t="e">
        <f t="shared" si="44"/>
        <v>#DIV/0!</v>
      </c>
      <c r="Y100" s="48" t="e">
        <f t="shared" si="44"/>
        <v>#DIV/0!</v>
      </c>
      <c r="Z100" s="48" t="e">
        <f t="shared" si="44"/>
        <v>#DIV/0!</v>
      </c>
      <c r="AA100" s="48" t="e">
        <f t="shared" si="44"/>
        <v>#DIV/0!</v>
      </c>
      <c r="AB100" s="48" t="e">
        <f t="shared" si="44"/>
        <v>#DIV/0!</v>
      </c>
      <c r="AC100" s="48" t="e">
        <f t="shared" si="44"/>
        <v>#DIV/0!</v>
      </c>
      <c r="AD100" s="48" t="e">
        <f t="shared" si="44"/>
        <v>#DIV/0!</v>
      </c>
      <c r="AE100" s="48" t="e">
        <f t="shared" si="44"/>
        <v>#DIV/0!</v>
      </c>
      <c r="AF100" s="48" t="e">
        <f t="shared" si="44"/>
        <v>#DIV/0!</v>
      </c>
      <c r="AG100" s="48" t="e">
        <f t="shared" si="44"/>
        <v>#DIV/0!</v>
      </c>
      <c r="AH100" s="48" t="e">
        <f t="shared" si="44"/>
        <v>#DIV/0!</v>
      </c>
      <c r="AI100" s="48" t="e">
        <f t="shared" si="44"/>
        <v>#DIV/0!</v>
      </c>
      <c r="AJ100" s="48" t="e">
        <f t="shared" si="44"/>
        <v>#DIV/0!</v>
      </c>
      <c r="AK100" s="48" t="e">
        <f t="shared" si="44"/>
        <v>#DIV/0!</v>
      </c>
      <c r="AL100" s="48" t="e">
        <f t="shared" si="44"/>
        <v>#DIV/0!</v>
      </c>
      <c r="AM100" s="48" t="e">
        <f t="shared" si="44"/>
        <v>#DIV/0!</v>
      </c>
      <c r="AN100" s="48" t="e">
        <f t="shared" si="44"/>
        <v>#DIV/0!</v>
      </c>
      <c r="AO100" s="48" t="e">
        <f t="shared" si="44"/>
        <v>#DIV/0!</v>
      </c>
      <c r="AP100" s="48" t="e">
        <f t="shared" si="44"/>
        <v>#DIV/0!</v>
      </c>
      <c r="AQ100" s="48" t="e">
        <f t="shared" si="44"/>
        <v>#DIV/0!</v>
      </c>
      <c r="AR100" s="48" t="e">
        <f t="shared" si="44"/>
        <v>#DIV/0!</v>
      </c>
      <c r="AS100" s="48" t="e">
        <f t="shared" si="44"/>
        <v>#DIV/0!</v>
      </c>
      <c r="AT100" s="48" t="e">
        <f t="shared" si="44"/>
        <v>#DIV/0!</v>
      </c>
      <c r="AU100" s="48" t="e">
        <f t="shared" si="44"/>
        <v>#DIV/0!</v>
      </c>
    </row>
    <row r="101" spans="1:47" x14ac:dyDescent="0.2">
      <c r="A101" t="s">
        <v>1293</v>
      </c>
      <c r="B101" s="19">
        <v>14959000</v>
      </c>
      <c r="C101" s="19">
        <v>-7994000</v>
      </c>
      <c r="D101" s="19">
        <v>-28010000</v>
      </c>
      <c r="E101" s="19">
        <v>-72882000</v>
      </c>
      <c r="F101" s="19">
        <v>-112384000</v>
      </c>
      <c r="G101" s="19">
        <v>-143311000</v>
      </c>
      <c r="H101" s="19">
        <v>-81112000</v>
      </c>
    </row>
    <row r="102" spans="1:47" x14ac:dyDescent="0.2">
      <c r="A102" t="s">
        <v>1295</v>
      </c>
      <c r="B102" s="19">
        <v>11994000</v>
      </c>
      <c r="C102" s="19">
        <v>-1000</v>
      </c>
      <c r="D102" s="19">
        <v>9000</v>
      </c>
      <c r="E102" s="19">
        <v>46000</v>
      </c>
      <c r="F102" s="19">
        <v>3764000</v>
      </c>
      <c r="G102" s="19">
        <v>9334000</v>
      </c>
      <c r="H102" s="19">
        <v>10566000</v>
      </c>
    </row>
    <row r="103" spans="1:47" x14ac:dyDescent="0.2">
      <c r="A103" s="46"/>
      <c r="B103" s="19"/>
      <c r="C103" s="48" t="e">
        <f t="shared" ref="C103:H103" si="45">C102/C$3</f>
        <v>#DIV/0!</v>
      </c>
      <c r="D103" s="48" t="e">
        <f t="shared" si="45"/>
        <v>#DIV/0!</v>
      </c>
      <c r="E103" s="48" t="e">
        <f t="shared" si="45"/>
        <v>#DIV/0!</v>
      </c>
      <c r="F103" s="48" t="e">
        <f t="shared" si="45"/>
        <v>#DIV/0!</v>
      </c>
      <c r="G103" s="48" t="e">
        <f t="shared" si="45"/>
        <v>#DIV/0!</v>
      </c>
      <c r="H103" s="48">
        <f t="shared" si="45"/>
        <v>0.13565169431097387</v>
      </c>
      <c r="I103" s="48"/>
      <c r="J103" s="48"/>
      <c r="K103" s="48" t="e">
        <f t="shared" ref="K103:AU103" si="46">K102/K$3</f>
        <v>#DIV/0!</v>
      </c>
      <c r="L103" s="48" t="e">
        <f t="shared" si="46"/>
        <v>#DIV/0!</v>
      </c>
      <c r="M103" s="48" t="e">
        <f t="shared" si="46"/>
        <v>#DIV/0!</v>
      </c>
      <c r="N103" s="48" t="e">
        <f t="shared" si="46"/>
        <v>#DIV/0!</v>
      </c>
      <c r="O103" s="48" t="e">
        <f t="shared" si="46"/>
        <v>#DIV/0!</v>
      </c>
      <c r="P103" s="48" t="e">
        <f t="shared" si="46"/>
        <v>#DIV/0!</v>
      </c>
      <c r="Q103" s="48" t="e">
        <f t="shared" si="46"/>
        <v>#DIV/0!</v>
      </c>
      <c r="R103" s="48" t="e">
        <f t="shared" si="46"/>
        <v>#DIV/0!</v>
      </c>
      <c r="S103" s="48" t="e">
        <f t="shared" si="46"/>
        <v>#DIV/0!</v>
      </c>
      <c r="T103" s="48" t="e">
        <f t="shared" si="46"/>
        <v>#DIV/0!</v>
      </c>
      <c r="U103" s="48" t="e">
        <f t="shared" si="46"/>
        <v>#DIV/0!</v>
      </c>
      <c r="V103" s="48" t="e">
        <f t="shared" si="46"/>
        <v>#DIV/0!</v>
      </c>
      <c r="W103" s="48" t="e">
        <f t="shared" si="46"/>
        <v>#DIV/0!</v>
      </c>
      <c r="X103" s="48" t="e">
        <f t="shared" si="46"/>
        <v>#DIV/0!</v>
      </c>
      <c r="Y103" s="48" t="e">
        <f t="shared" si="46"/>
        <v>#DIV/0!</v>
      </c>
      <c r="Z103" s="48" t="e">
        <f t="shared" si="46"/>
        <v>#DIV/0!</v>
      </c>
      <c r="AA103" s="48" t="e">
        <f t="shared" si="46"/>
        <v>#DIV/0!</v>
      </c>
      <c r="AB103" s="48" t="e">
        <f t="shared" si="46"/>
        <v>#DIV/0!</v>
      </c>
      <c r="AC103" s="48" t="e">
        <f t="shared" si="46"/>
        <v>#DIV/0!</v>
      </c>
      <c r="AD103" s="48" t="e">
        <f t="shared" si="46"/>
        <v>#DIV/0!</v>
      </c>
      <c r="AE103" s="48" t="e">
        <f t="shared" si="46"/>
        <v>#DIV/0!</v>
      </c>
      <c r="AF103" s="48" t="e">
        <f t="shared" si="46"/>
        <v>#DIV/0!</v>
      </c>
      <c r="AG103" s="48" t="e">
        <f t="shared" si="46"/>
        <v>#DIV/0!</v>
      </c>
      <c r="AH103" s="48" t="e">
        <f t="shared" si="46"/>
        <v>#DIV/0!</v>
      </c>
      <c r="AI103" s="48" t="e">
        <f t="shared" si="46"/>
        <v>#DIV/0!</v>
      </c>
      <c r="AJ103" s="48" t="e">
        <f t="shared" si="46"/>
        <v>#DIV/0!</v>
      </c>
      <c r="AK103" s="48" t="e">
        <f t="shared" si="46"/>
        <v>#DIV/0!</v>
      </c>
      <c r="AL103" s="48" t="e">
        <f t="shared" si="46"/>
        <v>#DIV/0!</v>
      </c>
      <c r="AM103" s="48" t="e">
        <f t="shared" si="46"/>
        <v>#DIV/0!</v>
      </c>
      <c r="AN103" s="48" t="e">
        <f t="shared" si="46"/>
        <v>#DIV/0!</v>
      </c>
      <c r="AO103" s="48" t="e">
        <f t="shared" si="46"/>
        <v>#DIV/0!</v>
      </c>
      <c r="AP103" s="48" t="e">
        <f t="shared" si="46"/>
        <v>#DIV/0!</v>
      </c>
      <c r="AQ103" s="48" t="e">
        <f t="shared" si="46"/>
        <v>#DIV/0!</v>
      </c>
      <c r="AR103" s="48" t="e">
        <f t="shared" si="46"/>
        <v>#DIV/0!</v>
      </c>
      <c r="AS103" s="48" t="e">
        <f t="shared" si="46"/>
        <v>#DIV/0!</v>
      </c>
      <c r="AT103" s="48" t="e">
        <f t="shared" si="46"/>
        <v>#DIV/0!</v>
      </c>
      <c r="AU103" s="48" t="e">
        <f t="shared" si="46"/>
        <v>#DIV/0!</v>
      </c>
    </row>
    <row r="104" spans="1:47" x14ac:dyDescent="0.2">
      <c r="A104" t="s">
        <v>1337</v>
      </c>
      <c r="B104" s="19">
        <v>11994000</v>
      </c>
      <c r="D104" s="19">
        <v>9000</v>
      </c>
      <c r="E104" s="19">
        <v>46000</v>
      </c>
      <c r="F104" s="19">
        <v>3764000</v>
      </c>
      <c r="G104" s="19">
        <v>9334000</v>
      </c>
      <c r="H104" s="19">
        <v>10566000</v>
      </c>
    </row>
    <row r="105" spans="1:47" x14ac:dyDescent="0.2">
      <c r="A105" t="s">
        <v>1338</v>
      </c>
      <c r="C105" s="19">
        <v>1000</v>
      </c>
    </row>
    <row r="106" spans="1:47" x14ac:dyDescent="0.2">
      <c r="A106" t="s">
        <v>1298</v>
      </c>
      <c r="B106" s="19">
        <v>1471000</v>
      </c>
      <c r="C106" s="19">
        <v>255000</v>
      </c>
      <c r="D106" s="19">
        <v>-7878000</v>
      </c>
      <c r="E106" s="19">
        <v>-1122000</v>
      </c>
      <c r="F106" s="19">
        <v>119000</v>
      </c>
      <c r="G106" s="19">
        <v>-1037000</v>
      </c>
      <c r="H106" s="19">
        <v>416000</v>
      </c>
    </row>
    <row r="107" spans="1:47" x14ac:dyDescent="0.2">
      <c r="A107" t="s">
        <v>1339</v>
      </c>
      <c r="B107" s="19">
        <v>1412000</v>
      </c>
      <c r="C107" s="19">
        <v>-21000</v>
      </c>
      <c r="D107" s="19">
        <v>-198000</v>
      </c>
      <c r="E107" s="19">
        <v>-162000</v>
      </c>
      <c r="F107" s="19">
        <v>10000</v>
      </c>
      <c r="G107" s="19">
        <v>-1061000</v>
      </c>
      <c r="H107" s="19">
        <v>416000</v>
      </c>
    </row>
    <row r="108" spans="1:47" x14ac:dyDescent="0.2">
      <c r="A108" t="s">
        <v>1341</v>
      </c>
      <c r="B108" s="19">
        <v>59000</v>
      </c>
      <c r="E108">
        <v>0</v>
      </c>
      <c r="F108" s="19">
        <v>109000</v>
      </c>
      <c r="G108" s="19">
        <v>24000</v>
      </c>
      <c r="H108">
        <v>0</v>
      </c>
    </row>
    <row r="109" spans="1:47" x14ac:dyDescent="0.2">
      <c r="A109" t="s">
        <v>1343</v>
      </c>
      <c r="B109" s="19">
        <v>59000</v>
      </c>
      <c r="E109">
        <v>0</v>
      </c>
      <c r="F109" s="19">
        <v>109000</v>
      </c>
      <c r="G109" s="19">
        <v>24000</v>
      </c>
      <c r="H109">
        <v>0</v>
      </c>
    </row>
    <row r="110" spans="1:47" x14ac:dyDescent="0.2">
      <c r="A110" t="s">
        <v>1344</v>
      </c>
      <c r="C110" s="19">
        <v>276000</v>
      </c>
      <c r="D110" s="19">
        <v>-7680000</v>
      </c>
      <c r="E110" s="19">
        <v>-960000</v>
      </c>
    </row>
    <row r="111" spans="1:47" x14ac:dyDescent="0.2">
      <c r="A111" t="s">
        <v>1304</v>
      </c>
      <c r="B111" s="19">
        <v>28424000</v>
      </c>
      <c r="C111" s="19">
        <v>-7740000</v>
      </c>
      <c r="D111" s="19">
        <v>-35879000</v>
      </c>
      <c r="E111" s="19">
        <v>-73958000</v>
      </c>
      <c r="F111" s="19">
        <v>-108501000</v>
      </c>
      <c r="G111" s="19">
        <v>-135014000</v>
      </c>
      <c r="H111" s="19">
        <v>-70130000</v>
      </c>
    </row>
    <row r="112" spans="1:47" x14ac:dyDescent="0.2">
      <c r="A112" t="s">
        <v>1305</v>
      </c>
      <c r="B112" s="19">
        <v>4256000</v>
      </c>
      <c r="F112">
        <v>0</v>
      </c>
      <c r="G112" s="19">
        <v>338000</v>
      </c>
      <c r="H112" s="19">
        <v>2570000</v>
      </c>
    </row>
    <row r="113" spans="1:47" x14ac:dyDescent="0.2">
      <c r="A113" t="s">
        <v>1306</v>
      </c>
      <c r="B113" s="19">
        <v>24168000</v>
      </c>
      <c r="C113" s="19">
        <v>-7740000</v>
      </c>
      <c r="D113" s="19">
        <v>-35879000</v>
      </c>
      <c r="E113" s="19">
        <v>-73958000</v>
      </c>
      <c r="F113" s="19">
        <v>-108501000</v>
      </c>
      <c r="G113" s="19">
        <v>-135352000</v>
      </c>
      <c r="H113" s="19">
        <v>-72700000</v>
      </c>
    </row>
    <row r="114" spans="1:47" x14ac:dyDescent="0.2">
      <c r="A114" t="s">
        <v>1345</v>
      </c>
      <c r="B114" s="19">
        <v>24168000</v>
      </c>
      <c r="C114" s="19">
        <v>-7740000</v>
      </c>
      <c r="D114" s="19">
        <v>-35879000</v>
      </c>
      <c r="E114" s="19">
        <v>-73958000</v>
      </c>
      <c r="F114" s="19">
        <v>-108501000</v>
      </c>
      <c r="G114" s="19">
        <v>-135352000</v>
      </c>
      <c r="H114" s="19">
        <v>-72700000</v>
      </c>
    </row>
    <row r="115" spans="1:47" x14ac:dyDescent="0.2">
      <c r="A115" t="s">
        <v>1346</v>
      </c>
      <c r="B115" s="19">
        <v>24168000</v>
      </c>
      <c r="C115" s="19">
        <v>-7740000</v>
      </c>
      <c r="D115" s="19">
        <v>-35879000</v>
      </c>
      <c r="E115" s="19">
        <v>-73958000</v>
      </c>
      <c r="F115" s="19">
        <v>-108501000</v>
      </c>
      <c r="G115" s="19">
        <v>-135352000</v>
      </c>
      <c r="H115" s="19">
        <v>-72700000</v>
      </c>
    </row>
    <row r="116" spans="1:47" x14ac:dyDescent="0.2">
      <c r="A116" t="s">
        <v>1347</v>
      </c>
      <c r="B116" s="19">
        <v>24168000</v>
      </c>
      <c r="C116" s="19">
        <v>-7740000</v>
      </c>
      <c r="D116" s="19">
        <v>-35879000</v>
      </c>
      <c r="E116" s="19">
        <v>-73958000</v>
      </c>
      <c r="F116" s="19">
        <v>-108501000</v>
      </c>
      <c r="G116" s="19">
        <v>-135352000</v>
      </c>
      <c r="H116" s="19">
        <v>-72700000</v>
      </c>
    </row>
    <row r="117" spans="1:47" x14ac:dyDescent="0.2">
      <c r="A117" t="s">
        <v>1312</v>
      </c>
      <c r="B117" s="19">
        <v>24168000</v>
      </c>
      <c r="C117" s="19">
        <v>-7740000</v>
      </c>
      <c r="D117" s="19">
        <v>-35879000</v>
      </c>
      <c r="E117" s="19">
        <v>-73958000</v>
      </c>
      <c r="F117" s="19">
        <v>-108501000</v>
      </c>
      <c r="G117" s="19">
        <v>-135352000</v>
      </c>
      <c r="H117" s="19">
        <v>-72700000</v>
      </c>
    </row>
    <row r="118" spans="1:47" x14ac:dyDescent="0.2">
      <c r="A118" t="s">
        <v>1313</v>
      </c>
      <c r="B118">
        <v>0.39</v>
      </c>
      <c r="C118">
        <v>-0.69499999999999995</v>
      </c>
      <c r="D118">
        <v>-1.651</v>
      </c>
      <c r="E118">
        <v>-2.96</v>
      </c>
      <c r="F118">
        <v>-2.2999999999999998</v>
      </c>
      <c r="G118">
        <v>-2.63</v>
      </c>
      <c r="H118">
        <v>-1.1819999999999999</v>
      </c>
    </row>
    <row r="119" spans="1:47" x14ac:dyDescent="0.2">
      <c r="A119" t="s">
        <v>1314</v>
      </c>
      <c r="B119">
        <v>0.39</v>
      </c>
      <c r="C119">
        <v>-0.69499999999999995</v>
      </c>
      <c r="D119">
        <v>-1.651</v>
      </c>
      <c r="E119">
        <v>-2.96</v>
      </c>
      <c r="F119">
        <v>-2.2999999999999998</v>
      </c>
      <c r="G119">
        <v>-2.63</v>
      </c>
      <c r="H119">
        <v>-1.1819999999999999</v>
      </c>
    </row>
    <row r="120" spans="1:47" x14ac:dyDescent="0.2">
      <c r="A120" s="46" t="s">
        <v>1411</v>
      </c>
      <c r="C120" s="48" t="e">
        <f t="shared" ref="C120:H120" si="47">C119/C$3</f>
        <v>#DIV/0!</v>
      </c>
      <c r="D120" s="48" t="e">
        <f t="shared" si="47"/>
        <v>#DIV/0!</v>
      </c>
      <c r="E120" s="48" t="e">
        <f t="shared" si="47"/>
        <v>#DIV/0!</v>
      </c>
      <c r="F120" s="48" t="e">
        <f t="shared" si="47"/>
        <v>#DIV/0!</v>
      </c>
      <c r="G120" s="48" t="e">
        <f t="shared" si="47"/>
        <v>#DIV/0!</v>
      </c>
      <c r="H120" s="48">
        <f t="shared" si="47"/>
        <v>-1.517511855721854E-8</v>
      </c>
      <c r="I120" s="48"/>
      <c r="J120" s="48"/>
      <c r="K120" s="48" t="e">
        <f t="shared" ref="K120:AU120" si="48">K119/K$3</f>
        <v>#DIV/0!</v>
      </c>
      <c r="L120" s="48" t="e">
        <f t="shared" si="48"/>
        <v>#DIV/0!</v>
      </c>
      <c r="M120" s="48" t="e">
        <f t="shared" si="48"/>
        <v>#DIV/0!</v>
      </c>
      <c r="N120" s="48" t="e">
        <f t="shared" si="48"/>
        <v>#DIV/0!</v>
      </c>
      <c r="O120" s="48" t="e">
        <f t="shared" si="48"/>
        <v>#DIV/0!</v>
      </c>
      <c r="P120" s="48" t="e">
        <f t="shared" si="48"/>
        <v>#DIV/0!</v>
      </c>
      <c r="Q120" s="48" t="e">
        <f t="shared" si="48"/>
        <v>#DIV/0!</v>
      </c>
      <c r="R120" s="48" t="e">
        <f t="shared" si="48"/>
        <v>#DIV/0!</v>
      </c>
      <c r="S120" s="48" t="e">
        <f t="shared" si="48"/>
        <v>#DIV/0!</v>
      </c>
      <c r="T120" s="48" t="e">
        <f t="shared" si="48"/>
        <v>#DIV/0!</v>
      </c>
      <c r="U120" s="48" t="e">
        <f t="shared" si="48"/>
        <v>#DIV/0!</v>
      </c>
      <c r="V120" s="48" t="e">
        <f t="shared" si="48"/>
        <v>#DIV/0!</v>
      </c>
      <c r="W120" s="48" t="e">
        <f t="shared" si="48"/>
        <v>#DIV/0!</v>
      </c>
      <c r="X120" s="48" t="e">
        <f t="shared" si="48"/>
        <v>#DIV/0!</v>
      </c>
      <c r="Y120" s="48" t="e">
        <f t="shared" si="48"/>
        <v>#DIV/0!</v>
      </c>
      <c r="Z120" s="48" t="e">
        <f t="shared" si="48"/>
        <v>#DIV/0!</v>
      </c>
      <c r="AA120" s="48" t="e">
        <f t="shared" si="48"/>
        <v>#DIV/0!</v>
      </c>
      <c r="AB120" s="48" t="e">
        <f t="shared" si="48"/>
        <v>#DIV/0!</v>
      </c>
      <c r="AC120" s="48" t="e">
        <f t="shared" si="48"/>
        <v>#DIV/0!</v>
      </c>
      <c r="AD120" s="48" t="e">
        <f t="shared" si="48"/>
        <v>#DIV/0!</v>
      </c>
      <c r="AE120" s="48" t="e">
        <f t="shared" si="48"/>
        <v>#DIV/0!</v>
      </c>
      <c r="AF120" s="48" t="e">
        <f t="shared" si="48"/>
        <v>#DIV/0!</v>
      </c>
      <c r="AG120" s="48" t="e">
        <f t="shared" si="48"/>
        <v>#DIV/0!</v>
      </c>
      <c r="AH120" s="48" t="e">
        <f t="shared" si="48"/>
        <v>#DIV/0!</v>
      </c>
      <c r="AI120" s="48" t="e">
        <f t="shared" si="48"/>
        <v>#DIV/0!</v>
      </c>
      <c r="AJ120" s="48" t="e">
        <f t="shared" si="48"/>
        <v>#DIV/0!</v>
      </c>
      <c r="AK120" s="48" t="e">
        <f t="shared" si="48"/>
        <v>#DIV/0!</v>
      </c>
      <c r="AL120" s="48" t="e">
        <f t="shared" si="48"/>
        <v>#DIV/0!</v>
      </c>
      <c r="AM120" s="48" t="e">
        <f t="shared" si="48"/>
        <v>#DIV/0!</v>
      </c>
      <c r="AN120" s="48" t="e">
        <f t="shared" si="48"/>
        <v>#DIV/0!</v>
      </c>
      <c r="AO120" s="48" t="e">
        <f t="shared" si="48"/>
        <v>#DIV/0!</v>
      </c>
      <c r="AP120" s="48" t="e">
        <f t="shared" si="48"/>
        <v>#DIV/0!</v>
      </c>
      <c r="AQ120" s="48" t="e">
        <f t="shared" si="48"/>
        <v>#DIV/0!</v>
      </c>
      <c r="AR120" s="48" t="e">
        <f t="shared" si="48"/>
        <v>#DIV/0!</v>
      </c>
      <c r="AS120" s="48" t="e">
        <f t="shared" si="48"/>
        <v>#DIV/0!</v>
      </c>
      <c r="AT120" s="48" t="e">
        <f t="shared" si="48"/>
        <v>#DIV/0!</v>
      </c>
      <c r="AU120" s="48" t="e">
        <f t="shared" si="48"/>
        <v>#DIV/0!</v>
      </c>
    </row>
    <row r="121" spans="1:47" x14ac:dyDescent="0.2">
      <c r="A121" t="s">
        <v>1315</v>
      </c>
      <c r="B121" s="19">
        <v>82146403</v>
      </c>
      <c r="C121" s="19">
        <v>11144382</v>
      </c>
      <c r="D121" s="19">
        <v>21737807</v>
      </c>
      <c r="E121" s="19">
        <v>25000124</v>
      </c>
      <c r="F121" s="19">
        <v>47227370</v>
      </c>
      <c r="G121" s="19">
        <v>51396961</v>
      </c>
      <c r="H121" s="19">
        <v>61507446</v>
      </c>
    </row>
    <row r="122" spans="1:47" x14ac:dyDescent="0.2">
      <c r="A122" t="s">
        <v>1316</v>
      </c>
      <c r="B122" s="19">
        <v>82507510</v>
      </c>
      <c r="C122" s="19">
        <v>11144382</v>
      </c>
      <c r="D122" s="19">
        <v>21737807</v>
      </c>
      <c r="E122" s="19">
        <v>25000124</v>
      </c>
      <c r="F122" s="19">
        <v>47227370</v>
      </c>
      <c r="G122" s="19">
        <v>51396961</v>
      </c>
      <c r="H122" s="19">
        <v>61507446</v>
      </c>
    </row>
    <row r="123" spans="1:47" x14ac:dyDescent="0.2">
      <c r="A123" t="s">
        <v>1317</v>
      </c>
      <c r="B123" s="19">
        <v>14959000</v>
      </c>
      <c r="C123" s="19">
        <v>-7994000</v>
      </c>
      <c r="D123" s="19">
        <v>-28010000</v>
      </c>
      <c r="E123" s="19">
        <v>-72882000</v>
      </c>
      <c r="F123" s="19">
        <v>-112384000</v>
      </c>
      <c r="G123" s="19">
        <v>-143311000</v>
      </c>
      <c r="H123" s="19">
        <v>-81112000</v>
      </c>
    </row>
    <row r="124" spans="1:47" x14ac:dyDescent="0.2">
      <c r="A124" t="s">
        <v>1318</v>
      </c>
      <c r="B124" s="19">
        <v>163027000</v>
      </c>
      <c r="C124" s="19">
        <v>7994000</v>
      </c>
      <c r="D124" s="19">
        <v>28010000</v>
      </c>
      <c r="E124" s="19">
        <v>72882000</v>
      </c>
      <c r="F124" s="19">
        <v>112384000</v>
      </c>
      <c r="G124" s="19">
        <v>143311000</v>
      </c>
      <c r="H124" s="19">
        <v>156734000</v>
      </c>
    </row>
    <row r="125" spans="1:47" x14ac:dyDescent="0.2">
      <c r="A125" t="s">
        <v>1319</v>
      </c>
      <c r="B125" s="19">
        <v>24168000</v>
      </c>
      <c r="C125" s="19">
        <v>-7740000</v>
      </c>
      <c r="D125" s="19">
        <v>-35879000</v>
      </c>
      <c r="E125" s="19">
        <v>-73958000</v>
      </c>
      <c r="F125" s="19">
        <v>-108501000</v>
      </c>
      <c r="G125" s="19">
        <v>-135352000</v>
      </c>
      <c r="H125" s="19">
        <v>-72700000</v>
      </c>
    </row>
    <row r="126" spans="1:47" x14ac:dyDescent="0.2">
      <c r="A126" t="s">
        <v>1320</v>
      </c>
      <c r="B126" s="14">
        <v>22917256.684</v>
      </c>
      <c r="C126" s="19">
        <v>-7719000</v>
      </c>
      <c r="D126" s="19">
        <v>-35681000</v>
      </c>
      <c r="E126" s="19">
        <v>-73796000</v>
      </c>
      <c r="F126" s="19">
        <v>-108620000</v>
      </c>
      <c r="G126" s="19">
        <v>-134532770</v>
      </c>
      <c r="H126" s="19">
        <v>-73028640</v>
      </c>
    </row>
    <row r="127" spans="1:47" x14ac:dyDescent="0.2">
      <c r="A127" t="s">
        <v>1321</v>
      </c>
      <c r="B127" s="19">
        <v>11994000</v>
      </c>
      <c r="D127" s="19">
        <v>9000</v>
      </c>
      <c r="E127" s="19">
        <v>46000</v>
      </c>
      <c r="F127" s="19">
        <v>3764000</v>
      </c>
      <c r="G127" s="19">
        <v>9334000</v>
      </c>
      <c r="H127" s="19">
        <v>10566000</v>
      </c>
    </row>
    <row r="128" spans="1:47" x14ac:dyDescent="0.2">
      <c r="A128" t="s">
        <v>1322</v>
      </c>
      <c r="C128" s="19">
        <v>1000</v>
      </c>
    </row>
    <row r="129" spans="1:47" x14ac:dyDescent="0.2">
      <c r="A129" t="s">
        <v>1323</v>
      </c>
      <c r="B129" s="19">
        <v>11994000</v>
      </c>
      <c r="C129" s="19">
        <v>-1000</v>
      </c>
      <c r="D129" s="19">
        <v>9000</v>
      </c>
      <c r="E129" s="19">
        <v>46000</v>
      </c>
      <c r="F129" s="19">
        <v>3764000</v>
      </c>
      <c r="G129" s="19">
        <v>9334000</v>
      </c>
      <c r="H129" s="19">
        <v>10566000</v>
      </c>
    </row>
    <row r="130" spans="1:47" x14ac:dyDescent="0.2">
      <c r="A130" t="s">
        <v>1281</v>
      </c>
      <c r="B130" s="19">
        <v>14959000</v>
      </c>
      <c r="C130" s="19">
        <v>-7739000</v>
      </c>
      <c r="D130" s="19">
        <v>-28010000</v>
      </c>
      <c r="E130" s="19">
        <v>-72882000</v>
      </c>
      <c r="F130" s="19">
        <v>-112384000</v>
      </c>
      <c r="G130" s="19">
        <v>-143311000</v>
      </c>
      <c r="H130" s="19">
        <v>-81112000</v>
      </c>
    </row>
    <row r="131" spans="1:47" x14ac:dyDescent="0.2">
      <c r="A131" t="s">
        <v>1278</v>
      </c>
      <c r="B131" s="19">
        <v>23296000</v>
      </c>
      <c r="C131" s="19">
        <v>-7667000</v>
      </c>
      <c r="D131" s="19">
        <v>-27473000</v>
      </c>
      <c r="E131" s="19">
        <v>-70750000</v>
      </c>
      <c r="F131" s="19">
        <v>-108639000</v>
      </c>
      <c r="G131" s="19">
        <v>-137089000</v>
      </c>
      <c r="H131" s="19">
        <v>-72991000</v>
      </c>
    </row>
    <row r="132" spans="1:47" x14ac:dyDescent="0.2">
      <c r="A132" t="s">
        <v>1324</v>
      </c>
      <c r="B132" s="19">
        <v>8337000</v>
      </c>
      <c r="C132" s="19">
        <v>72000</v>
      </c>
      <c r="D132" s="19">
        <v>537000</v>
      </c>
      <c r="E132" s="19">
        <v>2132000</v>
      </c>
      <c r="F132" s="19">
        <v>3745000</v>
      </c>
      <c r="G132" s="19">
        <v>6222000</v>
      </c>
      <c r="H132" s="19">
        <v>8121000</v>
      </c>
    </row>
    <row r="133" spans="1:47" x14ac:dyDescent="0.2">
      <c r="A133" t="s">
        <v>1325</v>
      </c>
      <c r="B133" s="19">
        <v>24168000</v>
      </c>
      <c r="C133" s="19">
        <v>-7740000</v>
      </c>
      <c r="D133" s="19">
        <v>-35879000</v>
      </c>
      <c r="E133" s="19">
        <v>-73958000</v>
      </c>
      <c r="F133" s="19">
        <v>-108501000</v>
      </c>
      <c r="G133" s="19">
        <v>-135352000</v>
      </c>
      <c r="H133" s="19">
        <v>-72700000</v>
      </c>
    </row>
    <row r="134" spans="1:47" x14ac:dyDescent="0.2">
      <c r="A134" t="s">
        <v>1326</v>
      </c>
      <c r="B134" s="19">
        <v>1471000</v>
      </c>
      <c r="C134" s="19">
        <v>-21000</v>
      </c>
      <c r="D134" s="19">
        <v>-198000</v>
      </c>
      <c r="E134" s="19">
        <v>-162000</v>
      </c>
      <c r="F134" s="19">
        <v>119000</v>
      </c>
      <c r="G134" s="19">
        <v>-1037000</v>
      </c>
      <c r="H134" s="19">
        <v>416000</v>
      </c>
    </row>
    <row r="135" spans="1:47" x14ac:dyDescent="0.2">
      <c r="A135" t="s">
        <v>1327</v>
      </c>
      <c r="B135" s="19">
        <v>1471000</v>
      </c>
      <c r="C135" s="19">
        <v>-21000</v>
      </c>
      <c r="D135" s="19">
        <v>-198000</v>
      </c>
      <c r="E135" s="19">
        <v>-162000</v>
      </c>
      <c r="F135" s="19">
        <v>119000</v>
      </c>
      <c r="G135" s="19">
        <v>-1037000</v>
      </c>
      <c r="H135" s="19">
        <v>416000</v>
      </c>
    </row>
    <row r="136" spans="1:47" x14ac:dyDescent="0.2">
      <c r="A136" t="s">
        <v>1328</v>
      </c>
      <c r="B136" s="19">
        <v>21825000</v>
      </c>
      <c r="C136" s="19">
        <v>-7646000</v>
      </c>
      <c r="D136" s="19">
        <v>-27275000</v>
      </c>
      <c r="E136" s="19">
        <v>-70588000</v>
      </c>
      <c r="F136" s="19">
        <v>-108758000</v>
      </c>
      <c r="G136" s="19">
        <v>-136052000</v>
      </c>
      <c r="H136" s="19">
        <v>-73407000</v>
      </c>
    </row>
    <row r="137" spans="1:47" x14ac:dyDescent="0.2">
      <c r="A137" t="s">
        <v>1329</v>
      </c>
      <c r="B137">
        <v>0.15</v>
      </c>
      <c r="C137">
        <v>0</v>
      </c>
      <c r="D137">
        <v>0</v>
      </c>
      <c r="E137">
        <v>0</v>
      </c>
      <c r="F137">
        <v>0</v>
      </c>
      <c r="G137">
        <v>0.21</v>
      </c>
      <c r="H137">
        <v>0.21</v>
      </c>
    </row>
    <row r="138" spans="1:47" x14ac:dyDescent="0.2">
      <c r="A138" t="s">
        <v>1330</v>
      </c>
      <c r="B138" s="14">
        <v>220256.68400000001</v>
      </c>
      <c r="C138">
        <v>0</v>
      </c>
      <c r="D138">
        <v>0</v>
      </c>
      <c r="E138">
        <v>0</v>
      </c>
      <c r="F138">
        <v>0</v>
      </c>
      <c r="G138" s="19">
        <v>-217770</v>
      </c>
      <c r="H138" s="19">
        <v>87360</v>
      </c>
    </row>
    <row r="140" spans="1:47" x14ac:dyDescent="0.2">
      <c r="A140" t="s">
        <v>1331</v>
      </c>
      <c r="B140">
        <v>1002</v>
      </c>
      <c r="C140">
        <v>15000</v>
      </c>
      <c r="D140">
        <v>60060</v>
      </c>
      <c r="E140">
        <v>377562</v>
      </c>
      <c r="F140">
        <v>20466</v>
      </c>
      <c r="G140">
        <v>27492</v>
      </c>
      <c r="H140">
        <v>98892</v>
      </c>
    </row>
    <row r="141" spans="1:47" ht="18" x14ac:dyDescent="0.2">
      <c r="A141" s="22"/>
    </row>
    <row r="142" spans="1:47" ht="18" x14ac:dyDescent="0.2">
      <c r="A142" s="23"/>
    </row>
    <row r="143" spans="1:47" ht="18" x14ac:dyDescent="0.2">
      <c r="A143" s="23"/>
      <c r="B143">
        <v>0</v>
      </c>
      <c r="C143">
        <v>0</v>
      </c>
      <c r="D143">
        <v>0</v>
      </c>
      <c r="E143">
        <v>0</v>
      </c>
      <c r="F143">
        <v>0</v>
      </c>
      <c r="G143">
        <v>0</v>
      </c>
      <c r="H143">
        <v>0</v>
      </c>
    </row>
    <row r="144" spans="1:47" x14ac:dyDescent="0.2">
      <c r="A144" s="46" t="s">
        <v>1412</v>
      </c>
      <c r="B144" s="19"/>
      <c r="C144" s="48">
        <f t="shared" ref="C144:H144" si="49">IFERROR(C143/C$3,0)</f>
        <v>0</v>
      </c>
      <c r="D144" s="48">
        <f t="shared" si="49"/>
        <v>0</v>
      </c>
      <c r="E144" s="48">
        <f t="shared" si="49"/>
        <v>0</v>
      </c>
      <c r="F144" s="48">
        <f t="shared" si="49"/>
        <v>0</v>
      </c>
      <c r="G144" s="48">
        <f t="shared" si="49"/>
        <v>0</v>
      </c>
      <c r="H144" s="48">
        <f t="shared" si="49"/>
        <v>0</v>
      </c>
      <c r="I144" s="48"/>
      <c r="J144" s="48"/>
      <c r="K144" s="48">
        <f t="shared" ref="K144:AU144" si="50">IFERROR(K143/K$3,0)</f>
        <v>0</v>
      </c>
      <c r="L144" s="48">
        <f t="shared" si="50"/>
        <v>0</v>
      </c>
      <c r="M144" s="48">
        <f t="shared" si="50"/>
        <v>0</v>
      </c>
      <c r="N144" s="48">
        <f t="shared" si="50"/>
        <v>0</v>
      </c>
      <c r="O144" s="48">
        <f t="shared" si="50"/>
        <v>0</v>
      </c>
      <c r="P144" s="48">
        <f t="shared" si="50"/>
        <v>0</v>
      </c>
      <c r="Q144" s="48">
        <f t="shared" si="50"/>
        <v>0</v>
      </c>
      <c r="R144" s="48">
        <f t="shared" si="50"/>
        <v>0</v>
      </c>
      <c r="S144" s="48">
        <f t="shared" si="50"/>
        <v>0</v>
      </c>
      <c r="T144" s="48">
        <f t="shared" si="50"/>
        <v>0</v>
      </c>
      <c r="U144" s="48">
        <f t="shared" si="50"/>
        <v>0</v>
      </c>
      <c r="V144" s="48">
        <f t="shared" si="50"/>
        <v>0</v>
      </c>
      <c r="W144" s="48">
        <f t="shared" si="50"/>
        <v>0</v>
      </c>
      <c r="X144" s="48">
        <f t="shared" si="50"/>
        <v>0</v>
      </c>
      <c r="Y144" s="48">
        <f t="shared" si="50"/>
        <v>0</v>
      </c>
      <c r="Z144" s="48">
        <f t="shared" si="50"/>
        <v>0</v>
      </c>
      <c r="AA144" s="48">
        <f t="shared" si="50"/>
        <v>0</v>
      </c>
      <c r="AB144" s="48">
        <f t="shared" si="50"/>
        <v>0</v>
      </c>
      <c r="AC144" s="48">
        <f t="shared" si="50"/>
        <v>0</v>
      </c>
      <c r="AD144" s="48">
        <f t="shared" si="50"/>
        <v>0</v>
      </c>
      <c r="AE144" s="48">
        <f t="shared" si="50"/>
        <v>0</v>
      </c>
      <c r="AF144" s="48">
        <f t="shared" si="50"/>
        <v>0</v>
      </c>
      <c r="AG144" s="48">
        <f t="shared" si="50"/>
        <v>0</v>
      </c>
      <c r="AH144" s="48">
        <f t="shared" si="50"/>
        <v>0</v>
      </c>
      <c r="AI144" s="48">
        <f t="shared" si="50"/>
        <v>0</v>
      </c>
      <c r="AJ144" s="48">
        <f t="shared" si="50"/>
        <v>0</v>
      </c>
      <c r="AK144" s="48">
        <f t="shared" si="50"/>
        <v>0</v>
      </c>
      <c r="AL144" s="48">
        <f t="shared" si="50"/>
        <v>0</v>
      </c>
      <c r="AM144" s="48">
        <f t="shared" si="50"/>
        <v>0</v>
      </c>
      <c r="AN144" s="48">
        <f t="shared" si="50"/>
        <v>0</v>
      </c>
      <c r="AO144" s="48">
        <f t="shared" si="50"/>
        <v>0</v>
      </c>
      <c r="AP144" s="48">
        <f t="shared" si="50"/>
        <v>0</v>
      </c>
      <c r="AQ144" s="48">
        <f t="shared" si="50"/>
        <v>0</v>
      </c>
      <c r="AR144" s="48">
        <f t="shared" si="50"/>
        <v>0</v>
      </c>
      <c r="AS144" s="48">
        <f t="shared" si="50"/>
        <v>0</v>
      </c>
      <c r="AT144" s="48">
        <f t="shared" si="50"/>
        <v>0</v>
      </c>
      <c r="AU144" s="48">
        <f t="shared" si="50"/>
        <v>0</v>
      </c>
    </row>
    <row r="145" spans="1:47" ht="18" x14ac:dyDescent="0.2">
      <c r="A145" s="23"/>
    </row>
    <row r="146" spans="1:47" ht="18" x14ac:dyDescent="0.2">
      <c r="A146" s="23"/>
    </row>
    <row r="147" spans="1:47" ht="18" x14ac:dyDescent="0.2">
      <c r="A147" s="23"/>
    </row>
    <row r="148" spans="1:47" ht="18" x14ac:dyDescent="0.2">
      <c r="A148"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H57">
    <sortCondition ref="C1:H1"/>
  </sortState>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C9774-AFED-544C-9D83-99B6A0D00A30}">
  <dimension ref="A1:AU154"/>
  <sheetViews>
    <sheetView workbookViewId="0"/>
  </sheetViews>
  <sheetFormatPr baseColWidth="10" defaultRowHeight="16" x14ac:dyDescent="0.2"/>
  <sheetData>
    <row r="1" spans="1:47" x14ac:dyDescent="0.2">
      <c r="A1" t="s">
        <v>1283</v>
      </c>
      <c r="B1" t="s">
        <v>1284</v>
      </c>
      <c r="C1" s="17">
        <v>42735</v>
      </c>
      <c r="D1" s="17">
        <v>43100</v>
      </c>
      <c r="E1" s="17">
        <v>43465</v>
      </c>
      <c r="F1" s="17">
        <v>43830</v>
      </c>
      <c r="G1" s="17">
        <v>44196</v>
      </c>
      <c r="H1" s="17">
        <v>44561</v>
      </c>
      <c r="I1" s="17">
        <v>44926</v>
      </c>
      <c r="J1" s="17">
        <v>45291</v>
      </c>
      <c r="K1" s="17">
        <v>45657</v>
      </c>
    </row>
    <row r="2" spans="1:47" x14ac:dyDescent="0.2">
      <c r="C2" s="41">
        <v>1.3408655143236416</v>
      </c>
      <c r="D2" s="41">
        <v>1.3081614773889187</v>
      </c>
      <c r="E2" s="41">
        <v>1.2816317011746046</v>
      </c>
      <c r="F2" s="41">
        <v>1.2620696220330916</v>
      </c>
      <c r="G2" s="41">
        <v>1.231407573454085</v>
      </c>
      <c r="H2" s="41">
        <v>1.2144058909803599</v>
      </c>
      <c r="I2" s="41">
        <v>1.1298901106999999</v>
      </c>
      <c r="J2" s="41">
        <v>1.0618269999999999</v>
      </c>
      <c r="K2" s="41">
        <v>1.03</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0</v>
      </c>
      <c r="E3">
        <f t="shared" si="0"/>
        <v>0</v>
      </c>
      <c r="F3">
        <f t="shared" si="0"/>
        <v>0</v>
      </c>
      <c r="G3">
        <f t="shared" si="0"/>
        <v>0</v>
      </c>
      <c r="H3">
        <f t="shared" si="0"/>
        <v>0</v>
      </c>
      <c r="I3">
        <f t="shared" si="0"/>
        <v>0</v>
      </c>
      <c r="J3">
        <f t="shared" si="0"/>
        <v>0</v>
      </c>
      <c r="K3">
        <f t="shared" ref="K3:AU3" si="1">K2*K90</f>
        <v>0</v>
      </c>
      <c r="L3">
        <f t="shared" si="1"/>
        <v>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J4" si="2">C$2*C91</f>
        <v>0</v>
      </c>
      <c r="D4">
        <f t="shared" si="2"/>
        <v>0</v>
      </c>
      <c r="E4">
        <f t="shared" si="2"/>
        <v>0</v>
      </c>
      <c r="F4">
        <f t="shared" si="2"/>
        <v>0</v>
      </c>
      <c r="G4">
        <f t="shared" si="2"/>
        <v>0</v>
      </c>
      <c r="H4">
        <f t="shared" si="2"/>
        <v>0</v>
      </c>
      <c r="I4">
        <f t="shared" si="2"/>
        <v>0</v>
      </c>
      <c r="J4">
        <f t="shared" si="2"/>
        <v>0</v>
      </c>
      <c r="K4">
        <f t="shared" ref="K4" si="3">K$2*K91</f>
        <v>0</v>
      </c>
    </row>
    <row r="5" spans="1:47" x14ac:dyDescent="0.2">
      <c r="A5" t="s">
        <v>1287</v>
      </c>
      <c r="C5">
        <f t="shared" ref="C5:J5" si="4">C$2*C92</f>
        <v>15236254.839259541</v>
      </c>
      <c r="D5">
        <f t="shared" si="4"/>
        <v>41579912.558806784</v>
      </c>
      <c r="E5">
        <f t="shared" si="4"/>
        <v>40016386.605774678</v>
      </c>
      <c r="F5">
        <f t="shared" si="4"/>
        <v>57910064.606988408</v>
      </c>
      <c r="G5">
        <f t="shared" si="4"/>
        <v>69951338.617632747</v>
      </c>
      <c r="H5">
        <f t="shared" si="4"/>
        <v>81028804.263882548</v>
      </c>
      <c r="I5">
        <f t="shared" si="4"/>
        <v>86051300.940801293</v>
      </c>
      <c r="J5">
        <f t="shared" si="4"/>
        <v>53862236.401999995</v>
      </c>
      <c r="K5">
        <f t="shared" ref="K5" si="5">K$2*K92</f>
        <v>12929590</v>
      </c>
    </row>
    <row r="6" spans="1:47" x14ac:dyDescent="0.2">
      <c r="A6" t="s">
        <v>1333</v>
      </c>
      <c r="C6">
        <f t="shared" ref="C6:J6" si="6">C$2*C93</f>
        <v>3775877.288335375</v>
      </c>
      <c r="D6">
        <f t="shared" si="6"/>
        <v>14924814.295530174</v>
      </c>
      <c r="E6">
        <f t="shared" si="6"/>
        <v>8662548.6682391521</v>
      </c>
      <c r="F6">
        <f t="shared" si="6"/>
        <v>12078006.282856686</v>
      </c>
      <c r="G6">
        <f t="shared" si="6"/>
        <v>11704528.985681077</v>
      </c>
      <c r="H6">
        <f t="shared" si="6"/>
        <v>13379109.700930625</v>
      </c>
      <c r="I6">
        <f t="shared" si="6"/>
        <v>13795958.251646999</v>
      </c>
      <c r="J6">
        <f t="shared" si="6"/>
        <v>10284856.321999999</v>
      </c>
      <c r="K6">
        <f t="shared" ref="K6" si="7">K$2*K93</f>
        <v>4259050</v>
      </c>
    </row>
    <row r="7" spans="1:47" x14ac:dyDescent="0.2">
      <c r="A7" t="s">
        <v>1334</v>
      </c>
      <c r="C7">
        <f t="shared" ref="C7:J7" si="8">C$2*C94</f>
        <v>3775877.288335375</v>
      </c>
      <c r="D7">
        <f t="shared" si="8"/>
        <v>14924814.295530174</v>
      </c>
      <c r="E7">
        <f t="shared" si="8"/>
        <v>8662548.6682391521</v>
      </c>
      <c r="F7">
        <f t="shared" si="8"/>
        <v>12078006.282856686</v>
      </c>
      <c r="G7">
        <f t="shared" si="8"/>
        <v>11704528.985681077</v>
      </c>
      <c r="H7">
        <f t="shared" si="8"/>
        <v>13379109.700930625</v>
      </c>
      <c r="I7">
        <f t="shared" si="8"/>
        <v>13795958.251646999</v>
      </c>
      <c r="J7">
        <f t="shared" si="8"/>
        <v>10284856.321999999</v>
      </c>
      <c r="K7">
        <f t="shared" ref="K7" si="9">K$2*K94</f>
        <v>4259050</v>
      </c>
    </row>
    <row r="8" spans="1:47" x14ac:dyDescent="0.2">
      <c r="A8" s="46" t="s">
        <v>1408</v>
      </c>
      <c r="C8" t="e">
        <f t="shared" ref="C8:J8" si="10">C$2*C95</f>
        <v>#DIV/0!</v>
      </c>
      <c r="D8" t="e">
        <f t="shared" si="10"/>
        <v>#DIV/0!</v>
      </c>
      <c r="E8" t="e">
        <f t="shared" si="10"/>
        <v>#DIV/0!</v>
      </c>
      <c r="F8" t="e">
        <f t="shared" si="10"/>
        <v>#DIV/0!</v>
      </c>
      <c r="G8" t="e">
        <f t="shared" si="10"/>
        <v>#DIV/0!</v>
      </c>
      <c r="H8" t="e">
        <f t="shared" si="10"/>
        <v>#DIV/0!</v>
      </c>
      <c r="I8" t="e">
        <f t="shared" si="10"/>
        <v>#DIV/0!</v>
      </c>
      <c r="J8" t="e">
        <f t="shared" si="10"/>
        <v>#DIV/0!</v>
      </c>
      <c r="K8" t="e">
        <f t="shared" ref="K8" si="11">K$2*K95</f>
        <v>#DIV/0!</v>
      </c>
    </row>
    <row r="9" spans="1:47" x14ac:dyDescent="0.2">
      <c r="A9" t="s">
        <v>1335</v>
      </c>
      <c r="C9">
        <f t="shared" ref="C9:J9" si="12">C$2*C96</f>
        <v>3775877.288335375</v>
      </c>
      <c r="D9">
        <f t="shared" si="12"/>
        <v>14924814.295530174</v>
      </c>
      <c r="E9">
        <f t="shared" si="12"/>
        <v>8662548.6682391521</v>
      </c>
      <c r="F9">
        <f t="shared" si="12"/>
        <v>12078006.282856686</v>
      </c>
      <c r="G9">
        <f t="shared" si="12"/>
        <v>11704528.985681077</v>
      </c>
      <c r="H9">
        <f t="shared" si="12"/>
        <v>13379109.700930625</v>
      </c>
      <c r="I9">
        <f t="shared" si="12"/>
        <v>13795958.251646999</v>
      </c>
      <c r="J9">
        <f t="shared" si="12"/>
        <v>10284856.321999999</v>
      </c>
      <c r="K9">
        <f t="shared" ref="K9" si="13">K$2*K96</f>
        <v>4259050</v>
      </c>
    </row>
    <row r="10" spans="1:47" x14ac:dyDescent="0.2">
      <c r="A10" s="46" t="s">
        <v>1409</v>
      </c>
      <c r="C10" t="e">
        <f t="shared" ref="C10:J10" si="14">C$2*C97</f>
        <v>#DIV/0!</v>
      </c>
      <c r="D10" t="e">
        <f t="shared" si="14"/>
        <v>#DIV/0!</v>
      </c>
      <c r="E10" t="e">
        <f t="shared" si="14"/>
        <v>#DIV/0!</v>
      </c>
      <c r="F10" t="e">
        <f t="shared" si="14"/>
        <v>#DIV/0!</v>
      </c>
      <c r="G10" t="e">
        <f t="shared" si="14"/>
        <v>#DIV/0!</v>
      </c>
      <c r="H10" t="e">
        <f t="shared" si="14"/>
        <v>#DIV/0!</v>
      </c>
      <c r="I10" t="e">
        <f t="shared" si="14"/>
        <v>#DIV/0!</v>
      </c>
      <c r="J10" t="e">
        <f t="shared" si="14"/>
        <v>#DIV/0!</v>
      </c>
      <c r="K10" t="e">
        <f t="shared" ref="K10" si="15">K$2*K97</f>
        <v>#DIV/0!</v>
      </c>
    </row>
    <row r="11" spans="1:47" x14ac:dyDescent="0.2">
      <c r="A11" t="s">
        <v>1336</v>
      </c>
      <c r="C11">
        <f t="shared" ref="C11:J11" si="16">C$2*C98</f>
        <v>11460377.550924165</v>
      </c>
      <c r="D11">
        <f t="shared" si="16"/>
        <v>26655098.263276607</v>
      </c>
      <c r="E11">
        <f t="shared" si="16"/>
        <v>31353837.937535524</v>
      </c>
      <c r="F11">
        <f t="shared" si="16"/>
        <v>45832058.32413172</v>
      </c>
      <c r="G11">
        <f t="shared" si="16"/>
        <v>58246809.631951675</v>
      </c>
      <c r="H11">
        <f t="shared" si="16"/>
        <v>67649694.562951922</v>
      </c>
      <c r="I11">
        <f t="shared" si="16"/>
        <v>72255342.689154297</v>
      </c>
      <c r="J11">
        <f t="shared" si="16"/>
        <v>43577380.079999991</v>
      </c>
      <c r="K11">
        <f t="shared" ref="K11" si="17">K$2*K98</f>
        <v>8670540</v>
      </c>
    </row>
    <row r="12" spans="1:47" x14ac:dyDescent="0.2">
      <c r="A12" t="s">
        <v>1358</v>
      </c>
      <c r="C12">
        <f t="shared" ref="C12:J12" si="18">C$2*C99</f>
        <v>0</v>
      </c>
      <c r="D12">
        <f t="shared" si="18"/>
        <v>0</v>
      </c>
      <c r="E12">
        <f t="shared" si="18"/>
        <v>0</v>
      </c>
      <c r="F12">
        <f t="shared" si="18"/>
        <v>0</v>
      </c>
      <c r="G12">
        <f t="shared" si="18"/>
        <v>0</v>
      </c>
      <c r="H12">
        <f t="shared" si="18"/>
        <v>0</v>
      </c>
      <c r="I12">
        <f t="shared" si="18"/>
        <v>-1473376.7043527998</v>
      </c>
      <c r="J12">
        <f t="shared" si="18"/>
        <v>0</v>
      </c>
      <c r="K12">
        <f t="shared" ref="K12" si="19">K$2*K99</f>
        <v>0</v>
      </c>
    </row>
    <row r="13" spans="1:47" x14ac:dyDescent="0.2">
      <c r="A13" s="46" t="s">
        <v>1410</v>
      </c>
      <c r="C13" t="e">
        <f t="shared" ref="C13:J13" si="20">C$2*C100</f>
        <v>#DIV/0!</v>
      </c>
      <c r="D13" t="e">
        <f t="shared" si="20"/>
        <v>#DIV/0!</v>
      </c>
      <c r="E13" t="e">
        <f t="shared" si="20"/>
        <v>#DIV/0!</v>
      </c>
      <c r="F13" t="e">
        <f t="shared" si="20"/>
        <v>#DIV/0!</v>
      </c>
      <c r="G13" t="e">
        <f t="shared" si="20"/>
        <v>#DIV/0!</v>
      </c>
      <c r="H13" t="e">
        <f t="shared" si="20"/>
        <v>#DIV/0!</v>
      </c>
      <c r="I13" t="e">
        <f t="shared" si="20"/>
        <v>#DIV/0!</v>
      </c>
      <c r="J13" t="e">
        <f t="shared" si="20"/>
        <v>#DIV/0!</v>
      </c>
      <c r="K13" t="e">
        <f t="shared" ref="K13" si="21">K$2*K100</f>
        <v>#DIV/0!</v>
      </c>
    </row>
    <row r="14" spans="1:47" x14ac:dyDescent="0.2">
      <c r="A14" t="s">
        <v>1293</v>
      </c>
      <c r="C14">
        <f t="shared" ref="C14:J14" si="22">C$2*C101</f>
        <v>-15236254.839259541</v>
      </c>
      <c r="D14">
        <f t="shared" si="22"/>
        <v>-41579912.558806784</v>
      </c>
      <c r="E14">
        <f t="shared" si="22"/>
        <v>-40016386.605774678</v>
      </c>
      <c r="F14">
        <f t="shared" si="22"/>
        <v>-57910064.606988408</v>
      </c>
      <c r="G14">
        <f t="shared" si="22"/>
        <v>-69951338.617632747</v>
      </c>
      <c r="H14">
        <f t="shared" si="22"/>
        <v>-81028804.263882548</v>
      </c>
      <c r="I14">
        <f t="shared" si="22"/>
        <v>-86051300.940801293</v>
      </c>
      <c r="J14">
        <f t="shared" si="22"/>
        <v>-53862236.401999995</v>
      </c>
      <c r="K14">
        <f t="shared" ref="K14" si="23">K$2*K101</f>
        <v>-12929590</v>
      </c>
    </row>
    <row r="15" spans="1:47" x14ac:dyDescent="0.2">
      <c r="A15" t="s">
        <v>1295</v>
      </c>
      <c r="C15">
        <f t="shared" ref="C15:J15" si="24">C$2*C102</f>
        <v>-1517859.7622143624</v>
      </c>
      <c r="D15">
        <f t="shared" si="24"/>
        <v>650156.25426229264</v>
      </c>
      <c r="E15">
        <f t="shared" si="24"/>
        <v>718995.38435895322</v>
      </c>
      <c r="F15">
        <f t="shared" si="24"/>
        <v>-636083.08950467815</v>
      </c>
      <c r="G15">
        <f t="shared" si="24"/>
        <v>-3951586.903214159</v>
      </c>
      <c r="H15">
        <f t="shared" si="24"/>
        <v>428685.27951606706</v>
      </c>
      <c r="I15">
        <f t="shared" si="24"/>
        <v>-3016806.5955689996</v>
      </c>
      <c r="J15">
        <f t="shared" si="24"/>
        <v>-491625.90099999995</v>
      </c>
      <c r="K15">
        <f t="shared" ref="K15" si="25">K$2*K102</f>
        <v>184370</v>
      </c>
    </row>
    <row r="16" spans="1:47" x14ac:dyDescent="0.2">
      <c r="A16" s="46"/>
      <c r="C16" t="e">
        <f t="shared" ref="C16:J16" si="26">C$2*C103</f>
        <v>#DIV/0!</v>
      </c>
      <c r="D16" t="e">
        <f t="shared" si="26"/>
        <v>#DIV/0!</v>
      </c>
      <c r="E16" t="e">
        <f t="shared" si="26"/>
        <v>#DIV/0!</v>
      </c>
      <c r="F16" t="e">
        <f t="shared" si="26"/>
        <v>#DIV/0!</v>
      </c>
      <c r="G16" t="e">
        <f t="shared" si="26"/>
        <v>#DIV/0!</v>
      </c>
      <c r="H16" t="e">
        <f t="shared" si="26"/>
        <v>#DIV/0!</v>
      </c>
      <c r="I16" t="e">
        <f t="shared" si="26"/>
        <v>#DIV/0!</v>
      </c>
      <c r="J16" t="e">
        <f t="shared" si="26"/>
        <v>#DIV/0!</v>
      </c>
      <c r="K16" t="e">
        <f t="shared" ref="K16" si="27">K$2*K103</f>
        <v>#DIV/0!</v>
      </c>
    </row>
    <row r="17" spans="1:11" x14ac:dyDescent="0.2">
      <c r="A17" t="s">
        <v>1337</v>
      </c>
      <c r="C17">
        <f t="shared" ref="C17:J17" si="28">C$2*C104</f>
        <v>21453.848229178268</v>
      </c>
      <c r="D17">
        <f t="shared" si="28"/>
        <v>660621.54608140397</v>
      </c>
      <c r="E17">
        <f t="shared" si="28"/>
        <v>729248.43796835002</v>
      </c>
      <c r="F17">
        <f t="shared" si="28"/>
        <v>1593993.9326277946</v>
      </c>
      <c r="G17">
        <f t="shared" si="28"/>
        <v>871836.56200549216</v>
      </c>
      <c r="H17">
        <f t="shared" si="28"/>
        <v>446901.36788077245</v>
      </c>
      <c r="I17">
        <f t="shared" si="28"/>
        <v>778494.28627229994</v>
      </c>
      <c r="J17">
        <f t="shared" si="28"/>
        <v>902552.94999999984</v>
      </c>
      <c r="K17">
        <f t="shared" ref="K17" si="29">K$2*K104</f>
        <v>189520</v>
      </c>
    </row>
    <row r="18" spans="1:11" x14ac:dyDescent="0.2">
      <c r="A18" t="s">
        <v>1338</v>
      </c>
      <c r="C18">
        <f t="shared" ref="C18:J18" si="30">C$2*C105</f>
        <v>1539313.6104435406</v>
      </c>
      <c r="D18">
        <f t="shared" si="30"/>
        <v>10465.291819111349</v>
      </c>
      <c r="E18">
        <f t="shared" si="30"/>
        <v>10253.053609396837</v>
      </c>
      <c r="F18">
        <f t="shared" si="30"/>
        <v>2230077.0221324731</v>
      </c>
      <c r="G18">
        <f t="shared" si="30"/>
        <v>4823423.4652196513</v>
      </c>
      <c r="H18">
        <f t="shared" si="30"/>
        <v>18216.0883647054</v>
      </c>
      <c r="I18">
        <f t="shared" si="30"/>
        <v>3795300.8818412996</v>
      </c>
      <c r="J18">
        <f t="shared" si="30"/>
        <v>1394178.8509999998</v>
      </c>
      <c r="K18">
        <f t="shared" ref="K18" si="31">K$2*K105</f>
        <v>5150</v>
      </c>
    </row>
    <row r="19" spans="1:11" x14ac:dyDescent="0.2">
      <c r="A19" t="s">
        <v>1298</v>
      </c>
      <c r="C19">
        <f t="shared" ref="C19:J19" si="32">C$2*C106</f>
        <v>-213197.61677745901</v>
      </c>
      <c r="D19">
        <f t="shared" si="32"/>
        <v>0</v>
      </c>
      <c r="E19">
        <f t="shared" si="32"/>
        <v>0</v>
      </c>
      <c r="F19">
        <f t="shared" si="32"/>
        <v>0</v>
      </c>
      <c r="G19">
        <f t="shared" si="32"/>
        <v>0</v>
      </c>
      <c r="H19">
        <f t="shared" si="32"/>
        <v>0</v>
      </c>
      <c r="I19">
        <f t="shared" si="32"/>
        <v>1473376.7043527998</v>
      </c>
      <c r="J19">
        <f t="shared" si="32"/>
        <v>-438534.55099999992</v>
      </c>
      <c r="K19">
        <f t="shared" ref="K19" si="33">K$2*K106</f>
        <v>-3479340</v>
      </c>
    </row>
    <row r="20" spans="1:11" x14ac:dyDescent="0.2">
      <c r="A20" t="s">
        <v>1339</v>
      </c>
      <c r="C20">
        <f t="shared" ref="C20:J20" si="34">C$2*C107</f>
        <v>-213197.61677745901</v>
      </c>
      <c r="D20">
        <f t="shared" si="34"/>
        <v>0</v>
      </c>
      <c r="E20">
        <f t="shared" si="34"/>
        <v>0</v>
      </c>
      <c r="F20">
        <f t="shared" si="34"/>
        <v>0</v>
      </c>
      <c r="G20">
        <f t="shared" si="34"/>
        <v>0</v>
      </c>
      <c r="H20">
        <f t="shared" si="34"/>
        <v>0</v>
      </c>
      <c r="I20">
        <f t="shared" si="34"/>
        <v>0</v>
      </c>
      <c r="J20">
        <f t="shared" si="34"/>
        <v>0</v>
      </c>
      <c r="K20">
        <f t="shared" ref="K20" si="35">K$2*K107</f>
        <v>0</v>
      </c>
    </row>
    <row r="21" spans="1:11" x14ac:dyDescent="0.2">
      <c r="A21" t="s">
        <v>1341</v>
      </c>
      <c r="C21">
        <f t="shared" ref="C21:J21" si="36">C$2*C108</f>
        <v>0</v>
      </c>
      <c r="D21">
        <f t="shared" si="36"/>
        <v>0</v>
      </c>
      <c r="E21">
        <f t="shared" si="36"/>
        <v>0</v>
      </c>
      <c r="F21">
        <f t="shared" si="36"/>
        <v>0</v>
      </c>
      <c r="G21">
        <f t="shared" si="36"/>
        <v>0</v>
      </c>
      <c r="H21">
        <f t="shared" si="36"/>
        <v>0</v>
      </c>
      <c r="I21">
        <f t="shared" si="36"/>
        <v>0</v>
      </c>
      <c r="J21">
        <f t="shared" si="36"/>
        <v>-1412229.91</v>
      </c>
      <c r="K21">
        <f t="shared" ref="K21" si="37">K$2*K108</f>
        <v>-3802760</v>
      </c>
    </row>
    <row r="22" spans="1:11" x14ac:dyDescent="0.2">
      <c r="A22" t="s">
        <v>1361</v>
      </c>
      <c r="C22">
        <f t="shared" ref="C22:J22" si="38">C$2*C109</f>
        <v>0</v>
      </c>
      <c r="D22">
        <f t="shared" si="38"/>
        <v>0</v>
      </c>
      <c r="E22">
        <f t="shared" si="38"/>
        <v>0</v>
      </c>
      <c r="F22">
        <f t="shared" si="38"/>
        <v>0</v>
      </c>
      <c r="G22">
        <f t="shared" si="38"/>
        <v>0</v>
      </c>
      <c r="H22">
        <f t="shared" si="38"/>
        <v>0</v>
      </c>
      <c r="I22">
        <f t="shared" si="38"/>
        <v>0</v>
      </c>
      <c r="J22">
        <f t="shared" si="38"/>
        <v>0</v>
      </c>
      <c r="K22">
        <f t="shared" ref="K22" si="39">K$2*K109</f>
        <v>3802760</v>
      </c>
    </row>
    <row r="23" spans="1:11" x14ac:dyDescent="0.2">
      <c r="A23" t="s">
        <v>1367</v>
      </c>
      <c r="C23">
        <f t="shared" ref="C23:J23" si="40">C$2*C110</f>
        <v>0</v>
      </c>
      <c r="D23">
        <f t="shared" si="40"/>
        <v>0</v>
      </c>
      <c r="E23">
        <f t="shared" si="40"/>
        <v>0</v>
      </c>
      <c r="F23">
        <f t="shared" si="40"/>
        <v>0</v>
      </c>
      <c r="G23">
        <f t="shared" si="40"/>
        <v>0</v>
      </c>
      <c r="H23">
        <f t="shared" si="40"/>
        <v>0</v>
      </c>
      <c r="I23">
        <f t="shared" si="40"/>
        <v>0</v>
      </c>
      <c r="J23">
        <f t="shared" si="40"/>
        <v>0</v>
      </c>
      <c r="K23">
        <f t="shared" ref="K23" si="41">K$2*K110</f>
        <v>3802760</v>
      </c>
    </row>
    <row r="24" spans="1:11" x14ac:dyDescent="0.2">
      <c r="A24" t="s">
        <v>1342</v>
      </c>
      <c r="C24">
        <f t="shared" ref="C24:J24" si="42">C$2*C111</f>
        <v>0</v>
      </c>
      <c r="D24">
        <f t="shared" si="42"/>
        <v>0</v>
      </c>
      <c r="E24">
        <f t="shared" si="42"/>
        <v>0</v>
      </c>
      <c r="F24">
        <f t="shared" si="42"/>
        <v>0</v>
      </c>
      <c r="G24">
        <f t="shared" si="42"/>
        <v>0</v>
      </c>
      <c r="H24">
        <f t="shared" si="42"/>
        <v>0</v>
      </c>
      <c r="I24">
        <f t="shared" si="42"/>
        <v>0</v>
      </c>
      <c r="J24">
        <f t="shared" si="42"/>
        <v>2968868.2919999994</v>
      </c>
      <c r="K24">
        <f t="shared" ref="K24" si="43">K$2*K111</f>
        <v>0</v>
      </c>
    </row>
    <row r="25" spans="1:11" x14ac:dyDescent="0.2">
      <c r="A25" t="s">
        <v>1343</v>
      </c>
      <c r="C25">
        <f t="shared" ref="C25:J25" si="44">C$2*C112</f>
        <v>0</v>
      </c>
      <c r="D25">
        <f t="shared" si="44"/>
        <v>0</v>
      </c>
      <c r="E25">
        <f t="shared" si="44"/>
        <v>0</v>
      </c>
      <c r="F25">
        <f t="shared" si="44"/>
        <v>0</v>
      </c>
      <c r="G25">
        <f t="shared" si="44"/>
        <v>0</v>
      </c>
      <c r="H25">
        <f t="shared" si="44"/>
        <v>0</v>
      </c>
      <c r="I25">
        <f t="shared" si="44"/>
        <v>0</v>
      </c>
      <c r="J25">
        <f t="shared" si="44"/>
        <v>1556638.3819999998</v>
      </c>
      <c r="K25">
        <f t="shared" ref="K25" si="45">K$2*K112</f>
        <v>0</v>
      </c>
    </row>
    <row r="26" spans="1:11" x14ac:dyDescent="0.2">
      <c r="A26" t="s">
        <v>1344</v>
      </c>
      <c r="C26">
        <f t="shared" ref="C26:J26" si="46">C$2*C113</f>
        <v>0</v>
      </c>
      <c r="D26">
        <f t="shared" si="46"/>
        <v>0</v>
      </c>
      <c r="E26">
        <f t="shared" si="46"/>
        <v>0</v>
      </c>
      <c r="F26">
        <f t="shared" si="46"/>
        <v>0</v>
      </c>
      <c r="G26">
        <f t="shared" si="46"/>
        <v>0</v>
      </c>
      <c r="H26">
        <f t="shared" si="46"/>
        <v>0</v>
      </c>
      <c r="I26">
        <f t="shared" si="46"/>
        <v>1473376.7043527998</v>
      </c>
      <c r="J26">
        <f t="shared" si="46"/>
        <v>973695.35899999982</v>
      </c>
      <c r="K26">
        <f t="shared" ref="K26" si="47">K$2*K113</f>
        <v>323420</v>
      </c>
    </row>
    <row r="27" spans="1:11" x14ac:dyDescent="0.2">
      <c r="A27" t="s">
        <v>1304</v>
      </c>
      <c r="C27">
        <f t="shared" ref="C27:J27" si="48">C$2*C114</f>
        <v>-16967312.218251362</v>
      </c>
      <c r="D27">
        <f t="shared" si="48"/>
        <v>-40929756.304544486</v>
      </c>
      <c r="E27">
        <f t="shared" si="48"/>
        <v>-39297391.221415728</v>
      </c>
      <c r="F27">
        <f t="shared" si="48"/>
        <v>-58546147.696493089</v>
      </c>
      <c r="G27">
        <f t="shared" si="48"/>
        <v>-73902925.520846918</v>
      </c>
      <c r="H27">
        <f t="shared" si="48"/>
        <v>-80600118.984366491</v>
      </c>
      <c r="I27">
        <f t="shared" si="48"/>
        <v>-87594730.832017496</v>
      </c>
      <c r="J27">
        <f t="shared" si="48"/>
        <v>-54792396.853999995</v>
      </c>
      <c r="K27">
        <f t="shared" ref="K27" si="49">K$2*K114</f>
        <v>-16224560</v>
      </c>
    </row>
    <row r="28" spans="1:11" x14ac:dyDescent="0.2">
      <c r="A28" t="s">
        <v>1306</v>
      </c>
      <c r="C28">
        <f t="shared" ref="C28:J28" si="50">C$2*C115</f>
        <v>-16967312.218251362</v>
      </c>
      <c r="D28">
        <f t="shared" si="50"/>
        <v>-40929756.304544486</v>
      </c>
      <c r="E28">
        <f t="shared" si="50"/>
        <v>-39297391.221415728</v>
      </c>
      <c r="F28">
        <f t="shared" si="50"/>
        <v>-58546147.696493089</v>
      </c>
      <c r="G28">
        <f t="shared" si="50"/>
        <v>-73902925.520846918</v>
      </c>
      <c r="H28">
        <f t="shared" si="50"/>
        <v>-80600118.984366491</v>
      </c>
      <c r="I28">
        <f t="shared" si="50"/>
        <v>-87594730.832017496</v>
      </c>
      <c r="J28">
        <f t="shared" si="50"/>
        <v>-54792396.853999995</v>
      </c>
      <c r="K28">
        <f t="shared" ref="K28" si="51">K$2*K115</f>
        <v>-16224560</v>
      </c>
    </row>
    <row r="29" spans="1:11" x14ac:dyDescent="0.2">
      <c r="A29" t="s">
        <v>1345</v>
      </c>
      <c r="C29">
        <f t="shared" ref="C29:J29" si="52">C$2*C116</f>
        <v>-16967312.218251362</v>
      </c>
      <c r="D29">
        <f t="shared" si="52"/>
        <v>-40929756.304544486</v>
      </c>
      <c r="E29">
        <f t="shared" si="52"/>
        <v>-39297391.221415728</v>
      </c>
      <c r="F29">
        <f t="shared" si="52"/>
        <v>-58546147.696493089</v>
      </c>
      <c r="G29">
        <f t="shared" si="52"/>
        <v>-73902925.520846918</v>
      </c>
      <c r="H29">
        <f t="shared" si="52"/>
        <v>-80600118.984366491</v>
      </c>
      <c r="I29">
        <f t="shared" si="52"/>
        <v>-87594730.832017496</v>
      </c>
      <c r="J29">
        <f t="shared" si="52"/>
        <v>-54792396.853999995</v>
      </c>
      <c r="K29">
        <f t="shared" ref="K29" si="53">K$2*K116</f>
        <v>-16224560</v>
      </c>
    </row>
    <row r="30" spans="1:11" x14ac:dyDescent="0.2">
      <c r="A30" t="s">
        <v>1346</v>
      </c>
      <c r="C30">
        <f t="shared" ref="C30:J30" si="54">C$2*C117</f>
        <v>-16967312.218251362</v>
      </c>
      <c r="D30">
        <f t="shared" si="54"/>
        <v>-40929756.304544486</v>
      </c>
      <c r="E30">
        <f t="shared" si="54"/>
        <v>-39297391.221415728</v>
      </c>
      <c r="F30">
        <f t="shared" si="54"/>
        <v>-58546147.696493089</v>
      </c>
      <c r="G30">
        <f t="shared" si="54"/>
        <v>-73902925.520846918</v>
      </c>
      <c r="H30">
        <f t="shared" si="54"/>
        <v>-80600118.984366491</v>
      </c>
      <c r="I30">
        <f t="shared" si="54"/>
        <v>-87594730.832017496</v>
      </c>
      <c r="J30">
        <f t="shared" si="54"/>
        <v>-54792396.853999995</v>
      </c>
      <c r="K30">
        <f t="shared" ref="K30" si="55">K$2*K117</f>
        <v>-16224560</v>
      </c>
    </row>
    <row r="31" spans="1:11" x14ac:dyDescent="0.2">
      <c r="A31" t="s">
        <v>1347</v>
      </c>
      <c r="C31">
        <f t="shared" ref="C31:J31" si="56">C$2*C118</f>
        <v>-16967312.218251362</v>
      </c>
      <c r="D31">
        <f t="shared" si="56"/>
        <v>-40929756.304544486</v>
      </c>
      <c r="E31">
        <f t="shared" si="56"/>
        <v>-39297391.221415728</v>
      </c>
      <c r="F31">
        <f t="shared" si="56"/>
        <v>-58546147.696493089</v>
      </c>
      <c r="G31">
        <f t="shared" si="56"/>
        <v>-73902925.520846918</v>
      </c>
      <c r="H31">
        <f t="shared" si="56"/>
        <v>-80600118.984366491</v>
      </c>
      <c r="I31">
        <f t="shared" si="56"/>
        <v>-87594730.832017496</v>
      </c>
      <c r="J31">
        <f t="shared" si="56"/>
        <v>-54792396.853999995</v>
      </c>
      <c r="K31">
        <f t="shared" ref="K31" si="57">K$2*K118</f>
        <v>-16224560</v>
      </c>
    </row>
    <row r="32" spans="1:11" x14ac:dyDescent="0.2">
      <c r="A32" t="s">
        <v>1312</v>
      </c>
      <c r="C32">
        <f t="shared" ref="C32:J32" si="58">C$2*C119</f>
        <v>-16967312.218251362</v>
      </c>
      <c r="D32">
        <f t="shared" si="58"/>
        <v>-40929756.304544486</v>
      </c>
      <c r="E32">
        <f t="shared" si="58"/>
        <v>-39297391.221415728</v>
      </c>
      <c r="F32">
        <f t="shared" si="58"/>
        <v>-58546147.696493089</v>
      </c>
      <c r="G32">
        <f t="shared" si="58"/>
        <v>-73902925.520846918</v>
      </c>
      <c r="H32">
        <f t="shared" si="58"/>
        <v>-80600118.984366491</v>
      </c>
      <c r="I32">
        <f t="shared" si="58"/>
        <v>-87594730.832017496</v>
      </c>
      <c r="J32">
        <f t="shared" si="58"/>
        <v>-54792396.853999995</v>
      </c>
      <c r="K32">
        <f t="shared" ref="K32" si="59">K$2*K119</f>
        <v>-16224560</v>
      </c>
    </row>
    <row r="33" spans="1:11" x14ac:dyDescent="0.2">
      <c r="A33" s="46" t="s">
        <v>1411</v>
      </c>
      <c r="C33" t="e">
        <f t="shared" ref="C33:J33" si="60">C$2*C120</f>
        <v>#DIV/0!</v>
      </c>
      <c r="D33" t="e">
        <f t="shared" si="60"/>
        <v>#DIV/0!</v>
      </c>
      <c r="E33" t="e">
        <f t="shared" si="60"/>
        <v>#DIV/0!</v>
      </c>
      <c r="F33" t="e">
        <f t="shared" si="60"/>
        <v>#DIV/0!</v>
      </c>
      <c r="G33" t="e">
        <f t="shared" si="60"/>
        <v>#DIV/0!</v>
      </c>
      <c r="H33" t="e">
        <f t="shared" si="60"/>
        <v>#DIV/0!</v>
      </c>
      <c r="I33" t="e">
        <f t="shared" si="60"/>
        <v>#DIV/0!</v>
      </c>
      <c r="J33" t="e">
        <f t="shared" si="60"/>
        <v>#DIV/0!</v>
      </c>
      <c r="K33" t="e">
        <f t="shared" ref="K33" si="61">K$2*K120</f>
        <v>#DIV/0!</v>
      </c>
    </row>
    <row r="34" spans="1:11" x14ac:dyDescent="0.2">
      <c r="A34" t="s">
        <v>1313</v>
      </c>
      <c r="C34">
        <f t="shared" ref="C34:J34" si="62">C$2*C121</f>
        <v>-169.1501846319274</v>
      </c>
      <c r="D34">
        <f t="shared" si="62"/>
        <v>-1216.5901739716944</v>
      </c>
      <c r="E34">
        <f t="shared" si="62"/>
        <v>-1095.7951045042869</v>
      </c>
      <c r="F34">
        <f t="shared" si="62"/>
        <v>-1221.052359317016</v>
      </c>
      <c r="G34">
        <f t="shared" si="62"/>
        <v>-1052.8534753032427</v>
      </c>
      <c r="H34">
        <f t="shared" si="62"/>
        <v>-692.21135785880517</v>
      </c>
      <c r="I34">
        <f t="shared" si="62"/>
        <v>-570.02956084814991</v>
      </c>
      <c r="J34">
        <f t="shared" si="62"/>
        <v>-318.49500864999993</v>
      </c>
      <c r="K34">
        <f t="shared" ref="K34" si="63">K$2*K121</f>
        <v>-39.7271</v>
      </c>
    </row>
    <row r="35" spans="1:11" x14ac:dyDescent="0.2">
      <c r="A35" t="s">
        <v>1314</v>
      </c>
      <c r="C35">
        <f t="shared" ref="C35:J35" si="64">C$2*C122</f>
        <v>-169.1501846319274</v>
      </c>
      <c r="D35">
        <f t="shared" si="64"/>
        <v>-1216.5901739716944</v>
      </c>
      <c r="E35">
        <f t="shared" si="64"/>
        <v>-1095.7951045042869</v>
      </c>
      <c r="F35">
        <f t="shared" si="64"/>
        <v>-1221.052359317016</v>
      </c>
      <c r="G35">
        <f t="shared" si="64"/>
        <v>-1052.8534753032427</v>
      </c>
      <c r="H35">
        <f t="shared" si="64"/>
        <v>-692.21135785880517</v>
      </c>
      <c r="I35">
        <f t="shared" si="64"/>
        <v>-570.02956084814991</v>
      </c>
      <c r="J35">
        <f t="shared" si="64"/>
        <v>-318.49500864999993</v>
      </c>
      <c r="K35">
        <f t="shared" ref="K35" si="65">K$2*K122</f>
        <v>-39.7271</v>
      </c>
    </row>
    <row r="36" spans="1:11" x14ac:dyDescent="0.2">
      <c r="A36" t="s">
        <v>1315</v>
      </c>
      <c r="C36">
        <f t="shared" ref="C36:J36" si="66">C$2*C123</f>
        <v>134500.87887629017</v>
      </c>
      <c r="D36">
        <f t="shared" si="66"/>
        <v>44045.796943684894</v>
      </c>
      <c r="E36">
        <f t="shared" si="66"/>
        <v>46051.59028660589</v>
      </c>
      <c r="F36">
        <f t="shared" si="66"/>
        <v>60682.831566595109</v>
      </c>
      <c r="G36">
        <f t="shared" si="66"/>
        <v>86343.836235453535</v>
      </c>
      <c r="H36">
        <f t="shared" si="66"/>
        <v>142304.08230507857</v>
      </c>
      <c r="I36">
        <f t="shared" si="66"/>
        <v>173652.81111348298</v>
      </c>
      <c r="J36">
        <f t="shared" si="66"/>
        <v>182667.16063699996</v>
      </c>
      <c r="K36">
        <f t="shared" ref="K36" si="67">K$2*K123</f>
        <v>627986.88</v>
      </c>
    </row>
    <row r="37" spans="1:11" x14ac:dyDescent="0.2">
      <c r="A37" t="s">
        <v>1316</v>
      </c>
      <c r="C37">
        <f t="shared" ref="C37:J37" si="68">C$2*C124</f>
        <v>134500.87887629017</v>
      </c>
      <c r="D37">
        <f t="shared" si="68"/>
        <v>44045.796943684894</v>
      </c>
      <c r="E37">
        <f t="shared" si="68"/>
        <v>46051.59028660589</v>
      </c>
      <c r="F37">
        <f t="shared" si="68"/>
        <v>60682.831566595109</v>
      </c>
      <c r="G37">
        <f t="shared" si="68"/>
        <v>86343.836235453535</v>
      </c>
      <c r="H37">
        <f t="shared" si="68"/>
        <v>142304.08230507857</v>
      </c>
      <c r="I37">
        <f t="shared" si="68"/>
        <v>173652.81111348298</v>
      </c>
      <c r="J37">
        <f t="shared" si="68"/>
        <v>182667.16063699996</v>
      </c>
      <c r="K37">
        <f t="shared" ref="K37" si="69">K$2*K124</f>
        <v>627986.88</v>
      </c>
    </row>
    <row r="38" spans="1:11" x14ac:dyDescent="0.2">
      <c r="A38" t="s">
        <v>1317</v>
      </c>
      <c r="C38">
        <f t="shared" ref="C38:J38" si="70">C$2*C125</f>
        <v>-15236254.839259541</v>
      </c>
      <c r="D38">
        <f t="shared" si="70"/>
        <v>-41579912.558806784</v>
      </c>
      <c r="E38">
        <f t="shared" si="70"/>
        <v>-40016386.605774678</v>
      </c>
      <c r="F38">
        <f t="shared" si="70"/>
        <v>-57910064.606988408</v>
      </c>
      <c r="G38">
        <f t="shared" si="70"/>
        <v>-69951338.617632747</v>
      </c>
      <c r="H38">
        <f t="shared" si="70"/>
        <v>-81028804.263882548</v>
      </c>
      <c r="I38">
        <f t="shared" si="70"/>
        <v>-86051300.940801293</v>
      </c>
      <c r="J38">
        <f t="shared" si="70"/>
        <v>-52305598.019999996</v>
      </c>
      <c r="K38">
        <f t="shared" ref="K38" si="71">K$2*K125</f>
        <v>-16732350</v>
      </c>
    </row>
    <row r="39" spans="1:11" x14ac:dyDescent="0.2">
      <c r="A39" t="s">
        <v>1318</v>
      </c>
      <c r="C39">
        <f t="shared" ref="C39:J39" si="72">C$2*C126</f>
        <v>15236254.839259541</v>
      </c>
      <c r="D39">
        <f t="shared" si="72"/>
        <v>41579912.558806784</v>
      </c>
      <c r="E39">
        <f t="shared" si="72"/>
        <v>40016386.605774678</v>
      </c>
      <c r="F39">
        <f t="shared" si="72"/>
        <v>57910064.606988408</v>
      </c>
      <c r="G39">
        <f t="shared" si="72"/>
        <v>69951338.617632747</v>
      </c>
      <c r="H39">
        <f t="shared" si="72"/>
        <v>81028804.263882548</v>
      </c>
      <c r="I39">
        <f t="shared" si="72"/>
        <v>86051300.940801293</v>
      </c>
      <c r="J39">
        <f t="shared" si="72"/>
        <v>53862236.401999995</v>
      </c>
      <c r="K39">
        <f t="shared" ref="K39" si="73">K$2*K126</f>
        <v>12929590</v>
      </c>
    </row>
    <row r="40" spans="1:11" x14ac:dyDescent="0.2">
      <c r="A40" t="s">
        <v>1319</v>
      </c>
      <c r="C40">
        <f t="shared" ref="C40:J40" si="74">C$2*C127</f>
        <v>-16967312.218251362</v>
      </c>
      <c r="D40">
        <f t="shared" si="74"/>
        <v>-40929756.304544486</v>
      </c>
      <c r="E40">
        <f t="shared" si="74"/>
        <v>-39297391.221415728</v>
      </c>
      <c r="F40">
        <f t="shared" si="74"/>
        <v>-58546147.696493089</v>
      </c>
      <c r="G40">
        <f t="shared" si="74"/>
        <v>-73902925.520846918</v>
      </c>
      <c r="H40">
        <f t="shared" si="74"/>
        <v>-80600118.984366491</v>
      </c>
      <c r="I40">
        <f t="shared" si="74"/>
        <v>-87594730.832017496</v>
      </c>
      <c r="J40">
        <f t="shared" si="74"/>
        <v>-54792396.853999995</v>
      </c>
      <c r="K40">
        <f t="shared" ref="K40" si="75">K$2*K127</f>
        <v>-16224560</v>
      </c>
    </row>
    <row r="41" spans="1:11" x14ac:dyDescent="0.2">
      <c r="A41" t="s">
        <v>1320</v>
      </c>
      <c r="C41">
        <f t="shared" ref="C41:J41" si="76">C$2*C128</f>
        <v>-16754114.601473903</v>
      </c>
      <c r="D41">
        <f t="shared" si="76"/>
        <v>-40929756.304544486</v>
      </c>
      <c r="E41">
        <f t="shared" si="76"/>
        <v>-39297391.221415728</v>
      </c>
      <c r="F41">
        <f t="shared" si="76"/>
        <v>-58546147.696493089</v>
      </c>
      <c r="G41">
        <f t="shared" si="76"/>
        <v>-73902925.520846918</v>
      </c>
      <c r="H41">
        <f t="shared" si="76"/>
        <v>-80600118.984366491</v>
      </c>
      <c r="I41">
        <f t="shared" si="76"/>
        <v>-87594730.832017496</v>
      </c>
      <c r="J41">
        <f t="shared" si="76"/>
        <v>-53380166.943999991</v>
      </c>
      <c r="K41">
        <f t="shared" ref="K41" si="77">K$2*K128</f>
        <v>-12421800</v>
      </c>
    </row>
    <row r="90" spans="1:47" x14ac:dyDescent="0.2">
      <c r="A90" t="s">
        <v>1285</v>
      </c>
      <c r="B90">
        <v>0</v>
      </c>
      <c r="C90">
        <v>0</v>
      </c>
      <c r="D90">
        <v>0</v>
      </c>
      <c r="E90">
        <v>0</v>
      </c>
      <c r="F90">
        <v>0</v>
      </c>
      <c r="G90">
        <v>0</v>
      </c>
      <c r="H90">
        <v>0</v>
      </c>
      <c r="I90">
        <v>0</v>
      </c>
      <c r="J90">
        <v>0</v>
      </c>
      <c r="K90">
        <v>0</v>
      </c>
    </row>
    <row r="91" spans="1:47" x14ac:dyDescent="0.2">
      <c r="A91" t="s">
        <v>1332</v>
      </c>
      <c r="B91">
        <v>0</v>
      </c>
      <c r="C91">
        <v>0</v>
      </c>
      <c r="D91">
        <v>0</v>
      </c>
      <c r="E91">
        <v>0</v>
      </c>
      <c r="F91">
        <v>0</v>
      </c>
      <c r="G91">
        <v>0</v>
      </c>
      <c r="H91">
        <v>0</v>
      </c>
      <c r="I91">
        <v>0</v>
      </c>
      <c r="J91">
        <v>0</v>
      </c>
      <c r="K91">
        <v>0</v>
      </c>
    </row>
    <row r="92" spans="1:47" x14ac:dyDescent="0.2">
      <c r="A92" t="s">
        <v>1287</v>
      </c>
      <c r="B92" s="19">
        <v>2569000</v>
      </c>
      <c r="C92" s="19">
        <v>11363000</v>
      </c>
      <c r="D92" s="19">
        <v>31785000</v>
      </c>
      <c r="E92" s="19">
        <v>31223000</v>
      </c>
      <c r="F92" s="19">
        <v>45885000</v>
      </c>
      <c r="G92" s="19">
        <v>56806000</v>
      </c>
      <c r="H92" s="19">
        <v>66723000</v>
      </c>
      <c r="I92" s="19">
        <v>76159000</v>
      </c>
      <c r="J92" s="19">
        <v>50726000</v>
      </c>
      <c r="K92" s="19">
        <v>12553000</v>
      </c>
    </row>
    <row r="93" spans="1:47" x14ac:dyDescent="0.2">
      <c r="A93" t="s">
        <v>1333</v>
      </c>
      <c r="B93" s="19">
        <v>3181000</v>
      </c>
      <c r="C93" s="19">
        <v>2816000</v>
      </c>
      <c r="D93" s="19">
        <v>11409000</v>
      </c>
      <c r="E93" s="19">
        <v>6759000</v>
      </c>
      <c r="F93" s="19">
        <v>9570000</v>
      </c>
      <c r="G93" s="19">
        <v>9505000</v>
      </c>
      <c r="H93" s="19">
        <v>11017000</v>
      </c>
      <c r="I93" s="19">
        <v>12210000</v>
      </c>
      <c r="J93" s="19">
        <v>9686000</v>
      </c>
      <c r="K93" s="19">
        <v>4135000</v>
      </c>
    </row>
    <row r="94" spans="1:47" x14ac:dyDescent="0.2">
      <c r="A94" t="s">
        <v>1334</v>
      </c>
      <c r="B94" s="19">
        <v>3181000</v>
      </c>
      <c r="C94" s="19">
        <v>2816000</v>
      </c>
      <c r="D94" s="19">
        <v>11409000</v>
      </c>
      <c r="E94" s="19">
        <v>6759000</v>
      </c>
      <c r="F94" s="19">
        <v>9570000</v>
      </c>
      <c r="G94" s="19">
        <v>9505000</v>
      </c>
      <c r="H94" s="19">
        <v>11017000</v>
      </c>
      <c r="I94" s="19">
        <v>12210000</v>
      </c>
      <c r="J94" s="19">
        <v>9686000</v>
      </c>
      <c r="K94" s="19">
        <v>4135000</v>
      </c>
    </row>
    <row r="95" spans="1:47" x14ac:dyDescent="0.2">
      <c r="A95" s="46" t="s">
        <v>1408</v>
      </c>
      <c r="B95" s="19"/>
      <c r="C95" s="48" t="e">
        <f t="shared" ref="C95:AU95" si="78">C94/C$3</f>
        <v>#DIV/0!</v>
      </c>
      <c r="D95" s="48" t="e">
        <f t="shared" si="78"/>
        <v>#DIV/0!</v>
      </c>
      <c r="E95" s="48" t="e">
        <f t="shared" si="78"/>
        <v>#DIV/0!</v>
      </c>
      <c r="F95" s="48" t="e">
        <f t="shared" si="78"/>
        <v>#DIV/0!</v>
      </c>
      <c r="G95" s="48" t="e">
        <f t="shared" si="78"/>
        <v>#DIV/0!</v>
      </c>
      <c r="H95" s="48" t="e">
        <f t="shared" si="78"/>
        <v>#DIV/0!</v>
      </c>
      <c r="I95" s="48" t="e">
        <f t="shared" si="78"/>
        <v>#DIV/0!</v>
      </c>
      <c r="J95" s="48" t="e">
        <f t="shared" si="78"/>
        <v>#DIV/0!</v>
      </c>
      <c r="K95" s="48" t="e">
        <f t="shared" si="78"/>
        <v>#DIV/0!</v>
      </c>
      <c r="L95" s="48" t="e">
        <f t="shared" si="78"/>
        <v>#DIV/0!</v>
      </c>
      <c r="M95" s="48" t="e">
        <f t="shared" si="78"/>
        <v>#DIV/0!</v>
      </c>
      <c r="N95" s="48" t="e">
        <f t="shared" si="78"/>
        <v>#DIV/0!</v>
      </c>
      <c r="O95" s="48" t="e">
        <f t="shared" si="78"/>
        <v>#DIV/0!</v>
      </c>
      <c r="P95" s="48" t="e">
        <f t="shared" si="78"/>
        <v>#DIV/0!</v>
      </c>
      <c r="Q95" s="48" t="e">
        <f t="shared" si="78"/>
        <v>#DIV/0!</v>
      </c>
      <c r="R95" s="48" t="e">
        <f t="shared" si="78"/>
        <v>#DIV/0!</v>
      </c>
      <c r="S95" s="48" t="e">
        <f t="shared" si="78"/>
        <v>#DIV/0!</v>
      </c>
      <c r="T95" s="48" t="e">
        <f t="shared" si="78"/>
        <v>#DIV/0!</v>
      </c>
      <c r="U95" s="48" t="e">
        <f t="shared" si="78"/>
        <v>#DIV/0!</v>
      </c>
      <c r="V95" s="48" t="e">
        <f t="shared" si="78"/>
        <v>#DIV/0!</v>
      </c>
      <c r="W95" s="48" t="e">
        <f t="shared" si="78"/>
        <v>#DIV/0!</v>
      </c>
      <c r="X95" s="48" t="e">
        <f t="shared" si="78"/>
        <v>#DIV/0!</v>
      </c>
      <c r="Y95" s="48" t="e">
        <f t="shared" si="78"/>
        <v>#DIV/0!</v>
      </c>
      <c r="Z95" s="48" t="e">
        <f t="shared" si="78"/>
        <v>#DIV/0!</v>
      </c>
      <c r="AA95" s="48" t="e">
        <f t="shared" si="78"/>
        <v>#DIV/0!</v>
      </c>
      <c r="AB95" s="48" t="e">
        <f t="shared" si="78"/>
        <v>#DIV/0!</v>
      </c>
      <c r="AC95" s="48" t="e">
        <f t="shared" si="78"/>
        <v>#DIV/0!</v>
      </c>
      <c r="AD95" s="48" t="e">
        <f t="shared" si="78"/>
        <v>#DIV/0!</v>
      </c>
      <c r="AE95" s="48" t="e">
        <f t="shared" si="78"/>
        <v>#DIV/0!</v>
      </c>
      <c r="AF95" s="48" t="e">
        <f t="shared" si="78"/>
        <v>#DIV/0!</v>
      </c>
      <c r="AG95" s="48" t="e">
        <f t="shared" si="78"/>
        <v>#DIV/0!</v>
      </c>
      <c r="AH95" s="48" t="e">
        <f t="shared" si="78"/>
        <v>#DIV/0!</v>
      </c>
      <c r="AI95" s="48" t="e">
        <f t="shared" si="78"/>
        <v>#DIV/0!</v>
      </c>
      <c r="AJ95" s="48" t="e">
        <f t="shared" si="78"/>
        <v>#DIV/0!</v>
      </c>
      <c r="AK95" s="48" t="e">
        <f t="shared" si="78"/>
        <v>#DIV/0!</v>
      </c>
      <c r="AL95" s="48" t="e">
        <f t="shared" si="78"/>
        <v>#DIV/0!</v>
      </c>
      <c r="AM95" s="48" t="e">
        <f t="shared" si="78"/>
        <v>#DIV/0!</v>
      </c>
      <c r="AN95" s="48" t="e">
        <f t="shared" si="78"/>
        <v>#DIV/0!</v>
      </c>
      <c r="AO95" s="48" t="e">
        <f t="shared" si="78"/>
        <v>#DIV/0!</v>
      </c>
      <c r="AP95" s="48" t="e">
        <f t="shared" si="78"/>
        <v>#DIV/0!</v>
      </c>
      <c r="AQ95" s="48" t="e">
        <f t="shared" si="78"/>
        <v>#DIV/0!</v>
      </c>
      <c r="AR95" s="48" t="e">
        <f t="shared" si="78"/>
        <v>#DIV/0!</v>
      </c>
      <c r="AS95" s="48" t="e">
        <f t="shared" si="78"/>
        <v>#DIV/0!</v>
      </c>
      <c r="AT95" s="48" t="e">
        <f t="shared" si="78"/>
        <v>#DIV/0!</v>
      </c>
      <c r="AU95" s="48" t="e">
        <f t="shared" si="78"/>
        <v>#DIV/0!</v>
      </c>
    </row>
    <row r="96" spans="1:47" x14ac:dyDescent="0.2">
      <c r="A96" t="s">
        <v>1335</v>
      </c>
      <c r="B96" s="19">
        <v>3181000</v>
      </c>
      <c r="C96" s="19">
        <v>2816000</v>
      </c>
      <c r="D96" s="19">
        <v>11409000</v>
      </c>
      <c r="E96" s="19">
        <v>6759000</v>
      </c>
      <c r="F96" s="19">
        <v>9570000</v>
      </c>
      <c r="G96" s="19">
        <v>9505000</v>
      </c>
      <c r="H96" s="19">
        <v>11017000</v>
      </c>
      <c r="I96" s="19">
        <v>12210000</v>
      </c>
      <c r="J96" s="19">
        <v>9686000</v>
      </c>
      <c r="K96" s="19">
        <v>4135000</v>
      </c>
    </row>
    <row r="97" spans="1:47" x14ac:dyDescent="0.2">
      <c r="A97" s="46" t="s">
        <v>1409</v>
      </c>
      <c r="B97" s="19"/>
      <c r="C97" s="48" t="e">
        <f t="shared" ref="C97:AU97" si="79">C96/C$3</f>
        <v>#DIV/0!</v>
      </c>
      <c r="D97" s="48" t="e">
        <f t="shared" si="79"/>
        <v>#DIV/0!</v>
      </c>
      <c r="E97" s="48" t="e">
        <f t="shared" si="79"/>
        <v>#DIV/0!</v>
      </c>
      <c r="F97" s="48" t="e">
        <f t="shared" si="79"/>
        <v>#DIV/0!</v>
      </c>
      <c r="G97" s="48" t="e">
        <f t="shared" si="79"/>
        <v>#DIV/0!</v>
      </c>
      <c r="H97" s="48" t="e">
        <f t="shared" si="79"/>
        <v>#DIV/0!</v>
      </c>
      <c r="I97" s="48" t="e">
        <f t="shared" si="79"/>
        <v>#DIV/0!</v>
      </c>
      <c r="J97" s="48" t="e">
        <f t="shared" si="79"/>
        <v>#DIV/0!</v>
      </c>
      <c r="K97" s="48" t="e">
        <f t="shared" si="79"/>
        <v>#DIV/0!</v>
      </c>
      <c r="L97" s="48" t="e">
        <f t="shared" si="79"/>
        <v>#DIV/0!</v>
      </c>
      <c r="M97" s="48" t="e">
        <f t="shared" si="79"/>
        <v>#DIV/0!</v>
      </c>
      <c r="N97" s="48" t="e">
        <f t="shared" si="79"/>
        <v>#DIV/0!</v>
      </c>
      <c r="O97" s="48" t="e">
        <f t="shared" si="79"/>
        <v>#DIV/0!</v>
      </c>
      <c r="P97" s="48" t="e">
        <f t="shared" si="79"/>
        <v>#DIV/0!</v>
      </c>
      <c r="Q97" s="48" t="e">
        <f t="shared" si="79"/>
        <v>#DIV/0!</v>
      </c>
      <c r="R97" s="48" t="e">
        <f t="shared" si="79"/>
        <v>#DIV/0!</v>
      </c>
      <c r="S97" s="48" t="e">
        <f t="shared" si="79"/>
        <v>#DIV/0!</v>
      </c>
      <c r="T97" s="48" t="e">
        <f t="shared" si="79"/>
        <v>#DIV/0!</v>
      </c>
      <c r="U97" s="48" t="e">
        <f t="shared" si="79"/>
        <v>#DIV/0!</v>
      </c>
      <c r="V97" s="48" t="e">
        <f t="shared" si="79"/>
        <v>#DIV/0!</v>
      </c>
      <c r="W97" s="48" t="e">
        <f t="shared" si="79"/>
        <v>#DIV/0!</v>
      </c>
      <c r="X97" s="48" t="e">
        <f t="shared" si="79"/>
        <v>#DIV/0!</v>
      </c>
      <c r="Y97" s="48" t="e">
        <f t="shared" si="79"/>
        <v>#DIV/0!</v>
      </c>
      <c r="Z97" s="48" t="e">
        <f t="shared" si="79"/>
        <v>#DIV/0!</v>
      </c>
      <c r="AA97" s="48" t="e">
        <f t="shared" si="79"/>
        <v>#DIV/0!</v>
      </c>
      <c r="AB97" s="48" t="e">
        <f t="shared" si="79"/>
        <v>#DIV/0!</v>
      </c>
      <c r="AC97" s="48" t="e">
        <f t="shared" si="79"/>
        <v>#DIV/0!</v>
      </c>
      <c r="AD97" s="48" t="e">
        <f t="shared" si="79"/>
        <v>#DIV/0!</v>
      </c>
      <c r="AE97" s="48" t="e">
        <f t="shared" si="79"/>
        <v>#DIV/0!</v>
      </c>
      <c r="AF97" s="48" t="e">
        <f t="shared" si="79"/>
        <v>#DIV/0!</v>
      </c>
      <c r="AG97" s="48" t="e">
        <f t="shared" si="79"/>
        <v>#DIV/0!</v>
      </c>
      <c r="AH97" s="48" t="e">
        <f t="shared" si="79"/>
        <v>#DIV/0!</v>
      </c>
      <c r="AI97" s="48" t="e">
        <f t="shared" si="79"/>
        <v>#DIV/0!</v>
      </c>
      <c r="AJ97" s="48" t="e">
        <f t="shared" si="79"/>
        <v>#DIV/0!</v>
      </c>
      <c r="AK97" s="48" t="e">
        <f t="shared" si="79"/>
        <v>#DIV/0!</v>
      </c>
      <c r="AL97" s="48" t="e">
        <f t="shared" si="79"/>
        <v>#DIV/0!</v>
      </c>
      <c r="AM97" s="48" t="e">
        <f t="shared" si="79"/>
        <v>#DIV/0!</v>
      </c>
      <c r="AN97" s="48" t="e">
        <f t="shared" si="79"/>
        <v>#DIV/0!</v>
      </c>
      <c r="AO97" s="48" t="e">
        <f t="shared" si="79"/>
        <v>#DIV/0!</v>
      </c>
      <c r="AP97" s="48" t="e">
        <f t="shared" si="79"/>
        <v>#DIV/0!</v>
      </c>
      <c r="AQ97" s="48" t="e">
        <f t="shared" si="79"/>
        <v>#DIV/0!</v>
      </c>
      <c r="AR97" s="48" t="e">
        <f t="shared" si="79"/>
        <v>#DIV/0!</v>
      </c>
      <c r="AS97" s="48" t="e">
        <f t="shared" si="79"/>
        <v>#DIV/0!</v>
      </c>
      <c r="AT97" s="48" t="e">
        <f t="shared" si="79"/>
        <v>#DIV/0!</v>
      </c>
      <c r="AU97" s="48" t="e">
        <f t="shared" si="79"/>
        <v>#DIV/0!</v>
      </c>
    </row>
    <row r="98" spans="1:47" x14ac:dyDescent="0.2">
      <c r="A98" t="s">
        <v>1336</v>
      </c>
      <c r="B98" s="19">
        <v>-612000</v>
      </c>
      <c r="C98" s="19">
        <v>8547000</v>
      </c>
      <c r="D98" s="19">
        <v>20376000</v>
      </c>
      <c r="E98" s="19">
        <v>24464000</v>
      </c>
      <c r="F98" s="19">
        <v>36315000</v>
      </c>
      <c r="G98" s="19">
        <v>47301000</v>
      </c>
      <c r="H98" s="19">
        <v>55706000</v>
      </c>
      <c r="I98" s="19">
        <v>63949000</v>
      </c>
      <c r="J98" s="19">
        <v>41040000</v>
      </c>
      <c r="K98" s="19">
        <v>8418000</v>
      </c>
    </row>
    <row r="99" spans="1:47" x14ac:dyDescent="0.2">
      <c r="A99" t="s">
        <v>1358</v>
      </c>
      <c r="I99" s="19">
        <v>-1304000</v>
      </c>
    </row>
    <row r="100" spans="1:47" x14ac:dyDescent="0.2">
      <c r="A100" s="46" t="s">
        <v>1410</v>
      </c>
      <c r="C100" s="48" t="e">
        <f t="shared" ref="C100:AU100" si="80">C99/C$3</f>
        <v>#DIV/0!</v>
      </c>
      <c r="D100" s="48" t="e">
        <f t="shared" si="80"/>
        <v>#DIV/0!</v>
      </c>
      <c r="E100" s="48" t="e">
        <f t="shared" si="80"/>
        <v>#DIV/0!</v>
      </c>
      <c r="F100" s="48" t="e">
        <f t="shared" si="80"/>
        <v>#DIV/0!</v>
      </c>
      <c r="G100" s="48" t="e">
        <f t="shared" si="80"/>
        <v>#DIV/0!</v>
      </c>
      <c r="H100" s="48" t="e">
        <f t="shared" si="80"/>
        <v>#DIV/0!</v>
      </c>
      <c r="I100" s="48" t="e">
        <f t="shared" si="80"/>
        <v>#DIV/0!</v>
      </c>
      <c r="J100" s="48" t="e">
        <f t="shared" si="80"/>
        <v>#DIV/0!</v>
      </c>
      <c r="K100" s="48" t="e">
        <f t="shared" si="80"/>
        <v>#DIV/0!</v>
      </c>
      <c r="L100" s="48" t="e">
        <f t="shared" si="80"/>
        <v>#DIV/0!</v>
      </c>
      <c r="M100" s="48" t="e">
        <f t="shared" si="80"/>
        <v>#DIV/0!</v>
      </c>
      <c r="N100" s="48" t="e">
        <f t="shared" si="80"/>
        <v>#DIV/0!</v>
      </c>
      <c r="O100" s="48" t="e">
        <f t="shared" si="80"/>
        <v>#DIV/0!</v>
      </c>
      <c r="P100" s="48" t="e">
        <f t="shared" si="80"/>
        <v>#DIV/0!</v>
      </c>
      <c r="Q100" s="48" t="e">
        <f t="shared" si="80"/>
        <v>#DIV/0!</v>
      </c>
      <c r="R100" s="48" t="e">
        <f t="shared" si="80"/>
        <v>#DIV/0!</v>
      </c>
      <c r="S100" s="48" t="e">
        <f t="shared" si="80"/>
        <v>#DIV/0!</v>
      </c>
      <c r="T100" s="48" t="e">
        <f t="shared" si="80"/>
        <v>#DIV/0!</v>
      </c>
      <c r="U100" s="48" t="e">
        <f t="shared" si="80"/>
        <v>#DIV/0!</v>
      </c>
      <c r="V100" s="48" t="e">
        <f t="shared" si="80"/>
        <v>#DIV/0!</v>
      </c>
      <c r="W100" s="48" t="e">
        <f t="shared" si="80"/>
        <v>#DIV/0!</v>
      </c>
      <c r="X100" s="48" t="e">
        <f t="shared" si="80"/>
        <v>#DIV/0!</v>
      </c>
      <c r="Y100" s="48" t="e">
        <f t="shared" si="80"/>
        <v>#DIV/0!</v>
      </c>
      <c r="Z100" s="48" t="e">
        <f t="shared" si="80"/>
        <v>#DIV/0!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c r="AU100" s="48" t="e">
        <f t="shared" si="80"/>
        <v>#DIV/0!</v>
      </c>
    </row>
    <row r="101" spans="1:47" x14ac:dyDescent="0.2">
      <c r="A101" t="s">
        <v>1293</v>
      </c>
      <c r="B101" s="19">
        <v>-2569000</v>
      </c>
      <c r="C101" s="19">
        <v>-11363000</v>
      </c>
      <c r="D101" s="19">
        <v>-31785000</v>
      </c>
      <c r="E101" s="19">
        <v>-31223000</v>
      </c>
      <c r="F101" s="19">
        <v>-45885000</v>
      </c>
      <c r="G101" s="19">
        <v>-56806000</v>
      </c>
      <c r="H101" s="19">
        <v>-66723000</v>
      </c>
      <c r="I101" s="19">
        <v>-76159000</v>
      </c>
      <c r="J101" s="19">
        <v>-50726000</v>
      </c>
      <c r="K101" s="19">
        <v>-12553000</v>
      </c>
    </row>
    <row r="102" spans="1:47" x14ac:dyDescent="0.2">
      <c r="A102" t="s">
        <v>1295</v>
      </c>
      <c r="B102" s="19">
        <v>335000</v>
      </c>
      <c r="C102" s="19">
        <v>-1132000</v>
      </c>
      <c r="D102" s="19">
        <v>497000</v>
      </c>
      <c r="E102" s="19">
        <v>561000</v>
      </c>
      <c r="F102" s="19">
        <v>-504000</v>
      </c>
      <c r="G102" s="19">
        <v>-3209000</v>
      </c>
      <c r="H102" s="19">
        <v>353000</v>
      </c>
      <c r="I102" s="19">
        <v>-2670000</v>
      </c>
      <c r="J102" s="19">
        <v>-463000</v>
      </c>
      <c r="K102" s="19">
        <v>179000</v>
      </c>
    </row>
    <row r="103" spans="1:47" x14ac:dyDescent="0.2">
      <c r="A103" s="46"/>
      <c r="B103" s="19"/>
      <c r="C103" s="48" t="e">
        <f t="shared" ref="C103:AU103" si="81">C102/C$3</f>
        <v>#DIV/0!</v>
      </c>
      <c r="D103" s="48" t="e">
        <f t="shared" si="81"/>
        <v>#DIV/0!</v>
      </c>
      <c r="E103" s="48" t="e">
        <f t="shared" si="81"/>
        <v>#DIV/0!</v>
      </c>
      <c r="F103" s="48" t="e">
        <f t="shared" si="81"/>
        <v>#DIV/0!</v>
      </c>
      <c r="G103" s="48" t="e">
        <f t="shared" si="81"/>
        <v>#DIV/0!</v>
      </c>
      <c r="H103" s="48" t="e">
        <f t="shared" si="81"/>
        <v>#DIV/0!</v>
      </c>
      <c r="I103" s="48" t="e">
        <f t="shared" si="81"/>
        <v>#DIV/0!</v>
      </c>
      <c r="J103" s="48" t="e">
        <f t="shared" si="81"/>
        <v>#DIV/0!</v>
      </c>
      <c r="K103" s="48" t="e">
        <f t="shared" si="81"/>
        <v>#DIV/0!</v>
      </c>
      <c r="L103" s="48" t="e">
        <f t="shared" si="81"/>
        <v>#DIV/0!</v>
      </c>
      <c r="M103" s="48" t="e">
        <f t="shared" si="81"/>
        <v>#DIV/0!</v>
      </c>
      <c r="N103" s="48" t="e">
        <f t="shared" si="81"/>
        <v>#DIV/0!</v>
      </c>
      <c r="O103" s="48" t="e">
        <f t="shared" si="81"/>
        <v>#DIV/0!</v>
      </c>
      <c r="P103" s="48" t="e">
        <f t="shared" si="81"/>
        <v>#DIV/0!</v>
      </c>
      <c r="Q103" s="48" t="e">
        <f t="shared" si="81"/>
        <v>#DIV/0!</v>
      </c>
      <c r="R103" s="48" t="e">
        <f t="shared" si="81"/>
        <v>#DIV/0!</v>
      </c>
      <c r="S103" s="48" t="e">
        <f t="shared" si="81"/>
        <v>#DIV/0!</v>
      </c>
      <c r="T103" s="48" t="e">
        <f t="shared" si="81"/>
        <v>#DIV/0!</v>
      </c>
      <c r="U103" s="48" t="e">
        <f t="shared" si="81"/>
        <v>#DIV/0!</v>
      </c>
      <c r="V103" s="48" t="e">
        <f t="shared" si="81"/>
        <v>#DIV/0!</v>
      </c>
      <c r="W103" s="48" t="e">
        <f t="shared" si="81"/>
        <v>#DIV/0!</v>
      </c>
      <c r="X103" s="48" t="e">
        <f t="shared" si="81"/>
        <v>#DIV/0!</v>
      </c>
      <c r="Y103" s="48" t="e">
        <f t="shared" si="81"/>
        <v>#DIV/0!</v>
      </c>
      <c r="Z103" s="48" t="e">
        <f t="shared" si="81"/>
        <v>#DIV/0!</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c r="AU103" s="48" t="e">
        <f t="shared" si="81"/>
        <v>#DIV/0!</v>
      </c>
    </row>
    <row r="104" spans="1:47" x14ac:dyDescent="0.2">
      <c r="A104" t="s">
        <v>1337</v>
      </c>
      <c r="B104" s="19">
        <v>340000</v>
      </c>
      <c r="C104" s="19">
        <v>16000</v>
      </c>
      <c r="D104" s="19">
        <v>505000</v>
      </c>
      <c r="E104" s="19">
        <v>569000</v>
      </c>
      <c r="F104" s="19">
        <v>1263000</v>
      </c>
      <c r="G104" s="19">
        <v>708000</v>
      </c>
      <c r="H104" s="19">
        <v>368000</v>
      </c>
      <c r="I104" s="19">
        <v>689000</v>
      </c>
      <c r="J104" s="19">
        <v>850000</v>
      </c>
      <c r="K104" s="19">
        <v>184000</v>
      </c>
    </row>
    <row r="105" spans="1:47" x14ac:dyDescent="0.2">
      <c r="A105" t="s">
        <v>1338</v>
      </c>
      <c r="C105" s="19">
        <v>1148000</v>
      </c>
      <c r="D105" s="19">
        <v>8000</v>
      </c>
      <c r="E105" s="19">
        <v>8000</v>
      </c>
      <c r="F105" s="19">
        <v>1767000</v>
      </c>
      <c r="G105" s="19">
        <v>3917000</v>
      </c>
      <c r="H105" s="19">
        <v>15000</v>
      </c>
      <c r="I105" s="19">
        <v>3359000</v>
      </c>
      <c r="J105" s="19">
        <v>1313000</v>
      </c>
      <c r="K105" s="19">
        <v>5000</v>
      </c>
    </row>
    <row r="106" spans="1:47" x14ac:dyDescent="0.2">
      <c r="A106" t="s">
        <v>1298</v>
      </c>
      <c r="C106" s="19">
        <v>-159000</v>
      </c>
      <c r="I106" s="19">
        <v>1304000</v>
      </c>
      <c r="J106" s="19">
        <v>-413000</v>
      </c>
      <c r="K106" s="19">
        <v>-3378000</v>
      </c>
    </row>
    <row r="107" spans="1:47" x14ac:dyDescent="0.2">
      <c r="A107" t="s">
        <v>1339</v>
      </c>
      <c r="C107" s="19">
        <v>-159000</v>
      </c>
    </row>
    <row r="108" spans="1:47" x14ac:dyDescent="0.2">
      <c r="A108" t="s">
        <v>1341</v>
      </c>
      <c r="B108" s="19">
        <v>-1043000</v>
      </c>
      <c r="I108">
        <v>0</v>
      </c>
      <c r="J108" s="19">
        <v>-1330000</v>
      </c>
      <c r="K108" s="19">
        <v>-3692000</v>
      </c>
    </row>
    <row r="109" spans="1:47" x14ac:dyDescent="0.2">
      <c r="A109" t="s">
        <v>1361</v>
      </c>
      <c r="B109" s="19">
        <v>1043000</v>
      </c>
      <c r="J109">
        <v>0</v>
      </c>
      <c r="K109" s="19">
        <v>3692000</v>
      </c>
    </row>
    <row r="110" spans="1:47" x14ac:dyDescent="0.2">
      <c r="A110" t="s">
        <v>1367</v>
      </c>
      <c r="J110">
        <v>0</v>
      </c>
      <c r="K110" s="19">
        <v>3692000</v>
      </c>
    </row>
    <row r="111" spans="1:47" x14ac:dyDescent="0.2">
      <c r="A111" t="s">
        <v>1342</v>
      </c>
      <c r="J111" s="19">
        <v>2796000</v>
      </c>
    </row>
    <row r="112" spans="1:47" x14ac:dyDescent="0.2">
      <c r="A112" t="s">
        <v>1343</v>
      </c>
      <c r="I112">
        <v>0</v>
      </c>
      <c r="J112" s="19">
        <v>1466000</v>
      </c>
      <c r="K112">
        <v>0</v>
      </c>
    </row>
    <row r="113" spans="1:47" x14ac:dyDescent="0.2">
      <c r="A113" t="s">
        <v>1344</v>
      </c>
      <c r="I113" s="19">
        <v>1304000</v>
      </c>
      <c r="J113" s="19">
        <v>917000</v>
      </c>
      <c r="K113" s="19">
        <v>314000</v>
      </c>
    </row>
    <row r="114" spans="1:47" x14ac:dyDescent="0.2">
      <c r="A114" t="s">
        <v>1304</v>
      </c>
      <c r="B114" s="19">
        <v>-3277000</v>
      </c>
      <c r="C114" s="19">
        <v>-12654000</v>
      </c>
      <c r="D114" s="19">
        <v>-31288000</v>
      </c>
      <c r="E114" s="19">
        <v>-30662000</v>
      </c>
      <c r="F114" s="19">
        <v>-46389000</v>
      </c>
      <c r="G114" s="19">
        <v>-60015000</v>
      </c>
      <c r="H114" s="19">
        <v>-66370000</v>
      </c>
      <c r="I114" s="19">
        <v>-77525000</v>
      </c>
      <c r="J114" s="19">
        <v>-51602000</v>
      </c>
      <c r="K114" s="19">
        <v>-15752000</v>
      </c>
    </row>
    <row r="115" spans="1:47" x14ac:dyDescent="0.2">
      <c r="A115" t="s">
        <v>1306</v>
      </c>
      <c r="B115" s="19">
        <v>-3277000</v>
      </c>
      <c r="C115" s="19">
        <v>-12654000</v>
      </c>
      <c r="D115" s="19">
        <v>-31288000</v>
      </c>
      <c r="E115" s="19">
        <v>-30662000</v>
      </c>
      <c r="F115" s="19">
        <v>-46389000</v>
      </c>
      <c r="G115" s="19">
        <v>-60015000</v>
      </c>
      <c r="H115" s="19">
        <v>-66370000</v>
      </c>
      <c r="I115" s="19">
        <v>-77525000</v>
      </c>
      <c r="J115" s="19">
        <v>-51602000</v>
      </c>
      <c r="K115" s="19">
        <v>-15752000</v>
      </c>
    </row>
    <row r="116" spans="1:47" x14ac:dyDescent="0.2">
      <c r="A116" t="s">
        <v>1345</v>
      </c>
      <c r="B116" s="19">
        <v>-3277000</v>
      </c>
      <c r="C116" s="19">
        <v>-12654000</v>
      </c>
      <c r="D116" s="19">
        <v>-31288000</v>
      </c>
      <c r="E116" s="19">
        <v>-30662000</v>
      </c>
      <c r="F116" s="19">
        <v>-46389000</v>
      </c>
      <c r="G116" s="19">
        <v>-60015000</v>
      </c>
      <c r="H116" s="19">
        <v>-66370000</v>
      </c>
      <c r="I116" s="19">
        <v>-77525000</v>
      </c>
      <c r="J116" s="19">
        <v>-51602000</v>
      </c>
      <c r="K116" s="19">
        <v>-15752000</v>
      </c>
    </row>
    <row r="117" spans="1:47" x14ac:dyDescent="0.2">
      <c r="A117" t="s">
        <v>1346</v>
      </c>
      <c r="B117" s="19">
        <v>-3277000</v>
      </c>
      <c r="C117" s="19">
        <v>-12654000</v>
      </c>
      <c r="D117" s="19">
        <v>-31288000</v>
      </c>
      <c r="E117" s="19">
        <v>-30662000</v>
      </c>
      <c r="F117" s="19">
        <v>-46389000</v>
      </c>
      <c r="G117" s="19">
        <v>-60015000</v>
      </c>
      <c r="H117" s="19">
        <v>-66370000</v>
      </c>
      <c r="I117" s="19">
        <v>-77525000</v>
      </c>
      <c r="J117" s="19">
        <v>-51602000</v>
      </c>
      <c r="K117" s="19">
        <v>-15752000</v>
      </c>
    </row>
    <row r="118" spans="1:47" x14ac:dyDescent="0.2">
      <c r="A118" t="s">
        <v>1347</v>
      </c>
      <c r="B118" s="19">
        <v>-3277000</v>
      </c>
      <c r="C118" s="19">
        <v>-12654000</v>
      </c>
      <c r="D118" s="19">
        <v>-31288000</v>
      </c>
      <c r="E118" s="19">
        <v>-30662000</v>
      </c>
      <c r="F118" s="19">
        <v>-46389000</v>
      </c>
      <c r="G118" s="19">
        <v>-60015000</v>
      </c>
      <c r="H118" s="19">
        <v>-66370000</v>
      </c>
      <c r="I118" s="19">
        <v>-77525000</v>
      </c>
      <c r="J118" s="19">
        <v>-51602000</v>
      </c>
      <c r="K118" s="19">
        <v>-15752000</v>
      </c>
    </row>
    <row r="119" spans="1:47" x14ac:dyDescent="0.2">
      <c r="A119" t="s">
        <v>1312</v>
      </c>
      <c r="B119" s="19">
        <v>-3277000</v>
      </c>
      <c r="C119" s="19">
        <v>-12654000</v>
      </c>
      <c r="D119" s="19">
        <v>-31288000</v>
      </c>
      <c r="E119" s="19">
        <v>-30662000</v>
      </c>
      <c r="F119" s="19">
        <v>-46389000</v>
      </c>
      <c r="G119" s="19">
        <v>-60015000</v>
      </c>
      <c r="H119" s="19">
        <v>-66370000</v>
      </c>
      <c r="I119" s="19">
        <v>-77525000</v>
      </c>
      <c r="J119" s="19">
        <v>-51602000</v>
      </c>
      <c r="K119" s="19">
        <v>-15752000</v>
      </c>
    </row>
    <row r="120" spans="1:47" x14ac:dyDescent="0.2">
      <c r="A120" s="46" t="s">
        <v>1411</v>
      </c>
      <c r="B120" s="19"/>
      <c r="C120" s="48" t="e">
        <f t="shared" ref="C120:AU120" si="82">C119/C$3</f>
        <v>#DIV/0!</v>
      </c>
      <c r="D120" s="48" t="e">
        <f t="shared" si="82"/>
        <v>#DIV/0!</v>
      </c>
      <c r="E120" s="48" t="e">
        <f t="shared" si="82"/>
        <v>#DIV/0!</v>
      </c>
      <c r="F120" s="48" t="e">
        <f t="shared" si="82"/>
        <v>#DIV/0!</v>
      </c>
      <c r="G120" s="48" t="e">
        <f t="shared" si="82"/>
        <v>#DIV/0!</v>
      </c>
      <c r="H120" s="48" t="e">
        <f t="shared" si="82"/>
        <v>#DIV/0!</v>
      </c>
      <c r="I120" s="48" t="e">
        <f t="shared" si="82"/>
        <v>#DIV/0!</v>
      </c>
      <c r="J120" s="48" t="e">
        <f t="shared" si="82"/>
        <v>#DIV/0!</v>
      </c>
      <c r="K120" s="48" t="e">
        <f t="shared" si="82"/>
        <v>#DIV/0!</v>
      </c>
      <c r="L120" s="48" t="e">
        <f t="shared" si="82"/>
        <v>#DIV/0!</v>
      </c>
      <c r="M120" s="48" t="e">
        <f t="shared" si="82"/>
        <v>#DIV/0!</v>
      </c>
      <c r="N120" s="48" t="e">
        <f t="shared" si="82"/>
        <v>#DIV/0!</v>
      </c>
      <c r="O120" s="48" t="e">
        <f t="shared" si="82"/>
        <v>#DIV/0!</v>
      </c>
      <c r="P120" s="48" t="e">
        <f t="shared" si="82"/>
        <v>#DIV/0!</v>
      </c>
      <c r="Q120" s="48" t="e">
        <f t="shared" si="82"/>
        <v>#DIV/0!</v>
      </c>
      <c r="R120" s="48" t="e">
        <f t="shared" si="82"/>
        <v>#DIV/0!</v>
      </c>
      <c r="S120" s="48" t="e">
        <f t="shared" si="82"/>
        <v>#DIV/0!</v>
      </c>
      <c r="T120" s="48" t="e">
        <f t="shared" si="82"/>
        <v>#DIV/0!</v>
      </c>
      <c r="U120" s="48" t="e">
        <f t="shared" si="82"/>
        <v>#DIV/0!</v>
      </c>
      <c r="V120" s="48" t="e">
        <f t="shared" si="82"/>
        <v>#DIV/0!</v>
      </c>
      <c r="W120" s="48" t="e">
        <f t="shared" si="82"/>
        <v>#DIV/0!</v>
      </c>
      <c r="X120" s="48" t="e">
        <f t="shared" si="82"/>
        <v>#DIV/0!</v>
      </c>
      <c r="Y120" s="48" t="e">
        <f t="shared" si="82"/>
        <v>#DIV/0!</v>
      </c>
      <c r="Z120" s="48" t="e">
        <f t="shared" si="82"/>
        <v>#DIV/0!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c r="AU120" s="48" t="e">
        <f t="shared" si="82"/>
        <v>#DIV/0!</v>
      </c>
    </row>
    <row r="121" spans="1:47" x14ac:dyDescent="0.2">
      <c r="A121" t="s">
        <v>1313</v>
      </c>
      <c r="B121">
        <v>1.99</v>
      </c>
      <c r="C121">
        <v>-126.15</v>
      </c>
      <c r="D121">
        <v>-930</v>
      </c>
      <c r="E121">
        <v>-855</v>
      </c>
      <c r="F121">
        <v>-967.5</v>
      </c>
      <c r="G121">
        <v>-855</v>
      </c>
      <c r="H121">
        <v>-570</v>
      </c>
      <c r="I121">
        <v>-504.5</v>
      </c>
      <c r="J121">
        <v>-299.95</v>
      </c>
      <c r="K121">
        <v>-38.57</v>
      </c>
    </row>
    <row r="122" spans="1:47" x14ac:dyDescent="0.2">
      <c r="A122" t="s">
        <v>1314</v>
      </c>
      <c r="B122">
        <v>1.99</v>
      </c>
      <c r="C122">
        <v>-126.15</v>
      </c>
      <c r="D122">
        <v>-930</v>
      </c>
      <c r="E122">
        <v>-855</v>
      </c>
      <c r="F122">
        <v>-967.5</v>
      </c>
      <c r="G122">
        <v>-855</v>
      </c>
      <c r="H122">
        <v>-570</v>
      </c>
      <c r="I122">
        <v>-504.5</v>
      </c>
      <c r="J122">
        <v>-299.95</v>
      </c>
      <c r="K122">
        <v>-38.57</v>
      </c>
    </row>
    <row r="123" spans="1:47" x14ac:dyDescent="0.2">
      <c r="A123" t="s">
        <v>1315</v>
      </c>
      <c r="B123" s="19">
        <v>2167908</v>
      </c>
      <c r="C123" s="19">
        <v>100309</v>
      </c>
      <c r="D123" s="19">
        <v>33670</v>
      </c>
      <c r="E123" s="19">
        <v>35932</v>
      </c>
      <c r="F123" s="19">
        <v>48082</v>
      </c>
      <c r="G123" s="19">
        <v>70118</v>
      </c>
      <c r="H123" s="19">
        <v>117180</v>
      </c>
      <c r="I123" s="19">
        <v>153690</v>
      </c>
      <c r="J123" s="19">
        <v>172031</v>
      </c>
      <c r="K123" s="19">
        <v>609696</v>
      </c>
    </row>
    <row r="124" spans="1:47" x14ac:dyDescent="0.2">
      <c r="A124" t="s">
        <v>1316</v>
      </c>
      <c r="B124" s="19">
        <v>2167908</v>
      </c>
      <c r="C124" s="19">
        <v>100309</v>
      </c>
      <c r="D124" s="19">
        <v>33670</v>
      </c>
      <c r="E124" s="19">
        <v>35932</v>
      </c>
      <c r="F124" s="19">
        <v>48082</v>
      </c>
      <c r="G124" s="19">
        <v>70118</v>
      </c>
      <c r="H124" s="19">
        <v>117180</v>
      </c>
      <c r="I124" s="19">
        <v>153690</v>
      </c>
      <c r="J124" s="19">
        <v>172031</v>
      </c>
      <c r="K124" s="19">
        <v>609696</v>
      </c>
    </row>
    <row r="125" spans="1:47" x14ac:dyDescent="0.2">
      <c r="A125" t="s">
        <v>1317</v>
      </c>
      <c r="B125" s="19">
        <v>-3612000</v>
      </c>
      <c r="C125" s="19">
        <v>-11363000</v>
      </c>
      <c r="D125" s="19">
        <v>-31785000</v>
      </c>
      <c r="E125" s="19">
        <v>-31223000</v>
      </c>
      <c r="F125" s="19">
        <v>-45885000</v>
      </c>
      <c r="G125" s="19">
        <v>-56806000</v>
      </c>
      <c r="H125" s="19">
        <v>-66723000</v>
      </c>
      <c r="I125" s="19">
        <v>-76159000</v>
      </c>
      <c r="J125" s="19">
        <v>-49260000</v>
      </c>
      <c r="K125" s="19">
        <v>-16245000</v>
      </c>
    </row>
    <row r="126" spans="1:47" x14ac:dyDescent="0.2">
      <c r="A126" t="s">
        <v>1318</v>
      </c>
      <c r="B126" s="19">
        <v>2569000</v>
      </c>
      <c r="C126" s="19">
        <v>11363000</v>
      </c>
      <c r="D126" s="19">
        <v>31785000</v>
      </c>
      <c r="E126" s="19">
        <v>31223000</v>
      </c>
      <c r="F126" s="19">
        <v>45885000</v>
      </c>
      <c r="G126" s="19">
        <v>56806000</v>
      </c>
      <c r="H126" s="19">
        <v>66723000</v>
      </c>
      <c r="I126" s="19">
        <v>76159000</v>
      </c>
      <c r="J126" s="19">
        <v>50726000</v>
      </c>
      <c r="K126" s="19">
        <v>12553000</v>
      </c>
    </row>
    <row r="127" spans="1:47" x14ac:dyDescent="0.2">
      <c r="A127" t="s">
        <v>1319</v>
      </c>
      <c r="B127" s="19">
        <v>-3277000</v>
      </c>
      <c r="C127" s="19">
        <v>-12654000</v>
      </c>
      <c r="D127" s="19">
        <v>-31288000</v>
      </c>
      <c r="E127" s="19">
        <v>-30662000</v>
      </c>
      <c r="F127" s="19">
        <v>-46389000</v>
      </c>
      <c r="G127" s="19">
        <v>-60015000</v>
      </c>
      <c r="H127" s="19">
        <v>-66370000</v>
      </c>
      <c r="I127" s="19">
        <v>-77525000</v>
      </c>
      <c r="J127" s="19">
        <v>-51602000</v>
      </c>
      <c r="K127" s="19">
        <v>-15752000</v>
      </c>
    </row>
    <row r="128" spans="1:47" x14ac:dyDescent="0.2">
      <c r="A128" t="s">
        <v>1320</v>
      </c>
      <c r="B128" s="19">
        <v>-2234000</v>
      </c>
      <c r="C128" s="19">
        <v>-12495000</v>
      </c>
      <c r="D128" s="19">
        <v>-31288000</v>
      </c>
      <c r="E128" s="19">
        <v>-30662000</v>
      </c>
      <c r="F128" s="19">
        <v>-46389000</v>
      </c>
      <c r="G128" s="19">
        <v>-60015000</v>
      </c>
      <c r="H128" s="19">
        <v>-66370000</v>
      </c>
      <c r="I128" s="19">
        <v>-77525000</v>
      </c>
      <c r="J128" s="19">
        <v>-50272000</v>
      </c>
      <c r="K128" s="19">
        <v>-12060000</v>
      </c>
    </row>
    <row r="129" spans="1:47" x14ac:dyDescent="0.2">
      <c r="A129" t="s">
        <v>1321</v>
      </c>
      <c r="B129" s="19">
        <v>340000</v>
      </c>
      <c r="C129" s="19">
        <v>16000</v>
      </c>
      <c r="D129" s="19">
        <v>505000</v>
      </c>
      <c r="E129" s="19">
        <v>569000</v>
      </c>
      <c r="F129" s="19">
        <v>1263000</v>
      </c>
      <c r="G129" s="19">
        <v>708000</v>
      </c>
      <c r="H129" s="19">
        <v>368000</v>
      </c>
      <c r="I129" s="19">
        <v>689000</v>
      </c>
      <c r="J129" s="19">
        <v>850000</v>
      </c>
      <c r="K129" s="19">
        <v>184000</v>
      </c>
    </row>
    <row r="130" spans="1:47" x14ac:dyDescent="0.2">
      <c r="A130" t="s">
        <v>1322</v>
      </c>
      <c r="C130" s="19">
        <v>1148000</v>
      </c>
      <c r="D130" s="19">
        <v>8000</v>
      </c>
      <c r="E130" s="19">
        <v>8000</v>
      </c>
      <c r="F130" s="19">
        <v>1767000</v>
      </c>
      <c r="G130" s="19">
        <v>3917000</v>
      </c>
      <c r="H130" s="19">
        <v>15000</v>
      </c>
      <c r="I130" s="19">
        <v>3359000</v>
      </c>
      <c r="J130" s="19">
        <v>1313000</v>
      </c>
      <c r="K130" s="19">
        <v>5000</v>
      </c>
    </row>
    <row r="131" spans="1:47" x14ac:dyDescent="0.2">
      <c r="A131" t="s">
        <v>1323</v>
      </c>
      <c r="B131" s="19">
        <v>335000</v>
      </c>
      <c r="C131" s="19">
        <v>-1132000</v>
      </c>
      <c r="D131" s="19">
        <v>497000</v>
      </c>
      <c r="E131" s="19">
        <v>561000</v>
      </c>
      <c r="F131" s="19">
        <v>-504000</v>
      </c>
      <c r="G131" s="19">
        <v>-3209000</v>
      </c>
      <c r="H131" s="19">
        <v>353000</v>
      </c>
      <c r="I131" s="19">
        <v>-2670000</v>
      </c>
      <c r="J131" s="19">
        <v>-463000</v>
      </c>
      <c r="K131" s="19">
        <v>179000</v>
      </c>
    </row>
    <row r="132" spans="1:47" x14ac:dyDescent="0.2">
      <c r="A132" t="s">
        <v>1281</v>
      </c>
      <c r="B132" s="19">
        <v>-5763000</v>
      </c>
      <c r="C132" s="19">
        <v>-11506000</v>
      </c>
      <c r="D132" s="19">
        <v>-31280000</v>
      </c>
      <c r="E132" s="19">
        <v>-30654000</v>
      </c>
      <c r="F132" s="19">
        <v>-44622000</v>
      </c>
      <c r="G132" s="19">
        <v>-56098000</v>
      </c>
      <c r="H132" s="19">
        <v>-66355000</v>
      </c>
      <c r="I132" s="19">
        <v>-74166000</v>
      </c>
      <c r="J132" s="19">
        <v>-50289000</v>
      </c>
      <c r="K132" s="19">
        <v>-15747000</v>
      </c>
    </row>
    <row r="133" spans="1:47" x14ac:dyDescent="0.2">
      <c r="A133" t="s">
        <v>1278</v>
      </c>
      <c r="B133" s="19">
        <v>-5596000</v>
      </c>
      <c r="C133" s="19">
        <v>-11506000</v>
      </c>
      <c r="D133" s="19">
        <v>-31278000</v>
      </c>
      <c r="E133" s="19">
        <v>-30024000</v>
      </c>
      <c r="F133" s="19">
        <v>-43254000</v>
      </c>
      <c r="G133" s="19">
        <v>-54313000</v>
      </c>
      <c r="H133" s="19">
        <v>-64049000</v>
      </c>
      <c r="I133" s="19">
        <v>-71135000</v>
      </c>
      <c r="J133" s="19">
        <v>-48064000</v>
      </c>
      <c r="K133" s="19">
        <v>-14924000</v>
      </c>
    </row>
    <row r="134" spans="1:47" x14ac:dyDescent="0.2">
      <c r="A134" t="s">
        <v>1324</v>
      </c>
      <c r="B134" s="19">
        <v>167000</v>
      </c>
      <c r="C134">
        <v>0</v>
      </c>
      <c r="D134" s="19">
        <v>2000</v>
      </c>
      <c r="E134" s="19">
        <v>630000</v>
      </c>
      <c r="F134" s="19">
        <v>1368000</v>
      </c>
      <c r="G134" s="19">
        <v>1785000</v>
      </c>
      <c r="H134" s="19">
        <v>2306000</v>
      </c>
      <c r="I134" s="19">
        <v>3031000</v>
      </c>
      <c r="J134" s="19">
        <v>2225000</v>
      </c>
      <c r="K134" s="19">
        <v>823000</v>
      </c>
    </row>
    <row r="135" spans="1:47" x14ac:dyDescent="0.2">
      <c r="A135" t="s">
        <v>1325</v>
      </c>
      <c r="B135" s="19">
        <v>-3277000</v>
      </c>
      <c r="C135" s="19">
        <v>-12654000</v>
      </c>
      <c r="D135" s="19">
        <v>-31288000</v>
      </c>
      <c r="E135" s="19">
        <v>-30662000</v>
      </c>
      <c r="F135" s="19">
        <v>-46389000</v>
      </c>
      <c r="G135" s="19">
        <v>-60015000</v>
      </c>
      <c r="H135" s="19">
        <v>-66370000</v>
      </c>
      <c r="I135" s="19">
        <v>-77525000</v>
      </c>
      <c r="J135" s="19">
        <v>-51602000</v>
      </c>
      <c r="K135" s="19">
        <v>-15752000</v>
      </c>
    </row>
    <row r="136" spans="1:47" x14ac:dyDescent="0.2">
      <c r="A136" t="s">
        <v>1326</v>
      </c>
      <c r="B136" s="19">
        <v>-1043000</v>
      </c>
      <c r="C136" s="19">
        <v>-159000</v>
      </c>
      <c r="I136">
        <v>0</v>
      </c>
      <c r="J136" s="19">
        <v>-1330000</v>
      </c>
      <c r="K136" s="19">
        <v>-3692000</v>
      </c>
    </row>
    <row r="137" spans="1:47" x14ac:dyDescent="0.2">
      <c r="A137" t="s">
        <v>1327</v>
      </c>
      <c r="B137" s="19">
        <v>-1043000</v>
      </c>
      <c r="C137" s="19">
        <v>-159000</v>
      </c>
      <c r="I137">
        <v>0</v>
      </c>
      <c r="J137" s="19">
        <v>-1330000</v>
      </c>
      <c r="K137" s="19">
        <v>-3692000</v>
      </c>
    </row>
    <row r="138" spans="1:47" x14ac:dyDescent="0.2">
      <c r="A138" t="s">
        <v>1328</v>
      </c>
      <c r="B138" s="19">
        <v>-4553000</v>
      </c>
      <c r="C138" s="19">
        <v>-11347000</v>
      </c>
      <c r="D138" s="19">
        <v>-31278000</v>
      </c>
      <c r="E138" s="19">
        <v>-30024000</v>
      </c>
      <c r="F138" s="19">
        <v>-43254000</v>
      </c>
      <c r="G138" s="19">
        <v>-54313000</v>
      </c>
      <c r="H138" s="19">
        <v>-64049000</v>
      </c>
      <c r="I138" s="19">
        <v>-71135000</v>
      </c>
      <c r="J138" s="19">
        <v>-46734000</v>
      </c>
      <c r="K138" s="19">
        <v>-11232000</v>
      </c>
    </row>
    <row r="139" spans="1:47" x14ac:dyDescent="0.2">
      <c r="A139" t="s">
        <v>1329</v>
      </c>
      <c r="B139">
        <v>0</v>
      </c>
      <c r="C139">
        <v>0</v>
      </c>
      <c r="D139">
        <v>0</v>
      </c>
      <c r="E139">
        <v>0</v>
      </c>
      <c r="F139">
        <v>0</v>
      </c>
      <c r="G139">
        <v>0</v>
      </c>
      <c r="H139">
        <v>0</v>
      </c>
      <c r="I139">
        <v>0</v>
      </c>
      <c r="J139">
        <v>0</v>
      </c>
      <c r="K139">
        <v>0</v>
      </c>
    </row>
    <row r="140" spans="1:47" x14ac:dyDescent="0.2">
      <c r="A140" t="s">
        <v>1330</v>
      </c>
      <c r="B140">
        <v>0</v>
      </c>
      <c r="C140">
        <v>0</v>
      </c>
      <c r="D140">
        <v>0</v>
      </c>
      <c r="E140">
        <v>0</v>
      </c>
      <c r="F140">
        <v>0</v>
      </c>
      <c r="G140">
        <v>0</v>
      </c>
      <c r="H140">
        <v>0</v>
      </c>
      <c r="I140">
        <v>0</v>
      </c>
      <c r="J140">
        <v>0</v>
      </c>
      <c r="K140">
        <v>0</v>
      </c>
    </row>
    <row r="142" spans="1:47" x14ac:dyDescent="0.2">
      <c r="A142" t="s">
        <v>1331</v>
      </c>
      <c r="C142">
        <v>31628</v>
      </c>
      <c r="D142">
        <v>49976</v>
      </c>
    </row>
    <row r="143" spans="1:47" ht="18" x14ac:dyDescent="0.2">
      <c r="A143" s="22"/>
      <c r="B143">
        <v>0</v>
      </c>
      <c r="E143">
        <v>0</v>
      </c>
      <c r="F143">
        <v>0</v>
      </c>
      <c r="G143">
        <v>0</v>
      </c>
      <c r="H143">
        <v>0</v>
      </c>
      <c r="I143">
        <v>0</v>
      </c>
      <c r="J143">
        <v>0</v>
      </c>
      <c r="K143">
        <v>0</v>
      </c>
    </row>
    <row r="144" spans="1:47" x14ac:dyDescent="0.2">
      <c r="A144" s="46" t="s">
        <v>1412</v>
      </c>
      <c r="B144" s="19"/>
      <c r="C144" s="48">
        <f t="shared" ref="C144:AU144" si="83">IFERROR(C143/C$3,0)</f>
        <v>0</v>
      </c>
      <c r="D144" s="48">
        <f t="shared" si="83"/>
        <v>0</v>
      </c>
      <c r="E144" s="48">
        <f t="shared" si="83"/>
        <v>0</v>
      </c>
      <c r="F144" s="48">
        <f t="shared" si="83"/>
        <v>0</v>
      </c>
      <c r="G144" s="48">
        <f t="shared" si="83"/>
        <v>0</v>
      </c>
      <c r="H144" s="48">
        <f t="shared" si="83"/>
        <v>0</v>
      </c>
      <c r="I144" s="48">
        <f t="shared" si="83"/>
        <v>0</v>
      </c>
      <c r="J144" s="48">
        <f t="shared" si="83"/>
        <v>0</v>
      </c>
      <c r="K144" s="48">
        <f t="shared" si="83"/>
        <v>0</v>
      </c>
      <c r="L144" s="48">
        <f t="shared" si="83"/>
        <v>0</v>
      </c>
      <c r="M144" s="48">
        <f t="shared" si="83"/>
        <v>0</v>
      </c>
      <c r="N144" s="48">
        <f t="shared" si="83"/>
        <v>0</v>
      </c>
      <c r="O144" s="48">
        <f t="shared" si="83"/>
        <v>0</v>
      </c>
      <c r="P144" s="48">
        <f t="shared" si="83"/>
        <v>0</v>
      </c>
      <c r="Q144" s="48">
        <f t="shared" si="83"/>
        <v>0</v>
      </c>
      <c r="R144" s="48">
        <f t="shared" si="83"/>
        <v>0</v>
      </c>
      <c r="S144" s="48">
        <f t="shared" si="83"/>
        <v>0</v>
      </c>
      <c r="T144" s="48">
        <f t="shared" si="83"/>
        <v>0</v>
      </c>
      <c r="U144" s="48">
        <f t="shared" si="83"/>
        <v>0</v>
      </c>
      <c r="V144" s="48">
        <f t="shared" si="83"/>
        <v>0</v>
      </c>
      <c r="W144" s="48">
        <f t="shared" si="83"/>
        <v>0</v>
      </c>
      <c r="X144" s="48">
        <f t="shared" si="83"/>
        <v>0</v>
      </c>
      <c r="Y144" s="48">
        <f t="shared" si="83"/>
        <v>0</v>
      </c>
      <c r="Z144" s="48">
        <f t="shared" si="83"/>
        <v>0</v>
      </c>
      <c r="AA144" s="48">
        <f t="shared" si="83"/>
        <v>0</v>
      </c>
      <c r="AB144" s="48">
        <f t="shared" si="83"/>
        <v>0</v>
      </c>
      <c r="AC144" s="48">
        <f t="shared" si="83"/>
        <v>0</v>
      </c>
      <c r="AD144" s="48">
        <f t="shared" si="83"/>
        <v>0</v>
      </c>
      <c r="AE144" s="48">
        <f t="shared" si="83"/>
        <v>0</v>
      </c>
      <c r="AF144" s="48">
        <f t="shared" si="83"/>
        <v>0</v>
      </c>
      <c r="AG144" s="48">
        <f t="shared" si="83"/>
        <v>0</v>
      </c>
      <c r="AH144" s="48">
        <f t="shared" si="83"/>
        <v>0</v>
      </c>
      <c r="AI144" s="48">
        <f t="shared" si="83"/>
        <v>0</v>
      </c>
      <c r="AJ144" s="48">
        <f t="shared" si="83"/>
        <v>0</v>
      </c>
      <c r="AK144" s="48">
        <f t="shared" si="83"/>
        <v>0</v>
      </c>
      <c r="AL144" s="48">
        <f t="shared" si="83"/>
        <v>0</v>
      </c>
      <c r="AM144" s="48">
        <f t="shared" si="83"/>
        <v>0</v>
      </c>
      <c r="AN144" s="48">
        <f t="shared" si="83"/>
        <v>0</v>
      </c>
      <c r="AO144" s="48">
        <f t="shared" si="83"/>
        <v>0</v>
      </c>
      <c r="AP144" s="48">
        <f t="shared" si="83"/>
        <v>0</v>
      </c>
      <c r="AQ144" s="48">
        <f t="shared" si="83"/>
        <v>0</v>
      </c>
      <c r="AR144" s="48">
        <f t="shared" si="83"/>
        <v>0</v>
      </c>
      <c r="AS144" s="48">
        <f t="shared" si="83"/>
        <v>0</v>
      </c>
      <c r="AT144" s="48">
        <f t="shared" si="83"/>
        <v>0</v>
      </c>
      <c r="AU144" s="48">
        <f t="shared" si="83"/>
        <v>0</v>
      </c>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2"/>
    </row>
    <row r="153" spans="1:47" ht="18" x14ac:dyDescent="0.2">
      <c r="A153" s="23"/>
    </row>
    <row r="154" spans="1:47" ht="18" x14ac:dyDescent="0.2">
      <c r="A154" s="23"/>
    </row>
  </sheetData>
  <sortState xmlns:xlrd2="http://schemas.microsoft.com/office/spreadsheetml/2017/richdata2" columnSort="1" ref="C1:K58">
    <sortCondition ref="C1:K1"/>
  </sortState>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51BC-EB1D-AE45-9B30-04B754F36A11}">
  <dimension ref="A1:AU166"/>
  <sheetViews>
    <sheetView workbookViewId="0"/>
  </sheetViews>
  <sheetFormatPr baseColWidth="10" defaultRowHeight="16" x14ac:dyDescent="0.2"/>
  <cols>
    <col min="3" max="7" width="11" bestFit="1" customWidth="1"/>
    <col min="8" max="8" width="11.1640625" bestFit="1" customWidth="1"/>
    <col min="9" max="9" width="12.1640625" bestFit="1" customWidth="1"/>
    <col min="10" max="12" width="11" bestFit="1" customWidth="1"/>
    <col min="13" max="13" width="11.1640625" bestFit="1" customWidth="1"/>
    <col min="14" max="14" width="12.1640625" bestFit="1" customWidth="1"/>
    <col min="15" max="47" width="11" bestFit="1" customWidth="1"/>
  </cols>
  <sheetData>
    <row r="1" spans="1:47" x14ac:dyDescent="0.2">
      <c r="A1" t="s">
        <v>1283</v>
      </c>
      <c r="B1" t="s">
        <v>1284</v>
      </c>
      <c r="C1" s="17">
        <v>35246</v>
      </c>
      <c r="D1" s="17">
        <v>35611</v>
      </c>
      <c r="E1" s="17">
        <v>35976</v>
      </c>
      <c r="F1" s="17">
        <v>36341</v>
      </c>
      <c r="G1" s="17">
        <v>36707</v>
      </c>
      <c r="H1" s="17">
        <v>37072</v>
      </c>
      <c r="I1" s="17">
        <v>37437</v>
      </c>
      <c r="J1" s="17">
        <v>37802</v>
      </c>
      <c r="K1" s="17">
        <v>38168</v>
      </c>
      <c r="L1" s="17">
        <v>38533</v>
      </c>
      <c r="M1" s="17">
        <v>38898</v>
      </c>
      <c r="N1" s="17">
        <v>39263</v>
      </c>
      <c r="O1" s="17">
        <v>39629</v>
      </c>
      <c r="P1" s="17">
        <v>39994</v>
      </c>
      <c r="Q1" s="17">
        <v>40359</v>
      </c>
      <c r="R1" s="17">
        <v>40724</v>
      </c>
      <c r="S1" s="17">
        <v>41090</v>
      </c>
      <c r="T1" s="17">
        <v>41455</v>
      </c>
      <c r="U1" s="17">
        <v>41820</v>
      </c>
      <c r="V1" s="17">
        <v>42185</v>
      </c>
      <c r="W1" s="17">
        <v>42551</v>
      </c>
      <c r="X1" s="17">
        <v>42916</v>
      </c>
      <c r="Y1" s="17">
        <v>43281</v>
      </c>
      <c r="Z1" s="17">
        <v>43646</v>
      </c>
      <c r="AA1" s="17">
        <v>44012</v>
      </c>
      <c r="AB1" s="17">
        <v>44561</v>
      </c>
      <c r="AC1" s="17">
        <v>44926</v>
      </c>
      <c r="AD1" s="17">
        <v>45291</v>
      </c>
      <c r="AE1" s="17">
        <v>45657</v>
      </c>
    </row>
    <row r="2" spans="1:47" x14ac:dyDescent="0.2">
      <c r="C2" s="41">
        <v>2.0612819312911972</v>
      </c>
      <c r="D2" s="41">
        <v>2.0004677128214259</v>
      </c>
      <c r="E2" s="41">
        <v>1.9695458430849915</v>
      </c>
      <c r="F2" s="41">
        <v>1.9371946917330496</v>
      </c>
      <c r="G2" s="41">
        <v>1.8855311385371321</v>
      </c>
      <c r="H2" s="41">
        <v>1.8177298163859363</v>
      </c>
      <c r="I2" s="41">
        <v>1.79724126595406</v>
      </c>
      <c r="J2" s="41">
        <v>1.7516971403061012</v>
      </c>
      <c r="K2" s="41">
        <v>1.7185295205593065</v>
      </c>
      <c r="L2" s="41">
        <v>1.6689613679317339</v>
      </c>
      <c r="M2" s="41">
        <v>1.6049248657868389</v>
      </c>
      <c r="N2" s="41">
        <v>1.5722226349792703</v>
      </c>
      <c r="O2" s="41">
        <v>1.5076933592052841</v>
      </c>
      <c r="P2" s="41">
        <v>1.5072411868492295</v>
      </c>
      <c r="Q2" s="41">
        <v>1.4686165710311112</v>
      </c>
      <c r="R2" s="41">
        <v>1.4450620594618826</v>
      </c>
      <c r="S2" s="41">
        <v>1.403926998408513</v>
      </c>
      <c r="T2" s="41">
        <v>1.3819539309070903</v>
      </c>
      <c r="U2" s="41">
        <v>1.3604586837045582</v>
      </c>
      <c r="V2" s="41">
        <v>1.3592353718698755</v>
      </c>
      <c r="W2" s="41">
        <v>1.3408655143236416</v>
      </c>
      <c r="X2" s="41">
        <v>1.3081614773889187</v>
      </c>
      <c r="Y2" s="41">
        <v>1.2816317011746046</v>
      </c>
      <c r="Z2" s="41">
        <v>1.2620696220330916</v>
      </c>
      <c r="AA2" s="41">
        <v>1.231407573454085</v>
      </c>
      <c r="AB2" s="41">
        <v>1.2144058909803599</v>
      </c>
      <c r="AC2" s="41">
        <v>1.1298901106999999</v>
      </c>
      <c r="AD2" s="41">
        <v>1.0618269999999999</v>
      </c>
      <c r="AE2" s="41">
        <v>1.03</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13604460.746521901</v>
      </c>
      <c r="D3">
        <f t="shared" ref="D3:J3" si="0">D$2*D90</f>
        <v>30407109.234885674</v>
      </c>
      <c r="E3">
        <f t="shared" si="0"/>
        <v>45693463.559571803</v>
      </c>
      <c r="F3">
        <f t="shared" si="0"/>
        <v>49011025.700846158</v>
      </c>
      <c r="G3">
        <f t="shared" si="0"/>
        <v>64132642.265246734</v>
      </c>
      <c r="H3">
        <f t="shared" si="0"/>
        <v>82093024.699979857</v>
      </c>
      <c r="I3">
        <f t="shared" si="0"/>
        <v>96757177.61729449</v>
      </c>
      <c r="J3">
        <f t="shared" si="0"/>
        <v>112670911.76162873</v>
      </c>
      <c r="K3">
        <f t="shared" ref="K3:AU3" si="1">K2*K90</f>
        <v>97351260.280643597</v>
      </c>
      <c r="L3">
        <f t="shared" si="1"/>
        <v>137532430.48578247</v>
      </c>
      <c r="M3">
        <f t="shared" si="1"/>
        <v>183409208.73725417</v>
      </c>
      <c r="N3">
        <f t="shared" si="1"/>
        <v>247037053.74375284</v>
      </c>
      <c r="O3">
        <f t="shared" si="1"/>
        <v>335997003.56569362</v>
      </c>
      <c r="P3">
        <f t="shared" si="1"/>
        <v>492154943.01831836</v>
      </c>
      <c r="Q3">
        <f t="shared" si="1"/>
        <v>532590862.25129044</v>
      </c>
      <c r="R3">
        <f t="shared" si="1"/>
        <v>581036333.11667156</v>
      </c>
      <c r="S3">
        <f t="shared" si="1"/>
        <v>696354810.84561443</v>
      </c>
      <c r="T3">
        <f t="shared" si="1"/>
        <v>847414150.43222773</v>
      </c>
      <c r="U3">
        <f t="shared" si="1"/>
        <v>1058708947.6588873</v>
      </c>
      <c r="V3">
        <f t="shared" si="1"/>
        <v>982863097.39910698</v>
      </c>
      <c r="W3">
        <f t="shared" si="1"/>
        <v>992910913.35665667</v>
      </c>
      <c r="X3">
        <f t="shared" si="1"/>
        <v>953257268.57330513</v>
      </c>
      <c r="Y3">
        <f t="shared" si="1"/>
        <v>953149496.16355336</v>
      </c>
      <c r="Z3">
        <f t="shared" si="1"/>
        <v>1074147455.3123643</v>
      </c>
      <c r="AA3">
        <f t="shared" si="1"/>
        <v>786376876.40777874</v>
      </c>
      <c r="AB3">
        <f t="shared" si="1"/>
        <v>838668708.31103659</v>
      </c>
      <c r="AC3">
        <f t="shared" si="1"/>
        <v>766517451.09887993</v>
      </c>
      <c r="AD3">
        <f t="shared" si="1"/>
        <v>799768096.39999986</v>
      </c>
      <c r="AE3">
        <f t="shared" si="1"/>
        <v>862728000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AE4" si="2">C$2*C91</f>
        <v>13604460.746521901</v>
      </c>
      <c r="D4">
        <f t="shared" si="2"/>
        <v>30407109.234885674</v>
      </c>
      <c r="E4">
        <f t="shared" si="2"/>
        <v>45693463.559571803</v>
      </c>
      <c r="F4">
        <f t="shared" si="2"/>
        <v>49011025.700846158</v>
      </c>
      <c r="G4">
        <f t="shared" si="2"/>
        <v>64132642.265246734</v>
      </c>
      <c r="H4">
        <f t="shared" si="2"/>
        <v>82093024.699979857</v>
      </c>
      <c r="I4">
        <f t="shared" si="2"/>
        <v>96757177.61729449</v>
      </c>
      <c r="J4">
        <f t="shared" si="2"/>
        <v>112670911.76162873</v>
      </c>
      <c r="K4">
        <f t="shared" si="2"/>
        <v>97351260.280643597</v>
      </c>
      <c r="L4">
        <f t="shared" si="2"/>
        <v>137532430.48578247</v>
      </c>
      <c r="M4">
        <f t="shared" si="2"/>
        <v>183409208.73725417</v>
      </c>
      <c r="N4">
        <f t="shared" si="2"/>
        <v>247037053.74375284</v>
      </c>
      <c r="O4">
        <f t="shared" si="2"/>
        <v>335997003.56569362</v>
      </c>
      <c r="P4">
        <f t="shared" si="2"/>
        <v>492154943.01831836</v>
      </c>
      <c r="Q4">
        <f t="shared" si="2"/>
        <v>532590862.25129044</v>
      </c>
      <c r="R4">
        <f t="shared" si="2"/>
        <v>581036333.11667156</v>
      </c>
      <c r="S4">
        <f t="shared" si="2"/>
        <v>696354810.84561443</v>
      </c>
      <c r="T4">
        <f t="shared" si="2"/>
        <v>847414150.43222773</v>
      </c>
      <c r="U4">
        <f t="shared" si="2"/>
        <v>1058708947.6588873</v>
      </c>
      <c r="V4">
        <f t="shared" si="2"/>
        <v>982863097.39910698</v>
      </c>
      <c r="W4">
        <f t="shared" si="2"/>
        <v>992910913.35665667</v>
      </c>
      <c r="X4">
        <f t="shared" si="2"/>
        <v>953257268.57330513</v>
      </c>
      <c r="Y4">
        <f t="shared" si="2"/>
        <v>953149496.16355336</v>
      </c>
      <c r="Z4">
        <f t="shared" si="2"/>
        <v>1074147455.3123643</v>
      </c>
      <c r="AA4">
        <f t="shared" si="2"/>
        <v>722713104.86020255</v>
      </c>
      <c r="AB4">
        <f t="shared" si="2"/>
        <v>809280085.7493118</v>
      </c>
      <c r="AC4">
        <f t="shared" si="2"/>
        <v>766517451.09887993</v>
      </c>
      <c r="AD4">
        <f t="shared" si="2"/>
        <v>799768096.39999986</v>
      </c>
      <c r="AE4">
        <f t="shared" si="2"/>
        <v>862728000</v>
      </c>
    </row>
    <row r="5" spans="1:47" x14ac:dyDescent="0.2">
      <c r="A5" t="s">
        <v>1349</v>
      </c>
      <c r="C5">
        <f t="shared" ref="C5:AE5" si="3">C$2*C92</f>
        <v>-3298051.0900659156</v>
      </c>
      <c r="D5">
        <f t="shared" si="3"/>
        <v>-4401028.9682071367</v>
      </c>
      <c r="E5">
        <f t="shared" si="3"/>
        <v>-3742137.1018614839</v>
      </c>
      <c r="F5">
        <f t="shared" si="3"/>
        <v>-193719.46917330497</v>
      </c>
      <c r="G5">
        <f t="shared" si="3"/>
        <v>1323150.7356259085</v>
      </c>
      <c r="H5">
        <f t="shared" si="3"/>
        <v>13456482.964102346</v>
      </c>
      <c r="I5">
        <f t="shared" si="3"/>
        <v>19260605.106567096</v>
      </c>
      <c r="J5">
        <f t="shared" si="3"/>
        <v>21989054.202262487</v>
      </c>
      <c r="K5">
        <f t="shared" si="3"/>
        <v>23631499.437211026</v>
      </c>
      <c r="L5">
        <f t="shared" si="3"/>
        <v>33916632.919108696</v>
      </c>
      <c r="M5">
        <f t="shared" si="3"/>
        <v>44366542.989811376</v>
      </c>
      <c r="N5">
        <f t="shared" si="3"/>
        <v>48444896.051616259</v>
      </c>
      <c r="O5">
        <f t="shared" si="3"/>
        <v>48758803.236698888</v>
      </c>
      <c r="P5">
        <f t="shared" si="3"/>
        <v>65213804.431405611</v>
      </c>
      <c r="Q5">
        <f t="shared" si="3"/>
        <v>65039153.464683793</v>
      </c>
      <c r="R5">
        <f t="shared" si="3"/>
        <v>67504629.045702383</v>
      </c>
      <c r="S5">
        <f t="shared" si="3"/>
        <v>90776515.790096045</v>
      </c>
      <c r="T5">
        <f t="shared" si="3"/>
        <v>110141728.2932951</v>
      </c>
      <c r="U5">
        <f t="shared" si="3"/>
        <v>148562088.26053777</v>
      </c>
      <c r="V5">
        <f t="shared" si="3"/>
        <v>200351293.81361964</v>
      </c>
      <c r="W5">
        <f t="shared" si="3"/>
        <v>210918145.40310884</v>
      </c>
      <c r="X5">
        <f t="shared" si="3"/>
        <v>223957244.92898288</v>
      </c>
      <c r="Y5">
        <f t="shared" si="3"/>
        <v>227105137.44813994</v>
      </c>
      <c r="Z5">
        <f t="shared" si="3"/>
        <v>253675994.02865142</v>
      </c>
      <c r="AA5">
        <f t="shared" si="3"/>
        <v>229164949.41980523</v>
      </c>
      <c r="AB5">
        <f t="shared" si="3"/>
        <v>239966604.05771911</v>
      </c>
      <c r="AC5">
        <f t="shared" si="3"/>
        <v>228237802.36139998</v>
      </c>
      <c r="AD5">
        <f t="shared" si="3"/>
        <v>250803537.39999998</v>
      </c>
      <c r="AE5">
        <f t="shared" si="3"/>
        <v>259766000</v>
      </c>
    </row>
    <row r="6" spans="1:47" x14ac:dyDescent="0.2">
      <c r="A6" t="s">
        <v>1350</v>
      </c>
      <c r="C6">
        <f t="shared" ref="C6:AE6" si="4">C$2*C93</f>
        <v>16902511.836587816</v>
      </c>
      <c r="D6">
        <f t="shared" si="4"/>
        <v>34808138.203092813</v>
      </c>
      <c r="E6">
        <f t="shared" si="4"/>
        <v>49435600.661433287</v>
      </c>
      <c r="F6">
        <f t="shared" si="4"/>
        <v>49204745.170019463</v>
      </c>
      <c r="G6">
        <f t="shared" si="4"/>
        <v>62809491.529620826</v>
      </c>
      <c r="H6">
        <f t="shared" si="4"/>
        <v>68636541.735877514</v>
      </c>
      <c r="I6">
        <f t="shared" si="4"/>
        <v>77496572.510727391</v>
      </c>
      <c r="J6">
        <f t="shared" si="4"/>
        <v>90681857.559366256</v>
      </c>
      <c r="K6">
        <f t="shared" si="4"/>
        <v>73719760.843432575</v>
      </c>
      <c r="L6">
        <f t="shared" si="4"/>
        <v>103615797.56667377</v>
      </c>
      <c r="M6">
        <f t="shared" si="4"/>
        <v>139042665.74744278</v>
      </c>
      <c r="N6">
        <f t="shared" si="4"/>
        <v>198592157.69213656</v>
      </c>
      <c r="O6">
        <f t="shared" si="4"/>
        <v>287238200.32899469</v>
      </c>
      <c r="P6">
        <f t="shared" si="4"/>
        <v>426941138.58691275</v>
      </c>
      <c r="Q6">
        <f t="shared" si="4"/>
        <v>467551708.78660661</v>
      </c>
      <c r="R6">
        <f t="shared" si="4"/>
        <v>513531704.07096922</v>
      </c>
      <c r="S6">
        <f t="shared" si="4"/>
        <v>605578295.05551839</v>
      </c>
      <c r="T6">
        <f t="shared" si="4"/>
        <v>737272422.1389327</v>
      </c>
      <c r="U6">
        <f t="shared" si="4"/>
        <v>910146859.39834952</v>
      </c>
      <c r="V6">
        <f t="shared" si="4"/>
        <v>782511803.58548737</v>
      </c>
      <c r="W6">
        <f t="shared" si="4"/>
        <v>781992767.95354784</v>
      </c>
      <c r="X6">
        <f t="shared" si="4"/>
        <v>729300023.64432216</v>
      </c>
      <c r="Y6">
        <f t="shared" si="4"/>
        <v>726044358.71541345</v>
      </c>
      <c r="Z6">
        <f t="shared" si="4"/>
        <v>820471461.28371286</v>
      </c>
      <c r="AA6">
        <f t="shared" si="4"/>
        <v>557211926.98797345</v>
      </c>
      <c r="AB6">
        <f t="shared" si="4"/>
        <v>598702104.25331748</v>
      </c>
      <c r="AC6">
        <f t="shared" si="4"/>
        <v>538279648.73747993</v>
      </c>
      <c r="AD6">
        <f t="shared" si="4"/>
        <v>548964558.99999988</v>
      </c>
      <c r="AE6">
        <f t="shared" si="4"/>
        <v>602962000</v>
      </c>
    </row>
    <row r="7" spans="1:47" x14ac:dyDescent="0.2">
      <c r="A7" t="s">
        <v>1287</v>
      </c>
      <c r="C7">
        <f t="shared" ref="C7:AE7" si="5">C$2*C94</f>
        <v>35247921.025079474</v>
      </c>
      <c r="D7">
        <f t="shared" si="5"/>
        <v>59813984.613360636</v>
      </c>
      <c r="E7">
        <f t="shared" si="5"/>
        <v>75039696.621538177</v>
      </c>
      <c r="F7">
        <f t="shared" si="5"/>
        <v>73225959.34750928</v>
      </c>
      <c r="G7">
        <f t="shared" si="5"/>
        <v>84581959.048763692</v>
      </c>
      <c r="H7">
        <f t="shared" si="5"/>
        <v>92515158.557480454</v>
      </c>
      <c r="I7">
        <f t="shared" si="5"/>
        <v>111032675.77621518</v>
      </c>
      <c r="J7">
        <f t="shared" si="5"/>
        <v>138583767.5581769</v>
      </c>
      <c r="K7">
        <f t="shared" si="5"/>
        <v>146989266.95247862</v>
      </c>
      <c r="L7">
        <f t="shared" si="5"/>
        <v>171617628.50305226</v>
      </c>
      <c r="M7">
        <f t="shared" si="5"/>
        <v>212209585.45379898</v>
      </c>
      <c r="N7">
        <f t="shared" si="5"/>
        <v>273629627.39179218</v>
      </c>
      <c r="O7">
        <f t="shared" si="5"/>
        <v>194356750.93515319</v>
      </c>
      <c r="P7">
        <f t="shared" si="5"/>
        <v>236332403.61558548</v>
      </c>
      <c r="Q7">
        <f t="shared" si="5"/>
        <v>269178325.45457929</v>
      </c>
      <c r="R7">
        <f t="shared" si="5"/>
        <v>285532702.45319229</v>
      </c>
      <c r="S7">
        <f t="shared" si="5"/>
        <v>352424986.55649221</v>
      </c>
      <c r="T7">
        <f t="shared" si="5"/>
        <v>422186925.89211607</v>
      </c>
      <c r="U7">
        <f t="shared" si="5"/>
        <v>536836996.58981866</v>
      </c>
      <c r="V7">
        <f t="shared" si="5"/>
        <v>600102416.6805501</v>
      </c>
      <c r="W7">
        <f t="shared" si="5"/>
        <v>576303998.05630124</v>
      </c>
      <c r="X7">
        <f t="shared" si="5"/>
        <v>672787447.82112086</v>
      </c>
      <c r="Y7">
        <f t="shared" si="5"/>
        <v>648249314.45411503</v>
      </c>
      <c r="Z7">
        <f t="shared" si="5"/>
        <v>810879732.15626132</v>
      </c>
      <c r="AA7">
        <f t="shared" si="5"/>
        <v>719757726.68391275</v>
      </c>
      <c r="AB7">
        <f t="shared" si="5"/>
        <v>752567330.64052904</v>
      </c>
      <c r="AC7">
        <f t="shared" si="5"/>
        <v>678047055.43106997</v>
      </c>
      <c r="AD7">
        <f t="shared" si="5"/>
        <v>702504743.19999993</v>
      </c>
      <c r="AE7">
        <f t="shared" si="5"/>
        <v>693602000</v>
      </c>
    </row>
    <row r="8" spans="1:47" x14ac:dyDescent="0.2">
      <c r="A8" s="46" t="s">
        <v>1408</v>
      </c>
      <c r="C8">
        <f t="shared" ref="C8:AE8" si="6">C$2*C95</f>
        <v>2.5909090909090908</v>
      </c>
      <c r="D8">
        <f t="shared" si="6"/>
        <v>1.9671052631578947</v>
      </c>
      <c r="E8">
        <f t="shared" si="6"/>
        <v>1.6422413793103448</v>
      </c>
      <c r="F8">
        <f t="shared" si="6"/>
        <v>1.4940711462450591</v>
      </c>
      <c r="G8">
        <f t="shared" si="6"/>
        <v>1.3188597266730482</v>
      </c>
      <c r="H8">
        <f t="shared" si="6"/>
        <v>1.1269551694019035</v>
      </c>
      <c r="I8">
        <f t="shared" si="6"/>
        <v>1.1475394230222882</v>
      </c>
      <c r="J8">
        <f t="shared" si="6"/>
        <v>1.2299870959717667</v>
      </c>
      <c r="K8">
        <f t="shared" si="6"/>
        <v>1.5098856093772066</v>
      </c>
      <c r="L8">
        <f t="shared" si="6"/>
        <v>1.2478338955901269</v>
      </c>
      <c r="M8">
        <f t="shared" si="6"/>
        <v>1.1570279753935544</v>
      </c>
      <c r="N8">
        <f t="shared" si="6"/>
        <v>1.1076460929445158</v>
      </c>
      <c r="O8">
        <f t="shared" si="6"/>
        <v>0.57844786969105466</v>
      </c>
      <c r="P8">
        <f t="shared" si="6"/>
        <v>0.4801991872035084</v>
      </c>
      <c r="Q8">
        <f t="shared" si="6"/>
        <v>0.50541296243188982</v>
      </c>
      <c r="R8">
        <f t="shared" si="6"/>
        <v>0.49141970334556961</v>
      </c>
      <c r="S8">
        <f t="shared" si="6"/>
        <v>0.50609973689781351</v>
      </c>
      <c r="T8">
        <f t="shared" si="6"/>
        <v>0.49820613176777562</v>
      </c>
      <c r="U8">
        <f t="shared" si="6"/>
        <v>0.50706759187869443</v>
      </c>
      <c r="V8">
        <f t="shared" si="6"/>
        <v>0.61056562024616234</v>
      </c>
      <c r="W8">
        <f t="shared" si="6"/>
        <v>0.5804186360567184</v>
      </c>
      <c r="X8">
        <f t="shared" si="6"/>
        <v>0.70577741182928488</v>
      </c>
      <c r="Y8">
        <f t="shared" si="6"/>
        <v>0.68011294876966522</v>
      </c>
      <c r="Z8">
        <f t="shared" si="6"/>
        <v>0.75490541651979781</v>
      </c>
      <c r="AA8">
        <f t="shared" si="6"/>
        <v>0.91528343250861255</v>
      </c>
      <c r="AB8">
        <f t="shared" si="6"/>
        <v>0.89733565015928174</v>
      </c>
      <c r="AC8">
        <f t="shared" si="6"/>
        <v>0.88458136792452824</v>
      </c>
      <c r="AD8">
        <f t="shared" si="6"/>
        <v>0.87838555496548065</v>
      </c>
      <c r="AE8">
        <f t="shared" si="6"/>
        <v>0.80396370582617005</v>
      </c>
    </row>
    <row r="9" spans="1:47" x14ac:dyDescent="0.2">
      <c r="A9" t="s">
        <v>1333</v>
      </c>
      <c r="C9">
        <f t="shared" ref="C9:AE9" si="7">C$2*C96</f>
        <v>5153204.8282279931</v>
      </c>
      <c r="D9">
        <f t="shared" si="7"/>
        <v>17604115.872828547</v>
      </c>
      <c r="E9">
        <f t="shared" si="7"/>
        <v>23240640.9484029</v>
      </c>
      <c r="F9">
        <f t="shared" si="7"/>
        <v>21502861.078236852</v>
      </c>
      <c r="G9">
        <f t="shared" si="7"/>
        <v>25407386.905890185</v>
      </c>
      <c r="H9">
        <f t="shared" si="7"/>
        <v>31042909.873847298</v>
      </c>
      <c r="I9">
        <f t="shared" si="7"/>
        <v>45802398.915271603</v>
      </c>
      <c r="J9">
        <f t="shared" si="7"/>
        <v>55222252.348149844</v>
      </c>
      <c r="K9">
        <f t="shared" si="7"/>
        <v>59864975.848683439</v>
      </c>
      <c r="L9">
        <f t="shared" si="7"/>
        <v>72743350.18267256</v>
      </c>
      <c r="M9">
        <f t="shared" si="7"/>
        <v>77785893.470090717</v>
      </c>
      <c r="N9">
        <f t="shared" si="7"/>
        <v>115294230.26829985</v>
      </c>
      <c r="O9">
        <f t="shared" si="7"/>
        <v>166491562.27032113</v>
      </c>
      <c r="P9">
        <f t="shared" si="7"/>
        <v>209331684.99436837</v>
      </c>
      <c r="Q9">
        <f t="shared" si="7"/>
        <v>237055275.19641578</v>
      </c>
      <c r="R9">
        <f t="shared" si="7"/>
        <v>245430785.24106559</v>
      </c>
      <c r="S9">
        <f t="shared" si="7"/>
        <v>292554519.70936114</v>
      </c>
      <c r="T9">
        <f t="shared" si="7"/>
        <v>347975999.80240536</v>
      </c>
      <c r="U9">
        <f t="shared" si="7"/>
        <v>445006035.43976098</v>
      </c>
      <c r="V9">
        <f t="shared" si="7"/>
        <v>497480146.10437447</v>
      </c>
      <c r="W9">
        <f t="shared" si="7"/>
        <v>481638892.7450521</v>
      </c>
      <c r="X9">
        <f t="shared" si="7"/>
        <v>575460233.9033854</v>
      </c>
      <c r="Y9">
        <f t="shared" si="7"/>
        <v>557509790.01095295</v>
      </c>
      <c r="Z9">
        <f t="shared" si="7"/>
        <v>702467951.62361872</v>
      </c>
      <c r="AA9">
        <f t="shared" si="7"/>
        <v>624693062.01325738</v>
      </c>
      <c r="AB9">
        <f t="shared" si="7"/>
        <v>653107488.16923749</v>
      </c>
      <c r="AC9">
        <f t="shared" si="7"/>
        <v>581554439.97728992</v>
      </c>
      <c r="AD9">
        <f t="shared" si="7"/>
        <v>608320688.29999995</v>
      </c>
      <c r="AE9">
        <f t="shared" si="7"/>
        <v>576800000</v>
      </c>
    </row>
    <row r="10" spans="1:47" x14ac:dyDescent="0.2">
      <c r="A10" s="46" t="s">
        <v>1409</v>
      </c>
      <c r="C10">
        <f t="shared" ref="C10:AE10" si="8">C$2*C97</f>
        <v>0.37878787878787884</v>
      </c>
      <c r="D10">
        <f t="shared" si="8"/>
        <v>0.57894736842105265</v>
      </c>
      <c r="E10">
        <f t="shared" si="8"/>
        <v>0.50862068965517238</v>
      </c>
      <c r="F10">
        <f t="shared" si="8"/>
        <v>0.43873517786561261</v>
      </c>
      <c r="G10">
        <f t="shared" si="8"/>
        <v>0.39616934541395571</v>
      </c>
      <c r="H10">
        <f t="shared" si="8"/>
        <v>0.37814308812835001</v>
      </c>
      <c r="I10">
        <f t="shared" si="8"/>
        <v>0.47337468953915446</v>
      </c>
      <c r="J10">
        <f t="shared" si="8"/>
        <v>0.49011986753937287</v>
      </c>
      <c r="K10">
        <f t="shared" si="8"/>
        <v>0.61493786188391475</v>
      </c>
      <c r="L10">
        <f t="shared" si="8"/>
        <v>0.5289177972477731</v>
      </c>
      <c r="M10">
        <f t="shared" si="8"/>
        <v>0.4241111665310337</v>
      </c>
      <c r="N10">
        <f t="shared" si="8"/>
        <v>0.46670824688466578</v>
      </c>
      <c r="O10">
        <f t="shared" si="8"/>
        <v>0.49551502097776584</v>
      </c>
      <c r="P10">
        <f t="shared" si="8"/>
        <v>0.42533695529006788</v>
      </c>
      <c r="Q10">
        <f t="shared" si="8"/>
        <v>0.44509827711720457</v>
      </c>
      <c r="R10">
        <f t="shared" si="8"/>
        <v>0.42240178669133815</v>
      </c>
      <c r="S10">
        <f t="shared" si="8"/>
        <v>0.42012278102035266</v>
      </c>
      <c r="T10">
        <f t="shared" si="8"/>
        <v>0.41063274624918461</v>
      </c>
      <c r="U10">
        <f t="shared" si="8"/>
        <v>0.42032896427653554</v>
      </c>
      <c r="V10">
        <f t="shared" si="8"/>
        <v>0.50615405891301346</v>
      </c>
      <c r="W10">
        <f t="shared" si="8"/>
        <v>0.48507765023632676</v>
      </c>
      <c r="X10">
        <f t="shared" si="8"/>
        <v>0.60367778235213398</v>
      </c>
      <c r="Y10">
        <f t="shared" si="8"/>
        <v>0.5849132714804357</v>
      </c>
      <c r="Z10">
        <f t="shared" si="8"/>
        <v>0.65397720596874631</v>
      </c>
      <c r="AA10">
        <f t="shared" si="8"/>
        <v>0.79439398684622609</v>
      </c>
      <c r="AB10">
        <f t="shared" si="8"/>
        <v>0.77874312192296546</v>
      </c>
      <c r="AC10">
        <f t="shared" si="8"/>
        <v>0.75869693396226412</v>
      </c>
      <c r="AD10">
        <f t="shared" si="8"/>
        <v>0.76062134891131183</v>
      </c>
      <c r="AE10">
        <f t="shared" si="8"/>
        <v>0.66857688634192936</v>
      </c>
    </row>
    <row r="11" spans="1:47" x14ac:dyDescent="0.2">
      <c r="A11" t="s">
        <v>1334</v>
      </c>
      <c r="C11">
        <f t="shared" ref="C11:AE11" si="9">C$2*C98</f>
        <v>0</v>
      </c>
      <c r="D11">
        <f t="shared" si="9"/>
        <v>0</v>
      </c>
      <c r="E11">
        <f t="shared" si="9"/>
        <v>0</v>
      </c>
      <c r="F11">
        <f t="shared" si="9"/>
        <v>0</v>
      </c>
      <c r="G11">
        <f t="shared" si="9"/>
        <v>0</v>
      </c>
      <c r="H11">
        <f t="shared" si="9"/>
        <v>0</v>
      </c>
      <c r="I11">
        <f t="shared" si="9"/>
        <v>0</v>
      </c>
      <c r="J11">
        <f t="shared" si="9"/>
        <v>0</v>
      </c>
      <c r="K11">
        <f t="shared" si="9"/>
        <v>0</v>
      </c>
      <c r="L11">
        <f t="shared" si="9"/>
        <v>0</v>
      </c>
      <c r="M11">
        <f t="shared" si="9"/>
        <v>0</v>
      </c>
      <c r="N11">
        <f t="shared" si="9"/>
        <v>0</v>
      </c>
      <c r="O11">
        <f t="shared" si="9"/>
        <v>0</v>
      </c>
      <c r="P11">
        <f t="shared" si="9"/>
        <v>0</v>
      </c>
      <c r="Q11">
        <f t="shared" si="9"/>
        <v>0</v>
      </c>
      <c r="R11">
        <f t="shared" si="9"/>
        <v>0</v>
      </c>
      <c r="S11">
        <f t="shared" si="9"/>
        <v>0</v>
      </c>
      <c r="T11">
        <f t="shared" si="9"/>
        <v>0</v>
      </c>
      <c r="U11">
        <f t="shared" si="9"/>
        <v>0</v>
      </c>
      <c r="V11">
        <f t="shared" si="9"/>
        <v>0</v>
      </c>
      <c r="W11">
        <f t="shared" si="9"/>
        <v>0</v>
      </c>
      <c r="X11">
        <f t="shared" si="9"/>
        <v>0</v>
      </c>
      <c r="Y11">
        <f t="shared" si="9"/>
        <v>0</v>
      </c>
      <c r="Z11">
        <f t="shared" si="9"/>
        <v>702467951.62361872</v>
      </c>
      <c r="AA11">
        <f t="shared" si="9"/>
        <v>624693062.01325738</v>
      </c>
      <c r="AB11">
        <f t="shared" si="9"/>
        <v>653107488.16923749</v>
      </c>
      <c r="AC11">
        <f t="shared" si="9"/>
        <v>280099758.44252998</v>
      </c>
      <c r="AD11">
        <f t="shared" si="9"/>
        <v>301240319.89999998</v>
      </c>
      <c r="AE11">
        <f t="shared" si="9"/>
        <v>284177000</v>
      </c>
    </row>
    <row r="12" spans="1:47" x14ac:dyDescent="0.2">
      <c r="A12" t="s">
        <v>1335</v>
      </c>
      <c r="C12">
        <f t="shared" ref="C12:AE12" si="10">C$2*C99</f>
        <v>0</v>
      </c>
      <c r="D12">
        <f t="shared" si="10"/>
        <v>0</v>
      </c>
      <c r="E12">
        <f t="shared" si="10"/>
        <v>0</v>
      </c>
      <c r="F12">
        <f t="shared" si="10"/>
        <v>0</v>
      </c>
      <c r="G12">
        <f t="shared" si="10"/>
        <v>0</v>
      </c>
      <c r="H12">
        <f t="shared" si="10"/>
        <v>0</v>
      </c>
      <c r="I12">
        <f t="shared" si="10"/>
        <v>0</v>
      </c>
      <c r="J12">
        <f t="shared" si="10"/>
        <v>0</v>
      </c>
      <c r="K12">
        <f t="shared" si="10"/>
        <v>0</v>
      </c>
      <c r="L12">
        <f t="shared" si="10"/>
        <v>0</v>
      </c>
      <c r="M12">
        <f t="shared" si="10"/>
        <v>0</v>
      </c>
      <c r="N12">
        <f t="shared" si="10"/>
        <v>0</v>
      </c>
      <c r="O12">
        <f t="shared" si="10"/>
        <v>0</v>
      </c>
      <c r="P12">
        <f t="shared" si="10"/>
        <v>0</v>
      </c>
      <c r="Q12">
        <f t="shared" si="10"/>
        <v>0</v>
      </c>
      <c r="R12">
        <f t="shared" si="10"/>
        <v>0</v>
      </c>
      <c r="S12">
        <f t="shared" si="10"/>
        <v>0</v>
      </c>
      <c r="T12">
        <f t="shared" si="10"/>
        <v>0</v>
      </c>
      <c r="U12">
        <f t="shared" si="10"/>
        <v>0</v>
      </c>
      <c r="V12">
        <f t="shared" si="10"/>
        <v>0</v>
      </c>
      <c r="W12">
        <f t="shared" si="10"/>
        <v>0</v>
      </c>
      <c r="X12">
        <f t="shared" si="10"/>
        <v>0</v>
      </c>
      <c r="Y12">
        <f t="shared" si="10"/>
        <v>0</v>
      </c>
      <c r="Z12">
        <f t="shared" si="10"/>
        <v>702467951.62361872</v>
      </c>
      <c r="AA12">
        <f t="shared" si="10"/>
        <v>624693062.01325738</v>
      </c>
      <c r="AB12">
        <f t="shared" si="10"/>
        <v>653107488.16923749</v>
      </c>
      <c r="AC12">
        <f t="shared" si="10"/>
        <v>280099758.44252998</v>
      </c>
      <c r="AD12">
        <f t="shared" si="10"/>
        <v>301240319.89999998</v>
      </c>
      <c r="AE12">
        <f t="shared" si="10"/>
        <v>284177000</v>
      </c>
    </row>
    <row r="13" spans="1:47" x14ac:dyDescent="0.2">
      <c r="A13" s="46" t="s">
        <v>1410</v>
      </c>
      <c r="C13">
        <f t="shared" ref="C13:AE13" si="11">C$2*C100</f>
        <v>0</v>
      </c>
      <c r="D13">
        <f t="shared" si="11"/>
        <v>0</v>
      </c>
      <c r="E13">
        <f t="shared" si="11"/>
        <v>0</v>
      </c>
      <c r="F13">
        <f t="shared" si="11"/>
        <v>0</v>
      </c>
      <c r="G13">
        <f t="shared" si="11"/>
        <v>0</v>
      </c>
      <c r="H13">
        <f t="shared" si="11"/>
        <v>0</v>
      </c>
      <c r="I13">
        <f t="shared" si="11"/>
        <v>0</v>
      </c>
      <c r="J13">
        <f t="shared" si="11"/>
        <v>0</v>
      </c>
      <c r="K13">
        <f t="shared" si="11"/>
        <v>0</v>
      </c>
      <c r="L13">
        <f t="shared" si="11"/>
        <v>0</v>
      </c>
      <c r="M13">
        <f t="shared" si="11"/>
        <v>0</v>
      </c>
      <c r="N13">
        <f t="shared" si="11"/>
        <v>0</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0.65397720596874631</v>
      </c>
      <c r="AA13">
        <f t="shared" si="11"/>
        <v>0.79439398684622609</v>
      </c>
      <c r="AB13">
        <f t="shared" si="11"/>
        <v>0.77874312192296546</v>
      </c>
      <c r="AC13">
        <f t="shared" si="11"/>
        <v>0.36541863207547165</v>
      </c>
      <c r="AD13">
        <f t="shared" si="11"/>
        <v>0.37665958576739245</v>
      </c>
      <c r="AE13">
        <f t="shared" si="11"/>
        <v>0.32939350525310412</v>
      </c>
    </row>
    <row r="14" spans="1:47" x14ac:dyDescent="0.2">
      <c r="A14" t="s">
        <v>1354</v>
      </c>
      <c r="C14">
        <f t="shared" ref="C14:AE14" si="12">C$2*C101</f>
        <v>0</v>
      </c>
      <c r="D14">
        <f t="shared" si="12"/>
        <v>0</v>
      </c>
      <c r="E14">
        <f t="shared" si="12"/>
        <v>0</v>
      </c>
      <c r="F14">
        <f t="shared" si="12"/>
        <v>0</v>
      </c>
      <c r="G14">
        <f t="shared" si="12"/>
        <v>0</v>
      </c>
      <c r="H14">
        <f t="shared" si="12"/>
        <v>0</v>
      </c>
      <c r="I14">
        <f t="shared" si="12"/>
        <v>0</v>
      </c>
      <c r="J14">
        <f t="shared" si="12"/>
        <v>0</v>
      </c>
      <c r="K14">
        <f t="shared" si="12"/>
        <v>0</v>
      </c>
      <c r="L14">
        <f t="shared" si="12"/>
        <v>0</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c r="W14">
        <f t="shared" si="12"/>
        <v>0</v>
      </c>
      <c r="X14">
        <f t="shared" si="12"/>
        <v>0</v>
      </c>
      <c r="Y14">
        <f t="shared" si="12"/>
        <v>0</v>
      </c>
      <c r="Z14">
        <f t="shared" si="12"/>
        <v>0</v>
      </c>
      <c r="AA14">
        <f t="shared" si="12"/>
        <v>0</v>
      </c>
      <c r="AB14">
        <f t="shared" si="12"/>
        <v>0</v>
      </c>
      <c r="AC14">
        <f t="shared" si="12"/>
        <v>301454681.53476</v>
      </c>
      <c r="AD14">
        <f t="shared" si="12"/>
        <v>307080368.39999998</v>
      </c>
      <c r="AE14">
        <f t="shared" si="12"/>
        <v>292623000</v>
      </c>
    </row>
    <row r="15" spans="1:47" x14ac:dyDescent="0.2">
      <c r="A15" t="s">
        <v>1336</v>
      </c>
      <c r="C15">
        <f t="shared" ref="C15:AE15" si="13">C$2*C102</f>
        <v>26796665.106785562</v>
      </c>
      <c r="D15">
        <f t="shared" si="13"/>
        <v>37208699.458478518</v>
      </c>
      <c r="E15">
        <f t="shared" si="13"/>
        <v>45299554.390954807</v>
      </c>
      <c r="F15">
        <f t="shared" si="13"/>
        <v>45524075.255726665</v>
      </c>
      <c r="G15">
        <f t="shared" si="13"/>
        <v>52981103.904061869</v>
      </c>
      <c r="H15">
        <f t="shared" si="13"/>
        <v>61472248.683633156</v>
      </c>
      <c r="I15">
        <f t="shared" si="13"/>
        <v>65230276.860943578</v>
      </c>
      <c r="J15">
        <f t="shared" si="13"/>
        <v>83361515.210027054</v>
      </c>
      <c r="K15">
        <f t="shared" si="13"/>
        <v>87124291.103795156</v>
      </c>
      <c r="L15">
        <f t="shared" si="13"/>
        <v>98874278.320379704</v>
      </c>
      <c r="M15">
        <f t="shared" si="13"/>
        <v>134423691.98370826</v>
      </c>
      <c r="N15">
        <f t="shared" si="13"/>
        <v>158335397.12349236</v>
      </c>
      <c r="O15">
        <f t="shared" si="13"/>
        <v>27865188.664832063</v>
      </c>
      <c r="P15">
        <f t="shared" si="13"/>
        <v>27000718.621217098</v>
      </c>
      <c r="Q15">
        <f t="shared" si="13"/>
        <v>32123050.258163497</v>
      </c>
      <c r="R15">
        <f t="shared" si="13"/>
        <v>40101917.212126702</v>
      </c>
      <c r="S15">
        <f t="shared" si="13"/>
        <v>59870466.847131036</v>
      </c>
      <c r="T15">
        <f t="shared" si="13"/>
        <v>74210926.089710742</v>
      </c>
      <c r="U15">
        <f t="shared" si="13"/>
        <v>91830961.150057688</v>
      </c>
      <c r="V15">
        <f t="shared" si="13"/>
        <v>102622270.5761756</v>
      </c>
      <c r="W15">
        <f t="shared" si="13"/>
        <v>94665105.311249107</v>
      </c>
      <c r="X15">
        <f t="shared" si="13"/>
        <v>97327213.917735562</v>
      </c>
      <c r="Y15">
        <f t="shared" si="13"/>
        <v>90739524.443162009</v>
      </c>
      <c r="Z15">
        <f t="shared" si="13"/>
        <v>108411780.53264257</v>
      </c>
      <c r="AA15">
        <f t="shared" si="13"/>
        <v>95064664.67065537</v>
      </c>
      <c r="AB15">
        <f t="shared" si="13"/>
        <v>99459842.471291482</v>
      </c>
      <c r="AC15">
        <f t="shared" si="13"/>
        <v>96492615.453779995</v>
      </c>
      <c r="AD15">
        <f t="shared" si="13"/>
        <v>94184054.899999991</v>
      </c>
      <c r="AE15">
        <f t="shared" si="13"/>
        <v>116802000</v>
      </c>
    </row>
    <row r="16" spans="1:47" x14ac:dyDescent="0.2">
      <c r="A16" s="46"/>
      <c r="C16">
        <f t="shared" ref="C16:AE16" si="14">C$2*C103</f>
        <v>1.9696969696969697</v>
      </c>
      <c r="D16">
        <f t="shared" si="14"/>
        <v>1.2236842105263157</v>
      </c>
      <c r="E16">
        <f t="shared" si="14"/>
        <v>0.99137931034482774</v>
      </c>
      <c r="F16">
        <f t="shared" si="14"/>
        <v>0.92885375494071132</v>
      </c>
      <c r="G16">
        <f t="shared" si="14"/>
        <v>0.8261175905545397</v>
      </c>
      <c r="H16">
        <f t="shared" si="14"/>
        <v>0.74881208127355359</v>
      </c>
      <c r="I16">
        <f t="shared" si="14"/>
        <v>0.67416473348313377</v>
      </c>
      <c r="J16">
        <f t="shared" si="14"/>
        <v>0.73986722843239383</v>
      </c>
      <c r="K16">
        <f t="shared" si="14"/>
        <v>0.89494774749329187</v>
      </c>
      <c r="L16">
        <f t="shared" si="14"/>
        <v>0.71891609834235359</v>
      </c>
      <c r="M16">
        <f t="shared" si="14"/>
        <v>0.73291680886252064</v>
      </c>
      <c r="N16">
        <f t="shared" si="14"/>
        <v>0.64093784605985005</v>
      </c>
      <c r="O16">
        <f t="shared" si="14"/>
        <v>8.2932848713288904E-2</v>
      </c>
      <c r="P16">
        <f t="shared" si="14"/>
        <v>5.4862231913440543E-2</v>
      </c>
      <c r="Q16">
        <f t="shared" si="14"/>
        <v>6.0314685314685305E-2</v>
      </c>
      <c r="R16">
        <f t="shared" si="14"/>
        <v>6.9017916654231459E-2</v>
      </c>
      <c r="S16">
        <f t="shared" si="14"/>
        <v>8.5976955877460917E-2</v>
      </c>
      <c r="T16">
        <f t="shared" si="14"/>
        <v>8.7573385518591007E-2</v>
      </c>
      <c r="U16">
        <f t="shared" si="14"/>
        <v>8.6738627602158835E-2</v>
      </c>
      <c r="V16">
        <f t="shared" si="14"/>
        <v>0.10441156133314895</v>
      </c>
      <c r="W16">
        <f t="shared" si="14"/>
        <v>9.5340985820391619E-2</v>
      </c>
      <c r="X16">
        <f t="shared" si="14"/>
        <v>0.10209962947715109</v>
      </c>
      <c r="Y16">
        <f t="shared" si="14"/>
        <v>9.519967728922954E-2</v>
      </c>
      <c r="Z16">
        <f t="shared" si="14"/>
        <v>0.10092821055105157</v>
      </c>
      <c r="AA16">
        <f t="shared" si="14"/>
        <v>0.12088944566238646</v>
      </c>
      <c r="AB16">
        <f t="shared" si="14"/>
        <v>0.11859252823631623</v>
      </c>
      <c r="AC16">
        <f t="shared" si="14"/>
        <v>0.12588443396226415</v>
      </c>
      <c r="AD16">
        <f t="shared" si="14"/>
        <v>0.11776420605416889</v>
      </c>
      <c r="AE16">
        <f t="shared" si="14"/>
        <v>0.13538681948424069</v>
      </c>
    </row>
    <row r="17" spans="1:31" x14ac:dyDescent="0.2">
      <c r="A17" t="s">
        <v>1355</v>
      </c>
      <c r="C17">
        <f t="shared" ref="C17:AE17" si="15">C$2*C104</f>
        <v>3298051.0900659156</v>
      </c>
      <c r="D17">
        <f t="shared" si="15"/>
        <v>5001169.2820535647</v>
      </c>
      <c r="E17">
        <f t="shared" si="15"/>
        <v>6499501.2821804723</v>
      </c>
      <c r="F17">
        <f t="shared" si="15"/>
        <v>6199023.013545759</v>
      </c>
      <c r="G17">
        <f t="shared" si="15"/>
        <v>6193468.238811628</v>
      </c>
      <c r="H17">
        <f t="shared" si="15"/>
        <v>0</v>
      </c>
      <c r="I17">
        <f t="shared" si="15"/>
        <v>0</v>
      </c>
      <c r="J17">
        <f t="shared" si="15"/>
        <v>0</v>
      </c>
      <c r="K17">
        <f t="shared" si="15"/>
        <v>0</v>
      </c>
      <c r="L17">
        <f t="shared" si="15"/>
        <v>0</v>
      </c>
      <c r="M17">
        <f t="shared" si="15"/>
        <v>0</v>
      </c>
      <c r="N17">
        <f t="shared" si="15"/>
        <v>0</v>
      </c>
      <c r="O17">
        <f t="shared" si="15"/>
        <v>0</v>
      </c>
      <c r="P17">
        <f t="shared" si="15"/>
        <v>0</v>
      </c>
      <c r="Q17">
        <f t="shared" si="15"/>
        <v>0</v>
      </c>
      <c r="R17">
        <f t="shared" si="15"/>
        <v>0</v>
      </c>
      <c r="S17">
        <f t="shared" si="15"/>
        <v>0</v>
      </c>
      <c r="T17">
        <f t="shared" si="15"/>
        <v>0</v>
      </c>
      <c r="U17">
        <f t="shared" si="15"/>
        <v>0</v>
      </c>
      <c r="V17">
        <f t="shared" si="15"/>
        <v>0</v>
      </c>
      <c r="W17">
        <f t="shared" si="15"/>
        <v>0</v>
      </c>
      <c r="X17">
        <f t="shared" si="15"/>
        <v>0</v>
      </c>
      <c r="Y17">
        <f t="shared" si="15"/>
        <v>0</v>
      </c>
      <c r="Z17">
        <f t="shared" si="15"/>
        <v>0</v>
      </c>
      <c r="AA17">
        <f t="shared" si="15"/>
        <v>0</v>
      </c>
      <c r="AB17">
        <f t="shared" si="15"/>
        <v>0</v>
      </c>
      <c r="AC17">
        <f t="shared" si="15"/>
        <v>0</v>
      </c>
      <c r="AD17">
        <f t="shared" si="15"/>
        <v>0</v>
      </c>
      <c r="AE17">
        <f t="shared" si="15"/>
        <v>0</v>
      </c>
    </row>
    <row r="18" spans="1:31" x14ac:dyDescent="0.2">
      <c r="A18" t="s">
        <v>1356</v>
      </c>
      <c r="C18">
        <f t="shared" ref="C18:AE18" si="16">C$2*C105</f>
        <v>3298051.0900659156</v>
      </c>
      <c r="D18">
        <f t="shared" si="16"/>
        <v>5001169.2820535647</v>
      </c>
      <c r="E18">
        <f t="shared" si="16"/>
        <v>6499501.2821804723</v>
      </c>
      <c r="F18">
        <f t="shared" si="16"/>
        <v>6199023.013545759</v>
      </c>
      <c r="G18">
        <f t="shared" si="16"/>
        <v>6193468.238811628</v>
      </c>
      <c r="H18">
        <f t="shared" si="16"/>
        <v>0</v>
      </c>
      <c r="I18">
        <f t="shared" si="16"/>
        <v>0</v>
      </c>
      <c r="J18">
        <f t="shared" si="16"/>
        <v>0</v>
      </c>
      <c r="K18">
        <f t="shared" si="16"/>
        <v>0</v>
      </c>
      <c r="L18">
        <f t="shared" si="16"/>
        <v>0</v>
      </c>
      <c r="M18">
        <f t="shared" si="16"/>
        <v>0</v>
      </c>
      <c r="N18">
        <f t="shared" si="16"/>
        <v>0</v>
      </c>
      <c r="O18">
        <f t="shared" si="16"/>
        <v>0</v>
      </c>
      <c r="P18">
        <f t="shared" si="16"/>
        <v>0</v>
      </c>
      <c r="Q18">
        <f t="shared" si="16"/>
        <v>0</v>
      </c>
      <c r="R18">
        <f t="shared" si="16"/>
        <v>0</v>
      </c>
      <c r="S18">
        <f t="shared" si="16"/>
        <v>0</v>
      </c>
      <c r="T18">
        <f t="shared" si="16"/>
        <v>0</v>
      </c>
      <c r="U18">
        <f t="shared" si="16"/>
        <v>0</v>
      </c>
      <c r="V18">
        <f t="shared" si="16"/>
        <v>0</v>
      </c>
      <c r="W18">
        <f t="shared" si="16"/>
        <v>0</v>
      </c>
      <c r="X18">
        <f t="shared" si="16"/>
        <v>0</v>
      </c>
      <c r="Y18">
        <f t="shared" si="16"/>
        <v>0</v>
      </c>
      <c r="Z18">
        <f t="shared" si="16"/>
        <v>0</v>
      </c>
      <c r="AA18">
        <f t="shared" si="16"/>
        <v>0</v>
      </c>
      <c r="AB18">
        <f t="shared" si="16"/>
        <v>0</v>
      </c>
      <c r="AC18">
        <f t="shared" si="16"/>
        <v>0</v>
      </c>
      <c r="AD18">
        <f t="shared" si="16"/>
        <v>0</v>
      </c>
      <c r="AE18">
        <f t="shared" si="16"/>
        <v>0</v>
      </c>
    </row>
    <row r="19" spans="1:31" x14ac:dyDescent="0.2">
      <c r="A19" t="s">
        <v>1293</v>
      </c>
      <c r="C19">
        <f t="shared" ref="C19:AE19" si="17">C$2*C106</f>
        <v>-18345409.188491654</v>
      </c>
      <c r="D19">
        <f t="shared" si="17"/>
        <v>-25005846.410267822</v>
      </c>
      <c r="E19">
        <f t="shared" si="17"/>
        <v>-25604095.96010489</v>
      </c>
      <c r="F19">
        <f t="shared" si="17"/>
        <v>-24021214.177489813</v>
      </c>
      <c r="G19">
        <f t="shared" si="17"/>
        <v>-21772467.519142859</v>
      </c>
      <c r="H19">
        <f t="shared" si="17"/>
        <v>-23878616.821602933</v>
      </c>
      <c r="I19">
        <f t="shared" si="17"/>
        <v>-33536103.26548779</v>
      </c>
      <c r="J19">
        <f t="shared" si="17"/>
        <v>-47901909.998810641</v>
      </c>
      <c r="K19">
        <f t="shared" si="17"/>
        <v>-73269506.109046027</v>
      </c>
      <c r="L19">
        <f t="shared" si="17"/>
        <v>-68001830.936378494</v>
      </c>
      <c r="M19">
        <f t="shared" si="17"/>
        <v>-73166919.706356198</v>
      </c>
      <c r="N19">
        <f t="shared" si="17"/>
        <v>-75037469.699655637</v>
      </c>
      <c r="O19">
        <f t="shared" si="17"/>
        <v>92881449.393841535</v>
      </c>
      <c r="P19">
        <f t="shared" si="17"/>
        <v>190608734.97132725</v>
      </c>
      <c r="Q19">
        <f t="shared" si="17"/>
        <v>198373383.33202735</v>
      </c>
      <c r="R19">
        <f t="shared" si="17"/>
        <v>227999001.6177769</v>
      </c>
      <c r="S19">
        <f t="shared" si="17"/>
        <v>253153308.49902624</v>
      </c>
      <c r="T19">
        <f t="shared" si="17"/>
        <v>315085496.24681658</v>
      </c>
      <c r="U19">
        <f t="shared" si="17"/>
        <v>373309862.80853081</v>
      </c>
      <c r="V19">
        <f t="shared" si="17"/>
        <v>182409386.9049373</v>
      </c>
      <c r="W19">
        <f t="shared" si="17"/>
        <v>205688769.89724663</v>
      </c>
      <c r="X19">
        <f t="shared" si="17"/>
        <v>56512575.823201291</v>
      </c>
      <c r="Y19">
        <f t="shared" si="17"/>
        <v>77795044.261298493</v>
      </c>
      <c r="Z19">
        <f t="shared" si="17"/>
        <v>9591729.1274514962</v>
      </c>
      <c r="AA19">
        <f t="shared" si="17"/>
        <v>-162545799.69593921</v>
      </c>
      <c r="AB19">
        <f t="shared" si="17"/>
        <v>-153865226.38721159</v>
      </c>
      <c r="AC19">
        <f t="shared" si="17"/>
        <v>-139767406.69358999</v>
      </c>
      <c r="AD19">
        <f t="shared" si="17"/>
        <v>-153540184.19999999</v>
      </c>
      <c r="AE19">
        <f t="shared" si="17"/>
        <v>-90640000</v>
      </c>
    </row>
    <row r="20" spans="1:31" x14ac:dyDescent="0.2">
      <c r="A20" t="s">
        <v>1295</v>
      </c>
      <c r="C20">
        <f t="shared" ref="C20:AE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20668968.261345241</v>
      </c>
      <c r="P20">
        <f t="shared" si="18"/>
        <v>18807355.529504687</v>
      </c>
      <c r="Q20">
        <f t="shared" si="18"/>
        <v>8312369.7920360891</v>
      </c>
      <c r="R20">
        <f t="shared" si="18"/>
        <v>3216708.1443621507</v>
      </c>
      <c r="S20">
        <f t="shared" si="18"/>
        <v>6498778.0756330062</v>
      </c>
      <c r="T20">
        <f t="shared" si="18"/>
        <v>7600746.6199889965</v>
      </c>
      <c r="U20">
        <f t="shared" si="18"/>
        <v>7346476.8920046147</v>
      </c>
      <c r="V20">
        <f t="shared" si="18"/>
        <v>271847.07437397511</v>
      </c>
      <c r="W20">
        <f t="shared" si="18"/>
        <v>804519.30859418504</v>
      </c>
      <c r="X20">
        <f t="shared" si="18"/>
        <v>-6279175.0914668096</v>
      </c>
      <c r="Y20">
        <f t="shared" si="18"/>
        <v>-1794284.3816444464</v>
      </c>
      <c r="Z20">
        <f t="shared" si="18"/>
        <v>-11106212.673891205</v>
      </c>
      <c r="AA20">
        <f t="shared" si="18"/>
        <v>-9604979.0729418639</v>
      </c>
      <c r="AB20">
        <f t="shared" si="18"/>
        <v>-7164994.7567841234</v>
      </c>
      <c r="AC20">
        <f t="shared" si="18"/>
        <v>-677934.06641999993</v>
      </c>
      <c r="AD20">
        <f t="shared" si="18"/>
        <v>-424730.79999999993</v>
      </c>
      <c r="AE20">
        <f t="shared" si="18"/>
        <v>-1133000</v>
      </c>
    </row>
    <row r="21" spans="1:31" x14ac:dyDescent="0.2">
      <c r="A21" t="s">
        <v>1337</v>
      </c>
      <c r="C21">
        <f t="shared" ref="C21:AE21" si="19">C$2*C108</f>
        <v>0</v>
      </c>
      <c r="D21">
        <f t="shared" si="19"/>
        <v>0</v>
      </c>
      <c r="E21">
        <f t="shared" si="19"/>
        <v>0</v>
      </c>
      <c r="F21">
        <f t="shared" si="19"/>
        <v>0</v>
      </c>
      <c r="G21">
        <f t="shared" si="19"/>
        <v>0</v>
      </c>
      <c r="H21">
        <f t="shared" si="19"/>
        <v>0</v>
      </c>
      <c r="I21">
        <f t="shared" si="19"/>
        <v>0</v>
      </c>
      <c r="J21">
        <f t="shared" si="19"/>
        <v>0</v>
      </c>
      <c r="K21">
        <f t="shared" si="19"/>
        <v>0</v>
      </c>
      <c r="L21">
        <f t="shared" si="19"/>
        <v>0</v>
      </c>
      <c r="M21">
        <f t="shared" si="19"/>
        <v>0</v>
      </c>
      <c r="N21">
        <f t="shared" si="19"/>
        <v>0</v>
      </c>
      <c r="O21">
        <f t="shared" si="19"/>
        <v>20668968.261345241</v>
      </c>
      <c r="P21">
        <f t="shared" si="19"/>
        <v>18807355.529504687</v>
      </c>
      <c r="Q21">
        <f t="shared" si="19"/>
        <v>8312369.7920360891</v>
      </c>
      <c r="R21">
        <f t="shared" si="19"/>
        <v>3216708.1443621507</v>
      </c>
      <c r="S21">
        <f t="shared" si="19"/>
        <v>6498778.0756330062</v>
      </c>
      <c r="T21">
        <f t="shared" si="19"/>
        <v>7600746.6199889965</v>
      </c>
      <c r="U21">
        <f t="shared" si="19"/>
        <v>7346476.8920046147</v>
      </c>
      <c r="V21">
        <f t="shared" si="19"/>
        <v>543694.14874795021</v>
      </c>
      <c r="W21">
        <f t="shared" si="19"/>
        <v>1206778.9628912774</v>
      </c>
      <c r="X21">
        <f t="shared" si="19"/>
        <v>1569793.7728667024</v>
      </c>
      <c r="Y21">
        <f t="shared" si="19"/>
        <v>2306937.0621142881</v>
      </c>
      <c r="Z21">
        <f t="shared" si="19"/>
        <v>4038622.7905058931</v>
      </c>
      <c r="AA21">
        <f t="shared" si="19"/>
        <v>3694222.7203622549</v>
      </c>
      <c r="AB21">
        <f t="shared" si="19"/>
        <v>850084.12368625193</v>
      </c>
      <c r="AC21">
        <f t="shared" si="19"/>
        <v>2937714.2878199997</v>
      </c>
      <c r="AD21">
        <f t="shared" si="19"/>
        <v>2654567.4999999995</v>
      </c>
      <c r="AE21">
        <f t="shared" si="19"/>
        <v>1751000</v>
      </c>
    </row>
    <row r="22" spans="1:31" x14ac:dyDescent="0.2">
      <c r="A22" t="s">
        <v>1338</v>
      </c>
      <c r="C22">
        <f t="shared" ref="C22:AE22" si="20">C$2*C109</f>
        <v>0</v>
      </c>
      <c r="D22">
        <f t="shared" si="20"/>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c r="U22">
        <f t="shared" si="20"/>
        <v>0</v>
      </c>
      <c r="V22">
        <f t="shared" si="20"/>
        <v>271847.07437397511</v>
      </c>
      <c r="W22">
        <f t="shared" si="20"/>
        <v>402259.65429709252</v>
      </c>
      <c r="X22">
        <f t="shared" si="20"/>
        <v>7848968.8643335123</v>
      </c>
      <c r="Y22">
        <f t="shared" si="20"/>
        <v>4101221.4437587345</v>
      </c>
      <c r="Z22">
        <f t="shared" si="20"/>
        <v>15144835.464397099</v>
      </c>
      <c r="AA22">
        <f t="shared" si="20"/>
        <v>13299201.793304117</v>
      </c>
      <c r="AB22">
        <f t="shared" si="20"/>
        <v>8015078.8804703755</v>
      </c>
      <c r="AC22">
        <f t="shared" si="20"/>
        <v>3615648.3542399998</v>
      </c>
      <c r="AD22">
        <f t="shared" si="20"/>
        <v>3079298.2999999993</v>
      </c>
      <c r="AE22">
        <f t="shared" si="20"/>
        <v>2884000</v>
      </c>
    </row>
    <row r="23" spans="1:31" x14ac:dyDescent="0.2">
      <c r="A23" t="s">
        <v>1298</v>
      </c>
      <c r="C23">
        <f t="shared" ref="C23:AE23" si="21">C$2*C110</f>
        <v>6389973.9870027117</v>
      </c>
      <c r="D23">
        <f t="shared" si="21"/>
        <v>6601543.4523107056</v>
      </c>
      <c r="E23">
        <f t="shared" si="21"/>
        <v>6302546.6978719728</v>
      </c>
      <c r="F23">
        <f t="shared" si="21"/>
        <v>0</v>
      </c>
      <c r="G23">
        <f t="shared" si="21"/>
        <v>-723065.36653735791</v>
      </c>
      <c r="H23">
        <f t="shared" si="21"/>
        <v>-554651.16979310627</v>
      </c>
      <c r="I23">
        <f t="shared" si="21"/>
        <v>-385337.51362688025</v>
      </c>
      <c r="J23">
        <f t="shared" si="21"/>
        <v>66564.491331631842</v>
      </c>
      <c r="K23">
        <f t="shared" si="21"/>
        <v>-17185.295205593065</v>
      </c>
      <c r="L23">
        <f t="shared" si="21"/>
        <v>-3389660.5382693517</v>
      </c>
      <c r="M23">
        <f t="shared" si="21"/>
        <v>-19259.098389442068</v>
      </c>
      <c r="N23">
        <f t="shared" si="21"/>
        <v>1026661.3806414634</v>
      </c>
      <c r="O23">
        <f t="shared" si="21"/>
        <v>-482461.87494569091</v>
      </c>
      <c r="P23">
        <f t="shared" si="21"/>
        <v>-3757552.2788151293</v>
      </c>
      <c r="Q23">
        <f t="shared" si="21"/>
        <v>145393.04053208002</v>
      </c>
      <c r="R23">
        <f t="shared" si="21"/>
        <v>-510106.90699004458</v>
      </c>
      <c r="S23">
        <f t="shared" si="21"/>
        <v>-571398.28835226479</v>
      </c>
      <c r="T23">
        <f t="shared" si="21"/>
        <v>-276390.78618141805</v>
      </c>
      <c r="U23">
        <f t="shared" si="21"/>
        <v>-2720917.3674091166</v>
      </c>
      <c r="V23">
        <f t="shared" si="21"/>
        <v>679617.68593493779</v>
      </c>
      <c r="W23">
        <f t="shared" si="21"/>
        <v>2681731.0286472831</v>
      </c>
      <c r="X23">
        <f t="shared" si="21"/>
        <v>-2877955.250255621</v>
      </c>
      <c r="Y23">
        <f t="shared" si="21"/>
        <v>77923207.43141596</v>
      </c>
      <c r="Z23">
        <f t="shared" si="21"/>
        <v>1514483.5464397098</v>
      </c>
      <c r="AA23">
        <f t="shared" si="21"/>
        <v>-102822532.3834161</v>
      </c>
      <c r="AB23">
        <f t="shared" si="21"/>
        <v>91687644.769017175</v>
      </c>
      <c r="AC23">
        <f t="shared" si="21"/>
        <v>-18417208.804409999</v>
      </c>
      <c r="AD23">
        <f t="shared" si="21"/>
        <v>-124446124.39999998</v>
      </c>
      <c r="AE23">
        <f t="shared" si="21"/>
        <v>-35432000</v>
      </c>
    </row>
    <row r="24" spans="1:31" x14ac:dyDescent="0.2">
      <c r="A24" t="s">
        <v>1341</v>
      </c>
      <c r="C24">
        <f t="shared" ref="C24:AE24" si="22">C$2*C111</f>
        <v>6389973.9870027117</v>
      </c>
      <c r="D24">
        <f t="shared" si="22"/>
        <v>6601543.4523107056</v>
      </c>
      <c r="E24">
        <f t="shared" si="22"/>
        <v>6302546.6978719728</v>
      </c>
      <c r="F24">
        <f t="shared" si="22"/>
        <v>0</v>
      </c>
      <c r="G24">
        <f t="shared" si="22"/>
        <v>-723065.36653735791</v>
      </c>
      <c r="H24">
        <f t="shared" si="22"/>
        <v>-554651.16979310627</v>
      </c>
      <c r="I24">
        <f t="shared" si="22"/>
        <v>-385337.51362688025</v>
      </c>
      <c r="J24">
        <f t="shared" si="22"/>
        <v>66564.491331631842</v>
      </c>
      <c r="K24">
        <f t="shared" si="22"/>
        <v>-17185.295205593065</v>
      </c>
      <c r="L24">
        <f t="shared" si="22"/>
        <v>-3389660.5382693517</v>
      </c>
      <c r="M24">
        <f t="shared" si="22"/>
        <v>-19259.098389442068</v>
      </c>
      <c r="N24">
        <f t="shared" si="22"/>
        <v>1026661.3806414634</v>
      </c>
      <c r="O24">
        <f t="shared" si="22"/>
        <v>-482461.87494569091</v>
      </c>
      <c r="P24">
        <f t="shared" si="22"/>
        <v>-3757552.2788151293</v>
      </c>
      <c r="Q24">
        <f t="shared" si="22"/>
        <v>145393.04053208002</v>
      </c>
      <c r="R24">
        <f t="shared" si="22"/>
        <v>-510106.90699004458</v>
      </c>
      <c r="S24">
        <f t="shared" si="22"/>
        <v>0</v>
      </c>
      <c r="T24">
        <f t="shared" si="22"/>
        <v>0</v>
      </c>
      <c r="U24">
        <f t="shared" si="22"/>
        <v>0</v>
      </c>
      <c r="V24">
        <f t="shared" si="22"/>
        <v>0</v>
      </c>
      <c r="W24">
        <f t="shared" si="22"/>
        <v>0</v>
      </c>
      <c r="X24">
        <f t="shared" si="22"/>
        <v>1046529.181911135</v>
      </c>
      <c r="Y24">
        <f t="shared" si="22"/>
        <v>78435860.111885801</v>
      </c>
      <c r="Z24">
        <f t="shared" si="22"/>
        <v>0</v>
      </c>
      <c r="AA24">
        <f t="shared" si="22"/>
        <v>-122771335.07337227</v>
      </c>
      <c r="AB24">
        <f t="shared" si="22"/>
        <v>-77479095.844546959</v>
      </c>
      <c r="AC24">
        <f t="shared" si="22"/>
        <v>-19095142.870829999</v>
      </c>
      <c r="AD24">
        <f t="shared" si="22"/>
        <v>-119774085.59999998</v>
      </c>
      <c r="AE24">
        <f t="shared" si="22"/>
        <v>-36565000</v>
      </c>
    </row>
    <row r="25" spans="1:31" x14ac:dyDescent="0.2">
      <c r="A25" t="s">
        <v>1360</v>
      </c>
      <c r="C25">
        <f t="shared" ref="C25:AE25" si="23">C$2*C112</f>
        <v>0</v>
      </c>
      <c r="D25">
        <f t="shared" si="23"/>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0</v>
      </c>
      <c r="O25">
        <f t="shared" si="23"/>
        <v>0</v>
      </c>
      <c r="P25">
        <f t="shared" si="23"/>
        <v>0</v>
      </c>
      <c r="Q25">
        <f t="shared" si="23"/>
        <v>0</v>
      </c>
      <c r="R25">
        <f t="shared" si="23"/>
        <v>0</v>
      </c>
      <c r="S25">
        <f t="shared" si="23"/>
        <v>0</v>
      </c>
      <c r="T25">
        <f t="shared" si="23"/>
        <v>0</v>
      </c>
      <c r="U25">
        <f t="shared" si="23"/>
        <v>0</v>
      </c>
      <c r="V25">
        <f t="shared" si="23"/>
        <v>0</v>
      </c>
      <c r="W25">
        <f t="shared" si="23"/>
        <v>0</v>
      </c>
      <c r="X25">
        <f t="shared" si="23"/>
        <v>-1046529.181911135</v>
      </c>
      <c r="Y25">
        <f t="shared" si="23"/>
        <v>-78435860.111885801</v>
      </c>
      <c r="Z25">
        <f t="shared" si="23"/>
        <v>1388276.5842364007</v>
      </c>
      <c r="AA25">
        <f t="shared" si="23"/>
        <v>-3447941.205671438</v>
      </c>
      <c r="AB25">
        <f t="shared" si="23"/>
        <v>0</v>
      </c>
      <c r="AC25">
        <f t="shared" si="23"/>
        <v>0</v>
      </c>
      <c r="AD25">
        <f t="shared" si="23"/>
        <v>0</v>
      </c>
      <c r="AE25">
        <f t="shared" si="23"/>
        <v>0</v>
      </c>
    </row>
    <row r="26" spans="1:31" x14ac:dyDescent="0.2">
      <c r="A26" t="s">
        <v>1361</v>
      </c>
      <c r="C26">
        <f t="shared" ref="C26:AE26" si="24">C$2*C113</f>
        <v>0</v>
      </c>
      <c r="D26">
        <f t="shared" si="24"/>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0</v>
      </c>
      <c r="P26">
        <f t="shared" si="24"/>
        <v>0</v>
      </c>
      <c r="Q26">
        <f t="shared" si="24"/>
        <v>0</v>
      </c>
      <c r="R26">
        <f t="shared" si="24"/>
        <v>0</v>
      </c>
      <c r="S26">
        <f t="shared" si="24"/>
        <v>0</v>
      </c>
      <c r="T26">
        <f t="shared" si="24"/>
        <v>0</v>
      </c>
      <c r="U26">
        <f t="shared" si="24"/>
        <v>0</v>
      </c>
      <c r="V26">
        <f t="shared" si="24"/>
        <v>0</v>
      </c>
      <c r="W26">
        <f t="shared" si="24"/>
        <v>0</v>
      </c>
      <c r="X26">
        <f t="shared" si="24"/>
        <v>0</v>
      </c>
      <c r="Y26">
        <f t="shared" si="24"/>
        <v>0</v>
      </c>
      <c r="Z26">
        <f t="shared" si="24"/>
        <v>0</v>
      </c>
      <c r="AA26">
        <f t="shared" si="24"/>
        <v>122771335.07337227</v>
      </c>
      <c r="AB26">
        <f t="shared" si="24"/>
        <v>2185930.6037646476</v>
      </c>
      <c r="AC26">
        <f t="shared" si="24"/>
        <v>19095142.870829999</v>
      </c>
      <c r="AD26">
        <f t="shared" si="24"/>
        <v>0</v>
      </c>
      <c r="AE26">
        <f t="shared" si="24"/>
        <v>58504000</v>
      </c>
    </row>
    <row r="27" spans="1:31" x14ac:dyDescent="0.2">
      <c r="A27" t="s">
        <v>1342</v>
      </c>
      <c r="C27">
        <f t="shared" ref="C27:AE27" si="25">C$2*C114</f>
        <v>0</v>
      </c>
      <c r="D27">
        <f t="shared" si="25"/>
        <v>0</v>
      </c>
      <c r="E27">
        <f t="shared" si="25"/>
        <v>0</v>
      </c>
      <c r="F27">
        <f t="shared" si="25"/>
        <v>0</v>
      </c>
      <c r="G27">
        <f t="shared" si="25"/>
        <v>0</v>
      </c>
      <c r="H27">
        <f t="shared" si="25"/>
        <v>0</v>
      </c>
      <c r="I27">
        <f t="shared" si="25"/>
        <v>0</v>
      </c>
      <c r="J27">
        <f t="shared" si="25"/>
        <v>0</v>
      </c>
      <c r="K27">
        <f t="shared" si="25"/>
        <v>0</v>
      </c>
      <c r="L27">
        <f t="shared" si="25"/>
        <v>0</v>
      </c>
      <c r="M27">
        <f t="shared" si="25"/>
        <v>0</v>
      </c>
      <c r="N27">
        <f t="shared" si="25"/>
        <v>0</v>
      </c>
      <c r="O27">
        <f t="shared" si="25"/>
        <v>0</v>
      </c>
      <c r="P27">
        <f t="shared" si="25"/>
        <v>0</v>
      </c>
      <c r="Q27">
        <f t="shared" si="25"/>
        <v>0</v>
      </c>
      <c r="R27">
        <f t="shared" si="25"/>
        <v>0</v>
      </c>
      <c r="S27">
        <f t="shared" si="25"/>
        <v>0</v>
      </c>
      <c r="T27">
        <f t="shared" si="25"/>
        <v>0</v>
      </c>
      <c r="U27">
        <f t="shared" si="25"/>
        <v>0</v>
      </c>
      <c r="V27">
        <f t="shared" si="25"/>
        <v>0</v>
      </c>
      <c r="W27">
        <f t="shared" si="25"/>
        <v>0</v>
      </c>
      <c r="X27">
        <f t="shared" si="25"/>
        <v>0</v>
      </c>
      <c r="Y27">
        <f t="shared" si="25"/>
        <v>0</v>
      </c>
      <c r="Z27">
        <f t="shared" si="25"/>
        <v>0</v>
      </c>
      <c r="AA27">
        <f t="shared" si="25"/>
        <v>0</v>
      </c>
      <c r="AB27">
        <f t="shared" si="25"/>
        <v>75293165.24078232</v>
      </c>
      <c r="AC27">
        <f t="shared" si="25"/>
        <v>0</v>
      </c>
      <c r="AD27">
        <f t="shared" si="25"/>
        <v>119774085.59999998</v>
      </c>
      <c r="AE27">
        <f t="shared" si="25"/>
        <v>-21939000</v>
      </c>
    </row>
    <row r="28" spans="1:31" x14ac:dyDescent="0.2">
      <c r="A28" t="s">
        <v>1344</v>
      </c>
      <c r="C28">
        <f t="shared" ref="C28:AE28" si="26">C$2*C115</f>
        <v>0</v>
      </c>
      <c r="D28">
        <f t="shared" si="26"/>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0</v>
      </c>
      <c r="Q28">
        <f t="shared" si="26"/>
        <v>145393.04053208002</v>
      </c>
      <c r="R28">
        <f t="shared" si="26"/>
        <v>-510106.90699004458</v>
      </c>
      <c r="S28">
        <f t="shared" si="26"/>
        <v>-571398.28835226479</v>
      </c>
      <c r="T28">
        <f t="shared" si="26"/>
        <v>-276390.78618141805</v>
      </c>
      <c r="U28">
        <f t="shared" si="26"/>
        <v>-2720917.3674091166</v>
      </c>
      <c r="V28">
        <f t="shared" si="26"/>
        <v>679617.68593493779</v>
      </c>
      <c r="W28">
        <f t="shared" si="26"/>
        <v>2681731.0286472831</v>
      </c>
      <c r="X28">
        <f t="shared" si="26"/>
        <v>-3924484.4321667561</v>
      </c>
      <c r="Y28">
        <f t="shared" si="26"/>
        <v>-512652.68046984181</v>
      </c>
      <c r="Z28">
        <f t="shared" si="26"/>
        <v>1514483.5464397098</v>
      </c>
      <c r="AA28">
        <f t="shared" si="26"/>
        <v>19948802.689956177</v>
      </c>
      <c r="AB28">
        <f t="shared" si="26"/>
        <v>169166740.61356413</v>
      </c>
      <c r="AC28">
        <f t="shared" si="26"/>
        <v>677934.06641999993</v>
      </c>
      <c r="AD28">
        <f t="shared" si="26"/>
        <v>-4672038.8</v>
      </c>
      <c r="AE28">
        <f t="shared" si="26"/>
        <v>1133000</v>
      </c>
    </row>
    <row r="29" spans="1:31" x14ac:dyDescent="0.2">
      <c r="A29" t="s">
        <v>1304</v>
      </c>
      <c r="C29">
        <f t="shared" ref="C29:AE29" si="27">C$2*C116</f>
        <v>0</v>
      </c>
      <c r="D29">
        <f t="shared" si="27"/>
        <v>0</v>
      </c>
      <c r="E29">
        <f t="shared" si="27"/>
        <v>0</v>
      </c>
      <c r="F29">
        <f t="shared" si="27"/>
        <v>0</v>
      </c>
      <c r="G29">
        <f t="shared" si="27"/>
        <v>0</v>
      </c>
      <c r="H29">
        <f t="shared" si="27"/>
        <v>-11980948.056570329</v>
      </c>
      <c r="I29">
        <f t="shared" si="27"/>
        <v>-24243652.415722717</v>
      </c>
      <c r="J29">
        <f t="shared" si="27"/>
        <v>-42755423.80059132</v>
      </c>
      <c r="K29">
        <f t="shared" si="27"/>
        <v>-69806669.12511903</v>
      </c>
      <c r="L29">
        <f t="shared" si="27"/>
        <v>-66721737.567174859</v>
      </c>
      <c r="M29">
        <f t="shared" si="27"/>
        <v>-61290475.699533589</v>
      </c>
      <c r="N29">
        <f t="shared" si="27"/>
        <v>0</v>
      </c>
      <c r="O29">
        <f t="shared" si="27"/>
        <v>113067955.78024107</v>
      </c>
      <c r="P29">
        <f t="shared" si="27"/>
        <v>205658538.22201681</v>
      </c>
      <c r="Q29">
        <f t="shared" si="27"/>
        <v>206831146.16459551</v>
      </c>
      <c r="R29">
        <f t="shared" si="27"/>
        <v>230705602.85514903</v>
      </c>
      <c r="S29">
        <f t="shared" si="27"/>
        <v>259080688.28630698</v>
      </c>
      <c r="T29">
        <f t="shared" si="27"/>
        <v>322409852.08062416</v>
      </c>
      <c r="U29">
        <f t="shared" si="27"/>
        <v>377935422.33312631</v>
      </c>
      <c r="V29">
        <f t="shared" si="27"/>
        <v>183360851.66524622</v>
      </c>
      <c r="W29">
        <f t="shared" si="27"/>
        <v>209175020.2344881</v>
      </c>
      <c r="X29">
        <f t="shared" si="27"/>
        <v>47355445.481478855</v>
      </c>
      <c r="Y29">
        <f t="shared" si="27"/>
        <v>153923967.31107</v>
      </c>
      <c r="Z29">
        <f t="shared" si="27"/>
        <v>0</v>
      </c>
      <c r="AA29">
        <f t="shared" si="27"/>
        <v>-274973311.1522972</v>
      </c>
      <c r="AB29">
        <f t="shared" si="27"/>
        <v>-69342576.374978557</v>
      </c>
      <c r="AC29">
        <f t="shared" si="27"/>
        <v>-158862549.56441998</v>
      </c>
      <c r="AD29">
        <f t="shared" si="27"/>
        <v>-278411039.39999998</v>
      </c>
      <c r="AE29">
        <f t="shared" si="27"/>
        <v>-127205000</v>
      </c>
    </row>
    <row r="30" spans="1:31" x14ac:dyDescent="0.2">
      <c r="A30" t="s">
        <v>1305</v>
      </c>
      <c r="C30">
        <f t="shared" ref="C30:AE30" si="28">C$2*C117</f>
        <v>0</v>
      </c>
      <c r="D30">
        <f t="shared" si="28"/>
        <v>0</v>
      </c>
      <c r="E30">
        <f t="shared" si="28"/>
        <v>0</v>
      </c>
      <c r="F30">
        <f t="shared" si="28"/>
        <v>0</v>
      </c>
      <c r="G30">
        <f t="shared" si="28"/>
        <v>0</v>
      </c>
      <c r="H30">
        <f t="shared" si="28"/>
        <v>1060341.7869818574</v>
      </c>
      <c r="I30">
        <f t="shared" si="28"/>
        <v>898620.63297703001</v>
      </c>
      <c r="J30">
        <f t="shared" si="28"/>
        <v>730457.7075076442</v>
      </c>
      <c r="K30">
        <f t="shared" si="28"/>
        <v>0</v>
      </c>
      <c r="L30">
        <f t="shared" si="28"/>
        <v>0</v>
      </c>
      <c r="M30">
        <f t="shared" si="28"/>
        <v>0</v>
      </c>
      <c r="N30">
        <f t="shared" si="28"/>
        <v>0</v>
      </c>
      <c r="O30">
        <f t="shared" si="28"/>
        <v>916677.56239681272</v>
      </c>
      <c r="P30">
        <f t="shared" si="28"/>
        <v>290897.54906190129</v>
      </c>
      <c r="Q30">
        <f t="shared" si="28"/>
        <v>-16843563.453155816</v>
      </c>
      <c r="R30">
        <f t="shared" si="28"/>
        <v>85173402.846742824</v>
      </c>
      <c r="S30">
        <f t="shared" si="28"/>
        <v>101628871.48779385</v>
      </c>
      <c r="T30">
        <f t="shared" si="28"/>
        <v>118986233.45110047</v>
      </c>
      <c r="U30">
        <f t="shared" si="28"/>
        <v>138222602.26438311</v>
      </c>
      <c r="V30">
        <f t="shared" si="28"/>
        <v>74350174.841282189</v>
      </c>
      <c r="W30">
        <f t="shared" si="28"/>
        <v>52025581.955757298</v>
      </c>
      <c r="X30">
        <f t="shared" si="28"/>
        <v>24855068.070389457</v>
      </c>
      <c r="Y30">
        <f t="shared" si="28"/>
        <v>-16661212.11526986</v>
      </c>
      <c r="Z30">
        <f t="shared" si="28"/>
        <v>-5553106.3369456027</v>
      </c>
      <c r="AA30">
        <f t="shared" si="28"/>
        <v>-29184359.490861814</v>
      </c>
      <c r="AB30">
        <f t="shared" si="28"/>
        <v>-36310736.140312761</v>
      </c>
      <c r="AC30">
        <f t="shared" si="28"/>
        <v>-32314857.166019998</v>
      </c>
      <c r="AD30">
        <f t="shared" si="28"/>
        <v>1168009.7</v>
      </c>
      <c r="AE30">
        <f t="shared" si="28"/>
        <v>3914000</v>
      </c>
    </row>
    <row r="31" spans="1:31" x14ac:dyDescent="0.2">
      <c r="A31" t="s">
        <v>1306</v>
      </c>
      <c r="C31">
        <f t="shared" ref="C31:AE31" si="29">C$2*C118</f>
        <v>-12161563.394618064</v>
      </c>
      <c r="D31">
        <f t="shared" si="29"/>
        <v>-18404302.957957119</v>
      </c>
      <c r="E31">
        <f t="shared" si="29"/>
        <v>-19301549.262232918</v>
      </c>
      <c r="F31">
        <f t="shared" si="29"/>
        <v>-19371946.917330496</v>
      </c>
      <c r="G31">
        <f t="shared" si="29"/>
        <v>-16445794.914496997</v>
      </c>
      <c r="H31">
        <f t="shared" si="29"/>
        <v>-13041289.843552185</v>
      </c>
      <c r="I31">
        <f t="shared" si="29"/>
        <v>-25142273.048699748</v>
      </c>
      <c r="J31">
        <f t="shared" si="29"/>
        <v>-43485881.50809896</v>
      </c>
      <c r="K31">
        <f t="shared" si="29"/>
        <v>-69806669.12511903</v>
      </c>
      <c r="L31">
        <f t="shared" si="29"/>
        <v>-66721737.567174859</v>
      </c>
      <c r="M31">
        <f t="shared" si="29"/>
        <v>-61290475.699533589</v>
      </c>
      <c r="N31">
        <f t="shared" si="29"/>
        <v>-54968047.764145248</v>
      </c>
      <c r="O31">
        <f t="shared" si="29"/>
        <v>72135588.771176815</v>
      </c>
      <c r="P31">
        <f t="shared" si="29"/>
        <v>127535213.02524756</v>
      </c>
      <c r="Q31">
        <f t="shared" si="29"/>
        <v>223674709.61775133</v>
      </c>
      <c r="R31">
        <f t="shared" si="29"/>
        <v>145532200.00840619</v>
      </c>
      <c r="S31">
        <f t="shared" si="29"/>
        <v>157451816.79851314</v>
      </c>
      <c r="T31">
        <f t="shared" si="29"/>
        <v>203423618.62952369</v>
      </c>
      <c r="U31">
        <f t="shared" si="29"/>
        <v>239712820.06874317</v>
      </c>
      <c r="V31">
        <f t="shared" si="29"/>
        <v>109010676.82396401</v>
      </c>
      <c r="W31">
        <f t="shared" si="29"/>
        <v>157149438.27873081</v>
      </c>
      <c r="X31">
        <f t="shared" si="29"/>
        <v>22762009.706567187</v>
      </c>
      <c r="Y31">
        <f t="shared" si="29"/>
        <v>170841505.7665748</v>
      </c>
      <c r="Z31">
        <f t="shared" si="29"/>
        <v>5805520.2613522215</v>
      </c>
      <c r="AA31">
        <f t="shared" si="29"/>
        <v>-245665810.90408996</v>
      </c>
      <c r="AB31">
        <f t="shared" si="29"/>
        <v>-33031840.234665789</v>
      </c>
      <c r="AC31">
        <f t="shared" si="29"/>
        <v>-126547692.39839999</v>
      </c>
      <c r="AD31">
        <f t="shared" si="29"/>
        <v>-279579049.09999996</v>
      </c>
      <c r="AE31">
        <f t="shared" si="29"/>
        <v>-131119000</v>
      </c>
    </row>
    <row r="32" spans="1:31" x14ac:dyDescent="0.2">
      <c r="A32" t="s">
        <v>1345</v>
      </c>
      <c r="C32">
        <f t="shared" ref="C32:AE32" si="30">C$2*C119</f>
        <v>-12161563.394618064</v>
      </c>
      <c r="D32">
        <f t="shared" si="30"/>
        <v>-18404302.957957119</v>
      </c>
      <c r="E32">
        <f t="shared" si="30"/>
        <v>-19301549.262232918</v>
      </c>
      <c r="F32">
        <f t="shared" si="30"/>
        <v>-19371946.917330496</v>
      </c>
      <c r="G32">
        <f t="shared" si="30"/>
        <v>-16445794.914496997</v>
      </c>
      <c r="H32">
        <f t="shared" si="30"/>
        <v>-13041289.843552185</v>
      </c>
      <c r="I32">
        <f t="shared" si="30"/>
        <v>-25142273.048699748</v>
      </c>
      <c r="J32">
        <f t="shared" si="30"/>
        <v>-43485881.50809896</v>
      </c>
      <c r="K32">
        <f t="shared" si="30"/>
        <v>-69806669.12511903</v>
      </c>
      <c r="L32">
        <f t="shared" si="30"/>
        <v>-66721737.567174859</v>
      </c>
      <c r="M32">
        <f t="shared" si="30"/>
        <v>-61290475.699533589</v>
      </c>
      <c r="N32">
        <f t="shared" si="30"/>
        <v>-54968047.764145248</v>
      </c>
      <c r="O32">
        <f t="shared" si="30"/>
        <v>72135588.771176815</v>
      </c>
      <c r="P32">
        <f t="shared" si="30"/>
        <v>127535213.02524756</v>
      </c>
      <c r="Q32">
        <f t="shared" si="30"/>
        <v>223674709.61775133</v>
      </c>
      <c r="R32">
        <f t="shared" si="30"/>
        <v>145532200.00840619</v>
      </c>
      <c r="S32">
        <f t="shared" si="30"/>
        <v>157451816.79851314</v>
      </c>
      <c r="T32">
        <f t="shared" si="30"/>
        <v>203423618.62952369</v>
      </c>
      <c r="U32">
        <f t="shared" si="30"/>
        <v>239712820.06874317</v>
      </c>
      <c r="V32">
        <f t="shared" si="30"/>
        <v>109010676.82396401</v>
      </c>
      <c r="W32">
        <f t="shared" si="30"/>
        <v>157149438.27873081</v>
      </c>
      <c r="X32">
        <f t="shared" si="30"/>
        <v>22762009.706567187</v>
      </c>
      <c r="Y32">
        <f t="shared" si="30"/>
        <v>170841505.7665748</v>
      </c>
      <c r="Z32">
        <f t="shared" si="30"/>
        <v>5805520.2613522215</v>
      </c>
      <c r="AA32">
        <f t="shared" si="30"/>
        <v>-245665810.90408996</v>
      </c>
      <c r="AB32">
        <f t="shared" si="30"/>
        <v>-33031840.234665789</v>
      </c>
      <c r="AC32">
        <f t="shared" si="30"/>
        <v>-126547692.39839999</v>
      </c>
      <c r="AD32">
        <f t="shared" si="30"/>
        <v>-279579049.09999996</v>
      </c>
      <c r="AE32">
        <f t="shared" si="30"/>
        <v>-131119000</v>
      </c>
    </row>
    <row r="33" spans="1:31" x14ac:dyDescent="0.2">
      <c r="A33" s="46" t="s">
        <v>1411</v>
      </c>
      <c r="C33">
        <f t="shared" ref="C33:AE33" si="31">C$2*C120</f>
        <v>-0.89393939393939392</v>
      </c>
      <c r="D33">
        <f t="shared" si="31"/>
        <v>-0.60526315789473684</v>
      </c>
      <c r="E33">
        <f t="shared" si="31"/>
        <v>-0.42241379310344829</v>
      </c>
      <c r="F33">
        <f t="shared" si="31"/>
        <v>-0.39525691699604742</v>
      </c>
      <c r="G33">
        <f t="shared" si="31"/>
        <v>-0.25643407683841707</v>
      </c>
      <c r="H33">
        <f t="shared" si="31"/>
        <v>-0.15885990181520729</v>
      </c>
      <c r="I33">
        <f t="shared" si="31"/>
        <v>-0.25984917778550193</v>
      </c>
      <c r="J33">
        <f t="shared" si="31"/>
        <v>-0.38595482035416118</v>
      </c>
      <c r="K33">
        <f t="shared" si="31"/>
        <v>-0.71705973732523653</v>
      </c>
      <c r="L33">
        <f t="shared" si="31"/>
        <v>-0.48513457757930245</v>
      </c>
      <c r="M33">
        <f t="shared" si="31"/>
        <v>-0.33417338268623281</v>
      </c>
      <c r="N33">
        <f t="shared" si="31"/>
        <v>-0.22250932372745441</v>
      </c>
      <c r="O33">
        <f t="shared" si="31"/>
        <v>0.21469116690224582</v>
      </c>
      <c r="P33">
        <f t="shared" si="31"/>
        <v>0.25913630419536515</v>
      </c>
      <c r="Q33">
        <f t="shared" si="31"/>
        <v>0.41997474134698104</v>
      </c>
      <c r="R33">
        <f t="shared" si="31"/>
        <v>0.2504700510341123</v>
      </c>
      <c r="S33">
        <f t="shared" si="31"/>
        <v>0.22610860777613132</v>
      </c>
      <c r="T33">
        <f t="shared" si="31"/>
        <v>0.24005218525766472</v>
      </c>
      <c r="U33">
        <f t="shared" si="31"/>
        <v>0.22641994345926494</v>
      </c>
      <c r="V33">
        <f t="shared" si="31"/>
        <v>0.11091135389296086</v>
      </c>
      <c r="W33">
        <f t="shared" si="31"/>
        <v>0.15827143821742065</v>
      </c>
      <c r="X33">
        <f t="shared" si="31"/>
        <v>2.3878139151914366E-2</v>
      </c>
      <c r="Y33">
        <f t="shared" si="31"/>
        <v>0.17923894043297031</v>
      </c>
      <c r="Z33">
        <f t="shared" si="31"/>
        <v>5.4047702972623663E-3</v>
      </c>
      <c r="AA33">
        <f t="shared" si="31"/>
        <v>-0.31240212965862824</v>
      </c>
      <c r="AB33">
        <f t="shared" si="31"/>
        <v>-3.9386041123660578E-2</v>
      </c>
      <c r="AC33">
        <f t="shared" si="31"/>
        <v>-0.16509433962264153</v>
      </c>
      <c r="AD33">
        <f t="shared" si="31"/>
        <v>-0.34957514604354756</v>
      </c>
      <c r="AE33">
        <f t="shared" si="31"/>
        <v>-0.15198185291308502</v>
      </c>
    </row>
    <row r="34" spans="1:31" x14ac:dyDescent="0.2">
      <c r="A34" t="s">
        <v>1346</v>
      </c>
      <c r="C34">
        <f t="shared" ref="C34:AE34" si="32">C$2*C121</f>
        <v>-12161563.394618064</v>
      </c>
      <c r="D34">
        <f t="shared" si="32"/>
        <v>-18404302.957957119</v>
      </c>
      <c r="E34">
        <f t="shared" si="32"/>
        <v>-19301549.262232918</v>
      </c>
      <c r="F34">
        <f t="shared" si="32"/>
        <v>-19371946.917330496</v>
      </c>
      <c r="G34">
        <f t="shared" si="32"/>
        <v>-16445794.914496997</v>
      </c>
      <c r="H34">
        <f t="shared" si="32"/>
        <v>-13041289.843552185</v>
      </c>
      <c r="I34">
        <f t="shared" si="32"/>
        <v>-25142273.048699748</v>
      </c>
      <c r="J34">
        <f t="shared" si="32"/>
        <v>-43485881.50809896</v>
      </c>
      <c r="K34">
        <f t="shared" si="32"/>
        <v>-69806669.12511903</v>
      </c>
      <c r="L34">
        <f t="shared" si="32"/>
        <v>-66721737.567174859</v>
      </c>
      <c r="M34">
        <f t="shared" si="32"/>
        <v>-61290475.699533589</v>
      </c>
      <c r="N34">
        <f t="shared" si="32"/>
        <v>-54968047.764145248</v>
      </c>
      <c r="O34">
        <f t="shared" si="32"/>
        <v>72135588.771176815</v>
      </c>
      <c r="P34">
        <f t="shared" si="32"/>
        <v>127535213.02524756</v>
      </c>
      <c r="Q34">
        <f t="shared" si="32"/>
        <v>223674709.61775133</v>
      </c>
      <c r="R34">
        <f t="shared" si="32"/>
        <v>145532200.00840619</v>
      </c>
      <c r="S34">
        <f t="shared" si="32"/>
        <v>157451816.79851314</v>
      </c>
      <c r="T34">
        <f t="shared" si="32"/>
        <v>203423618.62952369</v>
      </c>
      <c r="U34">
        <f t="shared" si="32"/>
        <v>239712820.06874317</v>
      </c>
      <c r="V34">
        <f t="shared" si="32"/>
        <v>109010676.82396401</v>
      </c>
      <c r="W34">
        <f t="shared" si="32"/>
        <v>157149438.27873081</v>
      </c>
      <c r="X34">
        <f t="shared" si="32"/>
        <v>22500377.411089402</v>
      </c>
      <c r="Y34">
        <f t="shared" si="32"/>
        <v>170585179.42633986</v>
      </c>
      <c r="Z34">
        <f t="shared" si="32"/>
        <v>5553106.3369456027</v>
      </c>
      <c r="AA34">
        <f t="shared" si="32"/>
        <v>-245788951.66143537</v>
      </c>
      <c r="AB34">
        <f t="shared" si="32"/>
        <v>-33031840.234665789</v>
      </c>
      <c r="AC34">
        <f t="shared" si="32"/>
        <v>-126547692.39839999</v>
      </c>
      <c r="AD34">
        <f t="shared" si="32"/>
        <v>-279579049.09999996</v>
      </c>
      <c r="AE34">
        <f t="shared" si="32"/>
        <v>-131119000</v>
      </c>
    </row>
    <row r="35" spans="1:31" x14ac:dyDescent="0.2">
      <c r="A35" t="s">
        <v>1347</v>
      </c>
      <c r="C35">
        <f t="shared" ref="C35:AE35" si="33">C$2*C122</f>
        <v>-12161563.394618064</v>
      </c>
      <c r="D35">
        <f t="shared" si="33"/>
        <v>-18404302.957957119</v>
      </c>
      <c r="E35">
        <f t="shared" si="33"/>
        <v>-19301549.262232918</v>
      </c>
      <c r="F35">
        <f t="shared" si="33"/>
        <v>-19371946.917330496</v>
      </c>
      <c r="G35">
        <f t="shared" si="33"/>
        <v>-16445794.914496997</v>
      </c>
      <c r="H35">
        <f t="shared" si="33"/>
        <v>-13041289.843552185</v>
      </c>
      <c r="I35">
        <f t="shared" si="33"/>
        <v>-25142273.048699748</v>
      </c>
      <c r="J35">
        <f t="shared" si="33"/>
        <v>-43485881.50809896</v>
      </c>
      <c r="K35">
        <f t="shared" si="33"/>
        <v>-69806669.12511903</v>
      </c>
      <c r="L35">
        <f t="shared" si="33"/>
        <v>-66721737.567174859</v>
      </c>
      <c r="M35">
        <f t="shared" si="33"/>
        <v>-61290475.699533589</v>
      </c>
      <c r="N35">
        <f t="shared" si="33"/>
        <v>-54968047.764145248</v>
      </c>
      <c r="O35">
        <f t="shared" si="33"/>
        <v>112151278.21784426</v>
      </c>
      <c r="P35">
        <f t="shared" si="33"/>
        <v>205367640.67295492</v>
      </c>
      <c r="Q35">
        <f t="shared" si="33"/>
        <v>223674709.61775133</v>
      </c>
      <c r="R35">
        <f t="shared" si="33"/>
        <v>145532200.00840619</v>
      </c>
      <c r="S35">
        <f t="shared" si="33"/>
        <v>157451816.79851314</v>
      </c>
      <c r="T35">
        <f t="shared" si="33"/>
        <v>203423618.62952369</v>
      </c>
      <c r="U35">
        <f t="shared" si="33"/>
        <v>239712820.06874317</v>
      </c>
      <c r="V35">
        <f t="shared" si="33"/>
        <v>109010676.82396401</v>
      </c>
      <c r="W35">
        <f t="shared" si="33"/>
        <v>157149438.27873081</v>
      </c>
      <c r="X35">
        <f t="shared" si="33"/>
        <v>22500377.411089402</v>
      </c>
      <c r="Y35">
        <f t="shared" si="33"/>
        <v>170585179.42633986</v>
      </c>
      <c r="Z35">
        <f t="shared" si="33"/>
        <v>5553106.3369456027</v>
      </c>
      <c r="AA35">
        <f t="shared" si="33"/>
        <v>-245788951.66143537</v>
      </c>
      <c r="AB35">
        <f t="shared" si="33"/>
        <v>-33031840.234665789</v>
      </c>
      <c r="AC35">
        <f t="shared" si="33"/>
        <v>-126547692.39839999</v>
      </c>
      <c r="AD35">
        <f t="shared" si="33"/>
        <v>-279579049.09999996</v>
      </c>
      <c r="AE35">
        <f t="shared" si="33"/>
        <v>-131119000</v>
      </c>
    </row>
    <row r="36" spans="1:31" x14ac:dyDescent="0.2">
      <c r="A36" t="s">
        <v>1370</v>
      </c>
      <c r="C36">
        <f t="shared" ref="C36:AE36" si="34">C$2*C123</f>
        <v>0</v>
      </c>
      <c r="D36">
        <f t="shared" si="34"/>
        <v>0</v>
      </c>
      <c r="E36">
        <f t="shared" si="34"/>
        <v>0</v>
      </c>
      <c r="F36">
        <f t="shared" si="34"/>
        <v>0</v>
      </c>
      <c r="G36">
        <f t="shared" si="34"/>
        <v>0</v>
      </c>
      <c r="H36">
        <f t="shared" si="34"/>
        <v>0</v>
      </c>
      <c r="I36">
        <f t="shared" si="34"/>
        <v>0</v>
      </c>
      <c r="J36">
        <f t="shared" si="34"/>
        <v>0</v>
      </c>
      <c r="K36">
        <f t="shared" si="34"/>
        <v>0</v>
      </c>
      <c r="L36">
        <f t="shared" si="34"/>
        <v>0</v>
      </c>
      <c r="M36">
        <f t="shared" si="34"/>
        <v>0</v>
      </c>
      <c r="N36">
        <f t="shared" si="34"/>
        <v>0</v>
      </c>
      <c r="O36">
        <f t="shared" si="34"/>
        <v>-40015689.446667448</v>
      </c>
      <c r="P36">
        <f t="shared" si="34"/>
        <v>-77832427.647707358</v>
      </c>
      <c r="Q36">
        <f t="shared" si="34"/>
        <v>0</v>
      </c>
      <c r="R36">
        <f t="shared" si="34"/>
        <v>0</v>
      </c>
      <c r="S36">
        <f t="shared" si="34"/>
        <v>0</v>
      </c>
      <c r="T36">
        <f t="shared" si="34"/>
        <v>0</v>
      </c>
      <c r="U36">
        <f t="shared" si="34"/>
        <v>0</v>
      </c>
      <c r="V36">
        <f t="shared" si="34"/>
        <v>0</v>
      </c>
      <c r="W36">
        <f t="shared" si="34"/>
        <v>0</v>
      </c>
      <c r="X36">
        <f t="shared" si="34"/>
        <v>0</v>
      </c>
      <c r="Y36">
        <f t="shared" si="34"/>
        <v>0</v>
      </c>
      <c r="Z36">
        <f t="shared" si="34"/>
        <v>0</v>
      </c>
      <c r="AA36">
        <f t="shared" si="34"/>
        <v>0</v>
      </c>
      <c r="AB36">
        <f t="shared" si="34"/>
        <v>0</v>
      </c>
      <c r="AC36">
        <f t="shared" si="34"/>
        <v>0</v>
      </c>
      <c r="AD36">
        <f t="shared" si="34"/>
        <v>0</v>
      </c>
      <c r="AE36">
        <f t="shared" si="34"/>
        <v>0</v>
      </c>
    </row>
    <row r="37" spans="1:31" x14ac:dyDescent="0.2">
      <c r="A37" t="s">
        <v>1362</v>
      </c>
      <c r="C37">
        <f t="shared" ref="C37:AE37" si="35">C$2*C124</f>
        <v>0</v>
      </c>
      <c r="D37">
        <f t="shared" si="35"/>
        <v>0</v>
      </c>
      <c r="E37">
        <f t="shared" si="35"/>
        <v>0</v>
      </c>
      <c r="F37">
        <f t="shared" si="35"/>
        <v>0</v>
      </c>
      <c r="G37">
        <f t="shared" si="35"/>
        <v>0</v>
      </c>
      <c r="H37">
        <f t="shared" si="35"/>
        <v>0</v>
      </c>
      <c r="I37">
        <f t="shared" si="35"/>
        <v>0</v>
      </c>
      <c r="J37">
        <f t="shared" si="35"/>
        <v>0</v>
      </c>
      <c r="K37">
        <f t="shared" si="35"/>
        <v>0</v>
      </c>
      <c r="L37">
        <f t="shared" si="35"/>
        <v>0</v>
      </c>
      <c r="M37">
        <f t="shared" si="35"/>
        <v>0</v>
      </c>
      <c r="N37">
        <f t="shared" si="35"/>
        <v>0</v>
      </c>
      <c r="O37">
        <f t="shared" si="35"/>
        <v>0</v>
      </c>
      <c r="P37">
        <f t="shared" si="35"/>
        <v>0</v>
      </c>
      <c r="Q37">
        <f t="shared" si="35"/>
        <v>0</v>
      </c>
      <c r="R37">
        <f t="shared" si="35"/>
        <v>0</v>
      </c>
      <c r="S37">
        <f t="shared" si="35"/>
        <v>0</v>
      </c>
      <c r="T37">
        <f t="shared" si="35"/>
        <v>0</v>
      </c>
      <c r="U37">
        <f t="shared" si="35"/>
        <v>0</v>
      </c>
      <c r="V37">
        <f t="shared" si="35"/>
        <v>0</v>
      </c>
      <c r="W37">
        <f t="shared" si="35"/>
        <v>0</v>
      </c>
      <c r="X37">
        <f t="shared" si="35"/>
        <v>261632.29547778374</v>
      </c>
      <c r="Y37">
        <f t="shared" si="35"/>
        <v>256326.34023492091</v>
      </c>
      <c r="Z37">
        <f t="shared" si="35"/>
        <v>252413.92440661832</v>
      </c>
      <c r="AA37">
        <f t="shared" si="35"/>
        <v>123140.75734540851</v>
      </c>
      <c r="AB37">
        <f t="shared" si="35"/>
        <v>0</v>
      </c>
      <c r="AC37">
        <f t="shared" si="35"/>
        <v>0</v>
      </c>
      <c r="AD37">
        <f t="shared" si="35"/>
        <v>0</v>
      </c>
      <c r="AE37">
        <f t="shared" si="35"/>
        <v>0</v>
      </c>
    </row>
    <row r="38" spans="1:31" x14ac:dyDescent="0.2">
      <c r="A38" t="s">
        <v>1312</v>
      </c>
      <c r="C38">
        <f t="shared" ref="C38:AE38" si="36">C$2*C125</f>
        <v>-12161563.394618064</v>
      </c>
      <c r="D38">
        <f t="shared" si="36"/>
        <v>-18404302.957957119</v>
      </c>
      <c r="E38">
        <f t="shared" si="36"/>
        <v>-19301549.262232918</v>
      </c>
      <c r="F38">
        <f t="shared" si="36"/>
        <v>-19371946.917330496</v>
      </c>
      <c r="G38">
        <f t="shared" si="36"/>
        <v>-16445794.914496997</v>
      </c>
      <c r="H38">
        <f t="shared" si="36"/>
        <v>-13041289.843552185</v>
      </c>
      <c r="I38">
        <f t="shared" si="36"/>
        <v>-25142273.048699748</v>
      </c>
      <c r="J38">
        <f t="shared" si="36"/>
        <v>-43485881.50809896</v>
      </c>
      <c r="K38">
        <f t="shared" si="36"/>
        <v>-69806669.12511903</v>
      </c>
      <c r="L38">
        <f t="shared" si="36"/>
        <v>-66721737.567174859</v>
      </c>
      <c r="M38">
        <f t="shared" si="36"/>
        <v>-61290475.699533589</v>
      </c>
      <c r="N38">
        <f t="shared" si="36"/>
        <v>-54968047.764145248</v>
      </c>
      <c r="O38">
        <f t="shared" si="36"/>
        <v>72135588.771176815</v>
      </c>
      <c r="P38">
        <f t="shared" si="36"/>
        <v>127535213.02524756</v>
      </c>
      <c r="Q38">
        <f t="shared" si="36"/>
        <v>223674709.61775133</v>
      </c>
      <c r="R38">
        <f t="shared" si="36"/>
        <v>145532200.00840619</v>
      </c>
      <c r="S38">
        <f t="shared" si="36"/>
        <v>157451816.79851314</v>
      </c>
      <c r="T38">
        <f t="shared" si="36"/>
        <v>203423618.62952369</v>
      </c>
      <c r="U38">
        <f t="shared" si="36"/>
        <v>239712820.06874317</v>
      </c>
      <c r="V38">
        <f t="shared" si="36"/>
        <v>109010676.82396401</v>
      </c>
      <c r="W38">
        <f t="shared" si="36"/>
        <v>157149438.27873081</v>
      </c>
      <c r="X38">
        <f t="shared" si="36"/>
        <v>22762009.706567187</v>
      </c>
      <c r="Y38">
        <f t="shared" si="36"/>
        <v>170841505.7665748</v>
      </c>
      <c r="Z38">
        <f t="shared" si="36"/>
        <v>5805520.2613522215</v>
      </c>
      <c r="AA38">
        <f t="shared" si="36"/>
        <v>-245665810.90408996</v>
      </c>
      <c r="AB38">
        <f t="shared" si="36"/>
        <v>-33031840.234665789</v>
      </c>
      <c r="AC38">
        <f t="shared" si="36"/>
        <v>-126547692.39839999</v>
      </c>
      <c r="AD38">
        <f t="shared" si="36"/>
        <v>-279579049.09999996</v>
      </c>
      <c r="AE38">
        <f t="shared" si="36"/>
        <v>-131119000</v>
      </c>
    </row>
    <row r="39" spans="1:31" x14ac:dyDescent="0.2">
      <c r="A39" t="s">
        <v>1313</v>
      </c>
      <c r="C39">
        <f t="shared" ref="C39:AE39" si="37">C$2*C126</f>
        <v>-0.40194997660178344</v>
      </c>
      <c r="D39">
        <f t="shared" si="37"/>
        <v>-0.51612066990792793</v>
      </c>
      <c r="E39">
        <f t="shared" si="37"/>
        <v>-0.51799055673135275</v>
      </c>
      <c r="F39">
        <f t="shared" si="37"/>
        <v>-0.5133565933092582</v>
      </c>
      <c r="G39">
        <f t="shared" si="37"/>
        <v>-0.40538919478548341</v>
      </c>
      <c r="H39">
        <f t="shared" si="37"/>
        <v>-0.28174812153982015</v>
      </c>
      <c r="I39">
        <f t="shared" si="37"/>
        <v>-0.5301861734564477</v>
      </c>
      <c r="J39">
        <f t="shared" si="37"/>
        <v>-0.84081462734692858</v>
      </c>
      <c r="K39">
        <f t="shared" si="37"/>
        <v>-1.2803044928166833</v>
      </c>
      <c r="L39">
        <f t="shared" si="37"/>
        <v>-1.0848248891556271</v>
      </c>
      <c r="M39">
        <f t="shared" si="37"/>
        <v>-0.84258555453809048</v>
      </c>
      <c r="N39">
        <f t="shared" si="37"/>
        <v>-0.66819461986618989</v>
      </c>
      <c r="O39">
        <f t="shared" si="37"/>
        <v>0.81415441397085353</v>
      </c>
      <c r="P39">
        <f t="shared" si="37"/>
        <v>1.3715894800327988</v>
      </c>
      <c r="Q39">
        <f t="shared" si="37"/>
        <v>2.3204141822291557</v>
      </c>
      <c r="R39">
        <f t="shared" si="37"/>
        <v>1.6184695065973087</v>
      </c>
      <c r="S39">
        <f t="shared" si="37"/>
        <v>1.8672229078833225</v>
      </c>
      <c r="T39">
        <f t="shared" si="37"/>
        <v>2.5151561542509042</v>
      </c>
      <c r="U39">
        <f t="shared" si="37"/>
        <v>3.1698687330316209</v>
      </c>
      <c r="V39">
        <f t="shared" si="37"/>
        <v>1.5223436164942608</v>
      </c>
      <c r="W39">
        <f t="shared" si="37"/>
        <v>2.4001492706393188</v>
      </c>
      <c r="X39">
        <f t="shared" si="37"/>
        <v>0.41861167276445399</v>
      </c>
      <c r="Y39">
        <f t="shared" si="37"/>
        <v>2.4222839152200026</v>
      </c>
      <c r="Z39">
        <f t="shared" si="37"/>
        <v>7.5724177321985497E-2</v>
      </c>
      <c r="AA39">
        <f t="shared" si="37"/>
        <v>-3.3124863725914886</v>
      </c>
      <c r="AB39">
        <f t="shared" si="37"/>
        <v>-0.42504206184312593</v>
      </c>
      <c r="AC39">
        <f t="shared" si="37"/>
        <v>-1.5705472538729996</v>
      </c>
      <c r="AD39">
        <f t="shared" si="37"/>
        <v>-3.3766098599999999</v>
      </c>
      <c r="AE39">
        <f t="shared" si="37"/>
        <v>-1.4522999999999999</v>
      </c>
    </row>
    <row r="40" spans="1:31" x14ac:dyDescent="0.2">
      <c r="A40" t="s">
        <v>1314</v>
      </c>
      <c r="C40">
        <f t="shared" ref="C40:AE40" si="38">C$2*C127</f>
        <v>-0.40194997660178344</v>
      </c>
      <c r="D40">
        <f t="shared" si="38"/>
        <v>-0.51612066990792793</v>
      </c>
      <c r="E40">
        <f t="shared" si="38"/>
        <v>-0.51799055673135275</v>
      </c>
      <c r="F40">
        <f t="shared" si="38"/>
        <v>-0.5133565933092582</v>
      </c>
      <c r="G40">
        <f t="shared" si="38"/>
        <v>-0.40538919478548341</v>
      </c>
      <c r="H40">
        <f t="shared" si="38"/>
        <v>-0.28174812153982015</v>
      </c>
      <c r="I40">
        <f t="shared" si="38"/>
        <v>-0.5301861734564477</v>
      </c>
      <c r="J40">
        <f t="shared" si="38"/>
        <v>-0.84081462734692858</v>
      </c>
      <c r="K40">
        <f t="shared" si="38"/>
        <v>-1.2803044928166833</v>
      </c>
      <c r="L40">
        <f t="shared" si="38"/>
        <v>-1.0848248891556271</v>
      </c>
      <c r="M40">
        <f t="shared" si="38"/>
        <v>-0.84258555453809048</v>
      </c>
      <c r="N40">
        <f t="shared" si="38"/>
        <v>-0.66819461986618989</v>
      </c>
      <c r="O40">
        <f t="shared" si="38"/>
        <v>0.76892361319469493</v>
      </c>
      <c r="P40">
        <f t="shared" si="38"/>
        <v>1.2962274206903373</v>
      </c>
      <c r="Q40">
        <f t="shared" si="38"/>
        <v>2.2616695193879113</v>
      </c>
      <c r="R40">
        <f t="shared" si="38"/>
        <v>1.5895682654080709</v>
      </c>
      <c r="S40">
        <f t="shared" si="38"/>
        <v>1.825105097931067</v>
      </c>
      <c r="T40">
        <f t="shared" si="38"/>
        <v>2.4460584577055497</v>
      </c>
      <c r="U40">
        <f t="shared" si="38"/>
        <v>3.0610320383352558</v>
      </c>
      <c r="V40">
        <f t="shared" si="38"/>
        <v>1.4679742016194657</v>
      </c>
      <c r="W40">
        <f t="shared" si="38"/>
        <v>2.2928800294934271</v>
      </c>
      <c r="X40">
        <f t="shared" si="38"/>
        <v>0.41861167276445399</v>
      </c>
      <c r="Y40">
        <f t="shared" si="38"/>
        <v>2.3325696961377802</v>
      </c>
      <c r="Z40">
        <f t="shared" si="38"/>
        <v>7.5724177321985497E-2</v>
      </c>
      <c r="AA40">
        <f t="shared" si="38"/>
        <v>-3.3124863725914886</v>
      </c>
      <c r="AB40">
        <f t="shared" si="38"/>
        <v>-0.42504206184312593</v>
      </c>
      <c r="AC40">
        <f t="shared" si="38"/>
        <v>-1.5705472538729996</v>
      </c>
      <c r="AD40">
        <f t="shared" si="38"/>
        <v>-3.3766098599999999</v>
      </c>
      <c r="AE40">
        <f t="shared" si="38"/>
        <v>-1.4522999999999999</v>
      </c>
    </row>
    <row r="41" spans="1:31" x14ac:dyDescent="0.2">
      <c r="A41" t="s">
        <v>1315</v>
      </c>
      <c r="C41">
        <f t="shared" ref="C41:AE41" si="39">C$2*C128</f>
        <v>62366991.238738291</v>
      </c>
      <c r="D41">
        <f t="shared" si="39"/>
        <v>71248001.906438097</v>
      </c>
      <c r="E41">
        <f t="shared" si="39"/>
        <v>73184234.751868039</v>
      </c>
      <c r="F41">
        <f t="shared" si="39"/>
        <v>72769726.751269847</v>
      </c>
      <c r="G41">
        <f t="shared" si="39"/>
        <v>76252561.136217192</v>
      </c>
      <c r="H41">
        <f t="shared" si="39"/>
        <v>82943138.762777418</v>
      </c>
      <c r="I41">
        <f t="shared" si="39"/>
        <v>85045913.204227671</v>
      </c>
      <c r="J41">
        <f t="shared" si="39"/>
        <v>90142334.840151966</v>
      </c>
      <c r="K41">
        <f t="shared" si="39"/>
        <v>93921075.357607216</v>
      </c>
      <c r="L41">
        <f t="shared" si="39"/>
        <v>102540986.44572572</v>
      </c>
      <c r="M41">
        <f t="shared" si="39"/>
        <v>116446928.56202988</v>
      </c>
      <c r="N41">
        <f t="shared" si="39"/>
        <v>129095200.55814788</v>
      </c>
      <c r="O41">
        <f t="shared" si="39"/>
        <v>133246923.6998446</v>
      </c>
      <c r="P41">
        <f t="shared" si="39"/>
        <v>140914993.04090816</v>
      </c>
      <c r="Q41">
        <f t="shared" si="39"/>
        <v>141483583.2199952</v>
      </c>
      <c r="R41">
        <f t="shared" si="39"/>
        <v>129757902.56732029</v>
      </c>
      <c r="S41">
        <f t="shared" si="39"/>
        <v>118783455.48134747</v>
      </c>
      <c r="T41">
        <f t="shared" si="39"/>
        <v>111866406.79906714</v>
      </c>
      <c r="U41">
        <f t="shared" si="39"/>
        <v>103024815.19957879</v>
      </c>
      <c r="V41">
        <f t="shared" si="39"/>
        <v>96913482.014322132</v>
      </c>
      <c r="W41">
        <f t="shared" si="39"/>
        <v>93860586.00265491</v>
      </c>
      <c r="X41">
        <f t="shared" si="39"/>
        <v>89347428.905663148</v>
      </c>
      <c r="Y41">
        <f t="shared" si="39"/>
        <v>88945240.061517552</v>
      </c>
      <c r="Z41">
        <f t="shared" si="39"/>
        <v>92762117.219432235</v>
      </c>
      <c r="AA41">
        <f t="shared" si="39"/>
        <v>91493582.707638517</v>
      </c>
      <c r="AB41">
        <f t="shared" si="39"/>
        <v>94723659.496468067</v>
      </c>
      <c r="AC41">
        <f t="shared" si="39"/>
        <v>91069142.922419995</v>
      </c>
      <c r="AD41">
        <f t="shared" si="39"/>
        <v>87919275.599999994</v>
      </c>
      <c r="AE41">
        <f t="shared" si="39"/>
        <v>93318000</v>
      </c>
    </row>
    <row r="81" spans="1:47" ht="18" x14ac:dyDescent="0.2">
      <c r="A81" s="23"/>
    </row>
    <row r="82" spans="1:47" ht="18" x14ac:dyDescent="0.2">
      <c r="A82" s="23"/>
    </row>
    <row r="83" spans="1:47" ht="18" x14ac:dyDescent="0.2">
      <c r="A83" s="23"/>
    </row>
    <row r="84" spans="1:47" ht="18" x14ac:dyDescent="0.2">
      <c r="A84" s="23"/>
    </row>
    <row r="85" spans="1:47" ht="18" x14ac:dyDescent="0.2">
      <c r="A85" s="23"/>
    </row>
    <row r="86" spans="1:47" ht="18" x14ac:dyDescent="0.2">
      <c r="A86" s="23"/>
    </row>
    <row r="87" spans="1:47" ht="18" x14ac:dyDescent="0.2">
      <c r="A87" s="23"/>
    </row>
    <row r="88" spans="1:47" ht="18" x14ac:dyDescent="0.2">
      <c r="A88" s="24"/>
    </row>
    <row r="89" spans="1:47" ht="18" x14ac:dyDescent="0.2">
      <c r="A89" s="24"/>
    </row>
    <row r="90" spans="1:47" x14ac:dyDescent="0.2">
      <c r="A90" t="s">
        <v>1285</v>
      </c>
      <c r="B90" s="19">
        <v>832900000</v>
      </c>
      <c r="C90" s="19">
        <v>6600000</v>
      </c>
      <c r="D90" s="19">
        <v>15200000</v>
      </c>
      <c r="E90" s="19">
        <v>23200000</v>
      </c>
      <c r="F90" s="19">
        <v>25300000</v>
      </c>
      <c r="G90" s="19">
        <v>34013038</v>
      </c>
      <c r="H90" s="19">
        <v>45162391</v>
      </c>
      <c r="I90" s="19">
        <v>53836499</v>
      </c>
      <c r="J90" s="19">
        <v>64321000</v>
      </c>
      <c r="K90" s="19">
        <v>56648000</v>
      </c>
      <c r="L90" s="19">
        <v>82406000</v>
      </c>
      <c r="M90" s="19">
        <v>114279000</v>
      </c>
      <c r="N90" s="19">
        <v>157126000</v>
      </c>
      <c r="O90" s="19">
        <v>222855000</v>
      </c>
      <c r="P90" s="19">
        <v>326527000</v>
      </c>
      <c r="Q90" s="19">
        <v>362648000</v>
      </c>
      <c r="R90" s="19">
        <v>402084000</v>
      </c>
      <c r="S90" s="19">
        <v>496005000</v>
      </c>
      <c r="T90" s="19">
        <v>613200000</v>
      </c>
      <c r="U90" s="19">
        <v>778200000</v>
      </c>
      <c r="V90" s="19">
        <v>723100000</v>
      </c>
      <c r="W90" s="19">
        <v>740500000</v>
      </c>
      <c r="X90" s="19">
        <v>728700000</v>
      </c>
      <c r="Y90" s="19">
        <v>743700000</v>
      </c>
      <c r="Z90" s="19">
        <v>851100000</v>
      </c>
      <c r="AA90" s="19">
        <v>638600000</v>
      </c>
      <c r="AB90" s="19">
        <v>690600000</v>
      </c>
      <c r="AC90" s="19">
        <v>678400000</v>
      </c>
      <c r="AD90" s="19">
        <v>753200000</v>
      </c>
      <c r="AE90" s="19">
        <v>837600000</v>
      </c>
    </row>
    <row r="91" spans="1:47" x14ac:dyDescent="0.2">
      <c r="A91" t="s">
        <v>1332</v>
      </c>
      <c r="B91" s="19">
        <v>832900000</v>
      </c>
      <c r="C91" s="19">
        <v>6600000</v>
      </c>
      <c r="D91" s="19">
        <v>15200000</v>
      </c>
      <c r="E91" s="19">
        <v>23200000</v>
      </c>
      <c r="F91" s="19">
        <v>25300000</v>
      </c>
      <c r="G91" s="19">
        <v>34013038</v>
      </c>
      <c r="H91" s="19">
        <v>45162391</v>
      </c>
      <c r="I91" s="19">
        <v>53836499</v>
      </c>
      <c r="J91" s="19">
        <v>64321000</v>
      </c>
      <c r="K91" s="19">
        <v>56648000</v>
      </c>
      <c r="L91" s="19">
        <v>82406000</v>
      </c>
      <c r="M91" s="19">
        <v>114279000</v>
      </c>
      <c r="N91" s="19">
        <v>157126000</v>
      </c>
      <c r="O91" s="19">
        <v>222855000</v>
      </c>
      <c r="P91" s="19">
        <v>326527000</v>
      </c>
      <c r="Q91" s="19">
        <v>362648000</v>
      </c>
      <c r="R91" s="19">
        <v>402084000</v>
      </c>
      <c r="S91" s="19">
        <v>496005000</v>
      </c>
      <c r="T91" s="19">
        <v>613200000</v>
      </c>
      <c r="U91" s="19">
        <v>778200000</v>
      </c>
      <c r="V91" s="19">
        <v>723100000</v>
      </c>
      <c r="W91" s="19">
        <v>740500000</v>
      </c>
      <c r="X91" s="19">
        <v>728700000</v>
      </c>
      <c r="Y91" s="19">
        <v>743700000</v>
      </c>
      <c r="Z91" s="19">
        <v>851100000</v>
      </c>
      <c r="AA91" s="19">
        <v>586900000</v>
      </c>
      <c r="AB91" s="19">
        <v>666400000</v>
      </c>
      <c r="AC91" s="19">
        <v>678400000</v>
      </c>
      <c r="AD91" s="19">
        <v>753200000</v>
      </c>
      <c r="AE91" s="19">
        <v>837600000</v>
      </c>
    </row>
    <row r="92" spans="1:47" x14ac:dyDescent="0.2">
      <c r="A92" t="s">
        <v>1349</v>
      </c>
      <c r="B92" s="19">
        <v>246300000</v>
      </c>
      <c r="C92" s="19">
        <v>-1600000</v>
      </c>
      <c r="D92" s="19">
        <v>-2200000</v>
      </c>
      <c r="E92" s="19">
        <v>-1900000</v>
      </c>
      <c r="F92" s="19">
        <v>-100000</v>
      </c>
      <c r="G92" s="19">
        <v>701739</v>
      </c>
      <c r="H92" s="19">
        <v>7402906</v>
      </c>
      <c r="I92" s="19">
        <v>10716761</v>
      </c>
      <c r="J92" s="19">
        <v>12553000</v>
      </c>
      <c r="K92" s="19">
        <v>13751000</v>
      </c>
      <c r="L92" s="19">
        <v>20322000</v>
      </c>
      <c r="M92" s="19">
        <v>27644000</v>
      </c>
      <c r="N92" s="19">
        <v>30813000</v>
      </c>
      <c r="O92" s="19">
        <v>32340000</v>
      </c>
      <c r="P92" s="19">
        <v>43267000</v>
      </c>
      <c r="Q92" s="19">
        <v>44286000</v>
      </c>
      <c r="R92" s="19">
        <v>46714000</v>
      </c>
      <c r="S92" s="19">
        <v>64659000</v>
      </c>
      <c r="T92" s="19">
        <v>79700000</v>
      </c>
      <c r="U92" s="19">
        <v>109200000</v>
      </c>
      <c r="V92" s="19">
        <v>147400000</v>
      </c>
      <c r="W92" s="19">
        <v>157300000</v>
      </c>
      <c r="X92" s="19">
        <v>171200000</v>
      </c>
      <c r="Y92" s="19">
        <v>177200000</v>
      </c>
      <c r="Z92" s="19">
        <v>201000000</v>
      </c>
      <c r="AA92" s="19">
        <v>186100000</v>
      </c>
      <c r="AB92" s="19">
        <v>197600000</v>
      </c>
      <c r="AC92" s="19">
        <v>202000000</v>
      </c>
      <c r="AD92" s="19">
        <v>236200000</v>
      </c>
      <c r="AE92" s="19">
        <v>252200000</v>
      </c>
    </row>
    <row r="93" spans="1:47" x14ac:dyDescent="0.2">
      <c r="A93" t="s">
        <v>1350</v>
      </c>
      <c r="B93" s="19">
        <v>586600000</v>
      </c>
      <c r="C93" s="19">
        <v>8200000</v>
      </c>
      <c r="D93" s="19">
        <v>17400000</v>
      </c>
      <c r="E93" s="19">
        <v>25100000</v>
      </c>
      <c r="F93" s="19">
        <v>25400000</v>
      </c>
      <c r="G93" s="19">
        <v>33311299</v>
      </c>
      <c r="H93" s="19">
        <v>37759485</v>
      </c>
      <c r="I93" s="19">
        <v>43119738</v>
      </c>
      <c r="J93" s="19">
        <v>51768000</v>
      </c>
      <c r="K93" s="19">
        <v>42897000</v>
      </c>
      <c r="L93" s="19">
        <v>62084000</v>
      </c>
      <c r="M93" s="19">
        <v>86635000</v>
      </c>
      <c r="N93" s="19">
        <v>126313000</v>
      </c>
      <c r="O93" s="19">
        <v>190515000</v>
      </c>
      <c r="P93" s="19">
        <v>283260000</v>
      </c>
      <c r="Q93" s="19">
        <v>318362000</v>
      </c>
      <c r="R93" s="19">
        <v>355370000</v>
      </c>
      <c r="S93" s="19">
        <v>431346000</v>
      </c>
      <c r="T93" s="19">
        <v>533500000</v>
      </c>
      <c r="U93" s="19">
        <v>669000000</v>
      </c>
      <c r="V93" s="19">
        <v>575700000</v>
      </c>
      <c r="W93" s="19">
        <v>583200000</v>
      </c>
      <c r="X93" s="19">
        <v>557500000</v>
      </c>
      <c r="Y93" s="19">
        <v>566500000</v>
      </c>
      <c r="Z93" s="19">
        <v>650100000</v>
      </c>
      <c r="AA93" s="19">
        <v>452500000</v>
      </c>
      <c r="AB93" s="19">
        <v>493000000</v>
      </c>
      <c r="AC93" s="19">
        <v>476400000</v>
      </c>
      <c r="AD93" s="19">
        <v>517000000</v>
      </c>
      <c r="AE93" s="19">
        <v>585400000</v>
      </c>
    </row>
    <row r="94" spans="1:47" x14ac:dyDescent="0.2">
      <c r="A94" t="s">
        <v>1287</v>
      </c>
      <c r="B94" s="19">
        <v>663300000</v>
      </c>
      <c r="C94" s="19">
        <v>17100000</v>
      </c>
      <c r="D94" s="19">
        <v>29900000</v>
      </c>
      <c r="E94" s="19">
        <v>38100000</v>
      </c>
      <c r="F94" s="19">
        <v>37800000</v>
      </c>
      <c r="G94" s="19">
        <v>44858426</v>
      </c>
      <c r="H94" s="19">
        <v>50895990</v>
      </c>
      <c r="I94" s="19">
        <v>61779505</v>
      </c>
      <c r="J94" s="19">
        <v>79114000</v>
      </c>
      <c r="K94" s="19">
        <v>85532000</v>
      </c>
      <c r="L94" s="19">
        <v>102829000</v>
      </c>
      <c r="M94" s="19">
        <v>132224000</v>
      </c>
      <c r="N94" s="19">
        <v>174040000</v>
      </c>
      <c r="O94" s="19">
        <v>128910000</v>
      </c>
      <c r="P94" s="19">
        <v>156798000</v>
      </c>
      <c r="Q94" s="19">
        <v>183287000</v>
      </c>
      <c r="R94" s="19">
        <v>197592000</v>
      </c>
      <c r="S94" s="19">
        <v>251028000</v>
      </c>
      <c r="T94" s="19">
        <v>305500000</v>
      </c>
      <c r="U94" s="19">
        <v>394600000</v>
      </c>
      <c r="V94" s="19">
        <v>441500000</v>
      </c>
      <c r="W94" s="19">
        <v>429800000</v>
      </c>
      <c r="X94" s="19">
        <v>514300000</v>
      </c>
      <c r="Y94" s="19">
        <v>505800000</v>
      </c>
      <c r="Z94" s="19">
        <v>642500000</v>
      </c>
      <c r="AA94" s="19">
        <v>584500000</v>
      </c>
      <c r="AB94" s="19">
        <v>619700000</v>
      </c>
      <c r="AC94" s="19">
        <v>600100000</v>
      </c>
      <c r="AD94" s="19">
        <v>661600000</v>
      </c>
      <c r="AE94" s="19">
        <v>673400000</v>
      </c>
    </row>
    <row r="95" spans="1:47" x14ac:dyDescent="0.2">
      <c r="A95" s="46" t="s">
        <v>1408</v>
      </c>
      <c r="B95" s="19"/>
      <c r="C95" s="48">
        <f t="shared" ref="C95:AU95" si="40">C94/C$3</f>
        <v>1.2569406695794072</v>
      </c>
      <c r="D95" s="48">
        <f t="shared" si="40"/>
        <v>0.98332267526753658</v>
      </c>
      <c r="E95" s="48">
        <f t="shared" si="40"/>
        <v>0.83381729096390345</v>
      </c>
      <c r="F95" s="48">
        <f t="shared" si="40"/>
        <v>0.77125502801602042</v>
      </c>
      <c r="G95" s="48">
        <f t="shared" si="40"/>
        <v>0.69946324391983816</v>
      </c>
      <c r="H95" s="48">
        <f t="shared" si="40"/>
        <v>0.61997947067983339</v>
      </c>
      <c r="I95" s="48">
        <f t="shared" si="40"/>
        <v>0.63850048669627024</v>
      </c>
      <c r="J95" s="48">
        <f t="shared" si="40"/>
        <v>0.70216880970464557</v>
      </c>
      <c r="K95" s="48">
        <f t="shared" si="40"/>
        <v>0.87859160480746623</v>
      </c>
      <c r="L95" s="48">
        <f t="shared" si="40"/>
        <v>0.74767092849878802</v>
      </c>
      <c r="M95" s="48">
        <f t="shared" si="40"/>
        <v>0.72092345259184687</v>
      </c>
      <c r="N95" s="48">
        <f t="shared" si="40"/>
        <v>0.70450969748258341</v>
      </c>
      <c r="O95" s="48">
        <f t="shared" si="40"/>
        <v>0.38366413578684105</v>
      </c>
      <c r="P95" s="48">
        <f t="shared" si="40"/>
        <v>0.31859478854033141</v>
      </c>
      <c r="Q95" s="48">
        <f t="shared" si="40"/>
        <v>0.3441422168327033</v>
      </c>
      <c r="R95" s="48">
        <f t="shared" si="40"/>
        <v>0.34006823452867224</v>
      </c>
      <c r="S95" s="48">
        <f t="shared" si="40"/>
        <v>0.36048864183930257</v>
      </c>
      <c r="T95" s="48">
        <f t="shared" si="40"/>
        <v>0.36050849498344845</v>
      </c>
      <c r="U95" s="48">
        <f t="shared" si="40"/>
        <v>0.37271811187822218</v>
      </c>
      <c r="V95" s="48">
        <f t="shared" si="40"/>
        <v>0.44919785997491979</v>
      </c>
      <c r="W95" s="48">
        <f t="shared" si="40"/>
        <v>0.43286864331766539</v>
      </c>
      <c r="X95" s="48">
        <f t="shared" si="40"/>
        <v>0.53951857169652462</v>
      </c>
      <c r="Y95" s="48">
        <f t="shared" si="40"/>
        <v>0.53066177135470938</v>
      </c>
      <c r="Z95" s="48">
        <f t="shared" si="40"/>
        <v>0.59814878937004012</v>
      </c>
      <c r="AA95" s="48">
        <f t="shared" si="40"/>
        <v>0.74328228300663468</v>
      </c>
      <c r="AB95" s="48">
        <f t="shared" si="40"/>
        <v>0.73890917099791475</v>
      </c>
      <c r="AC95" s="48">
        <f t="shared" si="40"/>
        <v>0.78289150382642458</v>
      </c>
      <c r="AD95" s="48">
        <f t="shared" si="40"/>
        <v>0.82723979985956353</v>
      </c>
      <c r="AE95" s="48">
        <f t="shared" si="40"/>
        <v>0.78054728720987376</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549500000</v>
      </c>
      <c r="C96" s="19">
        <v>2500000</v>
      </c>
      <c r="D96" s="19">
        <v>8800000</v>
      </c>
      <c r="E96" s="19">
        <v>11800000</v>
      </c>
      <c r="F96" s="19">
        <v>11100000</v>
      </c>
      <c r="G96" s="19">
        <v>13474923</v>
      </c>
      <c r="H96" s="19">
        <v>17077846</v>
      </c>
      <c r="I96" s="19">
        <v>25484836</v>
      </c>
      <c r="J96" s="19">
        <v>31525000</v>
      </c>
      <c r="K96" s="19">
        <v>34835000</v>
      </c>
      <c r="L96" s="19">
        <v>43586000</v>
      </c>
      <c r="M96" s="19">
        <v>48467000</v>
      </c>
      <c r="N96" s="19">
        <v>73332000</v>
      </c>
      <c r="O96" s="19">
        <v>110428000</v>
      </c>
      <c r="P96" s="19">
        <v>138884000</v>
      </c>
      <c r="Q96" s="19">
        <v>161414000</v>
      </c>
      <c r="R96" s="19">
        <v>169841000</v>
      </c>
      <c r="S96" s="19">
        <v>208383000</v>
      </c>
      <c r="T96" s="19">
        <v>251800000</v>
      </c>
      <c r="U96" s="19">
        <v>327100000</v>
      </c>
      <c r="V96" s="19">
        <v>366000000</v>
      </c>
      <c r="W96" s="19">
        <v>359200000</v>
      </c>
      <c r="X96" s="19">
        <v>439900000</v>
      </c>
      <c r="Y96" s="19">
        <v>435000000</v>
      </c>
      <c r="Z96" s="19">
        <v>556600000</v>
      </c>
      <c r="AA96" s="19">
        <v>507300000</v>
      </c>
      <c r="AB96" s="19">
        <v>537800000</v>
      </c>
      <c r="AC96" s="19">
        <v>514700000</v>
      </c>
      <c r="AD96" s="19">
        <v>572900000</v>
      </c>
      <c r="AE96" s="19">
        <v>560000000</v>
      </c>
    </row>
    <row r="97" spans="1:47" x14ac:dyDescent="0.2">
      <c r="A97" s="46" t="s">
        <v>1409</v>
      </c>
      <c r="B97" s="19"/>
      <c r="C97" s="48">
        <f t="shared" ref="C97:AU97" si="41">C96/C$3</f>
        <v>0.18376325578646305</v>
      </c>
      <c r="D97" s="48">
        <f t="shared" si="41"/>
        <v>0.28940600476101414</v>
      </c>
      <c r="E97" s="48">
        <f t="shared" si="41"/>
        <v>0.25824262554787558</v>
      </c>
      <c r="F97" s="48">
        <f t="shared" si="41"/>
        <v>0.22647965108406948</v>
      </c>
      <c r="G97" s="48">
        <f t="shared" si="41"/>
        <v>0.2101102110259071</v>
      </c>
      <c r="H97" s="48">
        <f t="shared" si="41"/>
        <v>0.2080304150372497</v>
      </c>
      <c r="I97" s="48">
        <f t="shared" si="41"/>
        <v>0.26338961746900741</v>
      </c>
      <c r="J97" s="48">
        <f t="shared" si="41"/>
        <v>0.27979715001060435</v>
      </c>
      <c r="K97" s="48">
        <f t="shared" si="41"/>
        <v>0.35782793052270595</v>
      </c>
      <c r="L97" s="48">
        <f t="shared" si="41"/>
        <v>0.31691434410086816</v>
      </c>
      <c r="M97" s="48">
        <f t="shared" si="41"/>
        <v>0.26425608797774264</v>
      </c>
      <c r="N97" s="48">
        <f t="shared" si="41"/>
        <v>0.2968461568363181</v>
      </c>
      <c r="O97" s="48">
        <f t="shared" si="41"/>
        <v>0.32865769286067248</v>
      </c>
      <c r="P97" s="48">
        <f t="shared" si="41"/>
        <v>0.28219568241709325</v>
      </c>
      <c r="Q97" s="48">
        <f t="shared" si="41"/>
        <v>0.30307316824343228</v>
      </c>
      <c r="R97" s="48">
        <f t="shared" si="41"/>
        <v>0.29230702164350897</v>
      </c>
      <c r="S97" s="48">
        <f t="shared" si="41"/>
        <v>0.29924830956068404</v>
      </c>
      <c r="T97" s="48">
        <f t="shared" si="41"/>
        <v>0.2971392439830845</v>
      </c>
      <c r="U97" s="48">
        <f t="shared" si="41"/>
        <v>0.30896121235521151</v>
      </c>
      <c r="V97" s="48">
        <f t="shared" si="41"/>
        <v>0.37238146489427099</v>
      </c>
      <c r="W97" s="48">
        <f t="shared" si="41"/>
        <v>0.36176458045534066</v>
      </c>
      <c r="X97" s="48">
        <f t="shared" si="41"/>
        <v>0.46147038632957654</v>
      </c>
      <c r="Y97" s="48">
        <f t="shared" si="41"/>
        <v>0.45638171320541437</v>
      </c>
      <c r="Z97" s="48">
        <f t="shared" si="41"/>
        <v>0.51817839091574214</v>
      </c>
      <c r="AA97" s="48">
        <f t="shared" si="41"/>
        <v>0.6451105255248345</v>
      </c>
      <c r="AB97" s="48">
        <f t="shared" si="41"/>
        <v>0.64125440077889062</v>
      </c>
      <c r="AC97" s="48">
        <f t="shared" si="41"/>
        <v>0.67147851527988789</v>
      </c>
      <c r="AD97" s="48">
        <f t="shared" si="41"/>
        <v>0.71633265015045944</v>
      </c>
      <c r="AE97" s="48">
        <f t="shared" si="41"/>
        <v>0.64910377314750423</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266500000</v>
      </c>
      <c r="Z98" s="19">
        <v>556600000</v>
      </c>
      <c r="AA98" s="19">
        <v>507300000</v>
      </c>
      <c r="AB98" s="19">
        <v>537800000</v>
      </c>
      <c r="AC98" s="19">
        <v>247900000</v>
      </c>
      <c r="AD98" s="19">
        <v>283700000</v>
      </c>
      <c r="AE98" s="19">
        <v>275900000</v>
      </c>
    </row>
    <row r="99" spans="1:47" x14ac:dyDescent="0.2">
      <c r="A99" t="s">
        <v>1335</v>
      </c>
      <c r="B99" s="19">
        <v>266500000</v>
      </c>
      <c r="Z99" s="19">
        <v>556600000</v>
      </c>
      <c r="AA99" s="19">
        <v>507300000</v>
      </c>
      <c r="AB99" s="19">
        <v>537800000</v>
      </c>
      <c r="AC99" s="19">
        <v>247900000</v>
      </c>
      <c r="AD99" s="19">
        <v>283700000</v>
      </c>
      <c r="AE99" s="19">
        <v>275900000</v>
      </c>
    </row>
    <row r="100" spans="1:47" x14ac:dyDescent="0.2">
      <c r="A100" s="46" t="s">
        <v>1410</v>
      </c>
      <c r="B100" s="19"/>
      <c r="C100" s="48">
        <f t="shared" ref="C100:AU100" si="42">C99/C$3</f>
        <v>0</v>
      </c>
      <c r="D100" s="48">
        <f t="shared" si="42"/>
        <v>0</v>
      </c>
      <c r="E100" s="48">
        <f t="shared" si="42"/>
        <v>0</v>
      </c>
      <c r="F100" s="48">
        <f t="shared" si="42"/>
        <v>0</v>
      </c>
      <c r="G100" s="48">
        <f t="shared" si="42"/>
        <v>0</v>
      </c>
      <c r="H100" s="48">
        <f t="shared" si="42"/>
        <v>0</v>
      </c>
      <c r="I100" s="48">
        <f t="shared" si="42"/>
        <v>0</v>
      </c>
      <c r="J100" s="48">
        <f t="shared" si="42"/>
        <v>0</v>
      </c>
      <c r="K100" s="48">
        <f t="shared" si="42"/>
        <v>0</v>
      </c>
      <c r="L100" s="48">
        <f t="shared" si="42"/>
        <v>0</v>
      </c>
      <c r="M100" s="48">
        <f t="shared" si="42"/>
        <v>0</v>
      </c>
      <c r="N100" s="48">
        <f t="shared" si="42"/>
        <v>0</v>
      </c>
      <c r="O100" s="48">
        <f t="shared" si="42"/>
        <v>0</v>
      </c>
      <c r="P100" s="48">
        <f t="shared" si="42"/>
        <v>0</v>
      </c>
      <c r="Q100" s="48">
        <f t="shared" si="42"/>
        <v>0</v>
      </c>
      <c r="R100" s="48">
        <f t="shared" si="42"/>
        <v>0</v>
      </c>
      <c r="S100" s="48">
        <f t="shared" si="42"/>
        <v>0</v>
      </c>
      <c r="T100" s="48">
        <f t="shared" si="42"/>
        <v>0</v>
      </c>
      <c r="U100" s="48">
        <f t="shared" si="42"/>
        <v>0</v>
      </c>
      <c r="V100" s="48">
        <f t="shared" si="42"/>
        <v>0</v>
      </c>
      <c r="W100" s="48">
        <f t="shared" si="42"/>
        <v>0</v>
      </c>
      <c r="X100" s="48">
        <f t="shared" si="42"/>
        <v>0</v>
      </c>
      <c r="Y100" s="48">
        <f t="shared" si="42"/>
        <v>0</v>
      </c>
      <c r="Z100" s="48">
        <f t="shared" si="42"/>
        <v>0.51817839091574214</v>
      </c>
      <c r="AA100" s="48">
        <f t="shared" si="42"/>
        <v>0.6451105255248345</v>
      </c>
      <c r="AB100" s="48">
        <f t="shared" si="42"/>
        <v>0.64125440077889062</v>
      </c>
      <c r="AC100" s="48">
        <f t="shared" si="42"/>
        <v>0.32341077120241735</v>
      </c>
      <c r="AD100" s="48">
        <f t="shared" si="42"/>
        <v>0.35472782832551114</v>
      </c>
      <c r="AE100" s="48">
        <f t="shared" si="42"/>
        <v>0.31979951966320785</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1354</v>
      </c>
      <c r="B101" s="19">
        <v>283000000</v>
      </c>
      <c r="AC101" s="19">
        <v>266800000</v>
      </c>
      <c r="AD101" s="19">
        <v>289200000</v>
      </c>
      <c r="AE101" s="19">
        <v>284100000</v>
      </c>
    </row>
    <row r="102" spans="1:47" x14ac:dyDescent="0.2">
      <c r="A102" t="s">
        <v>1336</v>
      </c>
      <c r="B102" s="19">
        <v>113800000</v>
      </c>
      <c r="C102" s="19">
        <v>13000000</v>
      </c>
      <c r="D102" s="19">
        <v>18600000</v>
      </c>
      <c r="E102" s="19">
        <v>23000000</v>
      </c>
      <c r="F102" s="19">
        <v>23500000</v>
      </c>
      <c r="G102" s="19">
        <v>28098769</v>
      </c>
      <c r="H102" s="19">
        <v>33818144</v>
      </c>
      <c r="I102" s="19">
        <v>36294669</v>
      </c>
      <c r="J102" s="19">
        <v>47589000</v>
      </c>
      <c r="K102" s="19">
        <v>50697000</v>
      </c>
      <c r="L102" s="19">
        <v>59243000</v>
      </c>
      <c r="M102" s="19">
        <v>83757000</v>
      </c>
      <c r="N102" s="19">
        <v>100708000</v>
      </c>
      <c r="O102" s="19">
        <v>18482000</v>
      </c>
      <c r="P102" s="19">
        <v>17914000</v>
      </c>
      <c r="Q102" s="19">
        <v>21873000</v>
      </c>
      <c r="R102" s="19">
        <v>27751000</v>
      </c>
      <c r="S102" s="19">
        <v>42645000</v>
      </c>
      <c r="T102" s="19">
        <v>53700000</v>
      </c>
      <c r="U102" s="19">
        <v>67500000</v>
      </c>
      <c r="V102" s="19">
        <v>75500000</v>
      </c>
      <c r="W102" s="19">
        <v>70600000</v>
      </c>
      <c r="X102" s="19">
        <v>74400000</v>
      </c>
      <c r="Y102" s="19">
        <v>70800000</v>
      </c>
      <c r="Z102" s="19">
        <v>85900000</v>
      </c>
      <c r="AA102" s="19">
        <v>77200000</v>
      </c>
      <c r="AB102" s="19">
        <v>81900000</v>
      </c>
      <c r="AC102" s="19">
        <v>85400000</v>
      </c>
      <c r="AD102" s="19">
        <v>88700000</v>
      </c>
      <c r="AE102" s="19">
        <v>113400000</v>
      </c>
    </row>
    <row r="103" spans="1:47" x14ac:dyDescent="0.2">
      <c r="A103" s="46"/>
      <c r="B103" s="19"/>
      <c r="C103" s="48">
        <f t="shared" ref="C103:AU103" si="43">C102/C$3</f>
        <v>0.95556893008960775</v>
      </c>
      <c r="D103" s="48">
        <f t="shared" si="43"/>
        <v>0.61169905551759807</v>
      </c>
      <c r="E103" s="48">
        <f t="shared" si="43"/>
        <v>0.50335427013568979</v>
      </c>
      <c r="F103" s="48">
        <f t="shared" si="43"/>
        <v>0.47948394598879573</v>
      </c>
      <c r="G103" s="48">
        <f t="shared" si="43"/>
        <v>0.43813521488458351</v>
      </c>
      <c r="H103" s="48">
        <f t="shared" si="43"/>
        <v>0.41194905564258372</v>
      </c>
      <c r="I103" s="48">
        <f t="shared" si="43"/>
        <v>0.37511086922726289</v>
      </c>
      <c r="J103" s="48">
        <f t="shared" si="43"/>
        <v>0.42237165969404122</v>
      </c>
      <c r="K103" s="48">
        <f t="shared" si="43"/>
        <v>0.52076367428476023</v>
      </c>
      <c r="L103" s="48">
        <f t="shared" si="43"/>
        <v>0.43075658439791981</v>
      </c>
      <c r="M103" s="48">
        <f t="shared" si="43"/>
        <v>0.45666736461410423</v>
      </c>
      <c r="N103" s="48">
        <f t="shared" si="43"/>
        <v>0.40766354064626525</v>
      </c>
      <c r="O103" s="48">
        <f t="shared" si="43"/>
        <v>5.5006442926168617E-2</v>
      </c>
      <c r="P103" s="48">
        <f t="shared" si="43"/>
        <v>3.6399106123238163E-2</v>
      </c>
      <c r="Q103" s="48">
        <f t="shared" si="43"/>
        <v>4.1069048589271025E-2</v>
      </c>
      <c r="R103" s="48">
        <f t="shared" si="43"/>
        <v>4.7761212885163287E-2</v>
      </c>
      <c r="S103" s="48">
        <f t="shared" si="43"/>
        <v>6.1240332278618553E-2</v>
      </c>
      <c r="T103" s="48">
        <f t="shared" si="43"/>
        <v>6.3369251000363933E-2</v>
      </c>
      <c r="U103" s="48">
        <f t="shared" si="43"/>
        <v>6.3756899523010641E-2</v>
      </c>
      <c r="V103" s="48">
        <f t="shared" si="43"/>
        <v>7.6816395080648803E-2</v>
      </c>
      <c r="W103" s="48">
        <f t="shared" si="43"/>
        <v>7.1104062862324749E-2</v>
      </c>
      <c r="X103" s="48">
        <f t="shared" si="43"/>
        <v>7.8048185366948158E-2</v>
      </c>
      <c r="Y103" s="48">
        <f t="shared" si="43"/>
        <v>7.4280058149295031E-2</v>
      </c>
      <c r="Z103" s="48">
        <f t="shared" si="43"/>
        <v>7.9970398454297972E-2</v>
      </c>
      <c r="AA103" s="48">
        <f t="shared" si="43"/>
        <v>9.8171757481800168E-2</v>
      </c>
      <c r="AB103" s="48">
        <f t="shared" si="43"/>
        <v>9.7654770219024065E-2</v>
      </c>
      <c r="AC103" s="48">
        <f t="shared" si="43"/>
        <v>0.11141298854653668</v>
      </c>
      <c r="AD103" s="48">
        <f t="shared" si="43"/>
        <v>0.11090714970910412</v>
      </c>
      <c r="AE103" s="48">
        <f t="shared" si="43"/>
        <v>0.13144351406236959</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1355</v>
      </c>
      <c r="C104" s="19">
        <v>1600000</v>
      </c>
      <c r="D104" s="19">
        <v>2500000</v>
      </c>
      <c r="E104" s="19">
        <v>3300000</v>
      </c>
      <c r="F104" s="19">
        <v>3200000</v>
      </c>
      <c r="G104" s="19">
        <v>3284734</v>
      </c>
    </row>
    <row r="105" spans="1:47" x14ac:dyDescent="0.2">
      <c r="A105" t="s">
        <v>1356</v>
      </c>
      <c r="C105" s="19">
        <v>1600000</v>
      </c>
      <c r="D105" s="19">
        <v>2500000</v>
      </c>
      <c r="E105" s="19">
        <v>3300000</v>
      </c>
      <c r="F105" s="19">
        <v>3200000</v>
      </c>
      <c r="G105" s="19">
        <v>3284734</v>
      </c>
    </row>
    <row r="106" spans="1:47" x14ac:dyDescent="0.2">
      <c r="A106" t="s">
        <v>1293</v>
      </c>
      <c r="B106" s="19">
        <v>-76700000</v>
      </c>
      <c r="C106" s="19">
        <v>-8900000</v>
      </c>
      <c r="D106" s="19">
        <v>-12500000</v>
      </c>
      <c r="E106" s="19">
        <v>-13000000</v>
      </c>
      <c r="F106" s="19">
        <v>-12400000</v>
      </c>
      <c r="G106" s="19">
        <v>-11547127</v>
      </c>
      <c r="H106" s="19">
        <v>-13136505</v>
      </c>
      <c r="I106" s="19">
        <v>-18659767</v>
      </c>
      <c r="J106" s="19">
        <v>-27346000</v>
      </c>
      <c r="K106" s="19">
        <v>-42635000</v>
      </c>
      <c r="L106" s="19">
        <v>-40745000</v>
      </c>
      <c r="M106" s="19">
        <v>-45589000</v>
      </c>
      <c r="N106" s="19">
        <v>-47727000</v>
      </c>
      <c r="O106" s="19">
        <v>61605000</v>
      </c>
      <c r="P106" s="19">
        <v>126462000</v>
      </c>
      <c r="Q106" s="19">
        <v>135075000</v>
      </c>
      <c r="R106" s="19">
        <v>157778000</v>
      </c>
      <c r="S106" s="19">
        <v>180318000</v>
      </c>
      <c r="T106" s="19">
        <v>228000000</v>
      </c>
      <c r="U106" s="19">
        <v>274400000</v>
      </c>
      <c r="V106" s="19">
        <v>134200000</v>
      </c>
      <c r="W106" s="19">
        <v>153400000</v>
      </c>
      <c r="X106" s="19">
        <v>43200000</v>
      </c>
      <c r="Y106" s="19">
        <v>60700000</v>
      </c>
      <c r="Z106" s="19">
        <v>7600000</v>
      </c>
      <c r="AA106" s="19">
        <v>-132000000</v>
      </c>
      <c r="AB106" s="19">
        <v>-126700000</v>
      </c>
      <c r="AC106" s="19">
        <v>-123700000</v>
      </c>
      <c r="AD106" s="19">
        <v>-144600000</v>
      </c>
      <c r="AE106" s="19">
        <v>-88000000</v>
      </c>
    </row>
    <row r="107" spans="1:47" x14ac:dyDescent="0.2">
      <c r="A107" t="s">
        <v>1295</v>
      </c>
      <c r="B107" s="19">
        <v>-2600000</v>
      </c>
      <c r="O107" s="19">
        <v>13709000</v>
      </c>
      <c r="P107" s="19">
        <v>12478000</v>
      </c>
      <c r="Q107" s="19">
        <v>5660000</v>
      </c>
      <c r="R107" s="19">
        <v>2226000</v>
      </c>
      <c r="S107" s="19">
        <v>4629000</v>
      </c>
      <c r="T107" s="19">
        <v>5500000</v>
      </c>
      <c r="U107" s="19">
        <v>5400000</v>
      </c>
      <c r="V107" s="19">
        <v>200000</v>
      </c>
      <c r="W107" s="19">
        <v>600000</v>
      </c>
      <c r="X107" s="19">
        <v>-4800000</v>
      </c>
      <c r="Y107" s="19">
        <v>-1400000</v>
      </c>
      <c r="Z107" s="19">
        <v>-8800000</v>
      </c>
      <c r="AA107" s="19">
        <v>-7800000</v>
      </c>
      <c r="AB107" s="19">
        <v>-5900000</v>
      </c>
      <c r="AC107" s="19">
        <v>-600000</v>
      </c>
      <c r="AD107" s="19">
        <v>-400000</v>
      </c>
      <c r="AE107" s="19">
        <v>-1100000</v>
      </c>
    </row>
    <row r="108" spans="1:47" x14ac:dyDescent="0.2">
      <c r="A108" t="s">
        <v>1337</v>
      </c>
      <c r="B108" s="19">
        <v>1200000</v>
      </c>
      <c r="O108" s="19">
        <v>13709000</v>
      </c>
      <c r="P108" s="19">
        <v>12478000</v>
      </c>
      <c r="Q108" s="19">
        <v>5660000</v>
      </c>
      <c r="R108" s="19">
        <v>2226000</v>
      </c>
      <c r="S108" s="19">
        <v>4629000</v>
      </c>
      <c r="T108" s="19">
        <v>5500000</v>
      </c>
      <c r="U108" s="19">
        <v>5400000</v>
      </c>
      <c r="V108" s="19">
        <v>400000</v>
      </c>
      <c r="W108" s="19">
        <v>900000</v>
      </c>
      <c r="X108" s="19">
        <v>1200000</v>
      </c>
      <c r="Y108" s="19">
        <v>1800000</v>
      </c>
      <c r="Z108" s="19">
        <v>3200000</v>
      </c>
      <c r="AA108" s="19">
        <v>3000000</v>
      </c>
      <c r="AB108" s="19">
        <v>700000</v>
      </c>
      <c r="AC108" s="19">
        <v>2600000</v>
      </c>
      <c r="AD108" s="19">
        <v>2500000</v>
      </c>
      <c r="AE108" s="19">
        <v>1700000</v>
      </c>
    </row>
    <row r="109" spans="1:47" x14ac:dyDescent="0.2">
      <c r="A109" t="s">
        <v>1338</v>
      </c>
      <c r="B109" s="19">
        <v>3800000</v>
      </c>
      <c r="V109" s="19">
        <v>200000</v>
      </c>
      <c r="W109" s="19">
        <v>300000</v>
      </c>
      <c r="X109" s="19">
        <v>6000000</v>
      </c>
      <c r="Y109" s="19">
        <v>3200000</v>
      </c>
      <c r="Z109" s="19">
        <v>12000000</v>
      </c>
      <c r="AA109" s="19">
        <v>10800000</v>
      </c>
      <c r="AB109" s="19">
        <v>6600000</v>
      </c>
      <c r="AC109" s="19">
        <v>3200000</v>
      </c>
      <c r="AD109" s="19">
        <v>2900000</v>
      </c>
      <c r="AE109" s="19">
        <v>2800000</v>
      </c>
    </row>
    <row r="110" spans="1:47" x14ac:dyDescent="0.2">
      <c r="A110" t="s">
        <v>1298</v>
      </c>
      <c r="B110" s="19">
        <v>-341100000</v>
      </c>
      <c r="C110" s="19">
        <v>3100000</v>
      </c>
      <c r="D110" s="19">
        <v>3300000</v>
      </c>
      <c r="E110" s="19">
        <v>3200000</v>
      </c>
      <c r="G110" s="19">
        <v>-383481</v>
      </c>
      <c r="H110" s="19">
        <v>-305134</v>
      </c>
      <c r="I110" s="19">
        <v>-214405</v>
      </c>
      <c r="J110" s="19">
        <v>38000</v>
      </c>
      <c r="K110" s="19">
        <v>-10000</v>
      </c>
      <c r="L110" s="19">
        <v>-2031000</v>
      </c>
      <c r="M110" s="19">
        <v>-12000</v>
      </c>
      <c r="N110" s="19">
        <v>653000</v>
      </c>
      <c r="O110" s="19">
        <v>-320000</v>
      </c>
      <c r="P110" s="19">
        <v>-2493000</v>
      </c>
      <c r="Q110" s="19">
        <v>99000</v>
      </c>
      <c r="R110" s="19">
        <v>-353000</v>
      </c>
      <c r="S110" s="19">
        <v>-407000</v>
      </c>
      <c r="T110" s="19">
        <v>-200000</v>
      </c>
      <c r="U110" s="19">
        <v>-2000000</v>
      </c>
      <c r="V110" s="19">
        <v>500000</v>
      </c>
      <c r="W110" s="19">
        <v>2000000</v>
      </c>
      <c r="X110" s="19">
        <v>-2200000</v>
      </c>
      <c r="Y110" s="19">
        <v>60800000</v>
      </c>
      <c r="Z110" s="19">
        <v>1200000</v>
      </c>
      <c r="AA110" s="19">
        <v>-83500000</v>
      </c>
      <c r="AB110" s="19">
        <v>75500000</v>
      </c>
      <c r="AC110" s="19">
        <v>-16300000</v>
      </c>
      <c r="AD110" s="19">
        <v>-117200000</v>
      </c>
      <c r="AE110" s="19">
        <v>-34400000</v>
      </c>
    </row>
    <row r="111" spans="1:47" x14ac:dyDescent="0.2">
      <c r="A111" t="s">
        <v>1341</v>
      </c>
      <c r="B111" s="19">
        <v>-340600000</v>
      </c>
      <c r="C111" s="19">
        <v>3100000</v>
      </c>
      <c r="D111" s="19">
        <v>3300000</v>
      </c>
      <c r="E111" s="19">
        <v>3200000</v>
      </c>
      <c r="G111" s="19">
        <v>-383481</v>
      </c>
      <c r="H111" s="19">
        <v>-305134</v>
      </c>
      <c r="I111" s="19">
        <v>-214405</v>
      </c>
      <c r="J111" s="19">
        <v>38000</v>
      </c>
      <c r="K111" s="19">
        <v>-10000</v>
      </c>
      <c r="L111" s="19">
        <v>-2031000</v>
      </c>
      <c r="M111" s="19">
        <v>-12000</v>
      </c>
      <c r="N111" s="19">
        <v>653000</v>
      </c>
      <c r="O111" s="19">
        <v>-320000</v>
      </c>
      <c r="P111" s="19">
        <v>-2493000</v>
      </c>
      <c r="Q111" s="19">
        <v>99000</v>
      </c>
      <c r="R111" s="19">
        <v>-353000</v>
      </c>
      <c r="V111">
        <v>0</v>
      </c>
      <c r="W111">
        <v>0</v>
      </c>
      <c r="X111" s="19">
        <v>800000</v>
      </c>
      <c r="Y111" s="19">
        <v>61200000</v>
      </c>
      <c r="Z111">
        <v>0</v>
      </c>
      <c r="AA111" s="19">
        <v>-99700000</v>
      </c>
      <c r="AB111" s="19">
        <v>-63800000</v>
      </c>
      <c r="AC111" s="19">
        <v>-16900000</v>
      </c>
      <c r="AD111" s="19">
        <v>-112800000</v>
      </c>
      <c r="AE111" s="19">
        <v>-35500000</v>
      </c>
    </row>
    <row r="112" spans="1:47" x14ac:dyDescent="0.2">
      <c r="A112" t="s">
        <v>1360</v>
      </c>
      <c r="V112">
        <v>0</v>
      </c>
      <c r="W112">
        <v>0</v>
      </c>
      <c r="X112" s="19">
        <v>-800000</v>
      </c>
      <c r="Y112" s="19">
        <v>-61200000</v>
      </c>
      <c r="Z112" s="19">
        <v>1100000</v>
      </c>
      <c r="AA112" s="19">
        <v>-2800000</v>
      </c>
    </row>
    <row r="113" spans="1:47" x14ac:dyDescent="0.2">
      <c r="A113" t="s">
        <v>1361</v>
      </c>
      <c r="B113" s="19">
        <v>361900000</v>
      </c>
      <c r="Y113">
        <v>0</v>
      </c>
      <c r="Z113">
        <v>0</v>
      </c>
      <c r="AA113" s="19">
        <v>99700000</v>
      </c>
      <c r="AB113" s="19">
        <v>1800000</v>
      </c>
      <c r="AC113" s="19">
        <v>16900000</v>
      </c>
      <c r="AD113">
        <v>0</v>
      </c>
      <c r="AE113" s="19">
        <v>56800000</v>
      </c>
    </row>
    <row r="114" spans="1:47" x14ac:dyDescent="0.2">
      <c r="A114" t="s">
        <v>1342</v>
      </c>
      <c r="AB114" s="19">
        <v>62000000</v>
      </c>
      <c r="AD114" s="19">
        <v>112800000</v>
      </c>
      <c r="AE114" s="19">
        <v>-21300000</v>
      </c>
    </row>
    <row r="115" spans="1:47" x14ac:dyDescent="0.2">
      <c r="A115" t="s">
        <v>1344</v>
      </c>
      <c r="Q115" s="19">
        <v>99000</v>
      </c>
      <c r="R115" s="19">
        <v>-353000</v>
      </c>
      <c r="S115" s="19">
        <v>-407000</v>
      </c>
      <c r="T115" s="19">
        <v>-200000</v>
      </c>
      <c r="U115" s="19">
        <v>-2000000</v>
      </c>
      <c r="V115" s="19">
        <v>500000</v>
      </c>
      <c r="W115" s="19">
        <v>2000000</v>
      </c>
      <c r="X115" s="19">
        <v>-3000000</v>
      </c>
      <c r="Y115" s="19">
        <v>-400000</v>
      </c>
      <c r="Z115" s="19">
        <v>1200000</v>
      </c>
      <c r="AA115" s="19">
        <v>16200000</v>
      </c>
      <c r="AB115" s="19">
        <v>139300000</v>
      </c>
      <c r="AC115" s="19">
        <v>600000</v>
      </c>
      <c r="AD115" s="19">
        <v>-4400000</v>
      </c>
      <c r="AE115" s="19">
        <v>1100000</v>
      </c>
    </row>
    <row r="116" spans="1:47" x14ac:dyDescent="0.2">
      <c r="A116" t="s">
        <v>1304</v>
      </c>
      <c r="B116" s="19">
        <v>-420400000</v>
      </c>
      <c r="H116" s="19">
        <v>-6591160</v>
      </c>
      <c r="I116" s="19">
        <v>-13489370</v>
      </c>
      <c r="J116" s="19">
        <v>-24408000</v>
      </c>
      <c r="K116" s="19">
        <v>-40620000</v>
      </c>
      <c r="L116" s="19">
        <v>-39978000</v>
      </c>
      <c r="M116" s="19">
        <v>-38189000</v>
      </c>
      <c r="O116" s="19">
        <v>74994000</v>
      </c>
      <c r="P116" s="19">
        <v>136447000</v>
      </c>
      <c r="Q116" s="19">
        <v>140834000</v>
      </c>
      <c r="R116" s="19">
        <v>159651000</v>
      </c>
      <c r="S116" s="19">
        <v>184540000</v>
      </c>
      <c r="T116" s="19">
        <v>233300000</v>
      </c>
      <c r="U116" s="19">
        <v>277800000</v>
      </c>
      <c r="V116" s="19">
        <v>134900000</v>
      </c>
      <c r="W116" s="19">
        <v>156000000</v>
      </c>
      <c r="X116" s="19">
        <v>36200000</v>
      </c>
      <c r="Y116" s="19">
        <v>120100000</v>
      </c>
      <c r="Z116">
        <v>0</v>
      </c>
      <c r="AA116" s="19">
        <v>-223300000</v>
      </c>
      <c r="AB116" s="19">
        <v>-57100000</v>
      </c>
      <c r="AC116" s="19">
        <v>-140600000</v>
      </c>
      <c r="AD116" s="19">
        <v>-262200000</v>
      </c>
      <c r="AE116" s="19">
        <v>-123500000</v>
      </c>
    </row>
    <row r="117" spans="1:47" x14ac:dyDescent="0.2">
      <c r="A117" t="s">
        <v>1305</v>
      </c>
      <c r="B117" s="19">
        <v>-25200000</v>
      </c>
      <c r="H117" s="19">
        <v>583333</v>
      </c>
      <c r="I117" s="19">
        <v>500000</v>
      </c>
      <c r="J117" s="19">
        <v>417000</v>
      </c>
      <c r="O117" s="19">
        <v>608000</v>
      </c>
      <c r="P117" s="19">
        <v>193000</v>
      </c>
      <c r="Q117" s="19">
        <v>-11469000</v>
      </c>
      <c r="R117" s="19">
        <v>58941000</v>
      </c>
      <c r="S117" s="19">
        <v>72389000</v>
      </c>
      <c r="T117" s="19">
        <v>86100000</v>
      </c>
      <c r="U117" s="19">
        <v>101600000</v>
      </c>
      <c r="V117" s="19">
        <v>54700000</v>
      </c>
      <c r="W117" s="19">
        <v>38800000</v>
      </c>
      <c r="X117" s="19">
        <v>19000000</v>
      </c>
      <c r="Y117" s="19">
        <v>-13000000</v>
      </c>
      <c r="Z117" s="19">
        <v>-4400000</v>
      </c>
      <c r="AA117" s="19">
        <v>-23700000</v>
      </c>
      <c r="AB117" s="19">
        <v>-29900000</v>
      </c>
      <c r="AC117" s="19">
        <v>-28600000</v>
      </c>
      <c r="AD117" s="19">
        <v>1100000</v>
      </c>
      <c r="AE117" s="19">
        <v>3800000</v>
      </c>
    </row>
    <row r="118" spans="1:47" x14ac:dyDescent="0.2">
      <c r="A118" t="s">
        <v>1306</v>
      </c>
      <c r="B118" s="19">
        <v>-395200000</v>
      </c>
      <c r="C118" s="19">
        <v>-5900000</v>
      </c>
      <c r="D118" s="19">
        <v>-9200000</v>
      </c>
      <c r="E118" s="19">
        <v>-9800000</v>
      </c>
      <c r="F118" s="19">
        <v>-10000000</v>
      </c>
      <c r="G118" s="19">
        <v>-8722102</v>
      </c>
      <c r="H118" s="19">
        <v>-7174493</v>
      </c>
      <c r="I118" s="19">
        <v>-13989370</v>
      </c>
      <c r="J118" s="19">
        <v>-24825000</v>
      </c>
      <c r="K118" s="19">
        <v>-40620000</v>
      </c>
      <c r="L118" s="19">
        <v>-39978000</v>
      </c>
      <c r="M118" s="19">
        <v>-38189000</v>
      </c>
      <c r="N118" s="19">
        <v>-34962000</v>
      </c>
      <c r="O118" s="19">
        <v>47845000</v>
      </c>
      <c r="P118" s="19">
        <v>84615000</v>
      </c>
      <c r="Q118" s="19">
        <v>152303000</v>
      </c>
      <c r="R118" s="19">
        <v>100710000</v>
      </c>
      <c r="S118" s="19">
        <v>112151000</v>
      </c>
      <c r="T118" s="19">
        <v>147200000</v>
      </c>
      <c r="U118" s="19">
        <v>176200000</v>
      </c>
      <c r="V118" s="19">
        <v>80200000</v>
      </c>
      <c r="W118" s="19">
        <v>117200000</v>
      </c>
      <c r="X118" s="19">
        <v>17400000</v>
      </c>
      <c r="Y118" s="19">
        <v>133300000</v>
      </c>
      <c r="Z118" s="19">
        <v>4600000</v>
      </c>
      <c r="AA118" s="19">
        <v>-199500000</v>
      </c>
      <c r="AB118" s="19">
        <v>-27200000</v>
      </c>
      <c r="AC118" s="19">
        <v>-112000000</v>
      </c>
      <c r="AD118" s="19">
        <v>-263300000</v>
      </c>
      <c r="AE118" s="19">
        <v>-127300000</v>
      </c>
    </row>
    <row r="119" spans="1:47" x14ac:dyDescent="0.2">
      <c r="A119" t="s">
        <v>1345</v>
      </c>
      <c r="B119" s="19">
        <v>-395200000</v>
      </c>
      <c r="C119" s="19">
        <v>-5900000</v>
      </c>
      <c r="D119" s="19">
        <v>-9200000</v>
      </c>
      <c r="E119" s="19">
        <v>-9800000</v>
      </c>
      <c r="F119" s="19">
        <v>-10000000</v>
      </c>
      <c r="G119" s="19">
        <v>-8722102</v>
      </c>
      <c r="H119" s="19">
        <v>-7174493</v>
      </c>
      <c r="I119" s="19">
        <v>-13989370</v>
      </c>
      <c r="J119" s="19">
        <v>-24825000</v>
      </c>
      <c r="K119" s="19">
        <v>-40620000</v>
      </c>
      <c r="L119" s="19">
        <v>-39978000</v>
      </c>
      <c r="M119" s="19">
        <v>-38189000</v>
      </c>
      <c r="N119" s="19">
        <v>-34962000</v>
      </c>
      <c r="O119" s="19">
        <v>47845000</v>
      </c>
      <c r="P119" s="19">
        <v>84615000</v>
      </c>
      <c r="Q119" s="19">
        <v>152303000</v>
      </c>
      <c r="R119" s="19">
        <v>100710000</v>
      </c>
      <c r="S119" s="19">
        <v>112151000</v>
      </c>
      <c r="T119" s="19">
        <v>147200000</v>
      </c>
      <c r="U119" s="19">
        <v>176200000</v>
      </c>
      <c r="V119" s="19">
        <v>80200000</v>
      </c>
      <c r="W119" s="19">
        <v>117200000</v>
      </c>
      <c r="X119" s="19">
        <v>17400000</v>
      </c>
      <c r="Y119" s="19">
        <v>133300000</v>
      </c>
      <c r="Z119" s="19">
        <v>4600000</v>
      </c>
      <c r="AA119" s="19">
        <v>-199500000</v>
      </c>
      <c r="AB119" s="19">
        <v>-27200000</v>
      </c>
      <c r="AC119" s="19">
        <v>-112000000</v>
      </c>
      <c r="AD119" s="19">
        <v>-263300000</v>
      </c>
      <c r="AE119" s="19">
        <v>-127300000</v>
      </c>
    </row>
    <row r="120" spans="1:47" x14ac:dyDescent="0.2">
      <c r="A120" s="46" t="s">
        <v>1411</v>
      </c>
      <c r="B120" s="19"/>
      <c r="C120" s="48">
        <f t="shared" ref="C120:AU120" si="44">C119/C$3</f>
        <v>-0.43368128365605274</v>
      </c>
      <c r="D120" s="48">
        <f t="shared" si="44"/>
        <v>-0.30256082315924204</v>
      </c>
      <c r="E120" s="48">
        <f t="shared" si="44"/>
        <v>-0.21447268901433736</v>
      </c>
      <c r="F120" s="48">
        <f t="shared" si="44"/>
        <v>-0.2040357216973599</v>
      </c>
      <c r="G120" s="48">
        <f t="shared" si="44"/>
        <v>-0.13600097691166668</v>
      </c>
      <c r="H120" s="48">
        <f t="shared" si="44"/>
        <v>-8.7394672400245482E-2</v>
      </c>
      <c r="I120" s="48">
        <f t="shared" si="44"/>
        <v>-0.14458224541576048</v>
      </c>
      <c r="J120" s="48">
        <f t="shared" si="44"/>
        <v>-0.22033193494094377</v>
      </c>
      <c r="K120" s="48">
        <f t="shared" si="44"/>
        <v>-0.41725191726230271</v>
      </c>
      <c r="L120" s="48">
        <f t="shared" si="44"/>
        <v>-0.29068053155748425</v>
      </c>
      <c r="M120" s="48">
        <f t="shared" si="44"/>
        <v>-0.20821746226880172</v>
      </c>
      <c r="N120" s="48">
        <f t="shared" si="44"/>
        <v>-0.14152532776020502</v>
      </c>
      <c r="O120" s="48">
        <f t="shared" si="44"/>
        <v>0.14239710322489652</v>
      </c>
      <c r="P120" s="48">
        <f t="shared" si="44"/>
        <v>0.17192756305782053</v>
      </c>
      <c r="Q120" s="48">
        <f t="shared" si="44"/>
        <v>0.28596622810276345</v>
      </c>
      <c r="R120" s="48">
        <f t="shared" si="44"/>
        <v>0.1733282314030051</v>
      </c>
      <c r="S120" s="48">
        <f t="shared" si="44"/>
        <v>0.1610543910277723</v>
      </c>
      <c r="T120" s="48">
        <f t="shared" si="44"/>
        <v>0.17370491149447992</v>
      </c>
      <c r="U120" s="48">
        <f t="shared" si="44"/>
        <v>0.16642912142154775</v>
      </c>
      <c r="V120" s="48">
        <f t="shared" si="44"/>
        <v>8.1598342853881234E-2</v>
      </c>
      <c r="W120" s="48">
        <f t="shared" si="44"/>
        <v>0.11803677291026149</v>
      </c>
      <c r="X120" s="48">
        <f t="shared" si="44"/>
        <v>1.8253204642270131E-2</v>
      </c>
      <c r="Y120" s="48">
        <f t="shared" si="44"/>
        <v>0.13985214337995802</v>
      </c>
      <c r="Z120" s="48">
        <f t="shared" si="44"/>
        <v>4.2824660406259683E-3</v>
      </c>
      <c r="AA120" s="48">
        <f t="shared" si="44"/>
        <v>-0.25369515048729446</v>
      </c>
      <c r="AB120" s="48">
        <f t="shared" si="44"/>
        <v>-3.2432353479334E-2</v>
      </c>
      <c r="AC120" s="48">
        <f t="shared" si="44"/>
        <v>-0.14611539481513008</v>
      </c>
      <c r="AD120" s="48">
        <f t="shared" si="44"/>
        <v>-0.32922043425487163</v>
      </c>
      <c r="AE120" s="48">
        <f t="shared" si="44"/>
        <v>-0.14755519700299516</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1346</v>
      </c>
      <c r="B121" s="19">
        <v>-395200000</v>
      </c>
      <c r="C121" s="19">
        <v>-5900000</v>
      </c>
      <c r="D121" s="19">
        <v>-9200000</v>
      </c>
      <c r="E121" s="19">
        <v>-9800000</v>
      </c>
      <c r="F121" s="19">
        <v>-10000000</v>
      </c>
      <c r="G121" s="19">
        <v>-8722102</v>
      </c>
      <c r="H121" s="19">
        <v>-7174493</v>
      </c>
      <c r="I121" s="19">
        <v>-13989370</v>
      </c>
      <c r="J121" s="19">
        <v>-24825000</v>
      </c>
      <c r="K121" s="19">
        <v>-40620000</v>
      </c>
      <c r="L121" s="19">
        <v>-39978000</v>
      </c>
      <c r="M121" s="19">
        <v>-38189000</v>
      </c>
      <c r="N121" s="19">
        <v>-34962000</v>
      </c>
      <c r="O121" s="19">
        <v>47845000</v>
      </c>
      <c r="P121" s="19">
        <v>84615000</v>
      </c>
      <c r="Q121" s="19">
        <v>152303000</v>
      </c>
      <c r="R121" s="19">
        <v>100710000</v>
      </c>
      <c r="S121" s="19">
        <v>112151000</v>
      </c>
      <c r="T121" s="19">
        <v>147200000</v>
      </c>
      <c r="U121" s="19">
        <v>176200000</v>
      </c>
      <c r="V121" s="19">
        <v>80200000</v>
      </c>
      <c r="W121" s="19">
        <v>117200000</v>
      </c>
      <c r="X121" s="19">
        <v>17200000</v>
      </c>
      <c r="Y121" s="19">
        <v>133100000</v>
      </c>
      <c r="Z121" s="19">
        <v>4400000</v>
      </c>
      <c r="AA121" s="19">
        <v>-199600000</v>
      </c>
      <c r="AB121" s="19">
        <v>-27200000</v>
      </c>
      <c r="AC121" s="19">
        <v>-112000000</v>
      </c>
      <c r="AD121" s="19">
        <v>-263300000</v>
      </c>
      <c r="AE121" s="19">
        <v>-127300000</v>
      </c>
    </row>
    <row r="122" spans="1:47" x14ac:dyDescent="0.2">
      <c r="A122" t="s">
        <v>1347</v>
      </c>
      <c r="B122" s="19">
        <v>-395200000</v>
      </c>
      <c r="C122" s="19">
        <v>-5900000</v>
      </c>
      <c r="D122" s="19">
        <v>-9200000</v>
      </c>
      <c r="E122" s="19">
        <v>-9800000</v>
      </c>
      <c r="F122" s="19">
        <v>-10000000</v>
      </c>
      <c r="G122" s="19">
        <v>-8722102</v>
      </c>
      <c r="H122" s="19">
        <v>-7174493</v>
      </c>
      <c r="I122" s="19">
        <v>-13989370</v>
      </c>
      <c r="J122" s="19">
        <v>-24825000</v>
      </c>
      <c r="K122" s="19">
        <v>-40620000</v>
      </c>
      <c r="L122" s="19">
        <v>-39978000</v>
      </c>
      <c r="M122" s="19">
        <v>-38189000</v>
      </c>
      <c r="N122" s="19">
        <v>-34962000</v>
      </c>
      <c r="O122" s="19">
        <v>74386000</v>
      </c>
      <c r="P122" s="19">
        <v>136254000</v>
      </c>
      <c r="Q122" s="19">
        <v>152303000</v>
      </c>
      <c r="R122" s="19">
        <v>100710000</v>
      </c>
      <c r="S122" s="19">
        <v>112151000</v>
      </c>
      <c r="T122" s="19">
        <v>147200000</v>
      </c>
      <c r="U122" s="19">
        <v>176200000</v>
      </c>
      <c r="V122" s="19">
        <v>80200000</v>
      </c>
      <c r="W122" s="19">
        <v>117200000</v>
      </c>
      <c r="X122" s="19">
        <v>17200000</v>
      </c>
      <c r="Y122" s="19">
        <v>133100000</v>
      </c>
      <c r="Z122" s="19">
        <v>4400000</v>
      </c>
      <c r="AA122" s="19">
        <v>-199600000</v>
      </c>
      <c r="AB122" s="19">
        <v>-27200000</v>
      </c>
      <c r="AC122" s="19">
        <v>-112000000</v>
      </c>
      <c r="AD122" s="19">
        <v>-263300000</v>
      </c>
      <c r="AE122" s="19">
        <v>-127300000</v>
      </c>
    </row>
    <row r="123" spans="1:47" x14ac:dyDescent="0.2">
      <c r="A123" t="s">
        <v>1370</v>
      </c>
      <c r="O123" s="19">
        <v>-26541000</v>
      </c>
      <c r="P123" s="19">
        <v>-51639000</v>
      </c>
      <c r="Q123">
        <v>0</v>
      </c>
      <c r="R123">
        <v>0</v>
      </c>
    </row>
    <row r="124" spans="1:47" x14ac:dyDescent="0.2">
      <c r="A124" t="s">
        <v>1362</v>
      </c>
      <c r="V124">
        <v>0</v>
      </c>
      <c r="W124">
        <v>0</v>
      </c>
      <c r="X124" s="19">
        <v>200000</v>
      </c>
      <c r="Y124" s="19">
        <v>200000</v>
      </c>
      <c r="Z124" s="19">
        <v>200000</v>
      </c>
      <c r="AA124" s="19">
        <v>100000</v>
      </c>
      <c r="AB124">
        <v>0</v>
      </c>
      <c r="AC124">
        <v>0</v>
      </c>
    </row>
    <row r="125" spans="1:47" x14ac:dyDescent="0.2">
      <c r="A125" t="s">
        <v>1312</v>
      </c>
      <c r="B125" s="19">
        <v>-395200000</v>
      </c>
      <c r="C125" s="19">
        <v>-5900000</v>
      </c>
      <c r="D125" s="19">
        <v>-9200000</v>
      </c>
      <c r="E125" s="19">
        <v>-9800000</v>
      </c>
      <c r="F125" s="19">
        <v>-10000000</v>
      </c>
      <c r="G125" s="19">
        <v>-8722102</v>
      </c>
      <c r="H125" s="19">
        <v>-7174493</v>
      </c>
      <c r="I125" s="19">
        <v>-13989370</v>
      </c>
      <c r="J125" s="19">
        <v>-24825000</v>
      </c>
      <c r="K125" s="19">
        <v>-40620000</v>
      </c>
      <c r="L125" s="19">
        <v>-39978000</v>
      </c>
      <c r="M125" s="19">
        <v>-38189000</v>
      </c>
      <c r="N125" s="19">
        <v>-34962000</v>
      </c>
      <c r="O125" s="19">
        <v>47845000</v>
      </c>
      <c r="P125" s="19">
        <v>84615000</v>
      </c>
      <c r="Q125" s="19">
        <v>152303000</v>
      </c>
      <c r="R125" s="19">
        <v>100710000</v>
      </c>
      <c r="S125" s="19">
        <v>112151000</v>
      </c>
      <c r="T125" s="19">
        <v>147200000</v>
      </c>
      <c r="U125" s="19">
        <v>176200000</v>
      </c>
      <c r="V125" s="19">
        <v>80200000</v>
      </c>
      <c r="W125" s="19">
        <v>117200000</v>
      </c>
      <c r="X125" s="19">
        <v>17400000</v>
      </c>
      <c r="Y125" s="19">
        <v>133300000</v>
      </c>
      <c r="Z125" s="19">
        <v>4600000</v>
      </c>
      <c r="AA125" s="19">
        <v>-199500000</v>
      </c>
      <c r="AB125" s="19">
        <v>-27200000</v>
      </c>
      <c r="AC125" s="19">
        <v>-112000000</v>
      </c>
      <c r="AD125" s="19">
        <v>-263300000</v>
      </c>
      <c r="AE125" s="19">
        <v>-127300000</v>
      </c>
    </row>
    <row r="126" spans="1:47" x14ac:dyDescent="0.2">
      <c r="A126" t="s">
        <v>1313</v>
      </c>
      <c r="B126">
        <v>-4.3099999999999996</v>
      </c>
      <c r="C126">
        <v>-0.19500000000000001</v>
      </c>
      <c r="D126">
        <v>-0.25800000000000001</v>
      </c>
      <c r="E126">
        <v>-0.26300000000000001</v>
      </c>
      <c r="F126">
        <v>-0.26500000000000001</v>
      </c>
      <c r="G126">
        <v>-0.215</v>
      </c>
      <c r="H126">
        <v>-0.155</v>
      </c>
      <c r="I126">
        <v>-0.29499999999999998</v>
      </c>
      <c r="J126">
        <v>-0.48</v>
      </c>
      <c r="K126">
        <v>-0.745</v>
      </c>
      <c r="L126">
        <v>-0.65</v>
      </c>
      <c r="M126">
        <v>-0.52500000000000002</v>
      </c>
      <c r="N126">
        <v>-0.42499999999999999</v>
      </c>
      <c r="O126">
        <v>0.54</v>
      </c>
      <c r="P126">
        <v>0.91</v>
      </c>
      <c r="Q126">
        <v>1.58</v>
      </c>
      <c r="R126">
        <v>1.1200000000000001</v>
      </c>
      <c r="S126">
        <v>1.33</v>
      </c>
      <c r="T126">
        <v>1.82</v>
      </c>
      <c r="U126">
        <v>2.33</v>
      </c>
      <c r="V126">
        <v>1.1200000000000001</v>
      </c>
      <c r="W126">
        <v>1.79</v>
      </c>
      <c r="X126">
        <v>0.32</v>
      </c>
      <c r="Y126">
        <v>1.89</v>
      </c>
      <c r="Z126">
        <v>0.06</v>
      </c>
      <c r="AA126">
        <v>-2.69</v>
      </c>
      <c r="AB126">
        <v>-0.35</v>
      </c>
      <c r="AC126">
        <v>-1.39</v>
      </c>
      <c r="AD126">
        <v>-3.18</v>
      </c>
      <c r="AE126">
        <v>-1.41</v>
      </c>
    </row>
    <row r="127" spans="1:47" x14ac:dyDescent="0.2">
      <c r="A127" t="s">
        <v>1314</v>
      </c>
      <c r="B127">
        <v>-4.3099999999999996</v>
      </c>
      <c r="C127">
        <v>-0.19500000000000001</v>
      </c>
      <c r="D127">
        <v>-0.25800000000000001</v>
      </c>
      <c r="E127">
        <v>-0.26300000000000001</v>
      </c>
      <c r="F127">
        <v>-0.26500000000000001</v>
      </c>
      <c r="G127">
        <v>-0.215</v>
      </c>
      <c r="H127">
        <v>-0.155</v>
      </c>
      <c r="I127">
        <v>-0.29499999999999998</v>
      </c>
      <c r="J127">
        <v>-0.48</v>
      </c>
      <c r="K127">
        <v>-0.745</v>
      </c>
      <c r="L127">
        <v>-0.65</v>
      </c>
      <c r="M127">
        <v>-0.52500000000000002</v>
      </c>
      <c r="N127">
        <v>-0.42499999999999999</v>
      </c>
      <c r="O127">
        <v>0.51</v>
      </c>
      <c r="P127">
        <v>0.86</v>
      </c>
      <c r="Q127">
        <v>1.54</v>
      </c>
      <c r="R127">
        <v>1.1000000000000001</v>
      </c>
      <c r="S127">
        <v>1.3</v>
      </c>
      <c r="T127">
        <v>1.77</v>
      </c>
      <c r="U127">
        <v>2.25</v>
      </c>
      <c r="V127">
        <v>1.08</v>
      </c>
      <c r="W127">
        <v>1.71</v>
      </c>
      <c r="X127">
        <v>0.32</v>
      </c>
      <c r="Y127">
        <v>1.82</v>
      </c>
      <c r="Z127">
        <v>0.06</v>
      </c>
      <c r="AA127">
        <v>-2.69</v>
      </c>
      <c r="AB127">
        <v>-0.35</v>
      </c>
      <c r="AC127">
        <v>-1.39</v>
      </c>
      <c r="AD127">
        <v>-3.18</v>
      </c>
      <c r="AE127">
        <v>-1.41</v>
      </c>
    </row>
    <row r="128" spans="1:47" x14ac:dyDescent="0.2">
      <c r="A128" t="s">
        <v>1315</v>
      </c>
      <c r="B128" s="19">
        <v>91450000</v>
      </c>
      <c r="C128" s="19">
        <v>30256410</v>
      </c>
      <c r="D128" s="19">
        <v>35615672</v>
      </c>
      <c r="E128" s="19">
        <v>37157924</v>
      </c>
      <c r="F128" s="19">
        <v>37564488</v>
      </c>
      <c r="G128" s="19">
        <v>40440892</v>
      </c>
      <c r="H128" s="19">
        <v>45630070</v>
      </c>
      <c r="I128" s="19">
        <v>47320254</v>
      </c>
      <c r="J128" s="19">
        <v>51460000</v>
      </c>
      <c r="K128" s="19">
        <v>54652000</v>
      </c>
      <c r="L128" s="19">
        <v>61440000</v>
      </c>
      <c r="M128" s="19">
        <v>72556000</v>
      </c>
      <c r="N128" s="19">
        <v>82110000</v>
      </c>
      <c r="O128" s="19">
        <v>88378000</v>
      </c>
      <c r="P128" s="19">
        <v>93492000</v>
      </c>
      <c r="Q128" s="19">
        <v>96338000</v>
      </c>
      <c r="R128" s="19">
        <v>89794000</v>
      </c>
      <c r="S128" s="19">
        <v>84608000</v>
      </c>
      <c r="T128" s="19">
        <v>80948000</v>
      </c>
      <c r="U128" s="19">
        <v>75728000</v>
      </c>
      <c r="V128" s="19">
        <v>71300000</v>
      </c>
      <c r="W128" s="19">
        <v>70000000</v>
      </c>
      <c r="X128" s="19">
        <v>68300000</v>
      </c>
      <c r="Y128" s="19">
        <v>69400000</v>
      </c>
      <c r="Z128" s="19">
        <v>73500000</v>
      </c>
      <c r="AA128" s="19">
        <v>74300000</v>
      </c>
      <c r="AB128" s="19">
        <v>78000000</v>
      </c>
      <c r="AC128" s="19">
        <v>80600000</v>
      </c>
      <c r="AD128" s="19">
        <v>82800000</v>
      </c>
      <c r="AE128" s="19">
        <v>90600000</v>
      </c>
    </row>
    <row r="129" spans="1:47" x14ac:dyDescent="0.2">
      <c r="A129" t="s">
        <v>1316</v>
      </c>
      <c r="B129" s="19">
        <v>91450000</v>
      </c>
      <c r="C129" s="19">
        <v>30256410</v>
      </c>
      <c r="D129" s="19">
        <v>35615672</v>
      </c>
      <c r="E129" s="19">
        <v>37222222</v>
      </c>
      <c r="F129" s="19">
        <v>37564488</v>
      </c>
      <c r="G129" s="19">
        <v>40440892</v>
      </c>
      <c r="H129" s="19">
        <v>45630070</v>
      </c>
      <c r="I129" s="19">
        <v>47320254</v>
      </c>
      <c r="J129" s="19">
        <v>51460000</v>
      </c>
      <c r="K129" s="19">
        <v>54652000</v>
      </c>
      <c r="L129" s="19">
        <v>61440000</v>
      </c>
      <c r="M129" s="19">
        <v>72556000</v>
      </c>
      <c r="N129" s="19">
        <v>82110000</v>
      </c>
      <c r="O129" s="19">
        <v>93408000</v>
      </c>
      <c r="P129" s="19">
        <v>98573000</v>
      </c>
      <c r="Q129" s="19">
        <v>99152000</v>
      </c>
      <c r="R129" s="19">
        <v>91704000</v>
      </c>
      <c r="S129" s="19">
        <v>86465000</v>
      </c>
      <c r="T129" s="19">
        <v>83327000</v>
      </c>
      <c r="U129" s="19">
        <v>78182000</v>
      </c>
      <c r="V129" s="19">
        <v>74500000</v>
      </c>
      <c r="W129" s="19">
        <v>73400000</v>
      </c>
      <c r="X129" s="19">
        <v>68800000</v>
      </c>
      <c r="Y129" s="19">
        <v>72000000</v>
      </c>
      <c r="Z129" s="19">
        <v>76000000</v>
      </c>
      <c r="AA129" s="19">
        <v>74300000</v>
      </c>
      <c r="AB129" s="19">
        <v>78000000</v>
      </c>
      <c r="AC129" s="19">
        <v>80600000</v>
      </c>
      <c r="AD129" s="19">
        <v>82800000</v>
      </c>
      <c r="AE129" s="19">
        <v>90600000</v>
      </c>
    </row>
    <row r="130" spans="1:47" x14ac:dyDescent="0.2">
      <c r="A130" t="s">
        <v>1317</v>
      </c>
      <c r="B130" s="19">
        <v>-417300000</v>
      </c>
      <c r="C130" s="19">
        <v>-8900000</v>
      </c>
      <c r="D130" s="19">
        <v>-12500000</v>
      </c>
      <c r="E130" s="19">
        <v>-13000000</v>
      </c>
      <c r="F130" s="19">
        <v>-12400000</v>
      </c>
      <c r="G130" s="19">
        <v>-11547127</v>
      </c>
      <c r="H130" s="19">
        <v>-13136505</v>
      </c>
      <c r="I130" s="19">
        <v>-18659767</v>
      </c>
      <c r="J130" s="19">
        <v>-27346000</v>
      </c>
      <c r="K130" s="19">
        <v>-42635000</v>
      </c>
      <c r="L130" s="19">
        <v>-40745000</v>
      </c>
      <c r="M130" s="19">
        <v>-45589000</v>
      </c>
      <c r="N130" s="19">
        <v>-47727000</v>
      </c>
      <c r="O130" s="19">
        <v>61605000</v>
      </c>
      <c r="P130" s="19">
        <v>126462000</v>
      </c>
      <c r="Q130" s="19">
        <v>135075000</v>
      </c>
      <c r="R130" s="19">
        <v>157778000</v>
      </c>
      <c r="S130" s="19">
        <v>180318000</v>
      </c>
      <c r="T130" s="19">
        <v>228000000</v>
      </c>
      <c r="U130" s="19">
        <v>274400000</v>
      </c>
      <c r="V130" s="19">
        <v>134200000</v>
      </c>
      <c r="W130" s="19">
        <v>153400000</v>
      </c>
      <c r="X130" s="19">
        <v>44000000</v>
      </c>
      <c r="Y130" s="19">
        <v>121900000</v>
      </c>
      <c r="Z130" s="19">
        <v>7600000</v>
      </c>
      <c r="AA130" s="19">
        <v>-231700000</v>
      </c>
      <c r="AB130" s="19">
        <v>-190500000</v>
      </c>
      <c r="AC130" s="19">
        <v>-140600000</v>
      </c>
      <c r="AD130" s="19">
        <v>-257400000</v>
      </c>
      <c r="AE130" s="19">
        <v>-123500000</v>
      </c>
    </row>
    <row r="131" spans="1:47" x14ac:dyDescent="0.2">
      <c r="A131" t="s">
        <v>1318</v>
      </c>
      <c r="B131" s="19">
        <v>909600000</v>
      </c>
      <c r="C131" s="19">
        <v>15500000</v>
      </c>
      <c r="D131" s="19">
        <v>27700000</v>
      </c>
      <c r="E131" s="19">
        <v>36200000</v>
      </c>
      <c r="F131" s="19">
        <v>37700000</v>
      </c>
      <c r="G131" s="19">
        <v>45560165</v>
      </c>
      <c r="H131" s="19">
        <v>58298896</v>
      </c>
      <c r="I131" s="19">
        <v>72496266</v>
      </c>
      <c r="J131" s="19">
        <v>91667000</v>
      </c>
      <c r="K131" s="19">
        <v>99283000</v>
      </c>
      <c r="L131" s="19">
        <v>123151000</v>
      </c>
      <c r="M131" s="19">
        <v>159868000</v>
      </c>
      <c r="N131" s="19">
        <v>204853000</v>
      </c>
      <c r="O131" s="19">
        <v>161250000</v>
      </c>
      <c r="P131" s="19">
        <v>200065000</v>
      </c>
      <c r="Q131" s="19">
        <v>227573000</v>
      </c>
      <c r="R131" s="19">
        <v>244306000</v>
      </c>
      <c r="S131" s="19">
        <v>315687000</v>
      </c>
      <c r="T131" s="19">
        <v>385200000</v>
      </c>
      <c r="U131" s="19">
        <v>503800000</v>
      </c>
      <c r="V131" s="19">
        <v>588900000</v>
      </c>
      <c r="W131" s="19">
        <v>587100000</v>
      </c>
      <c r="X131" s="19">
        <v>685500000</v>
      </c>
      <c r="Y131" s="19">
        <v>683000000</v>
      </c>
      <c r="Z131" s="19">
        <v>843500000</v>
      </c>
      <c r="AA131" s="19">
        <v>770600000</v>
      </c>
      <c r="AB131" s="19">
        <v>817300000</v>
      </c>
      <c r="AC131" s="19">
        <v>802100000</v>
      </c>
      <c r="AD131" s="19">
        <v>897800000</v>
      </c>
      <c r="AE131" s="19">
        <v>925600000</v>
      </c>
    </row>
    <row r="132" spans="1:47" x14ac:dyDescent="0.2">
      <c r="A132" t="s">
        <v>1319</v>
      </c>
      <c r="B132" s="19">
        <v>-395200000</v>
      </c>
      <c r="C132" s="19">
        <v>-5900000</v>
      </c>
      <c r="D132" s="19">
        <v>-9200000</v>
      </c>
      <c r="E132" s="19">
        <v>-9800000</v>
      </c>
      <c r="F132" s="19">
        <v>-10000000</v>
      </c>
      <c r="G132" s="19">
        <v>-8722102</v>
      </c>
      <c r="H132" s="19">
        <v>-7174493</v>
      </c>
      <c r="I132" s="19">
        <v>-13989370</v>
      </c>
      <c r="J132" s="19">
        <v>-24825000</v>
      </c>
      <c r="K132" s="19">
        <v>-40620000</v>
      </c>
      <c r="L132" s="19">
        <v>-39978000</v>
      </c>
      <c r="M132" s="19">
        <v>-38189000</v>
      </c>
      <c r="N132" s="19">
        <v>-34962000</v>
      </c>
      <c r="O132" s="19">
        <v>47845000</v>
      </c>
      <c r="P132" s="19">
        <v>84615000</v>
      </c>
      <c r="Q132" s="19">
        <v>152303000</v>
      </c>
      <c r="R132" s="19">
        <v>100710000</v>
      </c>
      <c r="S132" s="19">
        <v>112151000</v>
      </c>
      <c r="T132" s="19">
        <v>147200000</v>
      </c>
      <c r="U132" s="19">
        <v>176200000</v>
      </c>
      <c r="V132" s="19">
        <v>80200000</v>
      </c>
      <c r="W132" s="19">
        <v>117200000</v>
      </c>
      <c r="X132" s="19">
        <v>17400000</v>
      </c>
      <c r="Y132" s="19">
        <v>133300000</v>
      </c>
      <c r="Z132" s="19">
        <v>4600000</v>
      </c>
      <c r="AA132" s="19">
        <v>-199500000</v>
      </c>
      <c r="AB132" s="19">
        <v>-27200000</v>
      </c>
      <c r="AC132" s="19">
        <v>-112000000</v>
      </c>
      <c r="AD132" s="19">
        <v>-263300000</v>
      </c>
      <c r="AE132" s="19">
        <v>-127300000</v>
      </c>
    </row>
    <row r="133" spans="1:47" x14ac:dyDescent="0.2">
      <c r="A133" t="s">
        <v>1320</v>
      </c>
      <c r="B133" s="14">
        <v>-75016555.660999998</v>
      </c>
      <c r="C133" s="19">
        <v>-7760000</v>
      </c>
      <c r="D133" s="19">
        <v>-11180000</v>
      </c>
      <c r="E133" s="19">
        <v>-11720000</v>
      </c>
      <c r="F133" s="19">
        <v>-10000000</v>
      </c>
      <c r="G133" s="14">
        <v>-8492013.4000000004</v>
      </c>
      <c r="H133" s="14">
        <v>-6991412.5999999996</v>
      </c>
      <c r="I133" s="19">
        <v>-13860727</v>
      </c>
      <c r="J133" s="19">
        <v>-24847800</v>
      </c>
      <c r="K133" s="19">
        <v>-40610000</v>
      </c>
      <c r="L133" s="19">
        <v>-37947000</v>
      </c>
      <c r="M133" s="19">
        <v>-38177000</v>
      </c>
      <c r="N133" s="19">
        <v>-35386450</v>
      </c>
      <c r="O133" s="14">
        <v>74703405.658999994</v>
      </c>
      <c r="P133" s="14">
        <v>138743473.72999999</v>
      </c>
      <c r="Q133" s="19">
        <v>152303000</v>
      </c>
      <c r="R133" s="19">
        <v>100710000</v>
      </c>
      <c r="S133" s="19">
        <v>112151000</v>
      </c>
      <c r="T133" s="19">
        <v>147200000</v>
      </c>
      <c r="U133" s="19">
        <v>176200000</v>
      </c>
      <c r="V133" s="19">
        <v>80200000</v>
      </c>
      <c r="W133" s="19">
        <v>117200000</v>
      </c>
      <c r="X133" s="19">
        <v>16920000</v>
      </c>
      <c r="Y133" s="19">
        <v>88624000</v>
      </c>
      <c r="Z133" s="19">
        <v>4600000</v>
      </c>
      <c r="AA133" s="14">
        <v>-110381683.833</v>
      </c>
      <c r="AB133" s="19">
        <v>19374000</v>
      </c>
      <c r="AC133" s="14">
        <v>-98537695.590000004</v>
      </c>
      <c r="AD133" s="19">
        <v>-174188000</v>
      </c>
      <c r="AE133" s="19">
        <v>-99255000</v>
      </c>
    </row>
    <row r="134" spans="1:47" x14ac:dyDescent="0.2">
      <c r="A134" t="s">
        <v>1321</v>
      </c>
      <c r="B134" s="19">
        <v>1200000</v>
      </c>
      <c r="O134" s="19">
        <v>13709000</v>
      </c>
      <c r="P134" s="19">
        <v>12478000</v>
      </c>
      <c r="Q134" s="19">
        <v>5660000</v>
      </c>
      <c r="R134" s="19">
        <v>2226000</v>
      </c>
      <c r="S134" s="19">
        <v>4629000</v>
      </c>
      <c r="T134" s="19">
        <v>5500000</v>
      </c>
      <c r="U134" s="19">
        <v>5400000</v>
      </c>
      <c r="V134" s="19">
        <v>400000</v>
      </c>
      <c r="W134" s="19">
        <v>900000</v>
      </c>
      <c r="X134" s="19">
        <v>1200000</v>
      </c>
      <c r="Y134" s="19">
        <v>1800000</v>
      </c>
      <c r="Z134" s="19">
        <v>3200000</v>
      </c>
      <c r="AA134" s="19">
        <v>3000000</v>
      </c>
      <c r="AB134" s="19">
        <v>700000</v>
      </c>
      <c r="AC134" s="19">
        <v>2600000</v>
      </c>
      <c r="AD134" s="19">
        <v>2500000</v>
      </c>
      <c r="AE134" s="19">
        <v>1700000</v>
      </c>
    </row>
    <row r="135" spans="1:47" x14ac:dyDescent="0.2">
      <c r="A135" t="s">
        <v>1322</v>
      </c>
      <c r="B135" s="19">
        <v>3800000</v>
      </c>
      <c r="V135" s="19">
        <v>200000</v>
      </c>
      <c r="W135" s="19">
        <v>300000</v>
      </c>
      <c r="X135" s="19">
        <v>6000000</v>
      </c>
      <c r="Y135" s="19">
        <v>3200000</v>
      </c>
      <c r="Z135" s="19">
        <v>12000000</v>
      </c>
      <c r="AA135" s="19">
        <v>10800000</v>
      </c>
      <c r="AB135" s="19">
        <v>6600000</v>
      </c>
      <c r="AC135" s="19">
        <v>3200000</v>
      </c>
      <c r="AD135" s="19">
        <v>2900000</v>
      </c>
      <c r="AE135" s="19">
        <v>2800000</v>
      </c>
    </row>
    <row r="136" spans="1:47" x14ac:dyDescent="0.2">
      <c r="A136" t="s">
        <v>1323</v>
      </c>
      <c r="B136" s="19">
        <v>-2600000</v>
      </c>
      <c r="O136" s="19">
        <v>13709000</v>
      </c>
      <c r="P136" s="19">
        <v>12478000</v>
      </c>
      <c r="Q136" s="19">
        <v>5660000</v>
      </c>
      <c r="R136" s="19">
        <v>2226000</v>
      </c>
      <c r="S136" s="19">
        <v>4629000</v>
      </c>
      <c r="T136" s="19">
        <v>5500000</v>
      </c>
      <c r="U136" s="19">
        <v>5400000</v>
      </c>
      <c r="V136" s="19">
        <v>200000</v>
      </c>
      <c r="W136" s="19">
        <v>600000</v>
      </c>
      <c r="X136" s="19">
        <v>-4800000</v>
      </c>
      <c r="Y136" s="19">
        <v>-1400000</v>
      </c>
      <c r="Z136" s="19">
        <v>-8800000</v>
      </c>
      <c r="AA136" s="19">
        <v>-7800000</v>
      </c>
      <c r="AB136" s="19">
        <v>-5900000</v>
      </c>
      <c r="AC136" s="19">
        <v>-600000</v>
      </c>
      <c r="AD136" s="19">
        <v>-400000</v>
      </c>
      <c r="AE136" s="19">
        <v>-1100000</v>
      </c>
    </row>
    <row r="137" spans="1:47" x14ac:dyDescent="0.2">
      <c r="A137" t="s">
        <v>1281</v>
      </c>
      <c r="B137" s="19">
        <v>-416600000</v>
      </c>
      <c r="C137" s="19">
        <v>-8900000</v>
      </c>
      <c r="D137" s="19">
        <v>-12500000</v>
      </c>
      <c r="E137" s="19">
        <v>-13000000</v>
      </c>
      <c r="F137" s="19">
        <v>-12400000</v>
      </c>
      <c r="G137" s="19">
        <v>-11547127</v>
      </c>
      <c r="H137" s="19">
        <v>-13136505</v>
      </c>
      <c r="I137" s="19">
        <v>-18659767</v>
      </c>
      <c r="J137" s="19">
        <v>-27346000</v>
      </c>
      <c r="K137" s="19">
        <v>-42635000</v>
      </c>
      <c r="L137" s="19">
        <v>-40745000</v>
      </c>
      <c r="M137" s="19">
        <v>-45589000</v>
      </c>
      <c r="N137" s="19">
        <v>-47727000</v>
      </c>
      <c r="O137" s="19">
        <v>61605000</v>
      </c>
      <c r="P137" s="19">
        <v>126462000</v>
      </c>
      <c r="Q137" s="19">
        <v>135075000</v>
      </c>
      <c r="R137" s="19">
        <v>157778000</v>
      </c>
      <c r="S137" s="19">
        <v>180318000</v>
      </c>
      <c r="T137" s="19">
        <v>228000000</v>
      </c>
      <c r="U137" s="19">
        <v>274400000</v>
      </c>
      <c r="V137" s="19">
        <v>135100000</v>
      </c>
      <c r="W137" s="19">
        <v>156300000</v>
      </c>
      <c r="X137" s="19">
        <v>42200000</v>
      </c>
      <c r="Y137" s="19">
        <v>123300000</v>
      </c>
      <c r="Z137" s="19">
        <v>12000000</v>
      </c>
      <c r="AA137" s="19">
        <v>-212500000</v>
      </c>
      <c r="AB137" s="19">
        <v>-50500000</v>
      </c>
      <c r="AC137" s="19">
        <v>-137400000</v>
      </c>
      <c r="AD137" s="19">
        <v>-259300000</v>
      </c>
      <c r="AE137" s="19">
        <v>-120700000</v>
      </c>
    </row>
    <row r="138" spans="1:47" x14ac:dyDescent="0.2">
      <c r="A138" t="s">
        <v>1278</v>
      </c>
      <c r="B138" s="19">
        <v>-357700000</v>
      </c>
      <c r="C138" s="19">
        <v>-7300000</v>
      </c>
      <c r="D138" s="19">
        <v>-10000000</v>
      </c>
      <c r="E138" s="19">
        <v>-9700000</v>
      </c>
      <c r="F138" s="19">
        <v>-9200000</v>
      </c>
      <c r="G138" s="19">
        <v>-8262393</v>
      </c>
      <c r="H138" s="19">
        <v>-9407942</v>
      </c>
      <c r="I138" s="19">
        <v>-14163621</v>
      </c>
      <c r="J138" s="19">
        <v>-22071000</v>
      </c>
      <c r="K138" s="19">
        <v>-36869000</v>
      </c>
      <c r="L138" s="19">
        <v>-34653000</v>
      </c>
      <c r="M138" s="19">
        <v>-38734000</v>
      </c>
      <c r="N138" s="19">
        <v>-40183000</v>
      </c>
      <c r="O138" s="19">
        <v>70386000</v>
      </c>
      <c r="P138" s="19">
        <v>135911000</v>
      </c>
      <c r="Q138" s="19">
        <v>142159000</v>
      </c>
      <c r="R138" s="19">
        <v>164997000</v>
      </c>
      <c r="S138" s="19">
        <v>189387000</v>
      </c>
      <c r="T138" s="19">
        <v>236900000</v>
      </c>
      <c r="U138" s="19">
        <v>288200000</v>
      </c>
      <c r="V138" s="19">
        <v>160100000</v>
      </c>
      <c r="W138" s="19">
        <v>183100000</v>
      </c>
      <c r="X138" s="19">
        <v>90500000</v>
      </c>
      <c r="Y138" s="19">
        <v>177700000</v>
      </c>
      <c r="Z138" s="19">
        <v>85000000</v>
      </c>
      <c r="AA138" s="19">
        <v>-140500000</v>
      </c>
      <c r="AB138" s="19">
        <v>12300000</v>
      </c>
      <c r="AC138" s="19">
        <v>-84700000</v>
      </c>
      <c r="AD138" s="19">
        <v>-197400000</v>
      </c>
      <c r="AE138" s="19">
        <v>-59500000</v>
      </c>
    </row>
    <row r="139" spans="1:47" x14ac:dyDescent="0.2">
      <c r="A139" t="s">
        <v>1364</v>
      </c>
      <c r="B139" s="19">
        <v>246300000</v>
      </c>
      <c r="C139" s="19">
        <v>-1600000</v>
      </c>
      <c r="D139" s="19">
        <v>-2200000</v>
      </c>
      <c r="E139" s="19">
        <v>-1900000</v>
      </c>
      <c r="F139" s="19">
        <v>-100000</v>
      </c>
      <c r="G139" s="19">
        <v>701739</v>
      </c>
      <c r="H139" s="19">
        <v>7402906</v>
      </c>
      <c r="I139" s="19">
        <v>10716761</v>
      </c>
      <c r="J139" s="19">
        <v>12553000</v>
      </c>
      <c r="K139" s="19">
        <v>13751000</v>
      </c>
      <c r="L139" s="19">
        <v>20322000</v>
      </c>
      <c r="M139" s="19">
        <v>27644000</v>
      </c>
      <c r="N139" s="19">
        <v>30813000</v>
      </c>
      <c r="O139" s="19">
        <v>32340000</v>
      </c>
      <c r="P139" s="19">
        <v>43267000</v>
      </c>
      <c r="Q139" s="19">
        <v>44286000</v>
      </c>
      <c r="R139" s="19">
        <v>46714000</v>
      </c>
      <c r="S139" s="19">
        <v>64659000</v>
      </c>
      <c r="T139" s="19">
        <v>79700000</v>
      </c>
      <c r="U139" s="19">
        <v>109200000</v>
      </c>
      <c r="V139" s="19">
        <v>147400000</v>
      </c>
      <c r="W139" s="19">
        <v>157300000</v>
      </c>
      <c r="X139" s="19">
        <v>171200000</v>
      </c>
      <c r="Y139" s="19">
        <v>177200000</v>
      </c>
      <c r="Z139" s="19">
        <v>201000000</v>
      </c>
      <c r="AA139" s="19">
        <v>186100000</v>
      </c>
      <c r="AB139" s="19">
        <v>197600000</v>
      </c>
      <c r="AC139" s="19">
        <v>202000000</v>
      </c>
      <c r="AD139" s="19">
        <v>236200000</v>
      </c>
      <c r="AE139" s="19">
        <v>252200000</v>
      </c>
    </row>
    <row r="140" spans="1:47" x14ac:dyDescent="0.2">
      <c r="A140" t="s">
        <v>1324</v>
      </c>
      <c r="B140" s="19">
        <v>58900000</v>
      </c>
      <c r="C140" s="19">
        <v>1600000</v>
      </c>
      <c r="D140" s="19">
        <v>2500000</v>
      </c>
      <c r="E140" s="19">
        <v>3300000</v>
      </c>
      <c r="F140" s="19">
        <v>3200000</v>
      </c>
      <c r="G140" s="19">
        <v>3284734</v>
      </c>
      <c r="H140" s="19">
        <v>3728563</v>
      </c>
      <c r="I140" s="19">
        <v>4496146</v>
      </c>
      <c r="J140" s="19">
        <v>5275000</v>
      </c>
      <c r="K140" s="19">
        <v>5766000</v>
      </c>
      <c r="L140" s="19">
        <v>6092000</v>
      </c>
      <c r="M140" s="19">
        <v>6855000</v>
      </c>
      <c r="N140" s="19">
        <v>7544000</v>
      </c>
      <c r="O140" s="19">
        <v>8781000</v>
      </c>
      <c r="P140" s="19">
        <v>9449000</v>
      </c>
      <c r="Q140" s="19">
        <v>7084000</v>
      </c>
      <c r="R140" s="19">
        <v>7219000</v>
      </c>
      <c r="S140" s="19">
        <v>9069000</v>
      </c>
      <c r="T140" s="19">
        <v>8900000</v>
      </c>
      <c r="U140" s="19">
        <v>13800000</v>
      </c>
      <c r="V140" s="19">
        <v>25000000</v>
      </c>
      <c r="W140" s="19">
        <v>26800000</v>
      </c>
      <c r="X140" s="19">
        <v>48300000</v>
      </c>
      <c r="Y140" s="19">
        <v>54400000</v>
      </c>
      <c r="Z140" s="19">
        <v>73000000</v>
      </c>
      <c r="AA140" s="19">
        <v>72000000</v>
      </c>
      <c r="AB140" s="19">
        <v>62800000</v>
      </c>
      <c r="AC140" s="19">
        <v>52700000</v>
      </c>
      <c r="AD140" s="19">
        <v>61900000</v>
      </c>
      <c r="AE140" s="19">
        <v>61200000</v>
      </c>
    </row>
    <row r="141" spans="1:47" x14ac:dyDescent="0.2">
      <c r="A141" t="s">
        <v>1325</v>
      </c>
      <c r="B141" s="19">
        <v>-395200000</v>
      </c>
      <c r="C141" s="19">
        <v>-5900000</v>
      </c>
      <c r="D141" s="19">
        <v>-9200000</v>
      </c>
      <c r="E141" s="19">
        <v>-9800000</v>
      </c>
      <c r="F141" s="19">
        <v>-10000000</v>
      </c>
      <c r="G141" s="19">
        <v>-8722102</v>
      </c>
      <c r="H141" s="19">
        <v>-7174493</v>
      </c>
      <c r="I141" s="19">
        <v>-13989370</v>
      </c>
      <c r="J141" s="19">
        <v>-24825000</v>
      </c>
      <c r="K141" s="19">
        <v>-40620000</v>
      </c>
      <c r="L141" s="19">
        <v>-39978000</v>
      </c>
      <c r="M141" s="19">
        <v>-38189000</v>
      </c>
      <c r="N141" s="19">
        <v>-34962000</v>
      </c>
      <c r="O141" s="19">
        <v>74386000</v>
      </c>
      <c r="P141" s="19">
        <v>136254000</v>
      </c>
      <c r="Q141" s="19">
        <v>152303000</v>
      </c>
      <c r="R141" s="19">
        <v>100710000</v>
      </c>
      <c r="S141" s="19">
        <v>112151000</v>
      </c>
      <c r="T141" s="19">
        <v>147200000</v>
      </c>
      <c r="U141" s="19">
        <v>176200000</v>
      </c>
      <c r="V141" s="19">
        <v>80200000</v>
      </c>
      <c r="W141" s="19">
        <v>117200000</v>
      </c>
      <c r="X141" s="19">
        <v>17400000</v>
      </c>
      <c r="Y141" s="19">
        <v>133300000</v>
      </c>
      <c r="Z141" s="19">
        <v>4600000</v>
      </c>
      <c r="AA141" s="19">
        <v>-199500000</v>
      </c>
      <c r="AB141" s="19">
        <v>-27200000</v>
      </c>
      <c r="AC141" s="19">
        <v>-112000000</v>
      </c>
      <c r="AD141" s="19">
        <v>-263300000</v>
      </c>
      <c r="AE141" s="19">
        <v>-127300000</v>
      </c>
    </row>
    <row r="142" spans="1:47" x14ac:dyDescent="0.2">
      <c r="A142" t="s">
        <v>1326</v>
      </c>
      <c r="B142" s="19"/>
      <c r="C142" s="19">
        <v>3100000</v>
      </c>
      <c r="D142" s="19">
        <v>3300000</v>
      </c>
      <c r="E142" s="19">
        <v>3200000</v>
      </c>
      <c r="G142" s="19">
        <v>-383481</v>
      </c>
      <c r="H142" s="19">
        <v>-305134</v>
      </c>
      <c r="I142" s="19">
        <v>-214405</v>
      </c>
      <c r="J142" s="19">
        <v>38000</v>
      </c>
      <c r="K142" s="19">
        <v>-10000</v>
      </c>
      <c r="L142" s="19">
        <v>-2031000</v>
      </c>
      <c r="M142" s="19">
        <v>-12000</v>
      </c>
      <c r="N142" s="19">
        <v>653000</v>
      </c>
      <c r="O142" s="19">
        <v>-320000</v>
      </c>
      <c r="P142" s="19">
        <v>-2493000</v>
      </c>
      <c r="Q142" s="19">
        <v>99000</v>
      </c>
      <c r="R142" s="19">
        <v>-353000</v>
      </c>
      <c r="V142">
        <v>0</v>
      </c>
      <c r="W142">
        <v>0</v>
      </c>
      <c r="X142" s="19">
        <v>800000</v>
      </c>
      <c r="Y142" s="19"/>
      <c r="Z142" s="19"/>
      <c r="AA142" s="19"/>
      <c r="AB142" s="19"/>
      <c r="AC142" s="19"/>
      <c r="AD142" s="19"/>
      <c r="AE142" s="19"/>
    </row>
    <row r="143" spans="1:47" x14ac:dyDescent="0.2">
      <c r="A143" t="s">
        <v>1327</v>
      </c>
      <c r="B143" s="19">
        <v>-340600000000</v>
      </c>
      <c r="C143" s="19">
        <v>3100000</v>
      </c>
      <c r="D143" s="19">
        <v>3300000</v>
      </c>
      <c r="E143" s="19">
        <v>3200000</v>
      </c>
      <c r="G143" s="19">
        <v>-383481</v>
      </c>
      <c r="H143" s="19">
        <v>-305134</v>
      </c>
      <c r="I143" s="19">
        <v>-214405</v>
      </c>
      <c r="J143" s="19">
        <v>38000</v>
      </c>
      <c r="K143" s="19">
        <v>-10000</v>
      </c>
      <c r="L143" s="19">
        <v>-2031000</v>
      </c>
      <c r="M143" s="19">
        <v>-12000</v>
      </c>
      <c r="N143" s="19">
        <v>653000</v>
      </c>
      <c r="O143" s="19">
        <v>-320000</v>
      </c>
      <c r="P143" s="19">
        <v>-2493000</v>
      </c>
      <c r="Q143" s="19">
        <v>99000</v>
      </c>
      <c r="R143" s="19">
        <v>-353000</v>
      </c>
      <c r="V143">
        <v>0</v>
      </c>
      <c r="W143">
        <v>0</v>
      </c>
      <c r="X143" s="19">
        <v>800000</v>
      </c>
      <c r="Y143" s="19">
        <v>61200000000</v>
      </c>
      <c r="Z143">
        <v>0</v>
      </c>
      <c r="AA143" s="19">
        <v>-99700000000</v>
      </c>
      <c r="AB143" s="19">
        <v>-63800000000</v>
      </c>
      <c r="AC143" s="19">
        <v>-16900000000</v>
      </c>
      <c r="AD143" s="19">
        <v>-112800000000</v>
      </c>
      <c r="AE143" s="19">
        <v>-35500000000</v>
      </c>
    </row>
    <row r="144" spans="1:47" x14ac:dyDescent="0.2">
      <c r="A144" s="46" t="s">
        <v>1412</v>
      </c>
      <c r="B144" s="19"/>
      <c r="C144" s="48">
        <f t="shared" ref="C144:AU144" si="45">IFERROR(C143/C$3,0)</f>
        <v>0.22786643717521415</v>
      </c>
      <c r="D144" s="48">
        <f t="shared" si="45"/>
        <v>0.10852725178538029</v>
      </c>
      <c r="E144" s="48">
        <f t="shared" si="45"/>
        <v>7.0031898453661173E-2</v>
      </c>
      <c r="F144" s="48">
        <f t="shared" si="45"/>
        <v>0</v>
      </c>
      <c r="G144" s="48">
        <f t="shared" si="45"/>
        <v>-5.9794979039528373E-3</v>
      </c>
      <c r="H144" s="48">
        <f t="shared" si="45"/>
        <v>-3.7169296796549251E-3</v>
      </c>
      <c r="I144" s="48">
        <f t="shared" si="45"/>
        <v>-2.2159079592838082E-3</v>
      </c>
      <c r="J144" s="48">
        <f t="shared" si="45"/>
        <v>3.3726539890255243E-4</v>
      </c>
      <c r="K144" s="48">
        <f t="shared" si="45"/>
        <v>-1.0272080681002037E-4</v>
      </c>
      <c r="L144" s="48">
        <f t="shared" si="45"/>
        <v>-1.4767426074172058E-2</v>
      </c>
      <c r="M144" s="48">
        <f t="shared" si="45"/>
        <v>-6.5427467260876715E-5</v>
      </c>
      <c r="N144" s="48">
        <f t="shared" si="45"/>
        <v>2.6433281570680703E-3</v>
      </c>
      <c r="O144" s="48">
        <f t="shared" si="45"/>
        <v>-9.5238944575121512E-4</v>
      </c>
      <c r="P144" s="48">
        <f t="shared" si="45"/>
        <v>-5.0654779259368503E-3</v>
      </c>
      <c r="Q144" s="48">
        <f t="shared" si="45"/>
        <v>1.8588377498915705E-4</v>
      </c>
      <c r="R144" s="48">
        <f t="shared" si="45"/>
        <v>-6.0753515723623074E-4</v>
      </c>
      <c r="S144" s="48">
        <f t="shared" si="45"/>
        <v>0</v>
      </c>
      <c r="T144" s="48">
        <f t="shared" si="45"/>
        <v>0</v>
      </c>
      <c r="U144" s="48">
        <f t="shared" si="45"/>
        <v>0</v>
      </c>
      <c r="V144" s="48">
        <f t="shared" si="45"/>
        <v>0</v>
      </c>
      <c r="W144" s="48">
        <f t="shared" si="45"/>
        <v>0</v>
      </c>
      <c r="X144" s="48">
        <f t="shared" si="45"/>
        <v>8.3922779964460379E-4</v>
      </c>
      <c r="Y144" s="48">
        <f t="shared" si="45"/>
        <v>64.208185857865189</v>
      </c>
      <c r="Z144" s="48">
        <f t="shared" si="45"/>
        <v>0</v>
      </c>
      <c r="AA144" s="48">
        <f t="shared" si="45"/>
        <v>-126.78399249916421</v>
      </c>
      <c r="AB144" s="48">
        <f t="shared" si="45"/>
        <v>-76.072946764026071</v>
      </c>
      <c r="AC144" s="48">
        <f t="shared" si="45"/>
        <v>-22.047769396211592</v>
      </c>
      <c r="AD144" s="48">
        <f t="shared" si="45"/>
        <v>-141.04088486118314</v>
      </c>
      <c r="AE144" s="48">
        <f t="shared" si="45"/>
        <v>-41.148542762029287</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1329</v>
      </c>
      <c r="B145">
        <v>0.06</v>
      </c>
      <c r="C145">
        <v>0.4</v>
      </c>
      <c r="D145">
        <v>0.4</v>
      </c>
      <c r="E145">
        <v>0.4</v>
      </c>
      <c r="F145">
        <v>0.4</v>
      </c>
      <c r="G145">
        <v>0.4</v>
      </c>
      <c r="H145">
        <v>0.4</v>
      </c>
      <c r="I145">
        <v>0.4</v>
      </c>
      <c r="J145">
        <v>0.4</v>
      </c>
      <c r="K145">
        <v>0</v>
      </c>
      <c r="L145">
        <v>0</v>
      </c>
      <c r="M145">
        <v>0</v>
      </c>
      <c r="N145">
        <v>0.35</v>
      </c>
      <c r="O145">
        <v>8.0000000000000002E-3</v>
      </c>
      <c r="P145">
        <v>1E-3</v>
      </c>
      <c r="Q145">
        <v>0.35</v>
      </c>
      <c r="R145">
        <v>0.37</v>
      </c>
      <c r="S145">
        <v>0.39</v>
      </c>
      <c r="T145">
        <v>0.36899999999999999</v>
      </c>
      <c r="U145">
        <v>0.36599999999999999</v>
      </c>
      <c r="V145">
        <v>0.4</v>
      </c>
      <c r="W145">
        <v>0.249</v>
      </c>
      <c r="X145">
        <v>0.4</v>
      </c>
      <c r="Y145">
        <v>0.27</v>
      </c>
      <c r="Z145">
        <v>0</v>
      </c>
      <c r="AA145">
        <v>0.106</v>
      </c>
      <c r="AB145">
        <v>0.27</v>
      </c>
      <c r="AC145">
        <v>0.20300000000000001</v>
      </c>
      <c r="AD145">
        <v>0.21</v>
      </c>
      <c r="AE145">
        <v>0.21</v>
      </c>
    </row>
    <row r="146" spans="1:47" x14ac:dyDescent="0.2">
      <c r="A146" t="s">
        <v>1330</v>
      </c>
      <c r="B146" s="14">
        <v>-20416555.660999998</v>
      </c>
      <c r="C146" s="19">
        <v>1240000</v>
      </c>
      <c r="D146" s="19">
        <v>1320000</v>
      </c>
      <c r="E146" s="19">
        <v>1280000</v>
      </c>
      <c r="F146">
        <v>0</v>
      </c>
      <c r="G146" s="14">
        <v>-153392.4</v>
      </c>
      <c r="H146" s="14">
        <v>-122053.6</v>
      </c>
      <c r="I146" s="19">
        <v>-85762</v>
      </c>
      <c r="J146" s="19">
        <v>15200</v>
      </c>
      <c r="K146">
        <v>0</v>
      </c>
      <c r="L146">
        <v>0</v>
      </c>
      <c r="M146">
        <v>0</v>
      </c>
      <c r="N146" s="19">
        <v>228550</v>
      </c>
      <c r="O146" s="14">
        <v>-2594.3409999999999</v>
      </c>
      <c r="P146" s="14">
        <v>-3526.27</v>
      </c>
      <c r="Q146">
        <v>0</v>
      </c>
      <c r="R146">
        <v>0</v>
      </c>
      <c r="S146">
        <v>0</v>
      </c>
      <c r="T146">
        <v>0</v>
      </c>
      <c r="U146">
        <v>0</v>
      </c>
      <c r="V146">
        <v>0</v>
      </c>
      <c r="W146">
        <v>0</v>
      </c>
      <c r="X146" s="19">
        <v>320000</v>
      </c>
      <c r="Y146" s="19">
        <v>16524000</v>
      </c>
      <c r="Z146">
        <v>0</v>
      </c>
      <c r="AA146" s="14">
        <v>-10581683.833000001</v>
      </c>
      <c r="AB146" s="19">
        <v>-17226000</v>
      </c>
      <c r="AC146" s="14">
        <v>-3437695.59</v>
      </c>
      <c r="AD146" s="19">
        <v>-23688000</v>
      </c>
      <c r="AE146" s="19">
        <v>-7455000</v>
      </c>
    </row>
    <row r="148" spans="1:47" x14ac:dyDescent="0.2">
      <c r="A148" t="s">
        <v>1331</v>
      </c>
      <c r="B148">
        <v>15200</v>
      </c>
      <c r="C148">
        <v>58900</v>
      </c>
      <c r="D148">
        <v>4300</v>
      </c>
      <c r="E148">
        <v>200</v>
      </c>
      <c r="F148">
        <v>400</v>
      </c>
      <c r="G148">
        <v>37981.83</v>
      </c>
      <c r="H148">
        <v>68580.62</v>
      </c>
      <c r="I148">
        <v>3352.69</v>
      </c>
      <c r="J148">
        <v>59039</v>
      </c>
      <c r="K148">
        <v>51333</v>
      </c>
      <c r="L148">
        <v>2466</v>
      </c>
      <c r="M148">
        <v>149920</v>
      </c>
      <c r="N148">
        <v>117451</v>
      </c>
      <c r="O148">
        <v>21871</v>
      </c>
      <c r="P148">
        <v>-51924</v>
      </c>
      <c r="Q148">
        <v>-49088</v>
      </c>
      <c r="R148">
        <v>-116599</v>
      </c>
      <c r="S148">
        <v>-69245</v>
      </c>
      <c r="T148">
        <v>-80600</v>
      </c>
      <c r="U148">
        <v>-211800</v>
      </c>
      <c r="V148">
        <v>-177300</v>
      </c>
      <c r="W148">
        <v>-68300</v>
      </c>
      <c r="X148">
        <v>71800</v>
      </c>
      <c r="Y148">
        <v>-95000</v>
      </c>
      <c r="Z148">
        <v>182300</v>
      </c>
      <c r="AA148">
        <v>-10000</v>
      </c>
      <c r="AB148">
        <v>-150600</v>
      </c>
      <c r="AC148">
        <v>-8000</v>
      </c>
      <c r="AD148">
        <v>152900</v>
      </c>
      <c r="AE148">
        <v>-7400</v>
      </c>
    </row>
    <row r="150" spans="1:47" ht="18" x14ac:dyDescent="0.2">
      <c r="A150" s="22"/>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E62">
    <sortCondition ref="C1:AE1"/>
  </sortState>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3262-6768-B64F-9197-EA69533F78A6}">
  <dimension ref="A1:AU151"/>
  <sheetViews>
    <sheetView workbookViewId="0"/>
  </sheetViews>
  <sheetFormatPr baseColWidth="10" defaultRowHeight="16" x14ac:dyDescent="0.2"/>
  <cols>
    <col min="3" max="8" width="11" bestFit="1" customWidth="1"/>
    <col min="9" max="9" width="11.1640625" bestFit="1" customWidth="1"/>
    <col min="10" max="10" width="12.1640625" bestFit="1" customWidth="1"/>
    <col min="11" max="47" width="11" bestFit="1" customWidth="1"/>
  </cols>
  <sheetData>
    <row r="1" spans="1:47" x14ac:dyDescent="0.2">
      <c r="A1" t="s">
        <v>1283</v>
      </c>
      <c r="B1" t="s">
        <v>1284</v>
      </c>
      <c r="C1" s="17">
        <v>34699</v>
      </c>
      <c r="D1" s="17">
        <v>35064</v>
      </c>
      <c r="E1" s="17">
        <v>35430</v>
      </c>
      <c r="F1" s="17">
        <v>35795</v>
      </c>
      <c r="G1" s="17">
        <v>36160</v>
      </c>
      <c r="H1" s="17">
        <v>36525</v>
      </c>
      <c r="I1" s="17">
        <v>36891</v>
      </c>
      <c r="J1" s="17">
        <v>37256</v>
      </c>
      <c r="K1" s="17">
        <v>37621</v>
      </c>
      <c r="L1" s="17">
        <v>37986</v>
      </c>
      <c r="M1" s="17">
        <v>38352</v>
      </c>
      <c r="N1" s="17">
        <v>38717</v>
      </c>
      <c r="O1" s="17">
        <v>39082</v>
      </c>
      <c r="P1" s="17">
        <v>39447</v>
      </c>
      <c r="Q1" s="17">
        <v>39813</v>
      </c>
      <c r="R1" s="17">
        <v>40178</v>
      </c>
      <c r="S1" s="17">
        <v>40543</v>
      </c>
      <c r="T1" s="17">
        <v>40908</v>
      </c>
      <c r="U1" s="17">
        <v>41274</v>
      </c>
      <c r="V1" s="17">
        <v>41639</v>
      </c>
      <c r="W1" s="17">
        <v>42004</v>
      </c>
      <c r="X1" s="17">
        <v>42369</v>
      </c>
      <c r="Y1" s="17">
        <v>42735</v>
      </c>
      <c r="Z1" s="17">
        <v>43100</v>
      </c>
      <c r="AA1" s="17">
        <v>43465</v>
      </c>
      <c r="AB1" s="17">
        <v>43830</v>
      </c>
      <c r="AC1" s="17">
        <v>44196</v>
      </c>
      <c r="AD1" s="17">
        <v>44561</v>
      </c>
      <c r="AE1" s="17">
        <v>44926</v>
      </c>
      <c r="AF1" s="17">
        <v>45291</v>
      </c>
      <c r="AG1" s="17">
        <v>45657</v>
      </c>
    </row>
    <row r="2" spans="1:47" x14ac:dyDescent="0.2">
      <c r="C2" s="41">
        <v>2.1768464659998794</v>
      </c>
      <c r="D2" s="41">
        <v>2.1175549280154469</v>
      </c>
      <c r="E2" s="41">
        <v>2.0612819312911972</v>
      </c>
      <c r="F2" s="41">
        <v>2.0004677128214259</v>
      </c>
      <c r="G2" s="41">
        <v>1.9695458430849915</v>
      </c>
      <c r="H2" s="41">
        <v>1.9371946917330496</v>
      </c>
      <c r="I2" s="41">
        <v>1.8855311385371321</v>
      </c>
      <c r="J2" s="41">
        <v>1.8177298163859363</v>
      </c>
      <c r="K2" s="41">
        <v>1.79724126595406</v>
      </c>
      <c r="L2" s="41">
        <v>1.7516971403061012</v>
      </c>
      <c r="M2" s="41">
        <v>1.7185295205593065</v>
      </c>
      <c r="N2" s="41">
        <v>1.6689613679317339</v>
      </c>
      <c r="O2" s="41">
        <v>1.6049248657868389</v>
      </c>
      <c r="P2" s="41">
        <v>1.5722226349792703</v>
      </c>
      <c r="Q2" s="41">
        <v>1.5076933592052841</v>
      </c>
      <c r="R2" s="41">
        <v>1.5072411868492295</v>
      </c>
      <c r="S2" s="41">
        <v>1.4686165710311112</v>
      </c>
      <c r="T2" s="41">
        <v>1.4450620594618826</v>
      </c>
      <c r="U2" s="41">
        <v>1.403926998408513</v>
      </c>
      <c r="V2" s="41">
        <v>1.3819539309070903</v>
      </c>
      <c r="W2" s="41">
        <v>1.3604586837045582</v>
      </c>
      <c r="X2" s="41">
        <v>1.3592353718698755</v>
      </c>
      <c r="Y2" s="41">
        <v>1.3408655143236416</v>
      </c>
      <c r="Z2" s="41">
        <v>1.3081614773889187</v>
      </c>
      <c r="AA2" s="41">
        <v>1.2816317011746046</v>
      </c>
      <c r="AB2" s="41">
        <v>1.2620696220330916</v>
      </c>
      <c r="AC2" s="41">
        <v>1.231407573454085</v>
      </c>
      <c r="AD2" s="41">
        <v>1.2144058909803599</v>
      </c>
      <c r="AE2" s="41">
        <v>1.1298901106999999</v>
      </c>
      <c r="AF2" s="41">
        <v>1.0618269999999999</v>
      </c>
      <c r="AG2" s="41">
        <v>1.03</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 t="shared" ref="C3:J13" si="0">C$2*C90</f>
        <v>3700638.9921997949</v>
      </c>
      <c r="D3">
        <f t="shared" si="0"/>
        <v>7199686.7552525196</v>
      </c>
      <c r="E3">
        <f t="shared" si="0"/>
        <v>14222845.325909261</v>
      </c>
      <c r="F3">
        <f t="shared" si="0"/>
        <v>32505599.86563535</v>
      </c>
      <c r="G3">
        <f t="shared" si="0"/>
        <v>42926251.650037386</v>
      </c>
      <c r="H3">
        <f t="shared" si="0"/>
        <v>80118498.060695469</v>
      </c>
      <c r="I3">
        <f t="shared" si="0"/>
        <v>97348087.151533589</v>
      </c>
      <c r="J3">
        <f t="shared" si="0"/>
        <v>140815893.41578573</v>
      </c>
      <c r="K3">
        <f t="shared" ref="K3:AU3" si="1">K2*K90</f>
        <v>170459347.86941281</v>
      </c>
      <c r="L3">
        <f t="shared" si="1"/>
        <v>186130083.03750539</v>
      </c>
      <c r="M3">
        <f t="shared" si="1"/>
        <v>196376368.31431195</v>
      </c>
      <c r="N3">
        <f t="shared" si="1"/>
        <v>210754772.58105141</v>
      </c>
      <c r="O3">
        <f t="shared" si="1"/>
        <v>349421031.92937899</v>
      </c>
      <c r="P3">
        <f t="shared" si="1"/>
        <v>429259229.36048526</v>
      </c>
      <c r="Q3">
        <f t="shared" si="1"/>
        <v>135971325.59992856</v>
      </c>
      <c r="R3">
        <f t="shared" si="1"/>
        <v>108417365.81125192</v>
      </c>
      <c r="S3">
        <f t="shared" si="1"/>
        <v>233567310.8402169</v>
      </c>
      <c r="T3">
        <f t="shared" si="1"/>
        <v>103293036.01033537</v>
      </c>
      <c r="U3">
        <f t="shared" si="1"/>
        <v>113986236.92778558</v>
      </c>
      <c r="V3">
        <f t="shared" si="1"/>
        <v>205801961.3446148</v>
      </c>
      <c r="W3">
        <f t="shared" si="1"/>
        <v>273053581.03029078</v>
      </c>
      <c r="X3">
        <f t="shared" si="1"/>
        <v>313689776.06161737</v>
      </c>
      <c r="Y3">
        <f t="shared" si="1"/>
        <v>221827427.22764599</v>
      </c>
      <c r="Z3">
        <f t="shared" si="1"/>
        <v>402535676.36882156</v>
      </c>
      <c r="AA3">
        <f t="shared" si="1"/>
        <v>1529400586.5407827</v>
      </c>
      <c r="AB3">
        <f t="shared" si="1"/>
        <v>144654633.86856687</v>
      </c>
      <c r="AC3">
        <f t="shared" si="1"/>
        <v>188300689.09473142</v>
      </c>
      <c r="AD3">
        <f t="shared" si="1"/>
        <v>123756461.13213554</v>
      </c>
      <c r="AE3">
        <f t="shared" si="1"/>
        <v>104012034.14048849</v>
      </c>
      <c r="AF3">
        <f t="shared" si="1"/>
        <v>95693972.893999994</v>
      </c>
      <c r="AG3">
        <f t="shared" si="1"/>
        <v>101379810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si="0"/>
        <v>3700638.9921997949</v>
      </c>
      <c r="D4">
        <f t="shared" si="0"/>
        <v>7199686.7552525196</v>
      </c>
      <c r="E4">
        <f t="shared" si="0"/>
        <v>14222845.325909261</v>
      </c>
      <c r="F4">
        <f t="shared" si="0"/>
        <v>32505599.86563535</v>
      </c>
      <c r="G4">
        <f t="shared" si="0"/>
        <v>42926251.650037386</v>
      </c>
      <c r="H4">
        <f t="shared" si="0"/>
        <v>80118498.060695469</v>
      </c>
      <c r="I4">
        <f t="shared" si="0"/>
        <v>97348087.151533589</v>
      </c>
      <c r="J4">
        <f t="shared" si="0"/>
        <v>140815893.41578573</v>
      </c>
      <c r="K4">
        <f t="shared" ref="K4:AG4" si="2">K$2*K91</f>
        <v>170459347.86941281</v>
      </c>
      <c r="L4">
        <f t="shared" si="2"/>
        <v>186130083.03750539</v>
      </c>
      <c r="M4">
        <f t="shared" si="2"/>
        <v>196376368.31431195</v>
      </c>
      <c r="N4">
        <f t="shared" si="2"/>
        <v>210754772.58105141</v>
      </c>
      <c r="O4">
        <f t="shared" si="2"/>
        <v>349421031.92937899</v>
      </c>
      <c r="P4">
        <f t="shared" si="2"/>
        <v>429259229.36048526</v>
      </c>
      <c r="Q4">
        <f t="shared" si="2"/>
        <v>135971325.59992856</v>
      </c>
      <c r="R4">
        <f t="shared" si="2"/>
        <v>108417365.81125192</v>
      </c>
      <c r="S4">
        <f t="shared" si="2"/>
        <v>233567310.8402169</v>
      </c>
      <c r="T4">
        <f t="shared" si="2"/>
        <v>103293036.01033537</v>
      </c>
      <c r="U4">
        <f t="shared" si="2"/>
        <v>113986236.92778558</v>
      </c>
      <c r="V4">
        <f t="shared" si="2"/>
        <v>205801961.3446148</v>
      </c>
      <c r="W4">
        <f t="shared" si="2"/>
        <v>273053581.03029078</v>
      </c>
      <c r="X4">
        <f t="shared" si="2"/>
        <v>313689776.06161737</v>
      </c>
      <c r="Y4">
        <f t="shared" si="2"/>
        <v>221827427.22764599</v>
      </c>
      <c r="Z4">
        <f t="shared" si="2"/>
        <v>402535676.36882156</v>
      </c>
      <c r="AA4">
        <f t="shared" si="2"/>
        <v>1529400586.5407827</v>
      </c>
      <c r="AB4">
        <f t="shared" si="2"/>
        <v>144654633.86856687</v>
      </c>
      <c r="AC4">
        <f t="shared" si="2"/>
        <v>188300689.09473142</v>
      </c>
      <c r="AD4">
        <f t="shared" si="2"/>
        <v>123756461.13213554</v>
      </c>
      <c r="AE4">
        <f t="shared" si="2"/>
        <v>104012034.14048849</v>
      </c>
      <c r="AF4">
        <f t="shared" si="2"/>
        <v>95693972.893999994</v>
      </c>
      <c r="AG4">
        <f t="shared" si="2"/>
        <v>101379810</v>
      </c>
    </row>
    <row r="5" spans="1:47" x14ac:dyDescent="0.2">
      <c r="A5" t="s">
        <v>1349</v>
      </c>
      <c r="C5">
        <f t="shared" si="0"/>
        <v>-1088423.2329999397</v>
      </c>
      <c r="D5">
        <f t="shared" si="0"/>
        <v>-2329310.4208169915</v>
      </c>
      <c r="E5">
        <f t="shared" si="0"/>
        <v>-2473538.3175494368</v>
      </c>
      <c r="F5">
        <f t="shared" si="0"/>
        <v>0</v>
      </c>
      <c r="G5">
        <f t="shared" si="0"/>
        <v>0</v>
      </c>
      <c r="H5">
        <f t="shared" si="0"/>
        <v>0</v>
      </c>
      <c r="I5">
        <f t="shared" si="0"/>
        <v>0</v>
      </c>
      <c r="J5">
        <f t="shared" si="0"/>
        <v>7578115.604512969</v>
      </c>
      <c r="K5">
        <f t="shared" ref="K5:AG5" si="3">K$2*K92</f>
        <v>12616633.686997501</v>
      </c>
      <c r="L5">
        <f t="shared" si="3"/>
        <v>25711410.625412956</v>
      </c>
      <c r="M5">
        <f t="shared" si="3"/>
        <v>34023447.448033154</v>
      </c>
      <c r="N5">
        <f t="shared" si="3"/>
        <v>39601115.33828418</v>
      </c>
      <c r="O5">
        <f t="shared" si="3"/>
        <v>189523972.47590202</v>
      </c>
      <c r="P5">
        <f t="shared" si="3"/>
        <v>231929566.44423702</v>
      </c>
      <c r="Q5">
        <f t="shared" si="3"/>
        <v>52825052.226475537</v>
      </c>
      <c r="R5">
        <f t="shared" si="3"/>
        <v>46646100.250609957</v>
      </c>
      <c r="S5">
        <f t="shared" si="3"/>
        <v>37694981.528655529</v>
      </c>
      <c r="T5">
        <f t="shared" si="3"/>
        <v>31633853.543680072</v>
      </c>
      <c r="U5">
        <f t="shared" si="3"/>
        <v>42718690.707574233</v>
      </c>
      <c r="V5">
        <f t="shared" si="3"/>
        <v>53217663.925301142</v>
      </c>
      <c r="W5">
        <f t="shared" si="3"/>
        <v>38817967.622142158</v>
      </c>
      <c r="X5">
        <f t="shared" si="3"/>
        <v>46352644.651506498</v>
      </c>
      <c r="Y5">
        <f t="shared" si="3"/>
        <v>40514251.51528883</v>
      </c>
      <c r="Z5">
        <f t="shared" si="3"/>
        <v>39960408.649799302</v>
      </c>
      <c r="AA5">
        <f t="shared" si="3"/>
        <v>31287193.089074448</v>
      </c>
      <c r="AB5">
        <f t="shared" si="3"/>
        <v>26975476.101335298</v>
      </c>
      <c r="AC5">
        <f t="shared" si="3"/>
        <v>23984125.308165215</v>
      </c>
      <c r="AD5">
        <f t="shared" si="3"/>
        <v>30235063.467738021</v>
      </c>
      <c r="AE5">
        <f t="shared" si="3"/>
        <v>24445172.5449945</v>
      </c>
      <c r="AF5">
        <f t="shared" si="3"/>
        <v>35855774.135999992</v>
      </c>
      <c r="AG5">
        <f t="shared" si="3"/>
        <v>31606580</v>
      </c>
    </row>
    <row r="6" spans="1:47" x14ac:dyDescent="0.2">
      <c r="A6" t="s">
        <v>1350</v>
      </c>
      <c r="C6">
        <f t="shared" si="0"/>
        <v>4789062.2251997348</v>
      </c>
      <c r="D6">
        <f t="shared" si="0"/>
        <v>9528997.1760695111</v>
      </c>
      <c r="E6">
        <f t="shared" si="0"/>
        <v>16696383.643458698</v>
      </c>
      <c r="F6">
        <f t="shared" si="0"/>
        <v>0</v>
      </c>
      <c r="G6">
        <f t="shared" si="0"/>
        <v>0</v>
      </c>
      <c r="H6">
        <f t="shared" si="0"/>
        <v>0</v>
      </c>
      <c r="I6">
        <f t="shared" si="0"/>
        <v>0</v>
      </c>
      <c r="J6">
        <f t="shared" si="0"/>
        <v>133237777.81127274</v>
      </c>
      <c r="K6">
        <f t="shared" ref="K6:AG6" si="4">K$2*K93</f>
        <v>157842714.18241531</v>
      </c>
      <c r="L6">
        <f t="shared" si="4"/>
        <v>160418672.41209245</v>
      </c>
      <c r="M6">
        <f t="shared" si="4"/>
        <v>162352920.8662788</v>
      </c>
      <c r="N6">
        <f t="shared" si="4"/>
        <v>171153657.24276724</v>
      </c>
      <c r="O6">
        <f t="shared" si="4"/>
        <v>159897059.45347697</v>
      </c>
      <c r="P6">
        <f t="shared" si="4"/>
        <v>197329662.9162482</v>
      </c>
      <c r="Q6">
        <f t="shared" si="4"/>
        <v>83146273.373453006</v>
      </c>
      <c r="R6">
        <f t="shared" si="4"/>
        <v>61771265.560641974</v>
      </c>
      <c r="S6">
        <f t="shared" si="4"/>
        <v>195872329.31156138</v>
      </c>
      <c r="T6">
        <f t="shared" si="4"/>
        <v>71659182.466655299</v>
      </c>
      <c r="U6">
        <f t="shared" si="4"/>
        <v>71267546.220211342</v>
      </c>
      <c r="V6">
        <f t="shared" si="4"/>
        <v>152584297.41931364</v>
      </c>
      <c r="W6">
        <f t="shared" si="4"/>
        <v>234235613.40814862</v>
      </c>
      <c r="X6">
        <f t="shared" si="4"/>
        <v>267337131.41011086</v>
      </c>
      <c r="Y6">
        <f t="shared" si="4"/>
        <v>181313175.71235713</v>
      </c>
      <c r="Z6">
        <f t="shared" si="4"/>
        <v>362575267.71902227</v>
      </c>
      <c r="AA6">
        <f t="shared" si="4"/>
        <v>1498113393.4517081</v>
      </c>
      <c r="AB6">
        <f t="shared" si="4"/>
        <v>117679157.76723155</v>
      </c>
      <c r="AC6">
        <f t="shared" si="4"/>
        <v>164316563.7865662</v>
      </c>
      <c r="AD6">
        <f t="shared" si="4"/>
        <v>93521397.664397508</v>
      </c>
      <c r="AE6">
        <f t="shared" si="4"/>
        <v>79566861.595493987</v>
      </c>
      <c r="AF6">
        <f t="shared" si="4"/>
        <v>59838198.757999994</v>
      </c>
      <c r="AG6">
        <f t="shared" si="4"/>
        <v>69773230</v>
      </c>
    </row>
    <row r="7" spans="1:47" x14ac:dyDescent="0.2">
      <c r="A7" t="s">
        <v>1287</v>
      </c>
      <c r="C7">
        <f t="shared" si="0"/>
        <v>17197087.081399046</v>
      </c>
      <c r="D7">
        <f t="shared" si="0"/>
        <v>28163480.542605445</v>
      </c>
      <c r="E7">
        <f t="shared" si="0"/>
        <v>40401125.853307463</v>
      </c>
      <c r="F7">
        <f t="shared" si="0"/>
        <v>59960018.756396599</v>
      </c>
      <c r="G7">
        <f t="shared" si="0"/>
        <v>86236564.739476353</v>
      </c>
      <c r="H7">
        <f t="shared" si="0"/>
        <v>139385032.4595764</v>
      </c>
      <c r="I7">
        <f t="shared" si="0"/>
        <v>217733593.75371388</v>
      </c>
      <c r="J7">
        <f t="shared" si="0"/>
        <v>334465921.67464507</v>
      </c>
      <c r="K7">
        <f t="shared" ref="K7:AG7" si="5">K$2*K94</f>
        <v>337712417.32036358</v>
      </c>
      <c r="L7">
        <f t="shared" si="5"/>
        <v>276354747.64325178</v>
      </c>
      <c r="M7">
        <f t="shared" si="5"/>
        <v>289424430.67547506</v>
      </c>
      <c r="N7">
        <f t="shared" si="5"/>
        <v>462844711.36166811</v>
      </c>
      <c r="O7">
        <f t="shared" si="5"/>
        <v>415449245.83271533</v>
      </c>
      <c r="P7">
        <f t="shared" si="5"/>
        <v>254162366.72547889</v>
      </c>
      <c r="Q7">
        <f t="shared" si="5"/>
        <v>205561927.98076686</v>
      </c>
      <c r="R7">
        <f t="shared" si="5"/>
        <v>205158134.14798287</v>
      </c>
      <c r="S7">
        <f t="shared" si="5"/>
        <v>218898768.52875817</v>
      </c>
      <c r="T7">
        <f t="shared" si="5"/>
        <v>250755838.93018264</v>
      </c>
      <c r="U7">
        <f t="shared" si="5"/>
        <v>267151864.60015753</v>
      </c>
      <c r="V7">
        <f t="shared" si="5"/>
        <v>318598423.13918239</v>
      </c>
      <c r="W7">
        <f t="shared" si="5"/>
        <v>256662774.80901825</v>
      </c>
      <c r="X7">
        <f t="shared" si="5"/>
        <v>307259233.51730096</v>
      </c>
      <c r="Y7">
        <f t="shared" si="5"/>
        <v>332636553.3313517</v>
      </c>
      <c r="Z7">
        <f t="shared" si="5"/>
        <v>419690905.98329985</v>
      </c>
      <c r="AA7">
        <f t="shared" si="5"/>
        <v>616437933.99926019</v>
      </c>
      <c r="AB7">
        <f t="shared" si="5"/>
        <v>673033963.89856303</v>
      </c>
      <c r="AC7">
        <f t="shared" si="5"/>
        <v>632155391.90838909</v>
      </c>
      <c r="AD7">
        <f t="shared" si="5"/>
        <v>635271508.84840906</v>
      </c>
      <c r="AE7">
        <f t="shared" si="5"/>
        <v>351007142.22961915</v>
      </c>
      <c r="AF7">
        <f t="shared" si="5"/>
        <v>203423754.83299997</v>
      </c>
      <c r="AG7">
        <f t="shared" si="5"/>
        <v>203588770</v>
      </c>
    </row>
    <row r="8" spans="1:47" x14ac:dyDescent="0.2">
      <c r="A8" s="46" t="s">
        <v>1408</v>
      </c>
      <c r="C8">
        <f t="shared" si="0"/>
        <v>4.6470588235294121</v>
      </c>
      <c r="D8">
        <f t="shared" si="0"/>
        <v>3.9117647058823528</v>
      </c>
      <c r="E8">
        <f t="shared" si="0"/>
        <v>2.8405797101449277</v>
      </c>
      <c r="F8">
        <f t="shared" si="0"/>
        <v>1.8446058218967321</v>
      </c>
      <c r="G8">
        <f t="shared" si="0"/>
        <v>2.0089470061940813</v>
      </c>
      <c r="H8">
        <f t="shared" si="0"/>
        <v>1.7397359640214711</v>
      </c>
      <c r="I8">
        <f t="shared" si="0"/>
        <v>2.236649944798466</v>
      </c>
      <c r="J8">
        <f t="shared" si="0"/>
        <v>2.3752000826147568</v>
      </c>
      <c r="K8">
        <f t="shared" ref="K8:AG8" si="6">K$2*K95</f>
        <v>1.9811903632242081</v>
      </c>
      <c r="L8">
        <f t="shared" si="6"/>
        <v>1.4847398289053899</v>
      </c>
      <c r="M8">
        <f t="shared" si="6"/>
        <v>1.4738251509582569</v>
      </c>
      <c r="N8">
        <f t="shared" si="6"/>
        <v>2.1961292059645707</v>
      </c>
      <c r="O8">
        <f t="shared" si="6"/>
        <v>1.1889646239631082</v>
      </c>
      <c r="P8">
        <f t="shared" si="6"/>
        <v>0.59209528727927996</v>
      </c>
      <c r="Q8">
        <f t="shared" si="6"/>
        <v>1.5118035149969506</v>
      </c>
      <c r="R8">
        <f t="shared" si="6"/>
        <v>1.8922995648607692</v>
      </c>
      <c r="S8">
        <f t="shared" si="6"/>
        <v>0.93719779425172434</v>
      </c>
      <c r="T8">
        <f t="shared" si="6"/>
        <v>2.4276161163961949</v>
      </c>
      <c r="U8">
        <f t="shared" si="6"/>
        <v>2.3437203630944317</v>
      </c>
      <c r="V8">
        <f t="shared" si="6"/>
        <v>1.54808254040733</v>
      </c>
      <c r="W8">
        <f t="shared" si="6"/>
        <v>0.93997219827908352</v>
      </c>
      <c r="X8">
        <f t="shared" si="6"/>
        <v>0.97950031198003318</v>
      </c>
      <c r="Y8">
        <f t="shared" si="6"/>
        <v>1.4995285185812035</v>
      </c>
      <c r="Z8">
        <f t="shared" si="6"/>
        <v>1.0426179109619091</v>
      </c>
      <c r="AA8">
        <f t="shared" si="6"/>
        <v>0.40305851810448634</v>
      </c>
      <c r="AB8">
        <f t="shared" si="6"/>
        <v>4.6526954989224985</v>
      </c>
      <c r="AC8">
        <f t="shared" si="6"/>
        <v>3.3571592060948894</v>
      </c>
      <c r="AD8">
        <f t="shared" si="6"/>
        <v>5.1332391297948128</v>
      </c>
      <c r="AE8">
        <f t="shared" si="6"/>
        <v>3.3746781815219165</v>
      </c>
      <c r="AF8">
        <f t="shared" si="6"/>
        <v>2.1257739508666025</v>
      </c>
      <c r="AG8">
        <f t="shared" si="6"/>
        <v>2.008178650167129</v>
      </c>
    </row>
    <row r="9" spans="1:47" x14ac:dyDescent="0.2">
      <c r="A9" t="s">
        <v>1333</v>
      </c>
      <c r="C9">
        <f t="shared" si="0"/>
        <v>16108663.848399108</v>
      </c>
      <c r="D9">
        <f t="shared" si="0"/>
        <v>6776175.7696494302</v>
      </c>
      <c r="E9">
        <f t="shared" si="0"/>
        <v>8245127.7251647888</v>
      </c>
      <c r="F9">
        <f t="shared" si="0"/>
        <v>12658959.686733983</v>
      </c>
      <c r="G9">
        <f t="shared" si="0"/>
        <v>16518580.985953823</v>
      </c>
      <c r="H9">
        <f t="shared" si="0"/>
        <v>15243785.029247368</v>
      </c>
      <c r="I9">
        <f t="shared" si="0"/>
        <v>26269219.822099324</v>
      </c>
      <c r="J9">
        <f t="shared" si="0"/>
        <v>34284202.066855147</v>
      </c>
      <c r="K9">
        <f t="shared" ref="K9:AG9" si="7">K$2*K96</f>
        <v>46757028.775060825</v>
      </c>
      <c r="L9">
        <f t="shared" si="7"/>
        <v>38567115.938119434</v>
      </c>
      <c r="M9">
        <f t="shared" si="7"/>
        <v>53217703.663160048</v>
      </c>
      <c r="N9">
        <f t="shared" si="7"/>
        <v>73187293.906542391</v>
      </c>
      <c r="O9">
        <f t="shared" si="7"/>
        <v>132178402.09647247</v>
      </c>
      <c r="P9">
        <f t="shared" si="7"/>
        <v>90060056.976882562</v>
      </c>
      <c r="Q9">
        <f t="shared" si="7"/>
        <v>77641684.918994516</v>
      </c>
      <c r="R9">
        <f t="shared" si="7"/>
        <v>61805932.107939504</v>
      </c>
      <c r="S9">
        <f t="shared" si="7"/>
        <v>60192718.780281126</v>
      </c>
      <c r="T9">
        <f t="shared" si="7"/>
        <v>67571101.900437623</v>
      </c>
      <c r="U9">
        <f t="shared" si="7"/>
        <v>58423018.111771859</v>
      </c>
      <c r="V9">
        <f t="shared" si="7"/>
        <v>56013356.72752618</v>
      </c>
      <c r="W9">
        <f t="shared" si="7"/>
        <v>55676771.630609043</v>
      </c>
      <c r="X9">
        <f t="shared" si="7"/>
        <v>58808677.599322036</v>
      </c>
      <c r="Y9">
        <f t="shared" si="7"/>
        <v>59366820.646679237</v>
      </c>
      <c r="Z9">
        <f t="shared" si="7"/>
        <v>68500567.601993337</v>
      </c>
      <c r="AA9">
        <f t="shared" si="7"/>
        <v>104379930.63876332</v>
      </c>
      <c r="AB9">
        <f t="shared" si="7"/>
        <v>124581416.53013054</v>
      </c>
      <c r="AC9">
        <f t="shared" si="7"/>
        <v>128906207.60432053</v>
      </c>
      <c r="AD9">
        <f t="shared" si="7"/>
        <v>149182477.27159134</v>
      </c>
      <c r="AE9">
        <f t="shared" si="7"/>
        <v>104326143.59126309</v>
      </c>
      <c r="AF9">
        <f t="shared" si="7"/>
        <v>82203460.858999982</v>
      </c>
      <c r="AG9">
        <f t="shared" si="7"/>
        <v>79053530</v>
      </c>
    </row>
    <row r="10" spans="1:47" x14ac:dyDescent="0.2">
      <c r="A10" s="46" t="s">
        <v>1409</v>
      </c>
      <c r="C10">
        <f t="shared" si="0"/>
        <v>4.3529411764705888</v>
      </c>
      <c r="D10">
        <f t="shared" si="0"/>
        <v>0.94117647058823528</v>
      </c>
      <c r="E10">
        <f t="shared" si="0"/>
        <v>0.57971014492753625</v>
      </c>
      <c r="F10">
        <f t="shared" si="0"/>
        <v>0.38943935011385317</v>
      </c>
      <c r="G10">
        <f t="shared" si="0"/>
        <v>0.38481303051158522</v>
      </c>
      <c r="H10">
        <f t="shared" si="0"/>
        <v>0.19026548672566371</v>
      </c>
      <c r="I10">
        <f t="shared" si="0"/>
        <v>0.26984834104863548</v>
      </c>
      <c r="J10">
        <f t="shared" si="0"/>
        <v>0.24346827076986624</v>
      </c>
      <c r="K10">
        <f t="shared" ref="K10:AG10" si="8">K$2*K97</f>
        <v>0.27430017396805317</v>
      </c>
      <c r="L10">
        <f t="shared" si="8"/>
        <v>0.20720517236511479</v>
      </c>
      <c r="M10">
        <f t="shared" si="8"/>
        <v>0.27099851229544064</v>
      </c>
      <c r="N10">
        <f t="shared" si="8"/>
        <v>0.34726280695919354</v>
      </c>
      <c r="O10">
        <f t="shared" si="8"/>
        <v>0.37827832333569111</v>
      </c>
      <c r="P10">
        <f t="shared" si="8"/>
        <v>0.20980342603478777</v>
      </c>
      <c r="Q10">
        <f t="shared" si="8"/>
        <v>0.57101513555469308</v>
      </c>
      <c r="R10">
        <f t="shared" si="8"/>
        <v>0.57007409878911741</v>
      </c>
      <c r="S10">
        <f t="shared" si="8"/>
        <v>0.25771037292739518</v>
      </c>
      <c r="T10">
        <f t="shared" si="8"/>
        <v>0.65416899832120867</v>
      </c>
      <c r="U10">
        <f t="shared" si="8"/>
        <v>0.51254449384784029</v>
      </c>
      <c r="V10">
        <f t="shared" si="8"/>
        <v>0.27217115114725254</v>
      </c>
      <c r="W10">
        <f t="shared" si="8"/>
        <v>0.2039041986577449</v>
      </c>
      <c r="X10">
        <f t="shared" si="8"/>
        <v>0.1874740016638935</v>
      </c>
      <c r="Y10">
        <f t="shared" si="8"/>
        <v>0.26762615150269592</v>
      </c>
      <c r="Z10">
        <f t="shared" si="8"/>
        <v>0.17017266201078288</v>
      </c>
      <c r="AA10">
        <f t="shared" si="8"/>
        <v>6.8248915004571267E-2</v>
      </c>
      <c r="AB10">
        <f t="shared" si="8"/>
        <v>0.86123349939363258</v>
      </c>
      <c r="AC10">
        <f t="shared" si="8"/>
        <v>0.68457639865284636</v>
      </c>
      <c r="AD10">
        <f t="shared" si="8"/>
        <v>1.2054520297918689</v>
      </c>
      <c r="AE10">
        <f t="shared" si="8"/>
        <v>1.003019933735267</v>
      </c>
      <c r="AF10">
        <f t="shared" si="8"/>
        <v>0.85902443354563807</v>
      </c>
      <c r="AG10">
        <f t="shared" si="8"/>
        <v>0.77977587450597907</v>
      </c>
    </row>
    <row r="11" spans="1:47" x14ac:dyDescent="0.2">
      <c r="A11" t="s">
        <v>1334</v>
      </c>
      <c r="C11">
        <f t="shared" si="0"/>
        <v>0</v>
      </c>
      <c r="D11">
        <f t="shared" si="0"/>
        <v>0</v>
      </c>
      <c r="E11">
        <f t="shared" si="0"/>
        <v>0</v>
      </c>
      <c r="F11">
        <f t="shared" si="0"/>
        <v>0</v>
      </c>
      <c r="G11">
        <f t="shared" si="0"/>
        <v>0</v>
      </c>
      <c r="H11">
        <f t="shared" si="0"/>
        <v>0</v>
      </c>
      <c r="I11">
        <f t="shared" si="0"/>
        <v>0</v>
      </c>
      <c r="J11">
        <f t="shared" si="0"/>
        <v>0</v>
      </c>
      <c r="K11">
        <f t="shared" ref="K11:AG11" si="9">K$2*K98</f>
        <v>0</v>
      </c>
      <c r="L11">
        <f t="shared" si="9"/>
        <v>0</v>
      </c>
      <c r="M11">
        <f t="shared" si="9"/>
        <v>0</v>
      </c>
      <c r="N11">
        <f t="shared" si="9"/>
        <v>0</v>
      </c>
      <c r="O11">
        <f t="shared" si="9"/>
        <v>0</v>
      </c>
      <c r="P11">
        <f t="shared" si="9"/>
        <v>0</v>
      </c>
      <c r="Q11">
        <f t="shared" si="9"/>
        <v>0</v>
      </c>
      <c r="R11">
        <f t="shared" si="9"/>
        <v>0</v>
      </c>
      <c r="S11">
        <f t="shared" si="9"/>
        <v>60192718.780281126</v>
      </c>
      <c r="T11">
        <f t="shared" si="9"/>
        <v>67571101.900437623</v>
      </c>
      <c r="U11">
        <f t="shared" si="9"/>
        <v>58423018.111771859</v>
      </c>
      <c r="V11">
        <f t="shared" si="9"/>
        <v>56013356.72752618</v>
      </c>
      <c r="W11">
        <f t="shared" si="9"/>
        <v>55676771.630609043</v>
      </c>
      <c r="X11">
        <f t="shared" si="9"/>
        <v>58808677.599322036</v>
      </c>
      <c r="Y11">
        <f t="shared" si="9"/>
        <v>59366820.646679237</v>
      </c>
      <c r="Z11">
        <f t="shared" si="9"/>
        <v>68500567.601993337</v>
      </c>
      <c r="AA11">
        <f t="shared" si="9"/>
        <v>104379930.63876332</v>
      </c>
      <c r="AB11">
        <f t="shared" si="9"/>
        <v>124581416.53013054</v>
      </c>
      <c r="AC11">
        <f t="shared" si="9"/>
        <v>128906207.60432053</v>
      </c>
      <c r="AD11">
        <f t="shared" si="9"/>
        <v>149182477.27159134</v>
      </c>
      <c r="AE11">
        <f t="shared" si="9"/>
        <v>104326143.59126309</v>
      </c>
      <c r="AF11">
        <f t="shared" si="9"/>
        <v>82203460.858999982</v>
      </c>
      <c r="AG11">
        <f t="shared" si="9"/>
        <v>79053530</v>
      </c>
    </row>
    <row r="12" spans="1:47" x14ac:dyDescent="0.2">
      <c r="A12" t="s">
        <v>1335</v>
      </c>
      <c r="C12">
        <f t="shared" si="0"/>
        <v>0</v>
      </c>
      <c r="D12">
        <f t="shared" si="0"/>
        <v>0</v>
      </c>
      <c r="E12">
        <f t="shared" si="0"/>
        <v>0</v>
      </c>
      <c r="F12">
        <f t="shared" si="0"/>
        <v>0</v>
      </c>
      <c r="G12">
        <f t="shared" si="0"/>
        <v>0</v>
      </c>
      <c r="H12">
        <f t="shared" si="0"/>
        <v>0</v>
      </c>
      <c r="I12">
        <f t="shared" si="0"/>
        <v>0</v>
      </c>
      <c r="J12">
        <f t="shared" si="0"/>
        <v>0</v>
      </c>
      <c r="K12">
        <f t="shared" ref="K12:AG12" si="10">K$2*K99</f>
        <v>0</v>
      </c>
      <c r="L12">
        <f t="shared" si="10"/>
        <v>0</v>
      </c>
      <c r="M12">
        <f t="shared" si="10"/>
        <v>0</v>
      </c>
      <c r="N12">
        <f t="shared" si="10"/>
        <v>0</v>
      </c>
      <c r="O12">
        <f t="shared" si="10"/>
        <v>0</v>
      </c>
      <c r="P12">
        <f t="shared" si="10"/>
        <v>0</v>
      </c>
      <c r="Q12">
        <f t="shared" si="10"/>
        <v>0</v>
      </c>
      <c r="R12">
        <f t="shared" si="10"/>
        <v>0</v>
      </c>
      <c r="S12">
        <f t="shared" si="10"/>
        <v>60192718.780281126</v>
      </c>
      <c r="T12">
        <f t="shared" si="10"/>
        <v>67571101.900437623</v>
      </c>
      <c r="U12">
        <f t="shared" si="10"/>
        <v>58423018.111771859</v>
      </c>
      <c r="V12">
        <f t="shared" si="10"/>
        <v>56013356.72752618</v>
      </c>
      <c r="W12">
        <f t="shared" si="10"/>
        <v>55676771.630609043</v>
      </c>
      <c r="X12">
        <f t="shared" si="10"/>
        <v>58808677.599322036</v>
      </c>
      <c r="Y12">
        <f t="shared" si="10"/>
        <v>59366820.646679237</v>
      </c>
      <c r="Z12">
        <f t="shared" si="10"/>
        <v>68500567.601993337</v>
      </c>
      <c r="AA12">
        <f t="shared" si="10"/>
        <v>104379930.63876332</v>
      </c>
      <c r="AB12">
        <f t="shared" si="10"/>
        <v>124581416.53013054</v>
      </c>
      <c r="AC12">
        <f t="shared" si="10"/>
        <v>128906207.60432053</v>
      </c>
      <c r="AD12">
        <f t="shared" si="10"/>
        <v>149182477.27159134</v>
      </c>
      <c r="AE12">
        <f t="shared" si="10"/>
        <v>104326143.59126309</v>
      </c>
      <c r="AF12">
        <f t="shared" si="10"/>
        <v>82203460.858999982</v>
      </c>
      <c r="AG12">
        <f t="shared" si="10"/>
        <v>79053530</v>
      </c>
    </row>
    <row r="13" spans="1:47" x14ac:dyDescent="0.2">
      <c r="A13" s="46" t="s">
        <v>1410</v>
      </c>
      <c r="C13">
        <f t="shared" si="0"/>
        <v>0</v>
      </c>
      <c r="D13">
        <f t="shared" si="0"/>
        <v>0</v>
      </c>
      <c r="E13">
        <f t="shared" si="0"/>
        <v>0</v>
      </c>
      <c r="F13">
        <f t="shared" si="0"/>
        <v>0</v>
      </c>
      <c r="G13">
        <f t="shared" si="0"/>
        <v>0</v>
      </c>
      <c r="H13">
        <f t="shared" si="0"/>
        <v>0</v>
      </c>
      <c r="I13">
        <f t="shared" si="0"/>
        <v>0</v>
      </c>
      <c r="J13">
        <f t="shared" si="0"/>
        <v>0</v>
      </c>
      <c r="K13">
        <f t="shared" ref="K13:AG13" si="11">K$2*K100</f>
        <v>0</v>
      </c>
      <c r="L13">
        <f t="shared" si="11"/>
        <v>0</v>
      </c>
      <c r="M13">
        <f t="shared" si="11"/>
        <v>0</v>
      </c>
      <c r="N13">
        <f t="shared" si="11"/>
        <v>0</v>
      </c>
      <c r="O13">
        <f t="shared" si="11"/>
        <v>0</v>
      </c>
      <c r="P13">
        <f t="shared" si="11"/>
        <v>0</v>
      </c>
      <c r="Q13">
        <f t="shared" si="11"/>
        <v>0</v>
      </c>
      <c r="R13">
        <f t="shared" si="11"/>
        <v>0</v>
      </c>
      <c r="S13">
        <f t="shared" si="11"/>
        <v>0.25771037292739518</v>
      </c>
      <c r="T13">
        <f t="shared" si="11"/>
        <v>0.65416899832120867</v>
      </c>
      <c r="U13">
        <f t="shared" si="11"/>
        <v>0.51254449384784029</v>
      </c>
      <c r="V13">
        <f t="shared" si="11"/>
        <v>0.27217115114725254</v>
      </c>
      <c r="W13">
        <f t="shared" si="11"/>
        <v>0.2039041986577449</v>
      </c>
      <c r="X13">
        <f t="shared" si="11"/>
        <v>0.1874740016638935</v>
      </c>
      <c r="Y13">
        <f t="shared" si="11"/>
        <v>0.26762615150269592</v>
      </c>
      <c r="Z13">
        <f t="shared" si="11"/>
        <v>0.17017266201078288</v>
      </c>
      <c r="AA13">
        <f t="shared" si="11"/>
        <v>6.8248915004571267E-2</v>
      </c>
      <c r="AB13">
        <f t="shared" si="11"/>
        <v>0.86123349939363258</v>
      </c>
      <c r="AC13">
        <f t="shared" si="11"/>
        <v>0.68457639865284636</v>
      </c>
      <c r="AD13">
        <f t="shared" si="11"/>
        <v>1.2054520297918689</v>
      </c>
      <c r="AE13">
        <f t="shared" si="11"/>
        <v>1.003019933735267</v>
      </c>
      <c r="AF13">
        <f t="shared" si="11"/>
        <v>0.85902443354563807</v>
      </c>
      <c r="AG13">
        <f t="shared" si="11"/>
        <v>0.77977587450597907</v>
      </c>
    </row>
    <row r="14" spans="1:47" x14ac:dyDescent="0.2">
      <c r="A14" t="s">
        <v>1336</v>
      </c>
      <c r="C14">
        <v>9251597.4804994874</v>
      </c>
      <c r="D14">
        <f t="shared" ref="D14:J14" si="12">D$2*D101</f>
        <v>19057994.352139022</v>
      </c>
      <c r="E14">
        <f t="shared" si="12"/>
        <v>29682459.81059324</v>
      </c>
      <c r="F14">
        <f t="shared" si="12"/>
        <v>47301059.069662616</v>
      </c>
      <c r="G14">
        <f t="shared" si="12"/>
        <v>69717983.75352253</v>
      </c>
      <c r="H14">
        <f t="shared" si="12"/>
        <v>124141247.43032901</v>
      </c>
      <c r="I14">
        <f t="shared" si="12"/>
        <v>191464373.93161455</v>
      </c>
      <c r="J14">
        <f t="shared" si="12"/>
        <v>253847786.58811238</v>
      </c>
      <c r="K14">
        <f t="shared" ref="K14:AG14" si="13">K$2*K101</f>
        <v>282855222.15964782</v>
      </c>
      <c r="L14">
        <f t="shared" si="13"/>
        <v>230397221.4701809</v>
      </c>
      <c r="M14">
        <f t="shared" si="13"/>
        <v>229463217.17364028</v>
      </c>
      <c r="N14">
        <f t="shared" si="13"/>
        <v>253113012.09915882</v>
      </c>
      <c r="O14">
        <f t="shared" si="13"/>
        <v>239745281.37610379</v>
      </c>
      <c r="P14">
        <f t="shared" si="13"/>
        <v>241454091.16694143</v>
      </c>
      <c r="Q14">
        <f t="shared" si="13"/>
        <v>232813485.44840235</v>
      </c>
      <c r="R14">
        <f t="shared" si="13"/>
        <v>143352202.04004335</v>
      </c>
      <c r="S14">
        <f t="shared" si="13"/>
        <v>158706049.74847704</v>
      </c>
      <c r="T14">
        <f t="shared" si="13"/>
        <v>183184737.02974501</v>
      </c>
      <c r="U14">
        <f t="shared" si="13"/>
        <v>208728846.48838568</v>
      </c>
      <c r="V14">
        <f t="shared" si="13"/>
        <v>262585066.41165623</v>
      </c>
      <c r="W14">
        <f t="shared" si="13"/>
        <v>200986003.17840922</v>
      </c>
      <c r="X14">
        <f t="shared" si="13"/>
        <v>248450555.91797894</v>
      </c>
      <c r="Y14">
        <f t="shared" si="13"/>
        <v>273269732.68467247</v>
      </c>
      <c r="Z14">
        <f t="shared" si="13"/>
        <v>351190338.38130653</v>
      </c>
      <c r="AA14">
        <f t="shared" si="13"/>
        <v>512058003.36049682</v>
      </c>
      <c r="AB14">
        <f t="shared" si="13"/>
        <v>548452547.36843252</v>
      </c>
      <c r="AC14">
        <f t="shared" si="13"/>
        <v>503249184.30406857</v>
      </c>
      <c r="AD14">
        <f t="shared" si="13"/>
        <v>486089031.57681769</v>
      </c>
      <c r="AE14">
        <f t="shared" si="13"/>
        <v>246680998.63835609</v>
      </c>
      <c r="AF14">
        <f t="shared" si="13"/>
        <v>121220293.97399998</v>
      </c>
      <c r="AG14">
        <f t="shared" si="13"/>
        <v>124535240</v>
      </c>
    </row>
    <row r="15" spans="1:47" x14ac:dyDescent="0.2">
      <c r="A15" t="s">
        <v>1355</v>
      </c>
      <c r="C15">
        <f t="shared" ref="C15:AG15" si="14">C$2*C102</f>
        <v>1088423.2329999397</v>
      </c>
      <c r="D15">
        <f t="shared" si="14"/>
        <v>2329310.4208169915</v>
      </c>
      <c r="E15">
        <f t="shared" si="14"/>
        <v>2473538.3175494368</v>
      </c>
      <c r="F15">
        <f t="shared" si="14"/>
        <v>0</v>
      </c>
      <c r="G15">
        <f t="shared" si="14"/>
        <v>0</v>
      </c>
      <c r="H15">
        <f t="shared" si="14"/>
        <v>0</v>
      </c>
      <c r="I15">
        <f t="shared" si="14"/>
        <v>0</v>
      </c>
      <c r="J15">
        <f t="shared" si="14"/>
        <v>46333933.01967752</v>
      </c>
      <c r="K15">
        <f t="shared" si="14"/>
        <v>8100166.3856549487</v>
      </c>
      <c r="L15">
        <f t="shared" si="14"/>
        <v>7390410.2349514412</v>
      </c>
      <c r="M15">
        <f t="shared" si="14"/>
        <v>6743509.8386747185</v>
      </c>
      <c r="N15">
        <f t="shared" si="14"/>
        <v>7019651.5135208732</v>
      </c>
      <c r="O15">
        <f t="shared" si="14"/>
        <v>6482291.5329130422</v>
      </c>
      <c r="P15">
        <f t="shared" si="14"/>
        <v>1487322.6126903896</v>
      </c>
      <c r="Q15">
        <f t="shared" si="14"/>
        <v>0</v>
      </c>
      <c r="R15">
        <f t="shared" si="14"/>
        <v>0</v>
      </c>
      <c r="S15">
        <f t="shared" si="14"/>
        <v>0</v>
      </c>
      <c r="T15">
        <f t="shared" si="14"/>
        <v>0</v>
      </c>
      <c r="U15">
        <f t="shared" si="14"/>
        <v>0</v>
      </c>
      <c r="V15">
        <f t="shared" si="14"/>
        <v>0</v>
      </c>
      <c r="W15">
        <f t="shared" si="14"/>
        <v>0</v>
      </c>
      <c r="X15">
        <f t="shared" si="14"/>
        <v>0</v>
      </c>
      <c r="Y15">
        <f t="shared" si="14"/>
        <v>0</v>
      </c>
      <c r="Z15">
        <f t="shared" si="14"/>
        <v>0</v>
      </c>
      <c r="AA15">
        <f t="shared" si="14"/>
        <v>0</v>
      </c>
      <c r="AB15">
        <f t="shared" si="14"/>
        <v>0</v>
      </c>
      <c r="AC15">
        <f t="shared" si="14"/>
        <v>0</v>
      </c>
      <c r="AD15">
        <f t="shared" si="14"/>
        <v>0</v>
      </c>
      <c r="AE15">
        <f t="shared" si="14"/>
        <v>0</v>
      </c>
      <c r="AF15">
        <f t="shared" si="14"/>
        <v>0</v>
      </c>
      <c r="AG15">
        <f t="shared" si="14"/>
        <v>0</v>
      </c>
    </row>
    <row r="16" spans="1:47" x14ac:dyDescent="0.2">
      <c r="A16" s="46"/>
      <c r="C16">
        <f t="shared" ref="C16:AG16" si="15">C$2*C103</f>
        <v>0.29411764705882354</v>
      </c>
      <c r="D16">
        <f t="shared" si="15"/>
        <v>0.3235294117647059</v>
      </c>
      <c r="E16">
        <f t="shared" si="15"/>
        <v>0.17391304347826086</v>
      </c>
      <c r="F16">
        <f t="shared" si="15"/>
        <v>0</v>
      </c>
      <c r="G16">
        <f t="shared" si="15"/>
        <v>0</v>
      </c>
      <c r="H16">
        <f t="shared" si="15"/>
        <v>0</v>
      </c>
      <c r="I16">
        <f t="shared" si="15"/>
        <v>0</v>
      </c>
      <c r="J16">
        <f t="shared" si="15"/>
        <v>0.32903908710693447</v>
      </c>
      <c r="K16">
        <f t="shared" si="15"/>
        <v>4.7519637302968001E-2</v>
      </c>
      <c r="L16">
        <f t="shared" si="15"/>
        <v>3.9705619394486955E-2</v>
      </c>
      <c r="M16">
        <f t="shared" si="15"/>
        <v>3.4339721711735362E-2</v>
      </c>
      <c r="N16">
        <f t="shared" si="15"/>
        <v>3.3307200722210349E-2</v>
      </c>
      <c r="O16">
        <f t="shared" si="15"/>
        <v>1.8551520774579961E-2</v>
      </c>
      <c r="P16">
        <f t="shared" si="15"/>
        <v>3.4648587868599074E-3</v>
      </c>
      <c r="Q16">
        <f t="shared" si="15"/>
        <v>0</v>
      </c>
      <c r="R16">
        <f t="shared" si="15"/>
        <v>0</v>
      </c>
      <c r="S16">
        <f t="shared" si="15"/>
        <v>0</v>
      </c>
      <c r="T16">
        <f t="shared" si="15"/>
        <v>0</v>
      </c>
      <c r="U16">
        <f t="shared" si="15"/>
        <v>0</v>
      </c>
      <c r="V16">
        <f t="shared" si="15"/>
        <v>0</v>
      </c>
      <c r="W16">
        <f t="shared" si="15"/>
        <v>0</v>
      </c>
      <c r="X16">
        <f t="shared" si="15"/>
        <v>0</v>
      </c>
      <c r="Y16">
        <f t="shared" si="15"/>
        <v>0</v>
      </c>
      <c r="Z16">
        <f t="shared" si="15"/>
        <v>0</v>
      </c>
      <c r="AA16">
        <f t="shared" si="15"/>
        <v>0</v>
      </c>
      <c r="AB16">
        <f t="shared" si="15"/>
        <v>0</v>
      </c>
      <c r="AC16">
        <f t="shared" si="15"/>
        <v>0</v>
      </c>
      <c r="AD16">
        <f t="shared" si="15"/>
        <v>0</v>
      </c>
      <c r="AE16">
        <f t="shared" si="15"/>
        <v>0</v>
      </c>
      <c r="AF16">
        <f t="shared" si="15"/>
        <v>0</v>
      </c>
      <c r="AG16">
        <f t="shared" si="15"/>
        <v>0</v>
      </c>
    </row>
    <row r="17" spans="1:33" x14ac:dyDescent="0.2">
      <c r="A17" t="s">
        <v>1356</v>
      </c>
      <c r="C17">
        <f t="shared" ref="C17:AG17" si="16">C$2*C104</f>
        <v>1088423.2329999397</v>
      </c>
      <c r="D17">
        <f t="shared" si="16"/>
        <v>2329310.4208169915</v>
      </c>
      <c r="E17">
        <f t="shared" si="16"/>
        <v>2473538.3175494368</v>
      </c>
      <c r="F17">
        <f t="shared" si="16"/>
        <v>0</v>
      </c>
      <c r="G17">
        <f t="shared" si="16"/>
        <v>0</v>
      </c>
      <c r="H17">
        <f t="shared" si="16"/>
        <v>0</v>
      </c>
      <c r="I17">
        <f t="shared" si="16"/>
        <v>0</v>
      </c>
      <c r="J17">
        <f t="shared" si="16"/>
        <v>46333933.01967752</v>
      </c>
      <c r="K17">
        <f t="shared" si="16"/>
        <v>8100166.3856549487</v>
      </c>
      <c r="L17">
        <f t="shared" si="16"/>
        <v>7390410.2349514412</v>
      </c>
      <c r="M17">
        <f t="shared" si="16"/>
        <v>6743509.8386747185</v>
      </c>
      <c r="N17">
        <f t="shared" si="16"/>
        <v>7019651.5135208732</v>
      </c>
      <c r="O17">
        <f t="shared" si="16"/>
        <v>6482291.5329130422</v>
      </c>
      <c r="P17">
        <f t="shared" si="16"/>
        <v>1487322.6126903896</v>
      </c>
      <c r="Q17">
        <f t="shared" si="16"/>
        <v>0</v>
      </c>
      <c r="R17">
        <f t="shared" si="16"/>
        <v>0</v>
      </c>
      <c r="S17">
        <f t="shared" si="16"/>
        <v>0</v>
      </c>
      <c r="T17">
        <f t="shared" si="16"/>
        <v>0</v>
      </c>
      <c r="U17">
        <f t="shared" si="16"/>
        <v>0</v>
      </c>
      <c r="V17">
        <f t="shared" si="16"/>
        <v>0</v>
      </c>
      <c r="W17">
        <f t="shared" si="16"/>
        <v>0</v>
      </c>
      <c r="X17">
        <f t="shared" si="16"/>
        <v>0</v>
      </c>
      <c r="Y17">
        <f t="shared" si="16"/>
        <v>0</v>
      </c>
      <c r="Z17">
        <f t="shared" si="16"/>
        <v>0</v>
      </c>
      <c r="AA17">
        <f t="shared" si="16"/>
        <v>0</v>
      </c>
      <c r="AB17">
        <f t="shared" si="16"/>
        <v>0</v>
      </c>
      <c r="AC17">
        <f t="shared" si="16"/>
        <v>0</v>
      </c>
      <c r="AD17">
        <f t="shared" si="16"/>
        <v>0</v>
      </c>
      <c r="AE17">
        <f t="shared" si="16"/>
        <v>0</v>
      </c>
      <c r="AF17">
        <f t="shared" si="16"/>
        <v>0</v>
      </c>
      <c r="AG17">
        <f t="shared" si="16"/>
        <v>0</v>
      </c>
    </row>
    <row r="18" spans="1:33" x14ac:dyDescent="0.2">
      <c r="A18" t="s">
        <v>1365</v>
      </c>
      <c r="C18">
        <f t="shared" ref="C18:AG18" si="17">C$2*C105</f>
        <v>0</v>
      </c>
      <c r="D18">
        <f t="shared" si="17"/>
        <v>0</v>
      </c>
      <c r="E18">
        <f t="shared" si="17"/>
        <v>0</v>
      </c>
      <c r="F18">
        <f t="shared" si="17"/>
        <v>0</v>
      </c>
      <c r="G18">
        <f t="shared" si="17"/>
        <v>0</v>
      </c>
      <c r="H18">
        <f t="shared" si="17"/>
        <v>0</v>
      </c>
      <c r="I18">
        <f t="shared" si="17"/>
        <v>0</v>
      </c>
      <c r="J18">
        <f t="shared" si="17"/>
        <v>46333933.01967752</v>
      </c>
      <c r="K18">
        <f t="shared" si="17"/>
        <v>8100166.3856549487</v>
      </c>
      <c r="L18">
        <f t="shared" si="17"/>
        <v>7390410.2349514412</v>
      </c>
      <c r="M18">
        <f t="shared" si="17"/>
        <v>6743509.8386747185</v>
      </c>
      <c r="N18">
        <f t="shared" si="17"/>
        <v>7019651.5135208732</v>
      </c>
      <c r="O18">
        <f t="shared" si="17"/>
        <v>6482291.5329130422</v>
      </c>
      <c r="P18">
        <f t="shared" si="17"/>
        <v>1487322.6126903896</v>
      </c>
      <c r="Q18">
        <f t="shared" si="17"/>
        <v>0</v>
      </c>
      <c r="R18">
        <f t="shared" si="17"/>
        <v>0</v>
      </c>
      <c r="S18">
        <f t="shared" si="17"/>
        <v>0</v>
      </c>
      <c r="T18">
        <f t="shared" si="17"/>
        <v>0</v>
      </c>
      <c r="U18">
        <f t="shared" si="17"/>
        <v>0</v>
      </c>
      <c r="V18">
        <f t="shared" si="17"/>
        <v>0</v>
      </c>
      <c r="W18">
        <f t="shared" si="17"/>
        <v>0</v>
      </c>
      <c r="X18">
        <f t="shared" si="17"/>
        <v>0</v>
      </c>
      <c r="Y18">
        <f t="shared" si="17"/>
        <v>0</v>
      </c>
      <c r="Z18">
        <f t="shared" si="17"/>
        <v>0</v>
      </c>
      <c r="AA18">
        <f t="shared" si="17"/>
        <v>0</v>
      </c>
      <c r="AB18">
        <f t="shared" si="17"/>
        <v>0</v>
      </c>
      <c r="AC18">
        <f t="shared" si="17"/>
        <v>0</v>
      </c>
      <c r="AD18">
        <f t="shared" si="17"/>
        <v>0</v>
      </c>
      <c r="AE18">
        <f t="shared" si="17"/>
        <v>0</v>
      </c>
      <c r="AF18">
        <f t="shared" si="17"/>
        <v>0</v>
      </c>
      <c r="AG18">
        <f t="shared" si="17"/>
        <v>0</v>
      </c>
    </row>
    <row r="19" spans="1:33" x14ac:dyDescent="0.2">
      <c r="A19" t="s">
        <v>1366</v>
      </c>
      <c r="C19">
        <f t="shared" ref="C19:AG19" si="18">C$2*C106</f>
        <v>0</v>
      </c>
      <c r="D19">
        <f t="shared" si="18"/>
        <v>0</v>
      </c>
      <c r="E19">
        <f t="shared" si="18"/>
        <v>0</v>
      </c>
      <c r="F19">
        <f t="shared" si="18"/>
        <v>0</v>
      </c>
      <c r="G19">
        <f t="shared" si="18"/>
        <v>0</v>
      </c>
      <c r="H19">
        <f t="shared" si="18"/>
        <v>0</v>
      </c>
      <c r="I19">
        <f t="shared" si="18"/>
        <v>0</v>
      </c>
      <c r="J19">
        <f t="shared" si="18"/>
        <v>46333933.01967752</v>
      </c>
      <c r="K19">
        <f t="shared" si="18"/>
        <v>8100166.3856549487</v>
      </c>
      <c r="L19">
        <f t="shared" si="18"/>
        <v>7390410.2349514412</v>
      </c>
      <c r="M19">
        <f t="shared" si="18"/>
        <v>6743509.8386747185</v>
      </c>
      <c r="N19">
        <f t="shared" si="18"/>
        <v>7019651.5135208732</v>
      </c>
      <c r="O19">
        <f t="shared" si="18"/>
        <v>6482291.5329130422</v>
      </c>
      <c r="P19">
        <f t="shared" si="18"/>
        <v>1487322.6126903896</v>
      </c>
      <c r="Q19">
        <f t="shared" si="18"/>
        <v>0</v>
      </c>
      <c r="R19">
        <f t="shared" si="18"/>
        <v>0</v>
      </c>
      <c r="S19">
        <f t="shared" si="18"/>
        <v>0</v>
      </c>
      <c r="T19">
        <f t="shared" si="18"/>
        <v>0</v>
      </c>
      <c r="U19">
        <f t="shared" si="18"/>
        <v>0</v>
      </c>
      <c r="V19">
        <f t="shared" si="18"/>
        <v>0</v>
      </c>
      <c r="W19">
        <f t="shared" si="18"/>
        <v>0</v>
      </c>
      <c r="X19">
        <f t="shared" si="18"/>
        <v>0</v>
      </c>
      <c r="Y19">
        <f t="shared" si="18"/>
        <v>0</v>
      </c>
      <c r="Z19">
        <f t="shared" si="18"/>
        <v>0</v>
      </c>
      <c r="AA19">
        <f t="shared" si="18"/>
        <v>0</v>
      </c>
      <c r="AB19">
        <f t="shared" si="18"/>
        <v>0</v>
      </c>
      <c r="AC19">
        <f t="shared" si="18"/>
        <v>0</v>
      </c>
      <c r="AD19">
        <f t="shared" si="18"/>
        <v>0</v>
      </c>
      <c r="AE19">
        <f t="shared" si="18"/>
        <v>0</v>
      </c>
      <c r="AF19">
        <f t="shared" si="18"/>
        <v>0</v>
      </c>
      <c r="AG19">
        <f t="shared" si="18"/>
        <v>0</v>
      </c>
    </row>
    <row r="20" spans="1:33" x14ac:dyDescent="0.2">
      <c r="A20" t="s">
        <v>1358</v>
      </c>
      <c r="C20">
        <f t="shared" ref="C20:AG20" si="19">C$2*C107</f>
        <v>0</v>
      </c>
      <c r="D20">
        <f t="shared" si="19"/>
        <v>0</v>
      </c>
      <c r="E20">
        <f t="shared" si="19"/>
        <v>0</v>
      </c>
      <c r="F20">
        <f t="shared" si="19"/>
        <v>0</v>
      </c>
      <c r="G20">
        <f t="shared" si="19"/>
        <v>0</v>
      </c>
      <c r="H20">
        <f t="shared" si="19"/>
        <v>0</v>
      </c>
      <c r="I20">
        <f t="shared" si="19"/>
        <v>0</v>
      </c>
      <c r="J20">
        <f t="shared" si="19"/>
        <v>0</v>
      </c>
      <c r="K20">
        <f t="shared" si="19"/>
        <v>0</v>
      </c>
      <c r="L20">
        <f t="shared" si="19"/>
        <v>0</v>
      </c>
      <c r="M20">
        <f t="shared" si="19"/>
        <v>0</v>
      </c>
      <c r="N20">
        <f t="shared" si="19"/>
        <v>129524753.842446</v>
      </c>
      <c r="O20">
        <f t="shared" si="19"/>
        <v>43525562.360139072</v>
      </c>
      <c r="P20">
        <f t="shared" si="19"/>
        <v>-77351781.418345124</v>
      </c>
      <c r="Q20">
        <f t="shared" si="19"/>
        <v>-104893242.38663003</v>
      </c>
      <c r="R20">
        <f t="shared" si="19"/>
        <v>0</v>
      </c>
      <c r="S20">
        <f t="shared" si="19"/>
        <v>0</v>
      </c>
      <c r="T20">
        <f t="shared" si="19"/>
        <v>0</v>
      </c>
      <c r="U20">
        <f t="shared" si="19"/>
        <v>0</v>
      </c>
      <c r="V20">
        <f t="shared" si="19"/>
        <v>0</v>
      </c>
      <c r="W20">
        <f t="shared" si="19"/>
        <v>0</v>
      </c>
      <c r="X20">
        <f t="shared" si="19"/>
        <v>0</v>
      </c>
      <c r="Y20">
        <f t="shared" si="19"/>
        <v>0</v>
      </c>
      <c r="Z20">
        <f t="shared" si="19"/>
        <v>0</v>
      </c>
      <c r="AA20">
        <f t="shared" si="19"/>
        <v>0</v>
      </c>
      <c r="AB20">
        <f t="shared" si="19"/>
        <v>0</v>
      </c>
      <c r="AC20">
        <f t="shared" si="19"/>
        <v>0</v>
      </c>
      <c r="AD20">
        <f t="shared" si="19"/>
        <v>0</v>
      </c>
      <c r="AE20">
        <f t="shared" si="19"/>
        <v>0</v>
      </c>
      <c r="AF20">
        <f t="shared" si="19"/>
        <v>0</v>
      </c>
      <c r="AG20">
        <f t="shared" si="19"/>
        <v>0</v>
      </c>
    </row>
    <row r="21" spans="1:33" x14ac:dyDescent="0.2">
      <c r="A21" t="s">
        <v>1293</v>
      </c>
      <c r="C21">
        <f t="shared" ref="C21:AG21" si="20">C$2*C108</f>
        <v>-12408024.856199313</v>
      </c>
      <c r="D21">
        <f t="shared" si="20"/>
        <v>-18634483.366535932</v>
      </c>
      <c r="E21">
        <f t="shared" si="20"/>
        <v>-23704742.209848769</v>
      </c>
      <c r="F21">
        <f t="shared" si="20"/>
        <v>-27454418.890761249</v>
      </c>
      <c r="G21">
        <f t="shared" si="20"/>
        <v>-43310313.08943896</v>
      </c>
      <c r="H21">
        <f t="shared" si="20"/>
        <v>-59266534.398880921</v>
      </c>
      <c r="I21">
        <f t="shared" si="20"/>
        <v>-120385506.60218027</v>
      </c>
      <c r="J21">
        <f t="shared" si="20"/>
        <v>-201228143.8633723</v>
      </c>
      <c r="K21">
        <f t="shared" si="20"/>
        <v>-179869703.13794827</v>
      </c>
      <c r="L21">
        <f t="shared" si="20"/>
        <v>-115936075.23115931</v>
      </c>
      <c r="M21">
        <f t="shared" si="20"/>
        <v>-127071509.80919625</v>
      </c>
      <c r="N21">
        <f t="shared" si="20"/>
        <v>-291691054.11890084</v>
      </c>
      <c r="O21">
        <f t="shared" si="20"/>
        <v>-255552186.37923837</v>
      </c>
      <c r="P21">
        <f t="shared" si="20"/>
        <v>-56832703.809230663</v>
      </c>
      <c r="Q21">
        <f t="shared" si="20"/>
        <v>-122415654.60731384</v>
      </c>
      <c r="R21">
        <f t="shared" si="20"/>
        <v>-143386868.58734089</v>
      </c>
      <c r="S21">
        <f t="shared" si="20"/>
        <v>-23026439.217196792</v>
      </c>
      <c r="T21">
        <f t="shared" si="20"/>
        <v>-179096656.46352735</v>
      </c>
      <c r="U21">
        <f t="shared" si="20"/>
        <v>-195884318.37994617</v>
      </c>
      <c r="V21">
        <f t="shared" si="20"/>
        <v>-166014125.71986875</v>
      </c>
      <c r="W21">
        <f t="shared" si="20"/>
        <v>-22427161.400869641</v>
      </c>
      <c r="X21">
        <f t="shared" si="20"/>
        <v>-39922102.107190117</v>
      </c>
      <c r="Y21">
        <f t="shared" si="20"/>
        <v>-151323377.61899456</v>
      </c>
      <c r="Z21">
        <f t="shared" si="20"/>
        <v>-57115638.264277585</v>
      </c>
      <c r="AA21">
        <f t="shared" si="20"/>
        <v>881675459.45244801</v>
      </c>
      <c r="AB21">
        <f t="shared" si="20"/>
        <v>-555354806.13133144</v>
      </c>
      <c r="AC21">
        <f t="shared" si="20"/>
        <v>-467838828.12182289</v>
      </c>
      <c r="AD21">
        <f t="shared" si="20"/>
        <v>-541750111.18401146</v>
      </c>
      <c r="AE21">
        <f t="shared" si="20"/>
        <v>-271440280.63412517</v>
      </c>
      <c r="AF21">
        <f t="shared" si="20"/>
        <v>-143585556.07499999</v>
      </c>
      <c r="AG21">
        <f t="shared" si="20"/>
        <v>-133815540</v>
      </c>
    </row>
    <row r="22" spans="1:33" x14ac:dyDescent="0.2">
      <c r="A22" t="s">
        <v>1295</v>
      </c>
      <c r="C22">
        <f t="shared" ref="C22:AG22" si="21">C$2*C109</f>
        <v>0</v>
      </c>
      <c r="D22">
        <f t="shared" si="21"/>
        <v>0</v>
      </c>
      <c r="E22">
        <f t="shared" si="21"/>
        <v>0</v>
      </c>
      <c r="F22">
        <f t="shared" si="21"/>
        <v>0</v>
      </c>
      <c r="G22">
        <f t="shared" si="21"/>
        <v>0</v>
      </c>
      <c r="H22">
        <f t="shared" si="21"/>
        <v>0</v>
      </c>
      <c r="I22">
        <f t="shared" si="21"/>
        <v>0</v>
      </c>
      <c r="J22">
        <f t="shared" si="21"/>
        <v>0</v>
      </c>
      <c r="K22">
        <f t="shared" si="21"/>
        <v>0</v>
      </c>
      <c r="L22">
        <f t="shared" si="21"/>
        <v>0</v>
      </c>
      <c r="M22">
        <f t="shared" si="21"/>
        <v>0</v>
      </c>
      <c r="N22">
        <f t="shared" si="21"/>
        <v>0</v>
      </c>
      <c r="O22">
        <f t="shared" si="21"/>
        <v>0</v>
      </c>
      <c r="P22">
        <f t="shared" si="21"/>
        <v>0</v>
      </c>
      <c r="Q22">
        <f t="shared" si="21"/>
        <v>-4066248.9897766514</v>
      </c>
      <c r="R22">
        <f t="shared" si="21"/>
        <v>-12793463.193976259</v>
      </c>
      <c r="S22">
        <f t="shared" si="21"/>
        <v>-14141308.96245857</v>
      </c>
      <c r="T22">
        <f t="shared" si="21"/>
        <v>-11530150.172446361</v>
      </c>
      <c r="U22">
        <f t="shared" si="21"/>
        <v>-42465983.847860701</v>
      </c>
      <c r="V22">
        <f t="shared" si="21"/>
        <v>-54777889.913295247</v>
      </c>
      <c r="W22">
        <f t="shared" si="21"/>
        <v>-51619883.835802056</v>
      </c>
      <c r="X22">
        <f t="shared" si="21"/>
        <v>-50592099.77636864</v>
      </c>
      <c r="Y22">
        <f t="shared" si="21"/>
        <v>-53357061.411480673</v>
      </c>
      <c r="Z22">
        <f t="shared" si="21"/>
        <v>-47661555.267187864</v>
      </c>
      <c r="AA22">
        <f t="shared" si="21"/>
        <v>-6673456.2680161661</v>
      </c>
      <c r="AB22">
        <f t="shared" si="21"/>
        <v>-23979.322818628742</v>
      </c>
      <c r="AC22">
        <f t="shared" si="21"/>
        <v>-23194793.053581145</v>
      </c>
      <c r="AD22">
        <f t="shared" si="21"/>
        <v>-54140643.431686401</v>
      </c>
      <c r="AE22">
        <f t="shared" si="21"/>
        <v>-25002208.369569596</v>
      </c>
      <c r="AF22">
        <f t="shared" si="21"/>
        <v>-6716055.7749999994</v>
      </c>
      <c r="AG22">
        <f t="shared" si="21"/>
        <v>-14020360</v>
      </c>
    </row>
    <row r="23" spans="1:33" x14ac:dyDescent="0.2">
      <c r="A23" t="s">
        <v>1337</v>
      </c>
      <c r="C23">
        <f t="shared" ref="C23:AG23" si="22">C$2*C110</f>
        <v>0</v>
      </c>
      <c r="D23">
        <f t="shared" si="22"/>
        <v>0</v>
      </c>
      <c r="E23">
        <f t="shared" si="22"/>
        <v>0</v>
      </c>
      <c r="F23">
        <f t="shared" si="22"/>
        <v>0</v>
      </c>
      <c r="G23">
        <f t="shared" si="22"/>
        <v>0</v>
      </c>
      <c r="H23">
        <f t="shared" si="22"/>
        <v>0</v>
      </c>
      <c r="I23">
        <f t="shared" si="22"/>
        <v>0</v>
      </c>
      <c r="J23">
        <f t="shared" si="22"/>
        <v>0</v>
      </c>
      <c r="K23">
        <f t="shared" si="22"/>
        <v>0</v>
      </c>
      <c r="L23">
        <f t="shared" si="22"/>
        <v>0</v>
      </c>
      <c r="M23">
        <f t="shared" si="22"/>
        <v>0</v>
      </c>
      <c r="N23">
        <f t="shared" si="22"/>
        <v>0</v>
      </c>
      <c r="O23">
        <f t="shared" si="22"/>
        <v>0</v>
      </c>
      <c r="P23">
        <f t="shared" si="22"/>
        <v>0</v>
      </c>
      <c r="Q23">
        <f t="shared" si="22"/>
        <v>18838628.523270026</v>
      </c>
      <c r="R23">
        <f t="shared" si="22"/>
        <v>5558705.4970999584</v>
      </c>
      <c r="S23">
        <f t="shared" si="22"/>
        <v>2269012.6022430668</v>
      </c>
      <c r="T23">
        <f t="shared" si="22"/>
        <v>3242719.2614324647</v>
      </c>
      <c r="U23">
        <f t="shared" si="22"/>
        <v>4630151.2407512758</v>
      </c>
      <c r="V23">
        <f t="shared" si="22"/>
        <v>1553316.2183395694</v>
      </c>
      <c r="W23">
        <f t="shared" si="22"/>
        <v>1107413.3685355105</v>
      </c>
      <c r="X23">
        <f t="shared" si="22"/>
        <v>2283515.4247413911</v>
      </c>
      <c r="Y23">
        <f t="shared" si="22"/>
        <v>3200645.9826905327</v>
      </c>
      <c r="Z23">
        <f t="shared" si="22"/>
        <v>5912889.8777979128</v>
      </c>
      <c r="AA23">
        <f t="shared" si="22"/>
        <v>48152184.644831069</v>
      </c>
      <c r="AB23">
        <f t="shared" si="22"/>
        <v>58477995.936903298</v>
      </c>
      <c r="AC23">
        <f t="shared" si="22"/>
        <v>22512593.257887583</v>
      </c>
      <c r="AD23">
        <f t="shared" si="22"/>
        <v>3316542.488267363</v>
      </c>
      <c r="AE23">
        <f t="shared" si="22"/>
        <v>7664044.6208780995</v>
      </c>
      <c r="AF23">
        <f t="shared" si="22"/>
        <v>20184269.442999996</v>
      </c>
      <c r="AG23">
        <f t="shared" si="22"/>
        <v>14935000</v>
      </c>
    </row>
    <row r="24" spans="1:33" x14ac:dyDescent="0.2">
      <c r="A24" t="s">
        <v>1338</v>
      </c>
      <c r="C24">
        <f t="shared" ref="C24:AG24" si="23">C$2*C111</f>
        <v>0</v>
      </c>
      <c r="D24">
        <f t="shared" si="23"/>
        <v>0</v>
      </c>
      <c r="E24">
        <f t="shared" si="23"/>
        <v>0</v>
      </c>
      <c r="F24">
        <f t="shared" si="23"/>
        <v>0</v>
      </c>
      <c r="G24">
        <f t="shared" si="23"/>
        <v>0</v>
      </c>
      <c r="H24">
        <f t="shared" si="23"/>
        <v>0</v>
      </c>
      <c r="I24">
        <f t="shared" si="23"/>
        <v>0</v>
      </c>
      <c r="J24">
        <f t="shared" si="23"/>
        <v>0</v>
      </c>
      <c r="K24">
        <f t="shared" si="23"/>
        <v>0</v>
      </c>
      <c r="L24">
        <f t="shared" si="23"/>
        <v>0</v>
      </c>
      <c r="M24">
        <f t="shared" si="23"/>
        <v>0</v>
      </c>
      <c r="N24">
        <f t="shared" si="23"/>
        <v>0</v>
      </c>
      <c r="O24">
        <f t="shared" si="23"/>
        <v>0</v>
      </c>
      <c r="P24">
        <f t="shared" si="23"/>
        <v>0</v>
      </c>
      <c r="Q24">
        <f t="shared" si="23"/>
        <v>22904877.513046678</v>
      </c>
      <c r="R24">
        <f t="shared" si="23"/>
        <v>18352168.691076219</v>
      </c>
      <c r="S24">
        <f t="shared" si="23"/>
        <v>16410321.564701637</v>
      </c>
      <c r="T24">
        <f t="shared" si="23"/>
        <v>14772869.433878826</v>
      </c>
      <c r="U24">
        <f t="shared" si="23"/>
        <v>47096135.088611975</v>
      </c>
      <c r="V24">
        <f t="shared" si="23"/>
        <v>56331206.131634817</v>
      </c>
      <c r="W24">
        <f t="shared" si="23"/>
        <v>52727297.204337567</v>
      </c>
      <c r="X24">
        <f t="shared" si="23"/>
        <v>52875615.201110028</v>
      </c>
      <c r="Y24">
        <f t="shared" si="23"/>
        <v>56557707.394171208</v>
      </c>
      <c r="Z24">
        <f t="shared" si="23"/>
        <v>53574445.14498578</v>
      </c>
      <c r="AA24">
        <f t="shared" si="23"/>
        <v>54825640.912847236</v>
      </c>
      <c r="AB24">
        <f t="shared" si="23"/>
        <v>58501975.259721927</v>
      </c>
      <c r="AC24">
        <f t="shared" si="23"/>
        <v>45707386.311468728</v>
      </c>
      <c r="AD24">
        <f t="shared" si="23"/>
        <v>57457185.919953771</v>
      </c>
      <c r="AE24">
        <f t="shared" si="23"/>
        <v>32666252.990447696</v>
      </c>
      <c r="AF24">
        <f t="shared" si="23"/>
        <v>26900325.217999995</v>
      </c>
      <c r="AG24">
        <f t="shared" si="23"/>
        <v>28955360</v>
      </c>
    </row>
    <row r="25" spans="1:33" x14ac:dyDescent="0.2">
      <c r="A25" t="s">
        <v>1298</v>
      </c>
      <c r="C25">
        <f t="shared" ref="C25:AG25" si="24">C$2*C112</f>
        <v>1306107.8795999277</v>
      </c>
      <c r="D25">
        <f t="shared" si="24"/>
        <v>2752821.4064200809</v>
      </c>
      <c r="E25">
        <f t="shared" si="24"/>
        <v>3298051.0900659156</v>
      </c>
      <c r="F25">
        <f t="shared" si="24"/>
        <v>0</v>
      </c>
      <c r="G25">
        <f t="shared" si="24"/>
        <v>0</v>
      </c>
      <c r="H25">
        <f t="shared" si="24"/>
        <v>-19158855.501239862</v>
      </c>
      <c r="I25">
        <f t="shared" si="24"/>
        <v>-79162139.320342958</v>
      </c>
      <c r="J25">
        <f t="shared" si="24"/>
        <v>-273486539.52434605</v>
      </c>
      <c r="K25">
        <f t="shared" si="24"/>
        <v>-1790052.3008902438</v>
      </c>
      <c r="L25">
        <f t="shared" si="24"/>
        <v>56420413.192119218</v>
      </c>
      <c r="M25">
        <f t="shared" si="24"/>
        <v>-15401461.563252505</v>
      </c>
      <c r="N25">
        <f t="shared" si="24"/>
        <v>-145231349.27605155</v>
      </c>
      <c r="O25">
        <f t="shared" si="24"/>
        <v>-39603125.988156036</v>
      </c>
      <c r="P25">
        <f t="shared" si="24"/>
        <v>79133109.663776636</v>
      </c>
      <c r="Q25">
        <f t="shared" si="24"/>
        <v>73498543.567898393</v>
      </c>
      <c r="R25">
        <f t="shared" si="24"/>
        <v>1278140.5264481467</v>
      </c>
      <c r="S25">
        <f t="shared" si="24"/>
        <v>-17254776.093044527</v>
      </c>
      <c r="T25">
        <f t="shared" si="24"/>
        <v>-1508644.7900782055</v>
      </c>
      <c r="U25">
        <f t="shared" si="24"/>
        <v>-2351577.7223342592</v>
      </c>
      <c r="V25">
        <f t="shared" si="24"/>
        <v>541725.94091557944</v>
      </c>
      <c r="W25">
        <f t="shared" si="24"/>
        <v>0</v>
      </c>
      <c r="X25">
        <f t="shared" si="24"/>
        <v>-19136674.800555978</v>
      </c>
      <c r="Y25">
        <f t="shared" si="24"/>
        <v>0</v>
      </c>
      <c r="Z25">
        <f t="shared" si="24"/>
        <v>-20905728.570152309</v>
      </c>
      <c r="AA25">
        <f t="shared" si="24"/>
        <v>0</v>
      </c>
      <c r="AB25">
        <f t="shared" si="24"/>
        <v>0</v>
      </c>
      <c r="AC25">
        <f t="shared" si="24"/>
        <v>-55646076.836816646</v>
      </c>
      <c r="AD25">
        <f t="shared" si="24"/>
        <v>-39583560.016504832</v>
      </c>
      <c r="AE25">
        <f t="shared" si="24"/>
        <v>-115948193.26992328</v>
      </c>
      <c r="AF25">
        <f t="shared" si="24"/>
        <v>-143034467.86199999</v>
      </c>
      <c r="AG25">
        <f t="shared" si="24"/>
        <v>25059900</v>
      </c>
    </row>
    <row r="26" spans="1:33" x14ac:dyDescent="0.2">
      <c r="A26" t="s">
        <v>1339</v>
      </c>
      <c r="C26">
        <f t="shared" ref="C26:AG26" si="25">C$2*C113</f>
        <v>0</v>
      </c>
      <c r="D26">
        <f t="shared" si="25"/>
        <v>0</v>
      </c>
      <c r="E26">
        <f t="shared" si="25"/>
        <v>0</v>
      </c>
      <c r="F26">
        <f t="shared" si="25"/>
        <v>0</v>
      </c>
      <c r="G26">
        <f t="shared" si="25"/>
        <v>0</v>
      </c>
      <c r="H26">
        <f t="shared" si="25"/>
        <v>0</v>
      </c>
      <c r="I26">
        <f t="shared" si="25"/>
        <v>0</v>
      </c>
      <c r="J26">
        <f t="shared" si="25"/>
        <v>0</v>
      </c>
      <c r="K26">
        <f t="shared" si="25"/>
        <v>0</v>
      </c>
      <c r="L26">
        <f t="shared" si="25"/>
        <v>0</v>
      </c>
      <c r="M26">
        <f t="shared" si="25"/>
        <v>0</v>
      </c>
      <c r="N26">
        <f t="shared" si="25"/>
        <v>0</v>
      </c>
      <c r="O26">
        <f t="shared" si="25"/>
        <v>0</v>
      </c>
      <c r="P26">
        <f t="shared" si="25"/>
        <v>0</v>
      </c>
      <c r="Q26">
        <f t="shared" si="25"/>
        <v>0</v>
      </c>
      <c r="R26">
        <f t="shared" si="25"/>
        <v>0</v>
      </c>
      <c r="S26">
        <f t="shared" si="25"/>
        <v>0</v>
      </c>
      <c r="T26">
        <f t="shared" si="25"/>
        <v>0</v>
      </c>
      <c r="U26">
        <f t="shared" si="25"/>
        <v>0</v>
      </c>
      <c r="V26">
        <f t="shared" si="25"/>
        <v>0</v>
      </c>
      <c r="W26">
        <f t="shared" si="25"/>
        <v>0</v>
      </c>
      <c r="X26">
        <f t="shared" si="25"/>
        <v>0</v>
      </c>
      <c r="Y26">
        <f t="shared" si="25"/>
        <v>0</v>
      </c>
      <c r="Z26">
        <f t="shared" si="25"/>
        <v>0</v>
      </c>
      <c r="AA26">
        <f t="shared" si="25"/>
        <v>0</v>
      </c>
      <c r="AB26">
        <f t="shared" si="25"/>
        <v>0</v>
      </c>
      <c r="AC26">
        <f t="shared" si="25"/>
        <v>0</v>
      </c>
      <c r="AD26">
        <f t="shared" si="25"/>
        <v>-9743178.4633354265</v>
      </c>
      <c r="AE26">
        <f t="shared" si="25"/>
        <v>37768836.730368897</v>
      </c>
      <c r="AF26">
        <f t="shared" si="25"/>
        <v>0</v>
      </c>
      <c r="AG26">
        <f t="shared" si="25"/>
        <v>0</v>
      </c>
    </row>
    <row r="27" spans="1:33" x14ac:dyDescent="0.2">
      <c r="A27" t="s">
        <v>1341</v>
      </c>
      <c r="C27">
        <f t="shared" ref="C27:AG27" si="26">C$2*C114</f>
        <v>1306107.8795999277</v>
      </c>
      <c r="D27">
        <f t="shared" si="26"/>
        <v>2752821.4064200809</v>
      </c>
      <c r="E27">
        <f t="shared" si="26"/>
        <v>3298051.0900659156</v>
      </c>
      <c r="F27">
        <f t="shared" si="26"/>
        <v>0</v>
      </c>
      <c r="G27">
        <f t="shared" si="26"/>
        <v>0</v>
      </c>
      <c r="H27">
        <f t="shared" si="26"/>
        <v>-19158855.501239862</v>
      </c>
      <c r="I27">
        <f t="shared" si="26"/>
        <v>-79162139.320342958</v>
      </c>
      <c r="J27">
        <f t="shared" si="26"/>
        <v>-273486539.52434605</v>
      </c>
      <c r="K27">
        <f t="shared" si="26"/>
        <v>-1790052.3008902438</v>
      </c>
      <c r="L27">
        <f t="shared" si="26"/>
        <v>56420413.192119218</v>
      </c>
      <c r="M27">
        <f t="shared" si="26"/>
        <v>-15401461.563252505</v>
      </c>
      <c r="N27">
        <f t="shared" si="26"/>
        <v>-145231349.27605155</v>
      </c>
      <c r="O27">
        <f t="shared" si="26"/>
        <v>-39603125.988156036</v>
      </c>
      <c r="P27">
        <f t="shared" si="26"/>
        <v>79133109.663776636</v>
      </c>
      <c r="Q27">
        <f t="shared" si="26"/>
        <v>73498543.567898393</v>
      </c>
      <c r="R27">
        <f t="shared" si="26"/>
        <v>1278140.5264481467</v>
      </c>
      <c r="S27">
        <f t="shared" si="26"/>
        <v>-18469321.997287255</v>
      </c>
      <c r="T27">
        <f t="shared" si="26"/>
        <v>0</v>
      </c>
      <c r="U27">
        <f t="shared" si="26"/>
        <v>-2351577.7223342592</v>
      </c>
      <c r="V27">
        <f t="shared" si="26"/>
        <v>0</v>
      </c>
      <c r="W27">
        <f t="shared" si="26"/>
        <v>0</v>
      </c>
      <c r="X27">
        <f t="shared" si="26"/>
        <v>-19136674.800555978</v>
      </c>
      <c r="Y27">
        <f t="shared" si="26"/>
        <v>0</v>
      </c>
      <c r="Z27">
        <f t="shared" si="26"/>
        <v>-20905728.570152309</v>
      </c>
      <c r="AA27">
        <f t="shared" si="26"/>
        <v>0</v>
      </c>
      <c r="AB27">
        <f t="shared" si="26"/>
        <v>0</v>
      </c>
      <c r="AC27">
        <f t="shared" si="26"/>
        <v>-55646076.836816646</v>
      </c>
      <c r="AD27">
        <f t="shared" si="26"/>
        <v>0</v>
      </c>
      <c r="AE27">
        <f t="shared" si="26"/>
        <v>-153585962.74745098</v>
      </c>
      <c r="AF27">
        <f t="shared" si="26"/>
        <v>-136401234.59299999</v>
      </c>
      <c r="AG27">
        <f t="shared" si="26"/>
        <v>25461600</v>
      </c>
    </row>
    <row r="28" spans="1:33" x14ac:dyDescent="0.2">
      <c r="A28" t="s">
        <v>1360</v>
      </c>
      <c r="C28">
        <f t="shared" ref="C28:AG28" si="27">C$2*C115</f>
        <v>0</v>
      </c>
      <c r="D28">
        <f t="shared" si="27"/>
        <v>0</v>
      </c>
      <c r="E28">
        <f t="shared" si="27"/>
        <v>0</v>
      </c>
      <c r="F28">
        <f t="shared" si="27"/>
        <v>0</v>
      </c>
      <c r="G28">
        <f t="shared" si="27"/>
        <v>0</v>
      </c>
      <c r="H28">
        <f t="shared" si="27"/>
        <v>0</v>
      </c>
      <c r="I28">
        <f t="shared" si="27"/>
        <v>0</v>
      </c>
      <c r="J28">
        <f t="shared" si="27"/>
        <v>0</v>
      </c>
      <c r="K28">
        <f t="shared" si="27"/>
        <v>0</v>
      </c>
      <c r="L28">
        <f t="shared" si="27"/>
        <v>0</v>
      </c>
      <c r="M28">
        <f t="shared" si="27"/>
        <v>0</v>
      </c>
      <c r="N28">
        <f t="shared" si="27"/>
        <v>0</v>
      </c>
      <c r="O28">
        <f t="shared" si="27"/>
        <v>0</v>
      </c>
      <c r="P28">
        <f t="shared" si="27"/>
        <v>0</v>
      </c>
      <c r="Q28">
        <f t="shared" si="27"/>
        <v>0</v>
      </c>
      <c r="R28">
        <f t="shared" si="27"/>
        <v>0</v>
      </c>
      <c r="S28">
        <f t="shared" si="27"/>
        <v>0</v>
      </c>
      <c r="T28">
        <f t="shared" si="27"/>
        <v>0</v>
      </c>
      <c r="U28">
        <f t="shared" si="27"/>
        <v>0</v>
      </c>
      <c r="V28">
        <f t="shared" si="27"/>
        <v>0</v>
      </c>
      <c r="W28">
        <f t="shared" si="27"/>
        <v>0</v>
      </c>
      <c r="X28">
        <f t="shared" si="27"/>
        <v>0</v>
      </c>
      <c r="Y28">
        <f t="shared" si="27"/>
        <v>0</v>
      </c>
      <c r="Z28">
        <f t="shared" si="27"/>
        <v>0</v>
      </c>
      <c r="AA28">
        <f t="shared" si="27"/>
        <v>0</v>
      </c>
      <c r="AB28">
        <f t="shared" si="27"/>
        <v>0</v>
      </c>
      <c r="AC28">
        <f t="shared" si="27"/>
        <v>55646076.836816646</v>
      </c>
      <c r="AD28">
        <f t="shared" si="27"/>
        <v>0</v>
      </c>
      <c r="AE28">
        <f t="shared" si="27"/>
        <v>83041273.685896486</v>
      </c>
      <c r="AF28">
        <f t="shared" si="27"/>
        <v>16277807.909999998</v>
      </c>
      <c r="AG28">
        <f t="shared" si="27"/>
        <v>7561230</v>
      </c>
    </row>
    <row r="29" spans="1:33" x14ac:dyDescent="0.2">
      <c r="A29" t="s">
        <v>1361</v>
      </c>
      <c r="C29">
        <f t="shared" ref="C29:AG29" si="28">C$2*C116</f>
        <v>0</v>
      </c>
      <c r="D29">
        <f t="shared" si="28"/>
        <v>0</v>
      </c>
      <c r="E29">
        <f t="shared" si="28"/>
        <v>0</v>
      </c>
      <c r="F29">
        <f t="shared" si="28"/>
        <v>0</v>
      </c>
      <c r="G29">
        <f t="shared" si="28"/>
        <v>0</v>
      </c>
      <c r="H29">
        <f t="shared" si="28"/>
        <v>0</v>
      </c>
      <c r="I29">
        <f t="shared" si="28"/>
        <v>0</v>
      </c>
      <c r="J29">
        <f t="shared" si="28"/>
        <v>0</v>
      </c>
      <c r="K29">
        <f t="shared" si="28"/>
        <v>0</v>
      </c>
      <c r="L29">
        <f t="shared" si="28"/>
        <v>0</v>
      </c>
      <c r="M29">
        <f t="shared" si="28"/>
        <v>0</v>
      </c>
      <c r="N29">
        <f t="shared" si="28"/>
        <v>0</v>
      </c>
      <c r="O29">
        <f t="shared" si="28"/>
        <v>0</v>
      </c>
      <c r="P29">
        <f t="shared" si="28"/>
        <v>0</v>
      </c>
      <c r="Q29">
        <f t="shared" si="28"/>
        <v>2198216.9177213041</v>
      </c>
      <c r="R29">
        <f t="shared" si="28"/>
        <v>0</v>
      </c>
      <c r="S29">
        <f t="shared" si="28"/>
        <v>18469321.997287255</v>
      </c>
      <c r="T29">
        <f t="shared" si="28"/>
        <v>0</v>
      </c>
      <c r="U29">
        <f t="shared" si="28"/>
        <v>2351577.7223342592</v>
      </c>
      <c r="V29">
        <f t="shared" si="28"/>
        <v>0</v>
      </c>
      <c r="W29">
        <f t="shared" si="28"/>
        <v>0</v>
      </c>
      <c r="X29">
        <f t="shared" si="28"/>
        <v>0</v>
      </c>
      <c r="Y29">
        <f t="shared" si="28"/>
        <v>0</v>
      </c>
      <c r="Z29">
        <f t="shared" si="28"/>
        <v>20905728.570152309</v>
      </c>
      <c r="AA29">
        <f t="shared" si="28"/>
        <v>0</v>
      </c>
      <c r="AB29">
        <f t="shared" si="28"/>
        <v>0</v>
      </c>
      <c r="AC29">
        <f t="shared" si="28"/>
        <v>0</v>
      </c>
      <c r="AD29">
        <f t="shared" si="28"/>
        <v>0</v>
      </c>
      <c r="AE29">
        <f t="shared" si="28"/>
        <v>74302703.569742694</v>
      </c>
      <c r="AF29">
        <f t="shared" si="28"/>
        <v>118743051.58299999</v>
      </c>
      <c r="AG29">
        <f t="shared" si="28"/>
        <v>8578870</v>
      </c>
    </row>
    <row r="30" spans="1:33" x14ac:dyDescent="0.2">
      <c r="A30" t="s">
        <v>1367</v>
      </c>
      <c r="C30">
        <f t="shared" ref="C30:AG30" si="29">C$2*C117</f>
        <v>0</v>
      </c>
      <c r="D30">
        <f t="shared" si="29"/>
        <v>0</v>
      </c>
      <c r="E30">
        <f t="shared" si="29"/>
        <v>0</v>
      </c>
      <c r="F30">
        <f t="shared" si="29"/>
        <v>0</v>
      </c>
      <c r="G30">
        <f t="shared" si="29"/>
        <v>0</v>
      </c>
      <c r="H30">
        <f t="shared" si="29"/>
        <v>0</v>
      </c>
      <c r="I30">
        <f t="shared" si="29"/>
        <v>0</v>
      </c>
      <c r="J30">
        <f t="shared" si="29"/>
        <v>0</v>
      </c>
      <c r="K30">
        <f t="shared" si="29"/>
        <v>0</v>
      </c>
      <c r="L30">
        <f t="shared" si="29"/>
        <v>0</v>
      </c>
      <c r="M30">
        <f t="shared" si="29"/>
        <v>0</v>
      </c>
      <c r="N30">
        <f t="shared" si="29"/>
        <v>0</v>
      </c>
      <c r="O30">
        <f t="shared" si="29"/>
        <v>0</v>
      </c>
      <c r="P30">
        <f t="shared" si="29"/>
        <v>0</v>
      </c>
      <c r="Q30">
        <f t="shared" si="29"/>
        <v>0</v>
      </c>
      <c r="R30">
        <f t="shared" si="29"/>
        <v>0</v>
      </c>
      <c r="S30">
        <f t="shared" si="29"/>
        <v>0</v>
      </c>
      <c r="T30">
        <f t="shared" si="29"/>
        <v>0</v>
      </c>
      <c r="U30">
        <f t="shared" si="29"/>
        <v>0</v>
      </c>
      <c r="V30">
        <f t="shared" si="29"/>
        <v>0</v>
      </c>
      <c r="W30">
        <f t="shared" si="29"/>
        <v>0</v>
      </c>
      <c r="X30">
        <f t="shared" si="29"/>
        <v>0</v>
      </c>
      <c r="Y30">
        <f t="shared" si="29"/>
        <v>0</v>
      </c>
      <c r="Z30">
        <f t="shared" si="29"/>
        <v>0</v>
      </c>
      <c r="AA30">
        <f t="shared" si="29"/>
        <v>0</v>
      </c>
      <c r="AB30">
        <f t="shared" si="29"/>
        <v>0</v>
      </c>
      <c r="AC30">
        <f t="shared" si="29"/>
        <v>55646076.836816646</v>
      </c>
      <c r="AD30">
        <f t="shared" si="29"/>
        <v>0</v>
      </c>
      <c r="AE30">
        <f t="shared" si="29"/>
        <v>0</v>
      </c>
      <c r="AF30">
        <f t="shared" si="29"/>
        <v>0</v>
      </c>
      <c r="AG30">
        <f t="shared" si="29"/>
        <v>0</v>
      </c>
    </row>
    <row r="31" spans="1:33" x14ac:dyDescent="0.2">
      <c r="A31" t="s">
        <v>1342</v>
      </c>
      <c r="C31">
        <f t="shared" ref="C31:AG31" si="30">C$2*C118</f>
        <v>0</v>
      </c>
      <c r="D31">
        <f t="shared" si="30"/>
        <v>0</v>
      </c>
      <c r="E31">
        <f t="shared" si="30"/>
        <v>0</v>
      </c>
      <c r="F31">
        <f t="shared" si="30"/>
        <v>0</v>
      </c>
      <c r="G31">
        <f t="shared" si="30"/>
        <v>0</v>
      </c>
      <c r="H31">
        <f t="shared" si="30"/>
        <v>0</v>
      </c>
      <c r="I31">
        <f t="shared" si="30"/>
        <v>0</v>
      </c>
      <c r="J31">
        <f t="shared" si="30"/>
        <v>0</v>
      </c>
      <c r="K31">
        <f t="shared" si="30"/>
        <v>0</v>
      </c>
      <c r="L31">
        <f t="shared" si="30"/>
        <v>0</v>
      </c>
      <c r="M31">
        <f t="shared" si="30"/>
        <v>0</v>
      </c>
      <c r="N31">
        <f t="shared" si="30"/>
        <v>0</v>
      </c>
      <c r="O31">
        <f t="shared" si="30"/>
        <v>0</v>
      </c>
      <c r="P31">
        <f t="shared" si="30"/>
        <v>0</v>
      </c>
      <c r="Q31">
        <f t="shared" si="30"/>
        <v>-75696760.485619694</v>
      </c>
      <c r="R31">
        <f t="shared" si="30"/>
        <v>-1278140.5264481467</v>
      </c>
      <c r="S31">
        <f t="shared" si="30"/>
        <v>-1214545.9042427291</v>
      </c>
      <c r="T31">
        <f t="shared" si="30"/>
        <v>1508644.7900782055</v>
      </c>
      <c r="U31">
        <f t="shared" si="30"/>
        <v>0</v>
      </c>
      <c r="V31">
        <f t="shared" si="30"/>
        <v>0</v>
      </c>
      <c r="W31">
        <f t="shared" si="30"/>
        <v>0</v>
      </c>
      <c r="X31">
        <f t="shared" si="30"/>
        <v>19136674.800555978</v>
      </c>
      <c r="Y31">
        <f t="shared" si="30"/>
        <v>0</v>
      </c>
      <c r="Z31">
        <f t="shared" si="30"/>
        <v>0</v>
      </c>
      <c r="AA31">
        <f t="shared" si="30"/>
        <v>0</v>
      </c>
      <c r="AB31">
        <f t="shared" si="30"/>
        <v>0</v>
      </c>
      <c r="AC31">
        <f t="shared" si="30"/>
        <v>0</v>
      </c>
      <c r="AD31">
        <f t="shared" si="30"/>
        <v>0</v>
      </c>
      <c r="AE31">
        <f t="shared" si="30"/>
        <v>12313542.426408598</v>
      </c>
      <c r="AF31">
        <f t="shared" si="30"/>
        <v>0</v>
      </c>
      <c r="AG31">
        <f t="shared" si="30"/>
        <v>0</v>
      </c>
    </row>
    <row r="32" spans="1:33" x14ac:dyDescent="0.2">
      <c r="A32" t="s">
        <v>1368</v>
      </c>
      <c r="C32">
        <f t="shared" ref="C32:AG32" si="31">C$2*C119</f>
        <v>0</v>
      </c>
      <c r="D32">
        <f t="shared" si="31"/>
        <v>0</v>
      </c>
      <c r="E32">
        <f t="shared" si="31"/>
        <v>0</v>
      </c>
      <c r="F32">
        <f t="shared" si="31"/>
        <v>0</v>
      </c>
      <c r="G32">
        <f t="shared" si="31"/>
        <v>0</v>
      </c>
      <c r="H32">
        <f t="shared" si="31"/>
        <v>0</v>
      </c>
      <c r="I32">
        <f t="shared" si="31"/>
        <v>0</v>
      </c>
      <c r="J32">
        <f t="shared" si="31"/>
        <v>0</v>
      </c>
      <c r="K32">
        <f t="shared" si="31"/>
        <v>0</v>
      </c>
      <c r="L32">
        <f t="shared" si="31"/>
        <v>0</v>
      </c>
      <c r="M32">
        <f t="shared" si="31"/>
        <v>0</v>
      </c>
      <c r="N32">
        <f t="shared" si="31"/>
        <v>0</v>
      </c>
      <c r="O32">
        <f t="shared" si="31"/>
        <v>0</v>
      </c>
      <c r="P32">
        <f t="shared" si="31"/>
        <v>0</v>
      </c>
      <c r="Q32">
        <f t="shared" si="31"/>
        <v>0</v>
      </c>
      <c r="R32">
        <f t="shared" si="31"/>
        <v>0</v>
      </c>
      <c r="S32">
        <f t="shared" si="31"/>
        <v>0</v>
      </c>
      <c r="T32">
        <f t="shared" si="31"/>
        <v>0</v>
      </c>
      <c r="U32">
        <f t="shared" si="31"/>
        <v>0</v>
      </c>
      <c r="V32">
        <f t="shared" si="31"/>
        <v>0</v>
      </c>
      <c r="W32">
        <f t="shared" si="31"/>
        <v>0</v>
      </c>
      <c r="X32">
        <f t="shared" si="31"/>
        <v>0</v>
      </c>
      <c r="Y32">
        <f t="shared" si="31"/>
        <v>0</v>
      </c>
      <c r="Z32">
        <f t="shared" si="31"/>
        <v>0</v>
      </c>
      <c r="AA32">
        <f t="shared" si="31"/>
        <v>0</v>
      </c>
      <c r="AB32">
        <f t="shared" si="31"/>
        <v>0</v>
      </c>
      <c r="AC32">
        <f t="shared" si="31"/>
        <v>0</v>
      </c>
      <c r="AD32">
        <f t="shared" si="31"/>
        <v>0</v>
      </c>
      <c r="AE32">
        <f t="shared" si="31"/>
        <v>0</v>
      </c>
      <c r="AF32">
        <f t="shared" si="31"/>
        <v>0</v>
      </c>
      <c r="AG32">
        <f t="shared" si="31"/>
        <v>41601700</v>
      </c>
    </row>
    <row r="33" spans="1:33" x14ac:dyDescent="0.2">
      <c r="A33" s="46" t="s">
        <v>1411</v>
      </c>
      <c r="C33">
        <f t="shared" ref="C33:AG33" si="32">C$2*C120</f>
        <v>0</v>
      </c>
      <c r="D33">
        <f t="shared" si="32"/>
        <v>0</v>
      </c>
      <c r="E33">
        <f t="shared" si="32"/>
        <v>0</v>
      </c>
      <c r="F33">
        <f t="shared" si="32"/>
        <v>0</v>
      </c>
      <c r="G33">
        <f t="shared" si="32"/>
        <v>0</v>
      </c>
      <c r="H33">
        <f t="shared" si="32"/>
        <v>0</v>
      </c>
      <c r="I33">
        <f t="shared" si="32"/>
        <v>0</v>
      </c>
      <c r="J33">
        <f t="shared" si="32"/>
        <v>0</v>
      </c>
      <c r="K33">
        <f t="shared" si="32"/>
        <v>0</v>
      </c>
      <c r="L33">
        <f t="shared" si="32"/>
        <v>0</v>
      </c>
      <c r="M33">
        <f t="shared" si="32"/>
        <v>0</v>
      </c>
      <c r="N33">
        <f t="shared" si="32"/>
        <v>0</v>
      </c>
      <c r="O33">
        <f t="shared" si="32"/>
        <v>0</v>
      </c>
      <c r="P33">
        <f t="shared" si="32"/>
        <v>0</v>
      </c>
      <c r="Q33">
        <f t="shared" si="32"/>
        <v>0</v>
      </c>
      <c r="R33">
        <f t="shared" si="32"/>
        <v>0</v>
      </c>
      <c r="S33">
        <f t="shared" si="32"/>
        <v>0</v>
      </c>
      <c r="T33">
        <f t="shared" si="32"/>
        <v>0</v>
      </c>
      <c r="U33">
        <f t="shared" si="32"/>
        <v>0</v>
      </c>
      <c r="V33">
        <f t="shared" si="32"/>
        <v>0</v>
      </c>
      <c r="W33">
        <f t="shared" si="32"/>
        <v>0</v>
      </c>
      <c r="X33">
        <f t="shared" si="32"/>
        <v>0</v>
      </c>
      <c r="Y33">
        <f t="shared" si="32"/>
        <v>0</v>
      </c>
      <c r="Z33">
        <f t="shared" si="32"/>
        <v>0</v>
      </c>
      <c r="AA33">
        <f t="shared" si="32"/>
        <v>0</v>
      </c>
      <c r="AB33">
        <f t="shared" si="32"/>
        <v>0</v>
      </c>
      <c r="AC33">
        <f t="shared" si="32"/>
        <v>0</v>
      </c>
      <c r="AD33">
        <f t="shared" si="32"/>
        <v>0</v>
      </c>
      <c r="AE33">
        <f t="shared" si="32"/>
        <v>0</v>
      </c>
      <c r="AF33">
        <f t="shared" si="32"/>
        <v>0</v>
      </c>
      <c r="AG33">
        <f t="shared" si="32"/>
        <v>0.41035488229855632</v>
      </c>
    </row>
    <row r="34" spans="1:33" x14ac:dyDescent="0.2">
      <c r="A34" t="s">
        <v>1343</v>
      </c>
      <c r="C34">
        <f t="shared" ref="C34:AG34" si="33">C$2*C121</f>
        <v>0</v>
      </c>
      <c r="D34">
        <f t="shared" si="33"/>
        <v>0</v>
      </c>
      <c r="E34">
        <f t="shared" si="33"/>
        <v>0</v>
      </c>
      <c r="F34">
        <f t="shared" si="33"/>
        <v>0</v>
      </c>
      <c r="G34">
        <f t="shared" si="33"/>
        <v>0</v>
      </c>
      <c r="H34">
        <f t="shared" si="33"/>
        <v>0</v>
      </c>
      <c r="I34">
        <f t="shared" si="33"/>
        <v>0</v>
      </c>
      <c r="J34">
        <f t="shared" si="33"/>
        <v>0</v>
      </c>
      <c r="K34">
        <f t="shared" si="33"/>
        <v>0</v>
      </c>
      <c r="L34">
        <f t="shared" si="33"/>
        <v>0</v>
      </c>
      <c r="M34">
        <f t="shared" si="33"/>
        <v>0</v>
      </c>
      <c r="N34">
        <f t="shared" si="33"/>
        <v>0</v>
      </c>
      <c r="O34">
        <f t="shared" si="33"/>
        <v>0</v>
      </c>
      <c r="P34">
        <f t="shared" si="33"/>
        <v>0</v>
      </c>
      <c r="Q34">
        <f t="shared" si="33"/>
        <v>0</v>
      </c>
      <c r="R34">
        <f t="shared" si="33"/>
        <v>0</v>
      </c>
      <c r="S34">
        <f t="shared" si="33"/>
        <v>0</v>
      </c>
      <c r="T34">
        <f t="shared" si="33"/>
        <v>0</v>
      </c>
      <c r="U34">
        <f t="shared" si="33"/>
        <v>0</v>
      </c>
      <c r="V34">
        <f t="shared" si="33"/>
        <v>0</v>
      </c>
      <c r="W34">
        <f t="shared" si="33"/>
        <v>0</v>
      </c>
      <c r="X34">
        <f t="shared" si="33"/>
        <v>0</v>
      </c>
      <c r="Y34">
        <f t="shared" si="33"/>
        <v>0</v>
      </c>
      <c r="Z34">
        <f t="shared" si="33"/>
        <v>0</v>
      </c>
      <c r="AA34">
        <f t="shared" si="33"/>
        <v>0</v>
      </c>
      <c r="AB34">
        <f t="shared" si="33"/>
        <v>0</v>
      </c>
      <c r="AC34">
        <f t="shared" si="33"/>
        <v>0</v>
      </c>
      <c r="AD34">
        <f t="shared" si="33"/>
        <v>0</v>
      </c>
      <c r="AE34">
        <f t="shared" si="33"/>
        <v>3758014.5081881997</v>
      </c>
      <c r="AF34">
        <f t="shared" si="33"/>
        <v>-1380375.0999999999</v>
      </c>
      <c r="AG34">
        <f t="shared" si="33"/>
        <v>0</v>
      </c>
    </row>
    <row r="35" spans="1:33" x14ac:dyDescent="0.2">
      <c r="A35" t="s">
        <v>1344</v>
      </c>
      <c r="C35">
        <f t="shared" ref="C35:AG35" si="34">C$2*C122</f>
        <v>0</v>
      </c>
      <c r="D35">
        <f t="shared" si="34"/>
        <v>0</v>
      </c>
      <c r="E35">
        <f t="shared" si="34"/>
        <v>0</v>
      </c>
      <c r="F35">
        <f t="shared" si="34"/>
        <v>0</v>
      </c>
      <c r="G35">
        <f t="shared" si="34"/>
        <v>0</v>
      </c>
      <c r="H35">
        <f t="shared" si="34"/>
        <v>0</v>
      </c>
      <c r="I35">
        <f t="shared" si="34"/>
        <v>0</v>
      </c>
      <c r="J35">
        <f t="shared" si="34"/>
        <v>0</v>
      </c>
      <c r="K35">
        <f t="shared" si="34"/>
        <v>0</v>
      </c>
      <c r="L35">
        <f t="shared" si="34"/>
        <v>0</v>
      </c>
      <c r="M35">
        <f t="shared" si="34"/>
        <v>0</v>
      </c>
      <c r="N35">
        <f t="shared" si="34"/>
        <v>0</v>
      </c>
      <c r="O35">
        <f t="shared" si="34"/>
        <v>0</v>
      </c>
      <c r="P35">
        <f t="shared" si="34"/>
        <v>0</v>
      </c>
      <c r="Q35">
        <f t="shared" si="34"/>
        <v>0</v>
      </c>
      <c r="R35">
        <f t="shared" si="34"/>
        <v>0</v>
      </c>
      <c r="S35">
        <f t="shared" si="34"/>
        <v>1214545.9042427291</v>
      </c>
      <c r="T35">
        <f t="shared" si="34"/>
        <v>-1508644.7900782055</v>
      </c>
      <c r="U35">
        <f t="shared" si="34"/>
        <v>1380060.2394355682</v>
      </c>
      <c r="V35">
        <f t="shared" si="34"/>
        <v>541725.94091557944</v>
      </c>
      <c r="W35">
        <f t="shared" si="34"/>
        <v>0</v>
      </c>
      <c r="X35">
        <f t="shared" si="34"/>
        <v>0</v>
      </c>
      <c r="Y35">
        <f t="shared" si="34"/>
        <v>0</v>
      </c>
      <c r="Z35">
        <f t="shared" si="34"/>
        <v>0</v>
      </c>
      <c r="AA35">
        <f t="shared" si="34"/>
        <v>0</v>
      </c>
      <c r="AB35">
        <f t="shared" si="34"/>
        <v>0</v>
      </c>
      <c r="AC35">
        <f t="shared" si="34"/>
        <v>0</v>
      </c>
      <c r="AD35">
        <f t="shared" si="34"/>
        <v>-29840381.553169403</v>
      </c>
      <c r="AE35">
        <f t="shared" si="34"/>
        <v>-131067.25284119998</v>
      </c>
      <c r="AF35">
        <f t="shared" si="34"/>
        <v>-6633233.2689999994</v>
      </c>
      <c r="AG35">
        <f t="shared" si="34"/>
        <v>-401700</v>
      </c>
    </row>
    <row r="36" spans="1:33" x14ac:dyDescent="0.2">
      <c r="A36" t="s">
        <v>1304</v>
      </c>
      <c r="C36">
        <f t="shared" ref="C36:AG36" si="35">C$2*C123</f>
        <v>0</v>
      </c>
      <c r="D36">
        <f t="shared" si="35"/>
        <v>0</v>
      </c>
      <c r="E36">
        <f t="shared" si="35"/>
        <v>0</v>
      </c>
      <c r="F36">
        <f t="shared" si="35"/>
        <v>0</v>
      </c>
      <c r="G36">
        <f t="shared" si="35"/>
        <v>0</v>
      </c>
      <c r="H36">
        <f t="shared" si="35"/>
        <v>0</v>
      </c>
      <c r="I36">
        <f t="shared" si="35"/>
        <v>0</v>
      </c>
      <c r="J36">
        <f t="shared" si="35"/>
        <v>0</v>
      </c>
      <c r="K36">
        <f t="shared" si="35"/>
        <v>0</v>
      </c>
      <c r="L36">
        <f t="shared" si="35"/>
        <v>-81476689.08705768</v>
      </c>
      <c r="M36">
        <f t="shared" si="35"/>
        <v>-175374219.04355666</v>
      </c>
      <c r="N36">
        <f t="shared" si="35"/>
        <v>-309171755.48661786</v>
      </c>
      <c r="O36">
        <f t="shared" si="35"/>
        <v>-247050899.36516547</v>
      </c>
      <c r="P36">
        <f t="shared" si="35"/>
        <v>-49449546.315368012</v>
      </c>
      <c r="Q36">
        <f t="shared" si="35"/>
        <v>-52983360.029192097</v>
      </c>
      <c r="R36">
        <f t="shared" si="35"/>
        <v>-154902191.25486901</v>
      </c>
      <c r="S36">
        <f t="shared" si="35"/>
        <v>-54422524.272699885</v>
      </c>
      <c r="T36">
        <f t="shared" si="35"/>
        <v>-192135451.42605191</v>
      </c>
      <c r="U36">
        <f t="shared" si="35"/>
        <v>-240701879.95014113</v>
      </c>
      <c r="V36">
        <f t="shared" si="35"/>
        <v>-220792015.63316399</v>
      </c>
      <c r="W36">
        <f t="shared" si="35"/>
        <v>-74047045.236671701</v>
      </c>
      <c r="X36">
        <f t="shared" si="35"/>
        <v>-109650876.68411472</v>
      </c>
      <c r="Y36">
        <f t="shared" si="35"/>
        <v>-204680439.03047526</v>
      </c>
      <c r="Z36">
        <f t="shared" si="35"/>
        <v>-125682922.10161775</v>
      </c>
      <c r="AA36">
        <f t="shared" si="35"/>
        <v>875002003.18443191</v>
      </c>
      <c r="AB36">
        <f t="shared" si="35"/>
        <v>-555378785.45415008</v>
      </c>
      <c r="AC36">
        <f t="shared" si="35"/>
        <v>-546679698.01222074</v>
      </c>
      <c r="AD36">
        <f t="shared" si="35"/>
        <v>-635474314.63220274</v>
      </c>
      <c r="AE36">
        <f t="shared" si="35"/>
        <v>-412390682.27361804</v>
      </c>
      <c r="AF36">
        <f t="shared" si="35"/>
        <v>-293336079.71199995</v>
      </c>
      <c r="AG36">
        <f t="shared" si="35"/>
        <v>-122776000</v>
      </c>
    </row>
    <row r="37" spans="1:33" x14ac:dyDescent="0.2">
      <c r="A37" t="s">
        <v>1305</v>
      </c>
      <c r="C37">
        <f t="shared" ref="C37:AG37" si="36">C$2*C124</f>
        <v>0</v>
      </c>
      <c r="D37">
        <f t="shared" si="36"/>
        <v>0</v>
      </c>
      <c r="E37">
        <f t="shared" si="36"/>
        <v>0</v>
      </c>
      <c r="F37">
        <f t="shared" si="36"/>
        <v>0</v>
      </c>
      <c r="G37">
        <f t="shared" si="36"/>
        <v>0</v>
      </c>
      <c r="H37">
        <f t="shared" si="36"/>
        <v>0</v>
      </c>
      <c r="I37">
        <f t="shared" si="36"/>
        <v>0</v>
      </c>
      <c r="J37">
        <f t="shared" si="36"/>
        <v>0</v>
      </c>
      <c r="K37">
        <f t="shared" si="36"/>
        <v>0</v>
      </c>
      <c r="L37">
        <f t="shared" si="36"/>
        <v>296036.81671173114</v>
      </c>
      <c r="M37">
        <f t="shared" si="36"/>
        <v>-280120.31185116695</v>
      </c>
      <c r="N37">
        <f t="shared" si="36"/>
        <v>-228647.70740664753</v>
      </c>
      <c r="O37">
        <f t="shared" si="36"/>
        <v>1328877.7888715025</v>
      </c>
      <c r="P37">
        <f t="shared" si="36"/>
        <v>2058039.4291878648</v>
      </c>
      <c r="Q37">
        <f t="shared" si="36"/>
        <v>-1215200.847519459</v>
      </c>
      <c r="R37">
        <f t="shared" si="36"/>
        <v>-381332.02027285506</v>
      </c>
      <c r="S37">
        <f t="shared" si="36"/>
        <v>1293851.199078409</v>
      </c>
      <c r="T37">
        <f t="shared" si="36"/>
        <v>1471073.1765321966</v>
      </c>
      <c r="U37">
        <f t="shared" si="36"/>
        <v>569994.36135385628</v>
      </c>
      <c r="V37">
        <f t="shared" si="36"/>
        <v>3102486.5748864175</v>
      </c>
      <c r="W37">
        <f t="shared" si="36"/>
        <v>-696554.84605673386</v>
      </c>
      <c r="X37">
        <f t="shared" si="36"/>
        <v>687773.09816615703</v>
      </c>
      <c r="Y37">
        <f t="shared" si="36"/>
        <v>1174598.1905475101</v>
      </c>
      <c r="Z37">
        <f t="shared" si="36"/>
        <v>805827.47007157397</v>
      </c>
      <c r="AA37">
        <f t="shared" si="36"/>
        <v>1809663.9620585416</v>
      </c>
      <c r="AB37">
        <f t="shared" si="36"/>
        <v>773648.67830628518</v>
      </c>
      <c r="AC37">
        <f t="shared" si="36"/>
        <v>607083.93371286395</v>
      </c>
      <c r="AD37">
        <f t="shared" si="36"/>
        <v>676424.08127606043</v>
      </c>
      <c r="AE37">
        <f t="shared" si="36"/>
        <v>3632596.7059004996</v>
      </c>
      <c r="AF37">
        <f t="shared" si="36"/>
        <v>-212365.39999999997</v>
      </c>
      <c r="AG37">
        <f t="shared" si="36"/>
        <v>-246170</v>
      </c>
    </row>
    <row r="38" spans="1:33" x14ac:dyDescent="0.2">
      <c r="A38" t="s">
        <v>1306</v>
      </c>
      <c r="C38">
        <f t="shared" ref="C38:AG38" si="37">C$2*C125</f>
        <v>-11537286.269799361</v>
      </c>
      <c r="D38">
        <f t="shared" si="37"/>
        <v>-16305172.94571894</v>
      </c>
      <c r="E38">
        <f t="shared" si="37"/>
        <v>-20612819.312911972</v>
      </c>
      <c r="F38">
        <f t="shared" si="37"/>
        <v>-19970669.177096296</v>
      </c>
      <c r="G38">
        <f t="shared" si="37"/>
        <v>-36152983.495668106</v>
      </c>
      <c r="H38">
        <f t="shared" si="37"/>
        <v>-74481261.507752284</v>
      </c>
      <c r="I38">
        <f t="shared" si="37"/>
        <v>-183656389.48693228</v>
      </c>
      <c r="J38">
        <f t="shared" si="37"/>
        <v>-454446995.93501514</v>
      </c>
      <c r="K38">
        <f t="shared" si="37"/>
        <v>-193145924.36955091</v>
      </c>
      <c r="L38">
        <f t="shared" si="37"/>
        <v>-81772725.903769419</v>
      </c>
      <c r="M38">
        <f t="shared" si="37"/>
        <v>-175094098.73170552</v>
      </c>
      <c r="N38">
        <f t="shared" si="37"/>
        <v>-308943107.77921116</v>
      </c>
      <c r="O38">
        <f t="shared" si="37"/>
        <v>-248379777.15403697</v>
      </c>
      <c r="P38">
        <f t="shared" si="37"/>
        <v>-51507585.744555876</v>
      </c>
      <c r="Q38">
        <f t="shared" si="37"/>
        <v>-51768159.181672633</v>
      </c>
      <c r="R38">
        <f t="shared" si="37"/>
        <v>-154520859.23459616</v>
      </c>
      <c r="S38">
        <f t="shared" si="37"/>
        <v>-55716375.471778296</v>
      </c>
      <c r="T38">
        <f t="shared" si="37"/>
        <v>-193606524.60258409</v>
      </c>
      <c r="U38">
        <f t="shared" si="37"/>
        <v>-241271874.31149501</v>
      </c>
      <c r="V38">
        <f t="shared" si="37"/>
        <v>-223894502.20805043</v>
      </c>
      <c r="W38">
        <f t="shared" si="37"/>
        <v>-73350490.390614957</v>
      </c>
      <c r="X38">
        <f t="shared" si="37"/>
        <v>-110338649.78228089</v>
      </c>
      <c r="Y38">
        <f t="shared" si="37"/>
        <v>-205855037.22102275</v>
      </c>
      <c r="Z38">
        <f t="shared" si="37"/>
        <v>-126488749.57168934</v>
      </c>
      <c r="AA38">
        <f t="shared" si="37"/>
        <v>873192339.22237337</v>
      </c>
      <c r="AB38">
        <f t="shared" si="37"/>
        <v>-556152434.13245642</v>
      </c>
      <c r="AC38">
        <f t="shared" si="37"/>
        <v>-547286781.94593358</v>
      </c>
      <c r="AD38">
        <f t="shared" si="37"/>
        <v>-636150738.7134788</v>
      </c>
      <c r="AE38">
        <f t="shared" si="37"/>
        <v>-416023278.97951853</v>
      </c>
      <c r="AF38">
        <f t="shared" si="37"/>
        <v>-293123714.31199998</v>
      </c>
      <c r="AG38">
        <f t="shared" si="37"/>
        <v>-122529830</v>
      </c>
    </row>
    <row r="39" spans="1:33" x14ac:dyDescent="0.2">
      <c r="A39" t="s">
        <v>1345</v>
      </c>
      <c r="C39">
        <f t="shared" ref="C39:AG39" si="38">C$2*C126</f>
        <v>-11537286.269799361</v>
      </c>
      <c r="D39">
        <f t="shared" si="38"/>
        <v>-16305172.94571894</v>
      </c>
      <c r="E39">
        <f t="shared" si="38"/>
        <v>-20612819.312911972</v>
      </c>
      <c r="F39">
        <f t="shared" si="38"/>
        <v>-19970669.177096296</v>
      </c>
      <c r="G39">
        <f t="shared" si="38"/>
        <v>-36152983.495668106</v>
      </c>
      <c r="H39">
        <f t="shared" si="38"/>
        <v>-74481261.507752284</v>
      </c>
      <c r="I39">
        <f t="shared" si="38"/>
        <v>-183656389.48693228</v>
      </c>
      <c r="J39">
        <f t="shared" si="38"/>
        <v>-454446995.93501514</v>
      </c>
      <c r="K39">
        <f t="shared" si="38"/>
        <v>-193145924.36955091</v>
      </c>
      <c r="L39">
        <f t="shared" si="38"/>
        <v>-81772725.903769419</v>
      </c>
      <c r="M39">
        <f t="shared" si="38"/>
        <v>-175094098.73170552</v>
      </c>
      <c r="N39">
        <f t="shared" si="38"/>
        <v>-308943107.77921116</v>
      </c>
      <c r="O39">
        <f t="shared" si="38"/>
        <v>-248379777.15403697</v>
      </c>
      <c r="P39">
        <f t="shared" si="38"/>
        <v>-51507585.744555876</v>
      </c>
      <c r="Q39">
        <f t="shared" si="38"/>
        <v>-51768159.181672633</v>
      </c>
      <c r="R39">
        <f t="shared" si="38"/>
        <v>-154520859.23459616</v>
      </c>
      <c r="S39">
        <f t="shared" si="38"/>
        <v>-55716375.471778296</v>
      </c>
      <c r="T39">
        <f t="shared" si="38"/>
        <v>-193606524.60258409</v>
      </c>
      <c r="U39">
        <f t="shared" si="38"/>
        <v>-241271874.31149501</v>
      </c>
      <c r="V39">
        <f t="shared" si="38"/>
        <v>-223894502.20805043</v>
      </c>
      <c r="W39">
        <f t="shared" si="38"/>
        <v>-73350490.390614957</v>
      </c>
      <c r="X39">
        <f t="shared" si="38"/>
        <v>-110338649.78228089</v>
      </c>
      <c r="Y39">
        <f t="shared" si="38"/>
        <v>-205855037.22102275</v>
      </c>
      <c r="Z39">
        <f t="shared" si="38"/>
        <v>-126488749.57168934</v>
      </c>
      <c r="AA39">
        <f t="shared" si="38"/>
        <v>873192339.22237337</v>
      </c>
      <c r="AB39">
        <f t="shared" si="38"/>
        <v>-556152434.13245642</v>
      </c>
      <c r="AC39">
        <f t="shared" si="38"/>
        <v>-547286781.94593358</v>
      </c>
      <c r="AD39">
        <f t="shared" si="38"/>
        <v>-636150738.7134788</v>
      </c>
      <c r="AE39">
        <f t="shared" si="38"/>
        <v>-416023278.97951853</v>
      </c>
      <c r="AF39">
        <f t="shared" si="38"/>
        <v>-293123714.31199998</v>
      </c>
      <c r="AG39">
        <f t="shared" si="38"/>
        <v>-122529830</v>
      </c>
    </row>
    <row r="40" spans="1:33" x14ac:dyDescent="0.2">
      <c r="A40" t="s">
        <v>1346</v>
      </c>
      <c r="C40">
        <f t="shared" ref="C40:AG40" si="39">C$2*C127</f>
        <v>-11537286.269799361</v>
      </c>
      <c r="D40">
        <f t="shared" si="39"/>
        <v>-16305172.94571894</v>
      </c>
      <c r="E40">
        <f t="shared" si="39"/>
        <v>-20612819.312911972</v>
      </c>
      <c r="F40">
        <f t="shared" si="39"/>
        <v>-19970669.177096296</v>
      </c>
      <c r="G40">
        <f t="shared" si="39"/>
        <v>-36152983.495668106</v>
      </c>
      <c r="H40">
        <f t="shared" si="39"/>
        <v>-74481261.507752284</v>
      </c>
      <c r="I40">
        <f t="shared" si="39"/>
        <v>-183656389.48693228</v>
      </c>
      <c r="J40">
        <f t="shared" si="39"/>
        <v>-454446995.93501514</v>
      </c>
      <c r="K40">
        <f t="shared" si="39"/>
        <v>-193145924.36955091</v>
      </c>
      <c r="L40">
        <f t="shared" si="39"/>
        <v>-81772725.903769419</v>
      </c>
      <c r="M40">
        <f t="shared" si="39"/>
        <v>-175094098.73170552</v>
      </c>
      <c r="N40">
        <f t="shared" si="39"/>
        <v>-308943107.77921116</v>
      </c>
      <c r="O40">
        <f t="shared" si="39"/>
        <v>-248379777.15403697</v>
      </c>
      <c r="P40">
        <f t="shared" si="39"/>
        <v>-51507585.744555876</v>
      </c>
      <c r="Q40">
        <f t="shared" si="39"/>
        <v>-51768159.181672633</v>
      </c>
      <c r="R40">
        <f t="shared" si="39"/>
        <v>-154520859.23459616</v>
      </c>
      <c r="S40">
        <f t="shared" si="39"/>
        <v>-55716375.471778296</v>
      </c>
      <c r="T40">
        <f t="shared" si="39"/>
        <v>-193606524.60258409</v>
      </c>
      <c r="U40">
        <f t="shared" si="39"/>
        <v>-241271874.31149501</v>
      </c>
      <c r="V40">
        <f t="shared" si="39"/>
        <v>-223894502.20805043</v>
      </c>
      <c r="W40">
        <f t="shared" si="39"/>
        <v>-73350490.390614957</v>
      </c>
      <c r="X40">
        <f t="shared" si="39"/>
        <v>-110338649.78228089</v>
      </c>
      <c r="Y40">
        <f t="shared" si="39"/>
        <v>-205855037.22102275</v>
      </c>
      <c r="Z40">
        <f t="shared" si="39"/>
        <v>-126488749.57168934</v>
      </c>
      <c r="AA40">
        <f t="shared" si="39"/>
        <v>873192339.22237337</v>
      </c>
      <c r="AB40">
        <f t="shared" si="39"/>
        <v>-556152434.13245642</v>
      </c>
      <c r="AC40">
        <f t="shared" si="39"/>
        <v>-547286781.94593358</v>
      </c>
      <c r="AD40">
        <f t="shared" si="39"/>
        <v>-636150738.7134788</v>
      </c>
      <c r="AE40">
        <f t="shared" si="39"/>
        <v>-416023278.97951853</v>
      </c>
      <c r="AF40">
        <f t="shared" si="39"/>
        <v>-293123714.31199998</v>
      </c>
      <c r="AG40">
        <f t="shared" si="39"/>
        <v>-122529830</v>
      </c>
    </row>
    <row r="41" spans="1:33" x14ac:dyDescent="0.2">
      <c r="A41" t="s">
        <v>1347</v>
      </c>
      <c r="C41">
        <f t="shared" ref="C41:AG41" si="40">C$2*C128</f>
        <v>-11537286.269799361</v>
      </c>
      <c r="D41">
        <f t="shared" si="40"/>
        <v>-16305172.94571894</v>
      </c>
      <c r="E41">
        <f t="shared" si="40"/>
        <v>-20612819.312911972</v>
      </c>
      <c r="F41">
        <f t="shared" si="40"/>
        <v>-19970669.177096296</v>
      </c>
      <c r="G41">
        <f t="shared" si="40"/>
        <v>-36152983.495668106</v>
      </c>
      <c r="H41">
        <f t="shared" si="40"/>
        <v>-74481261.507752284</v>
      </c>
      <c r="I41">
        <f t="shared" si="40"/>
        <v>-183656389.48693228</v>
      </c>
      <c r="J41">
        <f t="shared" si="40"/>
        <v>-454446995.93501514</v>
      </c>
      <c r="K41">
        <f t="shared" si="40"/>
        <v>-193145924.36955091</v>
      </c>
      <c r="L41">
        <f t="shared" si="40"/>
        <v>-81772725.903769419</v>
      </c>
      <c r="M41">
        <f t="shared" si="40"/>
        <v>-175094098.73170552</v>
      </c>
      <c r="N41">
        <f t="shared" si="40"/>
        <v>-308943107.77921116</v>
      </c>
      <c r="O41">
        <f t="shared" si="40"/>
        <v>-248379777.15403697</v>
      </c>
      <c r="P41">
        <f t="shared" si="40"/>
        <v>-51507585.744555876</v>
      </c>
      <c r="Q41">
        <f t="shared" si="40"/>
        <v>-51768159.181672633</v>
      </c>
      <c r="R41">
        <f t="shared" si="40"/>
        <v>-154520859.23459616</v>
      </c>
      <c r="S41">
        <f t="shared" si="40"/>
        <v>-55716375.471778296</v>
      </c>
      <c r="T41">
        <f t="shared" si="40"/>
        <v>-193606524.60258409</v>
      </c>
      <c r="U41">
        <f t="shared" si="40"/>
        <v>-241271874.31149501</v>
      </c>
      <c r="V41">
        <f t="shared" si="40"/>
        <v>-223894502.20805043</v>
      </c>
      <c r="W41">
        <f t="shared" si="40"/>
        <v>-73350490.390614957</v>
      </c>
      <c r="X41">
        <f t="shared" si="40"/>
        <v>-110338649.78228089</v>
      </c>
      <c r="Y41">
        <f t="shared" si="40"/>
        <v>-205855037.22102275</v>
      </c>
      <c r="Z41">
        <f t="shared" si="40"/>
        <v>-126488749.57168934</v>
      </c>
      <c r="AA41">
        <f t="shared" si="40"/>
        <v>873192339.22237337</v>
      </c>
      <c r="AB41">
        <f t="shared" si="40"/>
        <v>-556152434.13245642</v>
      </c>
      <c r="AC41">
        <f t="shared" si="40"/>
        <v>-547286781.94593358</v>
      </c>
      <c r="AD41">
        <f t="shared" si="40"/>
        <v>-636150738.7134788</v>
      </c>
      <c r="AE41">
        <f t="shared" si="40"/>
        <v>-416023278.97951853</v>
      </c>
      <c r="AF41">
        <f t="shared" si="40"/>
        <v>-293123714.31199998</v>
      </c>
      <c r="AG41">
        <f t="shared" si="40"/>
        <v>-122529830</v>
      </c>
    </row>
    <row r="90" spans="1:47" x14ac:dyDescent="0.2">
      <c r="A90" t="s">
        <v>1285</v>
      </c>
      <c r="B90" s="19">
        <v>74934000</v>
      </c>
      <c r="C90" s="19">
        <v>1700000</v>
      </c>
      <c r="D90" s="19">
        <v>3400000</v>
      </c>
      <c r="E90" s="19">
        <v>6900000</v>
      </c>
      <c r="F90" s="19">
        <v>16249000</v>
      </c>
      <c r="G90" s="19">
        <v>21795000</v>
      </c>
      <c r="H90" s="19">
        <v>41358000</v>
      </c>
      <c r="I90" s="19">
        <v>51629000</v>
      </c>
      <c r="J90" s="19">
        <v>77468000</v>
      </c>
      <c r="K90" s="19">
        <v>94845000</v>
      </c>
      <c r="L90" s="19">
        <v>106257000</v>
      </c>
      <c r="M90" s="19">
        <v>114270000</v>
      </c>
      <c r="N90" s="19">
        <v>126279000</v>
      </c>
      <c r="O90" s="19">
        <v>217718000</v>
      </c>
      <c r="P90" s="19">
        <v>273027000</v>
      </c>
      <c r="Q90" s="19">
        <v>90185000</v>
      </c>
      <c r="R90" s="19">
        <v>71931000</v>
      </c>
      <c r="S90" s="19">
        <v>159039000</v>
      </c>
      <c r="T90" s="19">
        <v>71480000</v>
      </c>
      <c r="U90" s="19">
        <v>81191000</v>
      </c>
      <c r="V90" s="19">
        <v>148921000</v>
      </c>
      <c r="W90" s="19">
        <v>200707000</v>
      </c>
      <c r="X90" s="19">
        <v>230784000</v>
      </c>
      <c r="Y90" s="19">
        <v>165436000</v>
      </c>
      <c r="Z90" s="19">
        <v>307711000</v>
      </c>
      <c r="AA90" s="19">
        <v>1193323000</v>
      </c>
      <c r="AB90" s="19">
        <v>114617000</v>
      </c>
      <c r="AC90" s="19">
        <v>152915000</v>
      </c>
      <c r="AD90" s="19">
        <v>101907000</v>
      </c>
      <c r="AE90" s="19">
        <v>92055000</v>
      </c>
      <c r="AF90" s="19">
        <v>90122000</v>
      </c>
      <c r="AG90" s="19">
        <v>98427000</v>
      </c>
    </row>
    <row r="91" spans="1:47" x14ac:dyDescent="0.2">
      <c r="A91" t="s">
        <v>1332</v>
      </c>
      <c r="B91" s="19">
        <v>74934000</v>
      </c>
      <c r="C91" s="19">
        <v>1700000</v>
      </c>
      <c r="D91" s="19">
        <v>3400000</v>
      </c>
      <c r="E91" s="19">
        <v>6900000</v>
      </c>
      <c r="F91" s="19">
        <v>16249000</v>
      </c>
      <c r="G91" s="19">
        <v>21795000</v>
      </c>
      <c r="H91" s="19">
        <v>41358000</v>
      </c>
      <c r="I91" s="19">
        <v>51629000</v>
      </c>
      <c r="J91" s="19">
        <v>77468000</v>
      </c>
      <c r="K91" s="19">
        <v>94845000</v>
      </c>
      <c r="L91" s="19">
        <v>106257000</v>
      </c>
      <c r="M91" s="19">
        <v>114270000</v>
      </c>
      <c r="N91" s="19">
        <v>126279000</v>
      </c>
      <c r="O91" s="19">
        <v>217718000</v>
      </c>
      <c r="P91" s="19">
        <v>273027000</v>
      </c>
      <c r="Q91" s="19">
        <v>90185000</v>
      </c>
      <c r="R91" s="19">
        <v>71931000</v>
      </c>
      <c r="S91" s="19">
        <v>159039000</v>
      </c>
      <c r="T91" s="19">
        <v>71480000</v>
      </c>
      <c r="U91" s="19">
        <v>81191000</v>
      </c>
      <c r="V91" s="19">
        <v>148921000</v>
      </c>
      <c r="W91" s="19">
        <v>200707000</v>
      </c>
      <c r="X91" s="19">
        <v>230784000</v>
      </c>
      <c r="Y91" s="19">
        <v>165436000</v>
      </c>
      <c r="Z91" s="19">
        <v>307711000</v>
      </c>
      <c r="AA91" s="19">
        <v>1193323000</v>
      </c>
      <c r="AB91" s="19">
        <v>114617000</v>
      </c>
      <c r="AC91" s="19">
        <v>152915000</v>
      </c>
      <c r="AD91" s="19">
        <v>101907000</v>
      </c>
      <c r="AE91" s="19">
        <v>92055000</v>
      </c>
      <c r="AF91" s="19">
        <v>90122000</v>
      </c>
      <c r="AG91" s="19">
        <v>98427000</v>
      </c>
    </row>
    <row r="92" spans="1:47" x14ac:dyDescent="0.2">
      <c r="A92" t="s">
        <v>1349</v>
      </c>
      <c r="B92" s="19">
        <v>12412000</v>
      </c>
      <c r="C92" s="19">
        <v>-500000</v>
      </c>
      <c r="D92" s="19">
        <v>-1100000</v>
      </c>
      <c r="E92" s="19">
        <v>-1200000</v>
      </c>
      <c r="J92" s="19">
        <v>4169000</v>
      </c>
      <c r="K92" s="19">
        <v>7020000</v>
      </c>
      <c r="L92" s="19">
        <v>14678000</v>
      </c>
      <c r="M92" s="19">
        <v>19798000</v>
      </c>
      <c r="N92" s="19">
        <v>23728000</v>
      </c>
      <c r="O92" s="19">
        <v>118089000</v>
      </c>
      <c r="P92" s="19">
        <v>147517000</v>
      </c>
      <c r="Q92" s="19">
        <v>35037000</v>
      </c>
      <c r="R92" s="19">
        <v>30948000</v>
      </c>
      <c r="S92" s="19">
        <v>25667000</v>
      </c>
      <c r="T92" s="19">
        <v>21891000</v>
      </c>
      <c r="U92" s="19">
        <v>30428000</v>
      </c>
      <c r="V92" s="19">
        <v>38509000</v>
      </c>
      <c r="W92" s="19">
        <v>28533000</v>
      </c>
      <c r="X92" s="19">
        <v>34102000</v>
      </c>
      <c r="Y92" s="19">
        <v>30215000</v>
      </c>
      <c r="Z92" s="19">
        <v>30547000</v>
      </c>
      <c r="AA92" s="19">
        <v>24412000</v>
      </c>
      <c r="AB92" s="19">
        <v>21374000</v>
      </c>
      <c r="AC92" s="19">
        <v>19477000</v>
      </c>
      <c r="AD92" s="19">
        <v>24897000</v>
      </c>
      <c r="AE92" s="19">
        <v>21635000</v>
      </c>
      <c r="AF92" s="19">
        <v>33768000</v>
      </c>
      <c r="AG92" s="19">
        <v>30686000</v>
      </c>
    </row>
    <row r="93" spans="1:47" x14ac:dyDescent="0.2">
      <c r="A93" t="s">
        <v>1350</v>
      </c>
      <c r="B93" s="19">
        <v>62522000</v>
      </c>
      <c r="C93" s="19">
        <v>2200000</v>
      </c>
      <c r="D93" s="19">
        <v>4500000</v>
      </c>
      <c r="E93" s="19">
        <v>8100000</v>
      </c>
      <c r="J93" s="19">
        <v>73299000</v>
      </c>
      <c r="K93" s="19">
        <v>87825000</v>
      </c>
      <c r="L93" s="19">
        <v>91579000</v>
      </c>
      <c r="M93" s="19">
        <v>94472000</v>
      </c>
      <c r="N93" s="19">
        <v>102551000</v>
      </c>
      <c r="O93" s="19">
        <v>99629000</v>
      </c>
      <c r="P93" s="19">
        <v>125510000</v>
      </c>
      <c r="Q93" s="19">
        <v>55148000</v>
      </c>
      <c r="R93" s="19">
        <v>40983000</v>
      </c>
      <c r="S93" s="19">
        <v>133372000</v>
      </c>
      <c r="T93" s="19">
        <v>49589000</v>
      </c>
      <c r="U93" s="19">
        <v>50763000</v>
      </c>
      <c r="V93" s="19">
        <v>110412000</v>
      </c>
      <c r="W93" s="19">
        <v>172174000</v>
      </c>
      <c r="X93" s="19">
        <v>196682000</v>
      </c>
      <c r="Y93" s="19">
        <v>135221000</v>
      </c>
      <c r="Z93" s="19">
        <v>277164000</v>
      </c>
      <c r="AA93" s="19">
        <v>1168911000</v>
      </c>
      <c r="AB93" s="19">
        <v>93243000</v>
      </c>
      <c r="AC93" s="19">
        <v>133438000</v>
      </c>
      <c r="AD93" s="19">
        <v>77010000</v>
      </c>
      <c r="AE93" s="19">
        <v>70420000</v>
      </c>
      <c r="AF93" s="19">
        <v>56354000</v>
      </c>
      <c r="AG93" s="19">
        <v>67741000</v>
      </c>
    </row>
    <row r="94" spans="1:47" x14ac:dyDescent="0.2">
      <c r="A94" t="s">
        <v>1287</v>
      </c>
      <c r="B94" s="19">
        <v>201652000</v>
      </c>
      <c r="C94" s="19">
        <v>7900000</v>
      </c>
      <c r="D94" s="19">
        <v>13300000</v>
      </c>
      <c r="E94" s="19">
        <v>19600000</v>
      </c>
      <c r="F94" s="19">
        <v>29973000</v>
      </c>
      <c r="G94" s="19">
        <v>43785000</v>
      </c>
      <c r="H94" s="19">
        <v>71952000</v>
      </c>
      <c r="I94" s="19">
        <v>115476000</v>
      </c>
      <c r="J94" s="19">
        <v>184002000</v>
      </c>
      <c r="K94" s="19">
        <v>187906000</v>
      </c>
      <c r="L94" s="19">
        <v>157764000</v>
      </c>
      <c r="M94" s="19">
        <v>168414000</v>
      </c>
      <c r="N94" s="19">
        <v>277325000</v>
      </c>
      <c r="O94" s="19">
        <v>258859000</v>
      </c>
      <c r="P94" s="19">
        <v>161658000</v>
      </c>
      <c r="Q94" s="19">
        <v>136342000</v>
      </c>
      <c r="R94" s="19">
        <v>136115000</v>
      </c>
      <c r="S94" s="19">
        <v>149051000</v>
      </c>
      <c r="T94" s="19">
        <v>173526000</v>
      </c>
      <c r="U94" s="19">
        <v>190289000</v>
      </c>
      <c r="V94" s="19">
        <v>230542000</v>
      </c>
      <c r="W94" s="19">
        <v>188659000</v>
      </c>
      <c r="X94" s="19">
        <v>226053000</v>
      </c>
      <c r="Y94" s="19">
        <v>248076000</v>
      </c>
      <c r="Z94" s="19">
        <v>320825000</v>
      </c>
      <c r="AA94" s="19">
        <v>480979000</v>
      </c>
      <c r="AB94" s="19">
        <v>533278000</v>
      </c>
      <c r="AC94" s="19">
        <v>513360000</v>
      </c>
      <c r="AD94" s="19">
        <v>523113000</v>
      </c>
      <c r="AE94" s="19">
        <v>310656000</v>
      </c>
      <c r="AF94" s="19">
        <v>191579000</v>
      </c>
      <c r="AG94" s="19">
        <v>197659000</v>
      </c>
    </row>
    <row r="95" spans="1:47" x14ac:dyDescent="0.2">
      <c r="A95" s="46" t="s">
        <v>1408</v>
      </c>
      <c r="B95" s="19"/>
      <c r="C95" s="48">
        <f t="shared" ref="C95:AU95" si="41">C94/C$3</f>
        <v>2.1347664596983429</v>
      </c>
      <c r="D95" s="48">
        <f t="shared" si="41"/>
        <v>1.847302591365799</v>
      </c>
      <c r="E95" s="48">
        <f t="shared" si="41"/>
        <v>1.3780646242630064</v>
      </c>
      <c r="F95" s="48">
        <f t="shared" si="41"/>
        <v>0.92208727492788733</v>
      </c>
      <c r="G95" s="48">
        <f t="shared" si="41"/>
        <v>1.0200052023401365</v>
      </c>
      <c r="H95" s="48">
        <f t="shared" si="41"/>
        <v>0.89806975594439176</v>
      </c>
      <c r="I95" s="48">
        <f t="shared" si="41"/>
        <v>1.1862174530481344</v>
      </c>
      <c r="J95" s="48">
        <f t="shared" si="41"/>
        <v>1.3066848885920788</v>
      </c>
      <c r="K95" s="48">
        <f t="shared" si="41"/>
        <v>1.1023508088506411</v>
      </c>
      <c r="L95" s="48">
        <f t="shared" si="41"/>
        <v>0.84760076085180924</v>
      </c>
      <c r="M95" s="48">
        <f t="shared" si="41"/>
        <v>0.8576082827361563</v>
      </c>
      <c r="N95" s="48">
        <f t="shared" si="41"/>
        <v>1.315865812212377</v>
      </c>
      <c r="O95" s="48">
        <f t="shared" si="41"/>
        <v>0.74082260753072715</v>
      </c>
      <c r="P95" s="48">
        <f t="shared" si="41"/>
        <v>0.37659761035502887</v>
      </c>
      <c r="Q95" s="48">
        <f t="shared" si="41"/>
        <v>1.0027261218380858</v>
      </c>
      <c r="R95" s="48">
        <f t="shared" si="41"/>
        <v>1.2554723035511486</v>
      </c>
      <c r="S95" s="48">
        <f t="shared" si="41"/>
        <v>0.63815008814296614</v>
      </c>
      <c r="T95" s="48">
        <f t="shared" si="41"/>
        <v>1.679939003657877</v>
      </c>
      <c r="U95" s="48">
        <f t="shared" si="41"/>
        <v>1.6694032992821317</v>
      </c>
      <c r="V95" s="48">
        <f t="shared" si="41"/>
        <v>1.1202128419658648</v>
      </c>
      <c r="W95" s="48">
        <f t="shared" si="41"/>
        <v>0.69092300232118697</v>
      </c>
      <c r="X95" s="48">
        <f t="shared" si="41"/>
        <v>0.7206259726985712</v>
      </c>
      <c r="Y95" s="48">
        <f t="shared" si="41"/>
        <v>1.1183287977523939</v>
      </c>
      <c r="Z95" s="48">
        <f t="shared" si="41"/>
        <v>0.79701010080419676</v>
      </c>
      <c r="AA95" s="48">
        <f t="shared" si="41"/>
        <v>0.31448856776489426</v>
      </c>
      <c r="AB95" s="48">
        <f t="shared" si="41"/>
        <v>3.6865600896307003</v>
      </c>
      <c r="AC95" s="48">
        <f t="shared" si="41"/>
        <v>2.726277861584117</v>
      </c>
      <c r="AD95" s="48">
        <f t="shared" si="41"/>
        <v>4.2269550633115553</v>
      </c>
      <c r="AE95" s="48">
        <f t="shared" si="41"/>
        <v>2.9867313197663132</v>
      </c>
      <c r="AF95" s="48">
        <f t="shared" si="41"/>
        <v>2.0019965124889487</v>
      </c>
      <c r="AG95" s="48">
        <f t="shared" si="41"/>
        <v>1.949688009870999</v>
      </c>
      <c r="AH95" s="48" t="e">
        <f t="shared" si="41"/>
        <v>#DIV/0!</v>
      </c>
      <c r="AI95" s="48" t="e">
        <f t="shared" si="41"/>
        <v>#DIV/0!</v>
      </c>
      <c r="AJ95" s="48" t="e">
        <f t="shared" si="41"/>
        <v>#DIV/0!</v>
      </c>
      <c r="AK95" s="48" t="e">
        <f t="shared" si="41"/>
        <v>#DIV/0!</v>
      </c>
      <c r="AL95" s="48" t="e">
        <f t="shared" si="41"/>
        <v>#DIV/0!</v>
      </c>
      <c r="AM95" s="48" t="e">
        <f t="shared" si="41"/>
        <v>#DIV/0!</v>
      </c>
      <c r="AN95" s="48" t="e">
        <f t="shared" si="41"/>
        <v>#DIV/0!</v>
      </c>
      <c r="AO95" s="48" t="e">
        <f t="shared" si="41"/>
        <v>#DIV/0!</v>
      </c>
      <c r="AP95" s="48" t="e">
        <f t="shared" si="41"/>
        <v>#DIV/0!</v>
      </c>
      <c r="AQ95" s="48" t="e">
        <f t="shared" si="41"/>
        <v>#DIV/0!</v>
      </c>
      <c r="AR95" s="48" t="e">
        <f t="shared" si="41"/>
        <v>#DIV/0!</v>
      </c>
      <c r="AS95" s="48" t="e">
        <f t="shared" si="41"/>
        <v>#DIV/0!</v>
      </c>
      <c r="AT95" s="48" t="e">
        <f t="shared" si="41"/>
        <v>#DIV/0!</v>
      </c>
      <c r="AU95" s="48" t="e">
        <f t="shared" si="41"/>
        <v>#DIV/0!</v>
      </c>
    </row>
    <row r="96" spans="1:47" x14ac:dyDescent="0.2">
      <c r="A96" t="s">
        <v>1333</v>
      </c>
      <c r="B96" s="19">
        <v>77510000</v>
      </c>
      <c r="C96" s="19">
        <v>7400000</v>
      </c>
      <c r="D96" s="19">
        <v>3200000</v>
      </c>
      <c r="E96" s="19">
        <v>4000000</v>
      </c>
      <c r="F96" s="19">
        <v>6328000</v>
      </c>
      <c r="G96" s="19">
        <v>8387000</v>
      </c>
      <c r="H96" s="19">
        <v>7869000</v>
      </c>
      <c r="I96" s="19">
        <v>13932000</v>
      </c>
      <c r="J96" s="19">
        <v>18861000</v>
      </c>
      <c r="K96" s="19">
        <v>26016000</v>
      </c>
      <c r="L96" s="19">
        <v>22017000</v>
      </c>
      <c r="M96" s="19">
        <v>30967000</v>
      </c>
      <c r="N96" s="19">
        <v>43852000</v>
      </c>
      <c r="O96" s="19">
        <v>82358000</v>
      </c>
      <c r="P96" s="19">
        <v>57282000</v>
      </c>
      <c r="Q96" s="19">
        <v>51497000</v>
      </c>
      <c r="R96" s="19">
        <v>41006000</v>
      </c>
      <c r="S96" s="19">
        <v>40986000</v>
      </c>
      <c r="T96" s="19">
        <v>46760000</v>
      </c>
      <c r="U96" s="19">
        <v>41614000</v>
      </c>
      <c r="V96" s="19">
        <v>40532000</v>
      </c>
      <c r="W96" s="19">
        <v>40925000</v>
      </c>
      <c r="X96" s="19">
        <v>43266000</v>
      </c>
      <c r="Y96" s="19">
        <v>44275000</v>
      </c>
      <c r="Z96" s="19">
        <v>52364000</v>
      </c>
      <c r="AA96" s="19">
        <v>81443000</v>
      </c>
      <c r="AB96" s="19">
        <v>98712000</v>
      </c>
      <c r="AC96" s="19">
        <v>104682000</v>
      </c>
      <c r="AD96" s="19">
        <v>122844000</v>
      </c>
      <c r="AE96" s="19">
        <v>92333000</v>
      </c>
      <c r="AF96" s="19">
        <v>77417000</v>
      </c>
      <c r="AG96" s="19">
        <v>76751000</v>
      </c>
    </row>
    <row r="97" spans="1:47" x14ac:dyDescent="0.2">
      <c r="A97" s="46" t="s">
        <v>1409</v>
      </c>
      <c r="B97" s="19"/>
      <c r="C97" s="48">
        <f t="shared" ref="C97:AU97" si="42">C96/C$3</f>
        <v>1.9996546584516124</v>
      </c>
      <c r="D97" s="48">
        <f t="shared" si="42"/>
        <v>0.44446378138124487</v>
      </c>
      <c r="E97" s="48">
        <f t="shared" si="42"/>
        <v>0.28123767842102171</v>
      </c>
      <c r="F97" s="48">
        <f t="shared" si="42"/>
        <v>0.19467414925912224</v>
      </c>
      <c r="G97" s="48">
        <f t="shared" si="42"/>
        <v>0.19538160630413895</v>
      </c>
      <c r="H97" s="48">
        <f t="shared" si="42"/>
        <v>9.8217018422370725E-2</v>
      </c>
      <c r="I97" s="48">
        <f t="shared" si="42"/>
        <v>0.14311529283891553</v>
      </c>
      <c r="J97" s="48">
        <f t="shared" si="42"/>
        <v>0.13394084675022661</v>
      </c>
      <c r="K97" s="48">
        <f t="shared" si="42"/>
        <v>0.15262289997689418</v>
      </c>
      <c r="L97" s="48">
        <f t="shared" si="42"/>
        <v>0.11828824035695269</v>
      </c>
      <c r="M97" s="48">
        <f t="shared" si="42"/>
        <v>0.1576920902745054</v>
      </c>
      <c r="N97" s="48">
        <f t="shared" si="42"/>
        <v>0.20807120741778473</v>
      </c>
      <c r="O97" s="48">
        <f t="shared" si="42"/>
        <v>0.23569846252599147</v>
      </c>
      <c r="P97" s="48">
        <f t="shared" si="42"/>
        <v>0.13344384018333003</v>
      </c>
      <c r="Q97" s="48">
        <f t="shared" si="42"/>
        <v>0.37873426454281078</v>
      </c>
      <c r="R97" s="48">
        <f t="shared" si="42"/>
        <v>0.37822354097210742</v>
      </c>
      <c r="S97" s="48">
        <f t="shared" si="42"/>
        <v>0.1754783229406553</v>
      </c>
      <c r="T97" s="48">
        <f t="shared" si="42"/>
        <v>0.45269266744489195</v>
      </c>
      <c r="U97" s="48">
        <f t="shared" si="42"/>
        <v>0.36507916325340212</v>
      </c>
      <c r="V97" s="48">
        <f t="shared" si="42"/>
        <v>0.19694661671435326</v>
      </c>
      <c r="W97" s="48">
        <f t="shared" si="42"/>
        <v>0.14987900852858638</v>
      </c>
      <c r="X97" s="48">
        <f t="shared" si="42"/>
        <v>0.13792607633951498</v>
      </c>
      <c r="Y97" s="48">
        <f t="shared" si="42"/>
        <v>0.19959209081284462</v>
      </c>
      <c r="Z97" s="48">
        <f t="shared" si="42"/>
        <v>0.1300853640411781</v>
      </c>
      <c r="AA97" s="48">
        <f t="shared" si="42"/>
        <v>5.3251581512864979E-2</v>
      </c>
      <c r="AB97" s="48">
        <f t="shared" si="42"/>
        <v>0.68239777295824255</v>
      </c>
      <c r="AC97" s="48">
        <f t="shared" si="42"/>
        <v>0.55592998890904732</v>
      </c>
      <c r="AD97" s="48">
        <f t="shared" si="42"/>
        <v>0.99262696166496467</v>
      </c>
      <c r="AE97" s="48">
        <f t="shared" si="42"/>
        <v>0.88771458767248335</v>
      </c>
      <c r="AF97" s="48">
        <f t="shared" si="42"/>
        <v>0.80900601844334175</v>
      </c>
      <c r="AG97" s="48">
        <f t="shared" si="42"/>
        <v>0.75706395583104757</v>
      </c>
      <c r="AH97" s="48" t="e">
        <f t="shared" si="42"/>
        <v>#DIV/0!</v>
      </c>
      <c r="AI97" s="48" t="e">
        <f t="shared" si="42"/>
        <v>#DIV/0!</v>
      </c>
      <c r="AJ97" s="48" t="e">
        <f t="shared" si="42"/>
        <v>#DIV/0!</v>
      </c>
      <c r="AK97" s="48" t="e">
        <f t="shared" si="42"/>
        <v>#DIV/0!</v>
      </c>
      <c r="AL97" s="48" t="e">
        <f t="shared" si="42"/>
        <v>#DIV/0!</v>
      </c>
      <c r="AM97" s="48" t="e">
        <f t="shared" si="42"/>
        <v>#DIV/0!</v>
      </c>
      <c r="AN97" s="48" t="e">
        <f t="shared" si="42"/>
        <v>#DIV/0!</v>
      </c>
      <c r="AO97" s="48" t="e">
        <f t="shared" si="42"/>
        <v>#DIV/0!</v>
      </c>
      <c r="AP97" s="48" t="e">
        <f t="shared" si="42"/>
        <v>#DIV/0!</v>
      </c>
      <c r="AQ97" s="48" t="e">
        <f t="shared" si="42"/>
        <v>#DIV/0!</v>
      </c>
      <c r="AR97" s="48" t="e">
        <f t="shared" si="42"/>
        <v>#DIV/0!</v>
      </c>
      <c r="AS97" s="48" t="e">
        <f t="shared" si="42"/>
        <v>#DIV/0!</v>
      </c>
      <c r="AT97" s="48" t="e">
        <f t="shared" si="42"/>
        <v>#DIV/0!</v>
      </c>
      <c r="AU97" s="48" t="e">
        <f t="shared" si="42"/>
        <v>#DIV/0!</v>
      </c>
    </row>
    <row r="98" spans="1:47" x14ac:dyDescent="0.2">
      <c r="A98" t="s">
        <v>1334</v>
      </c>
      <c r="B98" s="19">
        <v>77510000</v>
      </c>
      <c r="S98" s="19">
        <v>40986000</v>
      </c>
      <c r="T98" s="19">
        <v>46760000</v>
      </c>
      <c r="U98" s="19">
        <v>41614000</v>
      </c>
      <c r="V98" s="19">
        <v>40532000</v>
      </c>
      <c r="W98" s="19">
        <v>40925000</v>
      </c>
      <c r="X98" s="19">
        <v>43266000</v>
      </c>
      <c r="Y98" s="19">
        <v>44275000</v>
      </c>
      <c r="Z98" s="19">
        <v>52364000</v>
      </c>
      <c r="AA98" s="19">
        <v>81443000</v>
      </c>
      <c r="AB98" s="19">
        <v>98712000</v>
      </c>
      <c r="AC98" s="19">
        <v>104682000</v>
      </c>
      <c r="AD98" s="19">
        <v>122844000</v>
      </c>
      <c r="AE98" s="19">
        <v>92333000</v>
      </c>
      <c r="AF98" s="19">
        <v>77417000</v>
      </c>
      <c r="AG98" s="19">
        <v>76751000</v>
      </c>
    </row>
    <row r="99" spans="1:47" x14ac:dyDescent="0.2">
      <c r="A99" t="s">
        <v>1335</v>
      </c>
      <c r="B99" s="19">
        <v>77510000</v>
      </c>
      <c r="S99" s="19">
        <v>40986000</v>
      </c>
      <c r="T99" s="19">
        <v>46760000</v>
      </c>
      <c r="U99" s="19">
        <v>41614000</v>
      </c>
      <c r="V99" s="19">
        <v>40532000</v>
      </c>
      <c r="W99" s="19">
        <v>40925000</v>
      </c>
      <c r="X99" s="19">
        <v>43266000</v>
      </c>
      <c r="Y99" s="19">
        <v>44275000</v>
      </c>
      <c r="Z99" s="19">
        <v>52364000</v>
      </c>
      <c r="AA99" s="19">
        <v>81443000</v>
      </c>
      <c r="AB99" s="19">
        <v>98712000</v>
      </c>
      <c r="AC99" s="19">
        <v>104682000</v>
      </c>
      <c r="AD99" s="19">
        <v>122844000</v>
      </c>
      <c r="AE99" s="19">
        <v>92333000</v>
      </c>
      <c r="AF99" s="19">
        <v>77417000</v>
      </c>
      <c r="AG99" s="19">
        <v>76751000</v>
      </c>
    </row>
    <row r="100" spans="1:47" x14ac:dyDescent="0.2">
      <c r="A100" s="46" t="s">
        <v>1410</v>
      </c>
      <c r="B100" s="19"/>
      <c r="C100" s="48">
        <f t="shared" ref="C100:AU100" si="43">C99/C$3</f>
        <v>0</v>
      </c>
      <c r="D100" s="48">
        <f t="shared" si="43"/>
        <v>0</v>
      </c>
      <c r="E100" s="48">
        <f t="shared" si="43"/>
        <v>0</v>
      </c>
      <c r="F100" s="48">
        <f t="shared" si="43"/>
        <v>0</v>
      </c>
      <c r="G100" s="48">
        <f t="shared" si="43"/>
        <v>0</v>
      </c>
      <c r="H100" s="48">
        <f t="shared" si="43"/>
        <v>0</v>
      </c>
      <c r="I100" s="48">
        <f t="shared" si="43"/>
        <v>0</v>
      </c>
      <c r="J100" s="48">
        <f t="shared" si="43"/>
        <v>0</v>
      </c>
      <c r="K100" s="48">
        <f t="shared" si="43"/>
        <v>0</v>
      </c>
      <c r="L100" s="48">
        <f t="shared" si="43"/>
        <v>0</v>
      </c>
      <c r="M100" s="48">
        <f t="shared" si="43"/>
        <v>0</v>
      </c>
      <c r="N100" s="48">
        <f t="shared" si="43"/>
        <v>0</v>
      </c>
      <c r="O100" s="48">
        <f t="shared" si="43"/>
        <v>0</v>
      </c>
      <c r="P100" s="48">
        <f t="shared" si="43"/>
        <v>0</v>
      </c>
      <c r="Q100" s="48">
        <f t="shared" si="43"/>
        <v>0</v>
      </c>
      <c r="R100" s="48">
        <f t="shared" si="43"/>
        <v>0</v>
      </c>
      <c r="S100" s="48">
        <f t="shared" si="43"/>
        <v>0.1754783229406553</v>
      </c>
      <c r="T100" s="48">
        <f t="shared" si="43"/>
        <v>0.45269266744489195</v>
      </c>
      <c r="U100" s="48">
        <f t="shared" si="43"/>
        <v>0.36507916325340212</v>
      </c>
      <c r="V100" s="48">
        <f t="shared" si="43"/>
        <v>0.19694661671435326</v>
      </c>
      <c r="W100" s="48">
        <f t="shared" si="43"/>
        <v>0.14987900852858638</v>
      </c>
      <c r="X100" s="48">
        <f t="shared" si="43"/>
        <v>0.13792607633951498</v>
      </c>
      <c r="Y100" s="48">
        <f t="shared" si="43"/>
        <v>0.19959209081284462</v>
      </c>
      <c r="Z100" s="48">
        <f t="shared" si="43"/>
        <v>0.1300853640411781</v>
      </c>
      <c r="AA100" s="48">
        <f t="shared" si="43"/>
        <v>5.3251581512864979E-2</v>
      </c>
      <c r="AB100" s="48">
        <f t="shared" si="43"/>
        <v>0.68239777295824255</v>
      </c>
      <c r="AC100" s="48">
        <f t="shared" si="43"/>
        <v>0.55592998890904732</v>
      </c>
      <c r="AD100" s="48">
        <f t="shared" si="43"/>
        <v>0.99262696166496467</v>
      </c>
      <c r="AE100" s="48">
        <f t="shared" si="43"/>
        <v>0.88771458767248335</v>
      </c>
      <c r="AF100" s="48">
        <f t="shared" si="43"/>
        <v>0.80900601844334175</v>
      </c>
      <c r="AG100" s="48">
        <f t="shared" si="43"/>
        <v>0.75706395583104757</v>
      </c>
      <c r="AH100" s="48" t="e">
        <f t="shared" si="43"/>
        <v>#DIV/0!</v>
      </c>
      <c r="AI100" s="48" t="e">
        <f t="shared" si="43"/>
        <v>#DIV/0!</v>
      </c>
      <c r="AJ100" s="48" t="e">
        <f t="shared" si="43"/>
        <v>#DIV/0!</v>
      </c>
      <c r="AK100" s="48" t="e">
        <f t="shared" si="43"/>
        <v>#DIV/0!</v>
      </c>
      <c r="AL100" s="48" t="e">
        <f t="shared" si="43"/>
        <v>#DIV/0!</v>
      </c>
      <c r="AM100" s="48" t="e">
        <f t="shared" si="43"/>
        <v>#DIV/0!</v>
      </c>
      <c r="AN100" s="48" t="e">
        <f t="shared" si="43"/>
        <v>#DIV/0!</v>
      </c>
      <c r="AO100" s="48" t="e">
        <f t="shared" si="43"/>
        <v>#DIV/0!</v>
      </c>
      <c r="AP100" s="48" t="e">
        <f t="shared" si="43"/>
        <v>#DIV/0!</v>
      </c>
      <c r="AQ100" s="48" t="e">
        <f t="shared" si="43"/>
        <v>#DIV/0!</v>
      </c>
      <c r="AR100" s="48" t="e">
        <f t="shared" si="43"/>
        <v>#DIV/0!</v>
      </c>
      <c r="AS100" s="48" t="e">
        <f t="shared" si="43"/>
        <v>#DIV/0!</v>
      </c>
      <c r="AT100" s="48" t="e">
        <f t="shared" si="43"/>
        <v>#DIV/0!</v>
      </c>
      <c r="AU100" s="48" t="e">
        <f t="shared" si="43"/>
        <v>#DIV/0!</v>
      </c>
    </row>
    <row r="101" spans="1:47" x14ac:dyDescent="0.2">
      <c r="A101" t="s">
        <v>1336</v>
      </c>
      <c r="B101" s="19">
        <v>124142000</v>
      </c>
      <c r="D101" s="19">
        <v>9000000</v>
      </c>
      <c r="E101" s="19">
        <v>14400000</v>
      </c>
      <c r="F101" s="19">
        <v>23645000</v>
      </c>
      <c r="G101" s="19">
        <v>35398000</v>
      </c>
      <c r="H101" s="19">
        <v>64083000</v>
      </c>
      <c r="I101" s="19">
        <v>101544000</v>
      </c>
      <c r="J101" s="19">
        <v>139651000</v>
      </c>
      <c r="K101" s="19">
        <v>157383000</v>
      </c>
      <c r="L101" s="19">
        <v>131528000</v>
      </c>
      <c r="M101" s="19">
        <v>133523000</v>
      </c>
      <c r="N101" s="19">
        <v>151659000</v>
      </c>
      <c r="O101" s="19">
        <v>149381000</v>
      </c>
      <c r="P101" s="19">
        <v>153575000</v>
      </c>
      <c r="Q101" s="19">
        <v>154417000</v>
      </c>
      <c r="R101" s="19">
        <v>95109000</v>
      </c>
      <c r="S101" s="19">
        <v>108065000</v>
      </c>
      <c r="T101" s="19">
        <v>126766000</v>
      </c>
      <c r="U101" s="19">
        <v>148675000</v>
      </c>
      <c r="V101" s="19">
        <v>190010000</v>
      </c>
      <c r="W101" s="19">
        <v>147734000</v>
      </c>
      <c r="X101" s="19">
        <v>182787000</v>
      </c>
      <c r="Y101" s="19">
        <v>203801000</v>
      </c>
      <c r="Z101" s="19">
        <v>268461000</v>
      </c>
      <c r="AA101" s="19">
        <v>399536000</v>
      </c>
      <c r="AB101" s="19">
        <v>434566000</v>
      </c>
      <c r="AC101" s="19">
        <v>408678000</v>
      </c>
      <c r="AD101" s="19">
        <v>400269000</v>
      </c>
      <c r="AE101" s="19">
        <v>218323000</v>
      </c>
      <c r="AF101" s="19">
        <v>114162000</v>
      </c>
      <c r="AG101" s="19">
        <v>120908000</v>
      </c>
    </row>
    <row r="102" spans="1:47" x14ac:dyDescent="0.2">
      <c r="A102" t="s">
        <v>1355</v>
      </c>
      <c r="C102" s="19">
        <v>500000</v>
      </c>
      <c r="D102" s="19">
        <v>1100000</v>
      </c>
      <c r="E102" s="19">
        <v>1200000</v>
      </c>
      <c r="J102" s="19">
        <v>25490000</v>
      </c>
      <c r="K102" s="19">
        <v>4507000</v>
      </c>
      <c r="L102" s="19">
        <v>4219000</v>
      </c>
      <c r="M102" s="19">
        <v>3924000</v>
      </c>
      <c r="N102" s="19">
        <v>4206000</v>
      </c>
      <c r="O102" s="19">
        <v>4039000</v>
      </c>
      <c r="P102" s="19">
        <v>946000</v>
      </c>
    </row>
    <row r="103" spans="1:47" x14ac:dyDescent="0.2">
      <c r="A103" s="46"/>
      <c r="C103" s="48">
        <f t="shared" ref="C103:AU103" si="44">C102/C$3</f>
        <v>0.13511180124673056</v>
      </c>
      <c r="D103" s="48">
        <f t="shared" si="44"/>
        <v>0.15278442484980292</v>
      </c>
      <c r="E103" s="48">
        <f t="shared" si="44"/>
        <v>8.4371303526306507E-2</v>
      </c>
      <c r="F103" s="48">
        <f t="shared" si="44"/>
        <v>0</v>
      </c>
      <c r="G103" s="48">
        <f t="shared" si="44"/>
        <v>0</v>
      </c>
      <c r="H103" s="48">
        <f t="shared" si="44"/>
        <v>0</v>
      </c>
      <c r="I103" s="48">
        <f t="shared" si="44"/>
        <v>0</v>
      </c>
      <c r="J103" s="48">
        <f t="shared" si="44"/>
        <v>0.18101649878920928</v>
      </c>
      <c r="K103" s="48">
        <f t="shared" si="44"/>
        <v>2.6440321732620772E-2</v>
      </c>
      <c r="L103" s="48">
        <f t="shared" si="44"/>
        <v>2.2666943092427824E-2</v>
      </c>
      <c r="M103" s="48">
        <f t="shared" si="44"/>
        <v>1.9982037725228764E-2</v>
      </c>
      <c r="N103" s="48">
        <f t="shared" si="44"/>
        <v>1.9956843436997232E-2</v>
      </c>
      <c r="O103" s="48">
        <f t="shared" si="44"/>
        <v>1.1559121034295145E-2</v>
      </c>
      <c r="P103" s="48">
        <f t="shared" si="44"/>
        <v>2.2037965296852449E-3</v>
      </c>
      <c r="Q103" s="48">
        <f t="shared" si="44"/>
        <v>0</v>
      </c>
      <c r="R103" s="48">
        <f t="shared" si="44"/>
        <v>0</v>
      </c>
      <c r="S103" s="48">
        <f t="shared" si="44"/>
        <v>0</v>
      </c>
      <c r="T103" s="48">
        <f t="shared" si="44"/>
        <v>0</v>
      </c>
      <c r="U103" s="48">
        <f t="shared" si="44"/>
        <v>0</v>
      </c>
      <c r="V103" s="48">
        <f t="shared" si="44"/>
        <v>0</v>
      </c>
      <c r="W103" s="48">
        <f t="shared" si="44"/>
        <v>0</v>
      </c>
      <c r="X103" s="48">
        <f t="shared" si="44"/>
        <v>0</v>
      </c>
      <c r="Y103" s="48">
        <f t="shared" si="44"/>
        <v>0</v>
      </c>
      <c r="Z103" s="48">
        <f t="shared" si="44"/>
        <v>0</v>
      </c>
      <c r="AA103" s="48">
        <f t="shared" si="44"/>
        <v>0</v>
      </c>
      <c r="AB103" s="48">
        <f t="shared" si="44"/>
        <v>0</v>
      </c>
      <c r="AC103" s="48">
        <f t="shared" si="44"/>
        <v>0</v>
      </c>
      <c r="AD103" s="48">
        <f t="shared" si="44"/>
        <v>0</v>
      </c>
      <c r="AE103" s="48">
        <f t="shared" si="44"/>
        <v>0</v>
      </c>
      <c r="AF103" s="48">
        <f t="shared" si="44"/>
        <v>0</v>
      </c>
      <c r="AG103" s="48">
        <f t="shared" si="44"/>
        <v>0</v>
      </c>
      <c r="AH103" s="48" t="e">
        <f t="shared" si="44"/>
        <v>#DIV/0!</v>
      </c>
      <c r="AI103" s="48" t="e">
        <f t="shared" si="44"/>
        <v>#DIV/0!</v>
      </c>
      <c r="AJ103" s="48" t="e">
        <f t="shared" si="44"/>
        <v>#DIV/0!</v>
      </c>
      <c r="AK103" s="48" t="e">
        <f t="shared" si="44"/>
        <v>#DIV/0!</v>
      </c>
      <c r="AL103" s="48" t="e">
        <f t="shared" si="44"/>
        <v>#DIV/0!</v>
      </c>
      <c r="AM103" s="48" t="e">
        <f t="shared" si="44"/>
        <v>#DIV/0!</v>
      </c>
      <c r="AN103" s="48" t="e">
        <f t="shared" si="44"/>
        <v>#DIV/0!</v>
      </c>
      <c r="AO103" s="48" t="e">
        <f t="shared" si="44"/>
        <v>#DIV/0!</v>
      </c>
      <c r="AP103" s="48" t="e">
        <f t="shared" si="44"/>
        <v>#DIV/0!</v>
      </c>
      <c r="AQ103" s="48" t="e">
        <f t="shared" si="44"/>
        <v>#DIV/0!</v>
      </c>
      <c r="AR103" s="48" t="e">
        <f t="shared" si="44"/>
        <v>#DIV/0!</v>
      </c>
      <c r="AS103" s="48" t="e">
        <f t="shared" si="44"/>
        <v>#DIV/0!</v>
      </c>
      <c r="AT103" s="48" t="e">
        <f t="shared" si="44"/>
        <v>#DIV/0!</v>
      </c>
      <c r="AU103" s="48" t="e">
        <f t="shared" si="44"/>
        <v>#DIV/0!</v>
      </c>
    </row>
    <row r="104" spans="1:47" x14ac:dyDescent="0.2">
      <c r="A104" t="s">
        <v>1356</v>
      </c>
      <c r="C104" s="19">
        <v>500000</v>
      </c>
      <c r="D104" s="19">
        <v>1100000</v>
      </c>
      <c r="E104" s="19">
        <v>1200000</v>
      </c>
      <c r="J104" s="19">
        <v>25490000</v>
      </c>
      <c r="K104" s="19">
        <v>4507000</v>
      </c>
      <c r="L104" s="19">
        <v>4219000</v>
      </c>
      <c r="M104" s="19">
        <v>3924000</v>
      </c>
      <c r="N104" s="19">
        <v>4206000</v>
      </c>
      <c r="O104" s="19">
        <v>4039000</v>
      </c>
      <c r="P104" s="19">
        <v>946000</v>
      </c>
    </row>
    <row r="105" spans="1:47" x14ac:dyDescent="0.2">
      <c r="A105" t="s">
        <v>1365</v>
      </c>
      <c r="J105" s="19">
        <v>25490000</v>
      </c>
      <c r="K105" s="19">
        <v>4507000</v>
      </c>
      <c r="L105" s="19">
        <v>4219000</v>
      </c>
      <c r="M105" s="19">
        <v>3924000</v>
      </c>
      <c r="N105" s="19">
        <v>4206000</v>
      </c>
      <c r="O105" s="19">
        <v>4039000</v>
      </c>
      <c r="P105" s="19">
        <v>946000</v>
      </c>
    </row>
    <row r="106" spans="1:47" x14ac:dyDescent="0.2">
      <c r="A106" t="s">
        <v>1366</v>
      </c>
      <c r="J106" s="19">
        <v>25490000</v>
      </c>
      <c r="K106" s="19">
        <v>4507000</v>
      </c>
      <c r="L106" s="19">
        <v>4219000</v>
      </c>
      <c r="M106" s="19">
        <v>3924000</v>
      </c>
      <c r="N106" s="19">
        <v>4206000</v>
      </c>
      <c r="O106" s="19">
        <v>4039000</v>
      </c>
      <c r="P106" s="19">
        <v>946000</v>
      </c>
    </row>
    <row r="107" spans="1:47" x14ac:dyDescent="0.2">
      <c r="A107" t="s">
        <v>1358</v>
      </c>
      <c r="N107" s="19">
        <v>77608000</v>
      </c>
      <c r="O107" s="19">
        <v>27120000</v>
      </c>
      <c r="P107" s="19">
        <v>-49199000</v>
      </c>
      <c r="Q107" s="19">
        <v>-69572000</v>
      </c>
    </row>
    <row r="108" spans="1:47" x14ac:dyDescent="0.2">
      <c r="A108" t="s">
        <v>1293</v>
      </c>
      <c r="B108" s="19">
        <v>-139130000</v>
      </c>
      <c r="C108" s="19">
        <v>-5700000</v>
      </c>
      <c r="D108" s="19">
        <v>-8800000</v>
      </c>
      <c r="E108" s="19">
        <v>-11500000</v>
      </c>
      <c r="F108" s="19">
        <v>-13724000</v>
      </c>
      <c r="G108" s="19">
        <v>-21990000</v>
      </c>
      <c r="H108" s="19">
        <v>-30594000</v>
      </c>
      <c r="I108" s="19">
        <v>-63847000</v>
      </c>
      <c r="J108" s="19">
        <v>-110703000</v>
      </c>
      <c r="K108" s="19">
        <v>-100081000</v>
      </c>
      <c r="L108" s="19">
        <v>-66185000</v>
      </c>
      <c r="M108" s="19">
        <v>-73942000</v>
      </c>
      <c r="N108" s="19">
        <v>-174774000</v>
      </c>
      <c r="O108" s="19">
        <v>-159230000</v>
      </c>
      <c r="P108" s="19">
        <v>-36148000</v>
      </c>
      <c r="Q108" s="19">
        <v>-81194000</v>
      </c>
      <c r="R108" s="19">
        <v>-95132000</v>
      </c>
      <c r="S108" s="19">
        <v>-15679000</v>
      </c>
      <c r="T108" s="19">
        <v>-123937000</v>
      </c>
      <c r="U108" s="19">
        <v>-139526000</v>
      </c>
      <c r="V108" s="19">
        <v>-120130000</v>
      </c>
      <c r="W108" s="19">
        <v>-16485000</v>
      </c>
      <c r="X108" s="19">
        <v>-29371000</v>
      </c>
      <c r="Y108" s="19">
        <v>-112855000</v>
      </c>
      <c r="Z108" s="19">
        <v>-43661000</v>
      </c>
      <c r="AA108" s="19">
        <v>687932000</v>
      </c>
      <c r="AB108" s="19">
        <v>-440035000</v>
      </c>
      <c r="AC108" s="19">
        <v>-379922000</v>
      </c>
      <c r="AD108" s="19">
        <v>-446103000</v>
      </c>
      <c r="AE108" s="19">
        <v>-240236000</v>
      </c>
      <c r="AF108" s="19">
        <v>-135225000</v>
      </c>
      <c r="AG108" s="19">
        <v>-129918000</v>
      </c>
    </row>
    <row r="109" spans="1:47" x14ac:dyDescent="0.2">
      <c r="A109" t="s">
        <v>1295</v>
      </c>
      <c r="B109" s="19">
        <v>-15319000</v>
      </c>
      <c r="Q109" s="19">
        <v>-2697000</v>
      </c>
      <c r="R109" s="19">
        <v>-8488000</v>
      </c>
      <c r="S109" s="19">
        <v>-9629000</v>
      </c>
      <c r="T109" s="19">
        <v>-7979000</v>
      </c>
      <c r="U109" s="19">
        <v>-30248000</v>
      </c>
      <c r="V109" s="19">
        <v>-39638000</v>
      </c>
      <c r="W109" s="19">
        <v>-37943000</v>
      </c>
      <c r="X109" s="19">
        <v>-37221000</v>
      </c>
      <c r="Y109" s="19">
        <v>-39793000</v>
      </c>
      <c r="Z109" s="19">
        <v>-36434000</v>
      </c>
      <c r="AA109" s="19">
        <v>-5207000</v>
      </c>
      <c r="AB109" s="19">
        <v>-19000</v>
      </c>
      <c r="AC109" s="19">
        <v>-18836000</v>
      </c>
      <c r="AD109" s="19">
        <v>-44582000</v>
      </c>
      <c r="AE109" s="19">
        <v>-22128000</v>
      </c>
      <c r="AF109" s="19">
        <v>-6325000</v>
      </c>
      <c r="AG109" s="19">
        <v>-13612000</v>
      </c>
    </row>
    <row r="110" spans="1:47" x14ac:dyDescent="0.2">
      <c r="A110" t="s">
        <v>1337</v>
      </c>
      <c r="B110" s="19">
        <v>11222000</v>
      </c>
      <c r="Q110" s="19">
        <v>12495000</v>
      </c>
      <c r="R110" s="19">
        <v>3688000</v>
      </c>
      <c r="S110" s="19">
        <v>1545000</v>
      </c>
      <c r="T110" s="19">
        <v>2244000</v>
      </c>
      <c r="U110" s="19">
        <v>3298000</v>
      </c>
      <c r="V110" s="19">
        <v>1124000</v>
      </c>
      <c r="W110" s="19">
        <v>814000</v>
      </c>
      <c r="X110" s="19">
        <v>1680000</v>
      </c>
      <c r="Y110" s="19">
        <v>2387000</v>
      </c>
      <c r="Z110" s="19">
        <v>4520000</v>
      </c>
      <c r="AA110" s="19">
        <v>37571000</v>
      </c>
      <c r="AB110" s="19">
        <v>46335000</v>
      </c>
      <c r="AC110" s="19">
        <v>18282000</v>
      </c>
      <c r="AD110" s="19">
        <v>2731000</v>
      </c>
      <c r="AE110" s="19">
        <v>6783000</v>
      </c>
      <c r="AF110" s="19">
        <v>19009000</v>
      </c>
      <c r="AG110" s="19">
        <v>14500000</v>
      </c>
    </row>
    <row r="111" spans="1:47" x14ac:dyDescent="0.2">
      <c r="A111" t="s">
        <v>1338</v>
      </c>
      <c r="B111" s="19">
        <v>26541000</v>
      </c>
      <c r="Q111" s="19">
        <v>15192000</v>
      </c>
      <c r="R111" s="19">
        <v>12176000</v>
      </c>
      <c r="S111" s="19">
        <v>11174000</v>
      </c>
      <c r="T111" s="19">
        <v>10223000</v>
      </c>
      <c r="U111" s="19">
        <v>33546000</v>
      </c>
      <c r="V111" s="19">
        <v>40762000</v>
      </c>
      <c r="W111" s="19">
        <v>38757000</v>
      </c>
      <c r="X111" s="19">
        <v>38901000</v>
      </c>
      <c r="Y111" s="19">
        <v>42180000</v>
      </c>
      <c r="Z111" s="19">
        <v>40954000</v>
      </c>
      <c r="AA111" s="19">
        <v>42778000</v>
      </c>
      <c r="AB111" s="19">
        <v>46354000</v>
      </c>
      <c r="AC111" s="19">
        <v>37118000</v>
      </c>
      <c r="AD111" s="19">
        <v>47313000</v>
      </c>
      <c r="AE111" s="19">
        <v>28911000</v>
      </c>
      <c r="AF111" s="19">
        <v>25334000</v>
      </c>
      <c r="AG111" s="19">
        <v>28112000</v>
      </c>
    </row>
    <row r="112" spans="1:47" x14ac:dyDescent="0.2">
      <c r="A112" t="s">
        <v>1298</v>
      </c>
      <c r="B112" s="19">
        <v>38639000</v>
      </c>
      <c r="C112" s="19">
        <v>600000</v>
      </c>
      <c r="D112" s="19">
        <v>1300000</v>
      </c>
      <c r="E112" s="19">
        <v>1600000</v>
      </c>
      <c r="H112" s="19">
        <v>-9890000</v>
      </c>
      <c r="I112" s="19">
        <v>-41984000</v>
      </c>
      <c r="J112" s="19">
        <v>-150455000</v>
      </c>
      <c r="K112" s="19">
        <v>-996000</v>
      </c>
      <c r="L112" s="19">
        <v>32209000</v>
      </c>
      <c r="M112" s="19">
        <v>-8962000</v>
      </c>
      <c r="N112" s="19">
        <v>-87019000</v>
      </c>
      <c r="O112" s="19">
        <v>-24676000</v>
      </c>
      <c r="P112" s="19">
        <v>50332000</v>
      </c>
      <c r="Q112" s="19">
        <v>48749000</v>
      </c>
      <c r="R112" s="19">
        <v>848000</v>
      </c>
      <c r="S112" s="19">
        <v>-11749000</v>
      </c>
      <c r="T112" s="19">
        <v>-1044000</v>
      </c>
      <c r="U112" s="19">
        <v>-1675000</v>
      </c>
      <c r="V112" s="19">
        <v>392000</v>
      </c>
      <c r="X112" s="19">
        <v>-14079000</v>
      </c>
      <c r="Z112" s="19">
        <v>-15981000</v>
      </c>
      <c r="AC112" s="19">
        <v>-45189000</v>
      </c>
      <c r="AD112" s="19">
        <v>-32595000</v>
      </c>
      <c r="AE112" s="19">
        <v>-102619000</v>
      </c>
      <c r="AF112" s="19">
        <v>-134706000</v>
      </c>
      <c r="AG112" s="19">
        <v>24330000</v>
      </c>
    </row>
    <row r="113" spans="1:47" x14ac:dyDescent="0.2">
      <c r="A113" t="s">
        <v>1339</v>
      </c>
      <c r="AD113" s="19">
        <v>-8023000</v>
      </c>
      <c r="AE113" s="19">
        <v>33427000</v>
      </c>
    </row>
    <row r="114" spans="1:47" x14ac:dyDescent="0.2">
      <c r="A114" t="s">
        <v>1341</v>
      </c>
      <c r="B114" s="19">
        <v>38368000</v>
      </c>
      <c r="C114" s="19">
        <v>600000</v>
      </c>
      <c r="D114" s="19">
        <v>1300000</v>
      </c>
      <c r="E114" s="19">
        <v>1600000</v>
      </c>
      <c r="H114" s="19">
        <v>-9890000</v>
      </c>
      <c r="I114" s="19">
        <v>-41984000</v>
      </c>
      <c r="J114" s="19">
        <v>-150455000</v>
      </c>
      <c r="K114" s="19">
        <v>-996000</v>
      </c>
      <c r="L114" s="19">
        <v>32209000</v>
      </c>
      <c r="M114" s="19">
        <v>-8962000</v>
      </c>
      <c r="N114" s="19">
        <v>-87019000</v>
      </c>
      <c r="O114" s="19">
        <v>-24676000</v>
      </c>
      <c r="P114" s="19">
        <v>50332000</v>
      </c>
      <c r="Q114" s="19">
        <v>48749000</v>
      </c>
      <c r="R114" s="19">
        <v>848000</v>
      </c>
      <c r="S114" s="19">
        <v>-12576000</v>
      </c>
      <c r="T114">
        <v>0</v>
      </c>
      <c r="U114" s="19">
        <v>-1675000</v>
      </c>
      <c r="V114">
        <v>0</v>
      </c>
      <c r="W114">
        <v>0</v>
      </c>
      <c r="X114" s="19">
        <v>-14079000</v>
      </c>
      <c r="Y114">
        <v>0</v>
      </c>
      <c r="Z114" s="19">
        <v>-15981000</v>
      </c>
      <c r="AA114">
        <v>0</v>
      </c>
      <c r="AB114">
        <v>0</v>
      </c>
      <c r="AC114" s="19">
        <v>-45189000</v>
      </c>
      <c r="AD114">
        <v>0</v>
      </c>
      <c r="AE114" s="19">
        <v>-135930000</v>
      </c>
      <c r="AF114" s="19">
        <v>-128459000</v>
      </c>
      <c r="AG114" s="19">
        <v>24720000</v>
      </c>
    </row>
    <row r="115" spans="1:47" x14ac:dyDescent="0.2">
      <c r="A115" t="s">
        <v>1360</v>
      </c>
      <c r="B115" s="19">
        <v>2022000</v>
      </c>
      <c r="AC115" s="19">
        <v>45189000</v>
      </c>
      <c r="AD115">
        <v>0</v>
      </c>
      <c r="AE115" s="19">
        <v>73495000</v>
      </c>
      <c r="AF115" s="19">
        <v>15330000</v>
      </c>
      <c r="AG115" s="19">
        <v>7341000</v>
      </c>
    </row>
    <row r="116" spans="1:47" x14ac:dyDescent="0.2">
      <c r="A116" t="s">
        <v>1361</v>
      </c>
      <c r="B116">
        <v>0</v>
      </c>
      <c r="Q116" s="19">
        <v>1458000</v>
      </c>
      <c r="R116">
        <v>0</v>
      </c>
      <c r="S116" s="19">
        <v>12576000</v>
      </c>
      <c r="T116">
        <v>0</v>
      </c>
      <c r="U116" s="19">
        <v>1675000</v>
      </c>
      <c r="V116">
        <v>0</v>
      </c>
      <c r="W116">
        <v>0</v>
      </c>
      <c r="X116">
        <v>0</v>
      </c>
      <c r="Y116">
        <v>0</v>
      </c>
      <c r="Z116" s="19">
        <v>15981000</v>
      </c>
      <c r="AA116">
        <v>0</v>
      </c>
      <c r="AB116">
        <v>0</v>
      </c>
      <c r="AD116">
        <v>0</v>
      </c>
      <c r="AE116" s="19">
        <v>65761000</v>
      </c>
      <c r="AF116" s="19">
        <v>111829000</v>
      </c>
      <c r="AG116" s="19">
        <v>8329000</v>
      </c>
    </row>
    <row r="117" spans="1:47" x14ac:dyDescent="0.2">
      <c r="A117" t="s">
        <v>1367</v>
      </c>
      <c r="AA117">
        <v>0</v>
      </c>
      <c r="AB117">
        <v>0</v>
      </c>
      <c r="AC117" s="19">
        <v>45189000</v>
      </c>
      <c r="AD117">
        <v>0</v>
      </c>
    </row>
    <row r="118" spans="1:47" x14ac:dyDescent="0.2">
      <c r="A118" t="s">
        <v>1342</v>
      </c>
      <c r="Q118" s="19">
        <v>-50207000</v>
      </c>
      <c r="R118" s="19">
        <v>-848000</v>
      </c>
      <c r="S118" s="19">
        <v>-827000</v>
      </c>
      <c r="T118" s="19">
        <v>1044000</v>
      </c>
      <c r="X118" s="19">
        <v>14079000</v>
      </c>
      <c r="AE118" s="19">
        <v>10898000</v>
      </c>
    </row>
    <row r="119" spans="1:47" x14ac:dyDescent="0.2">
      <c r="A119" t="s">
        <v>1368</v>
      </c>
      <c r="AF119">
        <v>0</v>
      </c>
      <c r="AG119" s="19">
        <v>40390000</v>
      </c>
    </row>
    <row r="120" spans="1:47" x14ac:dyDescent="0.2">
      <c r="A120" s="46" t="s">
        <v>1411</v>
      </c>
      <c r="C120" s="48">
        <f t="shared" ref="C120:AU120" si="45">C119/C$3</f>
        <v>0</v>
      </c>
      <c r="D120" s="48">
        <f t="shared" si="45"/>
        <v>0</v>
      </c>
      <c r="E120" s="48">
        <f t="shared" si="45"/>
        <v>0</v>
      </c>
      <c r="F120" s="48">
        <f t="shared" si="45"/>
        <v>0</v>
      </c>
      <c r="G120" s="48">
        <f t="shared" si="45"/>
        <v>0</v>
      </c>
      <c r="H120" s="48">
        <f t="shared" si="45"/>
        <v>0</v>
      </c>
      <c r="I120" s="48">
        <f t="shared" si="45"/>
        <v>0</v>
      </c>
      <c r="J120" s="48">
        <f t="shared" si="45"/>
        <v>0</v>
      </c>
      <c r="K120" s="48">
        <f t="shared" si="45"/>
        <v>0</v>
      </c>
      <c r="L120" s="48">
        <f t="shared" si="45"/>
        <v>0</v>
      </c>
      <c r="M120" s="48">
        <f t="shared" si="45"/>
        <v>0</v>
      </c>
      <c r="N120" s="48">
        <f t="shared" si="45"/>
        <v>0</v>
      </c>
      <c r="O120" s="48">
        <f t="shared" si="45"/>
        <v>0</v>
      </c>
      <c r="P120" s="48">
        <f t="shared" si="45"/>
        <v>0</v>
      </c>
      <c r="Q120" s="48">
        <f t="shared" si="45"/>
        <v>0</v>
      </c>
      <c r="R120" s="48">
        <f t="shared" si="45"/>
        <v>0</v>
      </c>
      <c r="S120" s="48">
        <f t="shared" si="45"/>
        <v>0</v>
      </c>
      <c r="T120" s="48">
        <f t="shared" si="45"/>
        <v>0</v>
      </c>
      <c r="U120" s="48">
        <f t="shared" si="45"/>
        <v>0</v>
      </c>
      <c r="V120" s="48">
        <f t="shared" si="45"/>
        <v>0</v>
      </c>
      <c r="W120" s="48">
        <f t="shared" si="45"/>
        <v>0</v>
      </c>
      <c r="X120" s="48">
        <f t="shared" si="45"/>
        <v>0</v>
      </c>
      <c r="Y120" s="48">
        <f t="shared" si="45"/>
        <v>0</v>
      </c>
      <c r="Z120" s="48">
        <f t="shared" si="45"/>
        <v>0</v>
      </c>
      <c r="AA120" s="48">
        <f t="shared" si="45"/>
        <v>0</v>
      </c>
      <c r="AB120" s="48">
        <f t="shared" si="45"/>
        <v>0</v>
      </c>
      <c r="AC120" s="48">
        <f t="shared" si="45"/>
        <v>0</v>
      </c>
      <c r="AD120" s="48">
        <f t="shared" si="45"/>
        <v>0</v>
      </c>
      <c r="AE120" s="48">
        <f t="shared" si="45"/>
        <v>0</v>
      </c>
      <c r="AF120" s="48">
        <f t="shared" si="45"/>
        <v>0</v>
      </c>
      <c r="AG120" s="48">
        <f t="shared" si="45"/>
        <v>0.39840279834811293</v>
      </c>
      <c r="AH120" s="48" t="e">
        <f t="shared" si="45"/>
        <v>#DIV/0!</v>
      </c>
      <c r="AI120" s="48" t="e">
        <f t="shared" si="45"/>
        <v>#DIV/0!</v>
      </c>
      <c r="AJ120" s="48" t="e">
        <f t="shared" si="45"/>
        <v>#DIV/0!</v>
      </c>
      <c r="AK120" s="48" t="e">
        <f t="shared" si="45"/>
        <v>#DIV/0!</v>
      </c>
      <c r="AL120" s="48" t="e">
        <f t="shared" si="45"/>
        <v>#DIV/0!</v>
      </c>
      <c r="AM120" s="48" t="e">
        <f t="shared" si="45"/>
        <v>#DIV/0!</v>
      </c>
      <c r="AN120" s="48" t="e">
        <f t="shared" si="45"/>
        <v>#DIV/0!</v>
      </c>
      <c r="AO120" s="48" t="e">
        <f t="shared" si="45"/>
        <v>#DIV/0!</v>
      </c>
      <c r="AP120" s="48" t="e">
        <f t="shared" si="45"/>
        <v>#DIV/0!</v>
      </c>
      <c r="AQ120" s="48" t="e">
        <f t="shared" si="45"/>
        <v>#DIV/0!</v>
      </c>
      <c r="AR120" s="48" t="e">
        <f t="shared" si="45"/>
        <v>#DIV/0!</v>
      </c>
      <c r="AS120" s="48" t="e">
        <f t="shared" si="45"/>
        <v>#DIV/0!</v>
      </c>
      <c r="AT120" s="48" t="e">
        <f t="shared" si="45"/>
        <v>#DIV/0!</v>
      </c>
      <c r="AU120" s="48" t="e">
        <f t="shared" si="45"/>
        <v>#DIV/0!</v>
      </c>
    </row>
    <row r="121" spans="1:47" x14ac:dyDescent="0.2">
      <c r="A121" t="s">
        <v>1343</v>
      </c>
      <c r="AE121" s="19">
        <v>3326000</v>
      </c>
      <c r="AF121" s="19">
        <v>-1300000</v>
      </c>
      <c r="AG121">
        <v>0</v>
      </c>
    </row>
    <row r="122" spans="1:47" x14ac:dyDescent="0.2">
      <c r="A122" t="s">
        <v>1344</v>
      </c>
      <c r="B122" s="19">
        <v>271000</v>
      </c>
      <c r="S122" s="19">
        <v>827000</v>
      </c>
      <c r="T122" s="19">
        <v>-1044000</v>
      </c>
      <c r="U122" s="19">
        <v>983000</v>
      </c>
      <c r="V122" s="19">
        <v>392000</v>
      </c>
      <c r="AD122" s="19">
        <v>-24572000</v>
      </c>
      <c r="AE122" s="19">
        <v>-116000</v>
      </c>
      <c r="AF122" s="19">
        <v>-6247000</v>
      </c>
      <c r="AG122" s="19">
        <v>-390000</v>
      </c>
    </row>
    <row r="123" spans="1:47" x14ac:dyDescent="0.2">
      <c r="A123" t="s">
        <v>1304</v>
      </c>
      <c r="B123" s="19">
        <v>-115810000</v>
      </c>
      <c r="L123" s="19">
        <v>-46513000</v>
      </c>
      <c r="M123" s="19">
        <v>-102049000</v>
      </c>
      <c r="N123" s="19">
        <v>-185248000</v>
      </c>
      <c r="O123" s="19">
        <v>-153933000</v>
      </c>
      <c r="P123" s="19">
        <v>-31452000</v>
      </c>
      <c r="Q123" s="19">
        <v>-35142000</v>
      </c>
      <c r="R123" s="19">
        <v>-102772000</v>
      </c>
      <c r="S123" s="19">
        <v>-37057000</v>
      </c>
      <c r="T123" s="19">
        <v>-132960000</v>
      </c>
      <c r="U123" s="19">
        <v>-171449000</v>
      </c>
      <c r="V123" s="19">
        <v>-159768000</v>
      </c>
      <c r="W123" s="19">
        <v>-54428000</v>
      </c>
      <c r="X123" s="19">
        <v>-80671000</v>
      </c>
      <c r="Y123" s="19">
        <v>-152648000</v>
      </c>
      <c r="Z123" s="19">
        <v>-96076000</v>
      </c>
      <c r="AA123" s="19">
        <v>682725000</v>
      </c>
      <c r="AB123" s="19">
        <v>-440054000</v>
      </c>
      <c r="AC123" s="19">
        <v>-443947000</v>
      </c>
      <c r="AD123" s="19">
        <v>-523280000</v>
      </c>
      <c r="AE123" s="19">
        <v>-364983000</v>
      </c>
      <c r="AF123" s="19">
        <v>-276256000</v>
      </c>
      <c r="AG123" s="19">
        <v>-119200000</v>
      </c>
    </row>
    <row r="124" spans="1:47" x14ac:dyDescent="0.2">
      <c r="A124" t="s">
        <v>1305</v>
      </c>
      <c r="B124" s="19">
        <v>-386000</v>
      </c>
      <c r="L124" s="19">
        <v>169000</v>
      </c>
      <c r="M124" s="19">
        <v>-163000</v>
      </c>
      <c r="N124" s="19">
        <v>-137000</v>
      </c>
      <c r="O124" s="19">
        <v>828000</v>
      </c>
      <c r="P124" s="19">
        <v>1309000</v>
      </c>
      <c r="Q124" s="19">
        <v>-806000</v>
      </c>
      <c r="R124" s="19">
        <v>-253000</v>
      </c>
      <c r="S124" s="19">
        <v>881000</v>
      </c>
      <c r="T124" s="19">
        <v>1018000</v>
      </c>
      <c r="U124" s="19">
        <v>406000</v>
      </c>
      <c r="V124" s="19">
        <v>2245000</v>
      </c>
      <c r="W124" s="19">
        <v>-512000</v>
      </c>
      <c r="X124" s="19">
        <v>506000</v>
      </c>
      <c r="Y124" s="19">
        <v>876000</v>
      </c>
      <c r="Z124" s="19">
        <v>616000</v>
      </c>
      <c r="AA124" s="19">
        <v>1412000</v>
      </c>
      <c r="AB124" s="19">
        <v>613000</v>
      </c>
      <c r="AC124" s="19">
        <v>493000</v>
      </c>
      <c r="AD124" s="19">
        <v>557000</v>
      </c>
      <c r="AE124" s="19">
        <v>3215000</v>
      </c>
      <c r="AF124" s="19">
        <v>-200000</v>
      </c>
      <c r="AG124" s="19">
        <v>-239000</v>
      </c>
    </row>
    <row r="125" spans="1:47" x14ac:dyDescent="0.2">
      <c r="A125" t="s">
        <v>1306</v>
      </c>
      <c r="B125" s="19">
        <v>-122271000</v>
      </c>
      <c r="C125" s="19">
        <v>-5300000</v>
      </c>
      <c r="D125" s="19">
        <v>-7700000</v>
      </c>
      <c r="E125" s="19">
        <v>-10000000</v>
      </c>
      <c r="F125" s="19">
        <v>-9983000</v>
      </c>
      <c r="G125" s="19">
        <v>-18356000</v>
      </c>
      <c r="H125" s="19">
        <v>-38448000</v>
      </c>
      <c r="I125" s="19">
        <v>-97403000</v>
      </c>
      <c r="J125" s="19">
        <v>-250008000</v>
      </c>
      <c r="K125" s="19">
        <v>-107468000</v>
      </c>
      <c r="L125" s="19">
        <v>-46682000</v>
      </c>
      <c r="M125" s="19">
        <v>-101886000</v>
      </c>
      <c r="N125" s="19">
        <v>-185111000</v>
      </c>
      <c r="O125" s="19">
        <v>-154761000</v>
      </c>
      <c r="P125" s="19">
        <v>-32761000</v>
      </c>
      <c r="Q125" s="19">
        <v>-34336000</v>
      </c>
      <c r="R125" s="19">
        <v>-102519000</v>
      </c>
      <c r="S125" s="19">
        <v>-37938000</v>
      </c>
      <c r="T125" s="19">
        <v>-133978000</v>
      </c>
      <c r="U125" s="19">
        <v>-171855000</v>
      </c>
      <c r="V125" s="19">
        <v>-162013000</v>
      </c>
      <c r="W125" s="19">
        <v>-53916000</v>
      </c>
      <c r="X125" s="19">
        <v>-81177000</v>
      </c>
      <c r="Y125" s="19">
        <v>-153524000</v>
      </c>
      <c r="Z125" s="19">
        <v>-96692000</v>
      </c>
      <c r="AA125" s="19">
        <v>681313000</v>
      </c>
      <c r="AB125" s="19">
        <v>-440667000</v>
      </c>
      <c r="AC125" s="19">
        <v>-444440000</v>
      </c>
      <c r="AD125" s="19">
        <v>-523837000</v>
      </c>
      <c r="AE125" s="19">
        <v>-368198000</v>
      </c>
      <c r="AF125" s="19">
        <v>-276056000</v>
      </c>
      <c r="AG125" s="19">
        <v>-118961000</v>
      </c>
    </row>
    <row r="126" spans="1:47" x14ac:dyDescent="0.2">
      <c r="A126" t="s">
        <v>1345</v>
      </c>
      <c r="B126" s="19">
        <v>-122271000</v>
      </c>
      <c r="C126" s="19">
        <v>-5300000</v>
      </c>
      <c r="D126" s="19">
        <v>-7700000</v>
      </c>
      <c r="E126" s="19">
        <v>-10000000</v>
      </c>
      <c r="F126" s="19">
        <v>-9983000</v>
      </c>
      <c r="G126" s="19">
        <v>-18356000</v>
      </c>
      <c r="H126" s="19">
        <v>-38448000</v>
      </c>
      <c r="I126" s="19">
        <v>-97403000</v>
      </c>
      <c r="J126" s="19">
        <v>-250008000</v>
      </c>
      <c r="K126" s="19">
        <v>-107468000</v>
      </c>
      <c r="L126" s="19">
        <v>-46682000</v>
      </c>
      <c r="M126" s="19">
        <v>-101886000</v>
      </c>
      <c r="N126" s="19">
        <v>-185111000</v>
      </c>
      <c r="O126" s="19">
        <v>-154761000</v>
      </c>
      <c r="P126" s="19">
        <v>-32761000</v>
      </c>
      <c r="Q126" s="19">
        <v>-34336000</v>
      </c>
      <c r="R126" s="19">
        <v>-102519000</v>
      </c>
      <c r="S126" s="19">
        <v>-37938000</v>
      </c>
      <c r="T126" s="19">
        <v>-133978000</v>
      </c>
      <c r="U126" s="19">
        <v>-171855000</v>
      </c>
      <c r="V126" s="19">
        <v>-162013000</v>
      </c>
      <c r="W126" s="19">
        <v>-53916000</v>
      </c>
      <c r="X126" s="19">
        <v>-81177000</v>
      </c>
      <c r="Y126" s="19">
        <v>-153524000</v>
      </c>
      <c r="Z126" s="19">
        <v>-96692000</v>
      </c>
      <c r="AA126" s="19">
        <v>681313000</v>
      </c>
      <c r="AB126" s="19">
        <v>-440667000</v>
      </c>
      <c r="AC126" s="19">
        <v>-444440000</v>
      </c>
      <c r="AD126" s="19">
        <v>-523837000</v>
      </c>
      <c r="AE126" s="19">
        <v>-368198000</v>
      </c>
      <c r="AF126" s="19">
        <v>-276056000</v>
      </c>
      <c r="AG126" s="19">
        <v>-118961000</v>
      </c>
    </row>
    <row r="127" spans="1:47" x14ac:dyDescent="0.2">
      <c r="A127" t="s">
        <v>1346</v>
      </c>
      <c r="B127" s="19">
        <v>-122271000</v>
      </c>
      <c r="C127" s="19">
        <v>-5300000</v>
      </c>
      <c r="D127" s="19">
        <v>-7700000</v>
      </c>
      <c r="E127" s="19">
        <v>-10000000</v>
      </c>
      <c r="F127" s="19">
        <v>-9983000</v>
      </c>
      <c r="G127" s="19">
        <v>-18356000</v>
      </c>
      <c r="H127" s="19">
        <v>-38448000</v>
      </c>
      <c r="I127" s="19">
        <v>-97403000</v>
      </c>
      <c r="J127" s="19">
        <v>-250008000</v>
      </c>
      <c r="K127" s="19">
        <v>-107468000</v>
      </c>
      <c r="L127" s="19">
        <v>-46682000</v>
      </c>
      <c r="M127" s="19">
        <v>-101886000</v>
      </c>
      <c r="N127" s="19">
        <v>-185111000</v>
      </c>
      <c r="O127" s="19">
        <v>-154761000</v>
      </c>
      <c r="P127" s="19">
        <v>-32761000</v>
      </c>
      <c r="Q127" s="19">
        <v>-34336000</v>
      </c>
      <c r="R127" s="19">
        <v>-102519000</v>
      </c>
      <c r="S127" s="19">
        <v>-37938000</v>
      </c>
      <c r="T127" s="19">
        <v>-133978000</v>
      </c>
      <c r="U127" s="19">
        <v>-171855000</v>
      </c>
      <c r="V127" s="19">
        <v>-162013000</v>
      </c>
      <c r="W127" s="19">
        <v>-53916000</v>
      </c>
      <c r="X127" s="19">
        <v>-81177000</v>
      </c>
      <c r="Y127" s="19">
        <v>-153524000</v>
      </c>
      <c r="Z127" s="19">
        <v>-96692000</v>
      </c>
      <c r="AA127" s="19">
        <v>681313000</v>
      </c>
      <c r="AB127" s="19">
        <v>-440667000</v>
      </c>
      <c r="AC127" s="19">
        <v>-444440000</v>
      </c>
      <c r="AD127" s="19">
        <v>-523837000</v>
      </c>
      <c r="AE127" s="19">
        <v>-368198000</v>
      </c>
      <c r="AF127" s="19">
        <v>-276056000</v>
      </c>
      <c r="AG127" s="19">
        <v>-118961000</v>
      </c>
    </row>
    <row r="128" spans="1:47" x14ac:dyDescent="0.2">
      <c r="A128" t="s">
        <v>1347</v>
      </c>
      <c r="B128" s="19">
        <v>-122271000</v>
      </c>
      <c r="C128" s="19">
        <v>-5300000</v>
      </c>
      <c r="D128" s="19">
        <v>-7700000</v>
      </c>
      <c r="E128" s="19">
        <v>-10000000</v>
      </c>
      <c r="F128" s="19">
        <v>-9983000</v>
      </c>
      <c r="G128" s="19">
        <v>-18356000</v>
      </c>
      <c r="H128" s="19">
        <v>-38448000</v>
      </c>
      <c r="I128" s="19">
        <v>-97403000</v>
      </c>
      <c r="J128" s="19">
        <v>-250008000</v>
      </c>
      <c r="K128" s="19">
        <v>-107468000</v>
      </c>
      <c r="L128" s="19">
        <v>-46682000</v>
      </c>
      <c r="M128" s="19">
        <v>-101886000</v>
      </c>
      <c r="N128" s="19">
        <v>-185111000</v>
      </c>
      <c r="O128" s="19">
        <v>-154761000</v>
      </c>
      <c r="P128" s="19">
        <v>-32761000</v>
      </c>
      <c r="Q128" s="19">
        <v>-34336000</v>
      </c>
      <c r="R128" s="19">
        <v>-102519000</v>
      </c>
      <c r="S128" s="19">
        <v>-37938000</v>
      </c>
      <c r="T128" s="19">
        <v>-133978000</v>
      </c>
      <c r="U128" s="19">
        <v>-171855000</v>
      </c>
      <c r="V128" s="19">
        <v>-162013000</v>
      </c>
      <c r="W128" s="19">
        <v>-53916000</v>
      </c>
      <c r="X128" s="19">
        <v>-81177000</v>
      </c>
      <c r="Y128" s="19">
        <v>-153524000</v>
      </c>
      <c r="Z128" s="19">
        <v>-96692000</v>
      </c>
      <c r="AA128" s="19">
        <v>681313000</v>
      </c>
      <c r="AB128" s="19">
        <v>-440667000</v>
      </c>
      <c r="AC128" s="19">
        <v>-444440000</v>
      </c>
      <c r="AD128" s="19">
        <v>-523837000</v>
      </c>
      <c r="AE128" s="19">
        <v>-368198000</v>
      </c>
      <c r="AF128" s="19">
        <v>-276056000</v>
      </c>
      <c r="AG128" s="19">
        <v>-118961000</v>
      </c>
    </row>
    <row r="129" spans="1:47" x14ac:dyDescent="0.2">
      <c r="A129" t="s">
        <v>1312</v>
      </c>
      <c r="B129" s="19">
        <v>-122271000</v>
      </c>
      <c r="C129" s="19">
        <v>-5300000</v>
      </c>
      <c r="D129" s="19">
        <v>-7700000</v>
      </c>
      <c r="E129" s="19">
        <v>-10000000</v>
      </c>
      <c r="F129" s="19">
        <v>-9983000</v>
      </c>
      <c r="G129" s="19">
        <v>-18356000</v>
      </c>
      <c r="H129" s="19">
        <v>-38448000</v>
      </c>
      <c r="I129" s="19">
        <v>-97403000</v>
      </c>
      <c r="J129" s="19">
        <v>-250008000</v>
      </c>
      <c r="K129" s="19">
        <v>-107468000</v>
      </c>
      <c r="L129" s="19">
        <v>-46682000</v>
      </c>
      <c r="M129" s="19">
        <v>-101886000</v>
      </c>
      <c r="N129" s="19">
        <v>-185111000</v>
      </c>
      <c r="O129" s="19">
        <v>-154761000</v>
      </c>
      <c r="P129" s="19">
        <v>-32761000</v>
      </c>
      <c r="Q129" s="19">
        <v>-34336000</v>
      </c>
      <c r="R129" s="19">
        <v>-102519000</v>
      </c>
      <c r="S129" s="19">
        <v>-37938000</v>
      </c>
      <c r="T129" s="19">
        <v>-133978000</v>
      </c>
      <c r="U129" s="19">
        <v>-171855000</v>
      </c>
      <c r="V129" s="19">
        <v>-162013000</v>
      </c>
      <c r="W129" s="19">
        <v>-53916000</v>
      </c>
      <c r="X129" s="19">
        <v>-81177000</v>
      </c>
      <c r="Y129" s="19">
        <v>-153524000</v>
      </c>
      <c r="Z129" s="19">
        <v>-96692000</v>
      </c>
      <c r="AA129" s="19">
        <v>681313000</v>
      </c>
      <c r="AB129" s="19">
        <v>-440667000</v>
      </c>
      <c r="AC129" s="19">
        <v>-444440000</v>
      </c>
      <c r="AD129" s="19">
        <v>-523837000</v>
      </c>
      <c r="AE129" s="19">
        <v>-368198000</v>
      </c>
      <c r="AF129" s="19">
        <v>-276056000</v>
      </c>
      <c r="AG129" s="19">
        <v>-118961000</v>
      </c>
    </row>
    <row r="130" spans="1:47" x14ac:dyDescent="0.2">
      <c r="A130" t="s">
        <v>1313</v>
      </c>
      <c r="B130">
        <v>-8.64</v>
      </c>
      <c r="C130">
        <v>-6.45</v>
      </c>
      <c r="D130">
        <v>-5.85</v>
      </c>
      <c r="E130">
        <v>-6.6</v>
      </c>
      <c r="F130">
        <v>-5.4</v>
      </c>
      <c r="G130">
        <v>-8.7750000000000004</v>
      </c>
      <c r="H130">
        <v>-16.95</v>
      </c>
      <c r="I130">
        <v>-34.799999999999997</v>
      </c>
      <c r="J130">
        <v>-70.650000000000006</v>
      </c>
      <c r="K130">
        <v>-29.1</v>
      </c>
      <c r="L130">
        <v>-12.6</v>
      </c>
      <c r="M130">
        <v>-19.5</v>
      </c>
      <c r="N130">
        <v>-32.25</v>
      </c>
      <c r="O130">
        <v>-25.8</v>
      </c>
      <c r="P130">
        <v>-5.4</v>
      </c>
      <c r="Q130">
        <v>-5.55</v>
      </c>
      <c r="R130">
        <v>-16.649999999999999</v>
      </c>
      <c r="S130">
        <v>-6</v>
      </c>
      <c r="T130">
        <v>-17.850000000000001</v>
      </c>
      <c r="U130">
        <v>-22.5</v>
      </c>
      <c r="V130">
        <v>-21</v>
      </c>
      <c r="W130">
        <v>-6.3</v>
      </c>
      <c r="X130">
        <v>-9.15</v>
      </c>
      <c r="Y130">
        <v>-16.5</v>
      </c>
      <c r="Z130">
        <v>-9.3000000000000007</v>
      </c>
      <c r="AA130">
        <v>60.3</v>
      </c>
      <c r="AB130">
        <v>-37.799999999999997</v>
      </c>
      <c r="AC130">
        <v>-37.35</v>
      </c>
      <c r="AD130">
        <v>-42.9</v>
      </c>
      <c r="AE130">
        <v>-29.55</v>
      </c>
      <c r="AF130">
        <v>-21.75</v>
      </c>
      <c r="AG130">
        <v>-8.6999999999999993</v>
      </c>
    </row>
    <row r="131" spans="1:47" x14ac:dyDescent="0.2">
      <c r="A131" t="s">
        <v>1314</v>
      </c>
      <c r="B131">
        <v>-8.64</v>
      </c>
      <c r="C131">
        <v>-6.45</v>
      </c>
      <c r="D131">
        <v>-5.85</v>
      </c>
      <c r="E131">
        <v>-6.6</v>
      </c>
      <c r="F131">
        <v>-5.4</v>
      </c>
      <c r="G131">
        <v>-8.7750000000000004</v>
      </c>
      <c r="H131">
        <v>-16.95</v>
      </c>
      <c r="I131">
        <v>-34.799999999999997</v>
      </c>
      <c r="J131">
        <v>-70.650000000000006</v>
      </c>
      <c r="K131">
        <v>-29.1</v>
      </c>
      <c r="L131">
        <v>-12.6</v>
      </c>
      <c r="M131">
        <v>-19.5</v>
      </c>
      <c r="N131">
        <v>-32.25</v>
      </c>
      <c r="O131">
        <v>-25.8</v>
      </c>
      <c r="P131">
        <v>-5.4</v>
      </c>
      <c r="Q131">
        <v>-5.55</v>
      </c>
      <c r="R131">
        <v>-16.649999999999999</v>
      </c>
      <c r="S131">
        <v>-6</v>
      </c>
      <c r="T131">
        <v>-17.850000000000001</v>
      </c>
      <c r="U131">
        <v>-22.5</v>
      </c>
      <c r="V131">
        <v>-21</v>
      </c>
      <c r="W131">
        <v>-6.3</v>
      </c>
      <c r="X131">
        <v>-9.15</v>
      </c>
      <c r="Y131">
        <v>-16.5</v>
      </c>
      <c r="Z131">
        <v>-9.3000000000000007</v>
      </c>
      <c r="AA131">
        <v>56.7</v>
      </c>
      <c r="AB131">
        <v>-37.799999999999997</v>
      </c>
      <c r="AC131">
        <v>-37.35</v>
      </c>
      <c r="AD131">
        <v>-42.9</v>
      </c>
      <c r="AE131">
        <v>-29.55</v>
      </c>
      <c r="AF131">
        <v>-21.75</v>
      </c>
      <c r="AG131">
        <v>-8.6999999999999993</v>
      </c>
    </row>
    <row r="132" spans="1:47" x14ac:dyDescent="0.2">
      <c r="A132" t="s">
        <v>1315</v>
      </c>
      <c r="B132" s="19">
        <v>14021924</v>
      </c>
      <c r="C132" s="19">
        <v>821705</v>
      </c>
      <c r="D132" s="19">
        <v>1316239</v>
      </c>
      <c r="E132" s="19">
        <v>1515152</v>
      </c>
      <c r="F132" s="19">
        <v>1838933</v>
      </c>
      <c r="G132" s="19">
        <v>2095866</v>
      </c>
      <c r="H132" s="19">
        <v>2267733</v>
      </c>
      <c r="I132" s="19">
        <v>2799866</v>
      </c>
      <c r="J132" s="19">
        <v>3542400</v>
      </c>
      <c r="K132" s="19">
        <v>3685466</v>
      </c>
      <c r="L132" s="19">
        <v>3721400</v>
      </c>
      <c r="M132" s="19">
        <v>5230733</v>
      </c>
      <c r="N132" s="19">
        <v>5727666</v>
      </c>
      <c r="O132" s="19">
        <v>5985933</v>
      </c>
      <c r="P132" s="19">
        <v>6125066</v>
      </c>
      <c r="Q132" s="19">
        <v>6160466</v>
      </c>
      <c r="R132" s="19">
        <v>6184800</v>
      </c>
      <c r="S132" s="19">
        <v>6271933</v>
      </c>
      <c r="T132" s="19">
        <v>7529466</v>
      </c>
      <c r="U132" s="19">
        <v>7654666</v>
      </c>
      <c r="V132" s="19">
        <v>7715466</v>
      </c>
      <c r="W132" s="19">
        <v>8458200</v>
      </c>
      <c r="X132" s="19">
        <v>8830533</v>
      </c>
      <c r="Y132" s="19">
        <v>9306400</v>
      </c>
      <c r="Z132" s="19">
        <v>10396866</v>
      </c>
      <c r="AA132" s="19">
        <v>11306666</v>
      </c>
      <c r="AB132" s="19">
        <v>11666200</v>
      </c>
      <c r="AC132" s="19">
        <v>11905400</v>
      </c>
      <c r="AD132" s="19">
        <v>12219866</v>
      </c>
      <c r="AE132" s="19">
        <v>12475866</v>
      </c>
      <c r="AF132" s="19">
        <v>12666733</v>
      </c>
      <c r="AG132" s="19">
        <v>13710733</v>
      </c>
    </row>
    <row r="133" spans="1:47" x14ac:dyDescent="0.2">
      <c r="A133" t="s">
        <v>1316</v>
      </c>
      <c r="B133" s="19">
        <v>14021924</v>
      </c>
      <c r="C133" s="19">
        <v>821705</v>
      </c>
      <c r="D133" s="19">
        <v>1316239</v>
      </c>
      <c r="E133" s="19">
        <v>1515152</v>
      </c>
      <c r="F133" s="19">
        <v>1838933</v>
      </c>
      <c r="G133" s="19">
        <v>2095866</v>
      </c>
      <c r="H133" s="19">
        <v>2267733</v>
      </c>
      <c r="I133" s="19">
        <v>2799866</v>
      </c>
      <c r="J133" s="19">
        <v>3542400</v>
      </c>
      <c r="K133" s="19">
        <v>3685466</v>
      </c>
      <c r="L133" s="19">
        <v>3721400</v>
      </c>
      <c r="M133" s="19">
        <v>5230733</v>
      </c>
      <c r="N133" s="19">
        <v>5727666</v>
      </c>
      <c r="O133" s="19">
        <v>5985933</v>
      </c>
      <c r="P133" s="19">
        <v>6125066</v>
      </c>
      <c r="Q133" s="19">
        <v>6160466</v>
      </c>
      <c r="R133" s="19">
        <v>6184800</v>
      </c>
      <c r="S133" s="19">
        <v>6271933</v>
      </c>
      <c r="T133" s="19">
        <v>7529466</v>
      </c>
      <c r="U133" s="19">
        <v>7654666</v>
      </c>
      <c r="V133" s="19">
        <v>7715466</v>
      </c>
      <c r="W133" s="19">
        <v>8458200</v>
      </c>
      <c r="X133" s="19">
        <v>8830533</v>
      </c>
      <c r="Y133" s="19">
        <v>9306400</v>
      </c>
      <c r="Z133" s="19">
        <v>10396866</v>
      </c>
      <c r="AA133" s="19">
        <v>12007933</v>
      </c>
      <c r="AB133" s="19">
        <v>11666200</v>
      </c>
      <c r="AC133" s="19">
        <v>11905400</v>
      </c>
      <c r="AD133" s="19">
        <v>12219866</v>
      </c>
      <c r="AE133" s="19">
        <v>12475866</v>
      </c>
      <c r="AF133" s="19">
        <v>12666733</v>
      </c>
      <c r="AG133" s="19">
        <v>13710733</v>
      </c>
    </row>
    <row r="134" spans="1:47" x14ac:dyDescent="0.2">
      <c r="A134" t="s">
        <v>1317</v>
      </c>
      <c r="B134" s="19">
        <v>-100762000</v>
      </c>
      <c r="C134" s="19">
        <v>-5700000</v>
      </c>
      <c r="D134" s="19">
        <v>-8800000</v>
      </c>
      <c r="E134" s="19">
        <v>-11500000</v>
      </c>
      <c r="F134" s="19">
        <v>-13724000</v>
      </c>
      <c r="G134" s="19">
        <v>-21990000</v>
      </c>
      <c r="H134" s="19">
        <v>-40484000</v>
      </c>
      <c r="I134" s="19">
        <v>-66139000</v>
      </c>
      <c r="J134" s="19">
        <v>-256963000</v>
      </c>
      <c r="K134" s="19">
        <v>-100081000</v>
      </c>
      <c r="L134" s="19">
        <v>-66185000</v>
      </c>
      <c r="M134" s="19">
        <v>-73942000</v>
      </c>
      <c r="N134" s="19">
        <v>-182633000</v>
      </c>
      <c r="O134" s="19">
        <v>-159230000</v>
      </c>
      <c r="P134" s="19">
        <v>-36148000</v>
      </c>
      <c r="Q134" s="19">
        <v>-82652000</v>
      </c>
      <c r="R134" s="19">
        <v>-95132000</v>
      </c>
      <c r="S134" s="19">
        <v>-28255000</v>
      </c>
      <c r="T134" s="19">
        <v>-123937000</v>
      </c>
      <c r="U134" s="19">
        <v>-141201000</v>
      </c>
      <c r="V134" s="19">
        <v>-120130000</v>
      </c>
      <c r="W134" s="19">
        <v>-16485000</v>
      </c>
      <c r="X134" s="19">
        <v>-29371000</v>
      </c>
      <c r="Y134" s="19">
        <v>-112855000</v>
      </c>
      <c r="Z134" s="19">
        <v>-59642000</v>
      </c>
      <c r="AA134" s="19">
        <v>687932000</v>
      </c>
      <c r="AB134" s="19">
        <v>-440035000</v>
      </c>
      <c r="AC134" s="19">
        <v>-425111000</v>
      </c>
      <c r="AD134" s="19">
        <v>-446103000</v>
      </c>
      <c r="AE134" s="19">
        <v>-376166000</v>
      </c>
      <c r="AF134" s="19">
        <v>-263684000</v>
      </c>
      <c r="AG134" s="19">
        <v>-105198000</v>
      </c>
    </row>
    <row r="135" spans="1:47" x14ac:dyDescent="0.2">
      <c r="A135" t="s">
        <v>1318</v>
      </c>
      <c r="B135" s="19">
        <v>214064000</v>
      </c>
      <c r="C135" s="19">
        <v>7400000</v>
      </c>
      <c r="D135" s="19">
        <v>12200000</v>
      </c>
      <c r="E135" s="19">
        <v>18400000</v>
      </c>
      <c r="F135" s="19">
        <v>29973000</v>
      </c>
      <c r="G135" s="19">
        <v>43785000</v>
      </c>
      <c r="H135" s="19">
        <v>71952000</v>
      </c>
      <c r="I135" s="19">
        <v>115476000</v>
      </c>
      <c r="J135" s="19">
        <v>188171000</v>
      </c>
      <c r="K135" s="19">
        <v>194926000</v>
      </c>
      <c r="L135" s="19">
        <v>172442000</v>
      </c>
      <c r="M135" s="19">
        <v>188212000</v>
      </c>
      <c r="N135" s="19">
        <v>301053000</v>
      </c>
      <c r="O135" s="19">
        <v>376948000</v>
      </c>
      <c r="P135" s="19">
        <v>309175000</v>
      </c>
      <c r="Q135" s="19">
        <v>171379000</v>
      </c>
      <c r="R135" s="19">
        <v>167063000</v>
      </c>
      <c r="S135" s="19">
        <v>174718000</v>
      </c>
      <c r="T135" s="19">
        <v>195417000</v>
      </c>
      <c r="U135" s="19">
        <v>220717000</v>
      </c>
      <c r="V135" s="19">
        <v>269051000</v>
      </c>
      <c r="W135" s="19">
        <v>217192000</v>
      </c>
      <c r="X135" s="19">
        <v>260155000</v>
      </c>
      <c r="Y135" s="19">
        <v>278291000</v>
      </c>
      <c r="Z135" s="19">
        <v>351372000</v>
      </c>
      <c r="AA135" s="19">
        <v>505391000</v>
      </c>
      <c r="AB135" s="19">
        <v>554652000</v>
      </c>
      <c r="AC135" s="19">
        <v>532837000</v>
      </c>
      <c r="AD135" s="19">
        <v>548010000</v>
      </c>
      <c r="AE135" s="19">
        <v>332291000</v>
      </c>
      <c r="AF135" s="19">
        <v>225347000</v>
      </c>
      <c r="AG135" s="19">
        <v>228345000</v>
      </c>
    </row>
    <row r="136" spans="1:47" x14ac:dyDescent="0.2">
      <c r="A136" t="s">
        <v>1319</v>
      </c>
      <c r="B136" s="19">
        <v>-122271000</v>
      </c>
      <c r="C136" s="19">
        <v>-5300000</v>
      </c>
      <c r="D136" s="19">
        <v>-7700000</v>
      </c>
      <c r="E136" s="19">
        <v>-10000000</v>
      </c>
      <c r="F136" s="19">
        <v>-9983000</v>
      </c>
      <c r="G136" s="19">
        <v>-18356000</v>
      </c>
      <c r="H136" s="19">
        <v>-38448000</v>
      </c>
      <c r="I136" s="19">
        <v>-97403000</v>
      </c>
      <c r="J136" s="19">
        <v>-250008000</v>
      </c>
      <c r="K136" s="19">
        <v>-107468000</v>
      </c>
      <c r="L136" s="19">
        <v>-46682000</v>
      </c>
      <c r="M136" s="19">
        <v>-101886000</v>
      </c>
      <c r="N136" s="19">
        <v>-185111000</v>
      </c>
      <c r="O136" s="19">
        <v>-154761000</v>
      </c>
      <c r="P136" s="19">
        <v>-32761000</v>
      </c>
      <c r="Q136" s="19">
        <v>-34336000</v>
      </c>
      <c r="R136" s="19">
        <v>-102519000</v>
      </c>
      <c r="S136" s="19">
        <v>-37938000</v>
      </c>
      <c r="T136" s="19">
        <v>-133978000</v>
      </c>
      <c r="U136" s="19">
        <v>-171855000</v>
      </c>
      <c r="V136" s="19">
        <v>-162013000</v>
      </c>
      <c r="W136" s="19">
        <v>-53916000</v>
      </c>
      <c r="X136" s="19">
        <v>-81177000</v>
      </c>
      <c r="Y136" s="19">
        <v>-153524000</v>
      </c>
      <c r="Z136" s="19">
        <v>-96692000</v>
      </c>
      <c r="AA136" s="19">
        <v>681313000</v>
      </c>
      <c r="AB136" s="19">
        <v>-440667000</v>
      </c>
      <c r="AC136" s="19">
        <v>-444440000</v>
      </c>
      <c r="AD136" s="19">
        <v>-523837000</v>
      </c>
      <c r="AE136" s="19">
        <v>-368198000</v>
      </c>
      <c r="AF136" s="19">
        <v>-276056000</v>
      </c>
      <c r="AG136" s="19">
        <v>-118961000</v>
      </c>
    </row>
    <row r="137" spans="1:47" x14ac:dyDescent="0.2">
      <c r="A137" t="s">
        <v>1320</v>
      </c>
      <c r="B137" s="14">
        <v>-160511117.71000001</v>
      </c>
      <c r="C137" s="19">
        <v>-5660000</v>
      </c>
      <c r="D137" s="19">
        <v>-8480000</v>
      </c>
      <c r="E137" s="19">
        <v>-10960000</v>
      </c>
      <c r="F137" s="19">
        <v>-9983000</v>
      </c>
      <c r="G137" s="19">
        <v>-18356000</v>
      </c>
      <c r="H137" s="19">
        <v>-32514000</v>
      </c>
      <c r="I137" s="19">
        <v>-72212600</v>
      </c>
      <c r="J137" s="19">
        <v>-159735000</v>
      </c>
      <c r="K137" s="19">
        <v>-106870400</v>
      </c>
      <c r="L137" s="19">
        <v>-66007400</v>
      </c>
      <c r="M137" s="14">
        <v>-92938314.751000002</v>
      </c>
      <c r="N137" s="14">
        <v>-98156354.827000007</v>
      </c>
      <c r="O137" s="19">
        <v>-139955400</v>
      </c>
      <c r="P137" s="19">
        <v>-65476800</v>
      </c>
      <c r="Q137" s="14">
        <v>-81966916.395999998</v>
      </c>
      <c r="R137" s="14">
        <v>-103364912.428</v>
      </c>
      <c r="S137" s="19">
        <v>-29763600</v>
      </c>
      <c r="T137" s="19">
        <v>-133978000</v>
      </c>
      <c r="U137" s="19">
        <v>-170766250</v>
      </c>
      <c r="V137" s="19">
        <v>-162013000</v>
      </c>
      <c r="W137" s="19">
        <v>-53916000</v>
      </c>
      <c r="X137" s="19">
        <v>-72729600</v>
      </c>
      <c r="Y137" s="19">
        <v>-153524000</v>
      </c>
      <c r="Z137" s="19">
        <v>-87103400</v>
      </c>
      <c r="AA137" s="19">
        <v>681313000</v>
      </c>
      <c r="AB137" s="19">
        <v>-440667000</v>
      </c>
      <c r="AC137" s="19">
        <v>-411452030</v>
      </c>
      <c r="AD137" s="19">
        <v>-517980210</v>
      </c>
      <c r="AE137" s="19">
        <v>-287220630</v>
      </c>
      <c r="AF137" s="14">
        <v>-147689999.97099999</v>
      </c>
      <c r="AG137" s="14">
        <v>-143631435.56999999</v>
      </c>
    </row>
    <row r="138" spans="1:47" x14ac:dyDescent="0.2">
      <c r="A138" t="s">
        <v>1321</v>
      </c>
      <c r="B138" s="19">
        <v>11222000</v>
      </c>
      <c r="Q138" s="19">
        <v>12495000</v>
      </c>
      <c r="R138" s="19">
        <v>3688000</v>
      </c>
      <c r="S138" s="19">
        <v>1545000</v>
      </c>
      <c r="T138" s="19">
        <v>2244000</v>
      </c>
      <c r="U138" s="19">
        <v>3298000</v>
      </c>
      <c r="V138" s="19">
        <v>1124000</v>
      </c>
      <c r="W138" s="19">
        <v>814000</v>
      </c>
      <c r="X138" s="19">
        <v>1680000</v>
      </c>
      <c r="Y138" s="19">
        <v>2387000</v>
      </c>
      <c r="Z138" s="19">
        <v>4520000</v>
      </c>
      <c r="AA138" s="19">
        <v>37571000</v>
      </c>
      <c r="AB138" s="19">
        <v>46335000</v>
      </c>
      <c r="AC138" s="19">
        <v>18282000</v>
      </c>
      <c r="AD138" s="19">
        <v>2731000</v>
      </c>
      <c r="AE138" s="19">
        <v>6783000</v>
      </c>
      <c r="AF138" s="19">
        <v>19009000</v>
      </c>
      <c r="AG138" s="19">
        <v>14500000</v>
      </c>
    </row>
    <row r="139" spans="1:47" x14ac:dyDescent="0.2">
      <c r="A139" t="s">
        <v>1322</v>
      </c>
      <c r="B139" s="19">
        <v>26541000</v>
      </c>
      <c r="Q139" s="19">
        <v>15192000</v>
      </c>
      <c r="R139" s="19">
        <v>12176000</v>
      </c>
      <c r="S139" s="19">
        <v>11174000</v>
      </c>
      <c r="T139" s="19">
        <v>10223000</v>
      </c>
      <c r="U139" s="19">
        <v>33546000</v>
      </c>
      <c r="V139" s="19">
        <v>40762000</v>
      </c>
      <c r="W139" s="19">
        <v>38757000</v>
      </c>
      <c r="X139" s="19">
        <v>38901000</v>
      </c>
      <c r="Y139" s="19">
        <v>42180000</v>
      </c>
      <c r="Z139" s="19">
        <v>40954000</v>
      </c>
      <c r="AA139" s="19">
        <v>42778000</v>
      </c>
      <c r="AB139" s="19">
        <v>46354000</v>
      </c>
      <c r="AC139" s="19">
        <v>37118000</v>
      </c>
      <c r="AD139" s="19">
        <v>47313000</v>
      </c>
      <c r="AE139" s="19">
        <v>28911000</v>
      </c>
      <c r="AF139" s="19">
        <v>25334000</v>
      </c>
      <c r="AG139" s="19">
        <v>28112000</v>
      </c>
    </row>
    <row r="140" spans="1:47" x14ac:dyDescent="0.2">
      <c r="A140" t="s">
        <v>1323</v>
      </c>
      <c r="B140" s="19">
        <v>-15319000</v>
      </c>
      <c r="Q140" s="19">
        <v>-2697000</v>
      </c>
      <c r="R140" s="19">
        <v>-8488000</v>
      </c>
      <c r="S140" s="19">
        <v>-9629000</v>
      </c>
      <c r="T140" s="19">
        <v>-7979000</v>
      </c>
      <c r="U140" s="19">
        <v>-30248000</v>
      </c>
      <c r="V140" s="19">
        <v>-39638000</v>
      </c>
      <c r="W140" s="19">
        <v>-37943000</v>
      </c>
      <c r="X140" s="19">
        <v>-37221000</v>
      </c>
      <c r="Y140" s="19">
        <v>-39793000</v>
      </c>
      <c r="Z140" s="19">
        <v>-36434000</v>
      </c>
      <c r="AA140" s="19">
        <v>-5207000</v>
      </c>
      <c r="AB140" s="19">
        <v>-19000</v>
      </c>
      <c r="AC140" s="19">
        <v>-18836000</v>
      </c>
      <c r="AD140" s="19">
        <v>-44582000</v>
      </c>
      <c r="AE140" s="19">
        <v>-22128000</v>
      </c>
      <c r="AF140" s="19">
        <v>-6325000</v>
      </c>
      <c r="AG140" s="19">
        <v>-13612000</v>
      </c>
    </row>
    <row r="141" spans="1:47" x14ac:dyDescent="0.2">
      <c r="A141" t="s">
        <v>1281</v>
      </c>
      <c r="B141" s="19">
        <v>-89269000</v>
      </c>
      <c r="C141" s="19">
        <v>-5700000</v>
      </c>
      <c r="D141" s="19">
        <v>-8800000</v>
      </c>
      <c r="E141" s="19">
        <v>-11500000</v>
      </c>
      <c r="F141" s="19">
        <v>-13724000</v>
      </c>
      <c r="G141" s="19">
        <v>-21990000</v>
      </c>
      <c r="H141" s="19">
        <v>-30594000</v>
      </c>
      <c r="I141" s="19">
        <v>-63847000</v>
      </c>
      <c r="J141" s="19">
        <v>-110703000</v>
      </c>
      <c r="K141" s="19">
        <v>-100081000</v>
      </c>
      <c r="L141" s="19">
        <v>-66185000</v>
      </c>
      <c r="M141" s="19">
        <v>-73942000</v>
      </c>
      <c r="N141" s="19">
        <v>-174774000</v>
      </c>
      <c r="O141" s="19">
        <v>-159230000</v>
      </c>
      <c r="P141" s="19">
        <v>-36148000</v>
      </c>
      <c r="Q141" s="19">
        <v>-19950000</v>
      </c>
      <c r="R141" s="19">
        <v>-90596000</v>
      </c>
      <c r="S141" s="19">
        <v>-25883000</v>
      </c>
      <c r="T141" s="19">
        <v>-122737000</v>
      </c>
      <c r="U141" s="19">
        <v>-137903000</v>
      </c>
      <c r="V141" s="19">
        <v>-119006000</v>
      </c>
      <c r="W141" s="19">
        <v>-15671000</v>
      </c>
      <c r="X141" s="19">
        <v>-41770000</v>
      </c>
      <c r="Y141" s="19">
        <v>-110468000</v>
      </c>
      <c r="Z141" s="19">
        <v>-55122000</v>
      </c>
      <c r="AA141" s="19">
        <v>725503000</v>
      </c>
      <c r="AB141" s="19">
        <v>-393700000</v>
      </c>
      <c r="AC141" s="19">
        <v>-406829000</v>
      </c>
      <c r="AD141" s="19">
        <v>-475967000</v>
      </c>
      <c r="AE141" s="19">
        <v>-336072000</v>
      </c>
      <c r="AF141" s="19">
        <v>-250922000</v>
      </c>
      <c r="AG141" s="19">
        <v>-91088000</v>
      </c>
    </row>
    <row r="142" spans="1:47" x14ac:dyDescent="0.2">
      <c r="A142" t="s">
        <v>1278</v>
      </c>
      <c r="B142" s="19"/>
      <c r="C142" s="19">
        <v>-5200000</v>
      </c>
      <c r="D142" s="19">
        <v>-7700000</v>
      </c>
      <c r="E142" s="19">
        <v>-10300000</v>
      </c>
      <c r="F142" s="19">
        <v>-11286000</v>
      </c>
      <c r="G142" s="19">
        <v>-18392000</v>
      </c>
      <c r="H142" s="19">
        <v>-23340000</v>
      </c>
      <c r="I142" s="19">
        <v>-53723000</v>
      </c>
      <c r="J142" s="19">
        <v>-70318000</v>
      </c>
      <c r="K142" s="19">
        <v>-81112000</v>
      </c>
      <c r="L142" s="19">
        <v>-47768000</v>
      </c>
      <c r="M142" s="19">
        <v>-54755000</v>
      </c>
      <c r="N142" s="19">
        <v>-148543000</v>
      </c>
      <c r="O142" s="19">
        <v>-125721000</v>
      </c>
      <c r="P142" s="19">
        <v>-7120000</v>
      </c>
      <c r="Q142" s="19">
        <v>2539000</v>
      </c>
      <c r="R142" s="19">
        <v>-75715000</v>
      </c>
      <c r="S142" s="19">
        <v>-9332000</v>
      </c>
      <c r="T142" s="19">
        <v>-107786000</v>
      </c>
      <c r="U142" s="19">
        <v>-123395000</v>
      </c>
      <c r="V142" s="19">
        <v>-104731000</v>
      </c>
      <c r="W142" s="19">
        <v>-2744000</v>
      </c>
      <c r="X142" s="19">
        <v>-28915000</v>
      </c>
      <c r="Y142" s="19">
        <v>-95117000</v>
      </c>
      <c r="Z142" s="19">
        <v>-40381000</v>
      </c>
      <c r="AA142" s="19"/>
      <c r="AB142" s="19"/>
      <c r="AC142" s="19"/>
      <c r="AD142" s="19"/>
      <c r="AE142" s="19"/>
      <c r="AF142" s="19"/>
      <c r="AG142" s="19"/>
    </row>
    <row r="143" spans="1:47" x14ac:dyDescent="0.2">
      <c r="A143" t="s">
        <v>1364</v>
      </c>
      <c r="B143" s="19">
        <v>12412000000</v>
      </c>
      <c r="C143" s="19">
        <v>-500000</v>
      </c>
      <c r="D143" s="19">
        <v>-1100000</v>
      </c>
      <c r="E143" s="19">
        <v>-1200000</v>
      </c>
      <c r="J143" s="19">
        <v>4169000</v>
      </c>
      <c r="K143" s="19">
        <v>7020000</v>
      </c>
      <c r="L143" s="19">
        <v>480000</v>
      </c>
      <c r="M143" s="19">
        <v>4535000</v>
      </c>
      <c r="N143" s="19">
        <v>1703000</v>
      </c>
      <c r="O143" s="19">
        <v>118089000</v>
      </c>
      <c r="P143" s="19">
        <v>147517000</v>
      </c>
      <c r="Q143" s="19">
        <v>35037000</v>
      </c>
      <c r="R143" s="19">
        <v>30948000</v>
      </c>
      <c r="S143" s="19">
        <v>25667000</v>
      </c>
      <c r="T143" s="19">
        <v>21891000</v>
      </c>
      <c r="U143" s="19">
        <v>30428000</v>
      </c>
      <c r="V143" s="19">
        <v>38509000</v>
      </c>
      <c r="W143" s="19">
        <v>28533000</v>
      </c>
      <c r="X143" s="19">
        <v>34102000</v>
      </c>
      <c r="Y143" s="19">
        <v>30215000</v>
      </c>
      <c r="Z143" s="19">
        <v>30547000</v>
      </c>
      <c r="AA143" s="19">
        <v>24412000000</v>
      </c>
      <c r="AB143" s="19">
        <v>21374000000</v>
      </c>
      <c r="AC143" s="19">
        <v>19477000000</v>
      </c>
      <c r="AD143" s="19">
        <v>24897000000</v>
      </c>
      <c r="AE143" s="19">
        <v>21635000000</v>
      </c>
      <c r="AF143" s="19">
        <v>33768000000</v>
      </c>
      <c r="AG143" s="19">
        <v>30686000000</v>
      </c>
    </row>
    <row r="144" spans="1:47" x14ac:dyDescent="0.2">
      <c r="A144" s="46" t="s">
        <v>1412</v>
      </c>
      <c r="B144" s="19"/>
      <c r="C144" s="48">
        <f t="shared" ref="C144:AU144" si="46">IFERROR(C143/C$3,0)</f>
        <v>-0.13511180124673056</v>
      </c>
      <c r="D144" s="48">
        <f t="shared" si="46"/>
        <v>-0.15278442484980292</v>
      </c>
      <c r="E144" s="48">
        <f t="shared" si="46"/>
        <v>-8.4371303526306507E-2</v>
      </c>
      <c r="F144" s="48">
        <f t="shared" si="46"/>
        <v>0</v>
      </c>
      <c r="G144" s="48">
        <f t="shared" si="46"/>
        <v>0</v>
      </c>
      <c r="H144" s="48">
        <f t="shared" si="46"/>
        <v>0</v>
      </c>
      <c r="I144" s="48">
        <f t="shared" si="46"/>
        <v>0</v>
      </c>
      <c r="J144" s="48">
        <f t="shared" si="46"/>
        <v>2.9606033089533679E-2</v>
      </c>
      <c r="K144" s="48">
        <f t="shared" si="46"/>
        <v>4.1182839707787404E-2</v>
      </c>
      <c r="L144" s="48">
        <f t="shared" si="46"/>
        <v>2.5788415938291908E-3</v>
      </c>
      <c r="M144" s="48">
        <f t="shared" si="46"/>
        <v>2.3093410062159134E-2</v>
      </c>
      <c r="N144" s="48">
        <f t="shared" si="46"/>
        <v>8.0804813060404868E-3</v>
      </c>
      <c r="O144" s="48">
        <f t="shared" si="46"/>
        <v>0.33795618812054451</v>
      </c>
      <c r="P144" s="48">
        <f t="shared" si="46"/>
        <v>0.34365481254712293</v>
      </c>
      <c r="Q144" s="48">
        <f t="shared" si="46"/>
        <v>0.25767932941310095</v>
      </c>
      <c r="R144" s="48">
        <f t="shared" si="46"/>
        <v>0.28545242515741065</v>
      </c>
      <c r="S144" s="48">
        <f t="shared" si="46"/>
        <v>0.10989123395593128</v>
      </c>
      <c r="T144" s="48">
        <f t="shared" si="46"/>
        <v>0.2119310347099258</v>
      </c>
      <c r="U144" s="48">
        <f t="shared" si="46"/>
        <v>0.26694450856621615</v>
      </c>
      <c r="V144" s="48">
        <f t="shared" si="46"/>
        <v>0.18711677842329591</v>
      </c>
      <c r="W144" s="48">
        <f t="shared" si="46"/>
        <v>0.1044959743517692</v>
      </c>
      <c r="X144" s="48">
        <f t="shared" si="46"/>
        <v>0.10871250070101558</v>
      </c>
      <c r="Y144" s="48">
        <f t="shared" si="46"/>
        <v>0.13620948670604405</v>
      </c>
      <c r="Z144" s="48">
        <f t="shared" si="46"/>
        <v>7.5886441359824822E-2</v>
      </c>
      <c r="AA144" s="48">
        <f t="shared" si="46"/>
        <v>15.961808969365812</v>
      </c>
      <c r="AB144" s="48">
        <f t="shared" si="46"/>
        <v>147.75883377106609</v>
      </c>
      <c r="AC144" s="48">
        <f t="shared" si="46"/>
        <v>103.43562784415195</v>
      </c>
      <c r="AD144" s="48">
        <f t="shared" si="46"/>
        <v>201.17737508199528</v>
      </c>
      <c r="AE144" s="48">
        <f t="shared" si="46"/>
        <v>208.00477732007167</v>
      </c>
      <c r="AF144" s="48">
        <f t="shared" si="46"/>
        <v>352.87488834228611</v>
      </c>
      <c r="AG144" s="48">
        <f t="shared" si="46"/>
        <v>302.68354221614737</v>
      </c>
      <c r="AH144" s="48">
        <f t="shared" si="46"/>
        <v>0</v>
      </c>
      <c r="AI144" s="48">
        <f t="shared" si="46"/>
        <v>0</v>
      </c>
      <c r="AJ144" s="48">
        <f t="shared" si="46"/>
        <v>0</v>
      </c>
      <c r="AK144" s="48">
        <f t="shared" si="46"/>
        <v>0</v>
      </c>
      <c r="AL144" s="48">
        <f t="shared" si="46"/>
        <v>0</v>
      </c>
      <c r="AM144" s="48">
        <f t="shared" si="46"/>
        <v>0</v>
      </c>
      <c r="AN144" s="48">
        <f t="shared" si="46"/>
        <v>0</v>
      </c>
      <c r="AO144" s="48">
        <f t="shared" si="46"/>
        <v>0</v>
      </c>
      <c r="AP144" s="48">
        <f t="shared" si="46"/>
        <v>0</v>
      </c>
      <c r="AQ144" s="48">
        <f t="shared" si="46"/>
        <v>0</v>
      </c>
      <c r="AR144" s="48">
        <f t="shared" si="46"/>
        <v>0</v>
      </c>
      <c r="AS144" s="48">
        <f t="shared" si="46"/>
        <v>0</v>
      </c>
      <c r="AT144" s="48">
        <f t="shared" si="46"/>
        <v>0</v>
      </c>
      <c r="AU144" s="48">
        <f t="shared" si="46"/>
        <v>0</v>
      </c>
    </row>
    <row r="145" spans="1:47" x14ac:dyDescent="0.2">
      <c r="A145" t="s">
        <v>1325</v>
      </c>
      <c r="B145" s="19">
        <v>-122271000</v>
      </c>
      <c r="C145" s="19">
        <v>-5300000</v>
      </c>
      <c r="D145" s="19">
        <v>-7700000</v>
      </c>
      <c r="E145" s="19">
        <v>-10000000</v>
      </c>
      <c r="F145" s="19">
        <v>-9983000</v>
      </c>
      <c r="G145" s="19">
        <v>-18356000</v>
      </c>
      <c r="H145" s="19">
        <v>-38448000</v>
      </c>
      <c r="I145" s="19">
        <v>-97403000</v>
      </c>
      <c r="J145" s="19">
        <v>-250008000</v>
      </c>
      <c r="K145" s="19">
        <v>-107468000</v>
      </c>
      <c r="L145" s="19">
        <v>-46682000</v>
      </c>
      <c r="M145" s="19">
        <v>-101886000</v>
      </c>
      <c r="N145" s="19">
        <v>-185111000</v>
      </c>
      <c r="O145" s="19">
        <v>-154761000</v>
      </c>
      <c r="P145" s="19">
        <v>-32761000</v>
      </c>
      <c r="Q145" s="19">
        <v>-34336000</v>
      </c>
      <c r="R145" s="19">
        <v>-102519000</v>
      </c>
      <c r="S145" s="19">
        <v>-37938000</v>
      </c>
      <c r="T145" s="19">
        <v>-133978000</v>
      </c>
      <c r="U145" s="19">
        <v>-171855000</v>
      </c>
      <c r="V145" s="19">
        <v>-162013000</v>
      </c>
      <c r="W145" s="19">
        <v>-53916000</v>
      </c>
      <c r="X145" s="19">
        <v>-81177000</v>
      </c>
      <c r="Y145" s="19">
        <v>-153524000</v>
      </c>
      <c r="Z145" s="19">
        <v>-96692000</v>
      </c>
      <c r="AA145" s="19">
        <v>681313000</v>
      </c>
      <c r="AB145" s="19">
        <v>-440667000</v>
      </c>
      <c r="AC145" s="19">
        <v>-444440000</v>
      </c>
      <c r="AD145" s="19">
        <v>-523837000</v>
      </c>
      <c r="AE145" s="19">
        <v>-368198000</v>
      </c>
      <c r="AF145" s="19">
        <v>-276056000</v>
      </c>
      <c r="AG145" s="19">
        <v>-118961000</v>
      </c>
    </row>
    <row r="146" spans="1:47" x14ac:dyDescent="0.2">
      <c r="A146" t="s">
        <v>1326</v>
      </c>
      <c r="B146" s="19">
        <v>38368000</v>
      </c>
      <c r="C146" s="19">
        <v>600000</v>
      </c>
      <c r="D146" s="19">
        <v>1300000</v>
      </c>
      <c r="E146" s="19">
        <v>1600000</v>
      </c>
      <c r="H146" s="19">
        <v>-9890000</v>
      </c>
      <c r="I146" s="19">
        <v>-41984000</v>
      </c>
      <c r="J146" s="19">
        <v>-150455000</v>
      </c>
      <c r="K146" s="19">
        <v>-996000</v>
      </c>
      <c r="L146" s="19">
        <v>32209000</v>
      </c>
      <c r="M146" s="19">
        <v>-8962000</v>
      </c>
      <c r="N146" s="19">
        <v>-87019000</v>
      </c>
      <c r="O146" s="19">
        <v>-24676000</v>
      </c>
      <c r="P146" s="19">
        <v>50332000</v>
      </c>
      <c r="Q146" s="19">
        <v>48749000</v>
      </c>
      <c r="R146" s="19">
        <v>848000</v>
      </c>
      <c r="S146" s="19">
        <v>-12576000</v>
      </c>
      <c r="T146">
        <v>0</v>
      </c>
      <c r="U146" s="19">
        <v>-1675000</v>
      </c>
      <c r="V146">
        <v>0</v>
      </c>
      <c r="W146">
        <v>0</v>
      </c>
      <c r="X146" s="19">
        <v>-14079000</v>
      </c>
      <c r="Y146">
        <v>0</v>
      </c>
      <c r="Z146" s="19">
        <v>-15981000</v>
      </c>
      <c r="AA146">
        <v>0</v>
      </c>
      <c r="AB146">
        <v>0</v>
      </c>
      <c r="AC146" s="19">
        <v>-45189000</v>
      </c>
      <c r="AD146" s="19">
        <v>-8023000</v>
      </c>
      <c r="AE146" s="19">
        <v>-102503000</v>
      </c>
      <c r="AF146" s="19">
        <v>-128459000</v>
      </c>
      <c r="AG146" s="19">
        <v>24720000</v>
      </c>
    </row>
    <row r="147" spans="1:47" x14ac:dyDescent="0.2">
      <c r="A147" t="s">
        <v>1327</v>
      </c>
      <c r="B147" s="19">
        <v>38368000</v>
      </c>
      <c r="C147" s="19">
        <v>600000</v>
      </c>
      <c r="D147" s="19">
        <v>1300000</v>
      </c>
      <c r="E147" s="19">
        <v>1600000</v>
      </c>
      <c r="H147" s="19">
        <v>-9890000</v>
      </c>
      <c r="I147" s="19">
        <v>-41984000</v>
      </c>
      <c r="J147" s="19">
        <v>-150455000</v>
      </c>
      <c r="K147" s="19">
        <v>-996000</v>
      </c>
      <c r="L147" s="19">
        <v>32209000</v>
      </c>
      <c r="M147" s="19">
        <v>-8962000</v>
      </c>
      <c r="N147" s="19">
        <v>-87019000</v>
      </c>
      <c r="O147" s="19">
        <v>-24676000</v>
      </c>
      <c r="P147" s="19">
        <v>50332000</v>
      </c>
      <c r="Q147" s="19">
        <v>48749000</v>
      </c>
      <c r="R147" s="19">
        <v>848000</v>
      </c>
      <c r="S147" s="19">
        <v>-12576000</v>
      </c>
      <c r="T147">
        <v>0</v>
      </c>
      <c r="U147" s="19">
        <v>-1675000</v>
      </c>
      <c r="V147">
        <v>0</v>
      </c>
      <c r="W147">
        <v>0</v>
      </c>
      <c r="X147" s="19">
        <v>-14079000</v>
      </c>
      <c r="Y147">
        <v>0</v>
      </c>
      <c r="Z147" s="19">
        <v>-15981000</v>
      </c>
      <c r="AA147">
        <v>0</v>
      </c>
      <c r="AB147">
        <v>0</v>
      </c>
      <c r="AC147" s="19">
        <v>-45189000</v>
      </c>
      <c r="AD147" s="19">
        <v>-8023000</v>
      </c>
      <c r="AE147" s="19">
        <v>-102503000</v>
      </c>
      <c r="AF147" s="19">
        <v>-128459000</v>
      </c>
      <c r="AG147" s="19">
        <v>24720000</v>
      </c>
    </row>
    <row r="148" spans="1:47" x14ac:dyDescent="0.2">
      <c r="A148" t="s">
        <v>1328</v>
      </c>
      <c r="B148" s="19">
        <v>-125672000</v>
      </c>
      <c r="C148" s="19">
        <v>-5800000</v>
      </c>
      <c r="D148" s="19">
        <v>-9000000</v>
      </c>
      <c r="E148" s="19">
        <v>-11900000</v>
      </c>
      <c r="F148" s="19">
        <v>-11286000</v>
      </c>
      <c r="G148" s="19">
        <v>-18392000</v>
      </c>
      <c r="H148" s="19">
        <v>-13450000</v>
      </c>
      <c r="I148" s="19">
        <v>-11739000</v>
      </c>
      <c r="J148" s="19">
        <v>80137000</v>
      </c>
      <c r="K148" s="19">
        <v>-80116000</v>
      </c>
      <c r="L148" s="19">
        <v>-79977000</v>
      </c>
      <c r="M148" s="19">
        <v>-45793000</v>
      </c>
      <c r="N148" s="19">
        <v>-61524000</v>
      </c>
      <c r="O148" s="19">
        <v>-101045000</v>
      </c>
      <c r="P148" s="19">
        <v>-57452000</v>
      </c>
      <c r="Q148" s="19">
        <v>-46210000</v>
      </c>
      <c r="R148" s="19">
        <v>-76563000</v>
      </c>
      <c r="S148" s="19">
        <v>3244000</v>
      </c>
      <c r="T148" s="19">
        <v>-107786000</v>
      </c>
      <c r="U148" s="19">
        <v>-121720000</v>
      </c>
      <c r="V148" s="19">
        <v>-104731000</v>
      </c>
      <c r="W148" s="19">
        <v>-2744000</v>
      </c>
      <c r="X148" s="19">
        <v>-14836000</v>
      </c>
      <c r="Y148" s="19">
        <v>-95117000</v>
      </c>
      <c r="Z148" s="19">
        <v>-24400000</v>
      </c>
      <c r="AA148" s="19">
        <v>736373000</v>
      </c>
      <c r="AB148" s="19">
        <v>-380544000</v>
      </c>
      <c r="AC148" s="19">
        <v>-347458000</v>
      </c>
      <c r="AD148" s="19">
        <v>-453798000</v>
      </c>
      <c r="AE148" s="19">
        <v>-220539000</v>
      </c>
      <c r="AF148" s="19">
        <v>-114648000</v>
      </c>
      <c r="AG148" s="19">
        <v>-111417000</v>
      </c>
    </row>
    <row r="150" spans="1:47" x14ac:dyDescent="0.2">
      <c r="A150" t="s">
        <v>1329</v>
      </c>
      <c r="B150">
        <v>3.0000000000000001E-3</v>
      </c>
      <c r="C150">
        <v>0.4</v>
      </c>
      <c r="D150">
        <v>0.4</v>
      </c>
      <c r="E150">
        <v>0.4</v>
      </c>
      <c r="F150">
        <v>0.4</v>
      </c>
      <c r="G150">
        <v>0.4</v>
      </c>
      <c r="H150">
        <v>0.4</v>
      </c>
      <c r="I150">
        <v>0.4</v>
      </c>
      <c r="J150">
        <v>0.4</v>
      </c>
      <c r="K150">
        <v>0.4</v>
      </c>
      <c r="L150">
        <v>0.4</v>
      </c>
      <c r="M150">
        <v>2E-3</v>
      </c>
      <c r="N150">
        <v>1E-3</v>
      </c>
      <c r="O150">
        <v>0.4</v>
      </c>
      <c r="P150">
        <v>0.35</v>
      </c>
      <c r="Q150">
        <v>2.3E-2</v>
      </c>
      <c r="R150">
        <v>2E-3</v>
      </c>
      <c r="S150">
        <v>0.35</v>
      </c>
      <c r="T150">
        <v>0.35</v>
      </c>
      <c r="U150">
        <v>0.35</v>
      </c>
      <c r="V150">
        <v>0.35</v>
      </c>
      <c r="W150">
        <v>8.9999999999999993E-3</v>
      </c>
      <c r="X150">
        <v>0.4</v>
      </c>
      <c r="Y150">
        <v>0.4</v>
      </c>
      <c r="Z150">
        <v>0.4</v>
      </c>
      <c r="AA150">
        <v>2E-3</v>
      </c>
      <c r="AB150">
        <v>0.27</v>
      </c>
      <c r="AC150">
        <v>0.27</v>
      </c>
      <c r="AD150">
        <v>0.27</v>
      </c>
      <c r="AE150">
        <v>0.21</v>
      </c>
      <c r="AF150">
        <v>1E-3</v>
      </c>
      <c r="AG150">
        <v>2E-3</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AG64">
    <sortCondition ref="C1:AG1"/>
  </sortState>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119-62EE-3F4E-9A02-7C4EA74995E5}">
  <dimension ref="A1:AU151"/>
  <sheetViews>
    <sheetView workbookViewId="0"/>
  </sheetViews>
  <sheetFormatPr baseColWidth="10" defaultRowHeight="16" x14ac:dyDescent="0.2"/>
  <sheetData>
    <row r="1" spans="1:47" x14ac:dyDescent="0.2">
      <c r="A1" t="s">
        <v>1283</v>
      </c>
      <c r="B1" t="s">
        <v>1284</v>
      </c>
      <c r="C1" s="17">
        <v>43434</v>
      </c>
      <c r="D1" s="17">
        <v>43799</v>
      </c>
      <c r="E1" s="17">
        <v>44165</v>
      </c>
      <c r="F1" s="17">
        <v>44530</v>
      </c>
      <c r="G1" s="17">
        <v>44895</v>
      </c>
      <c r="H1" s="17">
        <v>45260</v>
      </c>
      <c r="I1" s="17">
        <v>45626</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47995825.577287763</v>
      </c>
      <c r="D3">
        <f t="shared" ref="D3:I3" si="0">D$2*D90</f>
        <v>39269296.289559647</v>
      </c>
      <c r="E3">
        <f t="shared" si="0"/>
        <v>21943682.958951794</v>
      </c>
      <c r="F3">
        <f t="shared" si="0"/>
        <v>36128575.256665707</v>
      </c>
      <c r="G3">
        <f t="shared" si="0"/>
        <v>43644265.306008898</v>
      </c>
      <c r="H3">
        <f t="shared" si="0"/>
        <v>81746875.248999983</v>
      </c>
      <c r="I3">
        <f t="shared" si="0"/>
        <v>56185470</v>
      </c>
    </row>
    <row r="4" spans="1:47" x14ac:dyDescent="0.2">
      <c r="A4" t="s">
        <v>1332</v>
      </c>
      <c r="C4">
        <f t="shared" ref="C4:I4" si="1">C$2*C91</f>
        <v>47995825.577287763</v>
      </c>
      <c r="D4">
        <f t="shared" si="1"/>
        <v>39269296.289559647</v>
      </c>
      <c r="E4">
        <f t="shared" si="1"/>
        <v>21943682.958951794</v>
      </c>
      <c r="F4">
        <f t="shared" si="1"/>
        <v>36128575.256665707</v>
      </c>
      <c r="G4">
        <f t="shared" si="1"/>
        <v>43644265.306008898</v>
      </c>
      <c r="H4">
        <f t="shared" si="1"/>
        <v>81746875.248999983</v>
      </c>
      <c r="I4">
        <f t="shared" si="1"/>
        <v>56185470</v>
      </c>
    </row>
    <row r="5" spans="1:47" x14ac:dyDescent="0.2">
      <c r="A5" t="s">
        <v>1287</v>
      </c>
      <c r="C5">
        <f t="shared" ref="C5:I5" si="2">C$2*C92</f>
        <v>60477636.715027243</v>
      </c>
      <c r="D5">
        <f t="shared" si="2"/>
        <v>67332676.405087471</v>
      </c>
      <c r="E5">
        <f t="shared" si="2"/>
        <v>101964241.3047186</v>
      </c>
      <c r="F5">
        <f t="shared" si="2"/>
        <v>179290028.12077641</v>
      </c>
      <c r="G5">
        <f t="shared" si="2"/>
        <v>251393770.29008576</v>
      </c>
      <c r="H5">
        <f t="shared" si="2"/>
        <v>246396955.34999996</v>
      </c>
      <c r="I5">
        <f t="shared" si="2"/>
        <v>275603280</v>
      </c>
    </row>
    <row r="6" spans="1:47" x14ac:dyDescent="0.2">
      <c r="A6" t="s">
        <v>1333</v>
      </c>
      <c r="C6">
        <f t="shared" ref="C6:I6" si="3">C$2*C93</f>
        <v>8553609.9736393113</v>
      </c>
      <c r="D6">
        <f t="shared" si="3"/>
        <v>10507991.67304752</v>
      </c>
      <c r="E6">
        <f t="shared" si="3"/>
        <v>20083026.115462672</v>
      </c>
      <c r="F6">
        <f t="shared" si="3"/>
        <v>37891892.610369191</v>
      </c>
      <c r="G6">
        <f t="shared" si="3"/>
        <v>42932434.536267899</v>
      </c>
      <c r="H6">
        <f t="shared" si="3"/>
        <v>45554501.953999996</v>
      </c>
      <c r="I6">
        <f t="shared" si="3"/>
        <v>47322320</v>
      </c>
    </row>
    <row r="7" spans="1:47" x14ac:dyDescent="0.2">
      <c r="A7" t="s">
        <v>1334</v>
      </c>
      <c r="C7">
        <f t="shared" ref="C7:I7" si="4">C$2*C94</f>
        <v>8553609.9736393113</v>
      </c>
      <c r="D7">
        <f t="shared" si="4"/>
        <v>10507991.67304752</v>
      </c>
      <c r="E7">
        <f t="shared" si="4"/>
        <v>20083026.115462672</v>
      </c>
      <c r="F7">
        <f t="shared" si="4"/>
        <v>37891892.610369191</v>
      </c>
      <c r="G7">
        <f t="shared" si="4"/>
        <v>42932434.536267899</v>
      </c>
      <c r="H7">
        <f t="shared" si="4"/>
        <v>45554501.953999996</v>
      </c>
      <c r="I7">
        <f t="shared" si="4"/>
        <v>47322320</v>
      </c>
    </row>
    <row r="8" spans="1:47" x14ac:dyDescent="0.2">
      <c r="A8" s="46" t="s">
        <v>1408</v>
      </c>
      <c r="C8">
        <f t="shared" ref="C8:I8" si="5">C$2*C95</f>
        <v>0.17821570669443779</v>
      </c>
      <c r="D8">
        <f t="shared" si="5"/>
        <v>0.26758798007391932</v>
      </c>
      <c r="E8">
        <f t="shared" si="5"/>
        <v>0.91520763187429865</v>
      </c>
      <c r="F8">
        <f t="shared" si="5"/>
        <v>1.0488067226890756</v>
      </c>
      <c r="G8">
        <f t="shared" si="5"/>
        <v>0.98369016491055472</v>
      </c>
      <c r="H8">
        <f t="shared" si="5"/>
        <v>0.55726291451803545</v>
      </c>
      <c r="I8">
        <f t="shared" si="5"/>
        <v>0.8422519202918477</v>
      </c>
    </row>
    <row r="9" spans="1:47" x14ac:dyDescent="0.2">
      <c r="A9" t="s">
        <v>1335</v>
      </c>
      <c r="C9">
        <f t="shared" ref="C9:I9" si="6">C$2*C96</f>
        <v>8553609.9736393113</v>
      </c>
      <c r="D9">
        <f t="shared" si="6"/>
        <v>10507991.67304752</v>
      </c>
      <c r="E9">
        <f t="shared" si="6"/>
        <v>20083026.115462672</v>
      </c>
      <c r="F9">
        <f t="shared" si="6"/>
        <v>37891892.610369191</v>
      </c>
      <c r="G9">
        <f t="shared" si="6"/>
        <v>42932434.536267899</v>
      </c>
      <c r="H9">
        <f t="shared" si="6"/>
        <v>45554501.953999996</v>
      </c>
      <c r="I9">
        <f t="shared" si="6"/>
        <v>47322320</v>
      </c>
    </row>
    <row r="10" spans="1:47" x14ac:dyDescent="0.2">
      <c r="A10" s="46" t="s">
        <v>1409</v>
      </c>
      <c r="C10">
        <f t="shared" ref="C10:I10" si="7">C$2*C97</f>
        <v>0.17821570669443779</v>
      </c>
      <c r="D10">
        <f t="shared" si="7"/>
        <v>0.26758798007391932</v>
      </c>
      <c r="E10">
        <f t="shared" si="7"/>
        <v>0.91520763187429865</v>
      </c>
      <c r="F10">
        <f t="shared" si="7"/>
        <v>1.0488067226890756</v>
      </c>
      <c r="G10">
        <f t="shared" si="7"/>
        <v>0.98369016491055472</v>
      </c>
      <c r="H10">
        <f t="shared" si="7"/>
        <v>0.55726291451803545</v>
      </c>
      <c r="I10">
        <f t="shared" si="7"/>
        <v>0.8422519202918477</v>
      </c>
    </row>
    <row r="11" spans="1:47" x14ac:dyDescent="0.2">
      <c r="A11" t="s">
        <v>1336</v>
      </c>
      <c r="C11">
        <f t="shared" ref="C11:I11" si="8">C$2*C98</f>
        <v>51924026.741387926</v>
      </c>
      <c r="D11">
        <f t="shared" si="8"/>
        <v>56824684.732039951</v>
      </c>
      <c r="E11">
        <f t="shared" si="8"/>
        <v>81881215.189255923</v>
      </c>
      <c r="F11">
        <f t="shared" si="8"/>
        <v>141398135.51040721</v>
      </c>
      <c r="G11">
        <f t="shared" si="8"/>
        <v>208461335.75381789</v>
      </c>
      <c r="H11">
        <f t="shared" si="8"/>
        <v>200842453.39599997</v>
      </c>
      <c r="I11">
        <f t="shared" si="8"/>
        <v>228280960</v>
      </c>
    </row>
    <row r="12" spans="1:47" x14ac:dyDescent="0.2">
      <c r="A12" t="s">
        <v>1293</v>
      </c>
      <c r="C12">
        <f t="shared" ref="C12:I12" si="9">C$2*C99</f>
        <v>-12481811.137739474</v>
      </c>
      <c r="D12">
        <f t="shared" si="9"/>
        <v>-28063380.115527824</v>
      </c>
      <c r="E12">
        <f t="shared" si="9"/>
        <v>-80020558.345766813</v>
      </c>
      <c r="F12">
        <f t="shared" si="9"/>
        <v>-143161452.86411071</v>
      </c>
      <c r="G12">
        <f t="shared" si="9"/>
        <v>-207749504.98407689</v>
      </c>
      <c r="H12">
        <f t="shared" si="9"/>
        <v>-164650080.10099998</v>
      </c>
      <c r="I12">
        <f t="shared" si="9"/>
        <v>-219417810</v>
      </c>
    </row>
    <row r="13" spans="1:47" x14ac:dyDescent="0.2">
      <c r="A13" s="46" t="s">
        <v>1410</v>
      </c>
      <c r="C13">
        <f t="shared" ref="C13:I13" si="10">C$2*C100</f>
        <v>-0.26006034874095441</v>
      </c>
      <c r="D13">
        <f t="shared" si="10"/>
        <v>-0.71463924152338099</v>
      </c>
      <c r="E13">
        <f t="shared" si="10"/>
        <v>-3.6466329966329969</v>
      </c>
      <c r="F13">
        <f t="shared" si="10"/>
        <v>-3.9625546218487395</v>
      </c>
      <c r="G13">
        <f t="shared" si="10"/>
        <v>-4.7600642037952721</v>
      </c>
      <c r="H13">
        <f t="shared" si="10"/>
        <v>-2.014145245301155</v>
      </c>
      <c r="I13">
        <f t="shared" si="10"/>
        <v>-3.9052411593246443</v>
      </c>
    </row>
    <row r="14" spans="1:47" x14ac:dyDescent="0.2">
      <c r="A14" t="s">
        <v>1295</v>
      </c>
      <c r="C14">
        <f t="shared" ref="C14:I14" si="11">C$2*C101</f>
        <v>1048374.7315608265</v>
      </c>
      <c r="D14">
        <f t="shared" si="11"/>
        <v>979366.02669767907</v>
      </c>
      <c r="E14">
        <f t="shared" si="11"/>
        <v>1485077.5335856266</v>
      </c>
      <c r="F14">
        <f t="shared" si="11"/>
        <v>999456.04827683617</v>
      </c>
      <c r="G14">
        <f t="shared" si="11"/>
        <v>3962524.6182248998</v>
      </c>
      <c r="H14">
        <f t="shared" si="11"/>
        <v>11802207.104999999</v>
      </c>
      <c r="I14">
        <f t="shared" si="11"/>
        <v>20319840</v>
      </c>
    </row>
    <row r="15" spans="1:47" x14ac:dyDescent="0.2">
      <c r="A15" t="s">
        <v>1337</v>
      </c>
      <c r="C15">
        <f t="shared" ref="C15:I15" si="12">C$2*C102</f>
        <v>1048374.7315608265</v>
      </c>
      <c r="D15">
        <f t="shared" si="12"/>
        <v>979366.02669767907</v>
      </c>
      <c r="E15">
        <f t="shared" si="12"/>
        <v>1485077.5335856266</v>
      </c>
      <c r="F15">
        <f t="shared" si="12"/>
        <v>999456.04827683617</v>
      </c>
      <c r="G15">
        <f t="shared" si="12"/>
        <v>3962524.6182248998</v>
      </c>
      <c r="H15">
        <f t="shared" si="12"/>
        <v>11802207.104999999</v>
      </c>
      <c r="I15">
        <f t="shared" si="12"/>
        <v>20319840</v>
      </c>
    </row>
    <row r="16" spans="1:47" x14ac:dyDescent="0.2">
      <c r="A16" s="46"/>
      <c r="C16">
        <f t="shared" ref="C16:I16" si="13">C$2*C103</f>
        <v>2.1843039867553208E-2</v>
      </c>
      <c r="D16">
        <f t="shared" si="13"/>
        <v>2.4939739675397716E-2</v>
      </c>
      <c r="E16">
        <f t="shared" si="13"/>
        <v>6.7676767676767682E-2</v>
      </c>
      <c r="F16">
        <f t="shared" si="13"/>
        <v>2.7663865546218486E-2</v>
      </c>
      <c r="G16">
        <f t="shared" si="13"/>
        <v>9.079141533124499E-2</v>
      </c>
      <c r="H16">
        <f t="shared" si="13"/>
        <v>0.14437502435476121</v>
      </c>
      <c r="I16">
        <f t="shared" si="13"/>
        <v>0.36165649232799868</v>
      </c>
    </row>
    <row r="17" spans="1:9" x14ac:dyDescent="0.2">
      <c r="A17" t="s">
        <v>1304</v>
      </c>
      <c r="C17">
        <f t="shared" ref="C17:I17" si="14">C$2*C104</f>
        <v>-11433436.406178648</v>
      </c>
      <c r="D17">
        <f t="shared" si="14"/>
        <v>-27084014.088830147</v>
      </c>
      <c r="E17">
        <f t="shared" si="14"/>
        <v>-78535480.812181175</v>
      </c>
      <c r="F17">
        <f t="shared" si="14"/>
        <v>-142161996.81583387</v>
      </c>
      <c r="G17">
        <f t="shared" si="14"/>
        <v>-203786980.36585197</v>
      </c>
      <c r="H17">
        <f t="shared" si="14"/>
        <v>-152847872.99599999</v>
      </c>
      <c r="I17">
        <f t="shared" si="14"/>
        <v>-199097970</v>
      </c>
    </row>
    <row r="18" spans="1:9" x14ac:dyDescent="0.2">
      <c r="A18" t="s">
        <v>1305</v>
      </c>
      <c r="C18">
        <f t="shared" ref="C18:I18" si="15">C$2*C105</f>
        <v>649787.27249552449</v>
      </c>
      <c r="D18">
        <f t="shared" si="15"/>
        <v>301634.63966590888</v>
      </c>
      <c r="E18">
        <f t="shared" si="15"/>
        <v>-25286954.520879637</v>
      </c>
      <c r="F18">
        <f t="shared" si="15"/>
        <v>159087.17171842715</v>
      </c>
      <c r="G18">
        <f t="shared" si="15"/>
        <v>0</v>
      </c>
      <c r="H18">
        <f t="shared" si="15"/>
        <v>0</v>
      </c>
      <c r="I18">
        <f t="shared" si="15"/>
        <v>278100</v>
      </c>
    </row>
    <row r="19" spans="1:9" x14ac:dyDescent="0.2">
      <c r="A19" t="s">
        <v>1306</v>
      </c>
      <c r="C19">
        <f t="shared" ref="C19:I19" si="16">C$2*C106</f>
        <v>-12083223.678674173</v>
      </c>
      <c r="D19">
        <f t="shared" si="16"/>
        <v>-27385648.728496056</v>
      </c>
      <c r="E19">
        <f t="shared" si="16"/>
        <v>-53248526.291301541</v>
      </c>
      <c r="F19">
        <f t="shared" si="16"/>
        <v>-142321083.98755229</v>
      </c>
      <c r="G19">
        <f t="shared" si="16"/>
        <v>-203786980.36585197</v>
      </c>
      <c r="H19">
        <f t="shared" si="16"/>
        <v>-152847872.99599999</v>
      </c>
      <c r="I19">
        <f t="shared" si="16"/>
        <v>-199376070</v>
      </c>
    </row>
    <row r="20" spans="1:9" x14ac:dyDescent="0.2">
      <c r="A20" t="s">
        <v>1345</v>
      </c>
      <c r="C20">
        <f t="shared" ref="C20:I20" si="17">C$2*C107</f>
        <v>-12083223.678674173</v>
      </c>
      <c r="D20">
        <f t="shared" si="17"/>
        <v>-27385648.728496056</v>
      </c>
      <c r="E20">
        <f t="shared" si="17"/>
        <v>-53248526.291301541</v>
      </c>
      <c r="F20">
        <f t="shared" si="17"/>
        <v>-142321083.98755229</v>
      </c>
      <c r="G20">
        <f t="shared" si="17"/>
        <v>-203786980.36585197</v>
      </c>
      <c r="H20">
        <f t="shared" si="17"/>
        <v>-152847872.99599999</v>
      </c>
      <c r="I20">
        <f t="shared" si="17"/>
        <v>-199376070</v>
      </c>
    </row>
    <row r="21" spans="1:9" x14ac:dyDescent="0.2">
      <c r="A21" t="s">
        <v>1346</v>
      </c>
      <c r="C21">
        <f t="shared" ref="C21:I21" si="18">C$2*C108</f>
        <v>-12083223.678674173</v>
      </c>
      <c r="D21">
        <f t="shared" si="18"/>
        <v>-27385648.728496056</v>
      </c>
      <c r="E21">
        <f t="shared" si="18"/>
        <v>-53248526.291301541</v>
      </c>
      <c r="F21">
        <f t="shared" si="18"/>
        <v>-142321083.98755229</v>
      </c>
      <c r="G21">
        <f t="shared" si="18"/>
        <v>-203786980.36585197</v>
      </c>
      <c r="H21">
        <f t="shared" si="18"/>
        <v>-152847872.99599999</v>
      </c>
      <c r="I21">
        <f t="shared" si="18"/>
        <v>-199376070</v>
      </c>
    </row>
    <row r="22" spans="1:9" x14ac:dyDescent="0.2">
      <c r="A22" t="s">
        <v>1347</v>
      </c>
      <c r="C22">
        <f t="shared" ref="C22:I22" si="19">C$2*C109</f>
        <v>-12083223.678674173</v>
      </c>
      <c r="D22">
        <f t="shared" si="19"/>
        <v>-27385648.728496056</v>
      </c>
      <c r="E22">
        <f t="shared" si="19"/>
        <v>-53248526.291301541</v>
      </c>
      <c r="F22">
        <f t="shared" si="19"/>
        <v>-142321083.98755229</v>
      </c>
      <c r="G22">
        <f t="shared" si="19"/>
        <v>-203786980.36585197</v>
      </c>
      <c r="H22">
        <f t="shared" si="19"/>
        <v>-152847872.99599999</v>
      </c>
      <c r="I22">
        <f t="shared" si="19"/>
        <v>-199376070</v>
      </c>
    </row>
    <row r="23" spans="1:9" x14ac:dyDescent="0.2">
      <c r="A23" t="s">
        <v>1312</v>
      </c>
      <c r="C23">
        <f t="shared" ref="C23:I23" si="20">C$2*C110</f>
        <v>-12083223.678674173</v>
      </c>
      <c r="D23">
        <f t="shared" si="20"/>
        <v>-27385648.728496056</v>
      </c>
      <c r="E23">
        <f t="shared" si="20"/>
        <v>-53248526.291301541</v>
      </c>
      <c r="F23">
        <f t="shared" si="20"/>
        <v>-142321083.98755229</v>
      </c>
      <c r="G23">
        <f t="shared" si="20"/>
        <v>-203786980.36585197</v>
      </c>
      <c r="H23">
        <f t="shared" si="20"/>
        <v>-152847872.99599999</v>
      </c>
      <c r="I23">
        <f t="shared" si="20"/>
        <v>-199376070</v>
      </c>
    </row>
    <row r="24" spans="1:9" x14ac:dyDescent="0.2">
      <c r="A24" t="s">
        <v>1313</v>
      </c>
      <c r="C24">
        <f t="shared" ref="C24:I24" si="21">C$2*C111</f>
        <v>-0.74975454518714357</v>
      </c>
      <c r="D24">
        <f t="shared" si="21"/>
        <v>-1.3176006854025477</v>
      </c>
      <c r="E24">
        <f t="shared" si="21"/>
        <v>-3.3986849027332746</v>
      </c>
      <c r="F24">
        <f t="shared" si="21"/>
        <v>-3.3153280823763827</v>
      </c>
      <c r="G24">
        <f t="shared" si="21"/>
        <v>-4.1918923106969999</v>
      </c>
      <c r="H24">
        <f t="shared" si="21"/>
        <v>-2.8138415499999994</v>
      </c>
      <c r="I24">
        <f t="shared" si="21"/>
        <v>-2.9664000000000001</v>
      </c>
    </row>
    <row r="25" spans="1:9" x14ac:dyDescent="0.2">
      <c r="A25" t="s">
        <v>1314</v>
      </c>
      <c r="C25">
        <f t="shared" ref="C25:I25" si="22">C$2*C112</f>
        <v>-0.74975454518714357</v>
      </c>
      <c r="D25">
        <f t="shared" si="22"/>
        <v>-1.3176006854025477</v>
      </c>
      <c r="E25">
        <f t="shared" si="22"/>
        <v>-3.3986849027332746</v>
      </c>
      <c r="F25">
        <f t="shared" si="22"/>
        <v>-3.3153280823763827</v>
      </c>
      <c r="G25">
        <f t="shared" si="22"/>
        <v>-4.1918923106969999</v>
      </c>
      <c r="H25">
        <f t="shared" si="22"/>
        <v>-2.8138415499999994</v>
      </c>
      <c r="I25">
        <f t="shared" si="22"/>
        <v>-2.9664000000000001</v>
      </c>
    </row>
    <row r="26" spans="1:9" x14ac:dyDescent="0.2">
      <c r="A26" t="s">
        <v>1315</v>
      </c>
      <c r="C26">
        <f t="shared" ref="C26:I26" si="23">C$2*C113</f>
        <v>20642476.676693756</v>
      </c>
      <c r="D26">
        <f t="shared" si="23"/>
        <v>26223692.779230736</v>
      </c>
      <c r="E26">
        <f t="shared" si="23"/>
        <v>19300373.015557021</v>
      </c>
      <c r="F26">
        <f t="shared" si="23"/>
        <v>52092405.811058782</v>
      </c>
      <c r="G26">
        <f t="shared" si="23"/>
        <v>54921687.202004485</v>
      </c>
      <c r="H26">
        <f t="shared" si="23"/>
        <v>57697450.405126989</v>
      </c>
      <c r="I26">
        <f t="shared" si="23"/>
        <v>69133873.980000004</v>
      </c>
    </row>
    <row r="27" spans="1:9" x14ac:dyDescent="0.2">
      <c r="A27" t="s">
        <v>1316</v>
      </c>
      <c r="C27">
        <f t="shared" ref="C27:I27" si="24">C$2*C114</f>
        <v>20642476.676693756</v>
      </c>
      <c r="D27">
        <f t="shared" si="24"/>
        <v>26223692.779230736</v>
      </c>
      <c r="E27">
        <f t="shared" si="24"/>
        <v>19300373.015557021</v>
      </c>
      <c r="F27">
        <f t="shared" si="24"/>
        <v>52092405.811058782</v>
      </c>
      <c r="G27">
        <f t="shared" si="24"/>
        <v>54921687.202004485</v>
      </c>
      <c r="H27">
        <f t="shared" si="24"/>
        <v>57697450.405126989</v>
      </c>
      <c r="I27">
        <f t="shared" si="24"/>
        <v>69133873.980000004</v>
      </c>
    </row>
    <row r="28" spans="1:9" x14ac:dyDescent="0.2">
      <c r="A28" t="s">
        <v>1317</v>
      </c>
      <c r="C28">
        <f t="shared" ref="C28:I28" si="25">C$2*C115</f>
        <v>-12481811.137739474</v>
      </c>
      <c r="D28">
        <f t="shared" si="25"/>
        <v>-28063380.115527824</v>
      </c>
      <c r="E28">
        <f t="shared" si="25"/>
        <v>-80020558.345766813</v>
      </c>
      <c r="F28">
        <f t="shared" si="25"/>
        <v>-143161452.86411071</v>
      </c>
      <c r="G28">
        <f t="shared" si="25"/>
        <v>-207749504.98407689</v>
      </c>
      <c r="H28">
        <f t="shared" si="25"/>
        <v>-164650080.10099998</v>
      </c>
      <c r="I28">
        <f t="shared" si="25"/>
        <v>-219417810</v>
      </c>
    </row>
    <row r="29" spans="1:9" x14ac:dyDescent="0.2">
      <c r="A29" t="s">
        <v>1318</v>
      </c>
      <c r="C29">
        <f t="shared" ref="C29:I29" si="26">C$2*C116</f>
        <v>60477636.715027243</v>
      </c>
      <c r="D29">
        <f t="shared" si="26"/>
        <v>67332676.405087471</v>
      </c>
      <c r="E29">
        <f t="shared" si="26"/>
        <v>101964241.3047186</v>
      </c>
      <c r="F29">
        <f t="shared" si="26"/>
        <v>179290028.12077641</v>
      </c>
      <c r="G29">
        <f t="shared" si="26"/>
        <v>251393770.29008576</v>
      </c>
      <c r="H29">
        <f t="shared" si="26"/>
        <v>246396955.34999996</v>
      </c>
      <c r="I29">
        <f t="shared" si="26"/>
        <v>275603280</v>
      </c>
    </row>
    <row r="30" spans="1:9" x14ac:dyDescent="0.2">
      <c r="A30" t="s">
        <v>1319</v>
      </c>
      <c r="C30">
        <f t="shared" ref="C30:I30" si="27">C$2*C117</f>
        <v>-12083223.678674173</v>
      </c>
      <c r="D30">
        <f t="shared" si="27"/>
        <v>-27385648.728496056</v>
      </c>
      <c r="E30">
        <f t="shared" si="27"/>
        <v>-53248526.291301541</v>
      </c>
      <c r="F30">
        <f t="shared" si="27"/>
        <v>-142321083.98755229</v>
      </c>
      <c r="G30">
        <f t="shared" si="27"/>
        <v>-203786980.36585197</v>
      </c>
      <c r="H30">
        <f t="shared" si="27"/>
        <v>-152847872.99599999</v>
      </c>
      <c r="I30">
        <f t="shared" si="27"/>
        <v>-199376070</v>
      </c>
    </row>
    <row r="31" spans="1:9" x14ac:dyDescent="0.2">
      <c r="A31" t="s">
        <v>1320</v>
      </c>
      <c r="C31">
        <f t="shared" ref="C31:I31" si="28">C$2*C118</f>
        <v>-12083223.678674173</v>
      </c>
      <c r="D31">
        <f t="shared" si="28"/>
        <v>-27385648.728496056</v>
      </c>
      <c r="E31">
        <f t="shared" si="28"/>
        <v>-53248526.291301541</v>
      </c>
      <c r="F31">
        <f t="shared" si="28"/>
        <v>-142321083.98755229</v>
      </c>
      <c r="G31">
        <f t="shared" si="28"/>
        <v>-203786980.36585197</v>
      </c>
      <c r="H31">
        <f t="shared" si="28"/>
        <v>-152847872.99599999</v>
      </c>
      <c r="I31">
        <f t="shared" si="28"/>
        <v>-199376070</v>
      </c>
    </row>
    <row r="32" spans="1:9" x14ac:dyDescent="0.2">
      <c r="A32" t="s">
        <v>1321</v>
      </c>
      <c r="C32">
        <f t="shared" ref="C32:I32" si="29">C$2*C119</f>
        <v>1048374.7315608265</v>
      </c>
      <c r="D32">
        <f t="shared" si="29"/>
        <v>979366.02669767907</v>
      </c>
      <c r="E32">
        <f t="shared" si="29"/>
        <v>1485077.5335856266</v>
      </c>
      <c r="F32">
        <f t="shared" si="29"/>
        <v>999456.04827683617</v>
      </c>
      <c r="G32">
        <f t="shared" si="29"/>
        <v>3962524.6182248998</v>
      </c>
      <c r="H32">
        <f t="shared" si="29"/>
        <v>11802207.104999999</v>
      </c>
      <c r="I32">
        <f t="shared" si="29"/>
        <v>20319840</v>
      </c>
    </row>
    <row r="33" spans="1:9" x14ac:dyDescent="0.2">
      <c r="A33" s="46" t="s">
        <v>1411</v>
      </c>
      <c r="C33">
        <f t="shared" ref="C33:I33" si="30">C$2*C120</f>
        <v>2.1843039867553208E-2</v>
      </c>
      <c r="D33">
        <f t="shared" si="30"/>
        <v>2.4939739675397716E-2</v>
      </c>
      <c r="E33">
        <f t="shared" si="30"/>
        <v>6.7676767676767682E-2</v>
      </c>
      <c r="F33">
        <f t="shared" si="30"/>
        <v>2.7663865546218486E-2</v>
      </c>
      <c r="G33">
        <f t="shared" si="30"/>
        <v>9.079141533124499E-2</v>
      </c>
      <c r="H33">
        <f t="shared" si="30"/>
        <v>0.14437502435476121</v>
      </c>
      <c r="I33">
        <f t="shared" si="30"/>
        <v>0.36165649232799868</v>
      </c>
    </row>
    <row r="34" spans="1:9" x14ac:dyDescent="0.2">
      <c r="A34" t="s">
        <v>1323</v>
      </c>
      <c r="C34">
        <f t="shared" ref="C34:I34" si="31">C$2*C121</f>
        <v>1048374.7315608265</v>
      </c>
      <c r="D34">
        <f t="shared" si="31"/>
        <v>979366.02669767907</v>
      </c>
      <c r="E34">
        <f t="shared" si="31"/>
        <v>1485077.5335856266</v>
      </c>
      <c r="F34">
        <f t="shared" si="31"/>
        <v>999456.04827683617</v>
      </c>
      <c r="G34">
        <f t="shared" si="31"/>
        <v>3962524.6182248998</v>
      </c>
      <c r="H34">
        <f t="shared" si="31"/>
        <v>11802207.104999999</v>
      </c>
      <c r="I34">
        <f t="shared" si="31"/>
        <v>20319840</v>
      </c>
    </row>
    <row r="35" spans="1:9" x14ac:dyDescent="0.2">
      <c r="A35" t="s">
        <v>1281</v>
      </c>
      <c r="C35">
        <f t="shared" ref="C35:I35" si="32">C$2*C122</f>
        <v>-12481811.137739474</v>
      </c>
      <c r="D35">
        <f t="shared" si="32"/>
        <v>-28063380.115527824</v>
      </c>
      <c r="E35">
        <f t="shared" si="32"/>
        <v>-80020558.345766813</v>
      </c>
      <c r="F35">
        <f t="shared" si="32"/>
        <v>-143161452.86411071</v>
      </c>
      <c r="G35">
        <f t="shared" si="32"/>
        <v>-207749504.98407689</v>
      </c>
      <c r="H35">
        <f t="shared" si="32"/>
        <v>-164650080.10099998</v>
      </c>
      <c r="I35">
        <f t="shared" si="32"/>
        <v>-219417810</v>
      </c>
    </row>
    <row r="36" spans="1:9" x14ac:dyDescent="0.2">
      <c r="A36" t="s">
        <v>1278</v>
      </c>
      <c r="C36">
        <f t="shared" ref="C36:I36" si="33">C$2*C123</f>
        <v>-8652295.6146297548</v>
      </c>
      <c r="D36">
        <f t="shared" si="33"/>
        <v>-25092468.225261927</v>
      </c>
      <c r="E36">
        <f t="shared" si="33"/>
        <v>-77336089.835636899</v>
      </c>
      <c r="F36">
        <f t="shared" si="33"/>
        <v>-135775436.23516816</v>
      </c>
      <c r="G36">
        <f t="shared" si="33"/>
        <v>-195537652.66763127</v>
      </c>
      <c r="H36">
        <f t="shared" si="33"/>
        <v>-150151894.24299997</v>
      </c>
      <c r="I36">
        <f t="shared" si="33"/>
        <v>-202496970</v>
      </c>
    </row>
    <row r="37" spans="1:9" x14ac:dyDescent="0.2">
      <c r="A37" t="s">
        <v>1324</v>
      </c>
      <c r="C37">
        <f t="shared" ref="C37:I37" si="34">C$2*C124</f>
        <v>3829515.5231097182</v>
      </c>
      <c r="D37">
        <f t="shared" si="34"/>
        <v>2970911.8902658974</v>
      </c>
      <c r="E37">
        <f t="shared" si="34"/>
        <v>2684468.5101299053</v>
      </c>
      <c r="F37">
        <f t="shared" si="34"/>
        <v>7386016.6289425492</v>
      </c>
      <c r="G37">
        <f t="shared" si="34"/>
        <v>12211852.316445598</v>
      </c>
      <c r="H37">
        <f t="shared" si="34"/>
        <v>14498185.857999997</v>
      </c>
      <c r="I37">
        <f t="shared" si="34"/>
        <v>16920840</v>
      </c>
    </row>
    <row r="38" spans="1:9" x14ac:dyDescent="0.2">
      <c r="A38" t="s">
        <v>1325</v>
      </c>
      <c r="C38">
        <f t="shared" ref="C38:I38" si="35">C$2*C125</f>
        <v>-12083223.678674173</v>
      </c>
      <c r="D38">
        <f t="shared" si="35"/>
        <v>-27385648.728496056</v>
      </c>
      <c r="E38">
        <f t="shared" si="35"/>
        <v>-53248526.291301541</v>
      </c>
      <c r="F38">
        <f t="shared" si="35"/>
        <v>-142321083.98755229</v>
      </c>
      <c r="G38">
        <f t="shared" si="35"/>
        <v>-203786980.36585197</v>
      </c>
      <c r="H38">
        <f t="shared" si="35"/>
        <v>-152847872.99599999</v>
      </c>
      <c r="I38">
        <f t="shared" si="35"/>
        <v>-199376070</v>
      </c>
    </row>
    <row r="39" spans="1:9" x14ac:dyDescent="0.2">
      <c r="A39" t="s">
        <v>1328</v>
      </c>
      <c r="C39">
        <f t="shared" ref="C39:I39" si="36">C$2*C126</f>
        <v>-8652295.6146297548</v>
      </c>
      <c r="D39">
        <f t="shared" si="36"/>
        <v>-25092468.225261927</v>
      </c>
      <c r="E39">
        <f t="shared" si="36"/>
        <v>-77336089.835636899</v>
      </c>
      <c r="F39">
        <f t="shared" si="36"/>
        <v>-135775436.23516816</v>
      </c>
      <c r="G39">
        <f t="shared" si="36"/>
        <v>-195537652.66763127</v>
      </c>
      <c r="H39">
        <f t="shared" si="36"/>
        <v>-150151894.24299997</v>
      </c>
      <c r="I39">
        <f t="shared" si="36"/>
        <v>-202496970</v>
      </c>
    </row>
    <row r="40" spans="1:9" x14ac:dyDescent="0.2">
      <c r="A40" t="s">
        <v>1329</v>
      </c>
      <c r="C40">
        <f t="shared" ref="C40:I40" si="37">C$2*C127</f>
        <v>0.34604055931714328</v>
      </c>
      <c r="D40">
        <f t="shared" si="37"/>
        <v>0.34075879794893477</v>
      </c>
      <c r="E40">
        <f t="shared" si="37"/>
        <v>0.39651323865221538</v>
      </c>
      <c r="F40">
        <f t="shared" si="37"/>
        <v>0.32788959056469719</v>
      </c>
      <c r="G40">
        <f t="shared" si="37"/>
        <v>0</v>
      </c>
      <c r="H40">
        <f t="shared" si="37"/>
        <v>0</v>
      </c>
      <c r="I40">
        <f t="shared" si="37"/>
        <v>0</v>
      </c>
    </row>
    <row r="41" spans="1:9" x14ac:dyDescent="0.2">
      <c r="A41" t="s">
        <v>1330</v>
      </c>
      <c r="C41">
        <f t="shared" ref="C41:I41" si="38">C$2*C128</f>
        <v>0</v>
      </c>
      <c r="D41">
        <f t="shared" si="38"/>
        <v>0</v>
      </c>
      <c r="E41">
        <f t="shared" si="38"/>
        <v>0</v>
      </c>
      <c r="F41">
        <f t="shared" si="38"/>
        <v>0</v>
      </c>
      <c r="G41">
        <f t="shared" si="38"/>
        <v>0</v>
      </c>
      <c r="H41">
        <f t="shared" si="38"/>
        <v>0</v>
      </c>
      <c r="I41">
        <f t="shared" si="38"/>
        <v>0</v>
      </c>
    </row>
    <row r="90" spans="1:47" x14ac:dyDescent="0.2">
      <c r="A90" t="s">
        <v>1285</v>
      </c>
      <c r="B90" s="19">
        <v>88381000</v>
      </c>
      <c r="C90" s="19">
        <v>37449000</v>
      </c>
      <c r="D90" s="19">
        <v>31115000</v>
      </c>
      <c r="E90" s="19">
        <v>17820000</v>
      </c>
      <c r="F90" s="19">
        <v>29750000</v>
      </c>
      <c r="G90" s="19">
        <v>38627000</v>
      </c>
      <c r="H90" s="19">
        <v>76987000</v>
      </c>
      <c r="I90" s="19">
        <v>54549000</v>
      </c>
    </row>
    <row r="91" spans="1:47" x14ac:dyDescent="0.2">
      <c r="A91" t="s">
        <v>1332</v>
      </c>
      <c r="B91" s="19">
        <v>88381000</v>
      </c>
      <c r="C91" s="19">
        <v>37449000</v>
      </c>
      <c r="D91" s="19">
        <v>31115000</v>
      </c>
      <c r="E91" s="19">
        <v>17820000</v>
      </c>
      <c r="F91" s="19">
        <v>29750000</v>
      </c>
      <c r="G91" s="19">
        <v>38627000</v>
      </c>
      <c r="H91" s="19">
        <v>76987000</v>
      </c>
      <c r="I91" s="19">
        <v>54549000</v>
      </c>
    </row>
    <row r="92" spans="1:47" x14ac:dyDescent="0.2">
      <c r="A92" t="s">
        <v>1287</v>
      </c>
      <c r="B92" s="19">
        <v>318835000</v>
      </c>
      <c r="C92" s="19">
        <v>47188000</v>
      </c>
      <c r="D92" s="19">
        <v>53351000</v>
      </c>
      <c r="E92" s="19">
        <v>82803000</v>
      </c>
      <c r="F92" s="19">
        <v>147636000</v>
      </c>
      <c r="G92" s="19">
        <v>222494000</v>
      </c>
      <c r="H92" s="19">
        <v>232050000</v>
      </c>
      <c r="I92" s="19">
        <v>267576000</v>
      </c>
    </row>
    <row r="93" spans="1:47" x14ac:dyDescent="0.2">
      <c r="A93" t="s">
        <v>1333</v>
      </c>
      <c r="B93" s="19">
        <v>48371000</v>
      </c>
      <c r="C93" s="19">
        <v>6674000</v>
      </c>
      <c r="D93" s="19">
        <v>8326000</v>
      </c>
      <c r="E93" s="19">
        <v>16309000</v>
      </c>
      <c r="F93" s="19">
        <v>31202000</v>
      </c>
      <c r="G93" s="19">
        <v>37997000</v>
      </c>
      <c r="H93" s="19">
        <v>42902000</v>
      </c>
      <c r="I93" s="19">
        <v>45944000</v>
      </c>
    </row>
    <row r="94" spans="1:47" x14ac:dyDescent="0.2">
      <c r="A94" t="s">
        <v>1334</v>
      </c>
      <c r="B94" s="19">
        <v>48371000</v>
      </c>
      <c r="C94" s="19">
        <v>6674000</v>
      </c>
      <c r="D94" s="19">
        <v>8326000</v>
      </c>
      <c r="E94" s="19">
        <v>16309000</v>
      </c>
      <c r="F94" s="19">
        <v>31202000</v>
      </c>
      <c r="G94" s="19">
        <v>37997000</v>
      </c>
      <c r="H94" s="19">
        <v>42902000</v>
      </c>
      <c r="I94" s="19">
        <v>45944000</v>
      </c>
    </row>
    <row r="95" spans="1:47" x14ac:dyDescent="0.2">
      <c r="A95" s="46" t="s">
        <v>1408</v>
      </c>
      <c r="B95" s="19"/>
      <c r="C95" s="48">
        <f t="shared" ref="C95:I95" si="39">C94/C$3</f>
        <v>0.13905375977443801</v>
      </c>
      <c r="D95" s="48">
        <f t="shared" si="39"/>
        <v>0.21202315260774349</v>
      </c>
      <c r="E95" s="48">
        <f t="shared" si="39"/>
        <v>0.74322072691753149</v>
      </c>
      <c r="F95" s="48">
        <f t="shared" si="39"/>
        <v>0.86363770999364953</v>
      </c>
      <c r="G95" s="48">
        <f t="shared" si="39"/>
        <v>0.87060693389123478</v>
      </c>
      <c r="H95" s="48">
        <f t="shared" si="39"/>
        <v>0.52481516717698418</v>
      </c>
      <c r="I95" s="48">
        <f t="shared" si="39"/>
        <v>0.81772031096295894</v>
      </c>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48371000</v>
      </c>
      <c r="C96" s="19">
        <v>6674000</v>
      </c>
      <c r="D96" s="19">
        <v>8326000</v>
      </c>
      <c r="E96" s="19">
        <v>16309000</v>
      </c>
      <c r="F96" s="19">
        <v>31202000</v>
      </c>
      <c r="G96" s="19">
        <v>37997000</v>
      </c>
      <c r="H96" s="19">
        <v>42902000</v>
      </c>
      <c r="I96" s="19">
        <v>45944000</v>
      </c>
    </row>
    <row r="97" spans="1:47" x14ac:dyDescent="0.2">
      <c r="A97" s="46" t="s">
        <v>1409</v>
      </c>
      <c r="B97" s="19"/>
      <c r="C97" s="48">
        <f t="shared" ref="C97:I97" si="40">C96/C$3</f>
        <v>0.13905375977443801</v>
      </c>
      <c r="D97" s="48">
        <f t="shared" si="40"/>
        <v>0.21202315260774349</v>
      </c>
      <c r="E97" s="48">
        <f t="shared" si="40"/>
        <v>0.74322072691753149</v>
      </c>
      <c r="F97" s="48">
        <f t="shared" si="40"/>
        <v>0.86363770999364953</v>
      </c>
      <c r="G97" s="48">
        <f t="shared" si="40"/>
        <v>0.87060693389123478</v>
      </c>
      <c r="H97" s="48">
        <f t="shared" si="40"/>
        <v>0.52481516717698418</v>
      </c>
      <c r="I97" s="48">
        <f t="shared" si="40"/>
        <v>0.81772031096295894</v>
      </c>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270464000</v>
      </c>
      <c r="C98" s="19">
        <v>40514000</v>
      </c>
      <c r="D98" s="19">
        <v>45025000</v>
      </c>
      <c r="E98" s="19">
        <v>66494000</v>
      </c>
      <c r="F98" s="19">
        <v>116434000</v>
      </c>
      <c r="G98" s="19">
        <v>184497000</v>
      </c>
      <c r="H98" s="19">
        <v>189148000</v>
      </c>
      <c r="I98" s="19">
        <v>221632000</v>
      </c>
    </row>
    <row r="99" spans="1:47" x14ac:dyDescent="0.2">
      <c r="A99" t="s">
        <v>1293</v>
      </c>
      <c r="B99" s="19">
        <v>-230454000</v>
      </c>
      <c r="C99" s="19">
        <v>-9739000</v>
      </c>
      <c r="D99" s="19">
        <v>-22236000</v>
      </c>
      <c r="E99" s="19">
        <v>-64983000</v>
      </c>
      <c r="F99" s="19">
        <v>-117886000</v>
      </c>
      <c r="G99" s="19">
        <v>-183867000</v>
      </c>
      <c r="H99" s="19">
        <v>-155063000</v>
      </c>
      <c r="I99" s="19">
        <v>-213027000</v>
      </c>
    </row>
    <row r="100" spans="1:47" x14ac:dyDescent="0.2">
      <c r="A100" s="46" t="s">
        <v>1410</v>
      </c>
      <c r="B100" s="19"/>
      <c r="C100" s="48">
        <f t="shared" ref="C100:I100" si="41">C99/C$3</f>
        <v>-0.2029134801383356</v>
      </c>
      <c r="D100" s="48">
        <f t="shared" si="41"/>
        <v>-0.56624391320991885</v>
      </c>
      <c r="E100" s="48">
        <f t="shared" si="41"/>
        <v>-2.9613533936649672</v>
      </c>
      <c r="F100" s="48">
        <f t="shared" si="41"/>
        <v>-3.2629573450519636</v>
      </c>
      <c r="G100" s="48">
        <f t="shared" si="41"/>
        <v>-4.2128558863536503</v>
      </c>
      <c r="H100" s="48">
        <f t="shared" si="41"/>
        <v>-1.8968676114858214</v>
      </c>
      <c r="I100" s="48">
        <f t="shared" si="41"/>
        <v>-3.7914962711889748</v>
      </c>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23984000</v>
      </c>
      <c r="C101" s="19">
        <v>818000</v>
      </c>
      <c r="D101" s="19">
        <v>776000</v>
      </c>
      <c r="E101" s="19">
        <v>1206000</v>
      </c>
      <c r="F101" s="19">
        <v>823000</v>
      </c>
      <c r="G101" s="19">
        <v>3507000</v>
      </c>
      <c r="H101" s="19">
        <v>11115000</v>
      </c>
      <c r="I101" s="19">
        <v>19728000</v>
      </c>
    </row>
    <row r="102" spans="1:47" x14ac:dyDescent="0.2">
      <c r="A102" t="s">
        <v>1337</v>
      </c>
      <c r="B102" s="19">
        <v>23984000</v>
      </c>
      <c r="C102" s="19">
        <v>818000</v>
      </c>
      <c r="D102" s="19">
        <v>776000</v>
      </c>
      <c r="E102" s="19">
        <v>1206000</v>
      </c>
      <c r="F102" s="19">
        <v>823000</v>
      </c>
      <c r="G102" s="19">
        <v>3507000</v>
      </c>
      <c r="H102" s="19">
        <v>11115000</v>
      </c>
      <c r="I102" s="19">
        <v>19728000</v>
      </c>
    </row>
    <row r="103" spans="1:47" x14ac:dyDescent="0.2">
      <c r="A103" s="46"/>
      <c r="B103" s="19"/>
      <c r="C103" s="48">
        <f t="shared" ref="C103:I103" si="42">C102/C$3</f>
        <v>1.7043148860576909E-2</v>
      </c>
      <c r="D103" s="48">
        <f t="shared" si="42"/>
        <v>1.9760985638194683E-2</v>
      </c>
      <c r="E103" s="48">
        <f t="shared" si="42"/>
        <v>5.4958869131310498E-2</v>
      </c>
      <c r="F103" s="48">
        <f t="shared" si="42"/>
        <v>2.2779752430125425E-2</v>
      </c>
      <c r="G103" s="48">
        <f t="shared" si="42"/>
        <v>8.0354199467235848E-2</v>
      </c>
      <c r="H103" s="48">
        <f t="shared" si="42"/>
        <v>0.13596849991077758</v>
      </c>
      <c r="I103" s="48">
        <f t="shared" si="42"/>
        <v>0.35112280808543561</v>
      </c>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1304</v>
      </c>
      <c r="B104" s="19">
        <v>-206470000</v>
      </c>
      <c r="C104" s="19">
        <v>-8921000</v>
      </c>
      <c r="D104" s="19">
        <v>-21460000</v>
      </c>
      <c r="E104" s="19">
        <v>-63777000</v>
      </c>
      <c r="F104" s="19">
        <v>-117063000</v>
      </c>
      <c r="G104" s="19">
        <v>-180360000</v>
      </c>
      <c r="H104" s="19">
        <v>-143948000</v>
      </c>
      <c r="I104" s="19">
        <v>-193299000</v>
      </c>
    </row>
    <row r="105" spans="1:47" x14ac:dyDescent="0.2">
      <c r="A105" t="s">
        <v>1305</v>
      </c>
      <c r="B105" s="19">
        <v>850000</v>
      </c>
      <c r="C105" s="19">
        <v>507000</v>
      </c>
      <c r="D105" s="19">
        <v>239000</v>
      </c>
      <c r="E105" s="19">
        <v>-20535000</v>
      </c>
      <c r="F105" s="19">
        <v>131000</v>
      </c>
      <c r="G105">
        <v>0</v>
      </c>
      <c r="H105">
        <v>0</v>
      </c>
      <c r="I105" s="19">
        <v>270000</v>
      </c>
    </row>
    <row r="106" spans="1:47" x14ac:dyDescent="0.2">
      <c r="A106" t="s">
        <v>1306</v>
      </c>
      <c r="B106" s="19">
        <v>-207320000</v>
      </c>
      <c r="C106" s="19">
        <v>-9428000</v>
      </c>
      <c r="D106" s="19">
        <v>-21699000</v>
      </c>
      <c r="E106" s="19">
        <v>-43242000</v>
      </c>
      <c r="F106" s="19">
        <v>-117194000</v>
      </c>
      <c r="G106" s="19">
        <v>-180360000</v>
      </c>
      <c r="H106" s="19">
        <v>-143948000</v>
      </c>
      <c r="I106" s="19">
        <v>-193569000</v>
      </c>
    </row>
    <row r="107" spans="1:47" x14ac:dyDescent="0.2">
      <c r="A107" t="s">
        <v>1345</v>
      </c>
      <c r="B107" s="19">
        <v>-207320000</v>
      </c>
      <c r="C107" s="19">
        <v>-9428000</v>
      </c>
      <c r="D107" s="19">
        <v>-21699000</v>
      </c>
      <c r="E107" s="19">
        <v>-43242000</v>
      </c>
      <c r="F107" s="19">
        <v>-117194000</v>
      </c>
      <c r="G107" s="19">
        <v>-180360000</v>
      </c>
      <c r="H107" s="19">
        <v>-143948000</v>
      </c>
      <c r="I107" s="19">
        <v>-193569000</v>
      </c>
    </row>
    <row r="108" spans="1:47" x14ac:dyDescent="0.2">
      <c r="A108" t="s">
        <v>1346</v>
      </c>
      <c r="B108" s="19">
        <v>-207320000</v>
      </c>
      <c r="C108" s="19">
        <v>-9428000</v>
      </c>
      <c r="D108" s="19">
        <v>-21699000</v>
      </c>
      <c r="E108" s="19">
        <v>-43242000</v>
      </c>
      <c r="F108" s="19">
        <v>-117194000</v>
      </c>
      <c r="G108" s="19">
        <v>-180360000</v>
      </c>
      <c r="H108" s="19">
        <v>-143948000</v>
      </c>
      <c r="I108" s="19">
        <v>-193569000</v>
      </c>
    </row>
    <row r="109" spans="1:47" x14ac:dyDescent="0.2">
      <c r="A109" t="s">
        <v>1347</v>
      </c>
      <c r="B109" s="19">
        <v>-207320000</v>
      </c>
      <c r="C109" s="19">
        <v>-9428000</v>
      </c>
      <c r="D109" s="19">
        <v>-21699000</v>
      </c>
      <c r="E109" s="19">
        <v>-43242000</v>
      </c>
      <c r="F109" s="19">
        <v>-117194000</v>
      </c>
      <c r="G109" s="19">
        <v>-180360000</v>
      </c>
      <c r="H109" s="19">
        <v>-143948000</v>
      </c>
      <c r="I109" s="19">
        <v>-193569000</v>
      </c>
    </row>
    <row r="110" spans="1:47" x14ac:dyDescent="0.2">
      <c r="A110" t="s">
        <v>1312</v>
      </c>
      <c r="B110" s="19">
        <v>-207320000</v>
      </c>
      <c r="C110" s="19">
        <v>-9428000</v>
      </c>
      <c r="D110" s="19">
        <v>-21699000</v>
      </c>
      <c r="E110" s="19">
        <v>-43242000</v>
      </c>
      <c r="F110" s="19">
        <v>-117194000</v>
      </c>
      <c r="G110" s="19">
        <v>-180360000</v>
      </c>
      <c r="H110" s="19">
        <v>-143948000</v>
      </c>
      <c r="I110" s="19">
        <v>-193569000</v>
      </c>
    </row>
    <row r="111" spans="1:47" x14ac:dyDescent="0.2">
      <c r="A111" t="s">
        <v>1313</v>
      </c>
      <c r="B111">
        <v>-2.6</v>
      </c>
      <c r="C111">
        <v>-0.58499999999999996</v>
      </c>
      <c r="D111">
        <v>-1.044</v>
      </c>
      <c r="E111">
        <v>-2.76</v>
      </c>
      <c r="F111">
        <v>-2.73</v>
      </c>
      <c r="G111">
        <v>-3.71</v>
      </c>
      <c r="H111">
        <v>-2.65</v>
      </c>
      <c r="I111">
        <v>-2.88</v>
      </c>
    </row>
    <row r="112" spans="1:47" x14ac:dyDescent="0.2">
      <c r="A112" t="s">
        <v>1314</v>
      </c>
      <c r="B112">
        <v>-2.6</v>
      </c>
      <c r="C112">
        <v>-0.58499999999999996</v>
      </c>
      <c r="D112">
        <v>-1.044</v>
      </c>
      <c r="E112">
        <v>-2.76</v>
      </c>
      <c r="F112">
        <v>-2.73</v>
      </c>
      <c r="G112">
        <v>-3.71</v>
      </c>
      <c r="H112">
        <v>-2.65</v>
      </c>
      <c r="I112">
        <v>-2.88</v>
      </c>
    </row>
    <row r="113" spans="1:47" x14ac:dyDescent="0.2">
      <c r="A113" t="s">
        <v>1315</v>
      </c>
      <c r="B113" s="19">
        <v>79651518</v>
      </c>
      <c r="C113" s="19">
        <v>16106403</v>
      </c>
      <c r="D113" s="19">
        <v>20778325</v>
      </c>
      <c r="E113" s="19">
        <v>15673424</v>
      </c>
      <c r="F113" s="19">
        <v>42895383</v>
      </c>
      <c r="G113" s="19">
        <v>48607990</v>
      </c>
      <c r="H113" s="19">
        <v>54337901</v>
      </c>
      <c r="I113" s="19">
        <v>67120266</v>
      </c>
    </row>
    <row r="114" spans="1:47" x14ac:dyDescent="0.2">
      <c r="A114" t="s">
        <v>1316</v>
      </c>
      <c r="B114" s="19">
        <v>79651518</v>
      </c>
      <c r="C114" s="19">
        <v>16106403</v>
      </c>
      <c r="D114" s="19">
        <v>20778325</v>
      </c>
      <c r="E114" s="19">
        <v>15673424</v>
      </c>
      <c r="F114" s="19">
        <v>42895383</v>
      </c>
      <c r="G114" s="19">
        <v>48607990</v>
      </c>
      <c r="H114" s="19">
        <v>54337901</v>
      </c>
      <c r="I114" s="19">
        <v>67120266</v>
      </c>
    </row>
    <row r="115" spans="1:47" x14ac:dyDescent="0.2">
      <c r="A115" t="s">
        <v>1317</v>
      </c>
      <c r="B115" s="19">
        <v>-230454000</v>
      </c>
      <c r="C115" s="19">
        <v>-9739000</v>
      </c>
      <c r="D115" s="19">
        <v>-22236000</v>
      </c>
      <c r="E115" s="19">
        <v>-64983000</v>
      </c>
      <c r="F115" s="19">
        <v>-117886000</v>
      </c>
      <c r="G115" s="19">
        <v>-183867000</v>
      </c>
      <c r="H115" s="19">
        <v>-155063000</v>
      </c>
      <c r="I115" s="19">
        <v>-213027000</v>
      </c>
    </row>
    <row r="116" spans="1:47" x14ac:dyDescent="0.2">
      <c r="A116" t="s">
        <v>1318</v>
      </c>
      <c r="B116" s="19">
        <v>318835000</v>
      </c>
      <c r="C116" s="19">
        <v>47188000</v>
      </c>
      <c r="D116" s="19">
        <v>53351000</v>
      </c>
      <c r="E116" s="19">
        <v>82803000</v>
      </c>
      <c r="F116" s="19">
        <v>147636000</v>
      </c>
      <c r="G116" s="19">
        <v>222494000</v>
      </c>
      <c r="H116" s="19">
        <v>232050000</v>
      </c>
      <c r="I116" s="19">
        <v>267576000</v>
      </c>
    </row>
    <row r="117" spans="1:47" x14ac:dyDescent="0.2">
      <c r="A117" t="s">
        <v>1319</v>
      </c>
      <c r="B117" s="19">
        <v>-207320000</v>
      </c>
      <c r="C117" s="19">
        <v>-9428000</v>
      </c>
      <c r="D117" s="19">
        <v>-21699000</v>
      </c>
      <c r="E117" s="19">
        <v>-43242000</v>
      </c>
      <c r="F117" s="19">
        <v>-117194000</v>
      </c>
      <c r="G117" s="19">
        <v>-180360000</v>
      </c>
      <c r="H117" s="19">
        <v>-143948000</v>
      </c>
      <c r="I117" s="19">
        <v>-193569000</v>
      </c>
    </row>
    <row r="118" spans="1:47" x14ac:dyDescent="0.2">
      <c r="A118" t="s">
        <v>1320</v>
      </c>
      <c r="B118" s="19">
        <v>-207320000</v>
      </c>
      <c r="C118" s="19">
        <v>-9428000</v>
      </c>
      <c r="D118" s="19">
        <v>-21699000</v>
      </c>
      <c r="E118" s="19">
        <v>-43242000</v>
      </c>
      <c r="F118" s="19">
        <v>-117194000</v>
      </c>
      <c r="G118" s="19">
        <v>-180360000</v>
      </c>
      <c r="H118" s="19">
        <v>-143948000</v>
      </c>
      <c r="I118" s="19">
        <v>-193569000</v>
      </c>
    </row>
    <row r="119" spans="1:47" x14ac:dyDescent="0.2">
      <c r="A119" t="s">
        <v>1321</v>
      </c>
      <c r="B119" s="19">
        <v>23984000</v>
      </c>
      <c r="C119" s="19">
        <v>818000</v>
      </c>
      <c r="D119" s="19">
        <v>776000</v>
      </c>
      <c r="E119" s="19">
        <v>1206000</v>
      </c>
      <c r="F119" s="19">
        <v>823000</v>
      </c>
      <c r="G119" s="19">
        <v>3507000</v>
      </c>
      <c r="H119" s="19">
        <v>11115000</v>
      </c>
      <c r="I119" s="19">
        <v>19728000</v>
      </c>
    </row>
    <row r="120" spans="1:47" x14ac:dyDescent="0.2">
      <c r="A120" s="46" t="s">
        <v>1411</v>
      </c>
      <c r="B120" s="19"/>
      <c r="C120" s="48">
        <f t="shared" ref="C120:I120" si="43">C119/C$3</f>
        <v>1.7043148860576909E-2</v>
      </c>
      <c r="D120" s="48">
        <f t="shared" si="43"/>
        <v>1.9760985638194683E-2</v>
      </c>
      <c r="E120" s="48">
        <f t="shared" si="43"/>
        <v>5.4958869131310498E-2</v>
      </c>
      <c r="F120" s="48">
        <f t="shared" si="43"/>
        <v>2.2779752430125425E-2</v>
      </c>
      <c r="G120" s="48">
        <f t="shared" si="43"/>
        <v>8.0354199467235848E-2</v>
      </c>
      <c r="H120" s="48">
        <f t="shared" si="43"/>
        <v>0.13596849991077758</v>
      </c>
      <c r="I120" s="48">
        <f t="shared" si="43"/>
        <v>0.35112280808543561</v>
      </c>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1323</v>
      </c>
      <c r="B121" s="19">
        <v>23984000</v>
      </c>
      <c r="C121" s="19">
        <v>818000</v>
      </c>
      <c r="D121" s="19">
        <v>776000</v>
      </c>
      <c r="E121" s="19">
        <v>1206000</v>
      </c>
      <c r="F121" s="19">
        <v>823000</v>
      </c>
      <c r="G121" s="19">
        <v>3507000</v>
      </c>
      <c r="H121" s="19">
        <v>11115000</v>
      </c>
      <c r="I121" s="19">
        <v>19728000</v>
      </c>
    </row>
    <row r="122" spans="1:47" x14ac:dyDescent="0.2">
      <c r="A122" t="s">
        <v>1281</v>
      </c>
      <c r="B122" s="19">
        <v>-230454000</v>
      </c>
      <c r="C122" s="19">
        <v>-9739000</v>
      </c>
      <c r="D122" s="19">
        <v>-22236000</v>
      </c>
      <c r="E122" s="19">
        <v>-64983000</v>
      </c>
      <c r="F122" s="19">
        <v>-117886000</v>
      </c>
      <c r="G122" s="19">
        <v>-183867000</v>
      </c>
      <c r="H122" s="19">
        <v>-155063000</v>
      </c>
      <c r="I122" s="19">
        <v>-213027000</v>
      </c>
    </row>
    <row r="123" spans="1:47" x14ac:dyDescent="0.2">
      <c r="A123" t="s">
        <v>1278</v>
      </c>
      <c r="B123" s="19">
        <v>-212780000</v>
      </c>
      <c r="C123" s="19">
        <v>-6751000</v>
      </c>
      <c r="D123" s="19">
        <v>-19882000</v>
      </c>
      <c r="E123" s="19">
        <v>-62803000</v>
      </c>
      <c r="F123" s="19">
        <v>-111804000</v>
      </c>
      <c r="G123" s="19">
        <v>-173059000</v>
      </c>
      <c r="H123" s="19">
        <v>-141409000</v>
      </c>
      <c r="I123" s="19">
        <v>-196599000</v>
      </c>
    </row>
    <row r="124" spans="1:47" x14ac:dyDescent="0.2">
      <c r="A124" t="s">
        <v>1324</v>
      </c>
      <c r="B124" s="19">
        <v>17674000</v>
      </c>
      <c r="C124" s="19">
        <v>2988000</v>
      </c>
      <c r="D124" s="19">
        <v>2354000</v>
      </c>
      <c r="E124" s="19">
        <v>2180000</v>
      </c>
      <c r="F124" s="19">
        <v>6082000</v>
      </c>
      <c r="G124" s="19">
        <v>10808000</v>
      </c>
      <c r="H124" s="19">
        <v>13654000</v>
      </c>
      <c r="I124" s="19">
        <v>16428000</v>
      </c>
    </row>
    <row r="125" spans="1:47" x14ac:dyDescent="0.2">
      <c r="A125" t="s">
        <v>1325</v>
      </c>
      <c r="B125" s="19">
        <v>-207320000</v>
      </c>
      <c r="C125" s="19">
        <v>-9428000</v>
      </c>
      <c r="D125" s="19">
        <v>-21699000</v>
      </c>
      <c r="E125" s="19">
        <v>-43242000</v>
      </c>
      <c r="F125" s="19">
        <v>-117194000</v>
      </c>
      <c r="G125" s="19">
        <v>-180360000</v>
      </c>
      <c r="H125" s="19">
        <v>-143948000</v>
      </c>
      <c r="I125" s="19">
        <v>-193569000</v>
      </c>
    </row>
    <row r="126" spans="1:47" x14ac:dyDescent="0.2">
      <c r="A126" t="s">
        <v>1328</v>
      </c>
      <c r="B126" s="19">
        <v>-212780000</v>
      </c>
      <c r="C126" s="19">
        <v>-6751000</v>
      </c>
      <c r="D126" s="19">
        <v>-19882000</v>
      </c>
      <c r="E126" s="19">
        <v>-62803000</v>
      </c>
      <c r="F126" s="19">
        <v>-111804000</v>
      </c>
      <c r="G126" s="19">
        <v>-173059000</v>
      </c>
      <c r="H126" s="19">
        <v>-141409000</v>
      </c>
      <c r="I126" s="19">
        <v>-196599000</v>
      </c>
    </row>
    <row r="127" spans="1:47" x14ac:dyDescent="0.2">
      <c r="A127" t="s">
        <v>1329</v>
      </c>
      <c r="B127">
        <v>0.21</v>
      </c>
      <c r="C127">
        <v>0.27</v>
      </c>
      <c r="D127">
        <v>0.27</v>
      </c>
      <c r="E127">
        <v>0.32200000000000001</v>
      </c>
      <c r="F127">
        <v>0.27</v>
      </c>
      <c r="G127">
        <v>0</v>
      </c>
      <c r="H127">
        <v>0</v>
      </c>
      <c r="I127">
        <v>0</v>
      </c>
    </row>
    <row r="128" spans="1:47" x14ac:dyDescent="0.2">
      <c r="A128" t="s">
        <v>1330</v>
      </c>
      <c r="B128">
        <v>0</v>
      </c>
      <c r="C128">
        <v>0</v>
      </c>
      <c r="D128">
        <v>0</v>
      </c>
      <c r="E128">
        <v>0</v>
      </c>
      <c r="F128">
        <v>0</v>
      </c>
      <c r="G128">
        <v>0</v>
      </c>
      <c r="H128">
        <v>0</v>
      </c>
      <c r="I128">
        <v>0</v>
      </c>
    </row>
    <row r="130" spans="1:47" x14ac:dyDescent="0.2">
      <c r="A130" t="s">
        <v>1331</v>
      </c>
      <c r="B130">
        <v>247770</v>
      </c>
      <c r="C130">
        <v>529</v>
      </c>
      <c r="D130">
        <v>126</v>
      </c>
      <c r="E130">
        <v>339024</v>
      </c>
      <c r="F130">
        <v>153882</v>
      </c>
      <c r="G130">
        <v>117192</v>
      </c>
      <c r="H130">
        <v>3217</v>
      </c>
      <c r="I130">
        <v>485667</v>
      </c>
    </row>
    <row r="131" spans="1:47" ht="18" x14ac:dyDescent="0.2">
      <c r="A131" s="22"/>
    </row>
    <row r="132" spans="1:47" ht="18" x14ac:dyDescent="0.2">
      <c r="A132" s="23"/>
    </row>
    <row r="133" spans="1:47" ht="18" x14ac:dyDescent="0.2">
      <c r="A133" s="23"/>
    </row>
    <row r="134" spans="1:47" ht="18" x14ac:dyDescent="0.2">
      <c r="A134" s="23"/>
    </row>
    <row r="135" spans="1:47" ht="18" x14ac:dyDescent="0.2">
      <c r="A135" s="23"/>
    </row>
    <row r="136" spans="1:47" ht="18" x14ac:dyDescent="0.2">
      <c r="A136" s="23"/>
    </row>
    <row r="137" spans="1:47" ht="18" x14ac:dyDescent="0.2">
      <c r="A137" s="23"/>
    </row>
    <row r="138" spans="1:47" ht="18" x14ac:dyDescent="0.2">
      <c r="A138" s="22"/>
    </row>
    <row r="139" spans="1:47" ht="18" x14ac:dyDescent="0.2">
      <c r="A139" s="22"/>
    </row>
    <row r="143" spans="1:47" x14ac:dyDescent="0.2">
      <c r="B143">
        <v>0</v>
      </c>
      <c r="C143">
        <v>0</v>
      </c>
      <c r="D143">
        <v>0</v>
      </c>
      <c r="E143">
        <v>0</v>
      </c>
      <c r="F143">
        <v>0</v>
      </c>
      <c r="G143">
        <v>0</v>
      </c>
      <c r="H143">
        <v>0</v>
      </c>
      <c r="I143">
        <v>0</v>
      </c>
    </row>
    <row r="144" spans="1:47" x14ac:dyDescent="0.2">
      <c r="A144" s="46" t="s">
        <v>1412</v>
      </c>
      <c r="B144" s="19"/>
      <c r="C144" s="48">
        <f t="shared" ref="C144:I144" si="44">IFERROR(C143/C$3,0)</f>
        <v>0</v>
      </c>
      <c r="D144" s="48">
        <f t="shared" si="44"/>
        <v>0</v>
      </c>
      <c r="E144" s="48">
        <f t="shared" si="44"/>
        <v>0</v>
      </c>
      <c r="F144" s="48">
        <f t="shared" si="44"/>
        <v>0</v>
      </c>
      <c r="G144" s="48">
        <f t="shared" si="44"/>
        <v>0</v>
      </c>
      <c r="H144" s="48">
        <f t="shared" si="44"/>
        <v>0</v>
      </c>
      <c r="I144" s="48">
        <f t="shared" si="44"/>
        <v>0</v>
      </c>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I44">
    <sortCondition ref="C1:I1"/>
  </sortState>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6C6C-7B88-A04A-9641-C160AB6AD972}">
  <dimension ref="A1:AU154"/>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8482119.0193897486</v>
      </c>
      <c r="D3">
        <f t="shared" ref="D3:J3" si="0">D$2*D90</f>
        <v>13947997.803883221</v>
      </c>
      <c r="E3">
        <f t="shared" si="0"/>
        <v>28065904.254771892</v>
      </c>
      <c r="F3">
        <f t="shared" si="0"/>
        <v>29904732.921332456</v>
      </c>
      <c r="G3">
        <f t="shared" si="0"/>
        <v>140299098.17907</v>
      </c>
      <c r="H3">
        <f t="shared" si="0"/>
        <v>28357981.998348597</v>
      </c>
      <c r="I3">
        <f t="shared" si="0"/>
        <v>51739644.228999995</v>
      </c>
      <c r="J3">
        <f t="shared" si="0"/>
        <v>70756880</v>
      </c>
    </row>
    <row r="4" spans="1:47" x14ac:dyDescent="0.2">
      <c r="A4" t="s">
        <v>1332</v>
      </c>
      <c r="C4">
        <f t="shared" ref="C4:J4" si="1">C$2*C91</f>
        <v>8482119.0193897486</v>
      </c>
      <c r="D4">
        <f t="shared" si="1"/>
        <v>13947997.803883221</v>
      </c>
      <c r="E4">
        <f t="shared" si="1"/>
        <v>28065904.254771892</v>
      </c>
      <c r="F4">
        <f t="shared" si="1"/>
        <v>29904732.921332456</v>
      </c>
      <c r="G4">
        <f t="shared" si="1"/>
        <v>140299098.17907</v>
      </c>
      <c r="H4">
        <f t="shared" si="1"/>
        <v>28357981.998348597</v>
      </c>
      <c r="I4">
        <f t="shared" si="1"/>
        <v>51739644.228999995</v>
      </c>
      <c r="J4">
        <f t="shared" si="1"/>
        <v>70756880</v>
      </c>
    </row>
    <row r="5" spans="1:47" x14ac:dyDescent="0.2">
      <c r="A5" t="s">
        <v>1287</v>
      </c>
      <c r="C5">
        <f t="shared" ref="C5:J5" si="2">C$2*C92</f>
        <v>37073296.269201957</v>
      </c>
      <c r="D5">
        <f t="shared" si="2"/>
        <v>75353535.87056087</v>
      </c>
      <c r="E5">
        <f t="shared" si="2"/>
        <v>138123423.57454562</v>
      </c>
      <c r="F5">
        <f t="shared" si="2"/>
        <v>165147763.8986477</v>
      </c>
      <c r="G5">
        <f t="shared" si="2"/>
        <v>188117544.54231265</v>
      </c>
      <c r="H5">
        <f t="shared" si="2"/>
        <v>98759175.015844196</v>
      </c>
      <c r="I5">
        <f t="shared" si="2"/>
        <v>98179709.900999993</v>
      </c>
      <c r="J5">
        <f t="shared" si="2"/>
        <v>97703740</v>
      </c>
    </row>
    <row r="6" spans="1:47" x14ac:dyDescent="0.2">
      <c r="A6" t="s">
        <v>1333</v>
      </c>
      <c r="C6">
        <f t="shared" ref="C6:J6" si="3">C$2*C93</f>
        <v>10486222.402749572</v>
      </c>
      <c r="D6">
        <f t="shared" si="3"/>
        <v>17523750.25016037</v>
      </c>
      <c r="E6">
        <f t="shared" si="3"/>
        <v>34108693.605066337</v>
      </c>
      <c r="F6">
        <f t="shared" si="3"/>
        <v>44394705.838166676</v>
      </c>
      <c r="G6">
        <f t="shared" si="3"/>
        <v>48171838.477517933</v>
      </c>
      <c r="H6">
        <f t="shared" si="3"/>
        <v>46646383.330138795</v>
      </c>
      <c r="I6">
        <f t="shared" si="3"/>
        <v>41504693.775999993</v>
      </c>
      <c r="J6">
        <f t="shared" si="3"/>
        <v>36357970</v>
      </c>
    </row>
    <row r="7" spans="1:47" x14ac:dyDescent="0.2">
      <c r="A7" t="s">
        <v>1334</v>
      </c>
      <c r="C7">
        <f t="shared" ref="C7:J7" si="4">C$2*C94</f>
        <v>10486222.402749572</v>
      </c>
      <c r="D7">
        <f t="shared" si="4"/>
        <v>17523750.25016037</v>
      </c>
      <c r="E7">
        <f t="shared" si="4"/>
        <v>34108693.605066337</v>
      </c>
      <c r="F7">
        <f t="shared" si="4"/>
        <v>44394705.838166676</v>
      </c>
      <c r="G7">
        <f t="shared" si="4"/>
        <v>48171838.477517933</v>
      </c>
      <c r="H7">
        <f t="shared" si="4"/>
        <v>46646383.330138795</v>
      </c>
      <c r="I7">
        <f t="shared" si="4"/>
        <v>41504693.775999993</v>
      </c>
      <c r="J7">
        <f t="shared" si="4"/>
        <v>36357970</v>
      </c>
    </row>
    <row r="8" spans="1:47" x14ac:dyDescent="0.2">
      <c r="A8" s="46" t="s">
        <v>1408</v>
      </c>
      <c r="C8">
        <f t="shared" ref="C8:J8" si="5">C$2*C95</f>
        <v>1.2362739049969156</v>
      </c>
      <c r="D8">
        <f t="shared" si="5"/>
        <v>1.256363135164936</v>
      </c>
      <c r="E8">
        <f t="shared" si="5"/>
        <v>1.2153071319363251</v>
      </c>
      <c r="F8">
        <f t="shared" si="5"/>
        <v>1.4845377805229567</v>
      </c>
      <c r="G8">
        <f t="shared" si="5"/>
        <v>0.34335102009019386</v>
      </c>
      <c r="H8">
        <f t="shared" si="5"/>
        <v>1.6449119451749141</v>
      </c>
      <c r="I8">
        <f t="shared" si="5"/>
        <v>0.80218359431116226</v>
      </c>
      <c r="J8">
        <f t="shared" si="5"/>
        <v>0.51384360079189473</v>
      </c>
    </row>
    <row r="9" spans="1:47" x14ac:dyDescent="0.2">
      <c r="A9" t="s">
        <v>1335</v>
      </c>
      <c r="C9">
        <f t="shared" ref="C9:J9" si="6">C$2*C96</f>
        <v>10486222.402749572</v>
      </c>
      <c r="D9">
        <f t="shared" si="6"/>
        <v>17523750.25016037</v>
      </c>
      <c r="E9">
        <f t="shared" si="6"/>
        <v>34108693.605066337</v>
      </c>
      <c r="F9">
        <f t="shared" si="6"/>
        <v>44394705.838166676</v>
      </c>
      <c r="G9">
        <f t="shared" si="6"/>
        <v>48171838.477517933</v>
      </c>
      <c r="H9">
        <f t="shared" si="6"/>
        <v>46646383.330138795</v>
      </c>
      <c r="I9">
        <f t="shared" si="6"/>
        <v>41504693.775999993</v>
      </c>
      <c r="J9">
        <f t="shared" si="6"/>
        <v>36357970</v>
      </c>
    </row>
    <row r="10" spans="1:47" x14ac:dyDescent="0.2">
      <c r="A10" s="46" t="s">
        <v>1409</v>
      </c>
      <c r="C10">
        <f t="shared" ref="C10:J10" si="7">C$2*C97</f>
        <v>1.2362739049969156</v>
      </c>
      <c r="D10">
        <f t="shared" si="7"/>
        <v>1.256363135164936</v>
      </c>
      <c r="E10">
        <f t="shared" si="7"/>
        <v>1.2153071319363251</v>
      </c>
      <c r="F10">
        <f t="shared" si="7"/>
        <v>1.4845377805229567</v>
      </c>
      <c r="G10">
        <f t="shared" si="7"/>
        <v>0.34335102009019386</v>
      </c>
      <c r="H10">
        <f t="shared" si="7"/>
        <v>1.6449119451749141</v>
      </c>
      <c r="I10">
        <f t="shared" si="7"/>
        <v>0.80218359431116226</v>
      </c>
      <c r="J10">
        <f t="shared" si="7"/>
        <v>0.51384360079189473</v>
      </c>
    </row>
    <row r="11" spans="1:47" x14ac:dyDescent="0.2">
      <c r="A11" t="s">
        <v>1336</v>
      </c>
      <c r="C11">
        <f t="shared" ref="C11:J11" si="8">C$2*C98</f>
        <v>26587073.866452385</v>
      </c>
      <c r="D11">
        <f t="shared" si="8"/>
        <v>57829785.620400511</v>
      </c>
      <c r="E11">
        <f t="shared" si="8"/>
        <v>104014729.96947928</v>
      </c>
      <c r="F11">
        <f t="shared" si="8"/>
        <v>120753058.06048103</v>
      </c>
      <c r="G11">
        <f t="shared" si="8"/>
        <v>139945706.06479472</v>
      </c>
      <c r="H11">
        <f t="shared" si="8"/>
        <v>52112791.685705394</v>
      </c>
      <c r="I11">
        <f t="shared" si="8"/>
        <v>56675016.124999993</v>
      </c>
      <c r="J11">
        <f t="shared" si="8"/>
        <v>61345770</v>
      </c>
    </row>
    <row r="12" spans="1:47" x14ac:dyDescent="0.2">
      <c r="A12" t="s">
        <v>1293</v>
      </c>
      <c r="C12">
        <f t="shared" ref="C12:J12" si="9">C$2*C99</f>
        <v>-28591177.249812208</v>
      </c>
      <c r="D12">
        <f t="shared" si="9"/>
        <v>-61405538.066677652</v>
      </c>
      <c r="E12">
        <f t="shared" si="9"/>
        <v>-110057519.31977372</v>
      </c>
      <c r="F12">
        <f t="shared" si="9"/>
        <v>-135243030.97731525</v>
      </c>
      <c r="G12">
        <f t="shared" si="9"/>
        <v>-47818446.363242649</v>
      </c>
      <c r="H12">
        <f t="shared" si="9"/>
        <v>-70401193.017495587</v>
      </c>
      <c r="I12">
        <f t="shared" si="9"/>
        <v>-46440065.671999991</v>
      </c>
      <c r="J12">
        <f t="shared" si="9"/>
        <v>-26946860</v>
      </c>
    </row>
    <row r="13" spans="1:47" x14ac:dyDescent="0.2">
      <c r="A13" s="46" t="s">
        <v>1410</v>
      </c>
      <c r="C13">
        <f t="shared" ref="C13:J13" si="10">C$2*C100</f>
        <v>-3.3707587908698335</v>
      </c>
      <c r="D13">
        <f t="shared" si="10"/>
        <v>-4.4024625562804376</v>
      </c>
      <c r="E13">
        <f t="shared" si="10"/>
        <v>-3.9213958089756273</v>
      </c>
      <c r="F13">
        <f t="shared" si="10"/>
        <v>-4.5224624253654522</v>
      </c>
      <c r="G13">
        <f t="shared" si="10"/>
        <v>-0.3408321720087597</v>
      </c>
      <c r="H13">
        <f t="shared" si="10"/>
        <v>-2.4825882540441468</v>
      </c>
      <c r="I13">
        <f t="shared" si="10"/>
        <v>-0.89757218790403681</v>
      </c>
      <c r="J13">
        <f t="shared" si="10"/>
        <v>-0.38083731221614064</v>
      </c>
    </row>
    <row r="14" spans="1:47" x14ac:dyDescent="0.2">
      <c r="A14" t="s">
        <v>1295</v>
      </c>
      <c r="C14">
        <f t="shared" ref="C14:J14" si="11">C$2*C101</f>
        <v>1140716.8082831372</v>
      </c>
      <c r="D14">
        <f t="shared" si="11"/>
        <v>2403059.4397023837</v>
      </c>
      <c r="E14">
        <f t="shared" si="11"/>
        <v>5155554.4060051795</v>
      </c>
      <c r="F14">
        <f t="shared" si="11"/>
        <v>1012217.0253792579</v>
      </c>
      <c r="G14">
        <f t="shared" si="11"/>
        <v>92294.847714507356</v>
      </c>
      <c r="H14">
        <f t="shared" si="11"/>
        <v>2668800.4414733998</v>
      </c>
      <c r="I14">
        <f t="shared" si="11"/>
        <v>5793328.1119999988</v>
      </c>
      <c r="J14">
        <f t="shared" si="11"/>
        <v>5130430</v>
      </c>
    </row>
    <row r="15" spans="1:47" x14ac:dyDescent="0.2">
      <c r="A15" t="s">
        <v>1337</v>
      </c>
      <c r="C15">
        <f t="shared" ref="C15:J15" si="12">C$2*C102</f>
        <v>1140716.8082831372</v>
      </c>
      <c r="D15">
        <f t="shared" si="12"/>
        <v>2403059.4397023837</v>
      </c>
      <c r="E15">
        <f t="shared" si="12"/>
        <v>5385251.0772152022</v>
      </c>
      <c r="F15">
        <f t="shared" si="12"/>
        <v>1012217.0253792579</v>
      </c>
      <c r="G15">
        <f t="shared" si="12"/>
        <v>252596.42532391485</v>
      </c>
      <c r="H15">
        <f t="shared" si="12"/>
        <v>3924108.3544610995</v>
      </c>
      <c r="I15">
        <f t="shared" si="12"/>
        <v>8161202.3219999988</v>
      </c>
      <c r="J15">
        <f t="shared" si="12"/>
        <v>6965890</v>
      </c>
    </row>
    <row r="16" spans="1:47" x14ac:dyDescent="0.2">
      <c r="A16" s="46"/>
      <c r="C16">
        <f t="shared" ref="C16:J16" si="13">C$2*C103</f>
        <v>0.13448488587291796</v>
      </c>
      <c r="D16">
        <f t="shared" si="13"/>
        <v>0.17228705320224202</v>
      </c>
      <c r="E16">
        <f t="shared" si="13"/>
        <v>0.19187876607608598</v>
      </c>
      <c r="F16">
        <f t="shared" si="13"/>
        <v>3.3848054354539837E-2</v>
      </c>
      <c r="G16">
        <f t="shared" si="13"/>
        <v>1.8004137489288404E-3</v>
      </c>
      <c r="H16">
        <f t="shared" si="13"/>
        <v>0.13837755996493745</v>
      </c>
      <c r="I16">
        <f t="shared" si="13"/>
        <v>0.15773595747737393</v>
      </c>
      <c r="J16">
        <f t="shared" si="13"/>
        <v>9.8448235705135667E-2</v>
      </c>
    </row>
    <row r="17" spans="1:10" x14ac:dyDescent="0.2">
      <c r="A17" t="s">
        <v>1338</v>
      </c>
      <c r="C17">
        <f t="shared" ref="C17:J17" si="14">C$2*C104</f>
        <v>0</v>
      </c>
      <c r="D17">
        <f t="shared" si="14"/>
        <v>0</v>
      </c>
      <c r="E17">
        <f t="shared" si="14"/>
        <v>229696.67121002267</v>
      </c>
      <c r="F17">
        <f t="shared" si="14"/>
        <v>0</v>
      </c>
      <c r="G17">
        <f t="shared" si="14"/>
        <v>160301.57760940751</v>
      </c>
      <c r="H17">
        <f t="shared" si="14"/>
        <v>1255307.9129877</v>
      </c>
      <c r="I17">
        <f t="shared" si="14"/>
        <v>2367874.2099999995</v>
      </c>
      <c r="J17">
        <f t="shared" si="14"/>
        <v>1835460</v>
      </c>
    </row>
    <row r="18" spans="1:10" x14ac:dyDescent="0.2">
      <c r="A18" t="s">
        <v>1298</v>
      </c>
      <c r="C18">
        <f t="shared" ref="C18:J18" si="15">C$2*C105</f>
        <v>-154363.0543318924</v>
      </c>
      <c r="D18">
        <f t="shared" si="15"/>
        <v>0</v>
      </c>
      <c r="E18">
        <f t="shared" si="15"/>
        <v>-12315275.371798908</v>
      </c>
      <c r="F18">
        <f t="shared" si="15"/>
        <v>0</v>
      </c>
      <c r="G18">
        <f t="shared" si="15"/>
        <v>10562902.43974717</v>
      </c>
      <c r="H18">
        <f t="shared" si="15"/>
        <v>-14646765.505004099</v>
      </c>
      <c r="I18">
        <f t="shared" si="15"/>
        <v>-4509579.2689999994</v>
      </c>
      <c r="J18">
        <f t="shared" si="15"/>
        <v>29198440</v>
      </c>
    </row>
    <row r="19" spans="1:10" x14ac:dyDescent="0.2">
      <c r="A19" t="s">
        <v>1339</v>
      </c>
      <c r="C19">
        <f t="shared" ref="C19:J19" si="16">C$2*C106</f>
        <v>0</v>
      </c>
      <c r="D19">
        <f t="shared" si="16"/>
        <v>0</v>
      </c>
      <c r="E19">
        <f t="shared" si="16"/>
        <v>0</v>
      </c>
      <c r="F19">
        <f t="shared" si="16"/>
        <v>0</v>
      </c>
      <c r="G19">
        <f t="shared" si="16"/>
        <v>3102807.0514548197</v>
      </c>
      <c r="H19">
        <f t="shared" si="16"/>
        <v>-576243.95645699999</v>
      </c>
      <c r="I19">
        <f t="shared" si="16"/>
        <v>1215791.9149999998</v>
      </c>
      <c r="J19">
        <f t="shared" si="16"/>
        <v>30498300</v>
      </c>
    </row>
    <row r="20" spans="1:10" x14ac:dyDescent="0.2">
      <c r="A20" t="s">
        <v>1340</v>
      </c>
      <c r="C20">
        <f t="shared" ref="C20:J20" si="17">C$2*C107</f>
        <v>0</v>
      </c>
      <c r="D20">
        <f t="shared" si="17"/>
        <v>0</v>
      </c>
      <c r="E20">
        <f t="shared" si="17"/>
        <v>0</v>
      </c>
      <c r="F20">
        <f t="shared" si="17"/>
        <v>0</v>
      </c>
      <c r="G20">
        <f t="shared" si="17"/>
        <v>223450.68394038623</v>
      </c>
      <c r="H20">
        <f t="shared" si="17"/>
        <v>-1784096.4847952998</v>
      </c>
      <c r="I20">
        <f t="shared" si="17"/>
        <v>-5235868.936999999</v>
      </c>
      <c r="J20">
        <f t="shared" si="17"/>
        <v>-1116520</v>
      </c>
    </row>
    <row r="21" spans="1:10" x14ac:dyDescent="0.2">
      <c r="A21" t="s">
        <v>1341</v>
      </c>
      <c r="C21">
        <f t="shared" ref="C21:J21" si="18">C$2*C108</f>
        <v>-154363.0543318924</v>
      </c>
      <c r="D21">
        <f t="shared" si="18"/>
        <v>0</v>
      </c>
      <c r="E21">
        <f t="shared" si="18"/>
        <v>0</v>
      </c>
      <c r="F21">
        <f t="shared" si="18"/>
        <v>0</v>
      </c>
      <c r="G21">
        <f t="shared" si="18"/>
        <v>7236644.7043519644</v>
      </c>
      <c r="H21">
        <f t="shared" si="18"/>
        <v>-12286425.063751798</v>
      </c>
      <c r="I21">
        <f t="shared" si="18"/>
        <v>-489502.24699999992</v>
      </c>
      <c r="J21">
        <f t="shared" si="18"/>
        <v>-449080</v>
      </c>
    </row>
    <row r="22" spans="1:10" x14ac:dyDescent="0.2">
      <c r="A22" t="s">
        <v>1361</v>
      </c>
      <c r="C22">
        <f t="shared" ref="C22:J22" si="19">C$2*C109</f>
        <v>154363.0543318924</v>
      </c>
      <c r="D22">
        <f t="shared" si="19"/>
        <v>0</v>
      </c>
      <c r="E22">
        <f t="shared" si="19"/>
        <v>0</v>
      </c>
      <c r="F22">
        <f t="shared" si="19"/>
        <v>0</v>
      </c>
      <c r="G22">
        <f t="shared" si="19"/>
        <v>0</v>
      </c>
      <c r="H22">
        <f t="shared" si="19"/>
        <v>0</v>
      </c>
      <c r="I22">
        <f t="shared" si="19"/>
        <v>0</v>
      </c>
      <c r="J22">
        <f t="shared" si="19"/>
        <v>0</v>
      </c>
    </row>
    <row r="23" spans="1:10" x14ac:dyDescent="0.2">
      <c r="A23" t="s">
        <v>1367</v>
      </c>
      <c r="C23">
        <f t="shared" ref="C23:J23" si="20">C$2*C110</f>
        <v>0</v>
      </c>
      <c r="D23">
        <f t="shared" si="20"/>
        <v>0</v>
      </c>
      <c r="E23">
        <f t="shared" si="20"/>
        <v>0</v>
      </c>
      <c r="F23">
        <f t="shared" si="20"/>
        <v>0</v>
      </c>
      <c r="G23">
        <f t="shared" si="20"/>
        <v>0</v>
      </c>
      <c r="H23">
        <f t="shared" si="20"/>
        <v>12252528.360430799</v>
      </c>
      <c r="I23">
        <f t="shared" si="20"/>
        <v>0</v>
      </c>
      <c r="J23">
        <f t="shared" si="20"/>
        <v>0</v>
      </c>
    </row>
    <row r="24" spans="1:10" x14ac:dyDescent="0.2">
      <c r="A24" t="s">
        <v>1368</v>
      </c>
      <c r="C24">
        <f t="shared" ref="C24:J24" si="21">C$2*C111</f>
        <v>0</v>
      </c>
      <c r="D24">
        <f t="shared" si="21"/>
        <v>0</v>
      </c>
      <c r="E24">
        <f t="shared" si="21"/>
        <v>0</v>
      </c>
      <c r="F24">
        <f t="shared" si="21"/>
        <v>0</v>
      </c>
      <c r="G24">
        <f t="shared" si="21"/>
        <v>7268219.2575174542</v>
      </c>
      <c r="H24">
        <f t="shared" si="21"/>
        <v>0</v>
      </c>
      <c r="I24">
        <f t="shared" si="21"/>
        <v>0</v>
      </c>
      <c r="J24">
        <f t="shared" si="21"/>
        <v>0</v>
      </c>
    </row>
    <row r="25" spans="1:10" x14ac:dyDescent="0.2">
      <c r="A25" t="s">
        <v>1343</v>
      </c>
      <c r="C25">
        <f t="shared" ref="C25:J25" si="22">C$2*C112</f>
        <v>0</v>
      </c>
      <c r="D25">
        <f t="shared" si="22"/>
        <v>0</v>
      </c>
      <c r="E25">
        <f t="shared" si="22"/>
        <v>0</v>
      </c>
      <c r="F25">
        <f t="shared" si="22"/>
        <v>0</v>
      </c>
      <c r="G25">
        <f t="shared" si="22"/>
        <v>-31574.553165489357</v>
      </c>
      <c r="H25">
        <f t="shared" si="22"/>
        <v>-33896.703320999994</v>
      </c>
      <c r="I25">
        <f t="shared" si="22"/>
        <v>-489502.24699999992</v>
      </c>
      <c r="J25">
        <f t="shared" si="22"/>
        <v>-449080</v>
      </c>
    </row>
    <row r="26" spans="1:10" x14ac:dyDescent="0.2">
      <c r="A26" t="s">
        <v>1344</v>
      </c>
      <c r="C26">
        <f t="shared" ref="C26:J26" si="23">C$2*C113</f>
        <v>0</v>
      </c>
      <c r="D26">
        <f t="shared" si="23"/>
        <v>0</v>
      </c>
      <c r="E26">
        <f t="shared" si="23"/>
        <v>-12315275.371798908</v>
      </c>
      <c r="F26">
        <f t="shared" si="23"/>
        <v>0</v>
      </c>
      <c r="G26">
        <f t="shared" si="23"/>
        <v>0</v>
      </c>
      <c r="H26">
        <f t="shared" si="23"/>
        <v>0</v>
      </c>
      <c r="I26">
        <f t="shared" si="23"/>
        <v>1215791.9149999998</v>
      </c>
      <c r="J26">
        <f t="shared" si="23"/>
        <v>265740</v>
      </c>
    </row>
    <row r="27" spans="1:10" x14ac:dyDescent="0.2">
      <c r="A27" t="s">
        <v>1304</v>
      </c>
      <c r="C27">
        <f t="shared" ref="C27:J27" si="24">C$2*C114</f>
        <v>-27604823.495860964</v>
      </c>
      <c r="D27">
        <f t="shared" si="24"/>
        <v>-59002478.626975268</v>
      </c>
      <c r="E27">
        <f t="shared" si="24"/>
        <v>-117217240.28556745</v>
      </c>
      <c r="F27">
        <f t="shared" si="24"/>
        <v>-134230813.95193601</v>
      </c>
      <c r="G27">
        <f t="shared" si="24"/>
        <v>-37163249.075780973</v>
      </c>
      <c r="H27">
        <f t="shared" si="24"/>
        <v>-82379158.081026286</v>
      </c>
      <c r="I27">
        <f t="shared" si="24"/>
        <v>-45156316.828999996</v>
      </c>
      <c r="J27">
        <f t="shared" si="24"/>
        <v>7382010</v>
      </c>
    </row>
    <row r="28" spans="1:10" x14ac:dyDescent="0.2">
      <c r="A28" t="s">
        <v>1306</v>
      </c>
      <c r="C28">
        <f t="shared" ref="C28:J28" si="25">C$2*C115</f>
        <v>-27604823.495860964</v>
      </c>
      <c r="D28">
        <f t="shared" si="25"/>
        <v>-59002478.626975268</v>
      </c>
      <c r="E28">
        <f t="shared" si="25"/>
        <v>-117217240.28556745</v>
      </c>
      <c r="F28">
        <f t="shared" si="25"/>
        <v>-134230813.95193601</v>
      </c>
      <c r="G28">
        <f t="shared" si="25"/>
        <v>-37163249.075780973</v>
      </c>
      <c r="H28">
        <f t="shared" si="25"/>
        <v>-126137542.28821589</v>
      </c>
      <c r="I28">
        <f t="shared" si="25"/>
        <v>-65110169.812999994</v>
      </c>
      <c r="J28">
        <f t="shared" si="25"/>
        <v>7382010</v>
      </c>
    </row>
    <row r="29" spans="1:10" x14ac:dyDescent="0.2">
      <c r="A29" t="s">
        <v>1345</v>
      </c>
      <c r="C29">
        <f t="shared" ref="C29:J29" si="26">C$2*C116</f>
        <v>-27604823.495860964</v>
      </c>
      <c r="D29">
        <f t="shared" si="26"/>
        <v>-59002478.626975268</v>
      </c>
      <c r="E29">
        <f t="shared" si="26"/>
        <v>-117217240.28556745</v>
      </c>
      <c r="F29">
        <f t="shared" si="26"/>
        <v>-134230813.95193601</v>
      </c>
      <c r="G29">
        <f t="shared" si="26"/>
        <v>-37163249.075780973</v>
      </c>
      <c r="H29">
        <f t="shared" si="26"/>
        <v>-126137542.28821589</v>
      </c>
      <c r="I29">
        <f t="shared" si="26"/>
        <v>-65110169.812999994</v>
      </c>
      <c r="J29">
        <f t="shared" si="26"/>
        <v>7382010</v>
      </c>
    </row>
    <row r="30" spans="1:10" x14ac:dyDescent="0.2">
      <c r="A30" t="s">
        <v>1346</v>
      </c>
      <c r="C30">
        <f t="shared" ref="C30:J30" si="27">C$2*C117</f>
        <v>-27604823.495860964</v>
      </c>
      <c r="D30">
        <f t="shared" si="27"/>
        <v>-59002478.626975268</v>
      </c>
      <c r="E30">
        <f t="shared" si="27"/>
        <v>-117217240.28556745</v>
      </c>
      <c r="F30">
        <f t="shared" si="27"/>
        <v>-134230813.95193601</v>
      </c>
      <c r="G30">
        <f t="shared" si="27"/>
        <v>-37163249.075780973</v>
      </c>
      <c r="H30">
        <f t="shared" si="27"/>
        <v>-126137542.28821589</v>
      </c>
      <c r="I30">
        <f t="shared" si="27"/>
        <v>-65110169.812999994</v>
      </c>
      <c r="J30">
        <f t="shared" si="27"/>
        <v>7382010</v>
      </c>
    </row>
    <row r="31" spans="1:10" x14ac:dyDescent="0.2">
      <c r="A31" t="s">
        <v>1347</v>
      </c>
      <c r="C31">
        <f t="shared" ref="C31:J31" si="28">C$2*C118</f>
        <v>-27604823.495860964</v>
      </c>
      <c r="D31">
        <f t="shared" si="28"/>
        <v>-59002478.626975268</v>
      </c>
      <c r="E31">
        <f t="shared" si="28"/>
        <v>-117217240.28556745</v>
      </c>
      <c r="F31">
        <f t="shared" si="28"/>
        <v>-134230813.95193601</v>
      </c>
      <c r="G31">
        <f t="shared" si="28"/>
        <v>-37163249.075780973</v>
      </c>
      <c r="H31">
        <f t="shared" si="28"/>
        <v>-82379158.081026286</v>
      </c>
      <c r="I31">
        <f t="shared" si="28"/>
        <v>-45156316.828999996</v>
      </c>
      <c r="J31">
        <f t="shared" si="28"/>
        <v>7382010</v>
      </c>
    </row>
    <row r="32" spans="1:10" x14ac:dyDescent="0.2">
      <c r="A32" t="s">
        <v>1370</v>
      </c>
      <c r="C32">
        <f t="shared" ref="C32:J32" si="29">C$2*C119</f>
        <v>0</v>
      </c>
      <c r="D32">
        <f t="shared" si="29"/>
        <v>0</v>
      </c>
      <c r="E32">
        <f t="shared" si="29"/>
        <v>0</v>
      </c>
      <c r="F32">
        <f t="shared" si="29"/>
        <v>0</v>
      </c>
      <c r="G32">
        <f t="shared" si="29"/>
        <v>0</v>
      </c>
      <c r="H32">
        <f t="shared" si="29"/>
        <v>-43758384.207189597</v>
      </c>
      <c r="I32">
        <f t="shared" si="29"/>
        <v>-19953852.983999997</v>
      </c>
      <c r="J32">
        <f t="shared" si="29"/>
        <v>0</v>
      </c>
    </row>
    <row r="33" spans="1:10" x14ac:dyDescent="0.2">
      <c r="A33" s="46" t="s">
        <v>1411</v>
      </c>
      <c r="C33">
        <f t="shared" ref="C33:J33" si="30">C$2*C120</f>
        <v>0</v>
      </c>
      <c r="D33">
        <f t="shared" si="30"/>
        <v>0</v>
      </c>
      <c r="E33">
        <f t="shared" si="30"/>
        <v>0</v>
      </c>
      <c r="F33">
        <f t="shared" si="30"/>
        <v>0</v>
      </c>
      <c r="G33">
        <f t="shared" si="30"/>
        <v>0</v>
      </c>
      <c r="H33">
        <f t="shared" si="30"/>
        <v>-1.5430711610486891</v>
      </c>
      <c r="I33">
        <f t="shared" si="30"/>
        <v>-0.38565887495638967</v>
      </c>
      <c r="J33">
        <f t="shared" si="30"/>
        <v>0</v>
      </c>
    </row>
    <row r="34" spans="1:10" x14ac:dyDescent="0.2">
      <c r="A34" t="s">
        <v>1312</v>
      </c>
      <c r="C34">
        <f t="shared" ref="C34:J34" si="31">C$2*C121</f>
        <v>-27604823.495860964</v>
      </c>
      <c r="D34">
        <f t="shared" si="31"/>
        <v>-59002478.626975268</v>
      </c>
      <c r="E34">
        <f t="shared" si="31"/>
        <v>-117217240.28556745</v>
      </c>
      <c r="F34">
        <f t="shared" si="31"/>
        <v>-134230813.95193601</v>
      </c>
      <c r="G34">
        <f t="shared" si="31"/>
        <v>-37163249.075780973</v>
      </c>
      <c r="H34">
        <f t="shared" si="31"/>
        <v>-126137542.28821589</v>
      </c>
      <c r="I34">
        <f t="shared" si="31"/>
        <v>-65110169.812999994</v>
      </c>
      <c r="J34">
        <f t="shared" si="31"/>
        <v>7382010</v>
      </c>
    </row>
    <row r="35" spans="1:10" x14ac:dyDescent="0.2">
      <c r="A35" t="s">
        <v>1313</v>
      </c>
      <c r="C35">
        <f t="shared" ref="C35:J35" si="32">C$2*C122</f>
        <v>-24.60782555116295</v>
      </c>
      <c r="D35">
        <f t="shared" si="32"/>
        <v>-36.102283390387434</v>
      </c>
      <c r="E35">
        <f t="shared" si="32"/>
        <v>-83.675215940793976</v>
      </c>
      <c r="F35">
        <f t="shared" si="32"/>
        <v>-77.209254855571132</v>
      </c>
      <c r="G35">
        <f t="shared" si="32"/>
        <v>-18.944731899293615</v>
      </c>
      <c r="H35">
        <f t="shared" si="32"/>
        <v>-43.048813217669995</v>
      </c>
      <c r="I35">
        <f t="shared" si="32"/>
        <v>-16.946758919999997</v>
      </c>
      <c r="J35">
        <f t="shared" si="32"/>
        <v>1.0815000000000001</v>
      </c>
    </row>
    <row r="36" spans="1:10" x14ac:dyDescent="0.2">
      <c r="A36" t="s">
        <v>1314</v>
      </c>
      <c r="C36">
        <f t="shared" ref="C36:J36" si="33">C$2*C123</f>
        <v>-24.60782555116295</v>
      </c>
      <c r="D36">
        <f t="shared" si="33"/>
        <v>-36.102283390387434</v>
      </c>
      <c r="E36">
        <f t="shared" si="33"/>
        <v>-83.675215940793976</v>
      </c>
      <c r="F36">
        <f t="shared" si="33"/>
        <v>-77.209254855571132</v>
      </c>
      <c r="G36">
        <f t="shared" si="33"/>
        <v>-18.944731899293615</v>
      </c>
      <c r="H36">
        <f t="shared" si="33"/>
        <v>-43.048813217669995</v>
      </c>
      <c r="I36">
        <f t="shared" si="33"/>
        <v>-16.946758919999997</v>
      </c>
      <c r="J36">
        <f t="shared" si="33"/>
        <v>1.0712000000000002</v>
      </c>
    </row>
    <row r="37" spans="1:10" x14ac:dyDescent="0.2">
      <c r="A37" t="s">
        <v>1315</v>
      </c>
      <c r="C37">
        <f t="shared" ref="C37:J37" si="34">C$2*C124</f>
        <v>1467487.6963660247</v>
      </c>
      <c r="D37">
        <f t="shared" si="34"/>
        <v>2094623.2361294045</v>
      </c>
      <c r="E37">
        <f t="shared" si="34"/>
        <v>1766525.1603078286</v>
      </c>
      <c r="F37">
        <f t="shared" si="34"/>
        <v>2135742.2127306038</v>
      </c>
      <c r="G37">
        <f t="shared" si="34"/>
        <v>2375705.8123481488</v>
      </c>
      <c r="H37">
        <f t="shared" si="34"/>
        <v>3310520.3999553542</v>
      </c>
      <c r="I37">
        <f t="shared" si="34"/>
        <v>4078907.5469349995</v>
      </c>
      <c r="J37">
        <f t="shared" si="34"/>
        <v>7037971.46</v>
      </c>
    </row>
    <row r="38" spans="1:10" x14ac:dyDescent="0.2">
      <c r="A38" t="s">
        <v>1316</v>
      </c>
      <c r="C38">
        <f t="shared" ref="C38:J38" si="35">C$2*C125</f>
        <v>1467487.6963660247</v>
      </c>
      <c r="D38">
        <f t="shared" si="35"/>
        <v>2094623.2361294045</v>
      </c>
      <c r="E38">
        <f t="shared" si="35"/>
        <v>1766525.1603078286</v>
      </c>
      <c r="F38">
        <f t="shared" si="35"/>
        <v>2135742.2127306038</v>
      </c>
      <c r="G38">
        <f t="shared" si="35"/>
        <v>2375705.8123481488</v>
      </c>
      <c r="H38">
        <f t="shared" si="35"/>
        <v>3310520.3999553542</v>
      </c>
      <c r="I38">
        <f t="shared" si="35"/>
        <v>4078907.5469349995</v>
      </c>
      <c r="J38">
        <f t="shared" si="35"/>
        <v>7090428.3300000001</v>
      </c>
    </row>
    <row r="39" spans="1:10" x14ac:dyDescent="0.2">
      <c r="A39" t="s">
        <v>1317</v>
      </c>
      <c r="C39">
        <f t="shared" ref="C39:J39" si="36">C$2*C126</f>
        <v>-28745540.304144099</v>
      </c>
      <c r="D39">
        <f t="shared" si="36"/>
        <v>-61405538.066677652</v>
      </c>
      <c r="E39">
        <f t="shared" si="36"/>
        <v>-110057519.31977372</v>
      </c>
      <c r="F39">
        <f t="shared" si="36"/>
        <v>-135243030.97731525</v>
      </c>
      <c r="G39">
        <f t="shared" si="36"/>
        <v>-47818446.363242649</v>
      </c>
      <c r="H39">
        <f t="shared" si="36"/>
        <v>-70401193.017495587</v>
      </c>
      <c r="I39">
        <f t="shared" si="36"/>
        <v>-46440065.671999991</v>
      </c>
      <c r="J39">
        <f t="shared" si="36"/>
        <v>-26946860</v>
      </c>
    </row>
    <row r="40" spans="1:10" x14ac:dyDescent="0.2">
      <c r="A40" t="s">
        <v>1318</v>
      </c>
      <c r="C40">
        <f t="shared" ref="C40:J40" si="37">C$2*C127</f>
        <v>37073296.269201957</v>
      </c>
      <c r="D40">
        <f t="shared" si="37"/>
        <v>75353535.87056087</v>
      </c>
      <c r="E40">
        <f t="shared" si="37"/>
        <v>138123423.57454562</v>
      </c>
      <c r="F40">
        <f t="shared" si="37"/>
        <v>165147763.8986477</v>
      </c>
      <c r="G40">
        <f t="shared" si="37"/>
        <v>188117544.54231265</v>
      </c>
      <c r="H40">
        <f t="shared" si="37"/>
        <v>98759175.015844196</v>
      </c>
      <c r="I40">
        <f t="shared" si="37"/>
        <v>98179709.900999993</v>
      </c>
      <c r="J40">
        <f t="shared" si="37"/>
        <v>97703740</v>
      </c>
    </row>
    <row r="41" spans="1:10" x14ac:dyDescent="0.2">
      <c r="A41" t="s">
        <v>1319</v>
      </c>
      <c r="C41">
        <f t="shared" ref="C41:J41" si="38">C$2*C128</f>
        <v>-27604823.495860964</v>
      </c>
      <c r="D41">
        <f t="shared" si="38"/>
        <v>-59002478.626975268</v>
      </c>
      <c r="E41">
        <f t="shared" si="38"/>
        <v>-117217240.28556745</v>
      </c>
      <c r="F41">
        <f t="shared" si="38"/>
        <v>-134230813.95193601</v>
      </c>
      <c r="G41">
        <f t="shared" si="38"/>
        <v>-37163249.075780973</v>
      </c>
      <c r="H41">
        <f t="shared" si="38"/>
        <v>-126137542.28821589</v>
      </c>
      <c r="I41">
        <f t="shared" si="38"/>
        <v>-65110169.812999994</v>
      </c>
      <c r="J41">
        <f t="shared" si="38"/>
        <v>7382010</v>
      </c>
    </row>
    <row r="90" spans="1:47" x14ac:dyDescent="0.2">
      <c r="A90" t="s">
        <v>1285</v>
      </c>
      <c r="B90" s="19">
        <v>1261000</v>
      </c>
      <c r="C90" s="19">
        <v>6484000</v>
      </c>
      <c r="D90" s="19">
        <v>10883000</v>
      </c>
      <c r="E90" s="19">
        <v>22238000</v>
      </c>
      <c r="F90" s="19">
        <v>24285000</v>
      </c>
      <c r="G90" s="19">
        <v>115529000</v>
      </c>
      <c r="H90" s="19">
        <v>25098000</v>
      </c>
      <c r="I90" s="19">
        <v>48727000</v>
      </c>
      <c r="J90" s="19">
        <v>68696000</v>
      </c>
    </row>
    <row r="91" spans="1:47" x14ac:dyDescent="0.2">
      <c r="A91" t="s">
        <v>1332</v>
      </c>
      <c r="B91" s="19">
        <v>1261000</v>
      </c>
      <c r="C91" s="19">
        <v>6484000</v>
      </c>
      <c r="D91" s="19">
        <v>10883000</v>
      </c>
      <c r="E91" s="19">
        <v>22238000</v>
      </c>
      <c r="F91" s="19">
        <v>24285000</v>
      </c>
      <c r="G91" s="19">
        <v>115529000</v>
      </c>
      <c r="H91" s="19">
        <v>25098000</v>
      </c>
      <c r="I91" s="19">
        <v>48727000</v>
      </c>
      <c r="J91" s="19">
        <v>68696000</v>
      </c>
    </row>
    <row r="92" spans="1:47" x14ac:dyDescent="0.2">
      <c r="A92" t="s">
        <v>1287</v>
      </c>
      <c r="B92" s="19">
        <v>91371000</v>
      </c>
      <c r="C92" s="19">
        <v>28340000</v>
      </c>
      <c r="D92" s="19">
        <v>58795000</v>
      </c>
      <c r="E92" s="19">
        <v>109442000</v>
      </c>
      <c r="F92" s="19">
        <v>134113000</v>
      </c>
      <c r="G92" s="19">
        <v>154905000</v>
      </c>
      <c r="H92" s="19">
        <v>87406000</v>
      </c>
      <c r="I92" s="19">
        <v>92463000</v>
      </c>
      <c r="J92" s="19">
        <v>94858000</v>
      </c>
    </row>
    <row r="93" spans="1:47" x14ac:dyDescent="0.2">
      <c r="A93" t="s">
        <v>1333</v>
      </c>
      <c r="B93" s="19">
        <v>36024000</v>
      </c>
      <c r="C93" s="19">
        <v>8016000</v>
      </c>
      <c r="D93" s="19">
        <v>13673000</v>
      </c>
      <c r="E93" s="19">
        <v>27026000</v>
      </c>
      <c r="F93" s="19">
        <v>36052000</v>
      </c>
      <c r="G93" s="19">
        <v>39667000</v>
      </c>
      <c r="H93" s="19">
        <v>41284000</v>
      </c>
      <c r="I93" s="19">
        <v>39088000</v>
      </c>
      <c r="J93" s="19">
        <v>35299000</v>
      </c>
    </row>
    <row r="94" spans="1:47" x14ac:dyDescent="0.2">
      <c r="A94" t="s">
        <v>1334</v>
      </c>
      <c r="B94" s="19">
        <v>36024000</v>
      </c>
      <c r="C94" s="19">
        <v>8016000</v>
      </c>
      <c r="D94" s="19">
        <v>13673000</v>
      </c>
      <c r="E94" s="19">
        <v>27026000</v>
      </c>
      <c r="F94" s="19">
        <v>36052000</v>
      </c>
      <c r="G94" s="19">
        <v>39667000</v>
      </c>
      <c r="H94" s="19">
        <v>41284000</v>
      </c>
      <c r="I94" s="19">
        <v>39088000</v>
      </c>
      <c r="J94" s="19">
        <v>35299000</v>
      </c>
    </row>
    <row r="95" spans="1:47" x14ac:dyDescent="0.2">
      <c r="A95" s="46" t="s">
        <v>1408</v>
      </c>
      <c r="B95" s="19"/>
      <c r="C95" s="48">
        <f t="shared" ref="C95:J95" si="39">C94/C$3</f>
        <v>0.94504686643464664</v>
      </c>
      <c r="D95" s="48">
        <f t="shared" si="39"/>
        <v>0.98028406601794416</v>
      </c>
      <c r="E95" s="48">
        <f t="shared" si="39"/>
        <v>0.96294777302266743</v>
      </c>
      <c r="F95" s="48">
        <f t="shared" si="39"/>
        <v>1.2055616779738036</v>
      </c>
      <c r="G95" s="48">
        <f t="shared" si="39"/>
        <v>0.2827316819198028</v>
      </c>
      <c r="H95" s="48">
        <f t="shared" si="39"/>
        <v>1.4558158617353003</v>
      </c>
      <c r="I95" s="48">
        <f t="shared" si="39"/>
        <v>0.75547485071594744</v>
      </c>
      <c r="J95" s="48">
        <f t="shared" si="39"/>
        <v>0.49887728232222789</v>
      </c>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36024000</v>
      </c>
      <c r="C96" s="19">
        <v>8016000</v>
      </c>
      <c r="D96" s="19">
        <v>13673000</v>
      </c>
      <c r="E96" s="19">
        <v>27026000</v>
      </c>
      <c r="F96" s="19">
        <v>36052000</v>
      </c>
      <c r="G96" s="19">
        <v>39667000</v>
      </c>
      <c r="H96" s="19">
        <v>41284000</v>
      </c>
      <c r="I96" s="19">
        <v>39088000</v>
      </c>
      <c r="J96" s="19">
        <v>35299000</v>
      </c>
    </row>
    <row r="97" spans="1:47" x14ac:dyDescent="0.2">
      <c r="A97" s="46" t="s">
        <v>1409</v>
      </c>
      <c r="B97" s="19"/>
      <c r="C97" s="48">
        <f t="shared" ref="C97:J97" si="40">C96/C$3</f>
        <v>0.94504686643464664</v>
      </c>
      <c r="D97" s="48">
        <f t="shared" si="40"/>
        <v>0.98028406601794416</v>
      </c>
      <c r="E97" s="48">
        <f t="shared" si="40"/>
        <v>0.96294777302266743</v>
      </c>
      <c r="F97" s="48">
        <f t="shared" si="40"/>
        <v>1.2055616779738036</v>
      </c>
      <c r="G97" s="48">
        <f t="shared" si="40"/>
        <v>0.2827316819198028</v>
      </c>
      <c r="H97" s="48">
        <f t="shared" si="40"/>
        <v>1.4558158617353003</v>
      </c>
      <c r="I97" s="48">
        <f t="shared" si="40"/>
        <v>0.75547485071594744</v>
      </c>
      <c r="J97" s="48">
        <f t="shared" si="40"/>
        <v>0.49887728232222789</v>
      </c>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55347000</v>
      </c>
      <c r="C98" s="19">
        <v>20324000</v>
      </c>
      <c r="D98" s="19">
        <v>45122000</v>
      </c>
      <c r="E98" s="19">
        <v>82416000</v>
      </c>
      <c r="F98" s="19">
        <v>98061000</v>
      </c>
      <c r="G98" s="19">
        <v>115238000</v>
      </c>
      <c r="H98" s="19">
        <v>46122000</v>
      </c>
      <c r="I98" s="19">
        <v>53375000</v>
      </c>
      <c r="J98" s="19">
        <v>59559000</v>
      </c>
    </row>
    <row r="99" spans="1:47" x14ac:dyDescent="0.2">
      <c r="A99" t="s">
        <v>1293</v>
      </c>
      <c r="B99" s="19">
        <v>-90110000</v>
      </c>
      <c r="C99" s="19">
        <v>-21856000</v>
      </c>
      <c r="D99" s="19">
        <v>-47912000</v>
      </c>
      <c r="E99" s="19">
        <v>-87204000</v>
      </c>
      <c r="F99" s="19">
        <v>-109828000</v>
      </c>
      <c r="G99" s="19">
        <v>-39376000</v>
      </c>
      <c r="H99" s="19">
        <v>-62308000</v>
      </c>
      <c r="I99" s="19">
        <v>-43736000</v>
      </c>
      <c r="J99" s="19">
        <v>-26162000</v>
      </c>
    </row>
    <row r="100" spans="1:47" x14ac:dyDescent="0.2">
      <c r="A100" s="46" t="s">
        <v>1410</v>
      </c>
      <c r="B100" s="19"/>
      <c r="C100" s="48">
        <f t="shared" ref="C100:J100" si="41">C99/C$3</f>
        <v>-2.5767146098796951</v>
      </c>
      <c r="D100" s="48">
        <f t="shared" si="41"/>
        <v>-3.4350449916661847</v>
      </c>
      <c r="E100" s="48">
        <f t="shared" si="41"/>
        <v>-3.1071152815314398</v>
      </c>
      <c r="F100" s="48">
        <f t="shared" si="41"/>
        <v>-3.6725959161352186</v>
      </c>
      <c r="G100" s="48">
        <f t="shared" si="41"/>
        <v>-0.28065754171664492</v>
      </c>
      <c r="H100" s="48">
        <f t="shared" si="41"/>
        <v>-2.1971944267271364</v>
      </c>
      <c r="I100" s="48">
        <f t="shared" si="41"/>
        <v>-0.84530925273517898</v>
      </c>
      <c r="J100" s="48">
        <f t="shared" si="41"/>
        <v>-0.36974496331664142</v>
      </c>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4336000</v>
      </c>
      <c r="C101" s="19">
        <v>872000</v>
      </c>
      <c r="D101" s="19">
        <v>1875000</v>
      </c>
      <c r="E101" s="19">
        <v>4085000</v>
      </c>
      <c r="F101" s="19">
        <v>822000</v>
      </c>
      <c r="G101" s="19">
        <v>76000</v>
      </c>
      <c r="H101" s="19">
        <v>2362000</v>
      </c>
      <c r="I101" s="19">
        <v>5456000</v>
      </c>
      <c r="J101" s="19">
        <v>4981000</v>
      </c>
    </row>
    <row r="102" spans="1:47" x14ac:dyDescent="0.2">
      <c r="A102" t="s">
        <v>1337</v>
      </c>
      <c r="B102" s="19">
        <v>5696000</v>
      </c>
      <c r="C102" s="19">
        <v>872000</v>
      </c>
      <c r="D102" s="19">
        <v>1875000</v>
      </c>
      <c r="E102" s="19">
        <v>4267000</v>
      </c>
      <c r="F102" s="19">
        <v>822000</v>
      </c>
      <c r="G102" s="19">
        <v>208000</v>
      </c>
      <c r="H102" s="19">
        <v>3473000</v>
      </c>
      <c r="I102" s="19">
        <v>7686000</v>
      </c>
      <c r="J102" s="19">
        <v>6763000</v>
      </c>
    </row>
    <row r="103" spans="1:47" x14ac:dyDescent="0.2">
      <c r="A103" s="46"/>
      <c r="B103" s="19"/>
      <c r="C103" s="48">
        <f t="shared" ref="C103:J103" si="42">C102/C$3</f>
        <v>0.10280449944249151</v>
      </c>
      <c r="D103" s="48">
        <f t="shared" si="42"/>
        <v>0.13442789612986508</v>
      </c>
      <c r="E103" s="48">
        <f t="shared" si="42"/>
        <v>0.15203500878737963</v>
      </c>
      <c r="F103" s="48">
        <f t="shared" si="42"/>
        <v>2.7487287786931835E-2</v>
      </c>
      <c r="G103" s="48">
        <f t="shared" si="42"/>
        <v>1.4825469493361984E-3</v>
      </c>
      <c r="H103" s="48">
        <f t="shared" si="42"/>
        <v>0.12246992752172024</v>
      </c>
      <c r="I103" s="48">
        <f t="shared" si="42"/>
        <v>0.14855146598963292</v>
      </c>
      <c r="J103" s="48">
        <f t="shared" si="42"/>
        <v>9.5580811364209387E-2</v>
      </c>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1338</v>
      </c>
      <c r="B104" s="19">
        <v>1360000</v>
      </c>
      <c r="D104">
        <v>0</v>
      </c>
      <c r="E104" s="19">
        <v>182000</v>
      </c>
      <c r="F104">
        <v>0</v>
      </c>
      <c r="G104" s="19">
        <v>132000</v>
      </c>
      <c r="H104" s="19">
        <v>1111000</v>
      </c>
      <c r="I104" s="19">
        <v>2230000</v>
      </c>
      <c r="J104" s="19">
        <v>1782000</v>
      </c>
    </row>
    <row r="105" spans="1:47" x14ac:dyDescent="0.2">
      <c r="A105" t="s">
        <v>1298</v>
      </c>
      <c r="B105" s="19">
        <v>7519000</v>
      </c>
      <c r="C105" s="19">
        <v>-118000</v>
      </c>
      <c r="E105" s="19">
        <v>-9758000</v>
      </c>
      <c r="G105" s="19">
        <v>8698000</v>
      </c>
      <c r="H105" s="19">
        <v>-12963000</v>
      </c>
      <c r="I105" s="19">
        <v>-4247000</v>
      </c>
      <c r="J105" s="19">
        <v>28348000</v>
      </c>
    </row>
    <row r="106" spans="1:47" x14ac:dyDescent="0.2">
      <c r="A106" t="s">
        <v>1339</v>
      </c>
      <c r="B106" s="19">
        <v>8647000</v>
      </c>
      <c r="G106" s="19">
        <v>2555000</v>
      </c>
      <c r="H106" s="19">
        <v>-510000</v>
      </c>
      <c r="I106" s="19">
        <v>1145000</v>
      </c>
      <c r="J106" s="19">
        <v>29610000</v>
      </c>
    </row>
    <row r="107" spans="1:47" x14ac:dyDescent="0.2">
      <c r="A107" t="s">
        <v>1340</v>
      </c>
      <c r="B107" s="19">
        <v>-1170000</v>
      </c>
      <c r="F107">
        <v>0</v>
      </c>
      <c r="G107" s="19">
        <v>184000</v>
      </c>
      <c r="H107" s="19">
        <v>-1579000</v>
      </c>
      <c r="I107" s="19">
        <v>-4931000</v>
      </c>
      <c r="J107" s="19">
        <v>-1084000</v>
      </c>
    </row>
    <row r="108" spans="1:47" x14ac:dyDescent="0.2">
      <c r="A108" t="s">
        <v>1341</v>
      </c>
      <c r="B108" s="19">
        <v>-216000</v>
      </c>
      <c r="C108" s="19">
        <v>-118000</v>
      </c>
      <c r="D108">
        <v>0</v>
      </c>
      <c r="F108">
        <v>0</v>
      </c>
      <c r="G108" s="19">
        <v>5959000</v>
      </c>
      <c r="H108" s="19">
        <v>-10874000</v>
      </c>
      <c r="I108" s="19">
        <v>-461000</v>
      </c>
      <c r="J108" s="19">
        <v>-436000</v>
      </c>
    </row>
    <row r="109" spans="1:47" x14ac:dyDescent="0.2">
      <c r="A109" t="s">
        <v>1361</v>
      </c>
      <c r="C109" s="19">
        <v>118000</v>
      </c>
      <c r="D109">
        <v>0</v>
      </c>
    </row>
    <row r="110" spans="1:47" x14ac:dyDescent="0.2">
      <c r="A110" t="s">
        <v>1367</v>
      </c>
      <c r="G110">
        <v>0</v>
      </c>
      <c r="H110" s="19">
        <v>10844000</v>
      </c>
      <c r="I110">
        <v>0</v>
      </c>
    </row>
    <row r="111" spans="1:47" x14ac:dyDescent="0.2">
      <c r="A111" t="s">
        <v>1368</v>
      </c>
      <c r="F111">
        <v>0</v>
      </c>
      <c r="G111" s="19">
        <v>5985000</v>
      </c>
      <c r="H111">
        <v>0</v>
      </c>
    </row>
    <row r="112" spans="1:47" x14ac:dyDescent="0.2">
      <c r="A112" t="s">
        <v>1343</v>
      </c>
      <c r="B112" s="19">
        <v>-216000</v>
      </c>
      <c r="G112" s="19">
        <v>-26000</v>
      </c>
      <c r="H112" s="19">
        <v>-30000</v>
      </c>
      <c r="I112" s="19">
        <v>-461000</v>
      </c>
      <c r="J112" s="19">
        <v>-436000</v>
      </c>
    </row>
    <row r="113" spans="1:47" x14ac:dyDescent="0.2">
      <c r="A113" t="s">
        <v>1344</v>
      </c>
      <c r="E113" s="19">
        <v>-9758000</v>
      </c>
      <c r="I113" s="19">
        <v>1145000</v>
      </c>
      <c r="J113" s="19">
        <v>258000</v>
      </c>
    </row>
    <row r="114" spans="1:47" x14ac:dyDescent="0.2">
      <c r="A114" t="s">
        <v>1304</v>
      </c>
      <c r="B114" s="19">
        <v>-78255000</v>
      </c>
      <c r="C114" s="19">
        <v>-21102000</v>
      </c>
      <c r="D114" s="19">
        <v>-46037000</v>
      </c>
      <c r="E114" s="19">
        <v>-92877000</v>
      </c>
      <c r="F114" s="19">
        <v>-109006000</v>
      </c>
      <c r="G114" s="19">
        <v>-30602000</v>
      </c>
      <c r="H114" s="19">
        <v>-72909000</v>
      </c>
      <c r="I114" s="19">
        <v>-42527000</v>
      </c>
      <c r="J114" s="19">
        <v>7167000</v>
      </c>
    </row>
    <row r="115" spans="1:47" x14ac:dyDescent="0.2">
      <c r="A115" t="s">
        <v>1306</v>
      </c>
      <c r="B115" s="19">
        <v>-78255000</v>
      </c>
      <c r="C115" s="19">
        <v>-21102000</v>
      </c>
      <c r="D115" s="19">
        <v>-46037000</v>
      </c>
      <c r="E115" s="19">
        <v>-92877000</v>
      </c>
      <c r="F115" s="19">
        <v>-109006000</v>
      </c>
      <c r="G115" s="19">
        <v>-30602000</v>
      </c>
      <c r="H115" s="19">
        <v>-111637000</v>
      </c>
      <c r="I115" s="19">
        <v>-61319000</v>
      </c>
      <c r="J115" s="19">
        <v>7167000</v>
      </c>
    </row>
    <row r="116" spans="1:47" x14ac:dyDescent="0.2">
      <c r="A116" t="s">
        <v>1345</v>
      </c>
      <c r="B116" s="19">
        <v>-78255000</v>
      </c>
      <c r="C116" s="19">
        <v>-21102000</v>
      </c>
      <c r="D116" s="19">
        <v>-46037000</v>
      </c>
      <c r="E116" s="19">
        <v>-92877000</v>
      </c>
      <c r="F116" s="19">
        <v>-109006000</v>
      </c>
      <c r="G116" s="19">
        <v>-30602000</v>
      </c>
      <c r="H116" s="19">
        <v>-111637000</v>
      </c>
      <c r="I116" s="19">
        <v>-61319000</v>
      </c>
      <c r="J116" s="19">
        <v>7167000</v>
      </c>
    </row>
    <row r="117" spans="1:47" x14ac:dyDescent="0.2">
      <c r="A117" t="s">
        <v>1346</v>
      </c>
      <c r="B117" s="19">
        <v>-78255000</v>
      </c>
      <c r="C117" s="19">
        <v>-21102000</v>
      </c>
      <c r="D117" s="19">
        <v>-46037000</v>
      </c>
      <c r="E117" s="19">
        <v>-92877000</v>
      </c>
      <c r="F117" s="19">
        <v>-109006000</v>
      </c>
      <c r="G117" s="19">
        <v>-30602000</v>
      </c>
      <c r="H117" s="19">
        <v>-111637000</v>
      </c>
      <c r="I117" s="19">
        <v>-61319000</v>
      </c>
      <c r="J117" s="19">
        <v>7167000</v>
      </c>
    </row>
    <row r="118" spans="1:47" x14ac:dyDescent="0.2">
      <c r="A118" t="s">
        <v>1347</v>
      </c>
      <c r="B118" s="19">
        <v>-78255000</v>
      </c>
      <c r="C118" s="19">
        <v>-21102000</v>
      </c>
      <c r="D118" s="19">
        <v>-46037000</v>
      </c>
      <c r="E118" s="19">
        <v>-92877000</v>
      </c>
      <c r="F118" s="19">
        <v>-109006000</v>
      </c>
      <c r="G118" s="19">
        <v>-30602000</v>
      </c>
      <c r="H118" s="19">
        <v>-72909000</v>
      </c>
      <c r="I118" s="19">
        <v>-42527000</v>
      </c>
      <c r="J118" s="19">
        <v>7167000</v>
      </c>
    </row>
    <row r="119" spans="1:47" x14ac:dyDescent="0.2">
      <c r="A119" t="s">
        <v>1370</v>
      </c>
      <c r="H119" s="19">
        <v>-38728000</v>
      </c>
      <c r="I119" s="19">
        <v>-18792000</v>
      </c>
      <c r="J119">
        <v>0</v>
      </c>
    </row>
    <row r="120" spans="1:47" x14ac:dyDescent="0.2">
      <c r="A120" s="46" t="s">
        <v>1411</v>
      </c>
      <c r="C120" s="48">
        <f t="shared" ref="C120:J120" si="43">C119/C$3</f>
        <v>0</v>
      </c>
      <c r="D120" s="48">
        <f t="shared" si="43"/>
        <v>0</v>
      </c>
      <c r="E120" s="48">
        <f t="shared" si="43"/>
        <v>0</v>
      </c>
      <c r="F120" s="48">
        <f t="shared" si="43"/>
        <v>0</v>
      </c>
      <c r="G120" s="48">
        <f t="shared" si="43"/>
        <v>0</v>
      </c>
      <c r="H120" s="48">
        <f t="shared" si="43"/>
        <v>-1.3656825087996491</v>
      </c>
      <c r="I120" s="48">
        <f t="shared" si="43"/>
        <v>-0.36320311590907911</v>
      </c>
      <c r="J120" s="48">
        <f t="shared" si="43"/>
        <v>0</v>
      </c>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1312</v>
      </c>
      <c r="B121" s="19">
        <v>-78255000</v>
      </c>
      <c r="C121" s="19">
        <v>-21102000</v>
      </c>
      <c r="D121" s="19">
        <v>-46037000</v>
      </c>
      <c r="E121" s="19">
        <v>-92877000</v>
      </c>
      <c r="F121" s="19">
        <v>-109006000</v>
      </c>
      <c r="G121" s="19">
        <v>-30602000</v>
      </c>
      <c r="H121" s="19">
        <v>-111637000</v>
      </c>
      <c r="I121" s="19">
        <v>-61319000</v>
      </c>
      <c r="J121" s="19">
        <v>7167000</v>
      </c>
    </row>
    <row r="122" spans="1:47" x14ac:dyDescent="0.2">
      <c r="A122" t="s">
        <v>1313</v>
      </c>
      <c r="B122">
        <v>-10.15</v>
      </c>
      <c r="C122">
        <v>-18.811</v>
      </c>
      <c r="D122">
        <v>-28.169</v>
      </c>
      <c r="E122">
        <v>-66.3</v>
      </c>
      <c r="F122">
        <v>-62.7</v>
      </c>
      <c r="G122">
        <v>-15.6</v>
      </c>
      <c r="H122">
        <v>-38.1</v>
      </c>
      <c r="I122">
        <v>-15.96</v>
      </c>
      <c r="J122">
        <v>1.05</v>
      </c>
    </row>
    <row r="123" spans="1:47" x14ac:dyDescent="0.2">
      <c r="A123" t="s">
        <v>1314</v>
      </c>
      <c r="B123">
        <v>-10.15</v>
      </c>
      <c r="C123">
        <v>-18.811</v>
      </c>
      <c r="D123">
        <v>-28.169</v>
      </c>
      <c r="E123">
        <v>-66.3</v>
      </c>
      <c r="F123">
        <v>-62.7</v>
      </c>
      <c r="G123">
        <v>-15.6</v>
      </c>
      <c r="H123">
        <v>-38.1</v>
      </c>
      <c r="I123">
        <v>-15.96</v>
      </c>
      <c r="J123">
        <v>1.04</v>
      </c>
    </row>
    <row r="124" spans="1:47" x14ac:dyDescent="0.2">
      <c r="A124" t="s">
        <v>1315</v>
      </c>
      <c r="B124" s="19">
        <v>8913164</v>
      </c>
      <c r="C124" s="19">
        <v>1121794</v>
      </c>
      <c r="D124" s="19">
        <v>1634341</v>
      </c>
      <c r="E124" s="19">
        <v>1399705</v>
      </c>
      <c r="F124" s="19">
        <v>1734391</v>
      </c>
      <c r="G124" s="19">
        <v>1956270</v>
      </c>
      <c r="H124" s="19">
        <v>2929949</v>
      </c>
      <c r="I124" s="19">
        <v>3841405</v>
      </c>
      <c r="J124" s="19">
        <v>6832982</v>
      </c>
    </row>
    <row r="125" spans="1:47" x14ac:dyDescent="0.2">
      <c r="A125" t="s">
        <v>1316</v>
      </c>
      <c r="B125" s="19">
        <v>8937198</v>
      </c>
      <c r="C125" s="19">
        <v>1121794</v>
      </c>
      <c r="D125" s="19">
        <v>1634341</v>
      </c>
      <c r="E125" s="19">
        <v>1399705</v>
      </c>
      <c r="F125" s="19">
        <v>1734391</v>
      </c>
      <c r="G125" s="19">
        <v>1956270</v>
      </c>
      <c r="H125" s="19">
        <v>2929949</v>
      </c>
      <c r="I125" s="19">
        <v>3841405</v>
      </c>
      <c r="J125" s="19">
        <v>6883911</v>
      </c>
    </row>
    <row r="126" spans="1:47" x14ac:dyDescent="0.2">
      <c r="A126" t="s">
        <v>1317</v>
      </c>
      <c r="B126" s="19">
        <v>-90110000</v>
      </c>
      <c r="C126" s="19">
        <v>-21974000</v>
      </c>
      <c r="D126" s="19">
        <v>-47912000</v>
      </c>
      <c r="E126" s="19">
        <v>-87204000</v>
      </c>
      <c r="F126" s="19">
        <v>-109828000</v>
      </c>
      <c r="G126" s="19">
        <v>-39376000</v>
      </c>
      <c r="H126" s="19">
        <v>-62308000</v>
      </c>
      <c r="I126" s="19">
        <v>-43736000</v>
      </c>
      <c r="J126" s="19">
        <v>-26162000</v>
      </c>
    </row>
    <row r="127" spans="1:47" x14ac:dyDescent="0.2">
      <c r="A127" t="s">
        <v>1318</v>
      </c>
      <c r="B127" s="19">
        <v>91371000</v>
      </c>
      <c r="C127" s="19">
        <v>28340000</v>
      </c>
      <c r="D127" s="19">
        <v>58795000</v>
      </c>
      <c r="E127" s="19">
        <v>109442000</v>
      </c>
      <c r="F127" s="19">
        <v>134113000</v>
      </c>
      <c r="G127" s="19">
        <v>154905000</v>
      </c>
      <c r="H127" s="19">
        <v>87406000</v>
      </c>
      <c r="I127" s="19">
        <v>92463000</v>
      </c>
      <c r="J127" s="19">
        <v>94858000</v>
      </c>
    </row>
    <row r="128" spans="1:47" x14ac:dyDescent="0.2">
      <c r="A128" t="s">
        <v>1319</v>
      </c>
      <c r="B128" s="19">
        <v>-78255000</v>
      </c>
      <c r="C128" s="19">
        <v>-21102000</v>
      </c>
      <c r="D128" s="19">
        <v>-46037000</v>
      </c>
      <c r="E128" s="19">
        <v>-92877000</v>
      </c>
      <c r="F128" s="19">
        <v>-109006000</v>
      </c>
      <c r="G128" s="19">
        <v>-30602000</v>
      </c>
      <c r="H128" s="19">
        <v>-111637000</v>
      </c>
      <c r="I128" s="19">
        <v>-61319000</v>
      </c>
      <c r="J128" s="19">
        <v>7167000</v>
      </c>
    </row>
    <row r="129" spans="1:47" x14ac:dyDescent="0.2">
      <c r="A129" t="s">
        <v>1320</v>
      </c>
      <c r="B129" s="19">
        <v>-86686000</v>
      </c>
      <c r="C129" s="19">
        <v>-20984000</v>
      </c>
      <c r="D129" s="19">
        <v>-46037000</v>
      </c>
      <c r="E129" s="19">
        <v>-92877000</v>
      </c>
      <c r="F129" s="19">
        <v>-109006000</v>
      </c>
      <c r="G129" s="19">
        <v>-39116000</v>
      </c>
      <c r="H129" s="19">
        <v>-61525000</v>
      </c>
      <c r="I129" s="19">
        <v>-42066000</v>
      </c>
      <c r="J129" s="19">
        <v>-22007000</v>
      </c>
    </row>
    <row r="130" spans="1:47" x14ac:dyDescent="0.2">
      <c r="A130" t="s">
        <v>1321</v>
      </c>
      <c r="B130" s="19">
        <v>5696000</v>
      </c>
      <c r="C130" s="19">
        <v>872000</v>
      </c>
      <c r="D130" s="19">
        <v>1875000</v>
      </c>
      <c r="E130" s="19">
        <v>4267000</v>
      </c>
      <c r="F130" s="19">
        <v>822000</v>
      </c>
      <c r="G130" s="19">
        <v>208000</v>
      </c>
      <c r="H130" s="19">
        <v>3473000</v>
      </c>
      <c r="I130" s="19">
        <v>7686000</v>
      </c>
      <c r="J130" s="19">
        <v>6763000</v>
      </c>
    </row>
    <row r="131" spans="1:47" x14ac:dyDescent="0.2">
      <c r="A131" t="s">
        <v>1322</v>
      </c>
      <c r="B131" s="19">
        <v>1360000</v>
      </c>
      <c r="D131">
        <v>0</v>
      </c>
      <c r="E131" s="19">
        <v>182000</v>
      </c>
      <c r="F131">
        <v>0</v>
      </c>
      <c r="G131" s="19">
        <v>132000</v>
      </c>
      <c r="H131" s="19">
        <v>1111000</v>
      </c>
      <c r="I131" s="19">
        <v>2230000</v>
      </c>
      <c r="J131" s="19">
        <v>1782000</v>
      </c>
    </row>
    <row r="132" spans="1:47" x14ac:dyDescent="0.2">
      <c r="A132" t="s">
        <v>1323</v>
      </c>
      <c r="B132" s="19">
        <v>4336000</v>
      </c>
      <c r="C132" s="19">
        <v>872000</v>
      </c>
      <c r="D132" s="19">
        <v>1875000</v>
      </c>
      <c r="E132" s="19">
        <v>4085000</v>
      </c>
      <c r="F132" s="19">
        <v>822000</v>
      </c>
      <c r="G132" s="19">
        <v>76000</v>
      </c>
      <c r="H132" s="19">
        <v>2362000</v>
      </c>
      <c r="I132" s="19">
        <v>5456000</v>
      </c>
      <c r="J132" s="19">
        <v>4981000</v>
      </c>
    </row>
    <row r="133" spans="1:47" x14ac:dyDescent="0.2">
      <c r="A133" t="s">
        <v>1281</v>
      </c>
      <c r="B133" s="19">
        <v>-76895000</v>
      </c>
      <c r="C133" s="19">
        <v>-21856000</v>
      </c>
      <c r="D133" s="19">
        <v>-46037000</v>
      </c>
      <c r="E133" s="19">
        <v>-92695000</v>
      </c>
      <c r="F133" s="19">
        <v>-109006000</v>
      </c>
      <c r="G133" s="19">
        <v>-30470000</v>
      </c>
      <c r="H133" s="19">
        <v>-71798000</v>
      </c>
      <c r="I133" s="19">
        <v>-40297000</v>
      </c>
      <c r="J133" s="19">
        <v>8949000</v>
      </c>
    </row>
    <row r="134" spans="1:47" x14ac:dyDescent="0.2">
      <c r="A134" t="s">
        <v>1278</v>
      </c>
      <c r="B134" s="19">
        <v>-73726000</v>
      </c>
      <c r="C134" s="19">
        <v>-20421000</v>
      </c>
      <c r="D134" s="19">
        <v>-43683000</v>
      </c>
      <c r="E134" s="19">
        <v>-87378000</v>
      </c>
      <c r="F134" s="19">
        <v>-99193000</v>
      </c>
      <c r="G134" s="19">
        <v>-20273000</v>
      </c>
      <c r="H134" s="19">
        <v>-62794000</v>
      </c>
      <c r="I134" s="19">
        <v>-32042000</v>
      </c>
      <c r="J134" s="19">
        <v>13526000</v>
      </c>
    </row>
    <row r="135" spans="1:47" x14ac:dyDescent="0.2">
      <c r="A135" t="s">
        <v>1324</v>
      </c>
      <c r="B135" s="19">
        <v>3169000</v>
      </c>
      <c r="C135" s="19">
        <v>1435000</v>
      </c>
      <c r="D135" s="19">
        <v>2354000</v>
      </c>
      <c r="E135" s="19">
        <v>5317000</v>
      </c>
      <c r="F135" s="19">
        <v>9813000</v>
      </c>
      <c r="G135" s="19">
        <v>10197000</v>
      </c>
      <c r="H135" s="19">
        <v>9004000</v>
      </c>
      <c r="I135" s="19">
        <v>8255000</v>
      </c>
      <c r="J135" s="19">
        <v>4577000</v>
      </c>
    </row>
    <row r="136" spans="1:47" x14ac:dyDescent="0.2">
      <c r="A136" t="s">
        <v>1325</v>
      </c>
      <c r="B136" s="19">
        <v>-78255000</v>
      </c>
      <c r="C136" s="19">
        <v>-21102000</v>
      </c>
      <c r="D136" s="19">
        <v>-46037000</v>
      </c>
      <c r="E136" s="19">
        <v>-92877000</v>
      </c>
      <c r="F136" s="19">
        <v>-109006000</v>
      </c>
      <c r="G136" s="19">
        <v>-30602000</v>
      </c>
      <c r="H136" s="19">
        <v>-72909000</v>
      </c>
      <c r="I136" s="19">
        <v>-42527000</v>
      </c>
      <c r="J136" s="19">
        <v>7167000</v>
      </c>
    </row>
    <row r="137" spans="1:47" x14ac:dyDescent="0.2">
      <c r="A137" t="s">
        <v>1326</v>
      </c>
      <c r="B137" s="19">
        <v>8431000</v>
      </c>
      <c r="C137" s="19">
        <v>-118000</v>
      </c>
      <c r="D137">
        <v>0</v>
      </c>
      <c r="F137">
        <v>0</v>
      </c>
      <c r="G137" s="19">
        <v>8514000</v>
      </c>
      <c r="H137" s="19">
        <v>-11384000</v>
      </c>
      <c r="I137" s="19">
        <v>-461000</v>
      </c>
      <c r="J137" s="19">
        <v>29174000</v>
      </c>
    </row>
    <row r="138" spans="1:47" x14ac:dyDescent="0.2">
      <c r="A138" t="s">
        <v>1327</v>
      </c>
      <c r="B138" s="19">
        <v>8431000</v>
      </c>
      <c r="C138" s="19">
        <v>-118000</v>
      </c>
      <c r="D138">
        <v>0</v>
      </c>
      <c r="F138">
        <v>0</v>
      </c>
      <c r="G138" s="19">
        <v>8514000</v>
      </c>
      <c r="H138" s="19">
        <v>-11384000</v>
      </c>
      <c r="I138" s="19">
        <v>-461000</v>
      </c>
      <c r="J138" s="19">
        <v>29174000</v>
      </c>
    </row>
    <row r="139" spans="1:47" x14ac:dyDescent="0.2">
      <c r="A139" t="s">
        <v>1328</v>
      </c>
      <c r="B139" s="19">
        <v>-82157000</v>
      </c>
      <c r="C139" s="19">
        <v>-20303000</v>
      </c>
      <c r="D139" s="19">
        <v>-43683000</v>
      </c>
      <c r="E139" s="19">
        <v>-87378000</v>
      </c>
      <c r="F139" s="19">
        <v>-99193000</v>
      </c>
      <c r="G139" s="19">
        <v>-28787000</v>
      </c>
      <c r="H139" s="19">
        <v>-51410000</v>
      </c>
      <c r="I139" s="19">
        <v>-31581000</v>
      </c>
      <c r="J139" s="19">
        <v>-15648000</v>
      </c>
    </row>
    <row r="140" spans="1:47" x14ac:dyDescent="0.2">
      <c r="A140" t="s">
        <v>1329</v>
      </c>
      <c r="B140">
        <v>0</v>
      </c>
      <c r="C140">
        <v>0</v>
      </c>
      <c r="D140">
        <v>0</v>
      </c>
      <c r="E140">
        <v>0</v>
      </c>
      <c r="F140">
        <v>0</v>
      </c>
      <c r="G140">
        <v>0</v>
      </c>
      <c r="H140">
        <v>0</v>
      </c>
      <c r="I140">
        <v>0</v>
      </c>
      <c r="J140">
        <v>0</v>
      </c>
    </row>
    <row r="141" spans="1:47" x14ac:dyDescent="0.2">
      <c r="A141" t="s">
        <v>1330</v>
      </c>
      <c r="B141">
        <v>0</v>
      </c>
      <c r="C141">
        <v>0</v>
      </c>
      <c r="D141">
        <v>0</v>
      </c>
      <c r="E141">
        <v>0</v>
      </c>
      <c r="F141">
        <v>0</v>
      </c>
      <c r="G141">
        <v>0</v>
      </c>
      <c r="H141">
        <v>0</v>
      </c>
      <c r="I141">
        <v>0</v>
      </c>
      <c r="J141">
        <v>0</v>
      </c>
    </row>
    <row r="143" spans="1:47" x14ac:dyDescent="0.2">
      <c r="A143" t="s">
        <v>1331</v>
      </c>
      <c r="B143">
        <v>25640000</v>
      </c>
      <c r="C143">
        <v>-937</v>
      </c>
      <c r="D143">
        <v>107777000</v>
      </c>
      <c r="E143">
        <v>173374000</v>
      </c>
      <c r="F143">
        <v>1329000</v>
      </c>
      <c r="G143">
        <v>70521000</v>
      </c>
      <c r="H143">
        <v>94985000</v>
      </c>
      <c r="I143">
        <v>5387000</v>
      </c>
      <c r="J143">
        <v>50450000</v>
      </c>
    </row>
    <row r="144" spans="1:47" x14ac:dyDescent="0.2">
      <c r="A144" s="46" t="s">
        <v>1412</v>
      </c>
      <c r="B144" s="19"/>
      <c r="C144" s="48">
        <f t="shared" ref="C144:J144" si="44">IFERROR(C143/C$3,0)</f>
        <v>-1.1046767887341117E-4</v>
      </c>
      <c r="D144" s="48">
        <f t="shared" si="44"/>
        <v>7.7270588593005174</v>
      </c>
      <c r="E144" s="48">
        <f t="shared" si="44"/>
        <v>6.1773887071720548</v>
      </c>
      <c r="F144" s="48">
        <f t="shared" si="44"/>
        <v>4.4441125874491984E-2</v>
      </c>
      <c r="G144" s="48">
        <f t="shared" si="44"/>
        <v>0.5026475644910483</v>
      </c>
      <c r="H144" s="48">
        <f t="shared" si="44"/>
        <v>3.3494978593868692</v>
      </c>
      <c r="I144" s="48">
        <f t="shared" si="44"/>
        <v>0.10411745345903624</v>
      </c>
      <c r="J144" s="48">
        <f t="shared" si="44"/>
        <v>0.71300486963246545</v>
      </c>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2"/>
    </row>
  </sheetData>
  <sortState xmlns:xlrd2="http://schemas.microsoft.com/office/spreadsheetml/2017/richdata2" columnSort="1" ref="C1:J58">
    <sortCondition ref="C1:J1"/>
  </sortState>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A593-CA73-DF47-8922-9038A2921365}">
  <dimension ref="A1:AU151"/>
  <sheetViews>
    <sheetView workbookViewId="0"/>
  </sheetViews>
  <sheetFormatPr baseColWidth="10" defaultRowHeight="16" x14ac:dyDescent="0.2"/>
  <sheetData>
    <row r="1" spans="1:47" x14ac:dyDescent="0.2">
      <c r="A1" t="s">
        <v>1283</v>
      </c>
      <c r="B1" t="s">
        <v>1284</v>
      </c>
      <c r="C1" s="17">
        <v>44196</v>
      </c>
      <c r="D1" s="17">
        <v>44561</v>
      </c>
      <c r="E1" s="17">
        <v>44926</v>
      </c>
      <c r="F1" s="17">
        <v>45291</v>
      </c>
      <c r="G1" s="17">
        <v>45657</v>
      </c>
    </row>
    <row r="2" spans="1:47" x14ac:dyDescent="0.2">
      <c r="C2" s="41">
        <v>1.231407573454085</v>
      </c>
      <c r="D2" s="41">
        <v>1.2144058909803599</v>
      </c>
      <c r="E2" s="41">
        <v>1.1298901106999999</v>
      </c>
      <c r="F2" s="41">
        <v>1.0618269999999999</v>
      </c>
      <c r="G2" s="41">
        <v>1.03</v>
      </c>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6415633.4576957831</v>
      </c>
      <c r="D3">
        <f t="shared" ref="D3:G3" si="0">D$2*D90</f>
        <v>0</v>
      </c>
      <c r="E3">
        <f t="shared" si="0"/>
        <v>0</v>
      </c>
      <c r="F3">
        <f t="shared" si="0"/>
        <v>0</v>
      </c>
      <c r="G3">
        <f t="shared" si="0"/>
        <v>3072490</v>
      </c>
    </row>
    <row r="4" spans="1:47" x14ac:dyDescent="0.2">
      <c r="A4" t="s">
        <v>1332</v>
      </c>
      <c r="C4">
        <f t="shared" ref="C4:G4" si="1">C$2*C91</f>
        <v>6415633.4576957831</v>
      </c>
      <c r="D4">
        <f t="shared" si="1"/>
        <v>0</v>
      </c>
      <c r="E4">
        <f t="shared" si="1"/>
        <v>0</v>
      </c>
      <c r="F4">
        <f t="shared" si="1"/>
        <v>0</v>
      </c>
      <c r="G4">
        <f t="shared" si="1"/>
        <v>3072490</v>
      </c>
    </row>
    <row r="5" spans="1:47" x14ac:dyDescent="0.2">
      <c r="A5" t="s">
        <v>1287</v>
      </c>
      <c r="C5">
        <f t="shared" ref="C5:G5" si="2">C$2*C92</f>
        <v>7563305.3161549903</v>
      </c>
      <c r="D5">
        <f t="shared" si="2"/>
        <v>102585723.23467492</v>
      </c>
      <c r="E5">
        <f t="shared" si="2"/>
        <v>131681913.06142078</v>
      </c>
      <c r="F5">
        <f t="shared" si="2"/>
        <v>203119010.48399997</v>
      </c>
      <c r="G5">
        <f t="shared" si="2"/>
        <v>211613500</v>
      </c>
    </row>
    <row r="6" spans="1:47" x14ac:dyDescent="0.2">
      <c r="A6" t="s">
        <v>1333</v>
      </c>
      <c r="C6">
        <f t="shared" ref="C6:G6" si="3">C$2*C93</f>
        <v>3893710.7472618166</v>
      </c>
      <c r="D6">
        <f t="shared" si="3"/>
        <v>16909387.62601053</v>
      </c>
      <c r="E6">
        <f t="shared" si="3"/>
        <v>33692193.210963294</v>
      </c>
      <c r="F6">
        <f t="shared" si="3"/>
        <v>46069488.048999995</v>
      </c>
      <c r="G6">
        <f t="shared" si="3"/>
        <v>51665830</v>
      </c>
    </row>
    <row r="7" spans="1:47" x14ac:dyDescent="0.2">
      <c r="A7" t="s">
        <v>1334</v>
      </c>
      <c r="C7">
        <f t="shared" ref="C7:G7" si="4">C$2*C94</f>
        <v>3893710.7472618166</v>
      </c>
      <c r="D7">
        <f t="shared" si="4"/>
        <v>16909387.62601053</v>
      </c>
      <c r="E7">
        <f t="shared" si="4"/>
        <v>33692193.210963294</v>
      </c>
      <c r="F7">
        <f t="shared" si="4"/>
        <v>46069488.048999995</v>
      </c>
      <c r="G7">
        <f t="shared" si="4"/>
        <v>51665830</v>
      </c>
    </row>
    <row r="8" spans="1:47" x14ac:dyDescent="0.2">
      <c r="A8" s="46" t="s">
        <v>1408</v>
      </c>
      <c r="C8">
        <f t="shared" ref="C8:G8" si="5">C$2*C95</f>
        <v>0.60690978886756242</v>
      </c>
      <c r="D8" t="e">
        <f t="shared" si="5"/>
        <v>#DIV/0!</v>
      </c>
      <c r="E8" t="e">
        <f t="shared" si="5"/>
        <v>#DIV/0!</v>
      </c>
      <c r="F8" t="e">
        <f t="shared" si="5"/>
        <v>#DIV/0!</v>
      </c>
      <c r="G8">
        <f t="shared" si="5"/>
        <v>16.815621857190749</v>
      </c>
    </row>
    <row r="9" spans="1:47" x14ac:dyDescent="0.2">
      <c r="A9" t="s">
        <v>1351</v>
      </c>
      <c r="C9">
        <f t="shared" ref="C9:G9" si="6">C$2*C96</f>
        <v>1268349.8006577075</v>
      </c>
      <c r="D9">
        <f t="shared" si="6"/>
        <v>4398578.137130864</v>
      </c>
      <c r="E9">
        <f t="shared" si="6"/>
        <v>12535000.888105799</v>
      </c>
      <c r="F9">
        <f t="shared" si="6"/>
        <v>18131757.851999998</v>
      </c>
      <c r="G9">
        <f t="shared" si="6"/>
        <v>27366070</v>
      </c>
    </row>
    <row r="10" spans="1:47" x14ac:dyDescent="0.2">
      <c r="A10" s="46" t="s">
        <v>1409</v>
      </c>
      <c r="C10">
        <f t="shared" ref="C10:G10" si="7">C$2*C97</f>
        <v>0.19769673704414586</v>
      </c>
      <c r="D10" t="e">
        <f t="shared" si="7"/>
        <v>#DIV/0!</v>
      </c>
      <c r="E10" t="e">
        <f t="shared" si="7"/>
        <v>#DIV/0!</v>
      </c>
      <c r="F10" t="e">
        <f t="shared" si="7"/>
        <v>#DIV/0!</v>
      </c>
      <c r="G10">
        <f t="shared" si="7"/>
        <v>8.9068052296345979</v>
      </c>
    </row>
    <row r="11" spans="1:47" x14ac:dyDescent="0.2">
      <c r="A11" t="s">
        <v>1335</v>
      </c>
      <c r="C11">
        <f t="shared" ref="C11:G11" si="8">C$2*C98</f>
        <v>2625360.9466041094</v>
      </c>
      <c r="D11">
        <f t="shared" si="8"/>
        <v>12510809.488879668</v>
      </c>
      <c r="E11">
        <f t="shared" si="8"/>
        <v>21157192.322857499</v>
      </c>
      <c r="F11">
        <f t="shared" si="8"/>
        <v>27937730.196999997</v>
      </c>
      <c r="G11">
        <f t="shared" si="8"/>
        <v>24299760</v>
      </c>
    </row>
    <row r="12" spans="1:47" x14ac:dyDescent="0.2">
      <c r="A12" t="s">
        <v>1336</v>
      </c>
      <c r="C12">
        <f t="shared" ref="C12:G12" si="9">C$2*C99</f>
        <v>3669594.5688931732</v>
      </c>
      <c r="D12">
        <f t="shared" si="9"/>
        <v>85676335.608664393</v>
      </c>
      <c r="E12">
        <f t="shared" si="9"/>
        <v>97989719.850457489</v>
      </c>
      <c r="F12">
        <f t="shared" si="9"/>
        <v>157049522.43499997</v>
      </c>
      <c r="G12">
        <f t="shared" si="9"/>
        <v>159947670</v>
      </c>
    </row>
    <row r="13" spans="1:47" x14ac:dyDescent="0.2">
      <c r="A13" s="46" t="s">
        <v>1410</v>
      </c>
      <c r="C13">
        <f t="shared" ref="C13:G13" si="10">C$2*C100</f>
        <v>0.57197696737044146</v>
      </c>
      <c r="D13" t="e">
        <f t="shared" si="10"/>
        <v>#DIV/0!</v>
      </c>
      <c r="E13" t="e">
        <f t="shared" si="10"/>
        <v>#DIV/0!</v>
      </c>
      <c r="F13" t="e">
        <f t="shared" si="10"/>
        <v>#DIV/0!</v>
      </c>
      <c r="G13">
        <f t="shared" si="10"/>
        <v>52.057995306738185</v>
      </c>
    </row>
    <row r="14" spans="1:47" x14ac:dyDescent="0.2">
      <c r="A14" t="s">
        <v>1293</v>
      </c>
      <c r="C14">
        <f t="shared" ref="C14:G14" si="11">C$2*C101</f>
        <v>-1147671.8584592072</v>
      </c>
      <c r="D14">
        <f t="shared" si="11"/>
        <v>-102585723.23467492</v>
      </c>
      <c r="E14">
        <f t="shared" si="11"/>
        <v>-131681913.06142078</v>
      </c>
      <c r="F14">
        <f t="shared" si="11"/>
        <v>-203119010.48399997</v>
      </c>
      <c r="G14">
        <f t="shared" si="11"/>
        <v>-208541010</v>
      </c>
    </row>
    <row r="15" spans="1:47" x14ac:dyDescent="0.2">
      <c r="A15" t="s">
        <v>1295</v>
      </c>
      <c r="C15">
        <f t="shared" ref="C15:G15" si="12">C$2*C102</f>
        <v>0</v>
      </c>
      <c r="D15">
        <f t="shared" si="12"/>
        <v>0</v>
      </c>
      <c r="E15">
        <f t="shared" si="12"/>
        <v>0</v>
      </c>
      <c r="F15">
        <f t="shared" si="12"/>
        <v>2984795.6969999997</v>
      </c>
      <c r="G15">
        <f t="shared" si="12"/>
        <v>3627660</v>
      </c>
    </row>
    <row r="16" spans="1:47" x14ac:dyDescent="0.2">
      <c r="A16" s="46"/>
      <c r="C16">
        <f t="shared" ref="C16:G16" si="13">C$2*C103</f>
        <v>0</v>
      </c>
      <c r="D16" t="e">
        <f t="shared" si="13"/>
        <v>#DIV/0!</v>
      </c>
      <c r="E16" t="e">
        <f t="shared" si="13"/>
        <v>#DIV/0!</v>
      </c>
      <c r="F16" t="e">
        <f t="shared" si="13"/>
        <v>#DIV/0!</v>
      </c>
      <c r="G16">
        <f t="shared" si="13"/>
        <v>1.1806905799530674</v>
      </c>
    </row>
    <row r="17" spans="1:7" x14ac:dyDescent="0.2">
      <c r="A17" t="s">
        <v>1337</v>
      </c>
      <c r="C17">
        <f t="shared" ref="C17:G17" si="14">C$2*C104</f>
        <v>0</v>
      </c>
      <c r="D17">
        <f t="shared" si="14"/>
        <v>0</v>
      </c>
      <c r="E17">
        <f t="shared" si="14"/>
        <v>0</v>
      </c>
      <c r="F17">
        <f t="shared" si="14"/>
        <v>2984795.6969999997</v>
      </c>
      <c r="G17">
        <f t="shared" si="14"/>
        <v>3627660</v>
      </c>
    </row>
    <row r="18" spans="1:7" x14ac:dyDescent="0.2">
      <c r="A18" t="s">
        <v>1298</v>
      </c>
      <c r="C18">
        <f t="shared" ref="C18:G18" si="15">C$2*C105</f>
        <v>-752390.02738044597</v>
      </c>
      <c r="D18">
        <f t="shared" si="15"/>
        <v>-98827137.002090707</v>
      </c>
      <c r="E18">
        <f t="shared" si="15"/>
        <v>-7033565.9391074991</v>
      </c>
      <c r="F18">
        <f t="shared" si="15"/>
        <v>-10545003.936999999</v>
      </c>
      <c r="G18">
        <f t="shared" si="15"/>
        <v>3154890</v>
      </c>
    </row>
    <row r="19" spans="1:7" x14ac:dyDescent="0.2">
      <c r="A19" t="s">
        <v>1339</v>
      </c>
      <c r="C19">
        <f t="shared" ref="C19:G19" si="16">C$2*C106</f>
        <v>13381706.100725543</v>
      </c>
      <c r="D19">
        <f t="shared" si="16"/>
        <v>-474832.70337332069</v>
      </c>
      <c r="E19">
        <f t="shared" si="16"/>
        <v>-9183746.8197695985</v>
      </c>
      <c r="F19">
        <f t="shared" si="16"/>
        <v>-2529271.9139999999</v>
      </c>
      <c r="G19">
        <f t="shared" si="16"/>
        <v>-499550</v>
      </c>
    </row>
    <row r="20" spans="1:7" x14ac:dyDescent="0.2">
      <c r="A20" t="s">
        <v>1401</v>
      </c>
      <c r="C20">
        <f t="shared" ref="C20:G20" si="17">C$2*C107</f>
        <v>0</v>
      </c>
      <c r="D20">
        <f t="shared" si="17"/>
        <v>0</v>
      </c>
      <c r="E20">
        <f t="shared" si="17"/>
        <v>0</v>
      </c>
      <c r="F20">
        <f t="shared" si="17"/>
        <v>-6027991.8789999988</v>
      </c>
      <c r="G20">
        <f t="shared" si="17"/>
        <v>-3612210</v>
      </c>
    </row>
    <row r="21" spans="1:7" x14ac:dyDescent="0.2">
      <c r="A21" t="s">
        <v>1341</v>
      </c>
      <c r="C21">
        <f t="shared" ref="C21:G21" si="18">C$2*C108</f>
        <v>0</v>
      </c>
      <c r="D21">
        <f t="shared" si="18"/>
        <v>0</v>
      </c>
      <c r="E21">
        <f t="shared" si="18"/>
        <v>0</v>
      </c>
      <c r="F21">
        <f t="shared" si="18"/>
        <v>-14334664.499999998</v>
      </c>
      <c r="G21">
        <f t="shared" si="18"/>
        <v>0</v>
      </c>
    </row>
    <row r="22" spans="1:7" x14ac:dyDescent="0.2">
      <c r="A22" t="s">
        <v>1342</v>
      </c>
      <c r="C22">
        <f t="shared" ref="C22:G22" si="19">C$2*C109</f>
        <v>0</v>
      </c>
      <c r="D22">
        <f t="shared" si="19"/>
        <v>0</v>
      </c>
      <c r="E22">
        <f t="shared" si="19"/>
        <v>0</v>
      </c>
      <c r="F22">
        <f t="shared" si="19"/>
        <v>14334664.499999998</v>
      </c>
      <c r="G22">
        <f t="shared" si="19"/>
        <v>0</v>
      </c>
    </row>
    <row r="23" spans="1:7" x14ac:dyDescent="0.2">
      <c r="A23" t="s">
        <v>1344</v>
      </c>
      <c r="C23">
        <f t="shared" ref="C23:G23" si="20">C$2*C110</f>
        <v>-14134096.128105989</v>
      </c>
      <c r="D23">
        <f t="shared" si="20"/>
        <v>-98352304.29871738</v>
      </c>
      <c r="E23">
        <f t="shared" si="20"/>
        <v>2150180.8806620999</v>
      </c>
      <c r="F23">
        <f t="shared" si="20"/>
        <v>290940.59799999994</v>
      </c>
      <c r="G23">
        <f t="shared" si="20"/>
        <v>42230</v>
      </c>
    </row>
    <row r="24" spans="1:7" x14ac:dyDescent="0.2">
      <c r="A24" t="s">
        <v>1304</v>
      </c>
      <c r="C24">
        <f t="shared" ref="C24:G24" si="21">C$2*C111</f>
        <v>-1900061.8858396532</v>
      </c>
      <c r="D24">
        <f t="shared" si="21"/>
        <v>-201412860.23676562</v>
      </c>
      <c r="E24">
        <f t="shared" si="21"/>
        <v>-138715479.00052828</v>
      </c>
      <c r="F24">
        <f t="shared" si="21"/>
        <v>-210679218.72399998</v>
      </c>
      <c r="G24">
        <f t="shared" si="21"/>
        <v>-201758460</v>
      </c>
    </row>
    <row r="25" spans="1:7" x14ac:dyDescent="0.2">
      <c r="A25" t="s">
        <v>1305</v>
      </c>
      <c r="C25">
        <f t="shared" ref="C25:G25" si="22">C$2*C112</f>
        <v>2299037.9396387767</v>
      </c>
      <c r="D25">
        <f t="shared" si="22"/>
        <v>-590201.26301645488</v>
      </c>
      <c r="E25">
        <f t="shared" si="22"/>
        <v>-1071135.8249436</v>
      </c>
      <c r="F25">
        <f t="shared" si="22"/>
        <v>-296249.73299999995</v>
      </c>
      <c r="G25">
        <f t="shared" si="22"/>
        <v>0</v>
      </c>
    </row>
    <row r="26" spans="1:7" x14ac:dyDescent="0.2">
      <c r="A26" t="s">
        <v>1306</v>
      </c>
      <c r="C26">
        <f t="shared" ref="C26:G26" si="23">C$2*C113</f>
        <v>-6224765.2838103995</v>
      </c>
      <c r="D26">
        <f t="shared" si="23"/>
        <v>-223595198.24141288</v>
      </c>
      <c r="E26">
        <f t="shared" si="23"/>
        <v>-160460214.18094978</v>
      </c>
      <c r="F26">
        <f t="shared" si="23"/>
        <v>-210382968.99099997</v>
      </c>
      <c r="G26">
        <f t="shared" si="23"/>
        <v>-201758460</v>
      </c>
    </row>
    <row r="27" spans="1:7" x14ac:dyDescent="0.2">
      <c r="A27" t="s">
        <v>1345</v>
      </c>
      <c r="C27">
        <f t="shared" ref="C27:G27" si="24">C$2*C114</f>
        <v>-4199099.8254784299</v>
      </c>
      <c r="D27">
        <f t="shared" si="24"/>
        <v>-200822658.97374916</v>
      </c>
      <c r="E27">
        <f t="shared" si="24"/>
        <v>-137644343.17558467</v>
      </c>
      <c r="F27">
        <f t="shared" si="24"/>
        <v>-210382968.99099997</v>
      </c>
      <c r="G27">
        <f t="shared" si="24"/>
        <v>-201758460</v>
      </c>
    </row>
    <row r="28" spans="1:7" x14ac:dyDescent="0.2">
      <c r="A28" t="s">
        <v>1346</v>
      </c>
      <c r="C28">
        <f t="shared" ref="C28:G28" si="25">C$2*C115</f>
        <v>-4199099.8254784299</v>
      </c>
      <c r="D28">
        <f t="shared" si="25"/>
        <v>-200822658.97374916</v>
      </c>
      <c r="E28">
        <f t="shared" si="25"/>
        <v>-137644343.17558467</v>
      </c>
      <c r="F28">
        <f t="shared" si="25"/>
        <v>-210382968.99099997</v>
      </c>
      <c r="G28">
        <f t="shared" si="25"/>
        <v>-201758460</v>
      </c>
    </row>
    <row r="29" spans="1:7" x14ac:dyDescent="0.2">
      <c r="A29" t="s">
        <v>1347</v>
      </c>
      <c r="C29">
        <f t="shared" ref="C29:G29" si="26">C$2*C116</f>
        <v>-4199099.8254784299</v>
      </c>
      <c r="D29">
        <f t="shared" si="26"/>
        <v>-200822658.97374916</v>
      </c>
      <c r="E29">
        <f t="shared" si="26"/>
        <v>-137644343.17558467</v>
      </c>
      <c r="F29">
        <f t="shared" si="26"/>
        <v>-210382968.99099997</v>
      </c>
      <c r="G29">
        <f t="shared" si="26"/>
        <v>-201758460</v>
      </c>
    </row>
    <row r="30" spans="1:7" x14ac:dyDescent="0.2">
      <c r="A30" t="s">
        <v>1372</v>
      </c>
      <c r="C30">
        <f t="shared" ref="C30:G30" si="27">C$2*C117</f>
        <v>0</v>
      </c>
      <c r="D30">
        <f t="shared" si="27"/>
        <v>20989791.419704542</v>
      </c>
      <c r="E30">
        <f t="shared" si="27"/>
        <v>22815871.005365096</v>
      </c>
      <c r="F30">
        <f t="shared" si="27"/>
        <v>0</v>
      </c>
      <c r="G30">
        <f t="shared" si="27"/>
        <v>0</v>
      </c>
    </row>
    <row r="31" spans="1:7" x14ac:dyDescent="0.2">
      <c r="A31" t="s">
        <v>1348</v>
      </c>
      <c r="C31">
        <f t="shared" ref="C31:G31" si="28">C$2*C118</f>
        <v>2025665.4583319698</v>
      </c>
      <c r="D31">
        <f t="shared" si="28"/>
        <v>1782747.8479591683</v>
      </c>
      <c r="E31">
        <f t="shared" si="28"/>
        <v>0</v>
      </c>
      <c r="F31">
        <f t="shared" si="28"/>
        <v>0</v>
      </c>
      <c r="G31">
        <f t="shared" si="28"/>
        <v>0</v>
      </c>
    </row>
    <row r="32" spans="1:7" x14ac:dyDescent="0.2">
      <c r="A32" t="s">
        <v>1312</v>
      </c>
      <c r="C32">
        <f t="shared" ref="C32:G32" si="29">C$2*C119</f>
        <v>-6224765.2838103995</v>
      </c>
      <c r="D32">
        <f t="shared" si="29"/>
        <v>-223595198.24141288</v>
      </c>
      <c r="E32">
        <f t="shared" si="29"/>
        <v>-160460214.18094978</v>
      </c>
      <c r="F32">
        <f t="shared" si="29"/>
        <v>-210382968.99099997</v>
      </c>
      <c r="G32">
        <f t="shared" si="29"/>
        <v>-201758460</v>
      </c>
    </row>
    <row r="33" spans="1:7" x14ac:dyDescent="0.2">
      <c r="A33" s="46" t="s">
        <v>1411</v>
      </c>
      <c r="C33">
        <f t="shared" ref="C33:G33" si="30">C$2*C120</f>
        <v>-0.97024952015355082</v>
      </c>
      <c r="D33" t="e">
        <f t="shared" si="30"/>
        <v>#DIV/0!</v>
      </c>
      <c r="E33" t="e">
        <f t="shared" si="30"/>
        <v>#DIV/0!</v>
      </c>
      <c r="F33" t="e">
        <f t="shared" si="30"/>
        <v>#DIV/0!</v>
      </c>
      <c r="G33">
        <f t="shared" si="30"/>
        <v>-65.666107945021793</v>
      </c>
    </row>
    <row r="34" spans="1:7" x14ac:dyDescent="0.2">
      <c r="A34" t="s">
        <v>1313</v>
      </c>
      <c r="C34">
        <f t="shared" ref="C34:G34" si="31">C$2*C121</f>
        <v>-8.6198530141785953E-2</v>
      </c>
      <c r="D34">
        <f t="shared" si="31"/>
        <v>-3.1137367044736428</v>
      </c>
      <c r="E34">
        <f t="shared" si="31"/>
        <v>-4.7342395638330004</v>
      </c>
      <c r="F34">
        <f t="shared" si="31"/>
        <v>-2.3147828599999998</v>
      </c>
      <c r="G34">
        <f t="shared" si="31"/>
        <v>-1.6995</v>
      </c>
    </row>
    <row r="35" spans="1:7" x14ac:dyDescent="0.2">
      <c r="A35" t="s">
        <v>1314</v>
      </c>
      <c r="C35">
        <f t="shared" ref="C35:G35" si="32">C$2*C122</f>
        <v>-8.6198530141785953E-2</v>
      </c>
      <c r="D35">
        <f t="shared" si="32"/>
        <v>-3.1137367044736428</v>
      </c>
      <c r="E35">
        <f t="shared" si="32"/>
        <v>-4.7342395638330004</v>
      </c>
      <c r="F35">
        <f t="shared" si="32"/>
        <v>-2.3147828599999998</v>
      </c>
      <c r="G35">
        <f t="shared" si="32"/>
        <v>-1.6995</v>
      </c>
    </row>
    <row r="36" spans="1:7" x14ac:dyDescent="0.2">
      <c r="A36" t="s">
        <v>1315</v>
      </c>
      <c r="C36">
        <f t="shared" ref="C36:G36" si="33">C$2*C123</f>
        <v>88409539.679628789</v>
      </c>
      <c r="D36">
        <f t="shared" si="33"/>
        <v>87188895.147562906</v>
      </c>
      <c r="E36">
        <f t="shared" si="33"/>
        <v>38293404.03272292</v>
      </c>
      <c r="F36">
        <f t="shared" si="33"/>
        <v>96593687.580428988</v>
      </c>
      <c r="G36">
        <f t="shared" si="33"/>
        <v>122158392.43000001</v>
      </c>
    </row>
    <row r="37" spans="1:7" x14ac:dyDescent="0.2">
      <c r="A37" t="s">
        <v>1316</v>
      </c>
      <c r="C37">
        <f t="shared" ref="C37:G37" si="34">C$2*C124</f>
        <v>88409539.679628789</v>
      </c>
      <c r="D37">
        <f t="shared" si="34"/>
        <v>87188895.147562906</v>
      </c>
      <c r="E37">
        <f t="shared" si="34"/>
        <v>38293404.03272292</v>
      </c>
      <c r="F37">
        <f t="shared" si="34"/>
        <v>96593687.580428988</v>
      </c>
      <c r="G37">
        <f t="shared" si="34"/>
        <v>122158392.43000001</v>
      </c>
    </row>
    <row r="38" spans="1:7" x14ac:dyDescent="0.2">
      <c r="A38" t="s">
        <v>1317</v>
      </c>
      <c r="C38">
        <f t="shared" ref="C38:G38" si="35">C$2*C125</f>
        <v>-1147671.8584592072</v>
      </c>
      <c r="D38">
        <f t="shared" si="35"/>
        <v>-102585723.23467492</v>
      </c>
      <c r="E38">
        <f t="shared" si="35"/>
        <v>-131681913.06142078</v>
      </c>
      <c r="F38">
        <f t="shared" si="35"/>
        <v>-217453674.98399997</v>
      </c>
      <c r="G38">
        <f t="shared" si="35"/>
        <v>-208541010</v>
      </c>
    </row>
    <row r="39" spans="1:7" x14ac:dyDescent="0.2">
      <c r="A39" t="s">
        <v>1318</v>
      </c>
      <c r="C39">
        <f t="shared" ref="C39:G39" si="36">C$2*C126</f>
        <v>7563305.3161549903</v>
      </c>
      <c r="D39">
        <f t="shared" si="36"/>
        <v>102585723.23467492</v>
      </c>
      <c r="E39">
        <f t="shared" si="36"/>
        <v>131681913.06142078</v>
      </c>
      <c r="F39">
        <f t="shared" si="36"/>
        <v>203119010.48399997</v>
      </c>
      <c r="G39">
        <f t="shared" si="36"/>
        <v>211613500</v>
      </c>
    </row>
    <row r="40" spans="1:7" x14ac:dyDescent="0.2">
      <c r="A40" t="s">
        <v>1319</v>
      </c>
      <c r="C40">
        <f t="shared" ref="C40:G40" si="37">C$2*C127</f>
        <v>-4199099.8254784299</v>
      </c>
      <c r="D40">
        <f t="shared" si="37"/>
        <v>-200822658.97374916</v>
      </c>
      <c r="E40">
        <f t="shared" si="37"/>
        <v>-137644343.17558467</v>
      </c>
      <c r="F40">
        <f t="shared" si="37"/>
        <v>-210382968.99099997</v>
      </c>
      <c r="G40">
        <f t="shared" si="37"/>
        <v>-201758460</v>
      </c>
    </row>
    <row r="41" spans="1:7" x14ac:dyDescent="0.2">
      <c r="A41" t="s">
        <v>1320</v>
      </c>
      <c r="C41">
        <f t="shared" ref="C41:G41" si="38">C$2*C128</f>
        <v>-13967745.279008076</v>
      </c>
      <c r="D41">
        <f t="shared" si="38"/>
        <v>-200349250.76848596</v>
      </c>
      <c r="E41">
        <f t="shared" si="38"/>
        <v>-128524882.58355348</v>
      </c>
      <c r="F41">
        <f t="shared" si="38"/>
        <v>-193542746.05358481</v>
      </c>
      <c r="G41">
        <f t="shared" si="38"/>
        <v>-201258910</v>
      </c>
    </row>
    <row r="90" spans="1:47" x14ac:dyDescent="0.2">
      <c r="A90" t="s">
        <v>1285</v>
      </c>
      <c r="B90" s="19">
        <v>4961000</v>
      </c>
      <c r="C90" s="19">
        <v>5210000</v>
      </c>
      <c r="D90">
        <v>0</v>
      </c>
      <c r="E90">
        <v>0</v>
      </c>
      <c r="F90">
        <v>0</v>
      </c>
      <c r="G90" s="19">
        <v>2983000</v>
      </c>
    </row>
    <row r="91" spans="1:47" x14ac:dyDescent="0.2">
      <c r="A91" t="s">
        <v>1332</v>
      </c>
      <c r="B91" s="19">
        <v>4961000</v>
      </c>
      <c r="C91" s="19">
        <v>5210000</v>
      </c>
      <c r="D91">
        <v>0</v>
      </c>
      <c r="E91">
        <v>0</v>
      </c>
      <c r="F91">
        <v>0</v>
      </c>
      <c r="G91" s="19">
        <v>2983000</v>
      </c>
    </row>
    <row r="92" spans="1:47" x14ac:dyDescent="0.2">
      <c r="A92" t="s">
        <v>1287</v>
      </c>
      <c r="B92" s="19">
        <v>209184000</v>
      </c>
      <c r="C92" s="19">
        <v>6142000</v>
      </c>
      <c r="D92" s="19">
        <v>84474000</v>
      </c>
      <c r="E92" s="19">
        <v>116544000</v>
      </c>
      <c r="F92" s="19">
        <v>191292000</v>
      </c>
      <c r="G92" s="19">
        <v>205450000</v>
      </c>
    </row>
    <row r="93" spans="1:47" x14ac:dyDescent="0.2">
      <c r="A93" t="s">
        <v>1333</v>
      </c>
      <c r="B93" s="19">
        <v>52803000</v>
      </c>
      <c r="C93" s="19">
        <v>3162000</v>
      </c>
      <c r="D93" s="19">
        <v>13924000</v>
      </c>
      <c r="E93" s="19">
        <v>29819000</v>
      </c>
      <c r="F93" s="19">
        <v>43387000</v>
      </c>
      <c r="G93" s="19">
        <v>50161000</v>
      </c>
    </row>
    <row r="94" spans="1:47" x14ac:dyDescent="0.2">
      <c r="A94" t="s">
        <v>1334</v>
      </c>
      <c r="B94" s="19">
        <v>52803000</v>
      </c>
      <c r="C94" s="19">
        <v>3162000</v>
      </c>
      <c r="D94" s="19">
        <v>13924000</v>
      </c>
      <c r="E94" s="19">
        <v>29819000</v>
      </c>
      <c r="F94" s="19">
        <v>43387000</v>
      </c>
      <c r="G94" s="19">
        <v>50161000</v>
      </c>
    </row>
    <row r="95" spans="1:47" x14ac:dyDescent="0.2">
      <c r="A95" s="46" t="s">
        <v>1408</v>
      </c>
      <c r="B95" s="19"/>
      <c r="C95" s="48">
        <f>C94/C$3</f>
        <v>0.49285858066081806</v>
      </c>
      <c r="D95" s="48" t="e">
        <f>D94/D$3</f>
        <v>#DIV/0!</v>
      </c>
      <c r="E95" s="48" t="e">
        <f>E94/E$3</f>
        <v>#DIV/0!</v>
      </c>
      <c r="F95" s="48" t="e">
        <f>F94/F$3</f>
        <v>#DIV/0!</v>
      </c>
      <c r="G95" s="48">
        <f>G94/G$3</f>
        <v>16.325846463291988</v>
      </c>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1351</v>
      </c>
      <c r="B96" s="19">
        <v>27967000</v>
      </c>
      <c r="C96" s="19">
        <v>1030000</v>
      </c>
      <c r="D96" s="19">
        <v>3622000</v>
      </c>
      <c r="E96" s="19">
        <v>11094000</v>
      </c>
      <c r="F96" s="19">
        <v>17076000</v>
      </c>
      <c r="G96" s="19">
        <v>26569000</v>
      </c>
    </row>
    <row r="97" spans="1:47" x14ac:dyDescent="0.2">
      <c r="A97" s="46" t="s">
        <v>1409</v>
      </c>
      <c r="B97" s="19"/>
      <c r="C97" s="48">
        <f>C96/C$3</f>
        <v>0.16054533146130379</v>
      </c>
      <c r="D97" s="48" t="e">
        <f>D96/D$3</f>
        <v>#DIV/0!</v>
      </c>
      <c r="E97" s="48" t="e">
        <f>E96/E$3</f>
        <v>#DIV/0!</v>
      </c>
      <c r="F97" s="48" t="e">
        <f>F96/F$3</f>
        <v>#DIV/0!</v>
      </c>
      <c r="G97" s="48">
        <f>G96/G$3</f>
        <v>8.6473837180918416</v>
      </c>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1335</v>
      </c>
      <c r="B98" s="19">
        <v>24836000</v>
      </c>
      <c r="C98" s="19">
        <v>2132000</v>
      </c>
      <c r="D98" s="19">
        <v>10302000</v>
      </c>
      <c r="E98" s="19">
        <v>18725000</v>
      </c>
      <c r="F98" s="19">
        <v>26311000</v>
      </c>
      <c r="G98" s="19">
        <v>23592000</v>
      </c>
    </row>
    <row r="99" spans="1:47" x14ac:dyDescent="0.2">
      <c r="A99" t="s">
        <v>1336</v>
      </c>
      <c r="B99" s="19">
        <v>156381000</v>
      </c>
      <c r="C99" s="19">
        <v>2980000</v>
      </c>
      <c r="D99" s="19">
        <v>70550000</v>
      </c>
      <c r="E99" s="19">
        <v>86725000</v>
      </c>
      <c r="F99" s="19">
        <v>147905000</v>
      </c>
      <c r="G99" s="19">
        <v>155289000</v>
      </c>
    </row>
    <row r="100" spans="1:47" x14ac:dyDescent="0.2">
      <c r="A100" s="46" t="s">
        <v>1410</v>
      </c>
      <c r="B100" s="19"/>
      <c r="C100" s="48">
        <f>C99/C$3</f>
        <v>0.4644903764608595</v>
      </c>
      <c r="D100" s="48" t="e">
        <f>D99/D$3</f>
        <v>#DIV/0!</v>
      </c>
      <c r="E100" s="48" t="e">
        <f>E99/E$3</f>
        <v>#DIV/0!</v>
      </c>
      <c r="F100" s="48" t="e">
        <f>F99/F$3</f>
        <v>#DIV/0!</v>
      </c>
      <c r="G100" s="48">
        <f>G99/G$3</f>
        <v>50.541743016250663</v>
      </c>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1293</v>
      </c>
      <c r="B101" s="19">
        <v>-204223000</v>
      </c>
      <c r="C101" s="19">
        <v>-932000</v>
      </c>
      <c r="D101" s="19">
        <v>-84474000</v>
      </c>
      <c r="E101" s="19">
        <v>-116544000</v>
      </c>
      <c r="F101" s="19">
        <v>-191292000</v>
      </c>
      <c r="G101" s="19">
        <v>-202467000</v>
      </c>
    </row>
    <row r="102" spans="1:47" x14ac:dyDescent="0.2">
      <c r="A102" t="s">
        <v>1295</v>
      </c>
      <c r="B102" s="19">
        <v>4160000</v>
      </c>
      <c r="F102" s="19">
        <v>2811000</v>
      </c>
      <c r="G102" s="19">
        <v>3522000</v>
      </c>
    </row>
    <row r="103" spans="1:47" x14ac:dyDescent="0.2">
      <c r="A103" s="46"/>
      <c r="B103" s="19"/>
      <c r="C103" s="48">
        <f>C102/C$3</f>
        <v>0</v>
      </c>
      <c r="D103" s="48" t="e">
        <f>D102/D$3</f>
        <v>#DIV/0!</v>
      </c>
      <c r="E103" s="48" t="e">
        <f>E102/E$3</f>
        <v>#DIV/0!</v>
      </c>
      <c r="F103" s="48" t="e">
        <f>F102/F$3</f>
        <v>#DIV/0!</v>
      </c>
      <c r="G103" s="48">
        <f>G102/G$3</f>
        <v>1.1463015339350169</v>
      </c>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1337</v>
      </c>
      <c r="B104" s="19">
        <v>4160000</v>
      </c>
      <c r="F104" s="19">
        <v>2811000</v>
      </c>
      <c r="G104" s="19">
        <v>3522000</v>
      </c>
    </row>
    <row r="105" spans="1:47" x14ac:dyDescent="0.2">
      <c r="A105" t="s">
        <v>1298</v>
      </c>
      <c r="B105" s="19">
        <v>788000</v>
      </c>
      <c r="C105" s="19">
        <v>-611000</v>
      </c>
      <c r="D105" s="19">
        <v>-81379000</v>
      </c>
      <c r="E105" s="19">
        <v>-6225000</v>
      </c>
      <c r="F105" s="19">
        <v>-9931000</v>
      </c>
      <c r="G105" s="19">
        <v>3063000</v>
      </c>
    </row>
    <row r="106" spans="1:47" x14ac:dyDescent="0.2">
      <c r="A106" t="s">
        <v>1339</v>
      </c>
      <c r="B106" s="19">
        <v>-1287000</v>
      </c>
      <c r="C106" s="19">
        <v>10867000</v>
      </c>
      <c r="D106" s="19">
        <v>-391000</v>
      </c>
      <c r="E106" s="19">
        <v>-8128000</v>
      </c>
      <c r="F106" s="19">
        <v>-2382000</v>
      </c>
      <c r="G106" s="19">
        <v>-485000</v>
      </c>
    </row>
    <row r="107" spans="1:47" x14ac:dyDescent="0.2">
      <c r="A107" t="s">
        <v>1401</v>
      </c>
      <c r="B107" s="19">
        <v>-2060000</v>
      </c>
      <c r="F107" s="19">
        <v>-5677000</v>
      </c>
      <c r="G107" s="19">
        <v>-3507000</v>
      </c>
    </row>
    <row r="108" spans="1:47" x14ac:dyDescent="0.2">
      <c r="A108" t="s">
        <v>1341</v>
      </c>
      <c r="E108">
        <v>0</v>
      </c>
      <c r="F108" s="19">
        <v>-13500000</v>
      </c>
      <c r="G108">
        <v>0</v>
      </c>
    </row>
    <row r="109" spans="1:47" x14ac:dyDescent="0.2">
      <c r="A109" t="s">
        <v>1342</v>
      </c>
      <c r="F109" s="19">
        <v>13500000</v>
      </c>
    </row>
    <row r="110" spans="1:47" x14ac:dyDescent="0.2">
      <c r="A110" t="s">
        <v>1344</v>
      </c>
      <c r="B110" s="19">
        <v>15000</v>
      </c>
      <c r="C110" s="19">
        <v>-11478000</v>
      </c>
      <c r="D110" s="19">
        <v>-80988000</v>
      </c>
      <c r="E110" s="19">
        <v>1903000</v>
      </c>
      <c r="F110" s="19">
        <v>274000</v>
      </c>
      <c r="G110" s="19">
        <v>41000</v>
      </c>
    </row>
    <row r="111" spans="1:47" x14ac:dyDescent="0.2">
      <c r="A111" t="s">
        <v>1304</v>
      </c>
      <c r="B111" s="19">
        <v>-199275000</v>
      </c>
      <c r="C111" s="19">
        <v>-1543000</v>
      </c>
      <c r="D111" s="19">
        <v>-165853000</v>
      </c>
      <c r="E111" s="19">
        <v>-122769000</v>
      </c>
      <c r="F111" s="19">
        <v>-198412000</v>
      </c>
      <c r="G111" s="19">
        <v>-195882000</v>
      </c>
    </row>
    <row r="112" spans="1:47" x14ac:dyDescent="0.2">
      <c r="A112" t="s">
        <v>1305</v>
      </c>
      <c r="B112">
        <v>0</v>
      </c>
      <c r="C112" s="19">
        <v>1867000</v>
      </c>
      <c r="D112" s="19">
        <v>-486000</v>
      </c>
      <c r="E112" s="19">
        <v>-948000</v>
      </c>
      <c r="F112" s="19">
        <v>-279000</v>
      </c>
      <c r="G112">
        <v>0</v>
      </c>
    </row>
    <row r="113" spans="1:47" x14ac:dyDescent="0.2">
      <c r="A113" t="s">
        <v>1306</v>
      </c>
      <c r="B113" s="19">
        <v>-199275000</v>
      </c>
      <c r="C113" s="19">
        <v>-5055000</v>
      </c>
      <c r="D113" s="19">
        <v>-184119000</v>
      </c>
      <c r="E113" s="19">
        <v>-142014000</v>
      </c>
      <c r="F113" s="19">
        <v>-198133000</v>
      </c>
      <c r="G113" s="19">
        <v>-195882000</v>
      </c>
    </row>
    <row r="114" spans="1:47" x14ac:dyDescent="0.2">
      <c r="A114" t="s">
        <v>1345</v>
      </c>
      <c r="B114" s="19">
        <v>-199275000</v>
      </c>
      <c r="C114" s="19">
        <v>-3410000</v>
      </c>
      <c r="D114" s="19">
        <v>-165367000</v>
      </c>
      <c r="E114" s="19">
        <v>-121821000</v>
      </c>
      <c r="F114" s="19">
        <v>-198133000</v>
      </c>
      <c r="G114" s="19">
        <v>-195882000</v>
      </c>
    </row>
    <row r="115" spans="1:47" x14ac:dyDescent="0.2">
      <c r="A115" t="s">
        <v>1346</v>
      </c>
      <c r="B115" s="19">
        <v>-199275000</v>
      </c>
      <c r="C115" s="19">
        <v>-3410000</v>
      </c>
      <c r="D115" s="19">
        <v>-165367000</v>
      </c>
      <c r="E115" s="19">
        <v>-121821000</v>
      </c>
      <c r="F115" s="19">
        <v>-198133000</v>
      </c>
      <c r="G115" s="19">
        <v>-195882000</v>
      </c>
    </row>
    <row r="116" spans="1:47" x14ac:dyDescent="0.2">
      <c r="A116" t="s">
        <v>1347</v>
      </c>
      <c r="B116" s="19">
        <v>-199275000</v>
      </c>
      <c r="C116" s="19">
        <v>-3410000</v>
      </c>
      <c r="D116" s="19">
        <v>-165367000</v>
      </c>
      <c r="E116" s="19">
        <v>-121821000</v>
      </c>
      <c r="F116" s="19">
        <v>-198133000</v>
      </c>
      <c r="G116" s="19">
        <v>-195882000</v>
      </c>
    </row>
    <row r="117" spans="1:47" x14ac:dyDescent="0.2">
      <c r="A117" t="s">
        <v>1372</v>
      </c>
      <c r="D117" s="19">
        <v>17284000</v>
      </c>
      <c r="E117" s="19">
        <v>20193000</v>
      </c>
    </row>
    <row r="118" spans="1:47" x14ac:dyDescent="0.2">
      <c r="A118" t="s">
        <v>1348</v>
      </c>
      <c r="C118" s="19">
        <v>1645000</v>
      </c>
      <c r="D118" s="19">
        <v>1468000</v>
      </c>
      <c r="E118">
        <v>0</v>
      </c>
    </row>
    <row r="119" spans="1:47" x14ac:dyDescent="0.2">
      <c r="A119" t="s">
        <v>1312</v>
      </c>
      <c r="B119" s="19">
        <v>-199275000</v>
      </c>
      <c r="C119" s="19">
        <v>-5055000</v>
      </c>
      <c r="D119" s="19">
        <v>-184119000</v>
      </c>
      <c r="E119" s="19">
        <v>-142014000</v>
      </c>
      <c r="F119" s="19">
        <v>-198133000</v>
      </c>
      <c r="G119" s="19">
        <v>-195882000</v>
      </c>
    </row>
    <row r="120" spans="1:47" x14ac:dyDescent="0.2">
      <c r="A120" s="46" t="s">
        <v>1411</v>
      </c>
      <c r="B120" s="19"/>
      <c r="C120" s="48">
        <f>C119/C$3</f>
        <v>-0.78791907819115592</v>
      </c>
      <c r="D120" s="48" t="e">
        <f>D119/D$3</f>
        <v>#DIV/0!</v>
      </c>
      <c r="E120" s="48" t="e">
        <f>E119/E$3</f>
        <v>#DIV/0!</v>
      </c>
      <c r="F120" s="48" t="e">
        <f>F119/F$3</f>
        <v>#DIV/0!</v>
      </c>
      <c r="G120" s="48">
        <f>G119/G$3</f>
        <v>-63.753502859244456</v>
      </c>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1313</v>
      </c>
      <c r="B121">
        <v>-1.56</v>
      </c>
      <c r="C121">
        <v>-7.0000000000000007E-2</v>
      </c>
      <c r="D121">
        <v>-2.5640000000000001</v>
      </c>
      <c r="E121">
        <v>-4.1900000000000004</v>
      </c>
      <c r="F121">
        <v>-2.1800000000000002</v>
      </c>
      <c r="G121">
        <v>-1.65</v>
      </c>
    </row>
    <row r="122" spans="1:47" x14ac:dyDescent="0.2">
      <c r="A122" t="s">
        <v>1314</v>
      </c>
      <c r="B122">
        <v>-1.56</v>
      </c>
      <c r="C122">
        <v>-7.0000000000000007E-2</v>
      </c>
      <c r="D122">
        <v>-2.5640000000000001</v>
      </c>
      <c r="E122">
        <v>-4.1900000000000004</v>
      </c>
      <c r="F122">
        <v>-2.1800000000000002</v>
      </c>
      <c r="G122">
        <v>-1.65</v>
      </c>
    </row>
    <row r="123" spans="1:47" x14ac:dyDescent="0.2">
      <c r="A123" t="s">
        <v>1315</v>
      </c>
      <c r="B123" s="19">
        <v>126906294</v>
      </c>
      <c r="C123" s="19">
        <v>71795514</v>
      </c>
      <c r="D123" s="19">
        <v>71795514</v>
      </c>
      <c r="E123" s="19">
        <v>33891264</v>
      </c>
      <c r="F123" s="19">
        <v>90969327</v>
      </c>
      <c r="G123" s="19">
        <v>118600381</v>
      </c>
    </row>
    <row r="124" spans="1:47" x14ac:dyDescent="0.2">
      <c r="A124" t="s">
        <v>1316</v>
      </c>
      <c r="B124" s="19">
        <v>126906294</v>
      </c>
      <c r="C124" s="19">
        <v>71795514</v>
      </c>
      <c r="D124" s="19">
        <v>71795514</v>
      </c>
      <c r="E124" s="19">
        <v>33891264</v>
      </c>
      <c r="F124" s="19">
        <v>90969327</v>
      </c>
      <c r="G124" s="19">
        <v>118600381</v>
      </c>
    </row>
    <row r="125" spans="1:47" x14ac:dyDescent="0.2">
      <c r="A125" t="s">
        <v>1317</v>
      </c>
      <c r="B125" s="19">
        <v>-204223000</v>
      </c>
      <c r="C125" s="19">
        <v>-932000</v>
      </c>
      <c r="D125" s="19">
        <v>-84474000</v>
      </c>
      <c r="E125" s="19">
        <v>-116544000</v>
      </c>
      <c r="F125" s="19">
        <v>-204792000</v>
      </c>
      <c r="G125" s="19">
        <v>-202467000</v>
      </c>
    </row>
    <row r="126" spans="1:47" x14ac:dyDescent="0.2">
      <c r="A126" t="s">
        <v>1318</v>
      </c>
      <c r="B126" s="19">
        <v>209184000</v>
      </c>
      <c r="C126" s="19">
        <v>6142000</v>
      </c>
      <c r="D126" s="19">
        <v>84474000</v>
      </c>
      <c r="E126" s="19">
        <v>116544000</v>
      </c>
      <c r="F126" s="19">
        <v>191292000</v>
      </c>
      <c r="G126" s="19">
        <v>205450000</v>
      </c>
    </row>
    <row r="127" spans="1:47" x14ac:dyDescent="0.2">
      <c r="A127" t="s">
        <v>1319</v>
      </c>
      <c r="B127" s="19">
        <v>-199275000</v>
      </c>
      <c r="C127" s="19">
        <v>-3410000</v>
      </c>
      <c r="D127" s="19">
        <v>-165367000</v>
      </c>
      <c r="E127" s="19">
        <v>-121821000</v>
      </c>
      <c r="F127" s="19">
        <v>-198133000</v>
      </c>
      <c r="G127" s="19">
        <v>-195882000</v>
      </c>
    </row>
    <row r="128" spans="1:47" x14ac:dyDescent="0.2">
      <c r="A128" t="s">
        <v>1320</v>
      </c>
      <c r="B128" s="19">
        <v>-197988000</v>
      </c>
      <c r="C128" s="19">
        <v>-11342910</v>
      </c>
      <c r="D128" s="19">
        <v>-164977173</v>
      </c>
      <c r="E128" s="19">
        <v>-113749896</v>
      </c>
      <c r="F128" s="14">
        <v>-182273332.71200001</v>
      </c>
      <c r="G128" s="19">
        <v>-195397000</v>
      </c>
    </row>
    <row r="129" spans="1:47" x14ac:dyDescent="0.2">
      <c r="A129" t="s">
        <v>1321</v>
      </c>
      <c r="B129" s="19">
        <v>4160000</v>
      </c>
      <c r="F129" s="19">
        <v>2811000</v>
      </c>
      <c r="G129" s="19">
        <v>3522000</v>
      </c>
    </row>
    <row r="130" spans="1:47" x14ac:dyDescent="0.2">
      <c r="A130" t="s">
        <v>1323</v>
      </c>
      <c r="B130" s="19">
        <v>4160000</v>
      </c>
      <c r="F130" s="19">
        <v>2811000</v>
      </c>
      <c r="G130" s="19">
        <v>3522000</v>
      </c>
    </row>
    <row r="131" spans="1:47" x14ac:dyDescent="0.2">
      <c r="A131" t="s">
        <v>1281</v>
      </c>
      <c r="B131" s="19">
        <v>-204223000</v>
      </c>
      <c r="C131" s="19">
        <v>-932000</v>
      </c>
      <c r="D131" s="19">
        <v>-84474000</v>
      </c>
      <c r="E131" s="19">
        <v>-116544000</v>
      </c>
      <c r="F131" s="19">
        <v>-191292000</v>
      </c>
      <c r="G131" s="19">
        <v>-202467000</v>
      </c>
    </row>
    <row r="132" spans="1:47" x14ac:dyDescent="0.2">
      <c r="A132" t="s">
        <v>1278</v>
      </c>
      <c r="B132" s="19">
        <v>-197384000</v>
      </c>
      <c r="C132" s="19">
        <v>-889000</v>
      </c>
      <c r="D132" s="19">
        <v>-83906000</v>
      </c>
      <c r="E132" s="19">
        <v>-114320000</v>
      </c>
      <c r="F132" s="19">
        <v>-186639000</v>
      </c>
      <c r="G132" s="19">
        <v>-196339000</v>
      </c>
    </row>
    <row r="133" spans="1:47" x14ac:dyDescent="0.2">
      <c r="A133" t="s">
        <v>1324</v>
      </c>
      <c r="B133" s="19">
        <v>6839000</v>
      </c>
      <c r="C133" s="19">
        <v>43000</v>
      </c>
      <c r="D133" s="19">
        <v>568000</v>
      </c>
      <c r="E133" s="19">
        <v>2224000</v>
      </c>
      <c r="F133" s="19">
        <v>4653000</v>
      </c>
      <c r="G133" s="19">
        <v>6128000</v>
      </c>
    </row>
    <row r="134" spans="1:47" x14ac:dyDescent="0.2">
      <c r="A134" t="s">
        <v>1325</v>
      </c>
      <c r="B134" s="19">
        <v>-199275000</v>
      </c>
      <c r="C134" s="19">
        <v>-3410000</v>
      </c>
      <c r="D134" s="19">
        <v>-165367000</v>
      </c>
      <c r="E134" s="19">
        <v>-121821000</v>
      </c>
      <c r="F134" s="19">
        <v>-198133000</v>
      </c>
      <c r="G134" s="19">
        <v>-195882000</v>
      </c>
    </row>
    <row r="135" spans="1:47" x14ac:dyDescent="0.2">
      <c r="A135" t="s">
        <v>1326</v>
      </c>
      <c r="B135" s="19">
        <v>-1287000</v>
      </c>
      <c r="C135" s="19">
        <v>10867000</v>
      </c>
      <c r="D135" s="19">
        <v>-391000</v>
      </c>
      <c r="E135" s="19">
        <v>-8128000</v>
      </c>
      <c r="F135" s="19">
        <v>-15882000</v>
      </c>
      <c r="G135" s="19">
        <v>-485000</v>
      </c>
    </row>
    <row r="136" spans="1:47" x14ac:dyDescent="0.2">
      <c r="A136" t="s">
        <v>1327</v>
      </c>
      <c r="B136" s="19">
        <v>-1287000</v>
      </c>
      <c r="C136" s="19">
        <v>10867000</v>
      </c>
      <c r="D136" s="19">
        <v>-391000</v>
      </c>
      <c r="E136" s="19">
        <v>-8128000</v>
      </c>
      <c r="F136" s="19">
        <v>-15882000</v>
      </c>
      <c r="G136" s="19">
        <v>-485000</v>
      </c>
    </row>
    <row r="137" spans="1:47" x14ac:dyDescent="0.2">
      <c r="A137" t="s">
        <v>1328</v>
      </c>
      <c r="B137" s="19">
        <v>-196097000</v>
      </c>
      <c r="C137" s="19">
        <v>-11756000</v>
      </c>
      <c r="D137" s="19">
        <v>-83515000</v>
      </c>
      <c r="E137" s="19">
        <v>-106192000</v>
      </c>
      <c r="F137" s="19">
        <v>-170757000</v>
      </c>
      <c r="G137" s="19">
        <v>-195854000</v>
      </c>
    </row>
    <row r="138" spans="1:47" x14ac:dyDescent="0.2">
      <c r="A138" t="s">
        <v>1329</v>
      </c>
      <c r="B138">
        <v>0</v>
      </c>
      <c r="C138">
        <v>0.27</v>
      </c>
      <c r="D138">
        <v>3.0000000000000001E-3</v>
      </c>
      <c r="E138">
        <v>7.0000000000000001E-3</v>
      </c>
      <c r="F138">
        <v>1E-3</v>
      </c>
      <c r="G138">
        <v>0</v>
      </c>
    </row>
    <row r="139" spans="1:47" x14ac:dyDescent="0.2">
      <c r="A139" t="s">
        <v>1330</v>
      </c>
      <c r="B139">
        <v>0</v>
      </c>
      <c r="C139" s="19">
        <v>2934090</v>
      </c>
      <c r="D139" s="19">
        <v>-1173</v>
      </c>
      <c r="E139" s="19">
        <v>-56896</v>
      </c>
      <c r="F139" s="14">
        <v>-22332.712</v>
      </c>
      <c r="G139">
        <v>0</v>
      </c>
    </row>
    <row r="141" spans="1:47" x14ac:dyDescent="0.2">
      <c r="A141" t="s">
        <v>1331</v>
      </c>
      <c r="B141">
        <v>44711</v>
      </c>
      <c r="C141">
        <v>34934</v>
      </c>
      <c r="D141">
        <v>269278</v>
      </c>
      <c r="E141">
        <v>181494</v>
      </c>
      <c r="F141">
        <v>655</v>
      </c>
      <c r="G141">
        <v>195876</v>
      </c>
    </row>
    <row r="142" spans="1:47" ht="18" x14ac:dyDescent="0.2">
      <c r="A142" s="22"/>
    </row>
    <row r="143" spans="1:47" ht="18" x14ac:dyDescent="0.2">
      <c r="A143" s="23"/>
      <c r="B143">
        <v>0</v>
      </c>
      <c r="C143">
        <v>0</v>
      </c>
      <c r="D143">
        <v>0</v>
      </c>
      <c r="E143">
        <v>0</v>
      </c>
      <c r="F143">
        <v>0</v>
      </c>
      <c r="G143">
        <v>0</v>
      </c>
    </row>
    <row r="144" spans="1:47" x14ac:dyDescent="0.2">
      <c r="A144" s="46" t="s">
        <v>1412</v>
      </c>
      <c r="B144" s="19"/>
      <c r="C144" s="48">
        <f>IFERROR(C143/C$3,0)</f>
        <v>0</v>
      </c>
      <c r="D144" s="48">
        <f>IFERROR(D143/D$3,0)</f>
        <v>0</v>
      </c>
      <c r="E144" s="48">
        <f>IFERROR(E143/E$3,0)</f>
        <v>0</v>
      </c>
      <c r="F144" s="48">
        <f>IFERROR(F143/F$3,0)</f>
        <v>0</v>
      </c>
      <c r="G144" s="48">
        <f>IFERROR(G143/G$3,0)</f>
        <v>0</v>
      </c>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2"/>
    </row>
    <row r="146" spans="1:47" ht="18" x14ac:dyDescent="0.2">
      <c r="A146" s="23"/>
    </row>
    <row r="147" spans="1:47" ht="18" x14ac:dyDescent="0.2">
      <c r="A147" s="23"/>
    </row>
    <row r="148" spans="1:47" ht="18" x14ac:dyDescent="0.2">
      <c r="A148"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G58">
    <sortCondition ref="C1:G1"/>
  </sortState>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5CE7-24EC-7542-853C-9174A40C44AC}">
  <dimension ref="A1:AU152"/>
  <sheetViews>
    <sheetView workbookViewId="0"/>
  </sheetViews>
  <sheetFormatPr baseColWidth="10" defaultRowHeight="16" x14ac:dyDescent="0.2"/>
  <sheetData>
    <row r="1" spans="1:47" x14ac:dyDescent="0.2">
      <c r="A1" s="16" t="s">
        <v>1283</v>
      </c>
      <c r="B1" s="16" t="s">
        <v>1284</v>
      </c>
      <c r="C1" s="18">
        <v>43830</v>
      </c>
      <c r="D1" s="18">
        <v>44196</v>
      </c>
      <c r="E1" s="18">
        <v>44561</v>
      </c>
      <c r="F1" s="18">
        <v>44926</v>
      </c>
      <c r="G1" s="18">
        <v>45291</v>
      </c>
      <c r="H1" s="18">
        <v>45657</v>
      </c>
    </row>
    <row r="2" spans="1:47" x14ac:dyDescent="0.2">
      <c r="A2" s="16"/>
      <c r="B2" s="16"/>
      <c r="C2" s="41">
        <v>1.2620696220330916</v>
      </c>
      <c r="D2" s="41">
        <v>1.231407573454085</v>
      </c>
      <c r="E2" s="41">
        <v>1.2144058909803599</v>
      </c>
      <c r="F2" s="41">
        <v>1.1298901106999999</v>
      </c>
      <c r="G2" s="41">
        <v>1.0618269999999999</v>
      </c>
      <c r="H2" s="41">
        <v>1.03</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s="16" t="s">
        <v>1285</v>
      </c>
      <c r="B3" s="16"/>
      <c r="C3" s="16">
        <f>C$2*C90</f>
        <v>2159401.1232986199</v>
      </c>
      <c r="D3" s="16">
        <f t="shared" ref="D3:H3" si="0">D$2*D90</f>
        <v>4202794.0481987922</v>
      </c>
      <c r="E3" s="16">
        <f t="shared" si="0"/>
        <v>12144058.909803599</v>
      </c>
      <c r="F3" s="16">
        <f t="shared" si="0"/>
        <v>44835169.482686698</v>
      </c>
      <c r="G3" s="16">
        <f t="shared" si="0"/>
        <v>46588721.451999992</v>
      </c>
      <c r="H3" s="16">
        <f t="shared" si="0"/>
        <v>60242640</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row>
    <row r="4" spans="1:47" x14ac:dyDescent="0.2">
      <c r="A4" s="16" t="s">
        <v>1286</v>
      </c>
      <c r="C4" s="16">
        <f t="shared" ref="C4:H4" si="1">C$2*C91</f>
        <v>2159401.1232986199</v>
      </c>
      <c r="D4" s="16">
        <f t="shared" si="1"/>
        <v>4202794.0481987922</v>
      </c>
      <c r="E4" s="16">
        <f t="shared" si="1"/>
        <v>12144058.909803599</v>
      </c>
      <c r="F4" s="16">
        <f t="shared" si="1"/>
        <v>44835169.482686698</v>
      </c>
      <c r="G4" s="16">
        <f t="shared" si="1"/>
        <v>46588721.451999992</v>
      </c>
      <c r="H4" s="16">
        <f t="shared" si="1"/>
        <v>60242640</v>
      </c>
      <c r="I4" s="16"/>
      <c r="J4" s="16"/>
    </row>
    <row r="5" spans="1:47" x14ac:dyDescent="0.2">
      <c r="A5" s="16" t="s">
        <v>1349</v>
      </c>
      <c r="C5" s="16">
        <f t="shared" ref="C5:H5" si="2">C$2*C92</f>
        <v>0</v>
      </c>
      <c r="D5" s="16">
        <f t="shared" si="2"/>
        <v>0</v>
      </c>
      <c r="E5" s="16">
        <f t="shared" si="2"/>
        <v>0</v>
      </c>
      <c r="F5" s="16">
        <f t="shared" si="2"/>
        <v>54545445.094042495</v>
      </c>
      <c r="G5" s="16">
        <f t="shared" si="2"/>
        <v>45220026.448999994</v>
      </c>
      <c r="H5" s="16">
        <f t="shared" si="2"/>
        <v>46595140</v>
      </c>
      <c r="I5" s="16"/>
      <c r="J5" s="16"/>
    </row>
    <row r="6" spans="1:47" x14ac:dyDescent="0.2">
      <c r="A6" s="16" t="s">
        <v>1350</v>
      </c>
      <c r="C6" s="16">
        <f t="shared" ref="C6:H6" si="3">C$2*C93</f>
        <v>0</v>
      </c>
      <c r="D6" s="16">
        <f t="shared" si="3"/>
        <v>4202794.0481987922</v>
      </c>
      <c r="E6" s="16">
        <f t="shared" si="3"/>
        <v>12144058.909803599</v>
      </c>
      <c r="F6" s="16">
        <f t="shared" si="3"/>
        <v>-9710275.6113557983</v>
      </c>
      <c r="G6" s="16">
        <f t="shared" si="3"/>
        <v>1368695.0029999998</v>
      </c>
      <c r="H6" s="16">
        <f t="shared" si="3"/>
        <v>13647500</v>
      </c>
      <c r="I6" s="16"/>
      <c r="J6" s="16"/>
    </row>
    <row r="7" spans="1:47" x14ac:dyDescent="0.2">
      <c r="A7" s="16" t="s">
        <v>1287</v>
      </c>
      <c r="C7" s="16">
        <f t="shared" ref="C7:H7" si="4">C$2*C94</f>
        <v>80964290.392666891</v>
      </c>
      <c r="D7" s="16">
        <f t="shared" si="4"/>
        <v>108398345.8760162</v>
      </c>
      <c r="E7" s="16">
        <f t="shared" si="4"/>
        <v>234107095.63373888</v>
      </c>
      <c r="F7" s="16">
        <f t="shared" si="4"/>
        <v>267934231.62062308</v>
      </c>
      <c r="G7" s="16">
        <f t="shared" si="4"/>
        <v>373071854.62299997</v>
      </c>
      <c r="H7" s="16">
        <f t="shared" si="4"/>
        <v>507021620</v>
      </c>
      <c r="I7" s="16"/>
      <c r="J7" s="16"/>
    </row>
    <row r="8" spans="1:47" x14ac:dyDescent="0.2">
      <c r="A8" s="47" t="s">
        <v>1408</v>
      </c>
      <c r="C8" s="16">
        <f t="shared" ref="C8:H8" si="5">C$2*C95</f>
        <v>37.493863237872588</v>
      </c>
      <c r="D8" s="16">
        <f t="shared" si="5"/>
        <v>25.79197187225315</v>
      </c>
      <c r="E8" s="16">
        <f t="shared" si="5"/>
        <v>19.2775</v>
      </c>
      <c r="F8" s="16">
        <f t="shared" si="5"/>
        <v>5.9759834681585646</v>
      </c>
      <c r="G8" s="16">
        <f t="shared" si="5"/>
        <v>8.0077719026346976</v>
      </c>
      <c r="H8" s="16">
        <f t="shared" si="5"/>
        <v>8.4163247161810961</v>
      </c>
      <c r="I8" s="16"/>
      <c r="J8" s="16"/>
    </row>
    <row r="9" spans="1:47" x14ac:dyDescent="0.2">
      <c r="A9" s="16" t="s">
        <v>1288</v>
      </c>
      <c r="C9" s="16">
        <f t="shared" ref="C9:H9" si="6">C$2*C96</f>
        <v>23917481.407149117</v>
      </c>
      <c r="D9" s="16">
        <f t="shared" si="6"/>
        <v>31102892.490303278</v>
      </c>
      <c r="E9" s="16">
        <f t="shared" si="6"/>
        <v>70049360.603529125</v>
      </c>
      <c r="F9" s="16">
        <f t="shared" si="6"/>
        <v>92197903.14300929</v>
      </c>
      <c r="G9" s="16">
        <f t="shared" si="6"/>
        <v>117673791.79399998</v>
      </c>
      <c r="H9" s="16">
        <f t="shared" si="6"/>
        <v>183529520</v>
      </c>
      <c r="I9" s="16"/>
      <c r="J9" s="16"/>
    </row>
    <row r="10" spans="1:47" x14ac:dyDescent="0.2">
      <c r="A10" s="47" t="s">
        <v>1409</v>
      </c>
      <c r="C10" s="16">
        <f t="shared" ref="C10:H10" si="7">C$2*C97</f>
        <v>11.075978959672705</v>
      </c>
      <c r="D10" s="16">
        <f t="shared" si="7"/>
        <v>7.4005273952534427</v>
      </c>
      <c r="E10" s="16">
        <f t="shared" si="7"/>
        <v>5.7681999999999993</v>
      </c>
      <c r="F10" s="16">
        <f t="shared" si="7"/>
        <v>2.0563745873339885</v>
      </c>
      <c r="G10" s="16">
        <f t="shared" si="7"/>
        <v>2.5257999817667973</v>
      </c>
      <c r="H10" s="16">
        <f t="shared" si="7"/>
        <v>3.0465052660374776</v>
      </c>
      <c r="I10" s="16"/>
      <c r="J10" s="16"/>
    </row>
    <row r="11" spans="1:47" x14ac:dyDescent="0.2">
      <c r="A11" s="16" t="s">
        <v>1289</v>
      </c>
      <c r="C11" s="16">
        <f t="shared" ref="C11:H11" si="8">C$2*C98</f>
        <v>23917481.407149117</v>
      </c>
      <c r="D11" s="16">
        <f t="shared" si="8"/>
        <v>31102892.490303278</v>
      </c>
      <c r="E11" s="16">
        <f t="shared" si="8"/>
        <v>70049360.603529125</v>
      </c>
      <c r="F11" s="16">
        <f t="shared" si="8"/>
        <v>92197903.14300929</v>
      </c>
      <c r="G11" s="16">
        <f t="shared" si="8"/>
        <v>117673791.79399998</v>
      </c>
      <c r="H11" s="16">
        <f t="shared" si="8"/>
        <v>183529520</v>
      </c>
      <c r="I11" s="16"/>
      <c r="J11" s="16"/>
    </row>
    <row r="12" spans="1:47" x14ac:dyDescent="0.2">
      <c r="A12" s="16" t="s">
        <v>1291</v>
      </c>
      <c r="C12" s="16">
        <f t="shared" ref="C12:H12" si="9">C$2*C99</f>
        <v>23917481.407149117</v>
      </c>
      <c r="D12" s="16">
        <f t="shared" si="9"/>
        <v>31102892.490303278</v>
      </c>
      <c r="E12" s="16">
        <f t="shared" si="9"/>
        <v>70049360.603529125</v>
      </c>
      <c r="F12" s="16">
        <f t="shared" si="9"/>
        <v>92197903.14300929</v>
      </c>
      <c r="G12" s="16">
        <f t="shared" si="9"/>
        <v>117673791.79399998</v>
      </c>
      <c r="H12" s="16">
        <f t="shared" si="9"/>
        <v>183529520</v>
      </c>
      <c r="I12" s="16"/>
      <c r="J12" s="16"/>
    </row>
    <row r="13" spans="1:47" x14ac:dyDescent="0.2">
      <c r="A13" s="47" t="s">
        <v>1410</v>
      </c>
      <c r="C13" s="16">
        <f t="shared" ref="C13:H13" si="10">C$2*C100</f>
        <v>11.075978959672705</v>
      </c>
      <c r="D13" s="16">
        <f t="shared" si="10"/>
        <v>7.4005273952534427</v>
      </c>
      <c r="E13" s="16">
        <f t="shared" si="10"/>
        <v>5.7681999999999993</v>
      </c>
      <c r="F13" s="16">
        <f t="shared" si="10"/>
        <v>2.0563745873339885</v>
      </c>
      <c r="G13" s="16">
        <f t="shared" si="10"/>
        <v>2.5257999817667973</v>
      </c>
      <c r="H13" s="16">
        <f t="shared" si="10"/>
        <v>3.0465052660374776</v>
      </c>
      <c r="I13" s="16"/>
      <c r="J13" s="16"/>
    </row>
    <row r="14" spans="1:47" x14ac:dyDescent="0.2">
      <c r="A14" s="16" t="s">
        <v>1292</v>
      </c>
      <c r="C14" s="16">
        <f t="shared" ref="C14:H14" si="11">C$2*C101</f>
        <v>57814147.31571389</v>
      </c>
      <c r="D14" s="16">
        <f t="shared" si="11"/>
        <v>77971496.143539205</v>
      </c>
      <c r="E14" s="16">
        <f t="shared" si="11"/>
        <v>164273899.27880427</v>
      </c>
      <c r="F14" s="16">
        <f t="shared" si="11"/>
        <v>175919370.67554718</v>
      </c>
      <c r="G14" s="16">
        <f t="shared" si="11"/>
        <v>256140279.90199995</v>
      </c>
      <c r="H14" s="16">
        <f t="shared" si="11"/>
        <v>323853630</v>
      </c>
      <c r="I14" s="16"/>
      <c r="J14" s="16"/>
    </row>
    <row r="15" spans="1:47" x14ac:dyDescent="0.2">
      <c r="A15" s="16" t="s">
        <v>1386</v>
      </c>
      <c r="C15" s="16">
        <f t="shared" ref="C15:H15" si="12">C$2*C102</f>
        <v>-767338.33019611973</v>
      </c>
      <c r="D15" s="16">
        <f t="shared" si="12"/>
        <v>-676042.75782629265</v>
      </c>
      <c r="E15" s="16">
        <f t="shared" si="12"/>
        <v>-216164.24859450405</v>
      </c>
      <c r="F15" s="16">
        <f t="shared" si="12"/>
        <v>-183042.19793339999</v>
      </c>
      <c r="G15" s="16">
        <f t="shared" si="12"/>
        <v>-742217.07299999986</v>
      </c>
      <c r="H15" s="16">
        <f t="shared" si="12"/>
        <v>-361530</v>
      </c>
      <c r="I15" s="16"/>
      <c r="J15" s="16"/>
    </row>
    <row r="16" spans="1:47" x14ac:dyDescent="0.2">
      <c r="A16" s="47"/>
      <c r="C16" s="16">
        <f t="shared" ref="C16:H16" si="13">C$2*C103</f>
        <v>-0.35534774985388662</v>
      </c>
      <c r="D16" s="16">
        <f t="shared" si="13"/>
        <v>-0.16085555230002932</v>
      </c>
      <c r="E16" s="16">
        <f t="shared" si="13"/>
        <v>-1.78E-2</v>
      </c>
      <c r="F16" s="16">
        <f t="shared" si="13"/>
        <v>-4.0825584032660464E-3</v>
      </c>
      <c r="G16" s="16">
        <f t="shared" si="13"/>
        <v>-1.5931260825964081E-2</v>
      </c>
      <c r="H16" s="16">
        <f t="shared" si="13"/>
        <v>-6.0012310217480514E-3</v>
      </c>
      <c r="I16" s="16"/>
      <c r="J16" s="16"/>
    </row>
    <row r="17" spans="1:10" x14ac:dyDescent="0.2">
      <c r="A17" s="16" t="s">
        <v>1293</v>
      </c>
      <c r="C17" s="16">
        <f t="shared" ref="C17:H17" si="14">C$2*C104</f>
        <v>-78804889.269368276</v>
      </c>
      <c r="D17" s="16">
        <f t="shared" si="14"/>
        <v>-104195551.82781741</v>
      </c>
      <c r="E17" s="16">
        <f t="shared" si="14"/>
        <v>-221963036.72393528</v>
      </c>
      <c r="F17" s="16">
        <f t="shared" si="14"/>
        <v>-277644507.23197889</v>
      </c>
      <c r="G17" s="16">
        <f t="shared" si="14"/>
        <v>-371703159.61999995</v>
      </c>
      <c r="H17" s="16">
        <f t="shared" si="14"/>
        <v>-493374120</v>
      </c>
      <c r="I17" s="16"/>
      <c r="J17" s="16"/>
    </row>
    <row r="18" spans="1:10" x14ac:dyDescent="0.2">
      <c r="A18" s="16" t="s">
        <v>1295</v>
      </c>
      <c r="C18" s="16">
        <f t="shared" ref="C18:H18" si="15">C$2*C105</f>
        <v>1395849.0019685994</v>
      </c>
      <c r="D18" s="16">
        <f t="shared" si="15"/>
        <v>-1260961.355216983</v>
      </c>
      <c r="E18" s="16">
        <f t="shared" si="15"/>
        <v>-3496274.560132456</v>
      </c>
      <c r="F18" s="16">
        <f t="shared" si="15"/>
        <v>7004188.7962292992</v>
      </c>
      <c r="G18" s="16">
        <f t="shared" si="15"/>
        <v>20194887.712999996</v>
      </c>
      <c r="H18" s="16">
        <f t="shared" si="15"/>
        <v>14611580</v>
      </c>
      <c r="I18" s="16"/>
      <c r="J18" s="16"/>
    </row>
    <row r="19" spans="1:10" x14ac:dyDescent="0.2">
      <c r="A19" s="16" t="s">
        <v>1296</v>
      </c>
      <c r="C19" s="16">
        <f t="shared" ref="C19:H19" si="16">C$2*C106</f>
        <v>2197263.2119596126</v>
      </c>
      <c r="D19" s="16">
        <f t="shared" si="16"/>
        <v>413752.94468057255</v>
      </c>
      <c r="E19" s="16">
        <f t="shared" si="16"/>
        <v>88651.63004156627</v>
      </c>
      <c r="F19" s="16">
        <f t="shared" si="16"/>
        <v>7066332.7523177993</v>
      </c>
      <c r="G19" s="16">
        <f t="shared" si="16"/>
        <v>20297884.931999996</v>
      </c>
      <c r="H19" s="16">
        <f t="shared" si="16"/>
        <v>16230740</v>
      </c>
      <c r="I19" s="16"/>
      <c r="J19" s="16"/>
    </row>
    <row r="20" spans="1:10" x14ac:dyDescent="0.2">
      <c r="A20" s="16" t="s">
        <v>1297</v>
      </c>
      <c r="C20" s="16">
        <f t="shared" ref="C20:H20" si="17">C$2*C107</f>
        <v>801414.20999101317</v>
      </c>
      <c r="D20" s="16">
        <f t="shared" si="17"/>
        <v>1674714.2998975557</v>
      </c>
      <c r="E20" s="16">
        <f t="shared" si="17"/>
        <v>3584926.1901740222</v>
      </c>
      <c r="F20" s="16">
        <f t="shared" si="17"/>
        <v>62143.956088499996</v>
      </c>
      <c r="G20" s="16">
        <f t="shared" si="17"/>
        <v>102997.21899999998</v>
      </c>
      <c r="H20" s="16">
        <f t="shared" si="17"/>
        <v>1619160</v>
      </c>
      <c r="I20" s="16"/>
      <c r="J20" s="16"/>
    </row>
    <row r="21" spans="1:10" x14ac:dyDescent="0.2">
      <c r="A21" s="16" t="s">
        <v>1298</v>
      </c>
      <c r="C21" s="16">
        <f t="shared" ref="C21:H21" si="18">C$2*C108</f>
        <v>-686565.87438600184</v>
      </c>
      <c r="D21" s="16">
        <f t="shared" si="18"/>
        <v>-1683334.1529117343</v>
      </c>
      <c r="E21" s="16">
        <f t="shared" si="18"/>
        <v>-1001884.8600587969</v>
      </c>
      <c r="F21" s="16">
        <f t="shared" si="18"/>
        <v>58754.285756399993</v>
      </c>
      <c r="G21" s="16">
        <f t="shared" si="18"/>
        <v>-1154205.9489999998</v>
      </c>
      <c r="H21" s="16">
        <f t="shared" si="18"/>
        <v>30900</v>
      </c>
      <c r="I21" s="16"/>
      <c r="J21" s="16"/>
    </row>
    <row r="22" spans="1:10" x14ac:dyDescent="0.2">
      <c r="A22" s="16" t="s">
        <v>1299</v>
      </c>
      <c r="C22" s="16">
        <f t="shared" ref="C22:H22" si="19">C$2*C109</f>
        <v>0</v>
      </c>
      <c r="D22" s="16">
        <f t="shared" si="19"/>
        <v>-596001.26555177721</v>
      </c>
      <c r="E22" s="16">
        <f t="shared" si="19"/>
        <v>0</v>
      </c>
      <c r="F22" s="16">
        <f t="shared" si="19"/>
        <v>0</v>
      </c>
      <c r="G22" s="16">
        <f t="shared" si="19"/>
        <v>0</v>
      </c>
      <c r="H22" s="16">
        <f t="shared" si="19"/>
        <v>0</v>
      </c>
      <c r="I22" s="16"/>
      <c r="J22" s="16"/>
    </row>
    <row r="23" spans="1:10" x14ac:dyDescent="0.2">
      <c r="A23" s="16" t="s">
        <v>1300</v>
      </c>
      <c r="C23" s="16">
        <f t="shared" ref="C23:H23" si="20">C$2*C110</f>
        <v>-700448.64022836578</v>
      </c>
      <c r="D23" s="16">
        <f t="shared" si="20"/>
        <v>-1087332.887359957</v>
      </c>
      <c r="E23" s="16">
        <f t="shared" si="20"/>
        <v>-1004313.6718407576</v>
      </c>
      <c r="F23" s="16">
        <f t="shared" si="20"/>
        <v>0</v>
      </c>
      <c r="G23" s="16">
        <f t="shared" si="20"/>
        <v>0</v>
      </c>
      <c r="H23" s="16">
        <f t="shared" si="20"/>
        <v>0</v>
      </c>
      <c r="I23" s="16"/>
      <c r="J23" s="16"/>
    </row>
    <row r="24" spans="1:10" x14ac:dyDescent="0.2">
      <c r="A24" s="16" t="s">
        <v>1302</v>
      </c>
      <c r="C24" s="16">
        <f t="shared" ref="C24:H24" si="21">C$2*C111</f>
        <v>700448.64022836578</v>
      </c>
      <c r="D24" s="16">
        <f t="shared" si="21"/>
        <v>1087332.887359957</v>
      </c>
      <c r="E24" s="16">
        <f t="shared" si="21"/>
        <v>1004313.6718407576</v>
      </c>
      <c r="F24" s="16">
        <f t="shared" si="21"/>
        <v>0</v>
      </c>
      <c r="G24" s="16">
        <f t="shared" si="21"/>
        <v>0</v>
      </c>
      <c r="H24" s="16">
        <f t="shared" si="21"/>
        <v>0</v>
      </c>
      <c r="I24" s="16"/>
      <c r="J24" s="16"/>
    </row>
    <row r="25" spans="1:10" x14ac:dyDescent="0.2">
      <c r="A25" s="16" t="s">
        <v>1303</v>
      </c>
      <c r="C25" s="16">
        <f t="shared" ref="C25:H25" si="22">C$2*C112</f>
        <v>13882.765842364008</v>
      </c>
      <c r="D25" s="16">
        <f t="shared" si="22"/>
        <v>-596001.26555177721</v>
      </c>
      <c r="E25" s="16">
        <f t="shared" si="22"/>
        <v>2428.8117819607196</v>
      </c>
      <c r="F25" s="16">
        <f t="shared" si="22"/>
        <v>58754.285756399993</v>
      </c>
      <c r="G25" s="16">
        <f t="shared" si="22"/>
        <v>-1154205.9489999998</v>
      </c>
      <c r="H25" s="16">
        <f t="shared" si="22"/>
        <v>30900</v>
      </c>
      <c r="I25" s="16"/>
      <c r="J25" s="16"/>
    </row>
    <row r="26" spans="1:10" x14ac:dyDescent="0.2">
      <c r="A26" s="16" t="s">
        <v>1304</v>
      </c>
      <c r="C26" s="16">
        <f t="shared" ref="C26:H26" si="23">C$2*C113</f>
        <v>-78095606.141785681</v>
      </c>
      <c r="D26" s="16">
        <f t="shared" si="23"/>
        <v>-107139847.33594613</v>
      </c>
      <c r="E26" s="16">
        <f t="shared" si="23"/>
        <v>-226461196.14412653</v>
      </c>
      <c r="F26" s="16">
        <f t="shared" si="23"/>
        <v>-270581564.14999318</v>
      </c>
      <c r="G26" s="16">
        <f t="shared" si="23"/>
        <v>-352662477.85599995</v>
      </c>
      <c r="H26" s="16">
        <f t="shared" si="23"/>
        <v>-478731640</v>
      </c>
      <c r="I26" s="16"/>
      <c r="J26" s="16"/>
    </row>
    <row r="27" spans="1:10" x14ac:dyDescent="0.2">
      <c r="A27" s="16" t="s">
        <v>1305</v>
      </c>
      <c r="C27" s="16">
        <f t="shared" ref="C27:H27" si="24">C$2*C114</f>
        <v>0</v>
      </c>
      <c r="D27" s="16">
        <f t="shared" si="24"/>
        <v>0</v>
      </c>
      <c r="E27" s="16">
        <f t="shared" si="24"/>
        <v>0</v>
      </c>
      <c r="F27" s="16">
        <f t="shared" si="24"/>
        <v>0</v>
      </c>
      <c r="G27" s="16">
        <f t="shared" si="24"/>
        <v>-4313141.2739999993</v>
      </c>
      <c r="H27" s="16">
        <f t="shared" si="24"/>
        <v>-1160810</v>
      </c>
      <c r="I27" s="16"/>
      <c r="J27" s="16"/>
    </row>
    <row r="28" spans="1:10" x14ac:dyDescent="0.2">
      <c r="A28" s="16" t="s">
        <v>1306</v>
      </c>
      <c r="C28" s="16">
        <f t="shared" ref="C28:H28" si="25">C$2*C115</f>
        <v>-78095606.141785681</v>
      </c>
      <c r="D28" s="16">
        <f t="shared" si="25"/>
        <v>-107139847.33594613</v>
      </c>
      <c r="E28" s="16">
        <f t="shared" si="25"/>
        <v>-226461196.14412653</v>
      </c>
      <c r="F28" s="16">
        <f t="shared" si="25"/>
        <v>-270581564.14999318</v>
      </c>
      <c r="G28" s="16">
        <f t="shared" si="25"/>
        <v>-348349336.58199996</v>
      </c>
      <c r="H28" s="16">
        <f t="shared" si="25"/>
        <v>-477570830</v>
      </c>
      <c r="I28" s="16"/>
      <c r="J28" s="16"/>
    </row>
    <row r="29" spans="1:10" x14ac:dyDescent="0.2">
      <c r="A29" s="16" t="s">
        <v>1307</v>
      </c>
      <c r="C29" s="16">
        <f t="shared" ref="C29:H29" si="26">C$2*C116</f>
        <v>-78095606.141785681</v>
      </c>
      <c r="D29" s="16">
        <f t="shared" si="26"/>
        <v>-107139847.33594613</v>
      </c>
      <c r="E29" s="16">
        <f t="shared" si="26"/>
        <v>-226461196.14412653</v>
      </c>
      <c r="F29" s="16">
        <f t="shared" si="26"/>
        <v>-270581564.14999318</v>
      </c>
      <c r="G29" s="16">
        <f t="shared" si="26"/>
        <v>-348349336.58199996</v>
      </c>
      <c r="H29" s="16">
        <f t="shared" si="26"/>
        <v>-477570830</v>
      </c>
      <c r="I29" s="16"/>
      <c r="J29" s="16"/>
    </row>
    <row r="30" spans="1:10" x14ac:dyDescent="0.2">
      <c r="A30" s="16" t="s">
        <v>1308</v>
      </c>
      <c r="C30" s="16">
        <f t="shared" ref="C30:H30" si="27">C$2*C117</f>
        <v>-78095606.141785681</v>
      </c>
      <c r="D30" s="16">
        <f t="shared" si="27"/>
        <v>-107139847.33594613</v>
      </c>
      <c r="E30" s="16">
        <f t="shared" si="27"/>
        <v>-226461196.14412653</v>
      </c>
      <c r="F30" s="16">
        <f t="shared" si="27"/>
        <v>-270581564.14999318</v>
      </c>
      <c r="G30" s="16">
        <f t="shared" si="27"/>
        <v>-348349336.58199996</v>
      </c>
      <c r="H30" s="16">
        <f t="shared" si="27"/>
        <v>-477570830</v>
      </c>
      <c r="I30" s="16"/>
      <c r="J30" s="16"/>
    </row>
    <row r="31" spans="1:10" x14ac:dyDescent="0.2">
      <c r="A31" s="16" t="s">
        <v>1309</v>
      </c>
      <c r="C31" s="16">
        <f t="shared" ref="C31:H31" si="28">C$2*C118</f>
        <v>-78095606.141785681</v>
      </c>
      <c r="D31" s="16">
        <f t="shared" si="28"/>
        <v>-107139847.33594613</v>
      </c>
      <c r="E31" s="16">
        <f t="shared" si="28"/>
        <v>-226461196.14412653</v>
      </c>
      <c r="F31" s="16">
        <f t="shared" si="28"/>
        <v>-270581564.14999318</v>
      </c>
      <c r="G31" s="16">
        <f t="shared" si="28"/>
        <v>-348349336.58199996</v>
      </c>
      <c r="H31" s="16">
        <f t="shared" si="28"/>
        <v>-477570830</v>
      </c>
      <c r="I31" s="16"/>
      <c r="J31" s="16"/>
    </row>
    <row r="32" spans="1:10" x14ac:dyDescent="0.2">
      <c r="A32" s="16" t="s">
        <v>1312</v>
      </c>
      <c r="C32" s="16">
        <f t="shared" ref="C32:H32" si="29">C$2*C119</f>
        <v>-78095606.141785681</v>
      </c>
      <c r="D32" s="16">
        <f t="shared" si="29"/>
        <v>-107139847.33594613</v>
      </c>
      <c r="E32" s="16">
        <f t="shared" si="29"/>
        <v>-226461196.14412653</v>
      </c>
      <c r="F32" s="16">
        <f t="shared" si="29"/>
        <v>-270581564.14999318</v>
      </c>
      <c r="G32" s="16">
        <f t="shared" si="29"/>
        <v>-348349336.58199996</v>
      </c>
      <c r="H32" s="16">
        <f t="shared" si="29"/>
        <v>-477570830</v>
      </c>
      <c r="I32" s="16"/>
      <c r="J32" s="16"/>
    </row>
    <row r="33" spans="1:10" x14ac:dyDescent="0.2">
      <c r="A33" s="47" t="s">
        <v>1411</v>
      </c>
      <c r="C33" s="16">
        <f t="shared" ref="C33:H33" si="30">C$2*C120</f>
        <v>-36.165400350672122</v>
      </c>
      <c r="D33" s="16">
        <f t="shared" si="30"/>
        <v>-25.492528567242893</v>
      </c>
      <c r="E33" s="16">
        <f t="shared" si="30"/>
        <v>-18.6479</v>
      </c>
      <c r="F33" s="16">
        <f t="shared" si="30"/>
        <v>-6.0350293591391342</v>
      </c>
      <c r="G33" s="16">
        <f t="shared" si="30"/>
        <v>-7.477117330659131</v>
      </c>
      <c r="H33" s="16">
        <f t="shared" si="30"/>
        <v>-7.9274552044863897</v>
      </c>
      <c r="I33" s="16"/>
      <c r="J33" s="16"/>
    </row>
    <row r="34" spans="1:10" x14ac:dyDescent="0.2">
      <c r="A34" s="16" t="s">
        <v>1313</v>
      </c>
      <c r="C34" s="16">
        <f t="shared" ref="C34:H34" si="31">C$2*C121</f>
        <v>-0.69413829211820044</v>
      </c>
      <c r="D34" s="16">
        <f t="shared" si="31"/>
        <v>-0.95310946185346179</v>
      </c>
      <c r="E34" s="16">
        <f t="shared" si="31"/>
        <v>-1.8094647775607362</v>
      </c>
      <c r="F34" s="16">
        <f t="shared" si="31"/>
        <v>-1.5366505505520001</v>
      </c>
      <c r="G34" s="16">
        <f t="shared" si="31"/>
        <v>-1.6776866599999998</v>
      </c>
      <c r="H34" s="16">
        <f t="shared" si="31"/>
        <v>-1.7406999999999999</v>
      </c>
      <c r="I34" s="16"/>
      <c r="J34" s="16"/>
    </row>
    <row r="35" spans="1:10" x14ac:dyDescent="0.2">
      <c r="A35" s="16" t="s">
        <v>1314</v>
      </c>
      <c r="C35" s="16">
        <f t="shared" ref="C35:H35" si="32">C$2*C122</f>
        <v>-0.69413829211820044</v>
      </c>
      <c r="D35" s="16">
        <f t="shared" si="32"/>
        <v>-0.95310946185346179</v>
      </c>
      <c r="E35" s="16">
        <f t="shared" si="32"/>
        <v>-1.8094647775607362</v>
      </c>
      <c r="F35" s="16">
        <f t="shared" si="32"/>
        <v>-1.5366505505520001</v>
      </c>
      <c r="G35" s="16">
        <f t="shared" si="32"/>
        <v>-1.6776866599999998</v>
      </c>
      <c r="H35" s="16">
        <f t="shared" si="32"/>
        <v>-1.7406999999999999</v>
      </c>
      <c r="I35" s="16"/>
      <c r="J35" s="16"/>
    </row>
    <row r="36" spans="1:10" x14ac:dyDescent="0.2">
      <c r="A36" s="16" t="s">
        <v>1315</v>
      </c>
      <c r="C36" s="16">
        <f t="shared" ref="C36:H36" si="33">C$2*C123</f>
        <v>141940000.35989025</v>
      </c>
      <c r="D36" s="16">
        <f t="shared" si="33"/>
        <v>138491560.5033567</v>
      </c>
      <c r="E36" s="16">
        <f t="shared" si="33"/>
        <v>152223483.20725417</v>
      </c>
      <c r="F36" s="16">
        <f t="shared" si="33"/>
        <v>198338070.61842978</v>
      </c>
      <c r="G36" s="16">
        <f t="shared" si="33"/>
        <v>220704672.83355397</v>
      </c>
      <c r="H36" s="16">
        <f t="shared" si="33"/>
        <v>282433360.38</v>
      </c>
      <c r="I36" s="16"/>
      <c r="J36" s="16"/>
    </row>
    <row r="37" spans="1:10" x14ac:dyDescent="0.2">
      <c r="A37" s="16" t="s">
        <v>1316</v>
      </c>
      <c r="C37" s="16">
        <f t="shared" ref="C37:H37" si="34">C$2*C124</f>
        <v>141940000.35989025</v>
      </c>
      <c r="D37" s="16">
        <f t="shared" si="34"/>
        <v>138491560.5033567</v>
      </c>
      <c r="E37" s="16">
        <f t="shared" si="34"/>
        <v>152223483.20725417</v>
      </c>
      <c r="F37" s="16">
        <f t="shared" si="34"/>
        <v>198338070.61842978</v>
      </c>
      <c r="G37" s="16">
        <f t="shared" si="34"/>
        <v>220704672.83355397</v>
      </c>
      <c r="H37" s="16">
        <f t="shared" si="34"/>
        <v>282433360.38</v>
      </c>
      <c r="I37" s="16"/>
      <c r="J37" s="16"/>
    </row>
    <row r="38" spans="1:10" x14ac:dyDescent="0.2">
      <c r="A38" s="16" t="s">
        <v>1317</v>
      </c>
      <c r="C38" s="16">
        <f t="shared" ref="C38:H38" si="35">C$2*C125</f>
        <v>-78804889.269368276</v>
      </c>
      <c r="D38" s="16">
        <f t="shared" si="35"/>
        <v>-104195551.82781741</v>
      </c>
      <c r="E38" s="16">
        <f t="shared" si="35"/>
        <v>-221963036.72393528</v>
      </c>
      <c r="F38" s="16">
        <f t="shared" si="35"/>
        <v>-277644507.23197889</v>
      </c>
      <c r="G38" s="16">
        <f t="shared" si="35"/>
        <v>-371703159.61999995</v>
      </c>
      <c r="H38" s="16">
        <f t="shared" si="35"/>
        <v>-493374120</v>
      </c>
      <c r="I38" s="16"/>
      <c r="J38" s="16"/>
    </row>
    <row r="39" spans="1:10" x14ac:dyDescent="0.2">
      <c r="A39" s="16" t="s">
        <v>1318</v>
      </c>
      <c r="C39" s="16">
        <f t="shared" ref="C39:H39" si="36">C$2*C126</f>
        <v>80964290.392666891</v>
      </c>
      <c r="D39" s="16">
        <f t="shared" si="36"/>
        <v>108398345.8760162</v>
      </c>
      <c r="E39" s="16">
        <f t="shared" si="36"/>
        <v>234107095.63373888</v>
      </c>
      <c r="F39" s="16">
        <f t="shared" si="36"/>
        <v>322479676.71466559</v>
      </c>
      <c r="G39" s="16">
        <f t="shared" si="36"/>
        <v>418291881.07199997</v>
      </c>
      <c r="H39" s="16">
        <f t="shared" si="36"/>
        <v>553616760</v>
      </c>
      <c r="I39" s="16"/>
      <c r="J39" s="16"/>
    </row>
    <row r="40" spans="1:10" x14ac:dyDescent="0.2">
      <c r="A40" s="16" t="s">
        <v>1319</v>
      </c>
      <c r="C40" s="16">
        <f t="shared" ref="C40:H40" si="37">C$2*C127</f>
        <v>-78095606.141785681</v>
      </c>
      <c r="D40" s="16">
        <f t="shared" si="37"/>
        <v>-107139847.33594613</v>
      </c>
      <c r="E40" s="16">
        <f t="shared" si="37"/>
        <v>-226461196.14412653</v>
      </c>
      <c r="F40" s="16">
        <f t="shared" si="37"/>
        <v>-270581564.14999318</v>
      </c>
      <c r="G40" s="16">
        <f t="shared" si="37"/>
        <v>-348349336.58199996</v>
      </c>
      <c r="H40" s="16">
        <f t="shared" si="37"/>
        <v>-477570830</v>
      </c>
      <c r="I40" s="16"/>
      <c r="J40" s="16"/>
    </row>
    <row r="41" spans="1:10" x14ac:dyDescent="0.2">
      <c r="A41" s="16" t="s">
        <v>1320</v>
      </c>
      <c r="C41" s="16">
        <f t="shared" ref="C41:H41" si="38">C$2*C128</f>
        <v>-77395157.501557305</v>
      </c>
      <c r="D41" s="16">
        <f t="shared" si="38"/>
        <v>-105456513.18303439</v>
      </c>
      <c r="E41" s="16">
        <f t="shared" si="38"/>
        <v>-225456882.47228578</v>
      </c>
      <c r="F41" s="16">
        <f t="shared" si="38"/>
        <v>-270581564.14999318</v>
      </c>
      <c r="G41" s="16">
        <f t="shared" si="38"/>
        <v>-348349336.58199996</v>
      </c>
      <c r="H41" s="16">
        <f t="shared" si="38"/>
        <v>-477570830</v>
      </c>
      <c r="I41" s="16"/>
      <c r="J41" s="16"/>
    </row>
    <row r="90" spans="1:47" x14ac:dyDescent="0.2">
      <c r="A90" s="16" t="s">
        <v>1285</v>
      </c>
      <c r="B90" s="20">
        <v>64514000</v>
      </c>
      <c r="C90" s="20">
        <v>1711000</v>
      </c>
      <c r="D90" s="20">
        <v>3413000</v>
      </c>
      <c r="E90" s="20">
        <v>10000000</v>
      </c>
      <c r="F90" s="20">
        <v>39681000</v>
      </c>
      <c r="G90" s="20">
        <v>43876000</v>
      </c>
      <c r="H90" s="20">
        <v>58488000</v>
      </c>
    </row>
    <row r="91" spans="1:47" x14ac:dyDescent="0.2">
      <c r="A91" s="16" t="s">
        <v>1286</v>
      </c>
      <c r="B91" s="20">
        <v>64514000</v>
      </c>
      <c r="C91" s="20">
        <v>1711000</v>
      </c>
      <c r="D91" s="20">
        <v>3413000</v>
      </c>
      <c r="E91" s="20">
        <v>10000000</v>
      </c>
      <c r="F91" s="20">
        <v>39681000</v>
      </c>
      <c r="G91" s="20">
        <v>43876000</v>
      </c>
      <c r="H91" s="20">
        <v>58488000</v>
      </c>
    </row>
    <row r="92" spans="1:47" x14ac:dyDescent="0.2">
      <c r="A92" s="16" t="s">
        <v>1349</v>
      </c>
      <c r="B92" s="20">
        <v>66863000</v>
      </c>
      <c r="C92" s="16"/>
      <c r="D92" s="16">
        <v>0</v>
      </c>
      <c r="E92" s="16">
        <v>0</v>
      </c>
      <c r="F92" s="20">
        <v>48275000</v>
      </c>
      <c r="G92" s="20">
        <v>42587000</v>
      </c>
      <c r="H92" s="20">
        <v>45238000</v>
      </c>
    </row>
    <row r="93" spans="1:47" x14ac:dyDescent="0.2">
      <c r="A93" s="16" t="s">
        <v>1350</v>
      </c>
      <c r="B93" s="20">
        <v>-2349000</v>
      </c>
      <c r="C93" s="16"/>
      <c r="D93" s="20">
        <v>3413000</v>
      </c>
      <c r="E93" s="20">
        <v>10000000</v>
      </c>
      <c r="F93" s="20">
        <v>-8594000</v>
      </c>
      <c r="G93" s="20">
        <v>1289000</v>
      </c>
      <c r="H93" s="20">
        <v>13250000</v>
      </c>
    </row>
    <row r="94" spans="1:47" x14ac:dyDescent="0.2">
      <c r="A94" s="16" t="s">
        <v>1287</v>
      </c>
      <c r="B94" s="20">
        <v>647367000</v>
      </c>
      <c r="C94" s="20">
        <v>64152000</v>
      </c>
      <c r="D94" s="20">
        <v>88028000</v>
      </c>
      <c r="E94" s="20">
        <v>192775000</v>
      </c>
      <c r="F94" s="20">
        <v>237133000</v>
      </c>
      <c r="G94" s="20">
        <v>351349000</v>
      </c>
      <c r="H94" s="20">
        <v>492254000</v>
      </c>
    </row>
    <row r="95" spans="1:47" x14ac:dyDescent="0.2">
      <c r="A95" s="47" t="s">
        <v>1408</v>
      </c>
      <c r="B95" s="20"/>
      <c r="C95" s="49">
        <f t="shared" ref="C95:H95" si="39">C94/C$3</f>
        <v>29.708236838371104</v>
      </c>
      <c r="D95" s="49">
        <f t="shared" si="39"/>
        <v>20.945113891014124</v>
      </c>
      <c r="E95" s="49">
        <f t="shared" si="39"/>
        <v>15.874017199008932</v>
      </c>
      <c r="F95" s="49">
        <f t="shared" si="39"/>
        <v>5.2889952850868553</v>
      </c>
      <c r="G95" s="49">
        <f t="shared" si="39"/>
        <v>7.5415033735577444</v>
      </c>
      <c r="H95" s="49">
        <f t="shared" si="39"/>
        <v>8.1711890448360158</v>
      </c>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row>
    <row r="96" spans="1:47" x14ac:dyDescent="0.2">
      <c r="A96" s="16" t="s">
        <v>1288</v>
      </c>
      <c r="B96" s="20">
        <v>216247000</v>
      </c>
      <c r="C96" s="20">
        <v>18951000</v>
      </c>
      <c r="D96" s="20">
        <v>25258000</v>
      </c>
      <c r="E96" s="20">
        <v>57682000</v>
      </c>
      <c r="F96" s="20">
        <v>81599000</v>
      </c>
      <c r="G96" s="20">
        <v>110822000</v>
      </c>
      <c r="H96" s="20">
        <v>178184000</v>
      </c>
    </row>
    <row r="97" spans="1:47" x14ac:dyDescent="0.2">
      <c r="A97" s="47" t="s">
        <v>1409</v>
      </c>
      <c r="B97" s="20"/>
      <c r="C97" s="49">
        <f t="shared" ref="C97:H97" si="40">C96/C$3</f>
        <v>8.7760443372610482</v>
      </c>
      <c r="D97" s="49">
        <f t="shared" si="40"/>
        <v>6.0098114992869851</v>
      </c>
      <c r="E97" s="49">
        <f t="shared" si="40"/>
        <v>4.7498122685681921</v>
      </c>
      <c r="F97" s="49">
        <f t="shared" si="40"/>
        <v>1.81997750742327</v>
      </c>
      <c r="G97" s="49">
        <f t="shared" si="40"/>
        <v>2.3787302279625568</v>
      </c>
      <c r="H97" s="49">
        <f t="shared" si="40"/>
        <v>2.9577721029490074</v>
      </c>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row>
    <row r="98" spans="1:47" x14ac:dyDescent="0.2">
      <c r="A98" s="16" t="s">
        <v>1289</v>
      </c>
      <c r="B98" s="20">
        <v>216247000</v>
      </c>
      <c r="C98" s="20">
        <v>18951000</v>
      </c>
      <c r="D98" s="20">
        <v>25258000</v>
      </c>
      <c r="E98" s="20">
        <v>57682000</v>
      </c>
      <c r="F98" s="20">
        <v>81599000</v>
      </c>
      <c r="G98" s="20">
        <v>110822000</v>
      </c>
      <c r="H98" s="20">
        <v>178184000</v>
      </c>
    </row>
    <row r="99" spans="1:47" x14ac:dyDescent="0.2">
      <c r="A99" s="16" t="s">
        <v>1291</v>
      </c>
      <c r="B99" s="20">
        <v>216247000</v>
      </c>
      <c r="C99" s="20">
        <v>18951000</v>
      </c>
      <c r="D99" s="20">
        <v>25258000</v>
      </c>
      <c r="E99" s="20">
        <v>57682000</v>
      </c>
      <c r="F99" s="20">
        <v>81599000</v>
      </c>
      <c r="G99" s="20">
        <v>110822000</v>
      </c>
      <c r="H99" s="20">
        <v>178184000</v>
      </c>
    </row>
    <row r="100" spans="1:47" x14ac:dyDescent="0.2">
      <c r="A100" s="47" t="s">
        <v>1410</v>
      </c>
      <c r="B100" s="20"/>
      <c r="C100" s="49">
        <f t="shared" ref="C100:H100" si="41">C99/C$3</f>
        <v>8.7760443372610482</v>
      </c>
      <c r="D100" s="49">
        <f t="shared" si="41"/>
        <v>6.0098114992869851</v>
      </c>
      <c r="E100" s="49">
        <f t="shared" si="41"/>
        <v>4.7498122685681921</v>
      </c>
      <c r="F100" s="49">
        <f t="shared" si="41"/>
        <v>1.81997750742327</v>
      </c>
      <c r="G100" s="49">
        <f t="shared" si="41"/>
        <v>2.3787302279625568</v>
      </c>
      <c r="H100" s="49">
        <f t="shared" si="41"/>
        <v>2.9577721029490074</v>
      </c>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row>
    <row r="101" spans="1:47" x14ac:dyDescent="0.2">
      <c r="A101" s="16" t="s">
        <v>1292</v>
      </c>
      <c r="B101" s="20">
        <v>431202000</v>
      </c>
      <c r="C101" s="20">
        <v>45809000</v>
      </c>
      <c r="D101" s="20">
        <v>63319000</v>
      </c>
      <c r="E101" s="20">
        <v>135271000</v>
      </c>
      <c r="F101" s="20">
        <v>155696000</v>
      </c>
      <c r="G101" s="20">
        <v>241226000</v>
      </c>
      <c r="H101" s="20">
        <v>314421000</v>
      </c>
    </row>
    <row r="102" spans="1:47" x14ac:dyDescent="0.2">
      <c r="A102" s="16" t="s">
        <v>1386</v>
      </c>
      <c r="B102" s="20">
        <v>-82000</v>
      </c>
      <c r="C102" s="20">
        <v>-608000</v>
      </c>
      <c r="D102" s="20">
        <v>-549000</v>
      </c>
      <c r="E102" s="20">
        <v>-178000</v>
      </c>
      <c r="F102" s="20">
        <v>-162000</v>
      </c>
      <c r="G102" s="20">
        <v>-699000</v>
      </c>
      <c r="H102" s="20">
        <v>-351000</v>
      </c>
    </row>
    <row r="103" spans="1:47" x14ac:dyDescent="0.2">
      <c r="A103" s="47"/>
      <c r="B103" s="20"/>
      <c r="C103" s="49">
        <f t="shared" ref="C103:H103" si="42">C102/C$3</f>
        <v>-0.28155954604267414</v>
      </c>
      <c r="D103" s="49">
        <f t="shared" si="42"/>
        <v>-0.13062738590183526</v>
      </c>
      <c r="E103" s="49">
        <f t="shared" si="42"/>
        <v>-1.4657372903247775E-2</v>
      </c>
      <c r="F103" s="49">
        <f t="shared" si="42"/>
        <v>-3.613234919577075E-3</v>
      </c>
      <c r="G103" s="49">
        <f t="shared" si="42"/>
        <v>-1.5003631312788319E-2</v>
      </c>
      <c r="H103" s="49">
        <f t="shared" si="42"/>
        <v>-5.8264378851922826E-3</v>
      </c>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row>
    <row r="104" spans="1:47" x14ac:dyDescent="0.2">
      <c r="A104" s="16" t="s">
        <v>1293</v>
      </c>
      <c r="B104" s="19">
        <v>-649716000</v>
      </c>
      <c r="C104" s="19">
        <v>-62441000</v>
      </c>
      <c r="D104" s="19">
        <v>-84615000</v>
      </c>
      <c r="E104" s="19">
        <v>-182775000</v>
      </c>
      <c r="F104" s="19">
        <v>-245727000</v>
      </c>
      <c r="G104" s="19">
        <v>-350060000</v>
      </c>
      <c r="H104" s="19">
        <v>-479004000</v>
      </c>
    </row>
    <row r="105" spans="1:47" x14ac:dyDescent="0.2">
      <c r="A105" s="16" t="s">
        <v>1295</v>
      </c>
      <c r="B105" s="19">
        <v>17300000</v>
      </c>
      <c r="C105" s="19">
        <v>1106000</v>
      </c>
      <c r="D105" s="19">
        <v>-1024000</v>
      </c>
      <c r="E105" s="19">
        <v>-2879000</v>
      </c>
      <c r="F105" s="19">
        <v>6199000</v>
      </c>
      <c r="G105" s="19">
        <v>19019000</v>
      </c>
      <c r="H105" s="19">
        <v>14186000</v>
      </c>
    </row>
    <row r="106" spans="1:47" x14ac:dyDescent="0.2">
      <c r="A106" s="16" t="s">
        <v>1296</v>
      </c>
      <c r="B106" s="19">
        <v>19446000</v>
      </c>
      <c r="C106" s="19">
        <v>1741000</v>
      </c>
      <c r="D106" s="19">
        <v>336000</v>
      </c>
      <c r="E106" s="19">
        <v>73000</v>
      </c>
      <c r="F106" s="19">
        <v>6254000</v>
      </c>
      <c r="G106" s="19">
        <v>19116000</v>
      </c>
      <c r="H106" s="19">
        <v>15758000</v>
      </c>
    </row>
    <row r="107" spans="1:47" x14ac:dyDescent="0.2">
      <c r="A107" s="16" t="s">
        <v>1297</v>
      </c>
      <c r="B107" s="19">
        <v>2146000</v>
      </c>
      <c r="C107" s="19">
        <v>635000</v>
      </c>
      <c r="D107" s="19">
        <v>1360000</v>
      </c>
      <c r="E107" s="19">
        <v>2952000</v>
      </c>
      <c r="F107" s="19">
        <v>55000</v>
      </c>
      <c r="G107" s="19">
        <v>97000</v>
      </c>
      <c r="H107" s="19">
        <v>1572000</v>
      </c>
    </row>
    <row r="108" spans="1:47" x14ac:dyDescent="0.2">
      <c r="A108" s="16" t="s">
        <v>1298</v>
      </c>
      <c r="B108" s="19">
        <v>-16699000</v>
      </c>
      <c r="C108" s="19">
        <v>-544000</v>
      </c>
      <c r="D108" s="19">
        <v>-1367000</v>
      </c>
      <c r="E108" s="19">
        <v>-825000</v>
      </c>
      <c r="F108" s="19">
        <v>52000</v>
      </c>
      <c r="G108" s="19">
        <v>-1087000</v>
      </c>
      <c r="H108" s="19">
        <v>30000</v>
      </c>
    </row>
    <row r="109" spans="1:47" x14ac:dyDescent="0.2">
      <c r="A109" s="16" t="s">
        <v>1299</v>
      </c>
      <c r="D109" s="19">
        <v>-484000</v>
      </c>
    </row>
    <row r="110" spans="1:47" x14ac:dyDescent="0.2">
      <c r="A110" s="16" t="s">
        <v>1300</v>
      </c>
      <c r="C110" s="19">
        <v>-555000</v>
      </c>
      <c r="D110" s="19">
        <v>-883000</v>
      </c>
      <c r="E110" s="19">
        <v>-827000</v>
      </c>
      <c r="F110">
        <v>0</v>
      </c>
      <c r="G110">
        <v>0</v>
      </c>
    </row>
    <row r="111" spans="1:47" x14ac:dyDescent="0.2">
      <c r="A111" s="16" t="s">
        <v>1302</v>
      </c>
      <c r="C111" s="19">
        <v>555000</v>
      </c>
      <c r="D111" s="19">
        <v>883000</v>
      </c>
      <c r="E111" s="19">
        <v>827000</v>
      </c>
    </row>
    <row r="112" spans="1:47" x14ac:dyDescent="0.2">
      <c r="A112" s="16" t="s">
        <v>1303</v>
      </c>
      <c r="B112" s="19">
        <v>-16699000</v>
      </c>
      <c r="C112" s="19">
        <v>11000</v>
      </c>
      <c r="D112" s="19">
        <v>-484000</v>
      </c>
      <c r="E112" s="19">
        <v>2000</v>
      </c>
      <c r="F112" s="19">
        <v>52000</v>
      </c>
      <c r="G112" s="19">
        <v>-1087000</v>
      </c>
      <c r="H112" s="19">
        <v>30000</v>
      </c>
    </row>
    <row r="113" spans="1:47" x14ac:dyDescent="0.2">
      <c r="A113" s="16" t="s">
        <v>1304</v>
      </c>
      <c r="B113" s="19">
        <v>-649115000</v>
      </c>
      <c r="C113" s="19">
        <v>-61879000</v>
      </c>
      <c r="D113" s="19">
        <v>-87006000</v>
      </c>
      <c r="E113" s="19">
        <v>-186479000</v>
      </c>
      <c r="F113" s="19">
        <v>-239476000</v>
      </c>
      <c r="G113" s="19">
        <v>-332128000</v>
      </c>
      <c r="H113" s="19">
        <v>-464788000</v>
      </c>
    </row>
    <row r="114" spans="1:47" x14ac:dyDescent="0.2">
      <c r="A114" s="16" t="s">
        <v>1305</v>
      </c>
      <c r="B114" s="19">
        <v>17000</v>
      </c>
      <c r="E114">
        <v>0</v>
      </c>
      <c r="F114">
        <v>0</v>
      </c>
      <c r="G114" s="19">
        <v>-4062000</v>
      </c>
      <c r="H114" s="19">
        <v>-1127000</v>
      </c>
    </row>
    <row r="115" spans="1:47" x14ac:dyDescent="0.2">
      <c r="A115" s="16" t="s">
        <v>1306</v>
      </c>
      <c r="B115" s="19">
        <v>-649132000</v>
      </c>
      <c r="C115" s="19">
        <v>-61879000</v>
      </c>
      <c r="D115" s="19">
        <v>-87006000</v>
      </c>
      <c r="E115" s="19">
        <v>-186479000</v>
      </c>
      <c r="F115" s="19">
        <v>-239476000</v>
      </c>
      <c r="G115" s="19">
        <v>-328066000</v>
      </c>
      <c r="H115" s="19">
        <v>-463661000</v>
      </c>
    </row>
    <row r="116" spans="1:47" x14ac:dyDescent="0.2">
      <c r="A116" s="16" t="s">
        <v>1307</v>
      </c>
      <c r="B116" s="19">
        <v>-649132000</v>
      </c>
      <c r="C116" s="19">
        <v>-61879000</v>
      </c>
      <c r="D116" s="19">
        <v>-87006000</v>
      </c>
      <c r="E116" s="19">
        <v>-186479000</v>
      </c>
      <c r="F116" s="19">
        <v>-239476000</v>
      </c>
      <c r="G116" s="19">
        <v>-328066000</v>
      </c>
      <c r="H116" s="19">
        <v>-463661000</v>
      </c>
    </row>
    <row r="117" spans="1:47" x14ac:dyDescent="0.2">
      <c r="A117" s="16" t="s">
        <v>1308</v>
      </c>
      <c r="B117" s="19">
        <v>-649132000</v>
      </c>
      <c r="C117" s="19">
        <v>-61879000</v>
      </c>
      <c r="D117" s="19">
        <v>-87006000</v>
      </c>
      <c r="E117" s="19">
        <v>-186479000</v>
      </c>
      <c r="F117" s="19">
        <v>-239476000</v>
      </c>
      <c r="G117" s="19">
        <v>-328066000</v>
      </c>
      <c r="H117" s="19">
        <v>-463661000</v>
      </c>
    </row>
    <row r="118" spans="1:47" x14ac:dyDescent="0.2">
      <c r="A118" s="16" t="s">
        <v>1309</v>
      </c>
      <c r="B118" s="19">
        <v>-649132000</v>
      </c>
      <c r="C118" s="19">
        <v>-61879000</v>
      </c>
      <c r="D118" s="19">
        <v>-87006000</v>
      </c>
      <c r="E118" s="19">
        <v>-186479000</v>
      </c>
      <c r="F118" s="19">
        <v>-239476000</v>
      </c>
      <c r="G118" s="19">
        <v>-328066000</v>
      </c>
      <c r="H118" s="19">
        <v>-463661000</v>
      </c>
    </row>
    <row r="119" spans="1:47" x14ac:dyDescent="0.2">
      <c r="A119" s="16" t="s">
        <v>1312</v>
      </c>
      <c r="B119" s="19">
        <v>-649132000</v>
      </c>
      <c r="C119" s="19">
        <v>-61879000</v>
      </c>
      <c r="D119" s="19">
        <v>-87006000</v>
      </c>
      <c r="E119" s="19">
        <v>-186479000</v>
      </c>
      <c r="F119" s="19">
        <v>-239476000</v>
      </c>
      <c r="G119" s="19">
        <v>-328066000</v>
      </c>
      <c r="H119" s="19">
        <v>-463661000</v>
      </c>
    </row>
    <row r="120" spans="1:47" x14ac:dyDescent="0.2">
      <c r="A120" s="47" t="s">
        <v>1411</v>
      </c>
      <c r="B120" s="20"/>
      <c r="C120" s="49">
        <f t="shared" ref="C120:H120" si="43">C119/C$3</f>
        <v>-28.655630180221436</v>
      </c>
      <c r="D120" s="49">
        <f t="shared" si="43"/>
        <v>-20.701942327459157</v>
      </c>
      <c r="E120" s="49">
        <f t="shared" si="43"/>
        <v>-15.355574391150236</v>
      </c>
      <c r="F120" s="49">
        <f t="shared" si="43"/>
        <v>-5.3412533679051828</v>
      </c>
      <c r="G120" s="49">
        <f t="shared" si="43"/>
        <v>-7.0417472249802762</v>
      </c>
      <c r="H120" s="49">
        <f t="shared" si="43"/>
        <v>-7.6965584509576601</v>
      </c>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row>
    <row r="121" spans="1:47" x14ac:dyDescent="0.2">
      <c r="A121" s="16" t="s">
        <v>1313</v>
      </c>
      <c r="B121">
        <v>-1.81</v>
      </c>
      <c r="C121">
        <v>-0.55000000000000004</v>
      </c>
      <c r="D121">
        <v>-0.77400000000000002</v>
      </c>
      <c r="E121">
        <v>-1.49</v>
      </c>
      <c r="F121">
        <v>-1.36</v>
      </c>
      <c r="G121">
        <v>-1.58</v>
      </c>
      <c r="H121">
        <v>-1.69</v>
      </c>
    </row>
    <row r="122" spans="1:47" x14ac:dyDescent="0.2">
      <c r="A122" s="16" t="s">
        <v>1314</v>
      </c>
      <c r="B122">
        <v>-1.81</v>
      </c>
      <c r="C122">
        <v>-0.55000000000000004</v>
      </c>
      <c r="D122">
        <v>-0.77400000000000002</v>
      </c>
      <c r="E122">
        <v>-1.49</v>
      </c>
      <c r="F122">
        <v>-1.36</v>
      </c>
      <c r="G122">
        <v>-1.58</v>
      </c>
      <c r="H122">
        <v>-1.69</v>
      </c>
    </row>
    <row r="123" spans="1:47" x14ac:dyDescent="0.2">
      <c r="A123" s="16" t="s">
        <v>1315</v>
      </c>
      <c r="B123" s="19">
        <v>359787306</v>
      </c>
      <c r="C123" s="19">
        <v>112466062</v>
      </c>
      <c r="D123" s="19">
        <v>112466062</v>
      </c>
      <c r="E123" s="19">
        <v>125348110</v>
      </c>
      <c r="F123" s="19">
        <v>175537487</v>
      </c>
      <c r="G123" s="19">
        <v>207853702</v>
      </c>
      <c r="H123" s="19">
        <v>274207146</v>
      </c>
    </row>
    <row r="124" spans="1:47" x14ac:dyDescent="0.2">
      <c r="A124" s="16" t="s">
        <v>1316</v>
      </c>
      <c r="B124" s="19">
        <v>359787306</v>
      </c>
      <c r="C124" s="19">
        <v>112466062</v>
      </c>
      <c r="D124" s="19">
        <v>112466062</v>
      </c>
      <c r="E124" s="19">
        <v>125348110</v>
      </c>
      <c r="F124" s="19">
        <v>175537487</v>
      </c>
      <c r="G124" s="19">
        <v>207853702</v>
      </c>
      <c r="H124" s="19">
        <v>274207146</v>
      </c>
    </row>
    <row r="125" spans="1:47" x14ac:dyDescent="0.2">
      <c r="A125" s="16" t="s">
        <v>1317</v>
      </c>
      <c r="B125" s="19">
        <v>-649716000</v>
      </c>
      <c r="C125" s="19">
        <v>-62441000</v>
      </c>
      <c r="D125" s="19">
        <v>-84615000</v>
      </c>
      <c r="E125" s="19">
        <v>-182775000</v>
      </c>
      <c r="F125" s="19">
        <v>-245727000</v>
      </c>
      <c r="G125" s="19">
        <v>-350060000</v>
      </c>
      <c r="H125" s="19">
        <v>-479004000</v>
      </c>
    </row>
    <row r="126" spans="1:47" x14ac:dyDescent="0.2">
      <c r="A126" s="16" t="s">
        <v>1318</v>
      </c>
      <c r="B126" s="19">
        <v>714230000</v>
      </c>
      <c r="C126" s="19">
        <v>64152000</v>
      </c>
      <c r="D126" s="19">
        <v>88028000</v>
      </c>
      <c r="E126" s="19">
        <v>192775000</v>
      </c>
      <c r="F126" s="19">
        <v>285408000</v>
      </c>
      <c r="G126" s="19">
        <v>393936000</v>
      </c>
      <c r="H126" s="19">
        <v>537492000</v>
      </c>
    </row>
    <row r="127" spans="1:47" x14ac:dyDescent="0.2">
      <c r="A127" s="16" t="s">
        <v>1319</v>
      </c>
      <c r="B127" s="19">
        <v>-649132000</v>
      </c>
      <c r="C127" s="19">
        <v>-61879000</v>
      </c>
      <c r="D127" s="19">
        <v>-87006000</v>
      </c>
      <c r="E127" s="19">
        <v>-186479000</v>
      </c>
      <c r="F127" s="19">
        <v>-239476000</v>
      </c>
      <c r="G127" s="19">
        <v>-328066000</v>
      </c>
      <c r="H127" s="19">
        <v>-463661000</v>
      </c>
    </row>
    <row r="128" spans="1:47" x14ac:dyDescent="0.2">
      <c r="A128" s="16" t="s">
        <v>1320</v>
      </c>
      <c r="B128" s="19">
        <v>-649132000</v>
      </c>
      <c r="C128" s="19">
        <v>-61324000</v>
      </c>
      <c r="D128" s="19">
        <v>-85639000</v>
      </c>
      <c r="E128" s="19">
        <v>-185652000</v>
      </c>
      <c r="F128" s="19">
        <v>-239476000</v>
      </c>
      <c r="G128" s="19">
        <v>-328066000</v>
      </c>
      <c r="H128" s="19">
        <v>-463661000</v>
      </c>
    </row>
    <row r="129" spans="1:47" x14ac:dyDescent="0.2">
      <c r="A129" s="16" t="s">
        <v>1321</v>
      </c>
      <c r="B129" s="19">
        <v>19446000</v>
      </c>
      <c r="C129" s="19">
        <v>1741000</v>
      </c>
      <c r="D129" s="19">
        <v>336000</v>
      </c>
      <c r="E129" s="19">
        <v>73000</v>
      </c>
      <c r="F129" s="19">
        <v>6254000</v>
      </c>
      <c r="G129" s="19">
        <v>19116000</v>
      </c>
      <c r="H129" s="19">
        <v>15758000</v>
      </c>
    </row>
    <row r="130" spans="1:47" x14ac:dyDescent="0.2">
      <c r="A130" s="16" t="s">
        <v>1322</v>
      </c>
      <c r="B130" s="19">
        <v>2146000</v>
      </c>
      <c r="C130" s="19">
        <v>635000</v>
      </c>
      <c r="D130" s="19">
        <v>1360000</v>
      </c>
      <c r="E130" s="19">
        <v>2952000</v>
      </c>
      <c r="F130" s="19">
        <v>55000</v>
      </c>
      <c r="G130" s="19">
        <v>97000</v>
      </c>
      <c r="H130" s="19">
        <v>1572000</v>
      </c>
    </row>
    <row r="131" spans="1:47" x14ac:dyDescent="0.2">
      <c r="A131" s="16" t="s">
        <v>1323</v>
      </c>
      <c r="B131" s="19">
        <v>17300000</v>
      </c>
      <c r="C131" s="19">
        <v>1106000</v>
      </c>
      <c r="D131" s="19">
        <v>-1024000</v>
      </c>
      <c r="E131" s="19">
        <v>-2879000</v>
      </c>
      <c r="F131" s="19">
        <v>6199000</v>
      </c>
      <c r="G131" s="19">
        <v>19019000</v>
      </c>
      <c r="H131" s="19">
        <v>14186000</v>
      </c>
    </row>
    <row r="132" spans="1:47" x14ac:dyDescent="0.2">
      <c r="A132" s="16" t="s">
        <v>1281</v>
      </c>
      <c r="B132" s="19">
        <v>-646969000</v>
      </c>
      <c r="C132" s="19">
        <v>-61244000</v>
      </c>
      <c r="D132" s="19">
        <v>-85646000</v>
      </c>
      <c r="E132" s="19">
        <v>-183527000</v>
      </c>
      <c r="F132" s="19">
        <v>-239421000</v>
      </c>
      <c r="G132" s="19">
        <v>-332031000</v>
      </c>
      <c r="H132" s="19">
        <v>-463216000</v>
      </c>
    </row>
    <row r="133" spans="1:47" x14ac:dyDescent="0.2">
      <c r="A133" s="16" t="s">
        <v>1278</v>
      </c>
      <c r="B133" s="19">
        <v>-583640000</v>
      </c>
      <c r="C133" s="19">
        <v>-58755000</v>
      </c>
      <c r="D133" s="19">
        <v>-81703000</v>
      </c>
      <c r="E133" s="19">
        <v>-175122000</v>
      </c>
      <c r="F133" s="19">
        <v>-227665000</v>
      </c>
      <c r="G133" s="19">
        <v>-307629000</v>
      </c>
      <c r="H133" s="19">
        <v>-426722000</v>
      </c>
    </row>
    <row r="134" spans="1:47" x14ac:dyDescent="0.2">
      <c r="A134" s="16" t="s">
        <v>1364</v>
      </c>
      <c r="B134" s="19">
        <v>66863000</v>
      </c>
      <c r="D134">
        <v>0</v>
      </c>
      <c r="E134">
        <v>0</v>
      </c>
      <c r="F134" s="19">
        <v>48275000</v>
      </c>
      <c r="G134" s="19">
        <v>42587000</v>
      </c>
      <c r="H134" s="19">
        <v>45238000</v>
      </c>
    </row>
    <row r="135" spans="1:47" x14ac:dyDescent="0.2">
      <c r="A135" s="16" t="s">
        <v>1324</v>
      </c>
      <c r="B135" s="19">
        <v>63329000</v>
      </c>
      <c r="C135" s="19">
        <v>2489000</v>
      </c>
      <c r="D135" s="19">
        <v>3943000</v>
      </c>
      <c r="E135" s="19">
        <v>8405000</v>
      </c>
      <c r="F135" s="19">
        <v>11756000</v>
      </c>
      <c r="G135" s="19">
        <v>24402000</v>
      </c>
      <c r="H135" s="19">
        <v>36494000</v>
      </c>
    </row>
    <row r="136" spans="1:47" x14ac:dyDescent="0.2">
      <c r="A136" s="16" t="s">
        <v>1325</v>
      </c>
      <c r="B136" s="19">
        <v>-649132000</v>
      </c>
      <c r="C136" s="19">
        <v>-61879000</v>
      </c>
      <c r="D136" s="19">
        <v>-87006000</v>
      </c>
      <c r="E136" s="19">
        <v>-186479000</v>
      </c>
      <c r="F136" s="19">
        <v>-239476000</v>
      </c>
      <c r="G136" s="19">
        <v>-328066000</v>
      </c>
      <c r="H136" s="19">
        <v>-463661000</v>
      </c>
    </row>
    <row r="137" spans="1:47" x14ac:dyDescent="0.2">
      <c r="A137" s="16" t="s">
        <v>1326</v>
      </c>
      <c r="B137" s="16"/>
      <c r="C137" s="20">
        <v>-555000</v>
      </c>
      <c r="D137" s="20">
        <v>-1367000</v>
      </c>
      <c r="E137" s="20">
        <v>-827000</v>
      </c>
      <c r="F137" s="16">
        <v>0</v>
      </c>
      <c r="G137" s="16">
        <v>0</v>
      </c>
      <c r="H137" s="16"/>
    </row>
    <row r="138" spans="1:47" x14ac:dyDescent="0.2">
      <c r="A138" s="16" t="s">
        <v>1327</v>
      </c>
      <c r="B138" s="16"/>
      <c r="C138" s="20">
        <v>-555000</v>
      </c>
      <c r="D138" s="20">
        <v>-1367000</v>
      </c>
      <c r="E138" s="20">
        <v>-827000</v>
      </c>
      <c r="F138" s="16">
        <v>0</v>
      </c>
      <c r="G138" s="16">
        <v>0</v>
      </c>
      <c r="H138" s="16"/>
    </row>
    <row r="139" spans="1:47" x14ac:dyDescent="0.2">
      <c r="A139" s="16" t="s">
        <v>1328</v>
      </c>
      <c r="B139" s="20" t="s">
        <v>1294</v>
      </c>
      <c r="C139" s="20">
        <v>-58200000</v>
      </c>
      <c r="D139" s="20">
        <v>-80336000</v>
      </c>
      <c r="E139" s="20" t="s">
        <v>1294</v>
      </c>
      <c r="F139" s="20" t="s">
        <v>1294</v>
      </c>
      <c r="G139" s="20" t="s">
        <v>1294</v>
      </c>
      <c r="H139" s="20" t="s">
        <v>1294</v>
      </c>
    </row>
    <row r="140" spans="1:47" x14ac:dyDescent="0.2">
      <c r="A140" s="16" t="s">
        <v>1329</v>
      </c>
      <c r="B140" s="16">
        <v>0.21</v>
      </c>
      <c r="C140" s="16">
        <v>0</v>
      </c>
      <c r="D140" s="16">
        <v>0</v>
      </c>
      <c r="E140" s="16">
        <v>0</v>
      </c>
      <c r="F140" s="16">
        <v>0</v>
      </c>
      <c r="G140" s="16">
        <v>1.2E-2</v>
      </c>
      <c r="H140" s="16">
        <v>2E-3</v>
      </c>
    </row>
    <row r="141" spans="1:47" x14ac:dyDescent="0.2">
      <c r="A141" s="16" t="s">
        <v>1330</v>
      </c>
      <c r="B141" s="16">
        <v>0</v>
      </c>
      <c r="C141" s="16">
        <v>0</v>
      </c>
      <c r="D141" s="16">
        <v>0</v>
      </c>
      <c r="E141" s="16">
        <v>0</v>
      </c>
      <c r="F141" s="16">
        <v>0</v>
      </c>
      <c r="G141" s="16">
        <v>0</v>
      </c>
      <c r="H141" s="16">
        <v>0</v>
      </c>
    </row>
    <row r="143" spans="1:47" x14ac:dyDescent="0.2">
      <c r="A143" t="s">
        <v>1331</v>
      </c>
      <c r="B143">
        <v>165287000</v>
      </c>
      <c r="C143">
        <v>120410000</v>
      </c>
      <c r="D143">
        <v>246135000</v>
      </c>
      <c r="E143">
        <v>458540000</v>
      </c>
      <c r="F143">
        <v>154345000</v>
      </c>
      <c r="G143">
        <v>140133000</v>
      </c>
      <c r="H143">
        <v>304120000</v>
      </c>
    </row>
    <row r="144" spans="1:47" x14ac:dyDescent="0.2">
      <c r="A144" s="47" t="s">
        <v>1412</v>
      </c>
      <c r="B144" s="20"/>
      <c r="C144" s="49">
        <f t="shared" ref="C144:H144" si="44">IFERROR(C143/C$3,0)</f>
        <v>55.760830491773675</v>
      </c>
      <c r="D144" s="49">
        <f t="shared" si="44"/>
        <v>58.564611345989469</v>
      </c>
      <c r="E144" s="49">
        <f t="shared" si="44"/>
        <v>37.758380736265366</v>
      </c>
      <c r="F144" s="49">
        <f t="shared" si="44"/>
        <v>3.44249841766743</v>
      </c>
      <c r="G144" s="49">
        <f t="shared" si="44"/>
        <v>3.0078739152431555</v>
      </c>
      <c r="H144" s="49">
        <f t="shared" si="44"/>
        <v>5.0482515374492216</v>
      </c>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7"/>
      <c r="B151" s="2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row>
    <row r="152" spans="1:47" ht="18" x14ac:dyDescent="0.2">
      <c r="A152" s="23"/>
    </row>
  </sheetData>
  <sortState xmlns:xlrd2="http://schemas.microsoft.com/office/spreadsheetml/2017/richdata2" columnSort="1" ref="C1:H58">
    <sortCondition ref="C1:H1"/>
  </sortState>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9699-D6AA-4148-8CE0-58C0298E6EEE}">
  <dimension ref="A1:AV166"/>
  <sheetViews>
    <sheetView workbookViewId="0"/>
  </sheetViews>
  <sheetFormatPr baseColWidth="10" defaultRowHeight="16" x14ac:dyDescent="0.2"/>
  <cols>
    <col min="3" max="3" width="12.1640625" bestFit="1" customWidth="1"/>
    <col min="4" max="4" width="12.1640625" customWidth="1"/>
    <col min="5" max="8" width="12.1640625" bestFit="1" customWidth="1"/>
    <col min="9" max="16" width="11.1640625" bestFit="1" customWidth="1"/>
    <col min="17" max="17" width="12.1640625" bestFit="1" customWidth="1"/>
    <col min="18" max="48" width="11" bestFit="1" customWidth="1"/>
  </cols>
  <sheetData>
    <row r="1" spans="1:48" x14ac:dyDescent="0.2">
      <c r="A1" t="s">
        <v>1283</v>
      </c>
      <c r="B1" t="s">
        <v>1284</v>
      </c>
      <c r="C1" s="17">
        <v>33238</v>
      </c>
      <c r="D1" s="17" t="s">
        <v>1425</v>
      </c>
      <c r="E1" s="17">
        <v>33603</v>
      </c>
      <c r="F1" s="17">
        <v>33969</v>
      </c>
      <c r="G1" s="17">
        <v>34334</v>
      </c>
      <c r="H1" s="17">
        <v>34699</v>
      </c>
      <c r="I1" s="17">
        <v>35064</v>
      </c>
      <c r="J1" s="17">
        <v>35430</v>
      </c>
      <c r="K1" s="17">
        <v>35795</v>
      </c>
      <c r="L1" s="17">
        <v>36160</v>
      </c>
      <c r="M1" s="17">
        <v>36525</v>
      </c>
      <c r="N1" s="17">
        <v>36891</v>
      </c>
      <c r="O1" s="17">
        <v>37256</v>
      </c>
      <c r="P1" s="17">
        <v>37621</v>
      </c>
      <c r="Q1" s="17">
        <v>37986</v>
      </c>
      <c r="R1" s="17">
        <v>38352</v>
      </c>
      <c r="S1" s="17">
        <v>38717</v>
      </c>
      <c r="T1" s="17">
        <v>39082</v>
      </c>
      <c r="U1" s="17">
        <v>39447</v>
      </c>
      <c r="V1" s="17">
        <v>39813</v>
      </c>
      <c r="W1" s="17">
        <v>40178</v>
      </c>
      <c r="X1" s="17">
        <v>40543</v>
      </c>
      <c r="Y1" s="17">
        <v>40908</v>
      </c>
      <c r="Z1" s="17">
        <v>41274</v>
      </c>
      <c r="AA1" s="17">
        <v>41639</v>
      </c>
      <c r="AB1" s="17">
        <v>42004</v>
      </c>
      <c r="AC1" s="17">
        <v>42369</v>
      </c>
      <c r="AD1" s="17">
        <v>42735</v>
      </c>
      <c r="AE1" s="17">
        <v>43100</v>
      </c>
      <c r="AF1" s="17">
        <v>43465</v>
      </c>
      <c r="AG1" s="17">
        <v>43830</v>
      </c>
      <c r="AH1" s="17">
        <v>44196</v>
      </c>
      <c r="AI1" s="17">
        <v>44561</v>
      </c>
      <c r="AJ1" s="17">
        <v>44926</v>
      </c>
      <c r="AK1" s="17">
        <v>45291</v>
      </c>
      <c r="AL1" s="17">
        <v>45657</v>
      </c>
    </row>
    <row r="2" spans="1:48" x14ac:dyDescent="0.2">
      <c r="C2" s="41">
        <v>2.4979594237215133</v>
      </c>
      <c r="D2" s="41"/>
      <c r="E2" s="41">
        <v>2.3643723840241488</v>
      </c>
      <c r="F2" s="41">
        <v>2.3044565146434199</v>
      </c>
      <c r="G2" s="41">
        <v>2.2317029969430759</v>
      </c>
      <c r="H2" s="41">
        <v>2.1768464659998794</v>
      </c>
      <c r="I2" s="41">
        <v>2.1175549280154469</v>
      </c>
      <c r="J2" s="41">
        <v>2.0612819312911972</v>
      </c>
      <c r="K2" s="41">
        <v>2.0004677128214259</v>
      </c>
      <c r="L2" s="41">
        <v>1.9695458430849915</v>
      </c>
      <c r="M2" s="41">
        <v>1.9371946917330496</v>
      </c>
      <c r="N2" s="41">
        <v>1.8855311385371321</v>
      </c>
      <c r="O2" s="41">
        <v>1.8177298163859363</v>
      </c>
      <c r="P2" s="41">
        <v>1.79724126595406</v>
      </c>
      <c r="Q2" s="41">
        <v>1.7516971403061012</v>
      </c>
      <c r="R2" s="41">
        <v>1.7185295205593065</v>
      </c>
      <c r="S2" s="41">
        <v>1.6689613679317339</v>
      </c>
      <c r="T2" s="41">
        <v>1.6049248657868389</v>
      </c>
      <c r="U2" s="41">
        <v>1.5722226349792703</v>
      </c>
      <c r="V2" s="41">
        <v>1.5076933592052841</v>
      </c>
      <c r="W2" s="41">
        <v>1.5072411868492295</v>
      </c>
      <c r="X2" s="41">
        <v>1.4686165710311112</v>
      </c>
      <c r="Y2" s="41">
        <v>1.4450620594618826</v>
      </c>
      <c r="Z2" s="41">
        <v>1.403926998408513</v>
      </c>
      <c r="AA2" s="41">
        <v>1.3819539309070903</v>
      </c>
      <c r="AB2" s="41">
        <v>1.3604586837045582</v>
      </c>
      <c r="AC2" s="41">
        <v>1.3592353718698755</v>
      </c>
      <c r="AD2" s="41">
        <v>1.3408655143236416</v>
      </c>
      <c r="AE2" s="41">
        <v>1.3081614773889187</v>
      </c>
      <c r="AF2" s="41">
        <v>1.2816317011746046</v>
      </c>
      <c r="AG2" s="41">
        <v>1.2620696220330916</v>
      </c>
      <c r="AH2" s="41">
        <v>1.231407573454085</v>
      </c>
      <c r="AI2" s="41">
        <v>1.2144058909803599</v>
      </c>
      <c r="AJ2" s="41">
        <v>1.1298901106999999</v>
      </c>
      <c r="AK2" s="41">
        <v>1.0618269999999999</v>
      </c>
      <c r="AL2" s="41">
        <v>1.03</v>
      </c>
      <c r="AM2" s="41">
        <v>2.6278533137550322</v>
      </c>
      <c r="AN2" s="41">
        <v>2.7505740635073921</v>
      </c>
      <c r="AO2" s="41">
        <v>2.8619723130794412</v>
      </c>
      <c r="AP2" s="41">
        <v>2.9037571088504008</v>
      </c>
      <c r="AQ2" s="41">
        <v>3.0167132603846811</v>
      </c>
      <c r="AR2" s="41">
        <v>3.1232032384762602</v>
      </c>
      <c r="AS2" s="41">
        <v>3.2540654541684155</v>
      </c>
      <c r="AT2" s="41">
        <v>3.3747912825180633</v>
      </c>
      <c r="AU2" s="41">
        <v>3.6579362711213292</v>
      </c>
      <c r="AV2" s="41">
        <v>4.0906701319949832</v>
      </c>
    </row>
    <row r="3" spans="1:48" x14ac:dyDescent="0.2">
      <c r="A3" t="s">
        <v>1285</v>
      </c>
      <c r="C3">
        <f>C$2*C90</f>
        <v>12489797.118607566</v>
      </c>
      <c r="E3">
        <f t="shared" ref="E3:K3" si="0">E$2*E90</f>
        <v>17259918.403376285</v>
      </c>
      <c r="F3">
        <f t="shared" si="0"/>
        <v>26501249.91839933</v>
      </c>
      <c r="G3">
        <f t="shared" si="0"/>
        <v>23656051.767596606</v>
      </c>
      <c r="H3">
        <f t="shared" si="0"/>
        <v>50502838.011197202</v>
      </c>
      <c r="I3">
        <f t="shared" si="0"/>
        <v>58021005.027623244</v>
      </c>
      <c r="J3">
        <f t="shared" si="0"/>
        <v>49676894.544117853</v>
      </c>
      <c r="K3">
        <f t="shared" si="0"/>
        <v>53812581.474896356</v>
      </c>
      <c r="L3">
        <f t="shared" ref="L3:AV3" si="1">L2*L90</f>
        <v>75433605.790155172</v>
      </c>
      <c r="M3">
        <f t="shared" si="1"/>
        <v>66833216.864790209</v>
      </c>
      <c r="N3">
        <f t="shared" si="1"/>
        <v>111766743.76792704</v>
      </c>
      <c r="O3">
        <f t="shared" si="1"/>
        <v>39940977.255448177</v>
      </c>
      <c r="P3">
        <f t="shared" si="1"/>
        <v>39517740.955797873</v>
      </c>
      <c r="Q3">
        <f t="shared" si="1"/>
        <v>100717330.4761799</v>
      </c>
      <c r="R3">
        <f t="shared" si="1"/>
        <v>299053351.57916886</v>
      </c>
      <c r="S3">
        <f t="shared" si="1"/>
        <v>110473559.82750526</v>
      </c>
      <c r="T3">
        <f t="shared" si="1"/>
        <v>101827667.95957758</v>
      </c>
      <c r="U3">
        <f t="shared" si="1"/>
        <v>196565562.71564829</v>
      </c>
      <c r="V3">
        <f t="shared" si="1"/>
        <v>359520035.35601443</v>
      </c>
      <c r="W3">
        <f t="shared" si="1"/>
        <v>571648350.4539336</v>
      </c>
      <c r="X3">
        <f t="shared" si="1"/>
        <v>674203683.72953629</v>
      </c>
      <c r="Y3">
        <f t="shared" si="1"/>
        <v>644243347.5975343</v>
      </c>
      <c r="Z3">
        <f t="shared" si="1"/>
        <v>1935281076.9851718</v>
      </c>
      <c r="AA3">
        <f t="shared" si="1"/>
        <v>2908660626.3070436</v>
      </c>
      <c r="AB3">
        <f t="shared" si="1"/>
        <v>3835890804.8499732</v>
      </c>
      <c r="AC3">
        <f t="shared" si="1"/>
        <v>5577932254.1328201</v>
      </c>
      <c r="AD3">
        <f t="shared" si="1"/>
        <v>6517142745.8186283</v>
      </c>
      <c r="AE3">
        <f t="shared" si="1"/>
        <v>7681785827.5232086</v>
      </c>
      <c r="AF3">
        <f t="shared" si="1"/>
        <v>6594764081.564045</v>
      </c>
      <c r="AG3">
        <f t="shared" si="1"/>
        <v>8276147753.4442015</v>
      </c>
      <c r="AH3">
        <f t="shared" si="1"/>
        <v>10463393292.396706</v>
      </c>
      <c r="AI3">
        <f t="shared" si="1"/>
        <v>19517567158.06905</v>
      </c>
      <c r="AJ3">
        <f t="shared" si="1"/>
        <v>13754039328.54003</v>
      </c>
      <c r="AK3">
        <f t="shared" si="1"/>
        <v>13928197124.399998</v>
      </c>
      <c r="AL3">
        <f t="shared" si="1"/>
        <v>14628060000</v>
      </c>
      <c r="AM3">
        <f t="shared" si="1"/>
        <v>0</v>
      </c>
      <c r="AN3">
        <f t="shared" si="1"/>
        <v>0</v>
      </c>
      <c r="AO3">
        <f t="shared" si="1"/>
        <v>0</v>
      </c>
      <c r="AP3">
        <f t="shared" si="1"/>
        <v>0</v>
      </c>
      <c r="AQ3">
        <f t="shared" si="1"/>
        <v>0</v>
      </c>
      <c r="AR3">
        <f t="shared" si="1"/>
        <v>0</v>
      </c>
      <c r="AS3">
        <f t="shared" si="1"/>
        <v>0</v>
      </c>
      <c r="AT3">
        <f t="shared" si="1"/>
        <v>0</v>
      </c>
      <c r="AU3">
        <f t="shared" si="1"/>
        <v>0</v>
      </c>
      <c r="AV3">
        <f t="shared" si="1"/>
        <v>0</v>
      </c>
    </row>
    <row r="4" spans="1:48" x14ac:dyDescent="0.2">
      <c r="A4" t="s">
        <v>1332</v>
      </c>
      <c r="C4">
        <f t="shared" ref="C4:AL4" si="2">C$2*C91</f>
        <v>12489797.118607566</v>
      </c>
      <c r="E4">
        <f t="shared" si="2"/>
        <v>17259918.403376285</v>
      </c>
      <c r="F4">
        <f t="shared" si="2"/>
        <v>26501249.91839933</v>
      </c>
      <c r="G4">
        <f t="shared" si="2"/>
        <v>23656051.767596606</v>
      </c>
      <c r="H4">
        <f t="shared" si="2"/>
        <v>50502838.011197202</v>
      </c>
      <c r="I4">
        <f t="shared" si="2"/>
        <v>58021005.027623244</v>
      </c>
      <c r="J4">
        <f t="shared" si="2"/>
        <v>49676894.544117853</v>
      </c>
      <c r="K4">
        <f t="shared" si="2"/>
        <v>53812581.474896356</v>
      </c>
      <c r="L4">
        <f t="shared" si="2"/>
        <v>75433605.790155172</v>
      </c>
      <c r="M4">
        <f t="shared" si="2"/>
        <v>66833216.864790209</v>
      </c>
      <c r="N4">
        <f t="shared" si="2"/>
        <v>111766743.76792704</v>
      </c>
      <c r="O4">
        <f t="shared" si="2"/>
        <v>39940977.255448177</v>
      </c>
      <c r="P4">
        <f t="shared" si="2"/>
        <v>39517740.955797873</v>
      </c>
      <c r="Q4">
        <f t="shared" si="2"/>
        <v>100717330.4761799</v>
      </c>
      <c r="R4">
        <f t="shared" si="2"/>
        <v>299053351.57916886</v>
      </c>
      <c r="S4">
        <f t="shared" si="2"/>
        <v>110473559.82750526</v>
      </c>
      <c r="T4">
        <f t="shared" si="2"/>
        <v>101827667.95957758</v>
      </c>
      <c r="U4">
        <f t="shared" si="2"/>
        <v>196565562.71564829</v>
      </c>
      <c r="V4">
        <f t="shared" si="2"/>
        <v>359520035.35601443</v>
      </c>
      <c r="W4">
        <f t="shared" si="2"/>
        <v>571648350.4539336</v>
      </c>
      <c r="X4">
        <f t="shared" si="2"/>
        <v>674203683.72953629</v>
      </c>
      <c r="Y4">
        <f t="shared" si="2"/>
        <v>644243347.5975343</v>
      </c>
      <c r="Z4">
        <f t="shared" si="2"/>
        <v>1935281076.9851718</v>
      </c>
      <c r="AA4">
        <f t="shared" si="2"/>
        <v>2869266647.5526061</v>
      </c>
      <c r="AB4">
        <f t="shared" si="2"/>
        <v>3792436394.0337658</v>
      </c>
      <c r="AC4">
        <f t="shared" si="2"/>
        <v>5476140476.3688574</v>
      </c>
      <c r="AD4">
        <f t="shared" si="2"/>
        <v>6357579749.6141148</v>
      </c>
      <c r="AE4">
        <f t="shared" si="2"/>
        <v>7239103983.5747986</v>
      </c>
      <c r="AF4">
        <f t="shared" si="2"/>
        <v>6429433592.1125212</v>
      </c>
      <c r="AG4">
        <f t="shared" si="2"/>
        <v>8056547639.2104435</v>
      </c>
      <c r="AH4">
        <f t="shared" si="2"/>
        <v>9777499273.9827805</v>
      </c>
      <c r="AI4">
        <f t="shared" si="2"/>
        <v>19176076221.525372</v>
      </c>
      <c r="AJ4">
        <f t="shared" si="2"/>
        <v>13341516449.123459</v>
      </c>
      <c r="AK4">
        <f t="shared" si="2"/>
        <v>13358951669.699999</v>
      </c>
      <c r="AL4">
        <f t="shared" si="2"/>
        <v>14097610000</v>
      </c>
    </row>
    <row r="5" spans="1:48" x14ac:dyDescent="0.2">
      <c r="A5" t="s">
        <v>1349</v>
      </c>
      <c r="C5">
        <f t="shared" ref="C5:AL5" si="3">C$2*C92</f>
        <v>15737144.369445533</v>
      </c>
      <c r="E5">
        <f t="shared" si="3"/>
        <v>30263966.515509106</v>
      </c>
      <c r="F5">
        <f t="shared" si="3"/>
        <v>0</v>
      </c>
      <c r="G5">
        <f t="shared" si="3"/>
        <v>0</v>
      </c>
      <c r="H5">
        <f t="shared" si="3"/>
        <v>0</v>
      </c>
      <c r="I5">
        <f t="shared" si="3"/>
        <v>0</v>
      </c>
      <c r="J5">
        <f t="shared" si="3"/>
        <v>2267410.1244203169</v>
      </c>
      <c r="K5">
        <f t="shared" si="3"/>
        <v>5201216.0533357076</v>
      </c>
      <c r="L5">
        <f t="shared" si="3"/>
        <v>9847729.2154249568</v>
      </c>
      <c r="M5">
        <f t="shared" si="3"/>
        <v>6973900.8902389789</v>
      </c>
      <c r="N5">
        <f t="shared" si="3"/>
        <v>29350177.702468999</v>
      </c>
      <c r="O5">
        <f t="shared" si="3"/>
        <v>11831603.37485606</v>
      </c>
      <c r="P5">
        <f t="shared" si="3"/>
        <v>11651515.12718017</v>
      </c>
      <c r="Q5">
        <f t="shared" si="3"/>
        <v>11694330.108683532</v>
      </c>
      <c r="R5">
        <f t="shared" si="3"/>
        <v>26145708.125789288</v>
      </c>
      <c r="S5">
        <f t="shared" si="3"/>
        <v>15950263.79332358</v>
      </c>
      <c r="T5">
        <f t="shared" si="3"/>
        <v>13073717.956699589</v>
      </c>
      <c r="U5">
        <f t="shared" si="3"/>
        <v>0</v>
      </c>
      <c r="V5">
        <f t="shared" si="3"/>
        <v>1391600.9705464772</v>
      </c>
      <c r="W5">
        <f t="shared" si="3"/>
        <v>2541208.6410278007</v>
      </c>
      <c r="X5">
        <f t="shared" si="3"/>
        <v>3073814.4831681158</v>
      </c>
      <c r="Y5">
        <f t="shared" si="3"/>
        <v>6092381.6426912975</v>
      </c>
      <c r="Z5">
        <f t="shared" si="3"/>
        <v>118568654.65059097</v>
      </c>
      <c r="AA5">
        <f t="shared" si="3"/>
        <v>214693452.93607101</v>
      </c>
      <c r="AB5">
        <f t="shared" si="3"/>
        <v>278918518.41574115</v>
      </c>
      <c r="AC5">
        <f t="shared" si="3"/>
        <v>533783963.65164697</v>
      </c>
      <c r="AD5">
        <f t="shared" si="3"/>
        <v>401857394.64279538</v>
      </c>
      <c r="AE5">
        <f t="shared" si="3"/>
        <v>519470922.67113966</v>
      </c>
      <c r="AF5">
        <f t="shared" si="3"/>
        <v>535081235.24039739</v>
      </c>
      <c r="AG5">
        <f t="shared" si="3"/>
        <v>965609467.81751835</v>
      </c>
      <c r="AH5">
        <f t="shared" si="3"/>
        <v>1379053341.5112298</v>
      </c>
      <c r="AI5">
        <f t="shared" si="3"/>
        <v>2960114359.2646275</v>
      </c>
      <c r="AJ5">
        <f t="shared" si="3"/>
        <v>1763080528.7362797</v>
      </c>
      <c r="AK5">
        <f t="shared" si="3"/>
        <v>1928065466.5999997</v>
      </c>
      <c r="AL5">
        <f t="shared" si="3"/>
        <v>2029615000</v>
      </c>
    </row>
    <row r="6" spans="1:48" x14ac:dyDescent="0.2">
      <c r="A6" t="s">
        <v>1350</v>
      </c>
      <c r="C6">
        <f t="shared" ref="C6:AL6" si="4">C$2*C93</f>
        <v>-3247347.2508379673</v>
      </c>
      <c r="E6">
        <f t="shared" si="4"/>
        <v>-13004048.112132819</v>
      </c>
      <c r="F6">
        <f t="shared" si="4"/>
        <v>0</v>
      </c>
      <c r="G6">
        <f t="shared" si="4"/>
        <v>0</v>
      </c>
      <c r="H6">
        <f t="shared" si="4"/>
        <v>0</v>
      </c>
      <c r="I6">
        <f t="shared" si="4"/>
        <v>0</v>
      </c>
      <c r="J6">
        <f t="shared" si="4"/>
        <v>47409484.419697538</v>
      </c>
      <c r="K6">
        <f t="shared" si="4"/>
        <v>48611365.421560653</v>
      </c>
      <c r="L6">
        <f t="shared" si="4"/>
        <v>65585876.574730217</v>
      </c>
      <c r="M6">
        <f t="shared" si="4"/>
        <v>59859315.974551231</v>
      </c>
      <c r="N6">
        <f t="shared" si="4"/>
        <v>82416566.065458044</v>
      </c>
      <c r="O6">
        <f t="shared" si="4"/>
        <v>28109373.880592119</v>
      </c>
      <c r="P6">
        <f t="shared" si="4"/>
        <v>27866225.828617699</v>
      </c>
      <c r="Q6">
        <f t="shared" si="4"/>
        <v>89023000.367496371</v>
      </c>
      <c r="R6">
        <f t="shared" si="4"/>
        <v>272907643.45337957</v>
      </c>
      <c r="S6">
        <f t="shared" si="4"/>
        <v>94523296.034181684</v>
      </c>
      <c r="T6">
        <f t="shared" si="4"/>
        <v>88753950.00287798</v>
      </c>
      <c r="U6">
        <f t="shared" si="4"/>
        <v>196565562.71564829</v>
      </c>
      <c r="V6">
        <f t="shared" si="4"/>
        <v>358128434.38546795</v>
      </c>
      <c r="W6">
        <f t="shared" si="4"/>
        <v>569107141.81290579</v>
      </c>
      <c r="X6">
        <f t="shared" si="4"/>
        <v>671129869.24636829</v>
      </c>
      <c r="Y6">
        <f t="shared" si="4"/>
        <v>638150965.95484304</v>
      </c>
      <c r="Z6">
        <f t="shared" si="4"/>
        <v>1816712422.3345809</v>
      </c>
      <c r="AA6">
        <f t="shared" si="4"/>
        <v>2693967173.3709726</v>
      </c>
      <c r="AB6">
        <f t="shared" si="4"/>
        <v>3556972286.4342322</v>
      </c>
      <c r="AC6">
        <f t="shared" si="4"/>
        <v>5044148290.4811735</v>
      </c>
      <c r="AD6">
        <f t="shared" si="4"/>
        <v>6115285351.1758327</v>
      </c>
      <c r="AE6">
        <f t="shared" si="4"/>
        <v>7162314904.8520689</v>
      </c>
      <c r="AF6">
        <f t="shared" si="4"/>
        <v>6059682846.3236475</v>
      </c>
      <c r="AG6">
        <f t="shared" si="4"/>
        <v>7310538285.6266832</v>
      </c>
      <c r="AH6">
        <f t="shared" si="4"/>
        <v>9084339950.8854752</v>
      </c>
      <c r="AI6">
        <f t="shared" si="4"/>
        <v>16557452798.804422</v>
      </c>
      <c r="AJ6">
        <f t="shared" si="4"/>
        <v>11990958799.803749</v>
      </c>
      <c r="AK6">
        <f t="shared" si="4"/>
        <v>12000131657.799999</v>
      </c>
      <c r="AL6">
        <f t="shared" si="4"/>
        <v>12598445000</v>
      </c>
    </row>
    <row r="7" spans="1:48" x14ac:dyDescent="0.2">
      <c r="A7" t="s">
        <v>1287</v>
      </c>
      <c r="C7">
        <f t="shared" ref="C7:AL7" si="5">C$2*C94</f>
        <v>4995918.8474430265</v>
      </c>
      <c r="E7">
        <f t="shared" si="5"/>
        <v>9693926.7744990103</v>
      </c>
      <c r="F7">
        <f t="shared" si="5"/>
        <v>68672804.136373907</v>
      </c>
      <c r="G7">
        <f t="shared" si="5"/>
        <v>110246128.04898795</v>
      </c>
      <c r="H7">
        <f t="shared" si="5"/>
        <v>114066754.81839368</v>
      </c>
      <c r="I7">
        <f t="shared" si="5"/>
        <v>74114422.480540633</v>
      </c>
      <c r="J7">
        <f t="shared" si="5"/>
        <v>83069661.831035241</v>
      </c>
      <c r="K7">
        <f t="shared" si="5"/>
        <v>76017773.087214187</v>
      </c>
      <c r="L7">
        <f t="shared" si="5"/>
        <v>90205199.613292605</v>
      </c>
      <c r="M7">
        <f t="shared" si="5"/>
        <v>105964549.63779782</v>
      </c>
      <c r="N7">
        <f t="shared" si="5"/>
        <v>130075251.12312259</v>
      </c>
      <c r="O7">
        <f t="shared" si="5"/>
        <v>183857917.73798829</v>
      </c>
      <c r="P7">
        <f t="shared" si="5"/>
        <v>247045189.93551317</v>
      </c>
      <c r="Q7">
        <f t="shared" si="5"/>
        <v>264171694.03242281</v>
      </c>
      <c r="R7">
        <f t="shared" si="5"/>
        <v>263204825.78030172</v>
      </c>
      <c r="S7">
        <f t="shared" si="5"/>
        <v>-113130546.32525258</v>
      </c>
      <c r="T7">
        <f t="shared" si="5"/>
        <v>261532136.42916012</v>
      </c>
      <c r="U7">
        <f t="shared" si="5"/>
        <v>376512732.17956567</v>
      </c>
      <c r="V7">
        <f t="shared" si="5"/>
        <v>488165478.92356449</v>
      </c>
      <c r="W7">
        <f t="shared" si="5"/>
        <v>680798235.48199427</v>
      </c>
      <c r="X7">
        <f t="shared" si="5"/>
        <v>814278863.65791273</v>
      </c>
      <c r="Y7">
        <f t="shared" si="5"/>
        <v>934618453.01198339</v>
      </c>
      <c r="Z7">
        <f t="shared" si="5"/>
        <v>1174116784.112025</v>
      </c>
      <c r="AA7">
        <f t="shared" si="5"/>
        <v>1667106305.0104592</v>
      </c>
      <c r="AB7">
        <f t="shared" si="5"/>
        <v>2436064528.2150559</v>
      </c>
      <c r="AC7">
        <f t="shared" si="5"/>
        <v>3342499780.6713266</v>
      </c>
      <c r="AD7">
        <f t="shared" si="5"/>
        <v>4330995611.2653627</v>
      </c>
      <c r="AE7">
        <f t="shared" si="5"/>
        <v>4441862296.4740734</v>
      </c>
      <c r="AF7">
        <f t="shared" si="5"/>
        <v>2811515462.8667302</v>
      </c>
      <c r="AG7">
        <f t="shared" si="5"/>
        <v>4521616834.8579569</v>
      </c>
      <c r="AH7">
        <f t="shared" si="5"/>
        <v>4680087623.6695957</v>
      </c>
      <c r="AI7">
        <f t="shared" si="5"/>
        <v>5692406173.3813391</v>
      </c>
      <c r="AJ7">
        <f t="shared" si="5"/>
        <v>6636522554.2075195</v>
      </c>
      <c r="AK7">
        <f t="shared" si="5"/>
        <v>7702811606.0999985</v>
      </c>
      <c r="AL7">
        <f t="shared" si="5"/>
        <v>8488024000</v>
      </c>
    </row>
    <row r="8" spans="1:48" x14ac:dyDescent="0.2">
      <c r="A8" s="46" t="s">
        <v>1408</v>
      </c>
      <c r="C8">
        <f t="shared" ref="C8:AL8" si="6">C$2*C95</f>
        <v>0.4</v>
      </c>
      <c r="E8">
        <f t="shared" si="6"/>
        <v>0.56164383561643838</v>
      </c>
      <c r="F8">
        <f t="shared" si="6"/>
        <v>2.5913043478260871</v>
      </c>
      <c r="G8">
        <f t="shared" si="6"/>
        <v>4.6603773584905657</v>
      </c>
      <c r="H8">
        <f t="shared" si="6"/>
        <v>2.2586206896551726</v>
      </c>
      <c r="I8">
        <f t="shared" si="6"/>
        <v>1.2773722627737227</v>
      </c>
      <c r="J8">
        <f t="shared" si="6"/>
        <v>1.6721991701244812</v>
      </c>
      <c r="K8">
        <f t="shared" si="6"/>
        <v>1.4126394052044611</v>
      </c>
      <c r="L8">
        <f t="shared" si="6"/>
        <v>1.195822454308094</v>
      </c>
      <c r="M8">
        <f t="shared" si="6"/>
        <v>1.5855072463768116</v>
      </c>
      <c r="N8">
        <f t="shared" si="6"/>
        <v>1.1638099736824348</v>
      </c>
      <c r="O8">
        <f t="shared" si="6"/>
        <v>4.603240340417786</v>
      </c>
      <c r="P8">
        <f t="shared" si="6"/>
        <v>6.2515008186283429</v>
      </c>
      <c r="Q8">
        <f t="shared" si="6"/>
        <v>2.6229020644555368</v>
      </c>
      <c r="R8">
        <f t="shared" si="6"/>
        <v>0.88012665429239667</v>
      </c>
      <c r="S8">
        <f t="shared" si="6"/>
        <v>-1.0240508815131508</v>
      </c>
      <c r="T8">
        <f t="shared" si="6"/>
        <v>2.5683799076394469</v>
      </c>
      <c r="U8">
        <f t="shared" si="6"/>
        <v>1.9154562324033786</v>
      </c>
      <c r="V8">
        <f t="shared" si="6"/>
        <v>1.3578255199050564</v>
      </c>
      <c r="W8">
        <f t="shared" si="6"/>
        <v>1.1909388611746838</v>
      </c>
      <c r="X8">
        <f t="shared" si="6"/>
        <v>1.2077638899175298</v>
      </c>
      <c r="Y8">
        <f t="shared" si="6"/>
        <v>1.4507227067183464</v>
      </c>
      <c r="Z8">
        <f t="shared" si="6"/>
        <v>0.60669057227650514</v>
      </c>
      <c r="AA8">
        <f t="shared" si="6"/>
        <v>0.57315256717559615</v>
      </c>
      <c r="AB8">
        <f t="shared" si="6"/>
        <v>0.63507139596752249</v>
      </c>
      <c r="AC8">
        <f t="shared" si="6"/>
        <v>0.59923635289668331</v>
      </c>
      <c r="AD8">
        <f t="shared" si="6"/>
        <v>0.66455435766603566</v>
      </c>
      <c r="AE8">
        <f t="shared" si="6"/>
        <v>0.57823303021014272</v>
      </c>
      <c r="AF8">
        <f t="shared" si="6"/>
        <v>0.42632540422885573</v>
      </c>
      <c r="AG8">
        <f t="shared" si="6"/>
        <v>0.54634317433207269</v>
      </c>
      <c r="AH8">
        <f t="shared" si="6"/>
        <v>0.44728201386355343</v>
      </c>
      <c r="AI8">
        <f t="shared" si="6"/>
        <v>0.29165551870679518</v>
      </c>
      <c r="AJ8">
        <f t="shared" si="6"/>
        <v>0.48251443780857478</v>
      </c>
      <c r="AK8">
        <f t="shared" si="6"/>
        <v>0.55303723355594192</v>
      </c>
      <c r="AL8">
        <f t="shared" si="6"/>
        <v>0.58025630192930566</v>
      </c>
    </row>
    <row r="9" spans="1:48" x14ac:dyDescent="0.2">
      <c r="A9" t="s">
        <v>1333</v>
      </c>
      <c r="C9">
        <f t="shared" ref="C9:AL9" si="7">C$2*C96</f>
        <v>4246531.0203265725</v>
      </c>
      <c r="E9">
        <f t="shared" si="7"/>
        <v>7802428.8672796916</v>
      </c>
      <c r="F9">
        <f t="shared" si="7"/>
        <v>64063891.107087076</v>
      </c>
      <c r="G9">
        <f t="shared" si="7"/>
        <v>103327848.75846441</v>
      </c>
      <c r="H9">
        <f t="shared" si="7"/>
        <v>18503194.960998975</v>
      </c>
      <c r="I9">
        <f t="shared" si="7"/>
        <v>12281818.582489591</v>
      </c>
      <c r="J9">
        <f t="shared" si="7"/>
        <v>12161563.394618064</v>
      </c>
      <c r="K9">
        <f t="shared" si="7"/>
        <v>11602712.734364269</v>
      </c>
      <c r="L9">
        <f t="shared" si="7"/>
        <v>11423365.889892951</v>
      </c>
      <c r="M9">
        <f t="shared" si="7"/>
        <v>12398046.027091518</v>
      </c>
      <c r="N9">
        <f t="shared" si="7"/>
        <v>15666878.230105029</v>
      </c>
      <c r="O9">
        <f t="shared" si="7"/>
        <v>17462930.346019689</v>
      </c>
      <c r="P9">
        <f t="shared" si="7"/>
        <v>22523027.544936281</v>
      </c>
      <c r="Q9">
        <f t="shared" si="7"/>
        <v>25898842.219425708</v>
      </c>
      <c r="R9">
        <f t="shared" si="7"/>
        <v>29321550.679782886</v>
      </c>
      <c r="S9">
        <f t="shared" si="7"/>
        <v>42518459.809428856</v>
      </c>
      <c r="T9">
        <f t="shared" si="7"/>
        <v>41554714.62495283</v>
      </c>
      <c r="U9">
        <f t="shared" si="7"/>
        <v>59532210.073490068</v>
      </c>
      <c r="V9">
        <f t="shared" si="7"/>
        <v>73696051.397954285</v>
      </c>
      <c r="W9">
        <f t="shared" si="7"/>
        <v>79767725.331621766</v>
      </c>
      <c r="X9">
        <f t="shared" si="7"/>
        <v>95755269.047799483</v>
      </c>
      <c r="Y9">
        <f t="shared" si="7"/>
        <v>169449422.15455982</v>
      </c>
      <c r="Z9">
        <f t="shared" si="7"/>
        <v>295884634.54958618</v>
      </c>
      <c r="AA9">
        <f t="shared" si="7"/>
        <v>478699167.98869973</v>
      </c>
      <c r="AB9">
        <f t="shared" si="7"/>
        <v>706441299.3112148</v>
      </c>
      <c r="AC9">
        <f t="shared" si="7"/>
        <v>1139754199.4325593</v>
      </c>
      <c r="AD9">
        <f t="shared" si="7"/>
        <v>1579137316.2189527</v>
      </c>
      <c r="AE9">
        <f t="shared" si="7"/>
        <v>1727296414.7443283</v>
      </c>
      <c r="AF9">
        <f t="shared" si="7"/>
        <v>1444655253.5640142</v>
      </c>
      <c r="AG9">
        <f t="shared" si="7"/>
        <v>1693571225.8062055</v>
      </c>
      <c r="AH9">
        <f t="shared" si="7"/>
        <v>1657474593.8691986</v>
      </c>
      <c r="AI9">
        <f t="shared" si="7"/>
        <v>2216169310.4500589</v>
      </c>
      <c r="AJ9">
        <f t="shared" si="7"/>
        <v>2390734485.2301297</v>
      </c>
      <c r="AK9">
        <f t="shared" si="7"/>
        <v>2793985385.0999994</v>
      </c>
      <c r="AL9">
        <f t="shared" si="7"/>
        <v>3043032000</v>
      </c>
    </row>
    <row r="10" spans="1:48" x14ac:dyDescent="0.2">
      <c r="A10" s="46" t="s">
        <v>1409</v>
      </c>
      <c r="C10">
        <f t="shared" ref="C10:AL10" si="8">C$2*C97</f>
        <v>0.33999999999999997</v>
      </c>
      <c r="E10">
        <f t="shared" si="8"/>
        <v>0.45205479452054798</v>
      </c>
      <c r="F10">
        <f t="shared" si="8"/>
        <v>2.4173913043478259</v>
      </c>
      <c r="G10">
        <f t="shared" si="8"/>
        <v>4.3679245283018862</v>
      </c>
      <c r="H10">
        <f t="shared" si="8"/>
        <v>0.36637931034482762</v>
      </c>
      <c r="I10">
        <f t="shared" si="8"/>
        <v>0.21167883211678831</v>
      </c>
      <c r="J10">
        <f t="shared" si="8"/>
        <v>0.24481327800829877</v>
      </c>
      <c r="K10">
        <f t="shared" si="8"/>
        <v>0.21561338289962825</v>
      </c>
      <c r="L10">
        <f t="shared" si="8"/>
        <v>0.1514360313315927</v>
      </c>
      <c r="M10">
        <f t="shared" si="8"/>
        <v>0.1855072463768116</v>
      </c>
      <c r="N10">
        <f t="shared" si="8"/>
        <v>0.14017477562588568</v>
      </c>
      <c r="O10">
        <f t="shared" si="8"/>
        <v>0.43721840440540666</v>
      </c>
      <c r="P10">
        <f t="shared" si="8"/>
        <v>0.56994724395124607</v>
      </c>
      <c r="Q10">
        <f t="shared" si="8"/>
        <v>0.2571438509835296</v>
      </c>
      <c r="R10">
        <f t="shared" si="8"/>
        <v>9.8047891872633131E-2</v>
      </c>
      <c r="S10">
        <f t="shared" si="8"/>
        <v>0.38487453356095058</v>
      </c>
      <c r="T10">
        <f t="shared" si="8"/>
        <v>0.40808864091288788</v>
      </c>
      <c r="U10">
        <f t="shared" si="8"/>
        <v>0.30286185052469927</v>
      </c>
      <c r="V10">
        <f t="shared" si="8"/>
        <v>0.20498454648007816</v>
      </c>
      <c r="W10">
        <f t="shared" si="8"/>
        <v>0.13953985044875919</v>
      </c>
      <c r="X10">
        <f t="shared" si="8"/>
        <v>0.14202721129926765</v>
      </c>
      <c r="Y10">
        <f t="shared" si="8"/>
        <v>0.26302083333333337</v>
      </c>
      <c r="Z10">
        <f t="shared" si="8"/>
        <v>0.1528897471629922</v>
      </c>
      <c r="AA10">
        <f t="shared" si="8"/>
        <v>0.16457718155881118</v>
      </c>
      <c r="AB10">
        <f t="shared" si="8"/>
        <v>0.18416616511033473</v>
      </c>
      <c r="AC10">
        <f t="shared" si="8"/>
        <v>0.20433274330072562</v>
      </c>
      <c r="AD10">
        <f t="shared" si="8"/>
        <v>0.24230516006913011</v>
      </c>
      <c r="AE10">
        <f t="shared" si="8"/>
        <v>0.22485610163141584</v>
      </c>
      <c r="AF10">
        <f t="shared" si="8"/>
        <v>0.21906094527363187</v>
      </c>
      <c r="AG10">
        <f t="shared" si="8"/>
        <v>0.2046327924850555</v>
      </c>
      <c r="AH10">
        <f t="shared" si="8"/>
        <v>0.15840698591284086</v>
      </c>
      <c r="AI10">
        <f t="shared" si="8"/>
        <v>0.1135474156436469</v>
      </c>
      <c r="AJ10">
        <f t="shared" si="8"/>
        <v>0.17382053578029885</v>
      </c>
      <c r="AK10">
        <f t="shared" si="8"/>
        <v>0.2005992132467295</v>
      </c>
      <c r="AL10">
        <f t="shared" si="8"/>
        <v>0.20802703844528941</v>
      </c>
    </row>
    <row r="11" spans="1:48" x14ac:dyDescent="0.2">
      <c r="A11" t="s">
        <v>1336</v>
      </c>
      <c r="C11">
        <f t="shared" ref="C11:AL11" si="9">C$2*C98</f>
        <v>0</v>
      </c>
      <c r="E11">
        <f t="shared" si="9"/>
        <v>42558702.912434682</v>
      </c>
      <c r="F11">
        <f t="shared" si="9"/>
        <v>54867526.452034272</v>
      </c>
      <c r="G11">
        <f t="shared" si="9"/>
        <v>82028214.246389061</v>
      </c>
      <c r="H11">
        <f t="shared" si="9"/>
        <v>86420804.700195208</v>
      </c>
      <c r="I11">
        <f t="shared" si="9"/>
        <v>49339029.822759911</v>
      </c>
      <c r="J11">
        <f t="shared" si="9"/>
        <v>58334278.655540884</v>
      </c>
      <c r="K11">
        <f t="shared" si="9"/>
        <v>55613002.416435637</v>
      </c>
      <c r="L11">
        <f t="shared" si="9"/>
        <v>72873196.194144681</v>
      </c>
      <c r="M11">
        <f t="shared" si="9"/>
        <v>86980041.658813924</v>
      </c>
      <c r="N11">
        <f t="shared" si="9"/>
        <v>106072439.72954491</v>
      </c>
      <c r="O11">
        <f t="shared" si="9"/>
        <v>166394987.39196861</v>
      </c>
      <c r="P11">
        <f t="shared" si="9"/>
        <v>224522162.3905769</v>
      </c>
      <c r="Q11">
        <f t="shared" si="9"/>
        <v>238272851.8129971</v>
      </c>
      <c r="R11">
        <f t="shared" si="9"/>
        <v>233883275.10051882</v>
      </c>
      <c r="S11">
        <f t="shared" si="9"/>
        <v>259658678.58418709</v>
      </c>
      <c r="T11">
        <f t="shared" si="9"/>
        <v>219977421.8042073</v>
      </c>
      <c r="U11">
        <f t="shared" si="9"/>
        <v>316980522.10607564</v>
      </c>
      <c r="V11">
        <f t="shared" si="9"/>
        <v>414469427.52561021</v>
      </c>
      <c r="W11">
        <f t="shared" si="9"/>
        <v>601030510.15037239</v>
      </c>
      <c r="X11">
        <f t="shared" si="9"/>
        <v>718523594.61011326</v>
      </c>
      <c r="Y11">
        <f t="shared" si="9"/>
        <v>765169030.85742366</v>
      </c>
      <c r="Z11">
        <f t="shared" si="9"/>
        <v>878232149.56243896</v>
      </c>
      <c r="AA11">
        <f t="shared" si="9"/>
        <v>1188407137.0217595</v>
      </c>
      <c r="AB11">
        <f t="shared" si="9"/>
        <v>1729623228.9038413</v>
      </c>
      <c r="AC11">
        <f t="shared" si="9"/>
        <v>2202745581.2387671</v>
      </c>
      <c r="AD11">
        <f t="shared" si="9"/>
        <v>2751858295.0464096</v>
      </c>
      <c r="AE11">
        <f t="shared" si="9"/>
        <v>2714565881.7297454</v>
      </c>
      <c r="AF11">
        <f t="shared" si="9"/>
        <v>1882460642.6852591</v>
      </c>
      <c r="AG11">
        <f t="shared" si="9"/>
        <v>3092070573.9810743</v>
      </c>
      <c r="AH11">
        <f t="shared" si="9"/>
        <v>3367899713.3969226</v>
      </c>
      <c r="AI11">
        <f t="shared" si="9"/>
        <v>3531613771.5599847</v>
      </c>
      <c r="AJ11">
        <f t="shared" si="9"/>
        <v>4347365189.9293194</v>
      </c>
      <c r="AK11">
        <f t="shared" si="9"/>
        <v>4911056057.6999989</v>
      </c>
      <c r="AL11">
        <f t="shared" si="9"/>
        <v>5389990000</v>
      </c>
    </row>
    <row r="12" spans="1:48" x14ac:dyDescent="0.2">
      <c r="A12" t="s">
        <v>1355</v>
      </c>
      <c r="C12">
        <f t="shared" ref="C12:AL12" si="10">C$2*C99</f>
        <v>749387.82711645402</v>
      </c>
      <c r="E12">
        <f t="shared" si="10"/>
        <v>1891497.9072193191</v>
      </c>
      <c r="F12">
        <f t="shared" si="10"/>
        <v>4608913.02928684</v>
      </c>
      <c r="G12">
        <f t="shared" si="10"/>
        <v>6918279.2905235356</v>
      </c>
      <c r="H12">
        <f t="shared" si="10"/>
        <v>9142755.1571994927</v>
      </c>
      <c r="I12">
        <f t="shared" si="10"/>
        <v>12493574.075291136</v>
      </c>
      <c r="J12">
        <f t="shared" si="10"/>
        <v>12573819.780876303</v>
      </c>
      <c r="K12">
        <f t="shared" si="10"/>
        <v>8802057.9364142735</v>
      </c>
      <c r="L12">
        <f t="shared" si="10"/>
        <v>5908637.5292549748</v>
      </c>
      <c r="M12">
        <f t="shared" si="10"/>
        <v>6586461.9518923685</v>
      </c>
      <c r="N12">
        <f t="shared" si="10"/>
        <v>8335933.1634726608</v>
      </c>
      <c r="O12">
        <f t="shared" si="10"/>
        <v>0</v>
      </c>
      <c r="P12">
        <f t="shared" si="10"/>
        <v>0</v>
      </c>
      <c r="Q12">
        <f t="shared" si="10"/>
        <v>0</v>
      </c>
      <c r="R12">
        <f t="shared" si="10"/>
        <v>0</v>
      </c>
      <c r="S12">
        <f t="shared" si="10"/>
        <v>0</v>
      </c>
      <c r="T12">
        <f t="shared" si="10"/>
        <v>0</v>
      </c>
      <c r="U12">
        <f t="shared" si="10"/>
        <v>0</v>
      </c>
      <c r="V12">
        <f t="shared" si="10"/>
        <v>0</v>
      </c>
      <c r="W12">
        <f t="shared" si="10"/>
        <v>0</v>
      </c>
      <c r="X12">
        <f t="shared" si="10"/>
        <v>0</v>
      </c>
      <c r="Y12">
        <f t="shared" si="10"/>
        <v>0</v>
      </c>
      <c r="Z12">
        <f t="shared" si="10"/>
        <v>0</v>
      </c>
      <c r="AA12">
        <f t="shared" si="10"/>
        <v>0</v>
      </c>
      <c r="AB12">
        <f t="shared" si="10"/>
        <v>0</v>
      </c>
      <c r="AC12">
        <f t="shared" si="10"/>
        <v>0</v>
      </c>
      <c r="AD12">
        <f t="shared" si="10"/>
        <v>0</v>
      </c>
      <c r="AE12">
        <f t="shared" si="10"/>
        <v>0</v>
      </c>
      <c r="AF12">
        <f t="shared" si="10"/>
        <v>0</v>
      </c>
      <c r="AG12">
        <f t="shared" si="10"/>
        <v>0</v>
      </c>
      <c r="AH12">
        <f t="shared" si="10"/>
        <v>0</v>
      </c>
      <c r="AI12">
        <f t="shared" si="10"/>
        <v>0</v>
      </c>
      <c r="AJ12">
        <f t="shared" si="10"/>
        <v>0</v>
      </c>
      <c r="AK12">
        <f t="shared" si="10"/>
        <v>0</v>
      </c>
      <c r="AL12">
        <f t="shared" si="10"/>
        <v>0</v>
      </c>
    </row>
    <row r="13" spans="1:48" x14ac:dyDescent="0.2">
      <c r="A13" s="46" t="s">
        <v>1410</v>
      </c>
      <c r="C13">
        <f t="shared" ref="C13:AL13" si="11">C$2*C100</f>
        <v>6.0000000000000005E-2</v>
      </c>
      <c r="E13">
        <f t="shared" si="11"/>
        <v>0.10958904109589042</v>
      </c>
      <c r="F13">
        <f t="shared" si="11"/>
        <v>0.17391304347826086</v>
      </c>
      <c r="G13">
        <f t="shared" si="11"/>
        <v>0.29245283018867924</v>
      </c>
      <c r="H13">
        <f t="shared" si="11"/>
        <v>0.18103448275862069</v>
      </c>
      <c r="I13">
        <f t="shared" si="11"/>
        <v>0.21532846715328466</v>
      </c>
      <c r="J13">
        <f t="shared" si="11"/>
        <v>0.25311203319502074</v>
      </c>
      <c r="K13">
        <f t="shared" si="11"/>
        <v>0.16356877323420074</v>
      </c>
      <c r="L13">
        <f t="shared" si="11"/>
        <v>7.8328981723237601E-2</v>
      </c>
      <c r="M13">
        <f t="shared" si="11"/>
        <v>9.855072463768115E-2</v>
      </c>
      <c r="N13">
        <f t="shared" si="11"/>
        <v>7.4583305216276402E-2</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v>
      </c>
      <c r="AA13">
        <f t="shared" si="11"/>
        <v>0</v>
      </c>
      <c r="AB13">
        <f t="shared" si="11"/>
        <v>0</v>
      </c>
      <c r="AC13">
        <f t="shared" si="11"/>
        <v>0</v>
      </c>
      <c r="AD13">
        <f t="shared" si="11"/>
        <v>0</v>
      </c>
      <c r="AE13">
        <f t="shared" si="11"/>
        <v>0</v>
      </c>
      <c r="AF13">
        <f t="shared" si="11"/>
        <v>0</v>
      </c>
      <c r="AG13">
        <f t="shared" si="11"/>
        <v>0</v>
      </c>
      <c r="AH13">
        <f t="shared" si="11"/>
        <v>0</v>
      </c>
      <c r="AI13">
        <f t="shared" si="11"/>
        <v>0</v>
      </c>
      <c r="AJ13">
        <f t="shared" si="11"/>
        <v>0</v>
      </c>
      <c r="AK13">
        <f t="shared" si="11"/>
        <v>0</v>
      </c>
      <c r="AL13">
        <f t="shared" si="11"/>
        <v>0</v>
      </c>
    </row>
    <row r="14" spans="1:48" x14ac:dyDescent="0.2">
      <c r="A14" t="s">
        <v>1356</v>
      </c>
      <c r="C14">
        <f t="shared" ref="C14:AL14" si="12">C$2*C101</f>
        <v>749387.82711645402</v>
      </c>
      <c r="E14">
        <f t="shared" si="12"/>
        <v>1891497.9072193191</v>
      </c>
      <c r="F14">
        <f t="shared" si="12"/>
        <v>4608913.02928684</v>
      </c>
      <c r="G14">
        <f t="shared" si="12"/>
        <v>6918279.2905235356</v>
      </c>
      <c r="H14">
        <f t="shared" si="12"/>
        <v>9142755.1571994927</v>
      </c>
      <c r="I14">
        <f t="shared" si="12"/>
        <v>12493574.075291136</v>
      </c>
      <c r="J14">
        <f t="shared" si="12"/>
        <v>12573819.780876303</v>
      </c>
      <c r="K14">
        <f t="shared" si="12"/>
        <v>8802057.9364142735</v>
      </c>
      <c r="L14">
        <f t="shared" si="12"/>
        <v>5908637.5292549748</v>
      </c>
      <c r="M14">
        <f t="shared" si="12"/>
        <v>6586461.9518923685</v>
      </c>
      <c r="N14">
        <f t="shared" si="12"/>
        <v>8335933.1634726608</v>
      </c>
      <c r="O14">
        <f t="shared" si="12"/>
        <v>0</v>
      </c>
      <c r="P14">
        <f t="shared" si="12"/>
        <v>0</v>
      </c>
      <c r="Q14">
        <f t="shared" si="12"/>
        <v>0</v>
      </c>
      <c r="R14">
        <f t="shared" si="12"/>
        <v>0</v>
      </c>
      <c r="S14">
        <f t="shared" si="12"/>
        <v>0</v>
      </c>
      <c r="T14">
        <f t="shared" si="12"/>
        <v>0</v>
      </c>
      <c r="U14">
        <f t="shared" si="12"/>
        <v>0</v>
      </c>
      <c r="V14">
        <f t="shared" si="12"/>
        <v>0</v>
      </c>
      <c r="W14">
        <f t="shared" si="12"/>
        <v>0</v>
      </c>
      <c r="X14">
        <f t="shared" si="12"/>
        <v>0</v>
      </c>
      <c r="Y14">
        <f t="shared" si="12"/>
        <v>0</v>
      </c>
      <c r="Z14">
        <f t="shared" si="12"/>
        <v>0</v>
      </c>
      <c r="AA14">
        <f t="shared" si="12"/>
        <v>0</v>
      </c>
      <c r="AB14">
        <f t="shared" si="12"/>
        <v>0</v>
      </c>
      <c r="AC14">
        <f t="shared" si="12"/>
        <v>0</v>
      </c>
      <c r="AD14">
        <f t="shared" si="12"/>
        <v>0</v>
      </c>
      <c r="AE14">
        <f t="shared" si="12"/>
        <v>0</v>
      </c>
      <c r="AF14">
        <f t="shared" si="12"/>
        <v>0</v>
      </c>
      <c r="AG14">
        <f t="shared" si="12"/>
        <v>0</v>
      </c>
      <c r="AH14">
        <f t="shared" si="12"/>
        <v>0</v>
      </c>
      <c r="AI14">
        <f t="shared" si="12"/>
        <v>0</v>
      </c>
      <c r="AJ14">
        <f t="shared" si="12"/>
        <v>0</v>
      </c>
      <c r="AK14">
        <f t="shared" si="12"/>
        <v>0</v>
      </c>
      <c r="AL14">
        <f t="shared" si="12"/>
        <v>0</v>
      </c>
    </row>
    <row r="15" spans="1:48" x14ac:dyDescent="0.2">
      <c r="A15" t="s">
        <v>1358</v>
      </c>
      <c r="C15">
        <f t="shared" ref="C15:AL15" si="13">C$2*C102</f>
        <v>0</v>
      </c>
      <c r="E15">
        <f t="shared" si="13"/>
        <v>0</v>
      </c>
      <c r="F15">
        <f t="shared" si="13"/>
        <v>0</v>
      </c>
      <c r="G15">
        <f t="shared" si="13"/>
        <v>0</v>
      </c>
      <c r="H15">
        <f t="shared" si="13"/>
        <v>0</v>
      </c>
      <c r="I15">
        <f t="shared" si="13"/>
        <v>0</v>
      </c>
      <c r="J15">
        <f t="shared" si="13"/>
        <v>0</v>
      </c>
      <c r="K15">
        <f t="shared" si="13"/>
        <v>0</v>
      </c>
      <c r="L15">
        <f t="shared" si="13"/>
        <v>0</v>
      </c>
      <c r="M15">
        <f t="shared" si="13"/>
        <v>0</v>
      </c>
      <c r="N15">
        <f t="shared" si="13"/>
        <v>0</v>
      </c>
      <c r="O15">
        <f t="shared" si="13"/>
        <v>0</v>
      </c>
      <c r="P15">
        <f t="shared" si="13"/>
        <v>0</v>
      </c>
      <c r="Q15">
        <f t="shared" si="13"/>
        <v>0</v>
      </c>
      <c r="R15">
        <f t="shared" si="13"/>
        <v>0</v>
      </c>
      <c r="S15">
        <f t="shared" si="13"/>
        <v>-415307684.71886849</v>
      </c>
      <c r="T15">
        <f t="shared" si="13"/>
        <v>0</v>
      </c>
      <c r="U15">
        <f t="shared" si="13"/>
        <v>0</v>
      </c>
      <c r="V15">
        <f t="shared" si="13"/>
        <v>0</v>
      </c>
      <c r="W15">
        <f t="shared" si="13"/>
        <v>0</v>
      </c>
      <c r="X15">
        <f t="shared" si="13"/>
        <v>0</v>
      </c>
      <c r="Y15">
        <f t="shared" si="13"/>
        <v>0</v>
      </c>
      <c r="Z15">
        <f t="shared" si="13"/>
        <v>0</v>
      </c>
      <c r="AA15">
        <f t="shared" si="13"/>
        <v>0</v>
      </c>
      <c r="AB15">
        <f t="shared" si="13"/>
        <v>0</v>
      </c>
      <c r="AC15">
        <f t="shared" si="13"/>
        <v>0</v>
      </c>
      <c r="AD15">
        <f t="shared" si="13"/>
        <v>0</v>
      </c>
      <c r="AE15">
        <f t="shared" si="13"/>
        <v>0</v>
      </c>
      <c r="AF15">
        <f t="shared" si="13"/>
        <v>-515600433.38254344</v>
      </c>
      <c r="AG15">
        <f t="shared" si="13"/>
        <v>-264024964.92932275</v>
      </c>
      <c r="AH15">
        <f t="shared" si="13"/>
        <v>-345286683.59652543</v>
      </c>
      <c r="AI15">
        <f t="shared" si="13"/>
        <v>-55376908.628704414</v>
      </c>
      <c r="AJ15">
        <f t="shared" si="13"/>
        <v>-101577120.95192999</v>
      </c>
      <c r="AK15">
        <f t="shared" si="13"/>
        <v>-2229836.6999999997</v>
      </c>
      <c r="AL15">
        <f t="shared" si="13"/>
        <v>55002000</v>
      </c>
    </row>
    <row r="16" spans="1:48" x14ac:dyDescent="0.2">
      <c r="A16" s="46"/>
      <c r="C16">
        <f t="shared" ref="C16:AL16" si="14">C$2*C103</f>
        <v>0</v>
      </c>
      <c r="E16">
        <f t="shared" si="14"/>
        <v>0</v>
      </c>
      <c r="F16">
        <f t="shared" si="14"/>
        <v>0</v>
      </c>
      <c r="G16">
        <f t="shared" si="14"/>
        <v>0</v>
      </c>
      <c r="H16">
        <f t="shared" si="14"/>
        <v>0</v>
      </c>
      <c r="I16">
        <f t="shared" si="14"/>
        <v>0</v>
      </c>
      <c r="J16">
        <f t="shared" si="14"/>
        <v>0</v>
      </c>
      <c r="K16">
        <f t="shared" si="14"/>
        <v>0</v>
      </c>
      <c r="L16">
        <f t="shared" si="14"/>
        <v>0</v>
      </c>
      <c r="M16">
        <f t="shared" si="14"/>
        <v>0</v>
      </c>
      <c r="N16">
        <f t="shared" si="14"/>
        <v>0</v>
      </c>
      <c r="O16">
        <f t="shared" si="14"/>
        <v>0</v>
      </c>
      <c r="P16">
        <f t="shared" si="14"/>
        <v>0</v>
      </c>
      <c r="Q16">
        <f t="shared" si="14"/>
        <v>0</v>
      </c>
      <c r="R16">
        <f t="shared" si="14"/>
        <v>0</v>
      </c>
      <c r="S16">
        <f t="shared" si="14"/>
        <v>-3.7593401114921514</v>
      </c>
      <c r="T16">
        <f t="shared" si="14"/>
        <v>0</v>
      </c>
      <c r="U16">
        <f t="shared" si="14"/>
        <v>0</v>
      </c>
      <c r="V16">
        <f t="shared" si="14"/>
        <v>0</v>
      </c>
      <c r="W16">
        <f t="shared" si="14"/>
        <v>0</v>
      </c>
      <c r="X16">
        <f t="shared" si="14"/>
        <v>0</v>
      </c>
      <c r="Y16">
        <f t="shared" si="14"/>
        <v>0</v>
      </c>
      <c r="Z16">
        <f t="shared" si="14"/>
        <v>0</v>
      </c>
      <c r="AA16">
        <f t="shared" si="14"/>
        <v>0</v>
      </c>
      <c r="AB16">
        <f t="shared" si="14"/>
        <v>0</v>
      </c>
      <c r="AC16">
        <f t="shared" si="14"/>
        <v>0</v>
      </c>
      <c r="AD16">
        <f t="shared" si="14"/>
        <v>0</v>
      </c>
      <c r="AE16">
        <f t="shared" si="14"/>
        <v>0</v>
      </c>
      <c r="AF16">
        <f t="shared" si="14"/>
        <v>-7.8183302238805971E-2</v>
      </c>
      <c r="AG16">
        <f t="shared" si="14"/>
        <v>-3.1901915334878614E-2</v>
      </c>
      <c r="AH16">
        <f t="shared" si="14"/>
        <v>-3.2999493944992998E-2</v>
      </c>
      <c r="AI16">
        <f t="shared" si="14"/>
        <v>-2.8372854147352177E-3</v>
      </c>
      <c r="AJ16">
        <f t="shared" si="14"/>
        <v>-7.38525741606355E-3</v>
      </c>
      <c r="AK16">
        <f t="shared" si="14"/>
        <v>-1.6009514225596928E-4</v>
      </c>
      <c r="AL16">
        <f t="shared" si="14"/>
        <v>3.760033798056612E-3</v>
      </c>
    </row>
    <row r="17" spans="1:38" x14ac:dyDescent="0.2">
      <c r="A17" t="s">
        <v>1293</v>
      </c>
      <c r="C17">
        <f t="shared" ref="C17:AL17" si="15">C$2*C104</f>
        <v>-8243266.0982809933</v>
      </c>
      <c r="E17">
        <f t="shared" si="15"/>
        <v>-22697974.886631828</v>
      </c>
      <c r="F17">
        <f t="shared" si="15"/>
        <v>-42171554.217974588</v>
      </c>
      <c r="G17">
        <f t="shared" si="15"/>
        <v>-86590076.281391352</v>
      </c>
      <c r="H17">
        <f t="shared" si="15"/>
        <v>-63563916.807196476</v>
      </c>
      <c r="I17">
        <f t="shared" si="15"/>
        <v>-16093417.452917397</v>
      </c>
      <c r="J17">
        <f t="shared" si="15"/>
        <v>-35660177.411337711</v>
      </c>
      <c r="K17">
        <f t="shared" si="15"/>
        <v>-27406407.665653534</v>
      </c>
      <c r="L17">
        <f t="shared" si="15"/>
        <v>-24619323.038562395</v>
      </c>
      <c r="M17">
        <f t="shared" si="15"/>
        <v>-46105233.663246579</v>
      </c>
      <c r="N17">
        <f t="shared" si="15"/>
        <v>-47658685.057664551</v>
      </c>
      <c r="O17">
        <f t="shared" si="15"/>
        <v>-155748543.85739619</v>
      </c>
      <c r="P17">
        <f t="shared" si="15"/>
        <v>-219178964.10689548</v>
      </c>
      <c r="Q17">
        <f t="shared" si="15"/>
        <v>-175148693.66492644</v>
      </c>
      <c r="R17">
        <f t="shared" si="15"/>
        <v>9702817.6730778441</v>
      </c>
      <c r="S17">
        <f t="shared" si="15"/>
        <v>207653842.35943425</v>
      </c>
      <c r="T17">
        <f t="shared" si="15"/>
        <v>-172778186.42628214</v>
      </c>
      <c r="U17">
        <f t="shared" si="15"/>
        <v>-179947169.4639174</v>
      </c>
      <c r="V17">
        <f t="shared" si="15"/>
        <v>-130037044.53809655</v>
      </c>
      <c r="W17">
        <f t="shared" si="15"/>
        <v>-111691093.66908845</v>
      </c>
      <c r="X17">
        <f t="shared" si="15"/>
        <v>-143148994.41154447</v>
      </c>
      <c r="Y17">
        <f t="shared" si="15"/>
        <v>-296467487.05714035</v>
      </c>
      <c r="Z17">
        <f t="shared" si="15"/>
        <v>642595638.22255576</v>
      </c>
      <c r="AA17">
        <f t="shared" si="15"/>
        <v>1026860868.3605134</v>
      </c>
      <c r="AB17">
        <f t="shared" si="15"/>
        <v>1120907758.2191758</v>
      </c>
      <c r="AC17">
        <f t="shared" si="15"/>
        <v>1701648509.8098471</v>
      </c>
      <c r="AD17">
        <f t="shared" si="15"/>
        <v>1784289739.91047</v>
      </c>
      <c r="AE17">
        <f t="shared" si="15"/>
        <v>2720452608.3779955</v>
      </c>
      <c r="AF17">
        <f t="shared" si="15"/>
        <v>3248167383.4569178</v>
      </c>
      <c r="AG17">
        <f t="shared" si="15"/>
        <v>2788921450.7687259</v>
      </c>
      <c r="AH17">
        <f t="shared" si="15"/>
        <v>4404252327.2158804</v>
      </c>
      <c r="AI17">
        <f t="shared" si="15"/>
        <v>10865046625.423084</v>
      </c>
      <c r="AJ17">
        <f t="shared" si="15"/>
        <v>5354436245.5962296</v>
      </c>
      <c r="AK17">
        <f t="shared" si="15"/>
        <v>4297320051.6999998</v>
      </c>
      <c r="AL17">
        <f t="shared" si="15"/>
        <v>4110421000</v>
      </c>
    </row>
    <row r="18" spans="1:38" x14ac:dyDescent="0.2">
      <c r="A18" t="s">
        <v>1295</v>
      </c>
      <c r="C18">
        <f t="shared" ref="C18:AL18" si="16">C$2*C105</f>
        <v>0</v>
      </c>
      <c r="E18">
        <f t="shared" si="16"/>
        <v>0</v>
      </c>
      <c r="F18">
        <f t="shared" si="16"/>
        <v>0</v>
      </c>
      <c r="G18">
        <f t="shared" si="16"/>
        <v>0</v>
      </c>
      <c r="H18">
        <f t="shared" si="16"/>
        <v>0</v>
      </c>
      <c r="I18">
        <f t="shared" si="16"/>
        <v>0</v>
      </c>
      <c r="J18">
        <f t="shared" si="16"/>
        <v>0</v>
      </c>
      <c r="K18">
        <f t="shared" si="16"/>
        <v>0</v>
      </c>
      <c r="L18">
        <f t="shared" si="16"/>
        <v>0</v>
      </c>
      <c r="M18">
        <f t="shared" si="16"/>
        <v>0</v>
      </c>
      <c r="N18">
        <f t="shared" si="16"/>
        <v>0</v>
      </c>
      <c r="O18">
        <f t="shared" si="16"/>
        <v>0</v>
      </c>
      <c r="P18">
        <f t="shared" si="16"/>
        <v>0</v>
      </c>
      <c r="Q18">
        <f t="shared" si="16"/>
        <v>0</v>
      </c>
      <c r="R18">
        <f t="shared" si="16"/>
        <v>0</v>
      </c>
      <c r="S18">
        <f t="shared" si="16"/>
        <v>0</v>
      </c>
      <c r="T18">
        <f t="shared" si="16"/>
        <v>0</v>
      </c>
      <c r="U18">
        <f t="shared" si="16"/>
        <v>-18934277.19305535</v>
      </c>
      <c r="V18">
        <f t="shared" si="16"/>
        <v>-11687638.920559363</v>
      </c>
      <c r="W18">
        <f t="shared" si="16"/>
        <v>-3522422.6536666495</v>
      </c>
      <c r="X18">
        <f t="shared" si="16"/>
        <v>-13390845.894661672</v>
      </c>
      <c r="Y18">
        <f t="shared" si="16"/>
        <v>-30753810.749467786</v>
      </c>
      <c r="Z18">
        <f t="shared" si="16"/>
        <v>-63603508.73589927</v>
      </c>
      <c r="AA18">
        <f t="shared" si="16"/>
        <v>-64173794.689532548</v>
      </c>
      <c r="AB18">
        <f t="shared" si="16"/>
        <v>-50843061.927406751</v>
      </c>
      <c r="AC18">
        <f t="shared" si="16"/>
        <v>-19356870.930798896</v>
      </c>
      <c r="AD18">
        <f t="shared" si="16"/>
        <v>-9654231.7031302191</v>
      </c>
      <c r="AE18">
        <f t="shared" si="16"/>
        <v>-32834853.08246186</v>
      </c>
      <c r="AF18">
        <f t="shared" si="16"/>
        <v>-36142013.973123848</v>
      </c>
      <c r="AG18">
        <f t="shared" si="16"/>
        <v>-38114502.585399367</v>
      </c>
      <c r="AH18">
        <f t="shared" si="16"/>
        <v>-70067090.929537445</v>
      </c>
      <c r="AI18">
        <f t="shared" si="16"/>
        <v>-13965667.746274138</v>
      </c>
      <c r="AJ18">
        <f t="shared" si="16"/>
        <v>113779934.14748999</v>
      </c>
      <c r="AK18">
        <f t="shared" si="16"/>
        <v>449046638.29999995</v>
      </c>
      <c r="AL18">
        <f t="shared" si="16"/>
        <v>675886000</v>
      </c>
    </row>
    <row r="19" spans="1:38" x14ac:dyDescent="0.2">
      <c r="A19" t="s">
        <v>1337</v>
      </c>
      <c r="C19">
        <f t="shared" ref="C19:AL19" si="17">C$2*C106</f>
        <v>0</v>
      </c>
      <c r="E19">
        <f t="shared" si="17"/>
        <v>0</v>
      </c>
      <c r="F19">
        <f t="shared" si="17"/>
        <v>0</v>
      </c>
      <c r="G19">
        <f t="shared" si="17"/>
        <v>0</v>
      </c>
      <c r="H19">
        <f t="shared" si="17"/>
        <v>0</v>
      </c>
      <c r="I19">
        <f t="shared" si="17"/>
        <v>0</v>
      </c>
      <c r="J19">
        <f t="shared" si="17"/>
        <v>0</v>
      </c>
      <c r="K19">
        <f t="shared" si="17"/>
        <v>0</v>
      </c>
      <c r="L19">
        <f t="shared" si="17"/>
        <v>0</v>
      </c>
      <c r="M19">
        <f t="shared" si="17"/>
        <v>0</v>
      </c>
      <c r="N19">
        <f t="shared" si="17"/>
        <v>0</v>
      </c>
      <c r="O19">
        <f t="shared" si="17"/>
        <v>0</v>
      </c>
      <c r="P19">
        <f t="shared" si="17"/>
        <v>0</v>
      </c>
      <c r="Q19">
        <f t="shared" si="17"/>
        <v>0</v>
      </c>
      <c r="R19">
        <f t="shared" si="17"/>
        <v>0</v>
      </c>
      <c r="S19">
        <f t="shared" si="17"/>
        <v>0</v>
      </c>
      <c r="T19">
        <f t="shared" si="17"/>
        <v>0</v>
      </c>
      <c r="U19">
        <f t="shared" si="17"/>
        <v>0</v>
      </c>
      <c r="V19">
        <f t="shared" si="17"/>
        <v>0</v>
      </c>
      <c r="W19">
        <f t="shared" si="17"/>
        <v>0</v>
      </c>
      <c r="X19">
        <f t="shared" si="17"/>
        <v>0</v>
      </c>
      <c r="Y19">
        <f t="shared" si="17"/>
        <v>0</v>
      </c>
      <c r="Z19">
        <f t="shared" si="17"/>
        <v>0</v>
      </c>
      <c r="AA19">
        <f t="shared" si="17"/>
        <v>0</v>
      </c>
      <c r="AB19">
        <f t="shared" si="17"/>
        <v>0</v>
      </c>
      <c r="AC19">
        <f t="shared" si="17"/>
        <v>0</v>
      </c>
      <c r="AD19">
        <f t="shared" si="17"/>
        <v>0</v>
      </c>
      <c r="AE19">
        <f t="shared" si="17"/>
        <v>0</v>
      </c>
      <c r="AF19">
        <f t="shared" si="17"/>
        <v>0</v>
      </c>
      <c r="AG19">
        <f t="shared" si="17"/>
        <v>0</v>
      </c>
      <c r="AH19">
        <f t="shared" si="17"/>
        <v>0</v>
      </c>
      <c r="AI19">
        <f t="shared" si="17"/>
        <v>55619789.806900486</v>
      </c>
      <c r="AJ19">
        <f t="shared" si="17"/>
        <v>180895406.72307</v>
      </c>
      <c r="AK19">
        <f t="shared" si="17"/>
        <v>526560009.29999995</v>
      </c>
      <c r="AL19">
        <f t="shared" si="17"/>
        <v>732742000</v>
      </c>
    </row>
    <row r="20" spans="1:38" x14ac:dyDescent="0.2">
      <c r="A20" t="s">
        <v>1338</v>
      </c>
      <c r="C20">
        <f t="shared" ref="C20:AL20" si="18">C$2*C107</f>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0</v>
      </c>
      <c r="P20">
        <f t="shared" si="18"/>
        <v>0</v>
      </c>
      <c r="Q20">
        <f t="shared" si="18"/>
        <v>0</v>
      </c>
      <c r="R20">
        <f t="shared" si="18"/>
        <v>0</v>
      </c>
      <c r="S20">
        <f t="shared" si="18"/>
        <v>0</v>
      </c>
      <c r="T20">
        <f t="shared" si="18"/>
        <v>0</v>
      </c>
      <c r="U20">
        <f t="shared" si="18"/>
        <v>18934277.19305535</v>
      </c>
      <c r="V20">
        <f t="shared" si="18"/>
        <v>11687638.920559363</v>
      </c>
      <c r="W20">
        <f t="shared" si="18"/>
        <v>3522422.6536666495</v>
      </c>
      <c r="X20">
        <f t="shared" si="18"/>
        <v>13390845.894661672</v>
      </c>
      <c r="Y20">
        <f t="shared" si="18"/>
        <v>30753810.749467786</v>
      </c>
      <c r="Z20">
        <f t="shared" si="18"/>
        <v>63603508.73589927</v>
      </c>
      <c r="AA20">
        <f t="shared" si="18"/>
        <v>64173794.689532548</v>
      </c>
      <c r="AB20">
        <f t="shared" si="18"/>
        <v>50843061.927406751</v>
      </c>
      <c r="AC20">
        <f t="shared" si="18"/>
        <v>19356870.930798896</v>
      </c>
      <c r="AD20">
        <f t="shared" si="18"/>
        <v>9654231.7031302191</v>
      </c>
      <c r="AE20">
        <f t="shared" si="18"/>
        <v>32834853.08246186</v>
      </c>
      <c r="AF20">
        <f t="shared" si="18"/>
        <v>36142013.973123848</v>
      </c>
      <c r="AG20">
        <f t="shared" si="18"/>
        <v>38114502.585399367</v>
      </c>
      <c r="AH20">
        <f t="shared" si="18"/>
        <v>70067090.929537445</v>
      </c>
      <c r="AI20">
        <f t="shared" si="18"/>
        <v>69585457.553174615</v>
      </c>
      <c r="AJ20">
        <f t="shared" si="18"/>
        <v>67115472.575580001</v>
      </c>
      <c r="AK20">
        <f t="shared" si="18"/>
        <v>77513370.999999985</v>
      </c>
      <c r="AL20">
        <f t="shared" si="18"/>
        <v>56856000</v>
      </c>
    </row>
    <row r="21" spans="1:38" x14ac:dyDescent="0.2">
      <c r="A21" t="s">
        <v>1298</v>
      </c>
      <c r="C21">
        <f t="shared" ref="C21:AL21" si="19">C$2*C108</f>
        <v>0</v>
      </c>
      <c r="E21">
        <f t="shared" si="19"/>
        <v>12294736.396925574</v>
      </c>
      <c r="F21">
        <f t="shared" si="19"/>
        <v>0</v>
      </c>
      <c r="G21">
        <f t="shared" si="19"/>
        <v>0</v>
      </c>
      <c r="H21">
        <f t="shared" si="19"/>
        <v>0</v>
      </c>
      <c r="I21">
        <f t="shared" si="19"/>
        <v>-31128057.44182707</v>
      </c>
      <c r="J21">
        <f t="shared" si="19"/>
        <v>-29476331.617464121</v>
      </c>
      <c r="K21">
        <f t="shared" si="19"/>
        <v>5601309.5958999926</v>
      </c>
      <c r="L21">
        <f t="shared" si="19"/>
        <v>-4923864.6077124784</v>
      </c>
      <c r="M21">
        <f t="shared" si="19"/>
        <v>-8136217.7052788083</v>
      </c>
      <c r="N21">
        <f t="shared" si="19"/>
        <v>-8626304.958807379</v>
      </c>
      <c r="O21">
        <f t="shared" si="19"/>
        <v>22103594.567252986</v>
      </c>
      <c r="P21">
        <f t="shared" si="19"/>
        <v>16956971.344276555</v>
      </c>
      <c r="Q21">
        <f t="shared" si="19"/>
        <v>7816072.6400458235</v>
      </c>
      <c r="R21">
        <f t="shared" si="19"/>
        <v>82881241.717534229</v>
      </c>
      <c r="S21">
        <f t="shared" si="19"/>
        <v>68462464.273927659</v>
      </c>
      <c r="T21">
        <f t="shared" si="19"/>
        <v>26558296.679040611</v>
      </c>
      <c r="U21">
        <f t="shared" si="19"/>
        <v>32854736.403161813</v>
      </c>
      <c r="V21">
        <f t="shared" si="19"/>
        <v>25967002.725592609</v>
      </c>
      <c r="W21">
        <f t="shared" si="19"/>
        <v>6764498.4465793418</v>
      </c>
      <c r="X21">
        <f t="shared" si="19"/>
        <v>3116404.363728018</v>
      </c>
      <c r="Y21">
        <f t="shared" si="19"/>
        <v>5128525.2490302213</v>
      </c>
      <c r="Z21">
        <f t="shared" si="19"/>
        <v>2824701.120797928</v>
      </c>
      <c r="AA21">
        <f t="shared" si="19"/>
        <v>-319231.35803953785</v>
      </c>
      <c r="AB21">
        <f t="shared" si="19"/>
        <v>-34435930.201929778</v>
      </c>
      <c r="AC21">
        <f t="shared" si="19"/>
        <v>-17096462.507379293</v>
      </c>
      <c r="AD21">
        <f t="shared" si="19"/>
        <v>8447452.7402389422</v>
      </c>
      <c r="AE21">
        <f t="shared" si="19"/>
        <v>31395875.457334049</v>
      </c>
      <c r="AF21">
        <f t="shared" si="19"/>
        <v>60621179.465558797</v>
      </c>
      <c r="AG21">
        <f t="shared" si="19"/>
        <v>314886370.69725633</v>
      </c>
      <c r="AH21">
        <f t="shared" si="19"/>
        <v>357970181.60310251</v>
      </c>
      <c r="AI21">
        <f t="shared" si="19"/>
        <v>474225500.42783052</v>
      </c>
      <c r="AJ21">
        <f t="shared" si="19"/>
        <v>21693890.125439998</v>
      </c>
      <c r="AK21">
        <f t="shared" si="19"/>
        <v>-287436568.89999998</v>
      </c>
      <c r="AL21">
        <f t="shared" si="19"/>
        <v>136990000</v>
      </c>
    </row>
    <row r="22" spans="1:38" x14ac:dyDescent="0.2">
      <c r="A22" t="s">
        <v>1339</v>
      </c>
      <c r="C22">
        <f t="shared" ref="C22:AL22" si="20">C$2*C109</f>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c r="U22">
        <f t="shared" si="20"/>
        <v>0</v>
      </c>
      <c r="V22">
        <f t="shared" si="20"/>
        <v>0</v>
      </c>
      <c r="W22">
        <f t="shared" si="20"/>
        <v>0</v>
      </c>
      <c r="X22">
        <f t="shared" si="20"/>
        <v>3116404.363728018</v>
      </c>
      <c r="Y22">
        <f t="shared" si="20"/>
        <v>5128525.2490302213</v>
      </c>
      <c r="Z22">
        <f t="shared" si="20"/>
        <v>2824701.120797928</v>
      </c>
      <c r="AA22">
        <f t="shared" si="20"/>
        <v>-319231.35803953785</v>
      </c>
      <c r="AB22">
        <f t="shared" si="20"/>
        <v>11097261.482978081</v>
      </c>
      <c r="AC22">
        <f t="shared" si="20"/>
        <v>8540075.8414584287</v>
      </c>
      <c r="AD22">
        <f t="shared" si="20"/>
        <v>0</v>
      </c>
      <c r="AE22">
        <f t="shared" si="20"/>
        <v>0</v>
      </c>
      <c r="AF22">
        <f t="shared" si="20"/>
        <v>0</v>
      </c>
      <c r="AG22">
        <f t="shared" si="20"/>
        <v>0</v>
      </c>
      <c r="AH22">
        <f t="shared" si="20"/>
        <v>0</v>
      </c>
      <c r="AI22">
        <f t="shared" si="20"/>
        <v>469367876.86390913</v>
      </c>
      <c r="AJ22">
        <f t="shared" si="20"/>
        <v>11750857.151279999</v>
      </c>
      <c r="AK22">
        <f t="shared" si="20"/>
        <v>-266200028.89999998</v>
      </c>
      <c r="AL22">
        <f t="shared" si="20"/>
        <v>120716000</v>
      </c>
    </row>
    <row r="23" spans="1:38" x14ac:dyDescent="0.2">
      <c r="A23" t="s">
        <v>1341</v>
      </c>
      <c r="C23">
        <f t="shared" ref="C23:AL23" si="21">C$2*C110</f>
        <v>0</v>
      </c>
      <c r="E23">
        <f t="shared" si="21"/>
        <v>12294736.396925574</v>
      </c>
      <c r="F23">
        <f t="shared" si="21"/>
        <v>0</v>
      </c>
      <c r="G23">
        <f t="shared" si="21"/>
        <v>0</v>
      </c>
      <c r="H23">
        <f t="shared" si="21"/>
        <v>0</v>
      </c>
      <c r="I23">
        <f t="shared" si="21"/>
        <v>-31128057.44182707</v>
      </c>
      <c r="J23">
        <f t="shared" si="21"/>
        <v>-29476331.617464121</v>
      </c>
      <c r="K23">
        <f t="shared" si="21"/>
        <v>5601309.5958999926</v>
      </c>
      <c r="L23">
        <f t="shared" si="21"/>
        <v>-4923864.6077124784</v>
      </c>
      <c r="M23">
        <f t="shared" si="21"/>
        <v>-8136217.7052788083</v>
      </c>
      <c r="N23">
        <f t="shared" si="21"/>
        <v>-8626304.958807379</v>
      </c>
      <c r="O23">
        <f t="shared" si="21"/>
        <v>22103594.567252986</v>
      </c>
      <c r="P23">
        <f t="shared" si="21"/>
        <v>16956971.344276555</v>
      </c>
      <c r="Q23">
        <f t="shared" si="21"/>
        <v>7816072.6400458235</v>
      </c>
      <c r="R23">
        <f t="shared" si="21"/>
        <v>82881241.717534229</v>
      </c>
      <c r="S23">
        <f t="shared" si="21"/>
        <v>68462464.273927659</v>
      </c>
      <c r="T23">
        <f t="shared" si="21"/>
        <v>26558296.679040611</v>
      </c>
      <c r="U23">
        <f t="shared" si="21"/>
        <v>32854736.403161813</v>
      </c>
      <c r="V23">
        <f t="shared" si="21"/>
        <v>25967002.725592609</v>
      </c>
      <c r="W23">
        <f t="shared" si="21"/>
        <v>6764498.4465793418</v>
      </c>
      <c r="X23">
        <f t="shared" si="21"/>
        <v>3116404.363728018</v>
      </c>
      <c r="Y23">
        <f t="shared" si="21"/>
        <v>0</v>
      </c>
      <c r="Z23">
        <f t="shared" si="21"/>
        <v>0</v>
      </c>
      <c r="AA23">
        <f t="shared" si="21"/>
        <v>0</v>
      </c>
      <c r="AB23">
        <f t="shared" si="21"/>
        <v>-45533191.684907861</v>
      </c>
      <c r="AC23">
        <f t="shared" si="21"/>
        <v>-25636538.348837722</v>
      </c>
      <c r="AD23">
        <f t="shared" si="21"/>
        <v>0</v>
      </c>
      <c r="AE23">
        <f t="shared" si="21"/>
        <v>0</v>
      </c>
      <c r="AF23">
        <f t="shared" si="21"/>
        <v>0</v>
      </c>
      <c r="AG23">
        <f t="shared" si="21"/>
        <v>0</v>
      </c>
      <c r="AH23">
        <f t="shared" si="21"/>
        <v>0</v>
      </c>
      <c r="AI23">
        <f t="shared" si="21"/>
        <v>-58291482.767057277</v>
      </c>
      <c r="AJ23">
        <f t="shared" si="21"/>
        <v>-288234967.23956996</v>
      </c>
      <c r="AK23">
        <f t="shared" si="21"/>
        <v>-197606004.69999996</v>
      </c>
      <c r="AL23">
        <f t="shared" si="21"/>
        <v>-104030000</v>
      </c>
    </row>
    <row r="24" spans="1:38" x14ac:dyDescent="0.2">
      <c r="A24" t="s">
        <v>1360</v>
      </c>
      <c r="C24">
        <f t="shared" ref="C24:AL24" si="22">C$2*C111</f>
        <v>0</v>
      </c>
      <c r="E24">
        <f t="shared" si="22"/>
        <v>0</v>
      </c>
      <c r="F24">
        <f t="shared" si="22"/>
        <v>0</v>
      </c>
      <c r="G24">
        <f t="shared" si="22"/>
        <v>0</v>
      </c>
      <c r="H24">
        <f t="shared" si="22"/>
        <v>0</v>
      </c>
      <c r="I24">
        <f t="shared" si="22"/>
        <v>0</v>
      </c>
      <c r="J24">
        <f t="shared" si="22"/>
        <v>0</v>
      </c>
      <c r="K24">
        <f t="shared" si="22"/>
        <v>0</v>
      </c>
      <c r="L24">
        <f t="shared" si="22"/>
        <v>0</v>
      </c>
      <c r="M24">
        <f t="shared" si="22"/>
        <v>0</v>
      </c>
      <c r="N24">
        <f t="shared" si="22"/>
        <v>0</v>
      </c>
      <c r="O24">
        <f t="shared" si="22"/>
        <v>0</v>
      </c>
      <c r="P24">
        <f t="shared" si="22"/>
        <v>0</v>
      </c>
      <c r="Q24">
        <f t="shared" si="22"/>
        <v>0</v>
      </c>
      <c r="R24">
        <f t="shared" si="22"/>
        <v>0</v>
      </c>
      <c r="S24">
        <f t="shared" si="22"/>
        <v>0</v>
      </c>
      <c r="T24">
        <f t="shared" si="22"/>
        <v>0</v>
      </c>
      <c r="U24">
        <f t="shared" si="22"/>
        <v>0</v>
      </c>
      <c r="V24">
        <f t="shared" si="22"/>
        <v>0</v>
      </c>
      <c r="W24">
        <f t="shared" si="22"/>
        <v>0</v>
      </c>
      <c r="X24">
        <f t="shared" si="22"/>
        <v>0</v>
      </c>
      <c r="Y24">
        <f t="shared" si="22"/>
        <v>0</v>
      </c>
      <c r="Z24">
        <f t="shared" si="22"/>
        <v>0</v>
      </c>
      <c r="AA24">
        <f t="shared" si="22"/>
        <v>0</v>
      </c>
      <c r="AB24">
        <f t="shared" si="22"/>
        <v>0</v>
      </c>
      <c r="AC24">
        <f t="shared" si="22"/>
        <v>0</v>
      </c>
      <c r="AD24">
        <f t="shared" si="22"/>
        <v>0</v>
      </c>
      <c r="AE24">
        <f t="shared" si="22"/>
        <v>0</v>
      </c>
      <c r="AF24">
        <f t="shared" si="22"/>
        <v>0</v>
      </c>
      <c r="AG24">
        <f t="shared" si="22"/>
        <v>0</v>
      </c>
      <c r="AH24">
        <f t="shared" si="22"/>
        <v>0</v>
      </c>
      <c r="AI24">
        <f t="shared" si="22"/>
        <v>58291482.767057277</v>
      </c>
      <c r="AJ24">
        <f t="shared" si="22"/>
        <v>288234967.23956996</v>
      </c>
      <c r="AK24">
        <f t="shared" si="22"/>
        <v>197606004.69999996</v>
      </c>
      <c r="AL24">
        <f t="shared" si="22"/>
        <v>0</v>
      </c>
    </row>
    <row r="25" spans="1:38" x14ac:dyDescent="0.2">
      <c r="A25" t="s">
        <v>1367</v>
      </c>
      <c r="C25">
        <f t="shared" ref="C25:AL25" si="23">C$2*C112</f>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0</v>
      </c>
      <c r="O25">
        <f t="shared" si="23"/>
        <v>0</v>
      </c>
      <c r="P25">
        <f t="shared" si="23"/>
        <v>0</v>
      </c>
      <c r="Q25">
        <f t="shared" si="23"/>
        <v>0</v>
      </c>
      <c r="R25">
        <f t="shared" si="23"/>
        <v>0</v>
      </c>
      <c r="S25">
        <f t="shared" si="23"/>
        <v>0</v>
      </c>
      <c r="T25">
        <f t="shared" si="23"/>
        <v>0</v>
      </c>
      <c r="U25">
        <f t="shared" si="23"/>
        <v>0</v>
      </c>
      <c r="V25">
        <f t="shared" si="23"/>
        <v>1414216.3709345565</v>
      </c>
      <c r="W25">
        <f t="shared" si="23"/>
        <v>0</v>
      </c>
      <c r="X25">
        <f t="shared" si="23"/>
        <v>0</v>
      </c>
      <c r="Y25">
        <f t="shared" si="23"/>
        <v>0</v>
      </c>
      <c r="Z25">
        <f t="shared" si="23"/>
        <v>0</v>
      </c>
      <c r="AA25">
        <f t="shared" si="23"/>
        <v>0</v>
      </c>
      <c r="AB25">
        <f t="shared" si="23"/>
        <v>0</v>
      </c>
      <c r="AC25">
        <f t="shared" si="23"/>
        <v>0</v>
      </c>
      <c r="AD25">
        <f t="shared" si="23"/>
        <v>0</v>
      </c>
      <c r="AE25">
        <f t="shared" si="23"/>
        <v>0</v>
      </c>
      <c r="AF25">
        <f t="shared" si="23"/>
        <v>0</v>
      </c>
      <c r="AG25">
        <f t="shared" si="23"/>
        <v>0</v>
      </c>
      <c r="AH25">
        <f t="shared" si="23"/>
        <v>0</v>
      </c>
      <c r="AI25">
        <f t="shared" si="23"/>
        <v>0</v>
      </c>
      <c r="AJ25">
        <f t="shared" si="23"/>
        <v>0</v>
      </c>
      <c r="AK25">
        <f t="shared" si="23"/>
        <v>0</v>
      </c>
      <c r="AL25">
        <f t="shared" si="23"/>
        <v>0</v>
      </c>
    </row>
    <row r="26" spans="1:38" x14ac:dyDescent="0.2">
      <c r="A26" t="s">
        <v>1342</v>
      </c>
      <c r="C26">
        <f t="shared" ref="C26:AL26" si="24">C$2*C113</f>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0</v>
      </c>
      <c r="P26">
        <f t="shared" si="24"/>
        <v>0</v>
      </c>
      <c r="Q26">
        <f t="shared" si="24"/>
        <v>0</v>
      </c>
      <c r="R26">
        <f t="shared" si="24"/>
        <v>0</v>
      </c>
      <c r="S26">
        <f t="shared" si="24"/>
        <v>0</v>
      </c>
      <c r="T26">
        <f t="shared" si="24"/>
        <v>0</v>
      </c>
      <c r="U26">
        <f t="shared" si="24"/>
        <v>-32854736.403161813</v>
      </c>
      <c r="V26">
        <f t="shared" si="24"/>
        <v>-27381219.096527167</v>
      </c>
      <c r="W26">
        <f t="shared" si="24"/>
        <v>-6764498.4465793418</v>
      </c>
      <c r="X26">
        <f t="shared" si="24"/>
        <v>0</v>
      </c>
      <c r="Y26">
        <f t="shared" si="24"/>
        <v>0</v>
      </c>
      <c r="Z26">
        <f t="shared" si="24"/>
        <v>0</v>
      </c>
      <c r="AA26">
        <f t="shared" si="24"/>
        <v>0</v>
      </c>
      <c r="AB26">
        <f t="shared" si="24"/>
        <v>45533191.684907861</v>
      </c>
      <c r="AC26">
        <f t="shared" si="24"/>
        <v>25636538.348837722</v>
      </c>
      <c r="AD26">
        <f t="shared" si="24"/>
        <v>0</v>
      </c>
      <c r="AE26">
        <f t="shared" si="24"/>
        <v>0</v>
      </c>
      <c r="AF26">
        <f t="shared" si="24"/>
        <v>0</v>
      </c>
      <c r="AG26">
        <f t="shared" si="24"/>
        <v>0</v>
      </c>
      <c r="AH26">
        <f t="shared" si="24"/>
        <v>0</v>
      </c>
      <c r="AI26">
        <f t="shared" si="24"/>
        <v>58291482.767057277</v>
      </c>
      <c r="AJ26">
        <f t="shared" si="24"/>
        <v>288234967.23956996</v>
      </c>
      <c r="AK26">
        <f t="shared" si="24"/>
        <v>197606004.69999996</v>
      </c>
      <c r="AL26">
        <f t="shared" si="24"/>
        <v>104030000</v>
      </c>
    </row>
    <row r="27" spans="1:38" x14ac:dyDescent="0.2">
      <c r="A27" t="s">
        <v>1344</v>
      </c>
      <c r="C27">
        <f t="shared" ref="C27:AL27" si="25">C$2*C114</f>
        <v>0</v>
      </c>
      <c r="E27">
        <f t="shared" si="25"/>
        <v>0</v>
      </c>
      <c r="F27">
        <f t="shared" si="25"/>
        <v>0</v>
      </c>
      <c r="G27">
        <f t="shared" si="25"/>
        <v>0</v>
      </c>
      <c r="H27">
        <f t="shared" si="25"/>
        <v>0</v>
      </c>
      <c r="I27">
        <f t="shared" si="25"/>
        <v>0</v>
      </c>
      <c r="J27">
        <f t="shared" si="25"/>
        <v>0</v>
      </c>
      <c r="K27">
        <f t="shared" si="25"/>
        <v>0</v>
      </c>
      <c r="L27">
        <f t="shared" si="25"/>
        <v>0</v>
      </c>
      <c r="M27">
        <f t="shared" si="25"/>
        <v>0</v>
      </c>
      <c r="N27">
        <f t="shared" si="25"/>
        <v>0</v>
      </c>
      <c r="O27">
        <f t="shared" si="25"/>
        <v>0</v>
      </c>
      <c r="P27">
        <f t="shared" si="25"/>
        <v>0</v>
      </c>
      <c r="Q27">
        <f t="shared" si="25"/>
        <v>0</v>
      </c>
      <c r="R27">
        <f t="shared" si="25"/>
        <v>0</v>
      </c>
      <c r="S27">
        <f t="shared" si="25"/>
        <v>0</v>
      </c>
      <c r="T27">
        <f t="shared" si="25"/>
        <v>0</v>
      </c>
      <c r="U27">
        <f t="shared" si="25"/>
        <v>0</v>
      </c>
      <c r="V27">
        <f t="shared" si="25"/>
        <v>0</v>
      </c>
      <c r="W27">
        <f t="shared" si="25"/>
        <v>0</v>
      </c>
      <c r="X27">
        <f t="shared" si="25"/>
        <v>0</v>
      </c>
      <c r="Y27">
        <f t="shared" si="25"/>
        <v>0</v>
      </c>
      <c r="Z27">
        <f t="shared" si="25"/>
        <v>0</v>
      </c>
      <c r="AA27">
        <f t="shared" si="25"/>
        <v>0</v>
      </c>
      <c r="AB27">
        <f t="shared" si="25"/>
        <v>-34435930.201929778</v>
      </c>
      <c r="AC27">
        <f t="shared" si="25"/>
        <v>-17096462.507379293</v>
      </c>
      <c r="AD27">
        <f t="shared" si="25"/>
        <v>8447452.7402389422</v>
      </c>
      <c r="AE27">
        <f t="shared" si="25"/>
        <v>31395875.457334049</v>
      </c>
      <c r="AF27">
        <f t="shared" si="25"/>
        <v>60621179.465558797</v>
      </c>
      <c r="AG27">
        <f t="shared" si="25"/>
        <v>314886370.69725633</v>
      </c>
      <c r="AH27">
        <f t="shared" si="25"/>
        <v>357970181.60310251</v>
      </c>
      <c r="AI27">
        <f t="shared" si="25"/>
        <v>4857623.5639214395</v>
      </c>
      <c r="AJ27">
        <f t="shared" si="25"/>
        <v>9943032.9741599988</v>
      </c>
      <c r="AK27">
        <f t="shared" si="25"/>
        <v>-21236539.999999996</v>
      </c>
      <c r="AL27">
        <f t="shared" si="25"/>
        <v>16274000</v>
      </c>
    </row>
    <row r="28" spans="1:38" x14ac:dyDescent="0.2">
      <c r="A28" t="s">
        <v>1304</v>
      </c>
      <c r="C28">
        <f t="shared" ref="C28:AL28" si="26">C$2*C115</f>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0</v>
      </c>
      <c r="Q28">
        <f t="shared" si="26"/>
        <v>0</v>
      </c>
      <c r="R28">
        <f t="shared" si="26"/>
        <v>0</v>
      </c>
      <c r="S28">
        <f t="shared" si="26"/>
        <v>0</v>
      </c>
      <c r="T28">
        <f t="shared" si="26"/>
        <v>0</v>
      </c>
      <c r="U28">
        <f t="shared" si="26"/>
        <v>-166026710.25381094</v>
      </c>
      <c r="V28">
        <f t="shared" si="26"/>
        <v>-115757680.73306331</v>
      </c>
      <c r="W28">
        <f t="shared" si="26"/>
        <v>-108449017.87617576</v>
      </c>
      <c r="X28">
        <f t="shared" si="26"/>
        <v>-153423435.94247812</v>
      </c>
      <c r="Y28">
        <f t="shared" si="26"/>
        <v>-322092772.55757791</v>
      </c>
      <c r="Z28">
        <f t="shared" si="26"/>
        <v>581816830.6074543</v>
      </c>
      <c r="AA28">
        <f t="shared" si="26"/>
        <v>962367842.31294131</v>
      </c>
      <c r="AB28">
        <f t="shared" si="26"/>
        <v>1035628766.0898393</v>
      </c>
      <c r="AC28">
        <f t="shared" si="26"/>
        <v>1665195176.3716688</v>
      </c>
      <c r="AD28">
        <f t="shared" si="26"/>
        <v>1783082960.9475787</v>
      </c>
      <c r="AE28">
        <f t="shared" si="26"/>
        <v>2719013630.7528677</v>
      </c>
      <c r="AF28">
        <f t="shared" si="26"/>
        <v>3272646548.9493527</v>
      </c>
      <c r="AG28">
        <f t="shared" si="26"/>
        <v>3065693318.8805828</v>
      </c>
      <c r="AH28">
        <f t="shared" si="26"/>
        <v>4692155417.8894453</v>
      </c>
      <c r="AI28">
        <f t="shared" si="26"/>
        <v>11325306458.104641</v>
      </c>
      <c r="AJ28">
        <f t="shared" si="26"/>
        <v>5489910069.8691597</v>
      </c>
      <c r="AK28">
        <f t="shared" si="26"/>
        <v>4458930121.0999994</v>
      </c>
      <c r="AL28">
        <f t="shared" si="26"/>
        <v>4923297000</v>
      </c>
    </row>
    <row r="29" spans="1:38" x14ac:dyDescent="0.2">
      <c r="A29" t="s">
        <v>1305</v>
      </c>
      <c r="C29">
        <f t="shared" ref="C29:AL29" si="27">C$2*C116</f>
        <v>0</v>
      </c>
      <c r="E29">
        <f t="shared" si="27"/>
        <v>0</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c r="Q29">
        <f t="shared" si="27"/>
        <v>0</v>
      </c>
      <c r="R29">
        <f t="shared" si="27"/>
        <v>0</v>
      </c>
      <c r="S29">
        <f t="shared" si="27"/>
        <v>0</v>
      </c>
      <c r="T29">
        <f t="shared" si="27"/>
        <v>0</v>
      </c>
      <c r="U29">
        <f t="shared" si="27"/>
        <v>0</v>
      </c>
      <c r="V29">
        <f t="shared" si="27"/>
        <v>3544587.0874916231</v>
      </c>
      <c r="W29">
        <f t="shared" si="27"/>
        <v>-6212848.1721925242</v>
      </c>
      <c r="X29">
        <f t="shared" si="27"/>
        <v>0</v>
      </c>
      <c r="Y29">
        <f t="shared" si="27"/>
        <v>-1635810.2513108512</v>
      </c>
      <c r="Z29">
        <f t="shared" si="27"/>
        <v>-471506074.56150228</v>
      </c>
      <c r="AA29">
        <f t="shared" si="27"/>
        <v>390600986.84730363</v>
      </c>
      <c r="AB29">
        <f t="shared" si="27"/>
        <v>575622313.20355189</v>
      </c>
      <c r="AC29">
        <f t="shared" si="27"/>
        <v>800645362.68160331</v>
      </c>
      <c r="AD29">
        <f t="shared" si="27"/>
        <v>582337892.87075758</v>
      </c>
      <c r="AE29">
        <f t="shared" si="27"/>
        <v>1151182100.1022484</v>
      </c>
      <c r="AF29">
        <f t="shared" si="27"/>
        <v>139826018.59814936</v>
      </c>
      <c r="AG29">
        <f t="shared" si="27"/>
        <v>395406412.58296758</v>
      </c>
      <c r="AH29">
        <f t="shared" si="27"/>
        <v>365974330.83055407</v>
      </c>
      <c r="AI29">
        <f t="shared" si="27"/>
        <v>1518614566.6709402</v>
      </c>
      <c r="AJ29">
        <f t="shared" si="27"/>
        <v>587994813.60827994</v>
      </c>
      <c r="AK29">
        <f t="shared" si="27"/>
        <v>260890893.89999998</v>
      </c>
      <c r="AL29">
        <f t="shared" si="27"/>
        <v>378319000</v>
      </c>
    </row>
    <row r="30" spans="1:38" x14ac:dyDescent="0.2">
      <c r="A30" t="s">
        <v>1306</v>
      </c>
      <c r="C30">
        <f t="shared" ref="C30:AL30" si="28">C$2*C117</f>
        <v>-8243266.0982809933</v>
      </c>
      <c r="E30">
        <f t="shared" si="28"/>
        <v>-10639675.728108671</v>
      </c>
      <c r="F30">
        <f t="shared" si="28"/>
        <v>-44015119.429689318</v>
      </c>
      <c r="G30">
        <f t="shared" si="28"/>
        <v>-89044949.578028724</v>
      </c>
      <c r="H30">
        <f t="shared" si="28"/>
        <v>-66829186.506196298</v>
      </c>
      <c r="I30">
        <f t="shared" si="28"/>
        <v>-49762540.808362998</v>
      </c>
      <c r="J30">
        <f t="shared" si="28"/>
        <v>-66785534.573834792</v>
      </c>
      <c r="K30">
        <f t="shared" si="28"/>
        <v>-23205425.468728539</v>
      </c>
      <c r="L30">
        <f t="shared" si="28"/>
        <v>-16938094.250530928</v>
      </c>
      <c r="M30">
        <f t="shared" si="28"/>
        <v>-44749197.379033446</v>
      </c>
      <c r="N30">
        <f t="shared" si="28"/>
        <v>-43772605.381139524</v>
      </c>
      <c r="O30">
        <f t="shared" si="28"/>
        <v>-138474657.41228062</v>
      </c>
      <c r="P30">
        <f t="shared" si="28"/>
        <v>-223535476.93556812</v>
      </c>
      <c r="Q30">
        <f t="shared" si="28"/>
        <v>-188233871.30301303</v>
      </c>
      <c r="R30">
        <f t="shared" si="28"/>
        <v>71660962.47780253</v>
      </c>
      <c r="S30">
        <f t="shared" si="28"/>
        <v>-159295686.72361228</v>
      </c>
      <c r="T30">
        <f t="shared" si="28"/>
        <v>-164243195.99002773</v>
      </c>
      <c r="U30">
        <f t="shared" si="28"/>
        <v>-166026710.25381094</v>
      </c>
      <c r="V30">
        <f t="shared" si="28"/>
        <v>-119302267.82055493</v>
      </c>
      <c r="W30">
        <f t="shared" si="28"/>
        <v>-102236169.70398323</v>
      </c>
      <c r="X30">
        <f t="shared" si="28"/>
        <v>-153423435.94247812</v>
      </c>
      <c r="Y30">
        <f t="shared" si="28"/>
        <v>-320456962.30626708</v>
      </c>
      <c r="Z30">
        <f t="shared" si="28"/>
        <v>1053322905.1689566</v>
      </c>
      <c r="AA30">
        <f t="shared" si="28"/>
        <v>571766855.46563768</v>
      </c>
      <c r="AB30">
        <f t="shared" si="28"/>
        <v>460006452.88628745</v>
      </c>
      <c r="AC30">
        <f t="shared" si="28"/>
        <v>864549813.6900655</v>
      </c>
      <c r="AD30">
        <f t="shared" si="28"/>
        <v>1200745068.0768211</v>
      </c>
      <c r="AE30">
        <f t="shared" si="28"/>
        <v>1567831530.650619</v>
      </c>
      <c r="AF30">
        <f t="shared" si="28"/>
        <v>3132820530.3512034</v>
      </c>
      <c r="AG30">
        <f t="shared" si="28"/>
        <v>2670286906.2976151</v>
      </c>
      <c r="AH30">
        <f t="shared" si="28"/>
        <v>4326181087.0588913</v>
      </c>
      <c r="AI30">
        <f t="shared" si="28"/>
        <v>9806691891.4337006</v>
      </c>
      <c r="AJ30">
        <f t="shared" si="28"/>
        <v>4901915256.2608795</v>
      </c>
      <c r="AK30">
        <f t="shared" si="28"/>
        <v>4198039227.1999993</v>
      </c>
      <c r="AL30">
        <f t="shared" si="28"/>
        <v>4544978000</v>
      </c>
    </row>
    <row r="31" spans="1:38" x14ac:dyDescent="0.2">
      <c r="A31" t="s">
        <v>1345</v>
      </c>
      <c r="C31">
        <f t="shared" ref="C31:AL31" si="29">C$2*C118</f>
        <v>-8243266.0982809933</v>
      </c>
      <c r="E31">
        <f t="shared" si="29"/>
        <v>-10639675.728108671</v>
      </c>
      <c r="F31">
        <f t="shared" si="29"/>
        <v>-44015119.429689318</v>
      </c>
      <c r="G31">
        <f t="shared" si="29"/>
        <v>-89044949.578028724</v>
      </c>
      <c r="H31">
        <f t="shared" si="29"/>
        <v>-66829186.506196298</v>
      </c>
      <c r="I31">
        <f t="shared" si="29"/>
        <v>-49762540.808362998</v>
      </c>
      <c r="J31">
        <f t="shared" si="29"/>
        <v>-66785534.573834792</v>
      </c>
      <c r="K31">
        <f t="shared" si="29"/>
        <v>-23205425.468728539</v>
      </c>
      <c r="L31">
        <f t="shared" si="29"/>
        <v>-16938094.250530928</v>
      </c>
      <c r="M31">
        <f t="shared" si="29"/>
        <v>-44749197.379033446</v>
      </c>
      <c r="N31">
        <f t="shared" si="29"/>
        <v>-43772605.381139524</v>
      </c>
      <c r="O31">
        <f t="shared" si="29"/>
        <v>-138474657.41228062</v>
      </c>
      <c r="P31">
        <f t="shared" si="29"/>
        <v>-223535476.93556812</v>
      </c>
      <c r="Q31">
        <f t="shared" si="29"/>
        <v>-188233871.30301303</v>
      </c>
      <c r="R31">
        <f t="shared" si="29"/>
        <v>71660962.47780253</v>
      </c>
      <c r="S31">
        <f t="shared" si="29"/>
        <v>-159295686.72361228</v>
      </c>
      <c r="T31">
        <f t="shared" si="29"/>
        <v>-164243195.99002773</v>
      </c>
      <c r="U31">
        <f t="shared" si="29"/>
        <v>-166026710.25381094</v>
      </c>
      <c r="V31">
        <f t="shared" si="29"/>
        <v>-119302267.82055493</v>
      </c>
      <c r="W31">
        <f t="shared" si="29"/>
        <v>-102236169.70398323</v>
      </c>
      <c r="X31">
        <f t="shared" si="29"/>
        <v>-153423435.94247812</v>
      </c>
      <c r="Y31">
        <f t="shared" si="29"/>
        <v>-320456962.30626708</v>
      </c>
      <c r="Z31">
        <f t="shared" si="29"/>
        <v>1053322905.1689566</v>
      </c>
      <c r="AA31">
        <f t="shared" si="29"/>
        <v>571766855.46563768</v>
      </c>
      <c r="AB31">
        <f t="shared" si="29"/>
        <v>460006452.88628745</v>
      </c>
      <c r="AC31">
        <f t="shared" si="29"/>
        <v>864549813.6900655</v>
      </c>
      <c r="AD31">
        <f t="shared" si="29"/>
        <v>1200745068.0768211</v>
      </c>
      <c r="AE31">
        <f t="shared" si="29"/>
        <v>1567831530.650619</v>
      </c>
      <c r="AF31">
        <f t="shared" si="29"/>
        <v>3132820530.3512034</v>
      </c>
      <c r="AG31">
        <f t="shared" si="29"/>
        <v>2670286906.2976151</v>
      </c>
      <c r="AH31">
        <f t="shared" si="29"/>
        <v>4326181087.0588913</v>
      </c>
      <c r="AI31">
        <f t="shared" si="29"/>
        <v>9806691891.4337006</v>
      </c>
      <c r="AJ31">
        <f t="shared" si="29"/>
        <v>4901915256.2608795</v>
      </c>
      <c r="AK31">
        <f t="shared" si="29"/>
        <v>4198039227.1999993</v>
      </c>
      <c r="AL31">
        <f t="shared" si="29"/>
        <v>4544978000</v>
      </c>
    </row>
    <row r="32" spans="1:38" x14ac:dyDescent="0.2">
      <c r="A32" t="s">
        <v>1346</v>
      </c>
      <c r="C32">
        <f t="shared" ref="C32:AL32" si="30">C$2*C119</f>
        <v>-8243266.0982809933</v>
      </c>
      <c r="E32">
        <f t="shared" si="30"/>
        <v>-10639675.728108671</v>
      </c>
      <c r="F32">
        <f t="shared" si="30"/>
        <v>-44015119.429689318</v>
      </c>
      <c r="G32">
        <f t="shared" si="30"/>
        <v>-89044949.578028724</v>
      </c>
      <c r="H32">
        <f t="shared" si="30"/>
        <v>-66829186.506196298</v>
      </c>
      <c r="I32">
        <f t="shared" si="30"/>
        <v>-49762540.808362998</v>
      </c>
      <c r="J32">
        <f t="shared" si="30"/>
        <v>-66785534.573834792</v>
      </c>
      <c r="K32">
        <f t="shared" si="30"/>
        <v>-23205425.468728539</v>
      </c>
      <c r="L32">
        <f t="shared" si="30"/>
        <v>-16938094.250530928</v>
      </c>
      <c r="M32">
        <f t="shared" si="30"/>
        <v>-44749197.379033446</v>
      </c>
      <c r="N32">
        <f t="shared" si="30"/>
        <v>-43772605.381139524</v>
      </c>
      <c r="O32">
        <f t="shared" si="30"/>
        <v>-138474657.41228062</v>
      </c>
      <c r="P32">
        <f t="shared" si="30"/>
        <v>-223535476.93556812</v>
      </c>
      <c r="Q32">
        <f t="shared" si="30"/>
        <v>-188233871.30301303</v>
      </c>
      <c r="R32">
        <f t="shared" si="30"/>
        <v>71660962.47780253</v>
      </c>
      <c r="S32">
        <f t="shared" si="30"/>
        <v>-159295686.72361228</v>
      </c>
      <c r="T32">
        <f t="shared" si="30"/>
        <v>-164243195.99002773</v>
      </c>
      <c r="U32">
        <f t="shared" si="30"/>
        <v>-166026710.25381094</v>
      </c>
      <c r="V32">
        <f t="shared" si="30"/>
        <v>-119302267.82055493</v>
      </c>
      <c r="W32">
        <f t="shared" si="30"/>
        <v>-102236169.70398323</v>
      </c>
      <c r="X32">
        <f t="shared" si="30"/>
        <v>-153423435.94247812</v>
      </c>
      <c r="Y32">
        <f t="shared" si="30"/>
        <v>-320456962.30626708</v>
      </c>
      <c r="Z32">
        <f t="shared" si="30"/>
        <v>1053322905.1689566</v>
      </c>
      <c r="AA32">
        <f t="shared" si="30"/>
        <v>571766855.46563768</v>
      </c>
      <c r="AB32">
        <f t="shared" si="30"/>
        <v>460006452.88628745</v>
      </c>
      <c r="AC32">
        <f t="shared" si="30"/>
        <v>864549813.6900655</v>
      </c>
      <c r="AD32">
        <f t="shared" si="30"/>
        <v>1200745068.0768211</v>
      </c>
      <c r="AE32">
        <f t="shared" si="30"/>
        <v>1567831530.650619</v>
      </c>
      <c r="AF32">
        <f t="shared" si="30"/>
        <v>3132820530.3512034</v>
      </c>
      <c r="AG32">
        <f t="shared" si="30"/>
        <v>2670286906.2976151</v>
      </c>
      <c r="AH32">
        <f t="shared" si="30"/>
        <v>4326181087.0588913</v>
      </c>
      <c r="AI32">
        <f t="shared" si="30"/>
        <v>9806691891.4337006</v>
      </c>
      <c r="AJ32">
        <f t="shared" si="30"/>
        <v>4901915256.2608795</v>
      </c>
      <c r="AK32">
        <f t="shared" si="30"/>
        <v>4198039227.1999993</v>
      </c>
      <c r="AL32">
        <f t="shared" si="30"/>
        <v>4544978000</v>
      </c>
    </row>
    <row r="33" spans="1:38" x14ac:dyDescent="0.2">
      <c r="A33" s="46" t="s">
        <v>1411</v>
      </c>
      <c r="C33">
        <f t="shared" ref="C33:AL33" si="31">C$2*C120</f>
        <v>-0.66</v>
      </c>
      <c r="E33">
        <f t="shared" si="31"/>
        <v>-0.61643835616438358</v>
      </c>
      <c r="F33">
        <f t="shared" si="31"/>
        <v>-1.6608695652173913</v>
      </c>
      <c r="G33">
        <f t="shared" si="31"/>
        <v>-3.7641509433962264</v>
      </c>
      <c r="H33">
        <f t="shared" si="31"/>
        <v>-1.3232758620689655</v>
      </c>
      <c r="I33">
        <f t="shared" si="31"/>
        <v>-0.85766423357664234</v>
      </c>
      <c r="J33">
        <f t="shared" si="31"/>
        <v>-1.3443983402489625</v>
      </c>
      <c r="K33">
        <f t="shared" si="31"/>
        <v>-0.43122676579925651</v>
      </c>
      <c r="L33">
        <f t="shared" si="31"/>
        <v>-0.22454308093994776</v>
      </c>
      <c r="M33">
        <f t="shared" si="31"/>
        <v>-0.66956521739130437</v>
      </c>
      <c r="N33">
        <f t="shared" si="31"/>
        <v>-0.39164248599770568</v>
      </c>
      <c r="O33">
        <f t="shared" si="31"/>
        <v>-3.4669822054339416</v>
      </c>
      <c r="P33">
        <f t="shared" si="31"/>
        <v>-5.6565854102237578</v>
      </c>
      <c r="Q33">
        <f t="shared" si="31"/>
        <v>-1.8689322921195888</v>
      </c>
      <c r="R33">
        <f t="shared" si="31"/>
        <v>0.23962601355040022</v>
      </c>
      <c r="S33">
        <f t="shared" si="31"/>
        <v>-1.4419349478041485</v>
      </c>
      <c r="T33">
        <f t="shared" si="31"/>
        <v>-1.6129525430674421</v>
      </c>
      <c r="U33">
        <f t="shared" si="31"/>
        <v>-0.84463782953672895</v>
      </c>
      <c r="V33">
        <f t="shared" si="31"/>
        <v>-0.33183760594153244</v>
      </c>
      <c r="W33">
        <f t="shared" si="31"/>
        <v>-0.17884451100541043</v>
      </c>
      <c r="X33">
        <f t="shared" si="31"/>
        <v>-0.22756244091366537</v>
      </c>
      <c r="Y33">
        <f t="shared" si="31"/>
        <v>-0.49741602067183466</v>
      </c>
      <c r="Z33">
        <f t="shared" si="31"/>
        <v>0.54427386166036862</v>
      </c>
      <c r="AA33">
        <f t="shared" si="31"/>
        <v>0.19657393175895418</v>
      </c>
      <c r="AB33">
        <f t="shared" si="31"/>
        <v>0.11992167563911636</v>
      </c>
      <c r="AC33">
        <f t="shared" si="31"/>
        <v>0.15499467800984862</v>
      </c>
      <c r="AD33">
        <f t="shared" si="31"/>
        <v>0.18424409513620277</v>
      </c>
      <c r="AE33">
        <f t="shared" si="31"/>
        <v>0.20409727189128438</v>
      </c>
      <c r="AF33">
        <f t="shared" si="31"/>
        <v>0.47504664179104478</v>
      </c>
      <c r="AG33">
        <f t="shared" si="31"/>
        <v>0.32264852994998172</v>
      </c>
      <c r="AH33">
        <f t="shared" si="31"/>
        <v>0.41345870944204494</v>
      </c>
      <c r="AI33">
        <f t="shared" si="31"/>
        <v>0.50245462521077422</v>
      </c>
      <c r="AJ33">
        <f t="shared" si="31"/>
        <v>0.35639822885261518</v>
      </c>
      <c r="AK33">
        <f t="shared" si="31"/>
        <v>0.30140578782057148</v>
      </c>
      <c r="AL33">
        <f t="shared" si="31"/>
        <v>0.31070271792705251</v>
      </c>
    </row>
    <row r="34" spans="1:38" x14ac:dyDescent="0.2">
      <c r="A34" t="s">
        <v>1347</v>
      </c>
      <c r="C34">
        <f t="shared" ref="C34:AL34" si="32">C$2*C121</f>
        <v>-8243266.0982809933</v>
      </c>
      <c r="E34">
        <f t="shared" si="32"/>
        <v>-10639675.728108671</v>
      </c>
      <c r="F34">
        <f t="shared" si="32"/>
        <v>-44015119.429689318</v>
      </c>
      <c r="G34">
        <f t="shared" si="32"/>
        <v>-89044949.578028724</v>
      </c>
      <c r="H34">
        <f t="shared" si="32"/>
        <v>-66829186.506196298</v>
      </c>
      <c r="I34">
        <f t="shared" si="32"/>
        <v>-49762540.808362998</v>
      </c>
      <c r="J34">
        <f t="shared" si="32"/>
        <v>-66785534.573834792</v>
      </c>
      <c r="K34">
        <f t="shared" si="32"/>
        <v>-23205425.468728539</v>
      </c>
      <c r="L34">
        <f t="shared" si="32"/>
        <v>-16938094.250530928</v>
      </c>
      <c r="M34">
        <f t="shared" si="32"/>
        <v>-44749197.379033446</v>
      </c>
      <c r="N34">
        <f t="shared" si="32"/>
        <v>-40825520.211605981</v>
      </c>
      <c r="O34">
        <f t="shared" si="32"/>
        <v>-138474657.41228062</v>
      </c>
      <c r="P34">
        <f t="shared" si="32"/>
        <v>-223535476.93556812</v>
      </c>
      <c r="Q34">
        <f t="shared" si="32"/>
        <v>-188233871.30301303</v>
      </c>
      <c r="R34">
        <f t="shared" si="32"/>
        <v>71660962.47780253</v>
      </c>
      <c r="S34">
        <f t="shared" si="32"/>
        <v>-159295686.72361228</v>
      </c>
      <c r="T34">
        <f t="shared" si="32"/>
        <v>-165547999.90591243</v>
      </c>
      <c r="U34">
        <f t="shared" si="32"/>
        <v>-166026710.25381094</v>
      </c>
      <c r="V34">
        <f t="shared" si="32"/>
        <v>-119302267.82055493</v>
      </c>
      <c r="W34">
        <f t="shared" si="32"/>
        <v>-102236169.70398323</v>
      </c>
      <c r="X34">
        <f t="shared" si="32"/>
        <v>-153423435.94247812</v>
      </c>
      <c r="Y34">
        <f t="shared" si="32"/>
        <v>-320456962.30626708</v>
      </c>
      <c r="Z34">
        <f t="shared" si="32"/>
        <v>1053322905.1689566</v>
      </c>
      <c r="AA34">
        <f t="shared" si="32"/>
        <v>571766855.46563768</v>
      </c>
      <c r="AB34">
        <f t="shared" si="32"/>
        <v>460006452.88628745</v>
      </c>
      <c r="AC34">
        <f t="shared" si="32"/>
        <v>864549813.6900655</v>
      </c>
      <c r="AD34">
        <f t="shared" si="32"/>
        <v>1200745068.0768211</v>
      </c>
      <c r="AE34">
        <f t="shared" si="32"/>
        <v>1567831530.650619</v>
      </c>
      <c r="AF34">
        <f t="shared" si="32"/>
        <v>3132820530.3512034</v>
      </c>
      <c r="AG34">
        <f t="shared" si="32"/>
        <v>2670286906.2976151</v>
      </c>
      <c r="AH34">
        <f t="shared" si="32"/>
        <v>4326181087.0588913</v>
      </c>
      <c r="AI34">
        <f t="shared" si="32"/>
        <v>9806691891.4337006</v>
      </c>
      <c r="AJ34">
        <f t="shared" si="32"/>
        <v>4901915256.2608795</v>
      </c>
      <c r="AK34">
        <f t="shared" si="32"/>
        <v>4198039227.1999993</v>
      </c>
      <c r="AL34">
        <f t="shared" si="32"/>
        <v>4544978000</v>
      </c>
    </row>
    <row r="35" spans="1:38" x14ac:dyDescent="0.2">
      <c r="A35" t="s">
        <v>1370</v>
      </c>
      <c r="C35">
        <f t="shared" ref="C35:AL35" si="33">C$2*C122</f>
        <v>0</v>
      </c>
      <c r="E35">
        <f t="shared" si="33"/>
        <v>0</v>
      </c>
      <c r="F35">
        <f t="shared" si="33"/>
        <v>0</v>
      </c>
      <c r="G35">
        <f t="shared" si="33"/>
        <v>0</v>
      </c>
      <c r="H35">
        <f t="shared" si="33"/>
        <v>0</v>
      </c>
      <c r="I35">
        <f t="shared" si="33"/>
        <v>0</v>
      </c>
      <c r="J35">
        <f t="shared" si="33"/>
        <v>0</v>
      </c>
      <c r="K35">
        <f t="shared" si="33"/>
        <v>0</v>
      </c>
      <c r="L35">
        <f t="shared" si="33"/>
        <v>0</v>
      </c>
      <c r="M35">
        <f t="shared" si="33"/>
        <v>0</v>
      </c>
      <c r="N35">
        <f t="shared" si="33"/>
        <v>-2947085.1695335372</v>
      </c>
      <c r="O35">
        <f t="shared" si="33"/>
        <v>0</v>
      </c>
      <c r="P35">
        <f t="shared" si="33"/>
        <v>0</v>
      </c>
      <c r="Q35">
        <f t="shared" si="33"/>
        <v>0</v>
      </c>
      <c r="R35">
        <f t="shared" si="33"/>
        <v>0</v>
      </c>
      <c r="S35">
        <f t="shared" si="33"/>
        <v>0</v>
      </c>
      <c r="T35">
        <f t="shared" si="33"/>
        <v>0</v>
      </c>
      <c r="U35">
        <f t="shared" si="33"/>
        <v>0</v>
      </c>
      <c r="V35">
        <f t="shared" si="33"/>
        <v>0</v>
      </c>
      <c r="W35">
        <f t="shared" si="33"/>
        <v>0</v>
      </c>
      <c r="X35">
        <f t="shared" si="33"/>
        <v>0</v>
      </c>
      <c r="Y35">
        <f t="shared" si="33"/>
        <v>0</v>
      </c>
      <c r="Z35">
        <f t="shared" si="33"/>
        <v>0</v>
      </c>
      <c r="AA35">
        <f t="shared" si="33"/>
        <v>0</v>
      </c>
      <c r="AB35">
        <f t="shared" si="33"/>
        <v>0</v>
      </c>
      <c r="AC35">
        <f t="shared" si="33"/>
        <v>0</v>
      </c>
      <c r="AD35">
        <f t="shared" si="33"/>
        <v>0</v>
      </c>
      <c r="AE35">
        <f t="shared" si="33"/>
        <v>0</v>
      </c>
      <c r="AF35">
        <f t="shared" si="33"/>
        <v>0</v>
      </c>
      <c r="AG35">
        <f t="shared" si="33"/>
        <v>0</v>
      </c>
      <c r="AH35">
        <f t="shared" si="33"/>
        <v>0</v>
      </c>
      <c r="AI35">
        <f t="shared" si="33"/>
        <v>0</v>
      </c>
      <c r="AJ35">
        <f t="shared" si="33"/>
        <v>0</v>
      </c>
      <c r="AK35">
        <f t="shared" si="33"/>
        <v>0</v>
      </c>
      <c r="AL35">
        <f t="shared" si="33"/>
        <v>0</v>
      </c>
    </row>
    <row r="36" spans="1:38" x14ac:dyDescent="0.2">
      <c r="A36" t="s">
        <v>1371</v>
      </c>
      <c r="C36">
        <f t="shared" ref="C36:AL36" si="34">C$2*C123</f>
        <v>0</v>
      </c>
      <c r="E36">
        <f t="shared" si="34"/>
        <v>0</v>
      </c>
      <c r="F36">
        <f t="shared" si="34"/>
        <v>0</v>
      </c>
      <c r="G36">
        <f t="shared" si="34"/>
        <v>0</v>
      </c>
      <c r="H36">
        <f t="shared" si="34"/>
        <v>0</v>
      </c>
      <c r="I36">
        <f t="shared" si="34"/>
        <v>0</v>
      </c>
      <c r="J36">
        <f t="shared" si="34"/>
        <v>0</v>
      </c>
      <c r="K36">
        <f t="shared" si="34"/>
        <v>0</v>
      </c>
      <c r="L36">
        <f t="shared" si="34"/>
        <v>0</v>
      </c>
      <c r="M36">
        <f t="shared" si="34"/>
        <v>0</v>
      </c>
      <c r="N36">
        <f t="shared" si="34"/>
        <v>0</v>
      </c>
      <c r="O36">
        <f t="shared" si="34"/>
        <v>0</v>
      </c>
      <c r="P36">
        <f t="shared" si="34"/>
        <v>0</v>
      </c>
      <c r="Q36">
        <f t="shared" si="34"/>
        <v>0</v>
      </c>
      <c r="R36">
        <f t="shared" si="34"/>
        <v>0</v>
      </c>
      <c r="S36">
        <f t="shared" si="34"/>
        <v>0</v>
      </c>
      <c r="T36">
        <f t="shared" si="34"/>
        <v>1304803.9158847001</v>
      </c>
      <c r="U36">
        <f t="shared" si="34"/>
        <v>0</v>
      </c>
      <c r="V36">
        <f t="shared" si="34"/>
        <v>0</v>
      </c>
      <c r="W36">
        <f t="shared" si="34"/>
        <v>0</v>
      </c>
      <c r="X36">
        <f t="shared" si="34"/>
        <v>0</v>
      </c>
      <c r="Y36">
        <f t="shared" si="34"/>
        <v>0</v>
      </c>
      <c r="Z36">
        <f t="shared" si="34"/>
        <v>0</v>
      </c>
      <c r="AA36">
        <f t="shared" si="34"/>
        <v>0</v>
      </c>
      <c r="AB36">
        <f t="shared" si="34"/>
        <v>0</v>
      </c>
      <c r="AC36">
        <f t="shared" si="34"/>
        <v>0</v>
      </c>
      <c r="AD36">
        <f t="shared" si="34"/>
        <v>0</v>
      </c>
      <c r="AE36">
        <f t="shared" si="34"/>
        <v>0</v>
      </c>
      <c r="AF36">
        <f t="shared" si="34"/>
        <v>0</v>
      </c>
      <c r="AG36">
        <f t="shared" si="34"/>
        <v>0</v>
      </c>
      <c r="AH36">
        <f t="shared" si="34"/>
        <v>0</v>
      </c>
      <c r="AI36">
        <f t="shared" si="34"/>
        <v>0</v>
      </c>
      <c r="AJ36">
        <f t="shared" si="34"/>
        <v>0</v>
      </c>
      <c r="AK36">
        <f t="shared" si="34"/>
        <v>0</v>
      </c>
      <c r="AL36">
        <f t="shared" si="34"/>
        <v>0</v>
      </c>
    </row>
    <row r="37" spans="1:38" x14ac:dyDescent="0.2">
      <c r="A37" t="s">
        <v>1379</v>
      </c>
      <c r="C37">
        <f t="shared" ref="C37:AL37" si="35">C$2*C124</f>
        <v>0</v>
      </c>
      <c r="E37">
        <f t="shared" si="35"/>
        <v>0</v>
      </c>
      <c r="F37">
        <f t="shared" si="35"/>
        <v>0</v>
      </c>
      <c r="G37">
        <f t="shared" si="35"/>
        <v>0</v>
      </c>
      <c r="H37">
        <f t="shared" si="35"/>
        <v>0</v>
      </c>
      <c r="I37">
        <f t="shared" si="35"/>
        <v>0</v>
      </c>
      <c r="J37">
        <f t="shared" si="35"/>
        <v>0</v>
      </c>
      <c r="K37">
        <f t="shared" si="35"/>
        <v>0</v>
      </c>
      <c r="L37">
        <f t="shared" si="35"/>
        <v>0</v>
      </c>
      <c r="M37">
        <f t="shared" si="35"/>
        <v>0</v>
      </c>
      <c r="N37">
        <f t="shared" si="35"/>
        <v>0</v>
      </c>
      <c r="O37">
        <f t="shared" si="35"/>
        <v>0</v>
      </c>
      <c r="P37">
        <f t="shared" si="35"/>
        <v>0</v>
      </c>
      <c r="Q37">
        <f t="shared" si="35"/>
        <v>0</v>
      </c>
      <c r="R37">
        <f t="shared" si="35"/>
        <v>0</v>
      </c>
      <c r="S37">
        <f t="shared" si="35"/>
        <v>0</v>
      </c>
      <c r="T37">
        <f t="shared" si="35"/>
        <v>0</v>
      </c>
      <c r="U37">
        <f t="shared" si="35"/>
        <v>0</v>
      </c>
      <c r="V37">
        <f t="shared" si="35"/>
        <v>0</v>
      </c>
      <c r="W37">
        <f t="shared" si="35"/>
        <v>0</v>
      </c>
      <c r="X37">
        <f t="shared" si="35"/>
        <v>0</v>
      </c>
      <c r="Y37">
        <f t="shared" si="35"/>
        <v>0</v>
      </c>
      <c r="Z37">
        <f t="shared" si="35"/>
        <v>40890777.755646348</v>
      </c>
      <c r="AA37">
        <f t="shared" si="35"/>
        <v>0</v>
      </c>
      <c r="AB37">
        <f t="shared" si="35"/>
        <v>0</v>
      </c>
      <c r="AC37">
        <f t="shared" si="35"/>
        <v>0</v>
      </c>
      <c r="AD37">
        <f t="shared" si="35"/>
        <v>536346.20572945662</v>
      </c>
      <c r="AE37">
        <f t="shared" si="35"/>
        <v>0</v>
      </c>
      <c r="AF37">
        <f t="shared" si="35"/>
        <v>0</v>
      </c>
      <c r="AG37">
        <f t="shared" si="35"/>
        <v>0</v>
      </c>
      <c r="AH37">
        <f t="shared" si="35"/>
        <v>0</v>
      </c>
      <c r="AI37">
        <f t="shared" si="35"/>
        <v>0</v>
      </c>
      <c r="AJ37">
        <f t="shared" si="35"/>
        <v>0</v>
      </c>
      <c r="AK37">
        <f t="shared" si="35"/>
        <v>0</v>
      </c>
      <c r="AL37">
        <f t="shared" si="35"/>
        <v>0</v>
      </c>
    </row>
    <row r="38" spans="1:38" x14ac:dyDescent="0.2">
      <c r="A38" t="s">
        <v>1312</v>
      </c>
      <c r="C38">
        <f t="shared" ref="C38:AL38" si="36">C$2*C125</f>
        <v>-8243266.0982809933</v>
      </c>
      <c r="E38">
        <f t="shared" si="36"/>
        <v>-10639675.728108671</v>
      </c>
      <c r="F38">
        <f t="shared" si="36"/>
        <v>-44015119.429689318</v>
      </c>
      <c r="G38">
        <f t="shared" si="36"/>
        <v>-89044949.578028724</v>
      </c>
      <c r="H38">
        <f t="shared" si="36"/>
        <v>-66829186.506196298</v>
      </c>
      <c r="I38">
        <f t="shared" si="36"/>
        <v>-49762540.808362998</v>
      </c>
      <c r="J38">
        <f t="shared" si="36"/>
        <v>-66785534.573834792</v>
      </c>
      <c r="K38">
        <f t="shared" si="36"/>
        <v>-23205425.468728539</v>
      </c>
      <c r="L38">
        <f t="shared" si="36"/>
        <v>-16938094.250530928</v>
      </c>
      <c r="M38">
        <f t="shared" si="36"/>
        <v>-44749197.379033446</v>
      </c>
      <c r="N38">
        <f t="shared" si="36"/>
        <v>-43772605.381139524</v>
      </c>
      <c r="O38">
        <f t="shared" si="36"/>
        <v>-138474657.41228062</v>
      </c>
      <c r="P38">
        <f t="shared" si="36"/>
        <v>-223535476.93556812</v>
      </c>
      <c r="Q38">
        <f t="shared" si="36"/>
        <v>-188233871.30301303</v>
      </c>
      <c r="R38">
        <f t="shared" si="36"/>
        <v>71660962.47780253</v>
      </c>
      <c r="S38">
        <f t="shared" si="36"/>
        <v>-159295686.72361228</v>
      </c>
      <c r="T38">
        <f t="shared" si="36"/>
        <v>-164243195.99002773</v>
      </c>
      <c r="U38">
        <f t="shared" si="36"/>
        <v>-166026710.25381094</v>
      </c>
      <c r="V38">
        <f t="shared" si="36"/>
        <v>-119302267.82055493</v>
      </c>
      <c r="W38">
        <f t="shared" si="36"/>
        <v>-102236169.70398323</v>
      </c>
      <c r="X38">
        <f t="shared" si="36"/>
        <v>-153423435.94247812</v>
      </c>
      <c r="Y38">
        <f t="shared" si="36"/>
        <v>-320456962.30626708</v>
      </c>
      <c r="Z38">
        <f t="shared" si="36"/>
        <v>1094213682.924603</v>
      </c>
      <c r="AA38">
        <f t="shared" si="36"/>
        <v>571766855.46563768</v>
      </c>
      <c r="AB38">
        <f t="shared" si="36"/>
        <v>460006452.88628745</v>
      </c>
      <c r="AC38">
        <f t="shared" si="36"/>
        <v>864549813.6900655</v>
      </c>
      <c r="AD38">
        <f t="shared" si="36"/>
        <v>1201281414.2825506</v>
      </c>
      <c r="AE38">
        <f t="shared" si="36"/>
        <v>1567831530.650619</v>
      </c>
      <c r="AF38">
        <f t="shared" si="36"/>
        <v>3132820530.3512034</v>
      </c>
      <c r="AG38">
        <f t="shared" si="36"/>
        <v>2670286906.2976151</v>
      </c>
      <c r="AH38">
        <f t="shared" si="36"/>
        <v>4326181087.0588913</v>
      </c>
      <c r="AI38">
        <f t="shared" si="36"/>
        <v>9806691891.4337006</v>
      </c>
      <c r="AJ38">
        <f t="shared" si="36"/>
        <v>4901915256.2608795</v>
      </c>
      <c r="AK38">
        <f t="shared" si="36"/>
        <v>4198039227.1999993</v>
      </c>
      <c r="AL38">
        <f t="shared" si="36"/>
        <v>4544978000</v>
      </c>
    </row>
    <row r="39" spans="1:38" x14ac:dyDescent="0.2">
      <c r="A39" t="s">
        <v>1313</v>
      </c>
      <c r="C39">
        <f t="shared" ref="C39:AL39" si="37">C$2*C126</f>
        <v>-1.5737144369445533</v>
      </c>
      <c r="E39">
        <f t="shared" si="37"/>
        <v>-0.68566799136700307</v>
      </c>
      <c r="F39">
        <f t="shared" si="37"/>
        <v>-2.8575260781578407</v>
      </c>
      <c r="G39">
        <f t="shared" si="37"/>
        <v>-5.3784042226328133</v>
      </c>
      <c r="H39">
        <f t="shared" si="37"/>
        <v>-3.5264912749198047</v>
      </c>
      <c r="I39">
        <f t="shared" si="37"/>
        <v>-2.5198903643383819</v>
      </c>
      <c r="J39">
        <f t="shared" si="37"/>
        <v>-2.7415049686172925</v>
      </c>
      <c r="K39">
        <f t="shared" si="37"/>
        <v>-0.8001870851285704</v>
      </c>
      <c r="L39">
        <f t="shared" si="37"/>
        <v>-0.55147283606379771</v>
      </c>
      <c r="M39">
        <f t="shared" si="37"/>
        <v>-1.4335240718824567</v>
      </c>
      <c r="N39">
        <f t="shared" si="37"/>
        <v>-1.2444505514345072</v>
      </c>
      <c r="O39">
        <f t="shared" si="37"/>
        <v>-3.290090967658545</v>
      </c>
      <c r="P39">
        <f t="shared" si="37"/>
        <v>-5.0861927826499898</v>
      </c>
      <c r="Q39">
        <f t="shared" si="37"/>
        <v>-3.7311149088519953</v>
      </c>
      <c r="R39">
        <f t="shared" si="37"/>
        <v>1.28889714041948</v>
      </c>
      <c r="S39">
        <f t="shared" si="37"/>
        <v>-2.8539239391632649</v>
      </c>
      <c r="T39">
        <f t="shared" si="37"/>
        <v>-2.8407170124427048</v>
      </c>
      <c r="U39">
        <f t="shared" si="37"/>
        <v>-2.4998339896170401</v>
      </c>
      <c r="V39">
        <f t="shared" si="37"/>
        <v>-1.5830780271655485</v>
      </c>
      <c r="W39">
        <f t="shared" si="37"/>
        <v>-1.2811550088218451</v>
      </c>
      <c r="X39">
        <f t="shared" si="37"/>
        <v>-1.8504568794992002</v>
      </c>
      <c r="Y39">
        <f t="shared" si="37"/>
        <v>-3.5404020456816125</v>
      </c>
      <c r="Z39">
        <f t="shared" si="37"/>
        <v>11.119101827395422</v>
      </c>
      <c r="AA39">
        <f t="shared" si="37"/>
        <v>5.9838605208277009</v>
      </c>
      <c r="AB39">
        <f t="shared" si="37"/>
        <v>4.7071870456177711</v>
      </c>
      <c r="AC39">
        <f t="shared" si="37"/>
        <v>8.3864822444371327</v>
      </c>
      <c r="AD39">
        <f t="shared" si="37"/>
        <v>11.464400147467137</v>
      </c>
      <c r="AE39">
        <f t="shared" si="37"/>
        <v>14.742979850173114</v>
      </c>
      <c r="AF39">
        <f t="shared" si="37"/>
        <v>29.028958031604791</v>
      </c>
      <c r="AG39">
        <f t="shared" si="37"/>
        <v>24.458909275001314</v>
      </c>
      <c r="AH39">
        <f t="shared" si="37"/>
        <v>40.205457273275876</v>
      </c>
      <c r="AI39">
        <f t="shared" si="37"/>
        <v>92.780610070899499</v>
      </c>
      <c r="AJ39">
        <f t="shared" si="37"/>
        <v>45.771848384456995</v>
      </c>
      <c r="AK39">
        <f t="shared" si="37"/>
        <v>39.340690349999988</v>
      </c>
      <c r="AL39">
        <f t="shared" si="37"/>
        <v>42.127000000000002</v>
      </c>
    </row>
    <row r="40" spans="1:38" x14ac:dyDescent="0.2">
      <c r="A40" t="s">
        <v>1314</v>
      </c>
      <c r="C40">
        <f t="shared" ref="C40:AL40" si="38">C$2*C127</f>
        <v>-1.5737144369445533</v>
      </c>
      <c r="E40">
        <f t="shared" si="38"/>
        <v>-0.68566799136700307</v>
      </c>
      <c r="F40">
        <f t="shared" si="38"/>
        <v>-2.8575260781578407</v>
      </c>
      <c r="G40">
        <f t="shared" si="38"/>
        <v>-5.3784042226328133</v>
      </c>
      <c r="H40">
        <f t="shared" si="38"/>
        <v>-3.5264912749198047</v>
      </c>
      <c r="I40">
        <f t="shared" si="38"/>
        <v>-2.5198903643383819</v>
      </c>
      <c r="J40">
        <f t="shared" si="38"/>
        <v>-2.7415049686172925</v>
      </c>
      <c r="K40">
        <f t="shared" si="38"/>
        <v>-0.8001870851285704</v>
      </c>
      <c r="L40">
        <f t="shared" si="38"/>
        <v>-0.55147283606379771</v>
      </c>
      <c r="M40">
        <f t="shared" si="38"/>
        <v>-1.4335240718824567</v>
      </c>
      <c r="N40">
        <f t="shared" si="38"/>
        <v>-1.2444505514345072</v>
      </c>
      <c r="O40">
        <f t="shared" si="38"/>
        <v>-3.290090967658545</v>
      </c>
      <c r="P40">
        <f t="shared" si="38"/>
        <v>-5.0861927826499898</v>
      </c>
      <c r="Q40">
        <f t="shared" si="38"/>
        <v>-3.7311149088519953</v>
      </c>
      <c r="R40">
        <f t="shared" si="38"/>
        <v>1.2717118452138869</v>
      </c>
      <c r="S40">
        <f t="shared" si="38"/>
        <v>-2.8539239391632649</v>
      </c>
      <c r="T40">
        <f t="shared" si="38"/>
        <v>-2.8407170124427048</v>
      </c>
      <c r="U40">
        <f t="shared" si="38"/>
        <v>-2.4998339896170401</v>
      </c>
      <c r="V40">
        <f t="shared" si="38"/>
        <v>-1.5830780271655485</v>
      </c>
      <c r="W40">
        <f t="shared" si="38"/>
        <v>-1.2811550088218451</v>
      </c>
      <c r="X40">
        <f t="shared" si="38"/>
        <v>-1.8504568794992002</v>
      </c>
      <c r="Y40">
        <f t="shared" si="38"/>
        <v>-3.5404020456816125</v>
      </c>
      <c r="Z40">
        <f t="shared" si="38"/>
        <v>9.4765072392574634</v>
      </c>
      <c r="AA40">
        <f t="shared" si="38"/>
        <v>5.2652444767560143</v>
      </c>
      <c r="AB40">
        <f t="shared" si="38"/>
        <v>4.1766081589729938</v>
      </c>
      <c r="AC40">
        <f t="shared" si="38"/>
        <v>7.5029792527217127</v>
      </c>
      <c r="AD40">
        <f t="shared" si="38"/>
        <v>10.324664460292041</v>
      </c>
      <c r="AE40">
        <f t="shared" si="38"/>
        <v>13.52638967620142</v>
      </c>
      <c r="AF40">
        <f t="shared" si="38"/>
        <v>27.285938918007329</v>
      </c>
      <c r="AG40">
        <f t="shared" si="38"/>
        <v>23.297805222730872</v>
      </c>
      <c r="AH40">
        <f t="shared" si="38"/>
        <v>37.582559141818678</v>
      </c>
      <c r="AI40">
        <f t="shared" si="38"/>
        <v>87.400791973856499</v>
      </c>
      <c r="AJ40">
        <f t="shared" si="38"/>
        <v>43.184400030953995</v>
      </c>
      <c r="AK40">
        <f t="shared" si="38"/>
        <v>36.919724789999997</v>
      </c>
      <c r="AL40">
        <f t="shared" si="38"/>
        <v>39.490200000000002</v>
      </c>
    </row>
    <row r="41" spans="1:38" x14ac:dyDescent="0.2">
      <c r="A41" t="s">
        <v>1315</v>
      </c>
      <c r="C41">
        <f t="shared" ref="C41:AL41" si="39">C$2*C128</f>
        <v>38378648.586057328</v>
      </c>
      <c r="E41">
        <f t="shared" si="39"/>
        <v>36688538.46101965</v>
      </c>
      <c r="F41">
        <f t="shared" si="39"/>
        <v>35496064.502224907</v>
      </c>
      <c r="G41">
        <f t="shared" si="39"/>
        <v>36948112.756340511</v>
      </c>
      <c r="H41">
        <f t="shared" si="39"/>
        <v>41252585.821813703</v>
      </c>
      <c r="I41">
        <f t="shared" si="39"/>
        <v>41817262.962956242</v>
      </c>
      <c r="J41">
        <f t="shared" si="39"/>
        <v>50426203.5066531</v>
      </c>
      <c r="K41">
        <f t="shared" si="39"/>
        <v>58013565.672289066</v>
      </c>
      <c r="L41">
        <f t="shared" si="39"/>
        <v>60493194.31462355</v>
      </c>
      <c r="M41">
        <f t="shared" si="39"/>
        <v>60471889.868386984</v>
      </c>
      <c r="N41">
        <f t="shared" si="39"/>
        <v>66322130.450971745</v>
      </c>
      <c r="O41">
        <f t="shared" si="39"/>
        <v>76505337.786248028</v>
      </c>
      <c r="P41">
        <f t="shared" si="39"/>
        <v>78987802.898051247</v>
      </c>
      <c r="Q41">
        <f t="shared" si="39"/>
        <v>88372710.831311971</v>
      </c>
      <c r="R41">
        <f t="shared" si="39"/>
        <v>95239189.218405724</v>
      </c>
      <c r="S41">
        <f t="shared" si="39"/>
        <v>93378390.20474188</v>
      </c>
      <c r="T41">
        <f t="shared" si="39"/>
        <v>93037496.074587911</v>
      </c>
      <c r="U41">
        <f t="shared" si="39"/>
        <v>104291817.84093755</v>
      </c>
      <c r="V41">
        <f t="shared" si="39"/>
        <v>118846945.93376829</v>
      </c>
      <c r="W41">
        <f t="shared" si="39"/>
        <v>120250717.87644641</v>
      </c>
      <c r="X41">
        <f t="shared" si="39"/>
        <v>121786499.2379425</v>
      </c>
      <c r="Y41">
        <f t="shared" si="39"/>
        <v>130937074.65290324</v>
      </c>
      <c r="Z41">
        <f t="shared" si="39"/>
        <v>132930829.24823704</v>
      </c>
      <c r="AA41">
        <f t="shared" si="39"/>
        <v>135316784.43458349</v>
      </c>
      <c r="AB41">
        <f t="shared" si="39"/>
        <v>136878471.80580038</v>
      </c>
      <c r="AC41">
        <f t="shared" si="39"/>
        <v>140084159.37875199</v>
      </c>
      <c r="AD41">
        <f t="shared" si="39"/>
        <v>140414098.47618845</v>
      </c>
      <c r="AE41">
        <f t="shared" si="39"/>
        <v>139107277.79890579</v>
      </c>
      <c r="AF41">
        <f t="shared" si="39"/>
        <v>138288063.12000322</v>
      </c>
      <c r="AG41">
        <f t="shared" si="39"/>
        <v>137818005.25015286</v>
      </c>
      <c r="AH41">
        <f t="shared" si="39"/>
        <v>132499457.3664747</v>
      </c>
      <c r="AI41">
        <f t="shared" si="39"/>
        <v>128362705.10543582</v>
      </c>
      <c r="AJ41">
        <f t="shared" si="39"/>
        <v>121011230.85597</v>
      </c>
      <c r="AK41">
        <f t="shared" si="39"/>
        <v>113296940.89999999</v>
      </c>
      <c r="AL41">
        <f t="shared" si="39"/>
        <v>111137000</v>
      </c>
    </row>
    <row r="81" spans="1:48" ht="18" x14ac:dyDescent="0.2">
      <c r="A81" s="23"/>
    </row>
    <row r="82" spans="1:48" ht="18" x14ac:dyDescent="0.2">
      <c r="A82" s="23"/>
    </row>
    <row r="83" spans="1:48" ht="18" x14ac:dyDescent="0.2">
      <c r="A83" s="23"/>
    </row>
    <row r="84" spans="1:48" ht="18" x14ac:dyDescent="0.2">
      <c r="A84" s="23"/>
    </row>
    <row r="85" spans="1:48" ht="18" x14ac:dyDescent="0.2">
      <c r="A85" s="23"/>
    </row>
    <row r="86" spans="1:48" ht="18" x14ac:dyDescent="0.2">
      <c r="A86" s="23"/>
    </row>
    <row r="87" spans="1:48" ht="18" x14ac:dyDescent="0.2">
      <c r="A87" s="23"/>
    </row>
    <row r="88" spans="1:48" ht="18" x14ac:dyDescent="0.2">
      <c r="A88" s="23"/>
    </row>
    <row r="89" spans="1:48" ht="18" x14ac:dyDescent="0.2">
      <c r="A89" s="23"/>
    </row>
    <row r="90" spans="1:48" x14ac:dyDescent="0.2">
      <c r="A90" t="s">
        <v>1285</v>
      </c>
      <c r="B90" s="19">
        <v>14214200000</v>
      </c>
      <c r="C90" s="19">
        <v>5000000</v>
      </c>
      <c r="D90" s="19"/>
      <c r="E90" s="19">
        <v>7300000</v>
      </c>
      <c r="F90" s="19">
        <v>11500000</v>
      </c>
      <c r="G90" s="19">
        <v>10600000</v>
      </c>
      <c r="H90" s="19">
        <v>23200000</v>
      </c>
      <c r="I90" s="19">
        <v>27400000</v>
      </c>
      <c r="J90" s="19">
        <v>24100000</v>
      </c>
      <c r="K90" s="19">
        <v>26900000</v>
      </c>
      <c r="L90" s="19">
        <v>38300000</v>
      </c>
      <c r="M90" s="19">
        <v>34500000</v>
      </c>
      <c r="N90" s="19">
        <v>59276000</v>
      </c>
      <c r="O90" s="19">
        <v>21973000</v>
      </c>
      <c r="P90" s="19">
        <v>21988000</v>
      </c>
      <c r="Q90" s="19">
        <v>57497000</v>
      </c>
      <c r="R90" s="19">
        <v>174017000</v>
      </c>
      <c r="S90" s="19">
        <v>66193000</v>
      </c>
      <c r="T90" s="19">
        <v>63447000</v>
      </c>
      <c r="U90" s="19">
        <v>125024000</v>
      </c>
      <c r="V90" s="19">
        <v>238457000</v>
      </c>
      <c r="W90" s="19">
        <v>379268000</v>
      </c>
      <c r="X90" s="19">
        <v>459074000</v>
      </c>
      <c r="Y90" s="19">
        <v>445824000</v>
      </c>
      <c r="Z90" s="19">
        <v>1378477000</v>
      </c>
      <c r="AA90" s="19">
        <v>2104745000</v>
      </c>
      <c r="AB90" s="19">
        <v>2819557000</v>
      </c>
      <c r="AC90" s="19">
        <v>4103728000</v>
      </c>
      <c r="AD90" s="19">
        <v>4860400000</v>
      </c>
      <c r="AE90" s="19">
        <v>5872200000</v>
      </c>
      <c r="AF90" s="19">
        <v>5145600000</v>
      </c>
      <c r="AG90" s="19">
        <v>6557600000</v>
      </c>
      <c r="AH90" s="19">
        <v>8497100000</v>
      </c>
      <c r="AI90" s="19">
        <v>16071700000</v>
      </c>
      <c r="AJ90" s="19">
        <v>12172900000</v>
      </c>
      <c r="AK90" s="19">
        <v>13117200000</v>
      </c>
      <c r="AL90" s="19">
        <v>14202000000</v>
      </c>
    </row>
    <row r="91" spans="1:48" x14ac:dyDescent="0.2">
      <c r="A91" t="s">
        <v>1332</v>
      </c>
      <c r="B91" s="19">
        <v>13654800000</v>
      </c>
      <c r="C91" s="19">
        <v>5000000</v>
      </c>
      <c r="D91" s="19"/>
      <c r="E91" s="19">
        <v>7300000</v>
      </c>
      <c r="F91" s="19">
        <v>11500000</v>
      </c>
      <c r="G91" s="19">
        <v>10600000</v>
      </c>
      <c r="H91" s="19">
        <v>23200000</v>
      </c>
      <c r="I91" s="19">
        <v>27400000</v>
      </c>
      <c r="J91" s="19">
        <v>24100000</v>
      </c>
      <c r="K91" s="19">
        <v>26900000</v>
      </c>
      <c r="L91" s="19">
        <v>38300000</v>
      </c>
      <c r="M91" s="19">
        <v>34500000</v>
      </c>
      <c r="N91" s="19">
        <v>59276000</v>
      </c>
      <c r="O91" s="19">
        <v>21973000</v>
      </c>
      <c r="P91" s="19">
        <v>21988000</v>
      </c>
      <c r="Q91" s="19">
        <v>57497000</v>
      </c>
      <c r="R91" s="19">
        <v>174017000</v>
      </c>
      <c r="S91" s="19">
        <v>66193000</v>
      </c>
      <c r="T91" s="19">
        <v>63447000</v>
      </c>
      <c r="U91" s="19">
        <v>125024000</v>
      </c>
      <c r="V91" s="19">
        <v>238457000</v>
      </c>
      <c r="W91" s="19">
        <v>379268000</v>
      </c>
      <c r="X91" s="19">
        <v>459074000</v>
      </c>
      <c r="Y91" s="19">
        <v>445824000</v>
      </c>
      <c r="Z91" s="19">
        <v>1378477000</v>
      </c>
      <c r="AA91" s="19">
        <v>2076239000</v>
      </c>
      <c r="AB91" s="19">
        <v>2787616000</v>
      </c>
      <c r="AC91" s="19">
        <v>4028839000</v>
      </c>
      <c r="AD91" s="19">
        <v>4741400000</v>
      </c>
      <c r="AE91" s="19">
        <v>5533800000</v>
      </c>
      <c r="AF91" s="19">
        <v>5016600000</v>
      </c>
      <c r="AG91" s="19">
        <v>6383600000</v>
      </c>
      <c r="AH91" s="19">
        <v>7940100000</v>
      </c>
      <c r="AI91" s="19">
        <v>15790500000</v>
      </c>
      <c r="AJ91" s="19">
        <v>11807800000</v>
      </c>
      <c r="AK91" s="19">
        <v>12581100000</v>
      </c>
      <c r="AL91" s="19">
        <v>13687000000</v>
      </c>
    </row>
    <row r="92" spans="1:48" x14ac:dyDescent="0.2">
      <c r="A92" t="s">
        <v>1349</v>
      </c>
      <c r="B92" s="19">
        <v>2051000000</v>
      </c>
      <c r="C92" s="19">
        <v>6300000</v>
      </c>
      <c r="D92" s="19"/>
      <c r="E92" s="19">
        <v>12800000</v>
      </c>
      <c r="J92" s="19">
        <v>1100000</v>
      </c>
      <c r="K92" s="19">
        <v>2600000</v>
      </c>
      <c r="L92" s="19">
        <v>5000000</v>
      </c>
      <c r="M92" s="19">
        <v>3600000</v>
      </c>
      <c r="N92" s="19">
        <v>15566000</v>
      </c>
      <c r="O92" s="19">
        <v>6509000</v>
      </c>
      <c r="P92" s="19">
        <v>6483000</v>
      </c>
      <c r="Q92" s="19">
        <v>6676000</v>
      </c>
      <c r="R92" s="19">
        <v>15214000</v>
      </c>
      <c r="S92" s="19">
        <v>9557000</v>
      </c>
      <c r="T92" s="19">
        <v>8146000</v>
      </c>
      <c r="U92">
        <v>0</v>
      </c>
      <c r="V92" s="19">
        <v>923000</v>
      </c>
      <c r="W92" s="19">
        <v>1686000</v>
      </c>
      <c r="X92" s="19">
        <v>2093000</v>
      </c>
      <c r="Y92" s="19">
        <v>4216000</v>
      </c>
      <c r="Z92" s="19">
        <v>84455000</v>
      </c>
      <c r="AA92" s="19">
        <v>155355000</v>
      </c>
      <c r="AB92" s="19">
        <v>205018000</v>
      </c>
      <c r="AC92" s="19">
        <v>392709000</v>
      </c>
      <c r="AD92" s="19">
        <v>299700000</v>
      </c>
      <c r="AE92" s="19">
        <v>397100000</v>
      </c>
      <c r="AF92" s="19">
        <v>417500000</v>
      </c>
      <c r="AG92" s="19">
        <v>765100000</v>
      </c>
      <c r="AH92" s="19">
        <v>1119900000</v>
      </c>
      <c r="AI92" s="19">
        <v>2437500000</v>
      </c>
      <c r="AJ92" s="19">
        <v>1560400000</v>
      </c>
      <c r="AK92" s="19">
        <v>1815800000</v>
      </c>
      <c r="AL92" s="19">
        <v>1970500000</v>
      </c>
    </row>
    <row r="93" spans="1:48" x14ac:dyDescent="0.2">
      <c r="A93" t="s">
        <v>1350</v>
      </c>
      <c r="B93" s="19">
        <v>12163200000</v>
      </c>
      <c r="C93" s="19">
        <v>-1300000</v>
      </c>
      <c r="D93" s="19"/>
      <c r="E93" s="19">
        <v>-5500000</v>
      </c>
      <c r="J93" s="19">
        <v>23000000</v>
      </c>
      <c r="K93" s="19">
        <v>24300000</v>
      </c>
      <c r="L93" s="19">
        <v>33300000</v>
      </c>
      <c r="M93" s="19">
        <v>30900000</v>
      </c>
      <c r="N93" s="19">
        <v>43710000</v>
      </c>
      <c r="O93" s="19">
        <v>15464000</v>
      </c>
      <c r="P93" s="19">
        <v>15505000</v>
      </c>
      <c r="Q93" s="19">
        <v>50821000</v>
      </c>
      <c r="R93" s="19">
        <v>158803000</v>
      </c>
      <c r="S93" s="19">
        <v>56636000</v>
      </c>
      <c r="T93" s="19">
        <v>55301000</v>
      </c>
      <c r="U93" s="19">
        <v>125024000</v>
      </c>
      <c r="V93" s="19">
        <v>237534000</v>
      </c>
      <c r="W93" s="19">
        <v>377582000</v>
      </c>
      <c r="X93" s="19">
        <v>456981000</v>
      </c>
      <c r="Y93" s="19">
        <v>441608000</v>
      </c>
      <c r="Z93" s="19">
        <v>1294022000</v>
      </c>
      <c r="AA93" s="19">
        <v>1949390000</v>
      </c>
      <c r="AB93" s="19">
        <v>2614539000</v>
      </c>
      <c r="AC93" s="19">
        <v>3711019000</v>
      </c>
      <c r="AD93" s="19">
        <v>4560700000</v>
      </c>
      <c r="AE93" s="19">
        <v>5475100000</v>
      </c>
      <c r="AF93" s="19">
        <v>4728100000</v>
      </c>
      <c r="AG93" s="19">
        <v>5792500000</v>
      </c>
      <c r="AH93" s="19">
        <v>7377200000</v>
      </c>
      <c r="AI93" s="19">
        <v>13634200000</v>
      </c>
      <c r="AJ93" s="19">
        <v>10612500000</v>
      </c>
      <c r="AK93" s="19">
        <v>11301400000</v>
      </c>
      <c r="AL93" s="19">
        <v>12231500000</v>
      </c>
    </row>
    <row r="94" spans="1:48" x14ac:dyDescent="0.2">
      <c r="A94" t="s">
        <v>1287</v>
      </c>
      <c r="B94" s="19">
        <v>8322300000</v>
      </c>
      <c r="C94" s="19">
        <v>2000000</v>
      </c>
      <c r="D94" s="19"/>
      <c r="E94" s="19">
        <v>4100000</v>
      </c>
      <c r="F94" s="19">
        <v>29800000</v>
      </c>
      <c r="G94" s="19">
        <v>49400000</v>
      </c>
      <c r="H94" s="19">
        <v>52400000</v>
      </c>
      <c r="I94" s="19">
        <v>35000000</v>
      </c>
      <c r="J94" s="19">
        <v>40300000</v>
      </c>
      <c r="K94" s="19">
        <v>38000000</v>
      </c>
      <c r="L94" s="19">
        <v>45800000</v>
      </c>
      <c r="M94" s="19">
        <v>54700000</v>
      </c>
      <c r="N94" s="19">
        <v>68986000</v>
      </c>
      <c r="O94" s="19">
        <v>101147000</v>
      </c>
      <c r="P94" s="19">
        <v>137458000</v>
      </c>
      <c r="Q94" s="19">
        <v>150809000</v>
      </c>
      <c r="R94" s="19">
        <v>153157000</v>
      </c>
      <c r="S94" s="19">
        <v>-67785000</v>
      </c>
      <c r="T94" s="19">
        <v>162956000</v>
      </c>
      <c r="U94" s="19">
        <v>239478000</v>
      </c>
      <c r="V94" s="19">
        <v>323783000</v>
      </c>
      <c r="W94" s="19">
        <v>451685000</v>
      </c>
      <c r="X94" s="19">
        <v>554453000</v>
      </c>
      <c r="Y94" s="19">
        <v>646767000</v>
      </c>
      <c r="Z94" s="19">
        <v>836309000</v>
      </c>
      <c r="AA94" s="19">
        <v>1206340000</v>
      </c>
      <c r="AB94" s="19">
        <v>1790620000</v>
      </c>
      <c r="AC94" s="19">
        <v>2459103000</v>
      </c>
      <c r="AD94" s="19">
        <v>3230000000</v>
      </c>
      <c r="AE94" s="19">
        <v>3395500000</v>
      </c>
      <c r="AF94" s="19">
        <v>2193700000</v>
      </c>
      <c r="AG94" s="19">
        <v>3582700000</v>
      </c>
      <c r="AH94" s="19">
        <v>3800600000</v>
      </c>
      <c r="AI94" s="19">
        <v>4687400000</v>
      </c>
      <c r="AJ94" s="19">
        <v>5873600000</v>
      </c>
      <c r="AK94" s="19">
        <v>7254300000</v>
      </c>
      <c r="AL94" s="19">
        <v>8240800000</v>
      </c>
    </row>
    <row r="95" spans="1:48" x14ac:dyDescent="0.2">
      <c r="A95" s="46" t="s">
        <v>1408</v>
      </c>
      <c r="B95" s="19"/>
      <c r="C95" s="48">
        <f>C94/C$3</f>
        <v>0.16013070356606174</v>
      </c>
      <c r="D95" s="48"/>
      <c r="E95" s="48">
        <f t="shared" ref="E95:AV95" si="40">E94/E$3</f>
        <v>0.23754457606230525</v>
      </c>
      <c r="F95" s="48">
        <f t="shared" si="40"/>
        <v>1.1244752640633153</v>
      </c>
      <c r="G95" s="48">
        <f t="shared" si="40"/>
        <v>2.0882605637372982</v>
      </c>
      <c r="H95" s="48">
        <f t="shared" si="40"/>
        <v>1.0375654530223068</v>
      </c>
      <c r="I95" s="48">
        <f t="shared" si="40"/>
        <v>0.60322981277792131</v>
      </c>
      <c r="J95" s="48">
        <f t="shared" si="40"/>
        <v>0.8112423364993101</v>
      </c>
      <c r="K95" s="48">
        <f t="shared" si="40"/>
        <v>0.70615456383052455</v>
      </c>
      <c r="L95" s="48">
        <f t="shared" si="40"/>
        <v>0.60715644599316432</v>
      </c>
      <c r="M95" s="48">
        <f t="shared" si="40"/>
        <v>0.81845529163534303</v>
      </c>
      <c r="N95" s="48">
        <f t="shared" si="40"/>
        <v>0.6172319034653353</v>
      </c>
      <c r="O95" s="48">
        <f t="shared" si="40"/>
        <v>2.5324117472915106</v>
      </c>
      <c r="P95" s="48">
        <f t="shared" si="40"/>
        <v>3.4783870908448971</v>
      </c>
      <c r="Q95" s="48">
        <f t="shared" si="40"/>
        <v>1.4973490588659615</v>
      </c>
      <c r="R95" s="48">
        <f t="shared" si="40"/>
        <v>0.51213938647149559</v>
      </c>
      <c r="S95" s="48">
        <f t="shared" si="40"/>
        <v>-0.61358573133553684</v>
      </c>
      <c r="T95" s="48">
        <f t="shared" si="40"/>
        <v>1.6003116173169012</v>
      </c>
      <c r="U95" s="48">
        <f t="shared" si="40"/>
        <v>1.2183110647231166</v>
      </c>
      <c r="V95" s="48">
        <f t="shared" si="40"/>
        <v>0.90059793101481578</v>
      </c>
      <c r="W95" s="48">
        <f t="shared" si="40"/>
        <v>0.7901448497862833</v>
      </c>
      <c r="X95" s="48">
        <f t="shared" si="40"/>
        <v>0.82238203881191563</v>
      </c>
      <c r="Y95" s="48">
        <f t="shared" si="40"/>
        <v>1.0039172347093326</v>
      </c>
      <c r="Z95" s="48">
        <f t="shared" si="40"/>
        <v>0.43213826143684647</v>
      </c>
      <c r="AA95" s="48">
        <f t="shared" si="40"/>
        <v>0.41474071917823546</v>
      </c>
      <c r="AB95" s="48">
        <f t="shared" si="40"/>
        <v>0.46680682300340753</v>
      </c>
      <c r="AC95" s="48">
        <f t="shared" si="40"/>
        <v>0.44086283016040456</v>
      </c>
      <c r="AD95" s="48">
        <f t="shared" si="40"/>
        <v>0.49561596637918581</v>
      </c>
      <c r="AE95" s="48">
        <f t="shared" si="40"/>
        <v>0.44201961317825367</v>
      </c>
      <c r="AF95" s="48">
        <f t="shared" si="40"/>
        <v>0.33264268029429367</v>
      </c>
      <c r="AG95" s="48">
        <f t="shared" si="40"/>
        <v>0.43289463972039693</v>
      </c>
      <c r="AH95" s="48">
        <f t="shared" si="40"/>
        <v>0.36322824668759524</v>
      </c>
      <c r="AI95" s="48">
        <f t="shared" si="40"/>
        <v>0.24016312904357609</v>
      </c>
      <c r="AJ95" s="48">
        <f t="shared" si="40"/>
        <v>0.42704545622551116</v>
      </c>
      <c r="AK95" s="48">
        <f t="shared" si="40"/>
        <v>0.52083553493736923</v>
      </c>
      <c r="AL95" s="48">
        <f t="shared" si="40"/>
        <v>0.56335563294107349</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c r="AV95" s="48" t="e">
        <f t="shared" si="40"/>
        <v>#DIV/0!</v>
      </c>
    </row>
    <row r="96" spans="1:48" x14ac:dyDescent="0.2">
      <c r="A96" t="s">
        <v>1333</v>
      </c>
      <c r="B96" s="19">
        <v>2773800000</v>
      </c>
      <c r="C96" s="19">
        <v>1700000</v>
      </c>
      <c r="D96" s="19"/>
      <c r="E96" s="19">
        <v>3300000</v>
      </c>
      <c r="F96" s="19">
        <v>27800000</v>
      </c>
      <c r="G96" s="19">
        <v>46300000</v>
      </c>
      <c r="H96" s="19">
        <v>8500000</v>
      </c>
      <c r="I96" s="19">
        <v>5800000</v>
      </c>
      <c r="J96" s="19">
        <v>5900000</v>
      </c>
      <c r="K96" s="19">
        <v>5800000</v>
      </c>
      <c r="L96" s="19">
        <v>5800000</v>
      </c>
      <c r="M96" s="19">
        <v>6400000</v>
      </c>
      <c r="N96" s="19">
        <v>8309000</v>
      </c>
      <c r="O96" s="19">
        <v>9607000</v>
      </c>
      <c r="P96" s="19">
        <v>12532000</v>
      </c>
      <c r="Q96" s="19">
        <v>14785000</v>
      </c>
      <c r="R96" s="19">
        <v>17062000</v>
      </c>
      <c r="S96" s="19">
        <v>25476000</v>
      </c>
      <c r="T96" s="19">
        <v>25892000</v>
      </c>
      <c r="U96" s="19">
        <v>37865000</v>
      </c>
      <c r="V96" s="19">
        <v>48880000</v>
      </c>
      <c r="W96" s="19">
        <v>52923000</v>
      </c>
      <c r="X96" s="19">
        <v>65201000</v>
      </c>
      <c r="Y96" s="19">
        <v>117261000</v>
      </c>
      <c r="Z96" s="19">
        <v>210755000</v>
      </c>
      <c r="AA96" s="19">
        <v>346393000</v>
      </c>
      <c r="AB96" s="19">
        <v>519267000</v>
      </c>
      <c r="AC96" s="19">
        <v>838526000</v>
      </c>
      <c r="AD96" s="19">
        <v>1177700000</v>
      </c>
      <c r="AE96" s="19">
        <v>1320400000</v>
      </c>
      <c r="AF96" s="19">
        <v>1127200000</v>
      </c>
      <c r="AG96" s="19">
        <v>1341900000</v>
      </c>
      <c r="AH96" s="19">
        <v>1346000000</v>
      </c>
      <c r="AI96" s="19">
        <v>1824900000</v>
      </c>
      <c r="AJ96" s="19">
        <v>2115900000</v>
      </c>
      <c r="AK96" s="19">
        <v>2631300000</v>
      </c>
      <c r="AL96" s="19">
        <v>2954400000</v>
      </c>
    </row>
    <row r="97" spans="1:48" x14ac:dyDescent="0.2">
      <c r="A97" s="46" t="s">
        <v>1409</v>
      </c>
      <c r="B97" s="19"/>
      <c r="C97" s="48">
        <f>C96/C$3</f>
        <v>0.13611109803115246</v>
      </c>
      <c r="D97" s="48"/>
      <c r="E97" s="48">
        <f t="shared" ref="E97:AV97" si="41">E96/E$3</f>
        <v>0.19119441487941641</v>
      </c>
      <c r="F97" s="48">
        <f t="shared" si="41"/>
        <v>1.049007125535576</v>
      </c>
      <c r="G97" s="48">
        <f t="shared" si="41"/>
        <v>1.9572158724906257</v>
      </c>
      <c r="H97" s="48">
        <f t="shared" si="41"/>
        <v>0.16830737310476351</v>
      </c>
      <c r="I97" s="48">
        <f t="shared" si="41"/>
        <v>9.9963797546055527E-2</v>
      </c>
      <c r="J97" s="48">
        <f t="shared" si="41"/>
        <v>0.11876748847012233</v>
      </c>
      <c r="K97" s="48">
        <f t="shared" si="41"/>
        <v>0.10778148605834321</v>
      </c>
      <c r="L97" s="48">
        <f t="shared" si="41"/>
        <v>7.6888807571186754E-2</v>
      </c>
      <c r="M97" s="48">
        <f t="shared" si="41"/>
        <v>9.5760765383294255E-2</v>
      </c>
      <c r="N97" s="48">
        <f t="shared" si="41"/>
        <v>7.4342328673839192E-2</v>
      </c>
      <c r="O97" s="48">
        <f t="shared" si="41"/>
        <v>0.24052991839826729</v>
      </c>
      <c r="P97" s="48">
        <f t="shared" si="41"/>
        <v>0.31712339058089195</v>
      </c>
      <c r="Q97" s="48">
        <f t="shared" si="41"/>
        <v>0.14679698052061377</v>
      </c>
      <c r="R97" s="48">
        <f t="shared" si="41"/>
        <v>5.7053364926034446E-2</v>
      </c>
      <c r="S97" s="48">
        <f t="shared" si="41"/>
        <v>0.2306072153353122</v>
      </c>
      <c r="T97" s="48">
        <f t="shared" si="41"/>
        <v>0.25427273862618871</v>
      </c>
      <c r="U97" s="48">
        <f t="shared" si="41"/>
        <v>0.19263292856020514</v>
      </c>
      <c r="V97" s="48">
        <f t="shared" si="41"/>
        <v>0.13595904314928267</v>
      </c>
      <c r="W97" s="48">
        <f t="shared" si="41"/>
        <v>9.2579642638651871E-2</v>
      </c>
      <c r="X97" s="48">
        <f t="shared" si="41"/>
        <v>9.670816338368754E-2</v>
      </c>
      <c r="Y97" s="48">
        <f t="shared" si="41"/>
        <v>0.18201352088039596</v>
      </c>
      <c r="Z97" s="48">
        <f t="shared" si="41"/>
        <v>0.10890149369326718</v>
      </c>
      <c r="AA97" s="48">
        <f t="shared" si="41"/>
        <v>0.11909020834781779</v>
      </c>
      <c r="AB97" s="48">
        <f t="shared" si="41"/>
        <v>0.13537064176682403</v>
      </c>
      <c r="AC97" s="48">
        <f t="shared" si="41"/>
        <v>0.15032918325221978</v>
      </c>
      <c r="AD97" s="48">
        <f t="shared" si="41"/>
        <v>0.18070802588382884</v>
      </c>
      <c r="AE97" s="48">
        <f t="shared" si="41"/>
        <v>0.17188711448698754</v>
      </c>
      <c r="AF97" s="48">
        <f t="shared" si="41"/>
        <v>0.17092347596650767</v>
      </c>
      <c r="AG97" s="48">
        <f t="shared" si="41"/>
        <v>0.16214065287096341</v>
      </c>
      <c r="AH97" s="48">
        <f t="shared" si="41"/>
        <v>0.12863895701770858</v>
      </c>
      <c r="AI97" s="48">
        <f t="shared" si="41"/>
        <v>9.3500382769045098E-2</v>
      </c>
      <c r="AJ97" s="48">
        <f t="shared" si="41"/>
        <v>0.15383844334438149</v>
      </c>
      <c r="AK97" s="48">
        <f t="shared" si="41"/>
        <v>0.18891892299473409</v>
      </c>
      <c r="AL97" s="48">
        <f t="shared" si="41"/>
        <v>0.20196799849057223</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c r="AV97" s="48" t="e">
        <f t="shared" si="41"/>
        <v>#DIV/0!</v>
      </c>
    </row>
    <row r="98" spans="1:48" x14ac:dyDescent="0.2">
      <c r="A98" t="s">
        <v>1336</v>
      </c>
      <c r="B98" s="19">
        <v>5525000000</v>
      </c>
      <c r="E98" s="52">
        <v>18000000</v>
      </c>
      <c r="F98" s="34">
        <v>23809313</v>
      </c>
      <c r="G98" s="34">
        <v>36755883</v>
      </c>
      <c r="H98" s="52">
        <v>39700000</v>
      </c>
      <c r="I98" s="19">
        <v>23300000</v>
      </c>
      <c r="J98" s="19">
        <v>28300000</v>
      </c>
      <c r="K98" s="19">
        <v>27800000</v>
      </c>
      <c r="L98" s="19">
        <v>37000000</v>
      </c>
      <c r="M98" s="19">
        <v>44900000</v>
      </c>
      <c r="N98" s="19">
        <v>56256000</v>
      </c>
      <c r="O98" s="19">
        <v>91540000</v>
      </c>
      <c r="P98" s="19">
        <v>124926000</v>
      </c>
      <c r="Q98" s="19">
        <v>136024000</v>
      </c>
      <c r="R98" s="19">
        <v>136095000</v>
      </c>
      <c r="S98" s="19">
        <v>155581000</v>
      </c>
      <c r="T98" s="19">
        <v>137064000</v>
      </c>
      <c r="U98" s="19">
        <v>201613000</v>
      </c>
      <c r="V98" s="19">
        <v>274903000</v>
      </c>
      <c r="W98" s="19">
        <v>398762000</v>
      </c>
      <c r="X98" s="19">
        <v>489252000</v>
      </c>
      <c r="Y98" s="19">
        <v>529506000</v>
      </c>
      <c r="Z98" s="19">
        <v>625554000</v>
      </c>
      <c r="AA98" s="19">
        <v>859947000</v>
      </c>
      <c r="AB98" s="19">
        <v>1271353000</v>
      </c>
      <c r="AC98" s="19">
        <v>1620577000</v>
      </c>
      <c r="AD98" s="19">
        <v>2052300000</v>
      </c>
      <c r="AE98" s="19">
        <v>2075100000</v>
      </c>
      <c r="AF98" s="19">
        <v>1468800000</v>
      </c>
      <c r="AG98" s="19">
        <v>2450000000</v>
      </c>
      <c r="AH98" s="19">
        <v>2735000000</v>
      </c>
      <c r="AI98" s="19">
        <v>2908100000</v>
      </c>
      <c r="AJ98" s="19">
        <v>3847600000</v>
      </c>
      <c r="AK98" s="19">
        <v>4625100000</v>
      </c>
      <c r="AL98" s="19">
        <v>5233000000</v>
      </c>
    </row>
    <row r="99" spans="1:48" x14ac:dyDescent="0.2">
      <c r="A99" t="s">
        <v>1355</v>
      </c>
      <c r="C99" s="19">
        <v>300000</v>
      </c>
      <c r="D99" s="19"/>
      <c r="E99" s="19">
        <v>800000</v>
      </c>
      <c r="F99" s="19">
        <v>2000000</v>
      </c>
      <c r="G99" s="19">
        <v>3100000</v>
      </c>
      <c r="H99" s="19">
        <v>4200000</v>
      </c>
      <c r="I99" s="19">
        <v>5900000</v>
      </c>
      <c r="J99" s="19">
        <v>6100000</v>
      </c>
      <c r="K99" s="19">
        <v>4400000</v>
      </c>
      <c r="L99" s="19">
        <v>3000000</v>
      </c>
      <c r="M99" s="19">
        <v>3400000</v>
      </c>
      <c r="N99" s="19">
        <v>4421000</v>
      </c>
    </row>
    <row r="100" spans="1:48" x14ac:dyDescent="0.2">
      <c r="A100" s="46" t="s">
        <v>1410</v>
      </c>
      <c r="C100" s="48">
        <f>C99/C$3</f>
        <v>2.4019605534909259E-2</v>
      </c>
      <c r="D100" s="48"/>
      <c r="E100" s="48">
        <f t="shared" ref="E100:AV100" si="42">E99/E$3</f>
        <v>4.635016118288883E-2</v>
      </c>
      <c r="F100" s="48">
        <f t="shared" si="42"/>
        <v>7.5468138527739287E-2</v>
      </c>
      <c r="G100" s="48">
        <f t="shared" si="42"/>
        <v>0.13104469124667256</v>
      </c>
      <c r="H100" s="48">
        <f t="shared" si="42"/>
        <v>8.3163643181177263E-2</v>
      </c>
      <c r="I100" s="48">
        <f t="shared" si="42"/>
        <v>0.10168731129684959</v>
      </c>
      <c r="J100" s="48">
        <f t="shared" si="42"/>
        <v>0.12279350502843156</v>
      </c>
      <c r="K100" s="48">
        <f t="shared" si="42"/>
        <v>8.1765265285639682E-2</v>
      </c>
      <c r="L100" s="48">
        <f t="shared" si="42"/>
        <v>3.977007288164832E-2</v>
      </c>
      <c r="M100" s="48">
        <f t="shared" si="42"/>
        <v>5.087290660987507E-2</v>
      </c>
      <c r="N100" s="48">
        <f t="shared" si="42"/>
        <v>3.9555594544113983E-2</v>
      </c>
      <c r="O100" s="48">
        <f t="shared" si="42"/>
        <v>0</v>
      </c>
      <c r="P100" s="48">
        <f t="shared" si="42"/>
        <v>0</v>
      </c>
      <c r="Q100" s="48">
        <f t="shared" si="42"/>
        <v>0</v>
      </c>
      <c r="R100" s="48">
        <f t="shared" si="42"/>
        <v>0</v>
      </c>
      <c r="S100" s="48">
        <f t="shared" si="42"/>
        <v>0</v>
      </c>
      <c r="T100" s="48">
        <f t="shared" si="42"/>
        <v>0</v>
      </c>
      <c r="U100" s="48">
        <f t="shared" si="42"/>
        <v>0</v>
      </c>
      <c r="V100" s="48">
        <f t="shared" si="42"/>
        <v>0</v>
      </c>
      <c r="W100" s="48">
        <f t="shared" si="42"/>
        <v>0</v>
      </c>
      <c r="X100" s="48">
        <f t="shared" si="42"/>
        <v>0</v>
      </c>
      <c r="Y100" s="48">
        <f t="shared" si="42"/>
        <v>0</v>
      </c>
      <c r="Z100" s="48">
        <f t="shared" si="42"/>
        <v>0</v>
      </c>
      <c r="AA100" s="48">
        <f t="shared" si="42"/>
        <v>0</v>
      </c>
      <c r="AB100" s="48">
        <f t="shared" si="42"/>
        <v>0</v>
      </c>
      <c r="AC100" s="48">
        <f t="shared" si="42"/>
        <v>0</v>
      </c>
      <c r="AD100" s="48">
        <f t="shared" si="42"/>
        <v>0</v>
      </c>
      <c r="AE100" s="48">
        <f t="shared" si="42"/>
        <v>0</v>
      </c>
      <c r="AF100" s="48">
        <f t="shared" si="42"/>
        <v>0</v>
      </c>
      <c r="AG100" s="48">
        <f t="shared" si="42"/>
        <v>0</v>
      </c>
      <c r="AH100" s="48">
        <f t="shared" si="42"/>
        <v>0</v>
      </c>
      <c r="AI100" s="48">
        <f t="shared" si="42"/>
        <v>0</v>
      </c>
      <c r="AJ100" s="48">
        <f t="shared" si="42"/>
        <v>0</v>
      </c>
      <c r="AK100" s="48">
        <f t="shared" si="42"/>
        <v>0</v>
      </c>
      <c r="AL100" s="48">
        <f t="shared" si="42"/>
        <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c r="AV100" s="48" t="e">
        <f t="shared" si="42"/>
        <v>#DIV/0!</v>
      </c>
    </row>
    <row r="101" spans="1:48" x14ac:dyDescent="0.2">
      <c r="A101" t="s">
        <v>1356</v>
      </c>
      <c r="C101" s="19">
        <v>300000</v>
      </c>
      <c r="D101" s="19"/>
      <c r="E101" s="19">
        <v>800000</v>
      </c>
      <c r="F101" s="19">
        <v>2000000</v>
      </c>
      <c r="G101" s="19">
        <v>3100000</v>
      </c>
      <c r="H101" s="19">
        <v>4200000</v>
      </c>
      <c r="I101" s="19">
        <v>5900000</v>
      </c>
      <c r="J101" s="19">
        <v>6100000</v>
      </c>
      <c r="K101" s="19">
        <v>4400000</v>
      </c>
      <c r="L101" s="19">
        <v>3000000</v>
      </c>
      <c r="M101" s="19">
        <v>3400000</v>
      </c>
      <c r="N101" s="19">
        <v>4421000</v>
      </c>
    </row>
    <row r="102" spans="1:48" x14ac:dyDescent="0.2">
      <c r="A102" t="s">
        <v>1358</v>
      </c>
      <c r="S102" s="19">
        <v>-248842000</v>
      </c>
      <c r="AF102" s="19">
        <v>-402300000</v>
      </c>
      <c r="AG102" s="19">
        <v>-209200000</v>
      </c>
      <c r="AH102" s="19">
        <v>-280400000</v>
      </c>
      <c r="AI102" s="19">
        <v>-45600000</v>
      </c>
      <c r="AJ102" s="19">
        <v>-89900000</v>
      </c>
      <c r="AK102" s="19">
        <v>-2100000</v>
      </c>
      <c r="AL102" s="19">
        <v>53400000</v>
      </c>
    </row>
    <row r="103" spans="1:48" x14ac:dyDescent="0.2">
      <c r="A103" s="46"/>
      <c r="C103" s="48">
        <f>C102/C$3</f>
        <v>0</v>
      </c>
      <c r="D103" s="48"/>
      <c r="E103" s="48">
        <f t="shared" ref="E103:AV103" si="43">E102/E$3</f>
        <v>0</v>
      </c>
      <c r="F103" s="48">
        <f t="shared" si="43"/>
        <v>0</v>
      </c>
      <c r="G103" s="48">
        <f t="shared" si="43"/>
        <v>0</v>
      </c>
      <c r="H103" s="48">
        <f t="shared" si="43"/>
        <v>0</v>
      </c>
      <c r="I103" s="48">
        <f t="shared" si="43"/>
        <v>0</v>
      </c>
      <c r="J103" s="48">
        <f t="shared" si="43"/>
        <v>0</v>
      </c>
      <c r="K103" s="48">
        <f t="shared" si="43"/>
        <v>0</v>
      </c>
      <c r="L103" s="48">
        <f t="shared" si="43"/>
        <v>0</v>
      </c>
      <c r="M103" s="48">
        <f t="shared" si="43"/>
        <v>0</v>
      </c>
      <c r="N103" s="48">
        <f t="shared" si="43"/>
        <v>0</v>
      </c>
      <c r="O103" s="48">
        <f t="shared" si="43"/>
        <v>0</v>
      </c>
      <c r="P103" s="48">
        <f t="shared" si="43"/>
        <v>0</v>
      </c>
      <c r="Q103" s="48">
        <f t="shared" si="43"/>
        <v>0</v>
      </c>
      <c r="R103" s="48">
        <f t="shared" si="43"/>
        <v>0</v>
      </c>
      <c r="S103" s="48">
        <f t="shared" si="43"/>
        <v>-2.252502774315817</v>
      </c>
      <c r="T103" s="48">
        <f t="shared" si="43"/>
        <v>0</v>
      </c>
      <c r="U103" s="48">
        <f t="shared" si="43"/>
        <v>0</v>
      </c>
      <c r="V103" s="48">
        <f t="shared" si="43"/>
        <v>0</v>
      </c>
      <c r="W103" s="48">
        <f t="shared" si="43"/>
        <v>0</v>
      </c>
      <c r="X103" s="48">
        <f t="shared" si="43"/>
        <v>0</v>
      </c>
      <c r="Y103" s="48">
        <f t="shared" si="43"/>
        <v>0</v>
      </c>
      <c r="Z103" s="48">
        <f t="shared" si="43"/>
        <v>0</v>
      </c>
      <c r="AA103" s="48">
        <f t="shared" si="43"/>
        <v>0</v>
      </c>
      <c r="AB103" s="48">
        <f t="shared" si="43"/>
        <v>0</v>
      </c>
      <c r="AC103" s="48">
        <f t="shared" si="43"/>
        <v>0</v>
      </c>
      <c r="AD103" s="48">
        <f t="shared" si="43"/>
        <v>0</v>
      </c>
      <c r="AE103" s="48">
        <f t="shared" si="43"/>
        <v>0</v>
      </c>
      <c r="AF103" s="48">
        <f t="shared" si="43"/>
        <v>-6.1002940366683849E-2</v>
      </c>
      <c r="AG103" s="48">
        <f t="shared" si="43"/>
        <v>-2.5277460750134546E-2</v>
      </c>
      <c r="AH103" s="48">
        <f t="shared" si="43"/>
        <v>-2.6798189857180896E-2</v>
      </c>
      <c r="AI103" s="48">
        <f t="shared" si="43"/>
        <v>-2.3363567616134892E-3</v>
      </c>
      <c r="AJ103" s="48">
        <f t="shared" si="43"/>
        <v>-6.5362616648517863E-3</v>
      </c>
      <c r="AK103" s="48">
        <f t="shared" si="43"/>
        <v>-1.507732825177447E-4</v>
      </c>
      <c r="AL103" s="48">
        <f t="shared" si="43"/>
        <v>3.6505182505403998E-3</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c r="AV103" s="48" t="e">
        <f t="shared" si="43"/>
        <v>#DIV/0!</v>
      </c>
    </row>
    <row r="104" spans="1:48" x14ac:dyDescent="0.2">
      <c r="A104" t="s">
        <v>1293</v>
      </c>
      <c r="B104" s="19">
        <v>3840900000</v>
      </c>
      <c r="C104" s="19">
        <v>-3300000</v>
      </c>
      <c r="D104" s="19"/>
      <c r="E104" s="19">
        <v>-9600000</v>
      </c>
      <c r="F104" s="19">
        <v>-18300000</v>
      </c>
      <c r="G104" s="19">
        <v>-38800000</v>
      </c>
      <c r="H104" s="19">
        <v>-29200000</v>
      </c>
      <c r="I104" s="19">
        <v>-7600000</v>
      </c>
      <c r="J104" s="19">
        <v>-17300000</v>
      </c>
      <c r="K104" s="19">
        <v>-13700000</v>
      </c>
      <c r="L104" s="19">
        <v>-12500000</v>
      </c>
      <c r="M104" s="19">
        <v>-23800000</v>
      </c>
      <c r="N104" s="19">
        <v>-25276000</v>
      </c>
      <c r="O104" s="19">
        <v>-85683000</v>
      </c>
      <c r="P104" s="19">
        <v>-121953000</v>
      </c>
      <c r="Q104" s="19">
        <v>-99988000</v>
      </c>
      <c r="R104" s="19">
        <v>5646000</v>
      </c>
      <c r="S104" s="19">
        <v>124421000</v>
      </c>
      <c r="T104" s="19">
        <v>-107655000</v>
      </c>
      <c r="U104" s="19">
        <v>-114454000</v>
      </c>
      <c r="V104" s="19">
        <v>-86249000</v>
      </c>
      <c r="W104" s="19">
        <v>-74103000</v>
      </c>
      <c r="X104" s="19">
        <v>-97472000</v>
      </c>
      <c r="Y104" s="19">
        <v>-205159000</v>
      </c>
      <c r="Z104" s="19">
        <v>457713000</v>
      </c>
      <c r="AA104" s="19">
        <v>743050000</v>
      </c>
      <c r="AB104" s="19">
        <v>823919000</v>
      </c>
      <c r="AC104" s="19">
        <v>1251916000</v>
      </c>
      <c r="AD104" s="19">
        <v>1330700000</v>
      </c>
      <c r="AE104" s="19">
        <v>2079600000</v>
      </c>
      <c r="AF104" s="19">
        <v>2534400000</v>
      </c>
      <c r="AG104" s="19">
        <v>2209800000</v>
      </c>
      <c r="AH104" s="19">
        <v>3576600000</v>
      </c>
      <c r="AI104" s="19">
        <v>8946800000</v>
      </c>
      <c r="AJ104" s="19">
        <v>4738900000</v>
      </c>
      <c r="AK104" s="19">
        <v>4047100000</v>
      </c>
      <c r="AL104" s="19">
        <v>3990700000</v>
      </c>
    </row>
    <row r="105" spans="1:48" x14ac:dyDescent="0.2">
      <c r="A105" t="s">
        <v>1295</v>
      </c>
      <c r="B105" s="19">
        <v>682200000</v>
      </c>
      <c r="U105" s="19">
        <v>-12043000</v>
      </c>
      <c r="V105" s="19">
        <v>-7752000</v>
      </c>
      <c r="W105" s="19">
        <v>-2337000</v>
      </c>
      <c r="X105" s="19">
        <v>-9118000</v>
      </c>
      <c r="Y105" s="19">
        <v>-21282000</v>
      </c>
      <c r="Z105" s="19">
        <v>-45304000</v>
      </c>
      <c r="AA105" s="19">
        <v>-46437000</v>
      </c>
      <c r="AB105" s="19">
        <v>-37372000</v>
      </c>
      <c r="AC105" s="19">
        <v>-14241000</v>
      </c>
      <c r="AD105" s="19">
        <v>-7200000</v>
      </c>
      <c r="AE105" s="19">
        <v>-25100000</v>
      </c>
      <c r="AF105" s="19">
        <v>-28200000</v>
      </c>
      <c r="AG105" s="19">
        <v>-30200000</v>
      </c>
      <c r="AH105" s="19">
        <v>-56900000</v>
      </c>
      <c r="AI105" s="19">
        <v>-11500000</v>
      </c>
      <c r="AJ105" s="19">
        <v>100700000</v>
      </c>
      <c r="AK105" s="19">
        <v>422900000</v>
      </c>
      <c r="AL105" s="19">
        <v>656200000</v>
      </c>
    </row>
    <row r="106" spans="1:48" x14ac:dyDescent="0.2">
      <c r="A106" t="s">
        <v>1337</v>
      </c>
      <c r="B106" s="19">
        <v>718800000</v>
      </c>
      <c r="AI106" s="19">
        <v>45800000</v>
      </c>
      <c r="AJ106" s="19">
        <v>160100000</v>
      </c>
      <c r="AK106" s="19">
        <v>495900000</v>
      </c>
      <c r="AL106" s="19">
        <v>711400000</v>
      </c>
    </row>
    <row r="107" spans="1:48" x14ac:dyDescent="0.2">
      <c r="A107" t="s">
        <v>1338</v>
      </c>
      <c r="B107" s="19">
        <v>36600000</v>
      </c>
      <c r="U107" s="19">
        <v>12043000</v>
      </c>
      <c r="V107" s="19">
        <v>7752000</v>
      </c>
      <c r="W107" s="19">
        <v>2337000</v>
      </c>
      <c r="X107" s="19">
        <v>9118000</v>
      </c>
      <c r="Y107" s="19">
        <v>21282000</v>
      </c>
      <c r="Z107" s="19">
        <v>45304000</v>
      </c>
      <c r="AA107" s="19">
        <v>46437000</v>
      </c>
      <c r="AB107" s="19">
        <v>37372000</v>
      </c>
      <c r="AC107" s="19">
        <v>14241000</v>
      </c>
      <c r="AD107" s="19">
        <v>7200000</v>
      </c>
      <c r="AE107" s="19">
        <v>25100000</v>
      </c>
      <c r="AF107" s="19">
        <v>28200000</v>
      </c>
      <c r="AG107" s="19">
        <v>30200000</v>
      </c>
      <c r="AH107" s="19">
        <v>56900000</v>
      </c>
      <c r="AI107" s="19">
        <v>57300000</v>
      </c>
      <c r="AJ107" s="19">
        <v>59400000</v>
      </c>
      <c r="AK107" s="19">
        <v>73000000</v>
      </c>
      <c r="AL107" s="19">
        <v>55200000</v>
      </c>
    </row>
    <row r="108" spans="1:48" x14ac:dyDescent="0.2">
      <c r="A108" t="s">
        <v>1298</v>
      </c>
      <c r="B108" s="19">
        <v>351700000</v>
      </c>
      <c r="E108" s="19">
        <v>5200000</v>
      </c>
      <c r="I108" s="19">
        <v>-14700000</v>
      </c>
      <c r="J108" s="19">
        <v>-14300000</v>
      </c>
      <c r="K108" s="19">
        <v>2800000</v>
      </c>
      <c r="L108" s="19">
        <v>-2500000</v>
      </c>
      <c r="M108" s="19">
        <v>-4200000</v>
      </c>
      <c r="N108" s="19">
        <v>-4575000</v>
      </c>
      <c r="O108" s="19">
        <v>12160000</v>
      </c>
      <c r="P108" s="19">
        <v>9435000</v>
      </c>
      <c r="Q108" s="19">
        <v>4462000</v>
      </c>
      <c r="R108" s="19">
        <v>48228000</v>
      </c>
      <c r="S108" s="19">
        <v>41021000</v>
      </c>
      <c r="T108" s="19">
        <v>16548000</v>
      </c>
      <c r="U108" s="19">
        <v>20897000</v>
      </c>
      <c r="V108" s="19">
        <v>17223000</v>
      </c>
      <c r="W108" s="19">
        <v>4488000</v>
      </c>
      <c r="X108" s="19">
        <v>2122000</v>
      </c>
      <c r="Y108" s="19">
        <v>3549000</v>
      </c>
      <c r="Z108" s="19">
        <v>2012000</v>
      </c>
      <c r="AA108" s="19">
        <v>-231000</v>
      </c>
      <c r="AB108" s="19">
        <v>-25312000</v>
      </c>
      <c r="AC108" s="19">
        <v>-12578000</v>
      </c>
      <c r="AD108" s="19">
        <v>6300000</v>
      </c>
      <c r="AE108" s="19">
        <v>24000000</v>
      </c>
      <c r="AF108" s="19">
        <v>47300000</v>
      </c>
      <c r="AG108" s="19">
        <v>249500000</v>
      </c>
      <c r="AH108" s="19">
        <v>290700000</v>
      </c>
      <c r="AI108" s="19">
        <v>390500000</v>
      </c>
      <c r="AJ108" s="19">
        <v>19200000</v>
      </c>
      <c r="AK108" s="19">
        <v>-270700000</v>
      </c>
      <c r="AL108" s="19">
        <v>133000000</v>
      </c>
    </row>
    <row r="109" spans="1:48" x14ac:dyDescent="0.2">
      <c r="A109" t="s">
        <v>1339</v>
      </c>
      <c r="B109" s="19">
        <v>310400000</v>
      </c>
      <c r="X109" s="19">
        <v>2122000</v>
      </c>
      <c r="Y109" s="19">
        <v>3549000</v>
      </c>
      <c r="Z109" s="19">
        <v>2012000</v>
      </c>
      <c r="AA109" s="19">
        <v>-231000</v>
      </c>
      <c r="AB109" s="19">
        <v>8157000</v>
      </c>
      <c r="AC109" s="19">
        <v>6283000</v>
      </c>
      <c r="AI109" s="19">
        <v>386500000</v>
      </c>
      <c r="AJ109" s="19">
        <v>10400000</v>
      </c>
      <c r="AK109" s="19">
        <v>-250700000</v>
      </c>
      <c r="AL109" s="19">
        <v>117200000</v>
      </c>
    </row>
    <row r="110" spans="1:48" x14ac:dyDescent="0.2">
      <c r="A110" t="s">
        <v>1341</v>
      </c>
      <c r="E110" s="19">
        <v>5200000</v>
      </c>
      <c r="I110" s="19">
        <v>-14700000</v>
      </c>
      <c r="J110" s="19">
        <v>-14300000</v>
      </c>
      <c r="K110" s="19">
        <v>2800000</v>
      </c>
      <c r="L110" s="19">
        <v>-2500000</v>
      </c>
      <c r="M110" s="19">
        <v>-4200000</v>
      </c>
      <c r="N110" s="19">
        <v>-4575000</v>
      </c>
      <c r="O110" s="19">
        <v>12160000</v>
      </c>
      <c r="P110" s="19">
        <v>9435000</v>
      </c>
      <c r="Q110" s="19">
        <v>4462000</v>
      </c>
      <c r="R110" s="19">
        <v>48228000</v>
      </c>
      <c r="S110" s="19">
        <v>41021000</v>
      </c>
      <c r="T110" s="19">
        <v>16548000</v>
      </c>
      <c r="U110" s="19">
        <v>20897000</v>
      </c>
      <c r="V110" s="19">
        <v>17223000</v>
      </c>
      <c r="W110" s="19">
        <v>4488000</v>
      </c>
      <c r="X110" s="19">
        <v>2122000</v>
      </c>
      <c r="Z110">
        <v>0</v>
      </c>
      <c r="AA110">
        <v>0</v>
      </c>
      <c r="AB110" s="19">
        <v>-33469000</v>
      </c>
      <c r="AC110" s="19">
        <v>-18861000</v>
      </c>
      <c r="AI110" s="19">
        <v>-48000000</v>
      </c>
      <c r="AJ110" s="19">
        <v>-255100000</v>
      </c>
      <c r="AK110" s="19">
        <v>-186100000</v>
      </c>
      <c r="AL110" s="19">
        <v>-101000000</v>
      </c>
    </row>
    <row r="111" spans="1:48" x14ac:dyDescent="0.2">
      <c r="A111" t="s">
        <v>1360</v>
      </c>
      <c r="AI111" s="19">
        <v>48000000</v>
      </c>
      <c r="AJ111" s="19">
        <v>255100000</v>
      </c>
      <c r="AK111" s="19">
        <v>186100000</v>
      </c>
    </row>
    <row r="112" spans="1:48" x14ac:dyDescent="0.2">
      <c r="A112" t="s">
        <v>1367</v>
      </c>
      <c r="U112">
        <v>0</v>
      </c>
      <c r="V112" s="19">
        <v>938000</v>
      </c>
      <c r="W112">
        <v>0</v>
      </c>
    </row>
    <row r="113" spans="1:48" x14ac:dyDescent="0.2">
      <c r="A113" t="s">
        <v>1342</v>
      </c>
      <c r="U113" s="19">
        <v>-20897000</v>
      </c>
      <c r="V113" s="19">
        <v>-18161000</v>
      </c>
      <c r="W113" s="19">
        <v>-4488000</v>
      </c>
      <c r="AB113" s="19">
        <v>33469000</v>
      </c>
      <c r="AC113" s="19">
        <v>18861000</v>
      </c>
      <c r="AI113" s="19">
        <v>48000000</v>
      </c>
      <c r="AJ113" s="19">
        <v>255100000</v>
      </c>
      <c r="AK113" s="19">
        <v>186100000</v>
      </c>
      <c r="AL113" s="19">
        <v>101000000</v>
      </c>
    </row>
    <row r="114" spans="1:48" x14ac:dyDescent="0.2">
      <c r="A114" t="s">
        <v>1344</v>
      </c>
      <c r="B114" s="19">
        <v>41300000</v>
      </c>
      <c r="AB114" s="19">
        <v>-25312000</v>
      </c>
      <c r="AC114" s="19">
        <v>-12578000</v>
      </c>
      <c r="AD114" s="19">
        <v>6300000</v>
      </c>
      <c r="AE114" s="19">
        <v>24000000</v>
      </c>
      <c r="AF114" s="19">
        <v>47300000</v>
      </c>
      <c r="AG114" s="19">
        <v>249500000</v>
      </c>
      <c r="AH114" s="19">
        <v>290700000</v>
      </c>
      <c r="AI114" s="19">
        <v>4000000</v>
      </c>
      <c r="AJ114" s="19">
        <v>8800000</v>
      </c>
      <c r="AK114" s="19">
        <v>-20000000</v>
      </c>
      <c r="AL114" s="19">
        <v>15800000</v>
      </c>
    </row>
    <row r="115" spans="1:48" x14ac:dyDescent="0.2">
      <c r="A115" t="s">
        <v>1304</v>
      </c>
      <c r="B115" s="19">
        <v>4874800000</v>
      </c>
      <c r="U115" s="19">
        <v>-105600000</v>
      </c>
      <c r="V115" s="19">
        <v>-76778000</v>
      </c>
      <c r="W115" s="19">
        <v>-71952000</v>
      </c>
      <c r="X115" s="19">
        <v>-104468000</v>
      </c>
      <c r="Y115" s="19">
        <v>-222892000</v>
      </c>
      <c r="Z115" s="19">
        <v>414421000</v>
      </c>
      <c r="AA115" s="19">
        <v>696382000</v>
      </c>
      <c r="AB115" s="19">
        <v>761235000</v>
      </c>
      <c r="AC115" s="19">
        <v>1225097000</v>
      </c>
      <c r="AD115" s="19">
        <v>1329800000</v>
      </c>
      <c r="AE115" s="19">
        <v>2078500000</v>
      </c>
      <c r="AF115" s="19">
        <v>2553500000</v>
      </c>
      <c r="AG115" s="19">
        <v>2429100000</v>
      </c>
      <c r="AH115" s="19">
        <v>3810400000</v>
      </c>
      <c r="AI115" s="19">
        <v>9325800000</v>
      </c>
      <c r="AJ115" s="19">
        <v>4858800000</v>
      </c>
      <c r="AK115" s="19">
        <v>4199300000</v>
      </c>
      <c r="AL115" s="19">
        <v>4779900000</v>
      </c>
    </row>
    <row r="116" spans="1:48" x14ac:dyDescent="0.2">
      <c r="A116" t="s">
        <v>1305</v>
      </c>
      <c r="B116" s="19">
        <v>416200000</v>
      </c>
      <c r="U116">
        <v>0</v>
      </c>
      <c r="V116" s="19">
        <v>2351000</v>
      </c>
      <c r="W116" s="19">
        <v>-4122000</v>
      </c>
      <c r="X116">
        <v>0</v>
      </c>
      <c r="Y116" s="19">
        <v>-1132000</v>
      </c>
      <c r="Z116" s="19">
        <v>-335848000</v>
      </c>
      <c r="AA116" s="19">
        <v>282644000</v>
      </c>
      <c r="AB116" s="19">
        <v>423109000</v>
      </c>
      <c r="AC116" s="19">
        <v>589041000</v>
      </c>
      <c r="AD116" s="19">
        <v>434300000</v>
      </c>
      <c r="AE116" s="19">
        <v>880000000</v>
      </c>
      <c r="AF116" s="19">
        <v>109100000</v>
      </c>
      <c r="AG116" s="19">
        <v>313300000</v>
      </c>
      <c r="AH116" s="19">
        <v>297200000</v>
      </c>
      <c r="AI116" s="19">
        <v>1250500000</v>
      </c>
      <c r="AJ116" s="19">
        <v>520400000</v>
      </c>
      <c r="AK116" s="19">
        <v>245700000</v>
      </c>
      <c r="AL116" s="19">
        <v>367300000</v>
      </c>
    </row>
    <row r="117" spans="1:48" x14ac:dyDescent="0.2">
      <c r="A117" t="s">
        <v>1306</v>
      </c>
      <c r="B117" s="19">
        <v>4458600000</v>
      </c>
      <c r="C117" s="19">
        <v>-3300000</v>
      </c>
      <c r="D117" s="19"/>
      <c r="E117" s="19">
        <v>-4500000</v>
      </c>
      <c r="F117" s="19">
        <v>-19100000</v>
      </c>
      <c r="G117" s="19">
        <v>-39900000</v>
      </c>
      <c r="H117" s="19">
        <v>-30700000</v>
      </c>
      <c r="I117" s="19">
        <v>-23500000</v>
      </c>
      <c r="J117" s="19">
        <v>-32400000</v>
      </c>
      <c r="K117" s="19">
        <v>-11600000</v>
      </c>
      <c r="L117" s="19">
        <v>-8600000</v>
      </c>
      <c r="M117" s="19">
        <v>-23100000</v>
      </c>
      <c r="N117" s="19">
        <v>-23215000</v>
      </c>
      <c r="O117" s="19">
        <v>-76180000</v>
      </c>
      <c r="P117" s="19">
        <v>-124377000</v>
      </c>
      <c r="Q117" s="19">
        <v>-107458000</v>
      </c>
      <c r="R117" s="19">
        <v>41699000</v>
      </c>
      <c r="S117" s="19">
        <v>-95446000</v>
      </c>
      <c r="T117" s="19">
        <v>-102337000</v>
      </c>
      <c r="U117" s="19">
        <v>-105600000</v>
      </c>
      <c r="V117" s="19">
        <v>-79129000</v>
      </c>
      <c r="W117" s="19">
        <v>-67830000</v>
      </c>
      <c r="X117" s="19">
        <v>-104468000</v>
      </c>
      <c r="Y117" s="19">
        <v>-221760000</v>
      </c>
      <c r="Z117" s="19">
        <v>750269000</v>
      </c>
      <c r="AA117" s="19">
        <v>413738000</v>
      </c>
      <c r="AB117" s="19">
        <v>338126000</v>
      </c>
      <c r="AC117" s="19">
        <v>636056000</v>
      </c>
      <c r="AD117" s="19">
        <v>895500000</v>
      </c>
      <c r="AE117" s="19">
        <v>1198500000</v>
      </c>
      <c r="AF117" s="19">
        <v>2444400000</v>
      </c>
      <c r="AG117" s="19">
        <v>2115800000</v>
      </c>
      <c r="AH117" s="19">
        <v>3513200000</v>
      </c>
      <c r="AI117" s="19">
        <v>8075300000</v>
      </c>
      <c r="AJ117" s="19">
        <v>4338400000</v>
      </c>
      <c r="AK117" s="19">
        <v>3953600000</v>
      </c>
      <c r="AL117" s="19">
        <v>4412600000</v>
      </c>
    </row>
    <row r="118" spans="1:48" x14ac:dyDescent="0.2">
      <c r="A118" t="s">
        <v>1345</v>
      </c>
      <c r="B118" s="19">
        <v>4458600000</v>
      </c>
      <c r="C118" s="19">
        <v>-3300000</v>
      </c>
      <c r="D118" s="19"/>
      <c r="E118" s="19">
        <v>-4500000</v>
      </c>
      <c r="F118" s="19">
        <v>-19100000</v>
      </c>
      <c r="G118" s="19">
        <v>-39900000</v>
      </c>
      <c r="H118" s="19">
        <v>-30700000</v>
      </c>
      <c r="I118" s="19">
        <v>-23500000</v>
      </c>
      <c r="J118" s="19">
        <v>-32400000</v>
      </c>
      <c r="K118" s="19">
        <v>-11600000</v>
      </c>
      <c r="L118" s="19">
        <v>-8600000</v>
      </c>
      <c r="M118" s="19">
        <v>-23100000</v>
      </c>
      <c r="N118" s="19">
        <v>-23215000</v>
      </c>
      <c r="O118" s="19">
        <v>-76180000</v>
      </c>
      <c r="P118" s="19">
        <v>-124377000</v>
      </c>
      <c r="Q118" s="19">
        <v>-107458000</v>
      </c>
      <c r="R118" s="19">
        <v>41699000</v>
      </c>
      <c r="S118" s="19">
        <v>-95446000</v>
      </c>
      <c r="T118" s="19">
        <v>-102337000</v>
      </c>
      <c r="U118" s="19">
        <v>-105600000</v>
      </c>
      <c r="V118" s="19">
        <v>-79129000</v>
      </c>
      <c r="W118" s="19">
        <v>-67830000</v>
      </c>
      <c r="X118" s="19">
        <v>-104468000</v>
      </c>
      <c r="Y118" s="19">
        <v>-221760000</v>
      </c>
      <c r="Z118" s="19">
        <v>750269000</v>
      </c>
      <c r="AA118" s="19">
        <v>413738000</v>
      </c>
      <c r="AB118" s="19">
        <v>338126000</v>
      </c>
      <c r="AC118" s="19">
        <v>636056000</v>
      </c>
      <c r="AD118" s="19">
        <v>895500000</v>
      </c>
      <c r="AE118" s="19">
        <v>1198500000</v>
      </c>
      <c r="AF118" s="19">
        <v>2444400000</v>
      </c>
      <c r="AG118" s="19">
        <v>2115800000</v>
      </c>
      <c r="AH118" s="19">
        <v>3513200000</v>
      </c>
      <c r="AI118" s="19">
        <v>8075300000</v>
      </c>
      <c r="AJ118" s="19">
        <v>4338400000</v>
      </c>
      <c r="AK118" s="19">
        <v>3953600000</v>
      </c>
      <c r="AL118" s="19">
        <v>4412600000</v>
      </c>
    </row>
    <row r="119" spans="1:48" x14ac:dyDescent="0.2">
      <c r="A119" t="s">
        <v>1346</v>
      </c>
      <c r="B119" s="19">
        <v>4458600000</v>
      </c>
      <c r="C119" s="19">
        <v>-3300000</v>
      </c>
      <c r="D119" s="19"/>
      <c r="E119" s="19">
        <v>-4500000</v>
      </c>
      <c r="F119" s="19">
        <v>-19100000</v>
      </c>
      <c r="G119" s="19">
        <v>-39900000</v>
      </c>
      <c r="H119" s="19">
        <v>-30700000</v>
      </c>
      <c r="I119" s="19">
        <v>-23500000</v>
      </c>
      <c r="J119" s="19">
        <v>-32400000</v>
      </c>
      <c r="K119" s="19">
        <v>-11600000</v>
      </c>
      <c r="L119" s="19">
        <v>-8600000</v>
      </c>
      <c r="M119" s="19">
        <v>-23100000</v>
      </c>
      <c r="N119" s="19">
        <v>-23215000</v>
      </c>
      <c r="O119" s="19">
        <v>-76180000</v>
      </c>
      <c r="P119" s="19">
        <v>-124377000</v>
      </c>
      <c r="Q119" s="19">
        <v>-107458000</v>
      </c>
      <c r="R119" s="19">
        <v>41699000</v>
      </c>
      <c r="S119" s="19">
        <v>-95446000</v>
      </c>
      <c r="T119" s="19">
        <v>-102337000</v>
      </c>
      <c r="U119" s="19">
        <v>-105600000</v>
      </c>
      <c r="V119" s="19">
        <v>-79129000</v>
      </c>
      <c r="W119" s="19">
        <v>-67830000</v>
      </c>
      <c r="X119" s="19">
        <v>-104468000</v>
      </c>
      <c r="Y119" s="19">
        <v>-221760000</v>
      </c>
      <c r="Z119" s="19">
        <v>750269000</v>
      </c>
      <c r="AA119" s="19">
        <v>413738000</v>
      </c>
      <c r="AB119" s="19">
        <v>338126000</v>
      </c>
      <c r="AC119" s="19">
        <v>636056000</v>
      </c>
      <c r="AD119" s="19">
        <v>895500000</v>
      </c>
      <c r="AE119" s="19">
        <v>1198500000</v>
      </c>
      <c r="AF119" s="19">
        <v>2444400000</v>
      </c>
      <c r="AG119" s="19">
        <v>2115800000</v>
      </c>
      <c r="AH119" s="19">
        <v>3513200000</v>
      </c>
      <c r="AI119" s="19">
        <v>8075300000</v>
      </c>
      <c r="AJ119" s="19">
        <v>4338400000</v>
      </c>
      <c r="AK119" s="19">
        <v>3953600000</v>
      </c>
      <c r="AL119" s="19">
        <v>4412600000</v>
      </c>
    </row>
    <row r="120" spans="1:48" x14ac:dyDescent="0.2">
      <c r="A120" s="46" t="s">
        <v>1411</v>
      </c>
      <c r="B120" s="19"/>
      <c r="C120" s="48">
        <f>C119/C$3</f>
        <v>-0.26421566088400184</v>
      </c>
      <c r="D120" s="48"/>
      <c r="E120" s="48">
        <f t="shared" ref="E120:AV120" si="44">E119/E$3</f>
        <v>-0.26071965665374963</v>
      </c>
      <c r="F120" s="48">
        <f t="shared" si="44"/>
        <v>-0.72072072293991019</v>
      </c>
      <c r="G120" s="48">
        <f t="shared" si="44"/>
        <v>-1.6866719937878178</v>
      </c>
      <c r="H120" s="48">
        <f t="shared" si="44"/>
        <v>-0.60788662991955755</v>
      </c>
      <c r="I120" s="48">
        <f t="shared" si="44"/>
        <v>-0.40502573143660431</v>
      </c>
      <c r="J120" s="48">
        <f t="shared" si="44"/>
        <v>-0.65221468244609548</v>
      </c>
      <c r="K120" s="48">
        <f t="shared" si="44"/>
        <v>-0.21556297211668643</v>
      </c>
      <c r="L120" s="48">
        <f t="shared" si="44"/>
        <v>-0.11400754226072518</v>
      </c>
      <c r="M120" s="48">
        <f t="shared" si="44"/>
        <v>-0.34563651255532768</v>
      </c>
      <c r="N120" s="48">
        <f t="shared" si="44"/>
        <v>-0.20770937058167974</v>
      </c>
      <c r="O120" s="48">
        <f t="shared" si="44"/>
        <v>-1.9073143732257731</v>
      </c>
      <c r="P120" s="48">
        <f t="shared" si="44"/>
        <v>-3.1473712057356846</v>
      </c>
      <c r="Q120" s="48">
        <f t="shared" si="44"/>
        <v>-1.0669266102660881</v>
      </c>
      <c r="R120" s="48">
        <f t="shared" si="44"/>
        <v>0.13943665830797738</v>
      </c>
      <c r="S120" s="48">
        <f t="shared" si="44"/>
        <v>-0.86397143487573436</v>
      </c>
      <c r="T120" s="48">
        <f t="shared" si="44"/>
        <v>-1.0050019022396213</v>
      </c>
      <c r="U120" s="48">
        <f t="shared" si="44"/>
        <v>-0.53722533357870494</v>
      </c>
      <c r="V120" s="48">
        <f t="shared" si="44"/>
        <v>-0.22009621778558897</v>
      </c>
      <c r="W120" s="48">
        <f t="shared" si="44"/>
        <v>-0.11865686299302301</v>
      </c>
      <c r="X120" s="48">
        <f t="shared" si="44"/>
        <v>-0.15495020647485577</v>
      </c>
      <c r="Y120" s="48">
        <f t="shared" si="44"/>
        <v>-0.34421775688793893</v>
      </c>
      <c r="Z120" s="48">
        <f t="shared" si="44"/>
        <v>0.38767960319685829</v>
      </c>
      <c r="AA120" s="48">
        <f t="shared" si="44"/>
        <v>0.14224347669095344</v>
      </c>
      <c r="AB120" s="48">
        <f t="shared" si="44"/>
        <v>8.8147973235443697E-2</v>
      </c>
      <c r="AC120" s="48">
        <f t="shared" si="44"/>
        <v>0.11403078614458453</v>
      </c>
      <c r="AD120" s="48">
        <f t="shared" si="44"/>
        <v>0.13740684145280524</v>
      </c>
      <c r="AE120" s="48">
        <f t="shared" si="44"/>
        <v>0.15601840859789046</v>
      </c>
      <c r="AF120" s="48">
        <f t="shared" si="44"/>
        <v>0.37065768688123785</v>
      </c>
      <c r="AG120" s="48">
        <f t="shared" si="44"/>
        <v>0.25565034156374128</v>
      </c>
      <c r="AH120" s="48">
        <f t="shared" si="44"/>
        <v>0.33576105779688986</v>
      </c>
      <c r="AI120" s="48">
        <f t="shared" si="44"/>
        <v>0.41374521397055725</v>
      </c>
      <c r="AJ120" s="48">
        <f t="shared" si="44"/>
        <v>0.31542733711671844</v>
      </c>
      <c r="AK120" s="48">
        <f t="shared" si="44"/>
        <v>0.28385583322007402</v>
      </c>
      <c r="AL120" s="48">
        <f t="shared" si="44"/>
        <v>0.30165312420102186</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c r="AV120" s="48" t="e">
        <f t="shared" si="44"/>
        <v>#DIV/0!</v>
      </c>
    </row>
    <row r="121" spans="1:48" x14ac:dyDescent="0.2">
      <c r="A121" t="s">
        <v>1347</v>
      </c>
      <c r="B121" s="19">
        <v>4458600000</v>
      </c>
      <c r="C121" s="19">
        <v>-3300000</v>
      </c>
      <c r="D121" s="19"/>
      <c r="E121" s="19">
        <v>-4500000</v>
      </c>
      <c r="F121" s="19">
        <v>-19100000</v>
      </c>
      <c r="G121" s="19">
        <v>-39900000</v>
      </c>
      <c r="H121" s="19">
        <v>-30700000</v>
      </c>
      <c r="I121" s="19">
        <v>-23500000</v>
      </c>
      <c r="J121" s="19">
        <v>-32400000</v>
      </c>
      <c r="K121" s="19">
        <v>-11600000</v>
      </c>
      <c r="L121" s="19">
        <v>-8600000</v>
      </c>
      <c r="M121" s="19">
        <v>-23100000</v>
      </c>
      <c r="N121" s="19">
        <v>-21652000</v>
      </c>
      <c r="O121" s="19">
        <v>-76180000</v>
      </c>
      <c r="P121" s="19">
        <v>-124377000</v>
      </c>
      <c r="Q121" s="19">
        <v>-107458000</v>
      </c>
      <c r="R121" s="19">
        <v>41699000</v>
      </c>
      <c r="S121" s="19">
        <v>-95446000</v>
      </c>
      <c r="T121" s="19">
        <v>-103150000</v>
      </c>
      <c r="U121" s="19">
        <v>-105600000</v>
      </c>
      <c r="V121" s="19">
        <v>-79129000</v>
      </c>
      <c r="W121" s="19">
        <v>-67830000</v>
      </c>
      <c r="X121" s="19">
        <v>-104468000</v>
      </c>
      <c r="Y121" s="19">
        <v>-221760000</v>
      </c>
      <c r="Z121" s="19">
        <v>750269000</v>
      </c>
      <c r="AA121" s="19">
        <v>413738000</v>
      </c>
      <c r="AB121" s="19">
        <v>338126000</v>
      </c>
      <c r="AC121" s="19">
        <v>636056000</v>
      </c>
      <c r="AD121" s="19">
        <v>895500000</v>
      </c>
      <c r="AE121" s="19">
        <v>1198500000</v>
      </c>
      <c r="AF121" s="19">
        <v>2444400000</v>
      </c>
      <c r="AG121" s="19">
        <v>2115800000</v>
      </c>
      <c r="AH121" s="19">
        <v>3513200000</v>
      </c>
      <c r="AI121" s="19">
        <v>8075300000</v>
      </c>
      <c r="AJ121" s="19">
        <v>4338400000</v>
      </c>
      <c r="AK121" s="19">
        <v>3953600000</v>
      </c>
      <c r="AL121" s="19">
        <v>4412600000</v>
      </c>
    </row>
    <row r="122" spans="1:48" x14ac:dyDescent="0.2">
      <c r="A122" t="s">
        <v>1370</v>
      </c>
      <c r="N122" s="19">
        <v>-1563000</v>
      </c>
    </row>
    <row r="123" spans="1:48" x14ac:dyDescent="0.2">
      <c r="A123" t="s">
        <v>1371</v>
      </c>
      <c r="T123" s="19">
        <v>813000</v>
      </c>
      <c r="U123">
        <v>0</v>
      </c>
      <c r="V123">
        <v>0</v>
      </c>
    </row>
    <row r="124" spans="1:48" x14ac:dyDescent="0.2">
      <c r="A124" t="s">
        <v>1379</v>
      </c>
      <c r="X124">
        <v>0</v>
      </c>
      <c r="Y124">
        <v>0</v>
      </c>
      <c r="Z124" s="19">
        <v>29126000</v>
      </c>
      <c r="AA124">
        <v>0</v>
      </c>
      <c r="AB124">
        <v>0</v>
      </c>
      <c r="AC124">
        <v>0</v>
      </c>
      <c r="AD124" s="19">
        <v>400000</v>
      </c>
      <c r="AE124">
        <v>0</v>
      </c>
      <c r="AF124">
        <v>0</v>
      </c>
    </row>
    <row r="125" spans="1:48" x14ac:dyDescent="0.2">
      <c r="A125" t="s">
        <v>1312</v>
      </c>
      <c r="B125" s="19">
        <v>4458600000</v>
      </c>
      <c r="C125" s="19">
        <v>-3300000</v>
      </c>
      <c r="D125" s="19"/>
      <c r="E125" s="19">
        <v>-4500000</v>
      </c>
      <c r="F125" s="19">
        <v>-19100000</v>
      </c>
      <c r="G125" s="19">
        <v>-39900000</v>
      </c>
      <c r="H125" s="19">
        <v>-30700000</v>
      </c>
      <c r="I125" s="19">
        <v>-23500000</v>
      </c>
      <c r="J125" s="19">
        <v>-32400000</v>
      </c>
      <c r="K125" s="19">
        <v>-11600000</v>
      </c>
      <c r="L125" s="19">
        <v>-8600000</v>
      </c>
      <c r="M125" s="19">
        <v>-23100000</v>
      </c>
      <c r="N125" s="19">
        <v>-23215000</v>
      </c>
      <c r="O125" s="19">
        <v>-76180000</v>
      </c>
      <c r="P125" s="19">
        <v>-124377000</v>
      </c>
      <c r="Q125" s="19">
        <v>-107458000</v>
      </c>
      <c r="R125" s="19">
        <v>41699000</v>
      </c>
      <c r="S125" s="19">
        <v>-95446000</v>
      </c>
      <c r="T125" s="19">
        <v>-102337000</v>
      </c>
      <c r="U125" s="19">
        <v>-105600000</v>
      </c>
      <c r="V125" s="19">
        <v>-79129000</v>
      </c>
      <c r="W125" s="19">
        <v>-67830000</v>
      </c>
      <c r="X125" s="19">
        <v>-104468000</v>
      </c>
      <c r="Y125" s="19">
        <v>-221760000</v>
      </c>
      <c r="Z125" s="19">
        <v>779395000</v>
      </c>
      <c r="AA125" s="19">
        <v>413738000</v>
      </c>
      <c r="AB125" s="19">
        <v>338126000</v>
      </c>
      <c r="AC125" s="19">
        <v>636056000</v>
      </c>
      <c r="AD125" s="19">
        <v>895900000</v>
      </c>
      <c r="AE125" s="19">
        <v>1198500000</v>
      </c>
      <c r="AF125" s="19">
        <v>2444400000</v>
      </c>
      <c r="AG125" s="19">
        <v>2115800000</v>
      </c>
      <c r="AH125" s="19">
        <v>3513200000</v>
      </c>
      <c r="AI125" s="19">
        <v>8075300000</v>
      </c>
      <c r="AJ125" s="19">
        <v>4338400000</v>
      </c>
      <c r="AK125" s="19">
        <v>3953600000</v>
      </c>
      <c r="AL125" s="19">
        <v>4412600000</v>
      </c>
    </row>
    <row r="126" spans="1:48" x14ac:dyDescent="0.2">
      <c r="A126" t="s">
        <v>1313</v>
      </c>
      <c r="B126">
        <v>41.78</v>
      </c>
      <c r="C126">
        <v>-0.63</v>
      </c>
      <c r="E126">
        <v>-0.28999999999999998</v>
      </c>
      <c r="F126">
        <v>-1.24</v>
      </c>
      <c r="G126">
        <v>-2.41</v>
      </c>
      <c r="H126">
        <v>-1.62</v>
      </c>
      <c r="I126">
        <v>-1.19</v>
      </c>
      <c r="J126">
        <v>-1.33</v>
      </c>
      <c r="K126">
        <v>-0.4</v>
      </c>
      <c r="L126">
        <v>-0.28000000000000003</v>
      </c>
      <c r="M126">
        <v>-0.74</v>
      </c>
      <c r="N126">
        <v>-0.66</v>
      </c>
      <c r="O126">
        <v>-1.81</v>
      </c>
      <c r="P126">
        <v>-2.83</v>
      </c>
      <c r="Q126">
        <v>-2.13</v>
      </c>
      <c r="R126">
        <v>0.75</v>
      </c>
      <c r="S126">
        <v>-1.71</v>
      </c>
      <c r="T126">
        <v>-1.77</v>
      </c>
      <c r="U126">
        <v>-1.59</v>
      </c>
      <c r="V126">
        <v>-1.05</v>
      </c>
      <c r="W126">
        <v>-0.85</v>
      </c>
      <c r="X126">
        <v>-1.26</v>
      </c>
      <c r="Y126">
        <v>-2.4500000000000002</v>
      </c>
      <c r="Z126">
        <v>7.92</v>
      </c>
      <c r="AA126">
        <v>4.33</v>
      </c>
      <c r="AB126">
        <v>3.46</v>
      </c>
      <c r="AC126">
        <v>6.17</v>
      </c>
      <c r="AD126">
        <v>8.5500000000000007</v>
      </c>
      <c r="AE126">
        <v>11.27</v>
      </c>
      <c r="AF126">
        <v>22.65</v>
      </c>
      <c r="AG126">
        <v>19.38</v>
      </c>
      <c r="AH126">
        <v>32.65</v>
      </c>
      <c r="AI126">
        <v>76.400000000000006</v>
      </c>
      <c r="AJ126">
        <v>40.51</v>
      </c>
      <c r="AK126">
        <v>37.049999999999997</v>
      </c>
      <c r="AL126">
        <v>40.9</v>
      </c>
    </row>
    <row r="127" spans="1:48" x14ac:dyDescent="0.2">
      <c r="A127" t="s">
        <v>1314</v>
      </c>
      <c r="B127">
        <v>39.340000000000003</v>
      </c>
      <c r="C127">
        <v>-0.63</v>
      </c>
      <c r="E127">
        <v>-0.28999999999999998</v>
      </c>
      <c r="F127">
        <v>-1.24</v>
      </c>
      <c r="G127">
        <v>-2.41</v>
      </c>
      <c r="H127">
        <v>-1.62</v>
      </c>
      <c r="I127">
        <v>-1.19</v>
      </c>
      <c r="J127">
        <v>-1.33</v>
      </c>
      <c r="K127">
        <v>-0.4</v>
      </c>
      <c r="L127">
        <v>-0.28000000000000003</v>
      </c>
      <c r="M127">
        <v>-0.74</v>
      </c>
      <c r="N127">
        <v>-0.66</v>
      </c>
      <c r="O127">
        <v>-1.81</v>
      </c>
      <c r="P127">
        <v>-2.83</v>
      </c>
      <c r="Q127">
        <v>-2.13</v>
      </c>
      <c r="R127">
        <v>0.74</v>
      </c>
      <c r="S127">
        <v>-1.71</v>
      </c>
      <c r="T127">
        <v>-1.77</v>
      </c>
      <c r="U127">
        <v>-1.59</v>
      </c>
      <c r="V127">
        <v>-1.05</v>
      </c>
      <c r="W127">
        <v>-0.85</v>
      </c>
      <c r="X127">
        <v>-1.26</v>
      </c>
      <c r="Y127">
        <v>-2.4500000000000002</v>
      </c>
      <c r="Z127">
        <v>6.75</v>
      </c>
      <c r="AA127">
        <v>3.81</v>
      </c>
      <c r="AB127">
        <v>3.07</v>
      </c>
      <c r="AC127">
        <v>5.52</v>
      </c>
      <c r="AD127">
        <v>7.7</v>
      </c>
      <c r="AE127">
        <v>10.34</v>
      </c>
      <c r="AF127">
        <v>21.29</v>
      </c>
      <c r="AG127">
        <v>18.46</v>
      </c>
      <c r="AH127">
        <v>30.52</v>
      </c>
      <c r="AI127">
        <v>71.97</v>
      </c>
      <c r="AJ127">
        <v>38.22</v>
      </c>
      <c r="AK127">
        <v>34.770000000000003</v>
      </c>
      <c r="AL127">
        <v>38.340000000000003</v>
      </c>
    </row>
    <row r="128" spans="1:48" x14ac:dyDescent="0.2">
      <c r="A128" t="s">
        <v>1315</v>
      </c>
      <c r="B128" s="19">
        <v>107625000</v>
      </c>
      <c r="C128" s="19">
        <v>15364000</v>
      </c>
      <c r="D128" s="19"/>
      <c r="E128" s="19">
        <v>15517242</v>
      </c>
      <c r="F128" s="19">
        <v>15403226</v>
      </c>
      <c r="G128" s="19">
        <v>16556017</v>
      </c>
      <c r="H128" s="19">
        <v>18950618</v>
      </c>
      <c r="I128" s="19">
        <v>19747900</v>
      </c>
      <c r="J128" s="19">
        <v>24463516</v>
      </c>
      <c r="K128" s="19">
        <v>29000001</v>
      </c>
      <c r="L128" s="19">
        <v>30714286</v>
      </c>
      <c r="M128" s="19">
        <v>31216217</v>
      </c>
      <c r="N128" s="19">
        <v>35174243</v>
      </c>
      <c r="O128" s="19">
        <v>42088399</v>
      </c>
      <c r="P128" s="19">
        <v>43949471</v>
      </c>
      <c r="Q128" s="19">
        <v>50449766</v>
      </c>
      <c r="R128" s="19">
        <v>55419001</v>
      </c>
      <c r="S128" s="19">
        <v>55950001</v>
      </c>
      <c r="T128" s="19">
        <v>57970001</v>
      </c>
      <c r="U128" s="19">
        <v>66334001</v>
      </c>
      <c r="V128" s="19">
        <v>78827001</v>
      </c>
      <c r="W128" s="19">
        <v>79782001</v>
      </c>
      <c r="X128" s="19">
        <v>82926001</v>
      </c>
      <c r="Y128" s="19">
        <v>90610001</v>
      </c>
      <c r="Z128" s="19">
        <v>94685001</v>
      </c>
      <c r="AA128" s="19">
        <v>97917001</v>
      </c>
      <c r="AB128" s="19">
        <v>100612002</v>
      </c>
      <c r="AC128" s="19">
        <v>103061002</v>
      </c>
      <c r="AD128" s="19">
        <v>104719002</v>
      </c>
      <c r="AE128" s="19">
        <v>106338002</v>
      </c>
      <c r="AF128" s="19">
        <v>107900002</v>
      </c>
      <c r="AG128" s="19">
        <v>109200002</v>
      </c>
      <c r="AH128" s="19">
        <v>107600002</v>
      </c>
      <c r="AI128" s="19">
        <v>105700002</v>
      </c>
      <c r="AJ128" s="19">
        <v>107100000</v>
      </c>
      <c r="AK128" s="19">
        <v>106700000</v>
      </c>
      <c r="AL128" s="19">
        <v>107900000</v>
      </c>
    </row>
    <row r="129" spans="1:48" x14ac:dyDescent="0.2">
      <c r="A129" t="s">
        <v>1316</v>
      </c>
      <c r="B129" s="19">
        <v>114125000</v>
      </c>
      <c r="C129" s="19">
        <v>15364000</v>
      </c>
      <c r="D129" s="19"/>
      <c r="E129" s="19">
        <v>15517242</v>
      </c>
      <c r="F129" s="19">
        <v>15403226</v>
      </c>
      <c r="G129" s="19">
        <v>16556017</v>
      </c>
      <c r="H129" s="19">
        <v>18950618</v>
      </c>
      <c r="I129" s="19">
        <v>19747900</v>
      </c>
      <c r="J129" s="19">
        <v>24463516</v>
      </c>
      <c r="K129" s="19">
        <v>29000001</v>
      </c>
      <c r="L129" s="19">
        <v>31000001</v>
      </c>
      <c r="M129" s="19">
        <v>31449276</v>
      </c>
      <c r="N129" s="19">
        <v>35174243</v>
      </c>
      <c r="O129" s="19">
        <v>42088399</v>
      </c>
      <c r="P129" s="19">
        <v>43949471</v>
      </c>
      <c r="Q129" s="19">
        <v>50449766</v>
      </c>
      <c r="R129" s="19">
        <v>56172001</v>
      </c>
      <c r="S129" s="19">
        <v>55950001</v>
      </c>
      <c r="T129" s="19">
        <v>57970001</v>
      </c>
      <c r="U129" s="19">
        <v>66334001</v>
      </c>
      <c r="V129" s="19">
        <v>78827001</v>
      </c>
      <c r="W129" s="19">
        <v>79782001</v>
      </c>
      <c r="X129" s="19">
        <v>82926001</v>
      </c>
      <c r="Y129" s="19">
        <v>90610001</v>
      </c>
      <c r="Z129" s="19">
        <v>115382002</v>
      </c>
      <c r="AA129" s="19">
        <v>111290002</v>
      </c>
      <c r="AB129" s="19">
        <v>113413002</v>
      </c>
      <c r="AC129" s="19">
        <v>115230002</v>
      </c>
      <c r="AD129" s="19">
        <v>116367002</v>
      </c>
      <c r="AE129" s="19">
        <v>115954002</v>
      </c>
      <c r="AF129" s="19">
        <v>114800002</v>
      </c>
      <c r="AG129" s="19">
        <v>114600002</v>
      </c>
      <c r="AH129" s="19">
        <v>115100002</v>
      </c>
      <c r="AI129" s="19">
        <v>112200002</v>
      </c>
      <c r="AJ129" s="19">
        <v>113500000</v>
      </c>
      <c r="AK129" s="19">
        <v>113700000</v>
      </c>
      <c r="AL129" s="19">
        <v>115100000</v>
      </c>
    </row>
    <row r="130" spans="1:48" x14ac:dyDescent="0.2">
      <c r="A130" t="s">
        <v>1317</v>
      </c>
      <c r="B130" s="19">
        <v>3840900000</v>
      </c>
      <c r="C130" s="19">
        <v>-3300000</v>
      </c>
      <c r="D130" s="19"/>
      <c r="E130" s="19">
        <v>-9600000</v>
      </c>
      <c r="F130" s="19">
        <v>-18300000</v>
      </c>
      <c r="G130" s="19">
        <v>-38800000</v>
      </c>
      <c r="H130" s="19">
        <v>-29200000</v>
      </c>
      <c r="I130" s="19">
        <v>-7600000</v>
      </c>
      <c r="J130" s="19">
        <v>-17300000</v>
      </c>
      <c r="K130" s="19">
        <v>-13700000</v>
      </c>
      <c r="L130" s="19">
        <v>-12500000</v>
      </c>
      <c r="M130" s="19">
        <v>-23800000</v>
      </c>
      <c r="N130" s="19">
        <v>-25276000</v>
      </c>
      <c r="O130" s="19">
        <v>-85683000</v>
      </c>
      <c r="P130" s="19">
        <v>-121953000</v>
      </c>
      <c r="Q130" s="19">
        <v>-99988000</v>
      </c>
      <c r="R130" s="19">
        <v>5646000</v>
      </c>
      <c r="S130" s="19">
        <v>124421000</v>
      </c>
      <c r="T130" s="19">
        <v>-107655000</v>
      </c>
      <c r="U130" s="19">
        <v>-114454000</v>
      </c>
      <c r="V130" s="19">
        <v>-86249000</v>
      </c>
      <c r="W130" s="19">
        <v>-74103000</v>
      </c>
      <c r="X130" s="19">
        <v>-97472000</v>
      </c>
      <c r="Y130" s="19">
        <v>-205159000</v>
      </c>
      <c r="Z130" s="19">
        <v>457713000</v>
      </c>
      <c r="AA130" s="19">
        <v>743050000</v>
      </c>
      <c r="AB130" s="19">
        <v>823919000</v>
      </c>
      <c r="AC130" s="19">
        <v>1251916000</v>
      </c>
      <c r="AD130" s="19">
        <v>1330700000</v>
      </c>
      <c r="AE130" s="19">
        <v>2079600000</v>
      </c>
      <c r="AF130" s="19">
        <v>2534400000</v>
      </c>
      <c r="AG130" s="19">
        <v>2209800000</v>
      </c>
      <c r="AH130" s="19">
        <v>3576600000</v>
      </c>
      <c r="AI130" s="19">
        <v>8946800000</v>
      </c>
      <c r="AJ130" s="19">
        <v>4738900000</v>
      </c>
      <c r="AK130" s="19">
        <v>4047100000</v>
      </c>
      <c r="AL130" s="19">
        <v>3990700000</v>
      </c>
    </row>
    <row r="131" spans="1:48" x14ac:dyDescent="0.2">
      <c r="A131" t="s">
        <v>1318</v>
      </c>
      <c r="B131" s="19">
        <v>10373300000</v>
      </c>
      <c r="C131" s="19">
        <v>8300000</v>
      </c>
      <c r="D131" s="19"/>
      <c r="E131" s="19">
        <v>16900000</v>
      </c>
      <c r="F131" s="19">
        <v>29800000</v>
      </c>
      <c r="G131" s="19">
        <v>49400000</v>
      </c>
      <c r="H131" s="19">
        <v>52400000</v>
      </c>
      <c r="I131" s="19">
        <v>35000000</v>
      </c>
      <c r="J131" s="19">
        <v>41400000</v>
      </c>
      <c r="K131" s="19">
        <v>40600000</v>
      </c>
      <c r="L131" s="19">
        <v>50800000</v>
      </c>
      <c r="M131" s="19">
        <v>58300000</v>
      </c>
      <c r="N131" s="19">
        <v>84552000</v>
      </c>
      <c r="O131" s="19">
        <v>107656000</v>
      </c>
      <c r="P131" s="19">
        <v>143941000</v>
      </c>
      <c r="Q131" s="19">
        <v>157485000</v>
      </c>
      <c r="R131" s="19">
        <v>168371000</v>
      </c>
      <c r="S131" s="19">
        <v>-58228000</v>
      </c>
      <c r="T131" s="19">
        <v>171102000</v>
      </c>
      <c r="U131" s="19">
        <v>239478000</v>
      </c>
      <c r="V131" s="19">
        <v>324706000</v>
      </c>
      <c r="W131" s="19">
        <v>453371000</v>
      </c>
      <c r="X131" s="19">
        <v>556546000</v>
      </c>
      <c r="Y131" s="19">
        <v>650983000</v>
      </c>
      <c r="Z131" s="19">
        <v>920764000</v>
      </c>
      <c r="AA131" s="19">
        <v>1361695000</v>
      </c>
      <c r="AB131" s="19">
        <v>1995638000</v>
      </c>
      <c r="AC131" s="19">
        <v>2851812000</v>
      </c>
      <c r="AD131" s="19">
        <v>3529700000</v>
      </c>
      <c r="AE131" s="19">
        <v>3792600000</v>
      </c>
      <c r="AF131" s="19">
        <v>2611200000</v>
      </c>
      <c r="AG131" s="19">
        <v>4347800000</v>
      </c>
      <c r="AH131" s="19">
        <v>4920500000</v>
      </c>
      <c r="AI131" s="19">
        <v>7124900000</v>
      </c>
      <c r="AJ131" s="19">
        <v>7434000000</v>
      </c>
      <c r="AK131" s="19">
        <v>9070100000</v>
      </c>
      <c r="AL131" s="19">
        <v>10211300000</v>
      </c>
    </row>
    <row r="132" spans="1:48" x14ac:dyDescent="0.2">
      <c r="A132" t="s">
        <v>1319</v>
      </c>
      <c r="B132" s="19">
        <v>4458600000</v>
      </c>
      <c r="C132" s="19">
        <v>-3300000</v>
      </c>
      <c r="D132" s="19"/>
      <c r="E132" s="19">
        <v>-4500000</v>
      </c>
      <c r="F132" s="19">
        <v>-19100000</v>
      </c>
      <c r="G132" s="19">
        <v>-39900000</v>
      </c>
      <c r="H132" s="19">
        <v>-30700000</v>
      </c>
      <c r="I132" s="19">
        <v>-23500000</v>
      </c>
      <c r="J132" s="19">
        <v>-32400000</v>
      </c>
      <c r="K132" s="19">
        <v>-11600000</v>
      </c>
      <c r="L132" s="19">
        <v>-8600000</v>
      </c>
      <c r="M132" s="19">
        <v>-23100000</v>
      </c>
      <c r="N132" s="19">
        <v>-23215000</v>
      </c>
      <c r="O132" s="19">
        <v>-76180000</v>
      </c>
      <c r="P132" s="19">
        <v>-124377000</v>
      </c>
      <c r="Q132" s="19">
        <v>-107458000</v>
      </c>
      <c r="R132" s="19">
        <v>41699000</v>
      </c>
      <c r="S132" s="19">
        <v>-95446000</v>
      </c>
      <c r="T132" s="19">
        <v>-103150000</v>
      </c>
      <c r="U132" s="19">
        <v>-105600000</v>
      </c>
      <c r="V132" s="19">
        <v>-79129000</v>
      </c>
      <c r="W132" s="19">
        <v>-67830000</v>
      </c>
      <c r="X132" s="19">
        <v>-104468000</v>
      </c>
      <c r="Y132" s="19">
        <v>-221760000</v>
      </c>
      <c r="Z132" s="19">
        <v>750269000</v>
      </c>
      <c r="AA132" s="19">
        <v>413738000</v>
      </c>
      <c r="AB132" s="19">
        <v>338126000</v>
      </c>
      <c r="AC132" s="19">
        <v>636056000</v>
      </c>
      <c r="AD132" s="19">
        <v>895500000</v>
      </c>
      <c r="AE132" s="19">
        <v>1198500000</v>
      </c>
      <c r="AF132" s="19">
        <v>2444400000</v>
      </c>
      <c r="AG132" s="19">
        <v>2115800000</v>
      </c>
      <c r="AH132" s="19">
        <v>3513200000</v>
      </c>
      <c r="AI132" s="19">
        <v>8075300000</v>
      </c>
      <c r="AJ132" s="19">
        <v>4338400000</v>
      </c>
      <c r="AK132" s="19">
        <v>3953600000</v>
      </c>
      <c r="AL132" s="19">
        <v>4412600000</v>
      </c>
    </row>
    <row r="133" spans="1:48" x14ac:dyDescent="0.2">
      <c r="A133" t="s">
        <v>1320</v>
      </c>
      <c r="B133" s="14">
        <v>4174701288.2579999</v>
      </c>
      <c r="C133" s="19">
        <v>-3300000</v>
      </c>
      <c r="D133" s="19"/>
      <c r="E133" s="19">
        <v>-7620000</v>
      </c>
      <c r="F133" s="19">
        <v>-19100000</v>
      </c>
      <c r="G133" s="19">
        <v>-39900000</v>
      </c>
      <c r="H133" s="19">
        <v>-30700000</v>
      </c>
      <c r="I133" s="19">
        <v>-14680000</v>
      </c>
      <c r="J133" s="19">
        <v>-23820000</v>
      </c>
      <c r="K133" s="19">
        <v>-13280000</v>
      </c>
      <c r="L133" s="19">
        <v>-7100000</v>
      </c>
      <c r="M133" s="19">
        <v>-20580000</v>
      </c>
      <c r="N133" s="19">
        <v>-18907000</v>
      </c>
      <c r="O133" s="19">
        <v>-83476000</v>
      </c>
      <c r="P133" s="19">
        <v>-130038000</v>
      </c>
      <c r="Q133" s="19">
        <v>-110135200</v>
      </c>
      <c r="R133" s="19">
        <v>12762200</v>
      </c>
      <c r="S133" s="19">
        <v>-120058600</v>
      </c>
      <c r="T133" s="19">
        <v>-113078800</v>
      </c>
      <c r="U133" s="19">
        <v>-126497000</v>
      </c>
      <c r="V133" s="19">
        <v>-90323950</v>
      </c>
      <c r="W133" s="14">
        <v>-72060890.593999997</v>
      </c>
      <c r="X133" s="19">
        <v>-106590000</v>
      </c>
      <c r="Y133" s="14">
        <v>-225290975.71900001</v>
      </c>
      <c r="Z133" s="19">
        <v>748961200</v>
      </c>
      <c r="AA133" s="19">
        <v>413888150</v>
      </c>
      <c r="AB133" s="19">
        <v>338126000</v>
      </c>
      <c r="AC133" s="19">
        <v>636056000</v>
      </c>
      <c r="AD133" s="19">
        <v>895500000</v>
      </c>
      <c r="AE133" s="19">
        <v>1198500000</v>
      </c>
      <c r="AF133" s="19">
        <v>2444400000</v>
      </c>
      <c r="AG133" s="19">
        <v>2115800000</v>
      </c>
      <c r="AH133" s="19">
        <v>3513200000</v>
      </c>
      <c r="AI133" s="19">
        <v>7740591000</v>
      </c>
      <c r="AJ133" s="19">
        <v>4329112800</v>
      </c>
      <c r="AK133" s="19">
        <v>4189508700</v>
      </c>
      <c r="AL133" s="19">
        <v>4304424400</v>
      </c>
    </row>
    <row r="134" spans="1:48" x14ac:dyDescent="0.2">
      <c r="A134" t="s">
        <v>1321</v>
      </c>
      <c r="B134" s="19">
        <v>718800000</v>
      </c>
      <c r="AI134" s="19">
        <v>45800000</v>
      </c>
      <c r="AJ134" s="19">
        <v>160100000</v>
      </c>
      <c r="AK134" s="19">
        <v>495900000</v>
      </c>
      <c r="AL134" s="19">
        <v>711400000</v>
      </c>
    </row>
    <row r="135" spans="1:48" x14ac:dyDescent="0.2">
      <c r="A135" t="s">
        <v>1322</v>
      </c>
      <c r="B135" s="19">
        <v>36600000</v>
      </c>
      <c r="U135" s="19">
        <v>12043000</v>
      </c>
      <c r="V135" s="19">
        <v>7752000</v>
      </c>
      <c r="W135" s="19">
        <v>2337000</v>
      </c>
      <c r="X135" s="19">
        <v>9118000</v>
      </c>
      <c r="Y135" s="19">
        <v>21282000</v>
      </c>
      <c r="Z135" s="19">
        <v>45304000</v>
      </c>
      <c r="AA135" s="19">
        <v>46437000</v>
      </c>
      <c r="AB135" s="19">
        <v>37372000</v>
      </c>
      <c r="AC135" s="19">
        <v>14241000</v>
      </c>
      <c r="AD135" s="19">
        <v>7200000</v>
      </c>
      <c r="AE135" s="19">
        <v>25100000</v>
      </c>
      <c r="AF135" s="19">
        <v>28200000</v>
      </c>
      <c r="AG135" s="19">
        <v>30200000</v>
      </c>
      <c r="AH135" s="19">
        <v>56900000</v>
      </c>
      <c r="AI135" s="19">
        <v>57300000</v>
      </c>
      <c r="AJ135" s="19">
        <v>59400000</v>
      </c>
      <c r="AK135" s="19">
        <v>73000000</v>
      </c>
      <c r="AL135" s="19">
        <v>55200000</v>
      </c>
    </row>
    <row r="136" spans="1:48" x14ac:dyDescent="0.2">
      <c r="A136" t="s">
        <v>1323</v>
      </c>
      <c r="B136" s="19">
        <v>682200000</v>
      </c>
      <c r="U136" s="19">
        <v>-12043000</v>
      </c>
      <c r="V136" s="19">
        <v>-7752000</v>
      </c>
      <c r="W136" s="19">
        <v>-2337000</v>
      </c>
      <c r="X136" s="19">
        <v>-9118000</v>
      </c>
      <c r="Y136" s="19">
        <v>-21282000</v>
      </c>
      <c r="Z136" s="19">
        <v>-45304000</v>
      </c>
      <c r="AA136" s="19">
        <v>-46437000</v>
      </c>
      <c r="AB136" s="19">
        <v>-37372000</v>
      </c>
      <c r="AC136" s="19">
        <v>-14241000</v>
      </c>
      <c r="AD136" s="19">
        <v>-7200000</v>
      </c>
      <c r="AE136" s="19">
        <v>-25100000</v>
      </c>
      <c r="AF136" s="19">
        <v>-28200000</v>
      </c>
      <c r="AG136" s="19">
        <v>-30200000</v>
      </c>
      <c r="AH136" s="19">
        <v>-56900000</v>
      </c>
      <c r="AI136" s="19">
        <v>-11500000</v>
      </c>
      <c r="AJ136" s="19">
        <v>100700000</v>
      </c>
      <c r="AK136" s="19">
        <v>422900000</v>
      </c>
      <c r="AL136" s="19">
        <v>656200000</v>
      </c>
    </row>
    <row r="137" spans="1:48" x14ac:dyDescent="0.2">
      <c r="A137" t="s">
        <v>1281</v>
      </c>
      <c r="B137" s="19">
        <v>4911400000</v>
      </c>
      <c r="C137" s="19">
        <v>-3300000</v>
      </c>
      <c r="D137" s="19"/>
      <c r="E137" s="19">
        <v>-9600000</v>
      </c>
      <c r="F137" s="19">
        <v>-18300000</v>
      </c>
      <c r="G137" s="19">
        <v>-38800000</v>
      </c>
      <c r="H137" s="19">
        <v>-29200000</v>
      </c>
      <c r="I137" s="19">
        <v>-7600000</v>
      </c>
      <c r="J137" s="19">
        <v>-17300000</v>
      </c>
      <c r="K137" s="19">
        <v>-13700000</v>
      </c>
      <c r="L137" s="19">
        <v>-12500000</v>
      </c>
      <c r="M137" s="19">
        <v>-23800000</v>
      </c>
      <c r="N137" s="19">
        <v>-25276000</v>
      </c>
      <c r="O137" s="19">
        <v>-85683000</v>
      </c>
      <c r="P137" s="19">
        <v>-121953000</v>
      </c>
      <c r="Q137" s="19">
        <v>-99988000</v>
      </c>
      <c r="R137" s="19">
        <v>5646000</v>
      </c>
      <c r="S137" s="19">
        <v>124421000</v>
      </c>
      <c r="T137" s="19">
        <v>-107655000</v>
      </c>
      <c r="U137" s="19">
        <v>-93557000</v>
      </c>
      <c r="V137" s="19">
        <v>-69026000</v>
      </c>
      <c r="W137" s="19">
        <v>-69615000</v>
      </c>
      <c r="X137" s="19">
        <v>-95350000</v>
      </c>
      <c r="Y137" s="19">
        <v>-201610000</v>
      </c>
      <c r="Z137" s="19">
        <v>459725000</v>
      </c>
      <c r="AA137" s="19">
        <v>742819000</v>
      </c>
      <c r="AB137" s="19">
        <v>798607000</v>
      </c>
      <c r="AC137" s="19">
        <v>1239338000</v>
      </c>
      <c r="AD137" s="19">
        <v>1337000000</v>
      </c>
      <c r="AE137" s="19">
        <v>2103600000</v>
      </c>
      <c r="AF137" s="19">
        <v>2581700000</v>
      </c>
      <c r="AG137" s="19">
        <v>2459300000</v>
      </c>
      <c r="AH137" s="19">
        <v>3867300000</v>
      </c>
      <c r="AI137" s="19">
        <v>9383100000</v>
      </c>
      <c r="AJ137" s="19">
        <v>4918200000</v>
      </c>
      <c r="AK137" s="19">
        <v>4272300000</v>
      </c>
      <c r="AL137" s="19">
        <v>4835100000</v>
      </c>
    </row>
    <row r="138" spans="1:48" x14ac:dyDescent="0.2">
      <c r="A138" t="s">
        <v>1278</v>
      </c>
      <c r="B138" s="19">
        <v>5421500000</v>
      </c>
      <c r="C138" s="19">
        <v>-3000000</v>
      </c>
      <c r="D138" s="19"/>
      <c r="E138" s="19">
        <v>-8800000</v>
      </c>
      <c r="F138" s="19">
        <v>-16300000</v>
      </c>
      <c r="G138" s="19">
        <v>-35700000</v>
      </c>
      <c r="H138" s="19">
        <v>-25000000</v>
      </c>
      <c r="I138" s="19">
        <v>-1700000</v>
      </c>
      <c r="J138" s="19">
        <v>-11200000</v>
      </c>
      <c r="K138" s="19">
        <v>-9300000</v>
      </c>
      <c r="L138" s="19">
        <v>-9500000</v>
      </c>
      <c r="M138" s="19">
        <v>-20400000</v>
      </c>
      <c r="N138" s="19">
        <v>-20855000</v>
      </c>
      <c r="O138" s="19">
        <v>-79606000</v>
      </c>
      <c r="P138" s="19">
        <v>-113499000</v>
      </c>
      <c r="Q138" s="19">
        <v>-87051000</v>
      </c>
      <c r="R138" s="19">
        <v>21008000</v>
      </c>
      <c r="S138" s="19">
        <v>139925000</v>
      </c>
      <c r="T138" s="19">
        <v>-93063000</v>
      </c>
      <c r="U138" s="19">
        <v>-82070000</v>
      </c>
      <c r="V138" s="19">
        <v>-57739000</v>
      </c>
      <c r="W138" s="19">
        <v>-55368000</v>
      </c>
      <c r="X138" s="19">
        <v>-75663000</v>
      </c>
      <c r="Y138" s="19">
        <v>-170528000</v>
      </c>
      <c r="Z138" s="19">
        <v>496665000</v>
      </c>
      <c r="AA138" s="19">
        <v>784023000</v>
      </c>
      <c r="AB138" s="19">
        <v>851293000</v>
      </c>
      <c r="AC138" s="19">
        <v>1314247000</v>
      </c>
      <c r="AD138" s="19">
        <v>1441700000</v>
      </c>
      <c r="AE138" s="19">
        <v>2249100000</v>
      </c>
      <c r="AF138" s="19">
        <v>2729900000</v>
      </c>
      <c r="AG138" s="19">
        <v>2669600000</v>
      </c>
      <c r="AH138" s="19">
        <v>4103200000</v>
      </c>
      <c r="AI138" s="19">
        <v>9669300000</v>
      </c>
      <c r="AJ138" s="19">
        <v>5259600000</v>
      </c>
      <c r="AK138" s="19">
        <v>4693300000</v>
      </c>
      <c r="AL138" s="19">
        <v>5318000000</v>
      </c>
    </row>
    <row r="139" spans="1:48" x14ac:dyDescent="0.2">
      <c r="A139" t="s">
        <v>1364</v>
      </c>
      <c r="B139" s="19">
        <v>2051000000</v>
      </c>
      <c r="C139" s="19">
        <v>6300000</v>
      </c>
      <c r="D139" s="19"/>
      <c r="E139" s="19">
        <v>12800000</v>
      </c>
      <c r="J139" s="19">
        <v>1100000</v>
      </c>
      <c r="K139" s="19">
        <v>2600000</v>
      </c>
      <c r="L139" s="19">
        <v>5000000</v>
      </c>
      <c r="M139" s="19">
        <v>3600000</v>
      </c>
      <c r="N139" s="19">
        <v>15566000</v>
      </c>
      <c r="O139" s="19">
        <v>6509000</v>
      </c>
      <c r="P139" s="19">
        <v>6483000</v>
      </c>
      <c r="Q139" s="19">
        <v>6676000</v>
      </c>
      <c r="R139" s="19">
        <v>15214000</v>
      </c>
      <c r="S139" s="19">
        <v>9557000</v>
      </c>
      <c r="T139" s="19">
        <v>8146000</v>
      </c>
      <c r="U139">
        <v>0</v>
      </c>
      <c r="V139" s="19">
        <v>923000</v>
      </c>
      <c r="W139" s="19">
        <v>1686000</v>
      </c>
      <c r="X139" s="19">
        <v>2093000</v>
      </c>
      <c r="Y139" s="19">
        <v>4216000</v>
      </c>
      <c r="Z139" s="19">
        <v>84455000</v>
      </c>
      <c r="AA139" s="19">
        <v>155355000</v>
      </c>
      <c r="AB139" s="19">
        <v>205018000</v>
      </c>
      <c r="AC139" s="19">
        <v>392709000</v>
      </c>
      <c r="AD139" s="19">
        <v>299700000</v>
      </c>
      <c r="AE139" s="19">
        <v>397100000</v>
      </c>
      <c r="AF139" s="19">
        <v>417500000</v>
      </c>
      <c r="AG139" s="19">
        <v>765100000</v>
      </c>
      <c r="AH139" s="19">
        <v>1119900000</v>
      </c>
      <c r="AI139" s="19">
        <v>2437500000</v>
      </c>
      <c r="AJ139" s="19">
        <v>1560400000</v>
      </c>
      <c r="AK139" s="19">
        <v>1815800000</v>
      </c>
      <c r="AL139" s="19">
        <v>1970500000</v>
      </c>
    </row>
    <row r="140" spans="1:48" x14ac:dyDescent="0.2">
      <c r="A140" t="s">
        <v>1324</v>
      </c>
      <c r="B140" s="19">
        <v>510100000</v>
      </c>
      <c r="C140" s="19">
        <v>300000</v>
      </c>
      <c r="D140" s="19"/>
      <c r="E140" s="19">
        <v>800000</v>
      </c>
      <c r="F140" s="19">
        <v>2000000</v>
      </c>
      <c r="G140" s="19">
        <v>3100000</v>
      </c>
      <c r="H140" s="19">
        <v>4200000</v>
      </c>
      <c r="I140" s="19">
        <v>5900000</v>
      </c>
      <c r="J140" s="19">
        <v>6100000</v>
      </c>
      <c r="K140" s="19">
        <v>4400000</v>
      </c>
      <c r="L140" s="19">
        <v>3000000</v>
      </c>
      <c r="M140" s="19">
        <v>3400000</v>
      </c>
      <c r="N140" s="19">
        <v>4421000</v>
      </c>
      <c r="O140" s="19">
        <v>6077000</v>
      </c>
      <c r="P140" s="19">
        <v>8454000</v>
      </c>
      <c r="Q140" s="19">
        <v>12937000</v>
      </c>
      <c r="R140" s="19">
        <v>15362000</v>
      </c>
      <c r="S140" s="19">
        <v>15504000</v>
      </c>
      <c r="T140" s="19">
        <v>14592000</v>
      </c>
      <c r="U140" s="19">
        <v>11487000</v>
      </c>
      <c r="V140" s="19">
        <v>11287000</v>
      </c>
      <c r="W140" s="19">
        <v>14247000</v>
      </c>
      <c r="X140" s="19">
        <v>19687000</v>
      </c>
      <c r="Y140" s="19">
        <v>31082000</v>
      </c>
      <c r="Z140" s="19">
        <v>36940000</v>
      </c>
      <c r="AA140" s="19">
        <v>41204000</v>
      </c>
      <c r="AB140" s="19">
        <v>52686000</v>
      </c>
      <c r="AC140" s="19">
        <v>74909000</v>
      </c>
      <c r="AD140" s="19">
        <v>104700000</v>
      </c>
      <c r="AE140" s="19">
        <v>145500000</v>
      </c>
      <c r="AF140" s="19">
        <v>148200000</v>
      </c>
      <c r="AG140" s="19">
        <v>210300000</v>
      </c>
      <c r="AH140" s="19">
        <v>235900000</v>
      </c>
      <c r="AI140" s="19">
        <v>286200000</v>
      </c>
      <c r="AJ140" s="19">
        <v>341400000</v>
      </c>
      <c r="AK140" s="19">
        <v>421000000</v>
      </c>
      <c r="AL140" s="19">
        <v>482900000</v>
      </c>
    </row>
    <row r="141" spans="1:48" x14ac:dyDescent="0.2">
      <c r="A141" t="s">
        <v>1325</v>
      </c>
      <c r="B141" s="19">
        <v>4458600000</v>
      </c>
      <c r="C141" s="19">
        <v>-3300000</v>
      </c>
      <c r="D141" s="19"/>
      <c r="E141" s="19">
        <v>-4500000</v>
      </c>
      <c r="F141" s="19">
        <v>-19100000</v>
      </c>
      <c r="G141" s="19">
        <v>-39900000</v>
      </c>
      <c r="H141" s="19">
        <v>-30700000</v>
      </c>
      <c r="I141" s="19">
        <v>-23500000</v>
      </c>
      <c r="J141" s="19">
        <v>-32400000</v>
      </c>
      <c r="K141" s="19">
        <v>-11600000</v>
      </c>
      <c r="L141" s="19">
        <v>-8600000</v>
      </c>
      <c r="M141" s="19">
        <v>-23100000</v>
      </c>
      <c r="N141" s="19">
        <v>-21652000</v>
      </c>
      <c r="O141" s="19">
        <v>-76180000</v>
      </c>
      <c r="P141" s="19">
        <v>-124377000</v>
      </c>
      <c r="Q141" s="19">
        <v>-107458000</v>
      </c>
      <c r="R141" s="19">
        <v>41699000</v>
      </c>
      <c r="S141" s="19">
        <v>-95446000</v>
      </c>
      <c r="T141" s="19">
        <v>-103150000</v>
      </c>
      <c r="U141" s="19">
        <v>-105600000</v>
      </c>
      <c r="V141" s="19">
        <v>-79129000</v>
      </c>
      <c r="W141" s="19">
        <v>-67830000</v>
      </c>
      <c r="X141" s="19">
        <v>-104468000</v>
      </c>
      <c r="Y141" s="19">
        <v>-221760000</v>
      </c>
      <c r="Z141" s="19">
        <v>750269000</v>
      </c>
      <c r="AA141" s="19">
        <v>413738000</v>
      </c>
      <c r="AB141" s="19">
        <v>338126000</v>
      </c>
      <c r="AC141" s="19">
        <v>636056000</v>
      </c>
      <c r="AD141" s="19">
        <v>895500000</v>
      </c>
      <c r="AE141" s="19">
        <v>1198500000</v>
      </c>
      <c r="AF141" s="19">
        <v>2444400000</v>
      </c>
      <c r="AG141" s="19">
        <v>2115800000</v>
      </c>
      <c r="AH141" s="19">
        <v>3513200000</v>
      </c>
      <c r="AI141" s="19">
        <v>8075300000</v>
      </c>
      <c r="AJ141" s="19">
        <v>4338400000</v>
      </c>
      <c r="AK141" s="19">
        <v>3953600000</v>
      </c>
      <c r="AL141" s="19">
        <v>4412600000</v>
      </c>
    </row>
    <row r="142" spans="1:48" x14ac:dyDescent="0.2">
      <c r="A142" t="s">
        <v>1326</v>
      </c>
      <c r="B142" s="19"/>
      <c r="E142" s="19">
        <v>5200000</v>
      </c>
      <c r="I142" s="19">
        <v>-14700000</v>
      </c>
      <c r="J142" s="19">
        <v>-14300000</v>
      </c>
      <c r="K142" s="19">
        <v>2800000</v>
      </c>
      <c r="L142" s="19">
        <v>-2500000</v>
      </c>
      <c r="M142" s="19">
        <v>-4200000</v>
      </c>
      <c r="N142" s="19">
        <v>-4575000</v>
      </c>
      <c r="O142" s="19">
        <v>12160000</v>
      </c>
      <c r="P142" s="19">
        <v>9435000</v>
      </c>
      <c r="Q142" s="19">
        <v>4462000</v>
      </c>
      <c r="R142" s="19">
        <v>48228000</v>
      </c>
      <c r="S142" s="19">
        <v>41021000</v>
      </c>
      <c r="T142" s="19">
        <v>16548000</v>
      </c>
      <c r="U142" s="19">
        <v>20897000</v>
      </c>
      <c r="V142" s="19">
        <v>17223000</v>
      </c>
      <c r="W142" s="19">
        <v>4488000</v>
      </c>
      <c r="X142" s="19">
        <v>2122000</v>
      </c>
      <c r="Y142" s="19">
        <v>3549000</v>
      </c>
      <c r="Z142" s="19">
        <v>2012000</v>
      </c>
      <c r="AA142" s="19">
        <v>-231000</v>
      </c>
      <c r="AB142" s="19">
        <v>-25312000</v>
      </c>
      <c r="AC142" s="19">
        <v>-12578000</v>
      </c>
      <c r="AF142" s="19"/>
      <c r="AG142" s="19"/>
      <c r="AH142" s="19"/>
      <c r="AI142" s="19"/>
      <c r="AJ142" s="19"/>
      <c r="AK142" s="19"/>
      <c r="AL142" s="19"/>
    </row>
    <row r="143" spans="1:48" x14ac:dyDescent="0.2">
      <c r="A143" t="s">
        <v>1327</v>
      </c>
      <c r="B143" s="19">
        <v>310400000000</v>
      </c>
      <c r="E143" s="19">
        <v>5200000</v>
      </c>
      <c r="I143" s="19">
        <v>-14700000</v>
      </c>
      <c r="J143" s="19">
        <v>-14300000</v>
      </c>
      <c r="K143" s="19">
        <v>2800000</v>
      </c>
      <c r="L143" s="19">
        <v>-2500000</v>
      </c>
      <c r="M143" s="19">
        <v>-4200000</v>
      </c>
      <c r="N143" s="19">
        <v>-4575000</v>
      </c>
      <c r="O143" s="19">
        <v>12160000</v>
      </c>
      <c r="P143" s="19">
        <v>9435000</v>
      </c>
      <c r="Q143" s="19">
        <v>4462000</v>
      </c>
      <c r="R143" s="19">
        <v>48228000</v>
      </c>
      <c r="S143" s="19">
        <v>41021000</v>
      </c>
      <c r="T143" s="19">
        <v>16548000</v>
      </c>
      <c r="U143" s="19">
        <v>20897000</v>
      </c>
      <c r="V143" s="19">
        <v>17223000</v>
      </c>
      <c r="W143" s="19">
        <v>4488000</v>
      </c>
      <c r="X143" s="19">
        <v>2122000</v>
      </c>
      <c r="Y143" s="19">
        <v>3549000</v>
      </c>
      <c r="Z143" s="19">
        <v>2012000</v>
      </c>
      <c r="AA143" s="19">
        <v>-231000</v>
      </c>
      <c r="AB143" s="19">
        <v>-25312000</v>
      </c>
      <c r="AC143" s="19">
        <v>-12578000</v>
      </c>
      <c r="AF143">
        <v>0</v>
      </c>
      <c r="AG143">
        <v>0</v>
      </c>
      <c r="AH143">
        <v>0</v>
      </c>
      <c r="AI143" s="19">
        <v>386500000000</v>
      </c>
      <c r="AJ143" s="19">
        <v>10400000000</v>
      </c>
      <c r="AK143" s="19">
        <v>-250700000000</v>
      </c>
      <c r="AL143" s="19">
        <v>117200000000</v>
      </c>
    </row>
    <row r="144" spans="1:48" x14ac:dyDescent="0.2">
      <c r="A144" s="46" t="s">
        <v>1412</v>
      </c>
      <c r="B144" s="19"/>
      <c r="C144" s="48">
        <f>IFERROR(C143/C$3,0)</f>
        <v>0</v>
      </c>
      <c r="D144" s="48"/>
      <c r="E144" s="48">
        <f t="shared" ref="E144:AV144" si="45">IFERROR(E143/E$3,0)</f>
        <v>0.30127604768877736</v>
      </c>
      <c r="F144" s="48">
        <f t="shared" si="45"/>
        <v>0</v>
      </c>
      <c r="G144" s="48">
        <f t="shared" si="45"/>
        <v>0</v>
      </c>
      <c r="H144" s="48">
        <f t="shared" si="45"/>
        <v>0</v>
      </c>
      <c r="I144" s="48">
        <f t="shared" si="45"/>
        <v>-0.25335652136672693</v>
      </c>
      <c r="J144" s="48">
        <f t="shared" si="45"/>
        <v>-0.28786018391911006</v>
      </c>
      <c r="K144" s="48">
        <f t="shared" si="45"/>
        <v>5.2032441545407072E-2</v>
      </c>
      <c r="L144" s="48">
        <f t="shared" si="45"/>
        <v>-3.3141727401373604E-2</v>
      </c>
      <c r="M144" s="48">
        <f t="shared" si="45"/>
        <v>-6.2843002282786858E-2</v>
      </c>
      <c r="N144" s="48">
        <f t="shared" si="45"/>
        <v>-4.0933464157276965E-2</v>
      </c>
      <c r="O144" s="48">
        <f t="shared" si="45"/>
        <v>0.3044492357367472</v>
      </c>
      <c r="P144" s="48">
        <f t="shared" si="45"/>
        <v>0.23875352618342768</v>
      </c>
      <c r="Q144" s="48">
        <f t="shared" si="45"/>
        <v>4.4302206769224119E-2</v>
      </c>
      <c r="R144" s="48">
        <f t="shared" si="45"/>
        <v>0.16126888311175649</v>
      </c>
      <c r="S144" s="48">
        <f t="shared" si="45"/>
        <v>0.37131961768997651</v>
      </c>
      <c r="T144" s="48">
        <f t="shared" si="45"/>
        <v>0.16250985936915538</v>
      </c>
      <c r="U144" s="48">
        <f t="shared" si="45"/>
        <v>0.10631058518744504</v>
      </c>
      <c r="V144" s="48">
        <f t="shared" si="45"/>
        <v>4.790553600982192E-2</v>
      </c>
      <c r="W144" s="48">
        <f t="shared" si="45"/>
        <v>7.8509804085609199E-3</v>
      </c>
      <c r="X144" s="48">
        <f t="shared" si="45"/>
        <v>3.1474167988249408E-3</v>
      </c>
      <c r="Y144" s="48">
        <f t="shared" si="45"/>
        <v>5.5087879653467498E-3</v>
      </c>
      <c r="Z144" s="48">
        <f t="shared" si="45"/>
        <v>1.0396422638174827E-3</v>
      </c>
      <c r="AA144" s="48">
        <f t="shared" si="45"/>
        <v>-7.9417996692617655E-5</v>
      </c>
      <c r="AB144" s="48">
        <f t="shared" si="45"/>
        <v>-6.5987279846434488E-3</v>
      </c>
      <c r="AC144" s="48">
        <f t="shared" si="45"/>
        <v>-2.2549574693526741E-3</v>
      </c>
      <c r="AD144" s="48">
        <f t="shared" si="45"/>
        <v>0</v>
      </c>
      <c r="AE144" s="48">
        <f t="shared" si="45"/>
        <v>0</v>
      </c>
      <c r="AF144" s="48">
        <f t="shared" si="45"/>
        <v>0</v>
      </c>
      <c r="AG144" s="48">
        <f t="shared" si="45"/>
        <v>0</v>
      </c>
      <c r="AH144" s="48">
        <f t="shared" si="45"/>
        <v>0</v>
      </c>
      <c r="AI144" s="48">
        <f t="shared" si="45"/>
        <v>19.802672990430125</v>
      </c>
      <c r="AJ144" s="48">
        <f t="shared" si="45"/>
        <v>0.75614150516639134</v>
      </c>
      <c r="AK144" s="48">
        <f t="shared" si="45"/>
        <v>-17.99945806057076</v>
      </c>
      <c r="AL144" s="48">
        <f t="shared" si="45"/>
        <v>8.0119988569912888</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c r="AV144" s="48">
        <f t="shared" si="45"/>
        <v>0</v>
      </c>
    </row>
    <row r="145" spans="1:48" x14ac:dyDescent="0.2">
      <c r="A145" t="s">
        <v>1329</v>
      </c>
      <c r="B145">
        <v>8.5000000000000006E-2</v>
      </c>
      <c r="C145">
        <v>0.4</v>
      </c>
      <c r="E145">
        <v>0.4</v>
      </c>
      <c r="F145">
        <v>0.4</v>
      </c>
      <c r="G145">
        <v>0.4</v>
      </c>
      <c r="H145">
        <v>0.4</v>
      </c>
      <c r="I145">
        <v>0.4</v>
      </c>
      <c r="J145">
        <v>0.4</v>
      </c>
      <c r="K145">
        <v>0.4</v>
      </c>
      <c r="L145">
        <v>0.4</v>
      </c>
      <c r="M145">
        <v>0.4</v>
      </c>
      <c r="N145">
        <v>0.4</v>
      </c>
      <c r="O145">
        <v>0.4</v>
      </c>
      <c r="P145">
        <v>0.4</v>
      </c>
      <c r="Q145">
        <v>0.4</v>
      </c>
      <c r="R145">
        <v>0.4</v>
      </c>
      <c r="S145">
        <v>0.4</v>
      </c>
      <c r="T145">
        <v>0.4</v>
      </c>
      <c r="U145">
        <v>0</v>
      </c>
      <c r="V145">
        <v>0.35</v>
      </c>
      <c r="W145">
        <v>5.7000000000000002E-2</v>
      </c>
      <c r="X145">
        <v>0</v>
      </c>
      <c r="Y145">
        <v>5.0000000000000001E-3</v>
      </c>
      <c r="Z145">
        <v>0.35</v>
      </c>
      <c r="AA145">
        <v>0.35</v>
      </c>
      <c r="AB145">
        <v>0.35</v>
      </c>
      <c r="AC145">
        <v>0.4</v>
      </c>
      <c r="AD145">
        <v>0.32700000000000001</v>
      </c>
      <c r="AE145">
        <v>0.4</v>
      </c>
      <c r="AF145">
        <v>4.2999999999999997E-2</v>
      </c>
      <c r="AG145">
        <v>0.129</v>
      </c>
      <c r="AH145">
        <v>7.8E-2</v>
      </c>
      <c r="AI145">
        <v>0.13400000000000001</v>
      </c>
      <c r="AJ145">
        <v>0.107</v>
      </c>
      <c r="AK145">
        <v>5.8999999999999997E-2</v>
      </c>
      <c r="AL145">
        <v>7.6999999999999999E-2</v>
      </c>
    </row>
    <row r="146" spans="1:48" x14ac:dyDescent="0.2">
      <c r="A146" t="s">
        <v>1330</v>
      </c>
      <c r="B146" s="14">
        <v>26501288.258000001</v>
      </c>
      <c r="C146">
        <v>0</v>
      </c>
      <c r="E146" s="19">
        <v>2080000</v>
      </c>
      <c r="F146">
        <v>0</v>
      </c>
      <c r="G146">
        <v>0</v>
      </c>
      <c r="H146">
        <v>0</v>
      </c>
      <c r="I146" s="19">
        <v>-5880000</v>
      </c>
      <c r="J146" s="19">
        <v>-5720000</v>
      </c>
      <c r="K146" s="19">
        <v>1120000</v>
      </c>
      <c r="L146" s="19">
        <v>-1000000</v>
      </c>
      <c r="M146" s="19">
        <v>-1680000</v>
      </c>
      <c r="N146" s="19">
        <v>-1830000</v>
      </c>
      <c r="O146" s="19">
        <v>4864000</v>
      </c>
      <c r="P146" s="19">
        <v>3774000</v>
      </c>
      <c r="Q146" s="19">
        <v>1784800</v>
      </c>
      <c r="R146" s="19">
        <v>19291200</v>
      </c>
      <c r="S146" s="19">
        <v>16408400</v>
      </c>
      <c r="T146" s="19">
        <v>6619200</v>
      </c>
      <c r="U146">
        <v>0</v>
      </c>
      <c r="V146" s="19">
        <v>6028050</v>
      </c>
      <c r="W146" s="14">
        <v>257109.40599999999</v>
      </c>
      <c r="X146">
        <v>0</v>
      </c>
      <c r="Y146" s="14">
        <v>18024.280999999999</v>
      </c>
      <c r="Z146" s="19">
        <v>704200</v>
      </c>
      <c r="AA146" s="19">
        <v>-80850</v>
      </c>
      <c r="AB146">
        <v>0</v>
      </c>
      <c r="AC146">
        <v>0</v>
      </c>
      <c r="AD146">
        <v>0</v>
      </c>
      <c r="AE146">
        <v>0</v>
      </c>
      <c r="AF146">
        <v>0</v>
      </c>
      <c r="AG146">
        <v>0</v>
      </c>
      <c r="AH146">
        <v>0</v>
      </c>
      <c r="AI146" s="19">
        <v>51791000</v>
      </c>
      <c r="AJ146" s="19">
        <v>1112800</v>
      </c>
      <c r="AK146" s="19">
        <v>-14791300</v>
      </c>
      <c r="AL146" s="19">
        <v>9024400</v>
      </c>
    </row>
    <row r="148" spans="1:48" x14ac:dyDescent="0.2">
      <c r="A148" t="s">
        <v>1331</v>
      </c>
      <c r="B148">
        <v>-3986900</v>
      </c>
      <c r="E148">
        <v>91500</v>
      </c>
      <c r="F148">
        <v>-800</v>
      </c>
      <c r="G148">
        <v>49800</v>
      </c>
      <c r="H148">
        <v>-200</v>
      </c>
      <c r="I148">
        <v>19900</v>
      </c>
      <c r="J148">
        <v>66300</v>
      </c>
      <c r="K148">
        <v>39400</v>
      </c>
      <c r="L148">
        <v>-1400</v>
      </c>
      <c r="M148">
        <v>300</v>
      </c>
      <c r="N148">
        <v>92867</v>
      </c>
      <c r="O148">
        <v>349120</v>
      </c>
      <c r="P148">
        <v>1723</v>
      </c>
      <c r="Q148">
        <v>108184</v>
      </c>
      <c r="R148">
        <v>4441</v>
      </c>
      <c r="S148">
        <v>4081</v>
      </c>
      <c r="T148">
        <v>185398</v>
      </c>
      <c r="U148">
        <v>319400</v>
      </c>
      <c r="V148">
        <v>-192858</v>
      </c>
      <c r="W148">
        <v>31363</v>
      </c>
      <c r="X148">
        <v>243306</v>
      </c>
      <c r="Y148">
        <v>384249</v>
      </c>
      <c r="Z148">
        <v>-97646</v>
      </c>
      <c r="AA148">
        <v>72191</v>
      </c>
      <c r="AB148">
        <v>-218547</v>
      </c>
      <c r="AC148">
        <v>-262796</v>
      </c>
      <c r="AD148">
        <v>-700500</v>
      </c>
      <c r="AE148">
        <v>-24400</v>
      </c>
      <c r="AF148">
        <v>-77100</v>
      </c>
      <c r="AG148">
        <v>-252100</v>
      </c>
      <c r="AH148">
        <v>-1970500</v>
      </c>
      <c r="AI148">
        <v>-1005800</v>
      </c>
      <c r="AJ148">
        <v>-1009000</v>
      </c>
      <c r="AK148">
        <v>-1790100</v>
      </c>
      <c r="AL148">
        <v>-2200500</v>
      </c>
    </row>
    <row r="151" spans="1:48"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row>
    <row r="152" spans="1:48" ht="18" x14ac:dyDescent="0.2">
      <c r="A152" s="23"/>
    </row>
    <row r="153" spans="1:48" ht="18" x14ac:dyDescent="0.2">
      <c r="A153" s="23"/>
    </row>
    <row r="154" spans="1:48" ht="18" x14ac:dyDescent="0.2">
      <c r="A154" s="23"/>
    </row>
    <row r="155" spans="1:48" ht="18" x14ac:dyDescent="0.2">
      <c r="A155" s="23"/>
    </row>
    <row r="156" spans="1:48" ht="18" x14ac:dyDescent="0.2">
      <c r="A156" s="23"/>
    </row>
    <row r="157" spans="1:48" ht="18" x14ac:dyDescent="0.2">
      <c r="A157" s="23"/>
    </row>
    <row r="158" spans="1:48" ht="18" x14ac:dyDescent="0.2">
      <c r="A158" s="23"/>
    </row>
    <row r="159" spans="1:48" ht="18" x14ac:dyDescent="0.2">
      <c r="A159" s="23"/>
    </row>
    <row r="160" spans="1:48"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L62">
    <sortCondition ref="C1:AL1"/>
  </sortState>
  <hyperlinks>
    <hyperlink ref="E98:F98" r:id="rId1" display="https://www.sec.gov/Archives/edgar/data/872589/0000889812-97-000791.txt" xr:uid="{D3848F38-3FEF-014A-9EBE-BEB5D1AC43C3}"/>
    <hyperlink ref="G98:H98" r:id="rId2" display="https://www.sec.gov/Archives/edgar/data/872589/0000889812-97-000791.txt" xr:uid="{83B08848-6F14-F442-BAAD-12EF0AD24D72}"/>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2350-E46F-7F41-9A00-DE951024DCC4}">
  <dimension ref="A1:AU160"/>
  <sheetViews>
    <sheetView workbookViewId="0"/>
  </sheetViews>
  <sheetFormatPr baseColWidth="10" defaultRowHeight="16" x14ac:dyDescent="0.2"/>
  <sheetData>
    <row r="1" spans="1:47" x14ac:dyDescent="0.2">
      <c r="A1" t="s">
        <v>1283</v>
      </c>
      <c r="B1" t="s">
        <v>1284</v>
      </c>
      <c r="C1" s="17">
        <v>41639</v>
      </c>
      <c r="D1" s="17">
        <v>42004</v>
      </c>
      <c r="E1" s="17">
        <v>42369</v>
      </c>
      <c r="F1" s="17">
        <v>42735</v>
      </c>
      <c r="G1" s="17">
        <v>43100</v>
      </c>
      <c r="H1" s="17">
        <v>43465</v>
      </c>
      <c r="I1" s="17">
        <v>43830</v>
      </c>
      <c r="J1" s="17">
        <v>44196</v>
      </c>
      <c r="K1" s="17">
        <v>44561</v>
      </c>
      <c r="L1" s="17">
        <v>44926</v>
      </c>
      <c r="M1" s="17">
        <v>45291</v>
      </c>
      <c r="N1" s="17">
        <v>45657</v>
      </c>
    </row>
    <row r="2" spans="1:47" x14ac:dyDescent="0.2">
      <c r="C2" s="41">
        <v>1.3819539309070903</v>
      </c>
      <c r="D2" s="41">
        <v>1.3604586837045582</v>
      </c>
      <c r="E2" s="41">
        <v>1.3592353718698755</v>
      </c>
      <c r="F2" s="41">
        <v>1.3408655143236416</v>
      </c>
      <c r="G2" s="41">
        <v>1.3081614773889187</v>
      </c>
      <c r="H2" s="41">
        <v>1.2816317011746046</v>
      </c>
      <c r="I2" s="41">
        <v>1.2620696220330916</v>
      </c>
      <c r="J2" s="41">
        <v>1.231407573454085</v>
      </c>
      <c r="K2" s="41">
        <v>1.2144058909803599</v>
      </c>
      <c r="L2" s="41">
        <v>1.1298901106999999</v>
      </c>
      <c r="M2" s="41">
        <v>1.0618269999999999</v>
      </c>
      <c r="N2" s="41">
        <v>1.03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8411953.577431459</v>
      </c>
      <c r="D3">
        <f t="shared" ref="D3:J3" si="0">D$2*D90</f>
        <v>8326007.1442718962</v>
      </c>
      <c r="E3">
        <f t="shared" si="0"/>
        <v>10313878.001748616</v>
      </c>
      <c r="F3">
        <f t="shared" si="0"/>
        <v>6153231.8452311913</v>
      </c>
      <c r="G3">
        <f t="shared" si="0"/>
        <v>13595722.234503033</v>
      </c>
      <c r="H3">
        <f t="shared" si="0"/>
        <v>280042934.86515695</v>
      </c>
      <c r="I3">
        <f t="shared" si="0"/>
        <v>44466498.993091919</v>
      </c>
      <c r="J3">
        <f t="shared" si="0"/>
        <v>190334974.40607756</v>
      </c>
      <c r="K3">
        <f t="shared" ref="K3:AU3" si="1">K2*K90</f>
        <v>571192167.60493934</v>
      </c>
      <c r="L3">
        <f t="shared" si="1"/>
        <v>127365732.83854678</v>
      </c>
      <c r="M3">
        <f t="shared" si="1"/>
        <v>95821392.133999988</v>
      </c>
      <c r="N3">
        <f t="shared" si="1"/>
        <v>85827840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N4" si="2">C$2*C91</f>
        <v>5697796.0571299335</v>
      </c>
      <c r="D4">
        <f t="shared" si="2"/>
        <v>6667608.0088360403</v>
      </c>
      <c r="E4">
        <f t="shared" si="2"/>
        <v>9897951.9779564328</v>
      </c>
      <c r="F4">
        <f t="shared" si="2"/>
        <v>5769744.3081346303</v>
      </c>
      <c r="G4">
        <f t="shared" si="2"/>
        <v>13585256.94268392</v>
      </c>
      <c r="H4">
        <f t="shared" si="2"/>
        <v>280042934.86515695</v>
      </c>
      <c r="I4">
        <f t="shared" si="2"/>
        <v>44466498.993091919</v>
      </c>
      <c r="J4">
        <f t="shared" si="2"/>
        <v>190334974.40607756</v>
      </c>
      <c r="K4">
        <f t="shared" si="2"/>
        <v>571192167.60493934</v>
      </c>
      <c r="L4">
        <f t="shared" si="2"/>
        <v>127365732.83854678</v>
      </c>
      <c r="M4">
        <f t="shared" si="2"/>
        <v>95821392.133999988</v>
      </c>
      <c r="N4">
        <f t="shared" si="2"/>
        <v>85827840</v>
      </c>
    </row>
    <row r="5" spans="1:47" x14ac:dyDescent="0.2">
      <c r="A5" t="s">
        <v>1349</v>
      </c>
      <c r="C5">
        <f t="shared" ref="C5:N5" si="3">C$2*C92</f>
        <v>447753.07361389726</v>
      </c>
      <c r="D5">
        <f t="shared" si="3"/>
        <v>1369981.8944904902</v>
      </c>
      <c r="E5">
        <f t="shared" si="3"/>
        <v>2042930.7639204229</v>
      </c>
      <c r="F5">
        <f t="shared" si="3"/>
        <v>1285890.0282363724</v>
      </c>
      <c r="G5">
        <f t="shared" si="3"/>
        <v>2235647.9648576621</v>
      </c>
      <c r="H5">
        <f t="shared" si="3"/>
        <v>12354929.599323189</v>
      </c>
      <c r="I5">
        <f t="shared" si="3"/>
        <v>10400715.755174708</v>
      </c>
      <c r="J5">
        <f t="shared" si="3"/>
        <v>43978490.078339189</v>
      </c>
      <c r="K5">
        <f t="shared" si="3"/>
        <v>62946300.547184996</v>
      </c>
      <c r="L5">
        <f t="shared" si="3"/>
        <v>61629856.088131495</v>
      </c>
      <c r="M5">
        <f t="shared" si="3"/>
        <v>39513768.150999993</v>
      </c>
      <c r="N5">
        <f t="shared" si="3"/>
        <v>34574010</v>
      </c>
    </row>
    <row r="6" spans="1:47" x14ac:dyDescent="0.2">
      <c r="A6" t="s">
        <v>1350</v>
      </c>
      <c r="C6">
        <f t="shared" ref="C6:N6" si="4">C$2*C93</f>
        <v>7964200.5038175611</v>
      </c>
      <c r="D6">
        <f t="shared" si="4"/>
        <v>6956025.2497814065</v>
      </c>
      <c r="E6">
        <f t="shared" si="4"/>
        <v>8270947.2378281923</v>
      </c>
      <c r="F6">
        <f t="shared" si="4"/>
        <v>4867341.8169948189</v>
      </c>
      <c r="G6">
        <f t="shared" si="4"/>
        <v>11360074.269645371</v>
      </c>
      <c r="H6">
        <f t="shared" si="4"/>
        <v>267688005.2658338</v>
      </c>
      <c r="I6">
        <f t="shared" si="4"/>
        <v>34065783.237917207</v>
      </c>
      <c r="J6">
        <f t="shared" si="4"/>
        <v>146356484.32773837</v>
      </c>
      <c r="K6">
        <f t="shared" si="4"/>
        <v>508245867.05775434</v>
      </c>
      <c r="L6">
        <f t="shared" si="4"/>
        <v>65735876.750415295</v>
      </c>
      <c r="M6">
        <f t="shared" si="4"/>
        <v>56307623.982999995</v>
      </c>
      <c r="N6">
        <f t="shared" si="4"/>
        <v>51253830</v>
      </c>
    </row>
    <row r="7" spans="1:47" x14ac:dyDescent="0.2">
      <c r="A7" t="s">
        <v>1287</v>
      </c>
      <c r="C7">
        <f t="shared" ref="C7:N7" si="5">C$2*C94</f>
        <v>14545065.122797126</v>
      </c>
      <c r="D7">
        <f t="shared" si="5"/>
        <v>11965234.123181589</v>
      </c>
      <c r="E7">
        <f t="shared" si="5"/>
        <v>39719576.036781505</v>
      </c>
      <c r="F7">
        <f t="shared" si="5"/>
        <v>92479494.522901565</v>
      </c>
      <c r="G7">
        <f t="shared" si="5"/>
        <v>110629907.98130347</v>
      </c>
      <c r="H7">
        <f t="shared" si="5"/>
        <v>154776252.39235112</v>
      </c>
      <c r="I7">
        <f t="shared" si="5"/>
        <v>222111632.78160378</v>
      </c>
      <c r="J7">
        <f t="shared" si="5"/>
        <v>293180903.53338927</v>
      </c>
      <c r="K7">
        <f t="shared" si="5"/>
        <v>313965212.61871636</v>
      </c>
      <c r="L7">
        <f t="shared" si="5"/>
        <v>362756869.49078846</v>
      </c>
      <c r="M7">
        <f t="shared" si="5"/>
        <v>341013173.83899993</v>
      </c>
      <c r="N7">
        <f t="shared" si="5"/>
        <v>289436180</v>
      </c>
    </row>
    <row r="8" spans="1:47" x14ac:dyDescent="0.2">
      <c r="A8" s="46" t="s">
        <v>1408</v>
      </c>
      <c r="C8">
        <f t="shared" ref="C8:N8" si="6">C$2*C95</f>
        <v>1.7290947921800557</v>
      </c>
      <c r="D8">
        <f t="shared" si="6"/>
        <v>1.4370915032679739</v>
      </c>
      <c r="E8">
        <f t="shared" si="6"/>
        <v>3.8510806536636792</v>
      </c>
      <c r="F8">
        <f t="shared" si="6"/>
        <v>15.029418173894094</v>
      </c>
      <c r="G8">
        <f t="shared" si="6"/>
        <v>8.1371115173674582</v>
      </c>
      <c r="H8">
        <f t="shared" si="6"/>
        <v>0.55268758151987374</v>
      </c>
      <c r="I8">
        <f t="shared" si="6"/>
        <v>4.9950330655919162</v>
      </c>
      <c r="J8">
        <f t="shared" si="6"/>
        <v>1.5403417288295691</v>
      </c>
      <c r="K8">
        <f t="shared" si="6"/>
        <v>0.54966652280125095</v>
      </c>
      <c r="L8">
        <f t="shared" si="6"/>
        <v>2.848151236648806</v>
      </c>
      <c r="M8">
        <f t="shared" si="6"/>
        <v>3.5588417809888964</v>
      </c>
      <c r="N8">
        <f t="shared" si="6"/>
        <v>3.3722878264208909</v>
      </c>
    </row>
    <row r="9" spans="1:47" x14ac:dyDescent="0.2">
      <c r="A9" t="s">
        <v>1333</v>
      </c>
      <c r="C9">
        <f t="shared" ref="C9:N9" si="7">C$2*C96</f>
        <v>7564815.8177854121</v>
      </c>
      <c r="D9">
        <f t="shared" si="7"/>
        <v>5239126.3909462541</v>
      </c>
      <c r="E9">
        <f t="shared" si="7"/>
        <v>16191211.749713957</v>
      </c>
      <c r="F9">
        <f t="shared" si="7"/>
        <v>31631017.482894707</v>
      </c>
      <c r="G9">
        <f t="shared" si="7"/>
        <v>35619928.867822871</v>
      </c>
      <c r="H9">
        <f t="shared" si="7"/>
        <v>47228128.188284181</v>
      </c>
      <c r="I9">
        <f t="shared" si="7"/>
        <v>65394137.465644643</v>
      </c>
      <c r="J9">
        <f t="shared" si="7"/>
        <v>78584737.115119338</v>
      </c>
      <c r="K9">
        <f t="shared" si="7"/>
        <v>96342462.549144894</v>
      </c>
      <c r="L9">
        <f t="shared" si="7"/>
        <v>96358158.530606687</v>
      </c>
      <c r="M9">
        <f t="shared" si="7"/>
        <v>93965318.537999988</v>
      </c>
      <c r="N9">
        <f t="shared" si="7"/>
        <v>78917570</v>
      </c>
    </row>
    <row r="10" spans="1:47" x14ac:dyDescent="0.2">
      <c r="A10" s="46" t="s">
        <v>1409</v>
      </c>
      <c r="C10">
        <f t="shared" ref="C10:N10" si="8">C$2*C97</f>
        <v>0.89929357647445363</v>
      </c>
      <c r="D10">
        <f t="shared" si="8"/>
        <v>0.62924836601307188</v>
      </c>
      <c r="E10">
        <f t="shared" si="8"/>
        <v>1.569847127042699</v>
      </c>
      <c r="F10">
        <f t="shared" si="8"/>
        <v>5.1405534974940075</v>
      </c>
      <c r="G10">
        <f t="shared" si="8"/>
        <v>2.6199364957182723</v>
      </c>
      <c r="H10">
        <f t="shared" si="8"/>
        <v>0.16864602640671839</v>
      </c>
      <c r="I10">
        <f t="shared" si="8"/>
        <v>1.4706383220276444</v>
      </c>
      <c r="J10">
        <f t="shared" si="8"/>
        <v>0.41287596964423195</v>
      </c>
      <c r="K10">
        <f t="shared" si="8"/>
        <v>0.1686690889917444</v>
      </c>
      <c r="L10">
        <f t="shared" si="8"/>
        <v>0.75654696426670454</v>
      </c>
      <c r="M10">
        <f t="shared" si="8"/>
        <v>0.980629861926819</v>
      </c>
      <c r="N10">
        <f t="shared" si="8"/>
        <v>0.91948684715821805</v>
      </c>
    </row>
    <row r="11" spans="1:47" x14ac:dyDescent="0.2">
      <c r="A11" t="s">
        <v>1334</v>
      </c>
      <c r="C11">
        <f t="shared" ref="C11:N11" si="9">C$2*C98</f>
        <v>7564815.8177854121</v>
      </c>
      <c r="D11">
        <f t="shared" si="9"/>
        <v>5239126.3909462541</v>
      </c>
      <c r="E11">
        <f t="shared" si="9"/>
        <v>16191211.749713957</v>
      </c>
      <c r="F11">
        <f t="shared" si="9"/>
        <v>31631017.482894707</v>
      </c>
      <c r="G11">
        <f t="shared" si="9"/>
        <v>35619928.867822871</v>
      </c>
      <c r="H11">
        <f t="shared" si="9"/>
        <v>47228128.188284181</v>
      </c>
      <c r="I11">
        <f t="shared" si="9"/>
        <v>65394137.465644643</v>
      </c>
      <c r="J11">
        <f t="shared" si="9"/>
        <v>78584737.115119338</v>
      </c>
      <c r="K11">
        <f t="shared" si="9"/>
        <v>96342462.549144894</v>
      </c>
      <c r="L11">
        <f t="shared" si="9"/>
        <v>96358158.530606687</v>
      </c>
      <c r="M11">
        <f t="shared" si="9"/>
        <v>93965318.537999988</v>
      </c>
      <c r="N11">
        <f t="shared" si="9"/>
        <v>78917570</v>
      </c>
    </row>
    <row r="12" spans="1:47" x14ac:dyDescent="0.2">
      <c r="A12" t="s">
        <v>1335</v>
      </c>
      <c r="C12">
        <f t="shared" ref="C12:N12" si="10">C$2*C99</f>
        <v>7564815.8177854121</v>
      </c>
      <c r="D12">
        <f t="shared" si="10"/>
        <v>5239126.3909462541</v>
      </c>
      <c r="E12">
        <f t="shared" si="10"/>
        <v>16191211.749713957</v>
      </c>
      <c r="F12">
        <f t="shared" si="10"/>
        <v>31631017.482894707</v>
      </c>
      <c r="G12">
        <f t="shared" si="10"/>
        <v>35619928.867822871</v>
      </c>
      <c r="H12">
        <f t="shared" si="10"/>
        <v>47228128.188284181</v>
      </c>
      <c r="I12">
        <f t="shared" si="10"/>
        <v>65394137.465644643</v>
      </c>
      <c r="J12">
        <f t="shared" si="10"/>
        <v>78584737.115119338</v>
      </c>
      <c r="K12">
        <f t="shared" si="10"/>
        <v>96342462.549144894</v>
      </c>
      <c r="L12">
        <f t="shared" si="10"/>
        <v>96358158.530606687</v>
      </c>
      <c r="M12">
        <f t="shared" si="10"/>
        <v>93965318.537999988</v>
      </c>
      <c r="N12">
        <f t="shared" si="10"/>
        <v>78917570</v>
      </c>
    </row>
    <row r="13" spans="1:47" x14ac:dyDescent="0.2">
      <c r="A13" s="46" t="s">
        <v>1410</v>
      </c>
      <c r="C13">
        <f t="shared" ref="C13:N13" si="11">C$2*C100</f>
        <v>0.89929357647445363</v>
      </c>
      <c r="D13">
        <f t="shared" si="11"/>
        <v>0.62924836601307188</v>
      </c>
      <c r="E13">
        <f t="shared" si="11"/>
        <v>1.569847127042699</v>
      </c>
      <c r="F13">
        <f t="shared" si="11"/>
        <v>5.1405534974940075</v>
      </c>
      <c r="G13">
        <f t="shared" si="11"/>
        <v>2.6199364957182723</v>
      </c>
      <c r="H13">
        <f t="shared" si="11"/>
        <v>0.16864602640671839</v>
      </c>
      <c r="I13">
        <f t="shared" si="11"/>
        <v>1.4706383220276444</v>
      </c>
      <c r="J13">
        <f t="shared" si="11"/>
        <v>0.41287596964423195</v>
      </c>
      <c r="K13">
        <f t="shared" si="11"/>
        <v>0.1686690889917444</v>
      </c>
      <c r="L13">
        <f t="shared" si="11"/>
        <v>0.75654696426670454</v>
      </c>
      <c r="M13">
        <f t="shared" si="11"/>
        <v>0.980629861926819</v>
      </c>
      <c r="N13">
        <f t="shared" si="11"/>
        <v>0.91948684715821805</v>
      </c>
    </row>
    <row r="14" spans="1:47" x14ac:dyDescent="0.2">
      <c r="A14" t="s">
        <v>1336</v>
      </c>
      <c r="C14">
        <f t="shared" ref="C14:N14" si="12">C$2*C101</f>
        <v>6980249.3050117129</v>
      </c>
      <c r="D14">
        <f t="shared" si="12"/>
        <v>6749235.5298583135</v>
      </c>
      <c r="E14">
        <f t="shared" si="12"/>
        <v>23486227.990539581</v>
      </c>
      <c r="F14">
        <f t="shared" si="12"/>
        <v>60985245.322467871</v>
      </c>
      <c r="G14">
        <f t="shared" si="12"/>
        <v>74858232.382103488</v>
      </c>
      <c r="H14">
        <f t="shared" si="12"/>
        <v>107494295.67261761</v>
      </c>
      <c r="I14">
        <f t="shared" si="12"/>
        <v>156730116.01217946</v>
      </c>
      <c r="J14">
        <f t="shared" si="12"/>
        <v>204775691.01997361</v>
      </c>
      <c r="K14">
        <f t="shared" si="12"/>
        <v>220338161.64180356</v>
      </c>
      <c r="L14">
        <f t="shared" si="12"/>
        <v>273945247.00954705</v>
      </c>
      <c r="M14">
        <f t="shared" si="12"/>
        <v>246626309.98199996</v>
      </c>
      <c r="N14">
        <f t="shared" si="12"/>
        <v>214777660</v>
      </c>
    </row>
    <row r="15" spans="1:47" x14ac:dyDescent="0.2">
      <c r="A15" t="s">
        <v>1390</v>
      </c>
      <c r="C15">
        <f t="shared" ref="C15:N15" si="13">C$2*C102</f>
        <v>0</v>
      </c>
      <c r="D15">
        <f t="shared" si="13"/>
        <v>0</v>
      </c>
      <c r="E15">
        <f t="shared" si="13"/>
        <v>0</v>
      </c>
      <c r="F15">
        <f t="shared" si="13"/>
        <v>0</v>
      </c>
      <c r="G15">
        <f t="shared" si="13"/>
        <v>0</v>
      </c>
      <c r="H15">
        <f t="shared" si="13"/>
        <v>53828.531449333394</v>
      </c>
      <c r="I15">
        <f t="shared" si="13"/>
        <v>-12620.696220330916</v>
      </c>
      <c r="J15">
        <f t="shared" si="13"/>
        <v>9454747.348980464</v>
      </c>
      <c r="K15">
        <f t="shared" si="13"/>
        <v>-3119808.7339285444</v>
      </c>
      <c r="L15">
        <f t="shared" si="13"/>
        <v>0</v>
      </c>
      <c r="M15">
        <f t="shared" si="13"/>
        <v>0</v>
      </c>
      <c r="N15">
        <f t="shared" si="13"/>
        <v>-5150000</v>
      </c>
    </row>
    <row r="16" spans="1:47" x14ac:dyDescent="0.2">
      <c r="A16" s="46"/>
      <c r="C16">
        <f t="shared" ref="C16:N16" si="14">C$2*C103</f>
        <v>0</v>
      </c>
      <c r="D16">
        <f t="shared" si="14"/>
        <v>0</v>
      </c>
      <c r="E16">
        <f t="shared" si="14"/>
        <v>0</v>
      </c>
      <c r="F16">
        <f t="shared" si="14"/>
        <v>0</v>
      </c>
      <c r="G16">
        <f t="shared" si="14"/>
        <v>0</v>
      </c>
      <c r="H16">
        <f t="shared" si="14"/>
        <v>1.9221528111484863E-4</v>
      </c>
      <c r="I16">
        <f t="shared" si="14"/>
        <v>-2.838248233190475E-4</v>
      </c>
      <c r="J16">
        <f t="shared" si="14"/>
        <v>4.9674251295554674E-2</v>
      </c>
      <c r="K16">
        <f t="shared" si="14"/>
        <v>-5.461924919261737E-3</v>
      </c>
      <c r="L16">
        <f t="shared" si="14"/>
        <v>0</v>
      </c>
      <c r="M16">
        <f t="shared" si="14"/>
        <v>0</v>
      </c>
      <c r="N16">
        <f t="shared" si="14"/>
        <v>-6.0003840245775729E-2</v>
      </c>
    </row>
    <row r="17" spans="1:14" x14ac:dyDescent="0.2">
      <c r="A17" t="s">
        <v>1358</v>
      </c>
      <c r="C17">
        <f t="shared" ref="C17:N17" si="15">C$2*C104</f>
        <v>0</v>
      </c>
      <c r="D17">
        <f t="shared" si="15"/>
        <v>-23127.79762297749</v>
      </c>
      <c r="E17">
        <f t="shared" si="15"/>
        <v>42136.296527966144</v>
      </c>
      <c r="F17">
        <f t="shared" si="15"/>
        <v>-136768.28246101146</v>
      </c>
      <c r="G17">
        <f t="shared" si="15"/>
        <v>151746.73137711457</v>
      </c>
      <c r="H17">
        <f t="shared" si="15"/>
        <v>53828.531449333394</v>
      </c>
      <c r="I17">
        <f t="shared" si="15"/>
        <v>-12620.696220330916</v>
      </c>
      <c r="J17">
        <f t="shared" si="15"/>
        <v>365728.04931586323</v>
      </c>
      <c r="K17">
        <f t="shared" si="15"/>
        <v>404397.16169645987</v>
      </c>
      <c r="L17">
        <f t="shared" si="15"/>
        <v>-7546536.0493652998</v>
      </c>
      <c r="M17">
        <f t="shared" si="15"/>
        <v>421545.31899999996</v>
      </c>
      <c r="N17">
        <f t="shared" si="15"/>
        <v>890950</v>
      </c>
    </row>
    <row r="18" spans="1:14" x14ac:dyDescent="0.2">
      <c r="A18" t="s">
        <v>1293</v>
      </c>
      <c r="C18">
        <f t="shared" ref="C18:N18" si="16">C$2*C105</f>
        <v>-6580864.6189795639</v>
      </c>
      <c r="D18">
        <f t="shared" si="16"/>
        <v>-5009208.8734001834</v>
      </c>
      <c r="E18">
        <f t="shared" si="16"/>
        <v>-31448628.79895331</v>
      </c>
      <c r="F18">
        <f t="shared" si="16"/>
        <v>-87612152.705906749</v>
      </c>
      <c r="G18">
        <f t="shared" si="16"/>
        <v>-99269833.711658105</v>
      </c>
      <c r="H18">
        <f t="shared" si="16"/>
        <v>112911752.87348266</v>
      </c>
      <c r="I18">
        <f t="shared" si="16"/>
        <v>-188045849.54368657</v>
      </c>
      <c r="J18">
        <f t="shared" si="16"/>
        <v>-146824419.20565093</v>
      </c>
      <c r="K18">
        <f t="shared" si="16"/>
        <v>194280654.43903798</v>
      </c>
      <c r="L18">
        <f t="shared" si="16"/>
        <v>-297020992.74037319</v>
      </c>
      <c r="M18">
        <f t="shared" si="16"/>
        <v>-284705549.85599995</v>
      </c>
      <c r="N18">
        <f t="shared" si="16"/>
        <v>-238182350</v>
      </c>
    </row>
    <row r="19" spans="1:14" x14ac:dyDescent="0.2">
      <c r="A19" t="s">
        <v>1295</v>
      </c>
      <c r="C19">
        <f t="shared" ref="C19:N19" si="17">C$2*C106</f>
        <v>-844373.85178423219</v>
      </c>
      <c r="D19">
        <f t="shared" si="17"/>
        <v>-436707.2374691632</v>
      </c>
      <c r="E19">
        <f t="shared" si="17"/>
        <v>-27184.707437397512</v>
      </c>
      <c r="F19">
        <f t="shared" si="17"/>
        <v>0</v>
      </c>
      <c r="G19">
        <f t="shared" si="17"/>
        <v>0</v>
      </c>
      <c r="H19">
        <f t="shared" si="17"/>
        <v>11465477.198708013</v>
      </c>
      <c r="I19">
        <f t="shared" si="17"/>
        <v>3724367.4546196531</v>
      </c>
      <c r="J19">
        <f t="shared" si="17"/>
        <v>4309926.5070892973</v>
      </c>
      <c r="K19">
        <f t="shared" si="17"/>
        <v>-31037785.76167604</v>
      </c>
      <c r="L19">
        <f t="shared" si="17"/>
        <v>-25888042.216358397</v>
      </c>
      <c r="M19">
        <f t="shared" si="17"/>
        <v>-7259711.1989999991</v>
      </c>
      <c r="N19">
        <f t="shared" si="17"/>
        <v>-12859550</v>
      </c>
    </row>
    <row r="20" spans="1:14" x14ac:dyDescent="0.2">
      <c r="A20" t="s">
        <v>1337</v>
      </c>
      <c r="C20">
        <f t="shared" ref="C20:N20" si="18">C$2*C107</f>
        <v>0</v>
      </c>
      <c r="D20">
        <f t="shared" si="18"/>
        <v>0</v>
      </c>
      <c r="E20">
        <f t="shared" si="18"/>
        <v>0</v>
      </c>
      <c r="F20">
        <f t="shared" si="18"/>
        <v>0</v>
      </c>
      <c r="G20">
        <f t="shared" si="18"/>
        <v>0</v>
      </c>
      <c r="H20">
        <f t="shared" si="18"/>
        <v>11465477.198708013</v>
      </c>
      <c r="I20">
        <f t="shared" si="18"/>
        <v>3724367.4546196531</v>
      </c>
      <c r="J20">
        <f t="shared" si="18"/>
        <v>5259341.7462223973</v>
      </c>
      <c r="K20">
        <f t="shared" si="18"/>
        <v>873157.8356148788</v>
      </c>
      <c r="L20">
        <f t="shared" si="18"/>
        <v>386422.41785939998</v>
      </c>
      <c r="M20">
        <f t="shared" si="18"/>
        <v>26545.674999999996</v>
      </c>
      <c r="N20">
        <f t="shared" si="18"/>
        <v>179220</v>
      </c>
    </row>
    <row r="21" spans="1:14" x14ac:dyDescent="0.2">
      <c r="A21" t="s">
        <v>1338</v>
      </c>
      <c r="C21">
        <f t="shared" ref="C21:N21" si="19">C$2*C108</f>
        <v>844373.85178423219</v>
      </c>
      <c r="D21">
        <f t="shared" si="19"/>
        <v>436707.2374691632</v>
      </c>
      <c r="E21">
        <f t="shared" si="19"/>
        <v>27184.707437397512</v>
      </c>
      <c r="F21">
        <f t="shared" si="19"/>
        <v>0</v>
      </c>
      <c r="G21">
        <f t="shared" si="19"/>
        <v>0</v>
      </c>
      <c r="H21">
        <f t="shared" si="19"/>
        <v>0</v>
      </c>
      <c r="I21">
        <f t="shared" si="19"/>
        <v>0</v>
      </c>
      <c r="J21">
        <f t="shared" si="19"/>
        <v>949415.23913309956</v>
      </c>
      <c r="K21">
        <f t="shared" si="19"/>
        <v>31910943.597290918</v>
      </c>
      <c r="L21">
        <f t="shared" si="19"/>
        <v>26274464.634217799</v>
      </c>
      <c r="M21">
        <f t="shared" si="19"/>
        <v>7286256.8739999989</v>
      </c>
      <c r="N21">
        <f t="shared" si="19"/>
        <v>13038770</v>
      </c>
    </row>
    <row r="22" spans="1:14" x14ac:dyDescent="0.2">
      <c r="A22" t="s">
        <v>1298</v>
      </c>
      <c r="C22">
        <f t="shared" ref="C22:N22" si="20">C$2*C109</f>
        <v>-19347.355032699263</v>
      </c>
      <c r="D22">
        <f t="shared" si="20"/>
        <v>-40813.760511136745</v>
      </c>
      <c r="E22">
        <f t="shared" si="20"/>
        <v>470295.43866697693</v>
      </c>
      <c r="F22">
        <f t="shared" si="20"/>
        <v>2598597.3667592173</v>
      </c>
      <c r="G22">
        <f t="shared" si="20"/>
        <v>3552966.5725883031</v>
      </c>
      <c r="H22">
        <f t="shared" si="20"/>
        <v>9061136.1273044534</v>
      </c>
      <c r="I22">
        <f t="shared" si="20"/>
        <v>61284838.776304893</v>
      </c>
      <c r="J22">
        <f t="shared" si="20"/>
        <v>11972975.836694069</v>
      </c>
      <c r="K22">
        <f t="shared" si="20"/>
        <v>8288320.2059409562</v>
      </c>
      <c r="L22">
        <f t="shared" si="20"/>
        <v>6082198.4658980994</v>
      </c>
      <c r="M22">
        <f t="shared" si="20"/>
        <v>12018819.812999999</v>
      </c>
      <c r="N22">
        <f t="shared" si="20"/>
        <v>17126840</v>
      </c>
    </row>
    <row r="23" spans="1:14" x14ac:dyDescent="0.2">
      <c r="A23" t="s">
        <v>1339</v>
      </c>
      <c r="C23">
        <f t="shared" ref="C23:N23" si="21">C$2*C110</f>
        <v>-19347.355032699263</v>
      </c>
      <c r="D23">
        <f t="shared" si="21"/>
        <v>-40813.760511136745</v>
      </c>
      <c r="E23">
        <f t="shared" si="21"/>
        <v>470295.43866697693</v>
      </c>
      <c r="F23">
        <f t="shared" si="21"/>
        <v>2598597.3667592173</v>
      </c>
      <c r="G23">
        <f t="shared" si="21"/>
        <v>3552966.5725883031</v>
      </c>
      <c r="H23">
        <f t="shared" si="21"/>
        <v>9061136.1273044534</v>
      </c>
      <c r="I23">
        <f t="shared" si="21"/>
        <v>61284838.776304893</v>
      </c>
      <c r="J23">
        <f t="shared" si="21"/>
        <v>11972975.836694069</v>
      </c>
      <c r="K23">
        <f t="shared" si="21"/>
        <v>8288320.2059409562</v>
      </c>
      <c r="L23">
        <f t="shared" si="21"/>
        <v>6082198.4658980994</v>
      </c>
      <c r="M23">
        <f t="shared" si="21"/>
        <v>12018819.812999999</v>
      </c>
      <c r="N23">
        <f t="shared" si="21"/>
        <v>19290870</v>
      </c>
    </row>
    <row r="24" spans="1:14" x14ac:dyDescent="0.2">
      <c r="A24" t="s">
        <v>1341</v>
      </c>
      <c r="C24">
        <f t="shared" ref="C24:N24" si="22">C$2*C111</f>
        <v>0</v>
      </c>
      <c r="D24">
        <f t="shared" si="22"/>
        <v>0</v>
      </c>
      <c r="E24">
        <f t="shared" si="22"/>
        <v>0</v>
      </c>
      <c r="F24">
        <f t="shared" si="22"/>
        <v>0</v>
      </c>
      <c r="G24">
        <f t="shared" si="22"/>
        <v>0</v>
      </c>
      <c r="H24">
        <f t="shared" si="22"/>
        <v>0</v>
      </c>
      <c r="I24">
        <f t="shared" si="22"/>
        <v>0</v>
      </c>
      <c r="J24">
        <f t="shared" si="22"/>
        <v>0</v>
      </c>
      <c r="K24">
        <f t="shared" si="22"/>
        <v>0</v>
      </c>
      <c r="L24">
        <f t="shared" si="22"/>
        <v>0</v>
      </c>
      <c r="M24">
        <f t="shared" si="22"/>
        <v>0</v>
      </c>
      <c r="N24">
        <f t="shared" si="22"/>
        <v>-2164030</v>
      </c>
    </row>
    <row r="25" spans="1:14" x14ac:dyDescent="0.2">
      <c r="A25" t="s">
        <v>1361</v>
      </c>
      <c r="C25">
        <f t="shared" ref="C25:N25" si="23">C$2*C112</f>
        <v>0</v>
      </c>
      <c r="D25">
        <f t="shared" si="23"/>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2164030</v>
      </c>
    </row>
    <row r="26" spans="1:14" x14ac:dyDescent="0.2">
      <c r="A26" t="s">
        <v>1304</v>
      </c>
      <c r="C26">
        <f t="shared" ref="C26:N26" si="24">C$2*C113</f>
        <v>-7444585.8257964952</v>
      </c>
      <c r="D26">
        <f t="shared" si="24"/>
        <v>-5445916.1108693471</v>
      </c>
      <c r="E26">
        <f t="shared" si="24"/>
        <v>-31005518.067723732</v>
      </c>
      <c r="F26">
        <f t="shared" si="24"/>
        <v>-85013555.339147523</v>
      </c>
      <c r="G26">
        <f t="shared" si="24"/>
        <v>-95716867.139069796</v>
      </c>
      <c r="H26">
        <f t="shared" si="24"/>
        <v>133438366.19949512</v>
      </c>
      <c r="I26">
        <f t="shared" si="24"/>
        <v>-123036643.31276204</v>
      </c>
      <c r="J26">
        <f t="shared" si="24"/>
        <v>-130541516.86186755</v>
      </c>
      <c r="K26">
        <f t="shared" si="24"/>
        <v>171531188.8833029</v>
      </c>
      <c r="L26">
        <f t="shared" si="24"/>
        <v>-316826836.49083346</v>
      </c>
      <c r="M26">
        <f t="shared" si="24"/>
        <v>-279946441.24199998</v>
      </c>
      <c r="N26">
        <f t="shared" si="24"/>
        <v>-233915060</v>
      </c>
    </row>
    <row r="27" spans="1:14" x14ac:dyDescent="0.2">
      <c r="A27" t="s">
        <v>1305</v>
      </c>
      <c r="C27">
        <f t="shared" ref="C27:N27" si="25">C$2*C114</f>
        <v>0</v>
      </c>
      <c r="D27">
        <f t="shared" si="25"/>
        <v>0</v>
      </c>
      <c r="E27">
        <f t="shared" si="25"/>
        <v>0</v>
      </c>
      <c r="F27">
        <f t="shared" si="25"/>
        <v>-583276.49873078417</v>
      </c>
      <c r="G27">
        <f t="shared" si="25"/>
        <v>0</v>
      </c>
      <c r="H27">
        <f t="shared" si="25"/>
        <v>5355938.8792086728</v>
      </c>
      <c r="I27">
        <f t="shared" si="25"/>
        <v>-3477001.8087011673</v>
      </c>
      <c r="J27">
        <f t="shared" si="25"/>
        <v>6452575.6848994056</v>
      </c>
      <c r="K27">
        <f t="shared" si="25"/>
        <v>16281539.780373685</v>
      </c>
      <c r="L27">
        <f t="shared" si="25"/>
        <v>-94910.769298799991</v>
      </c>
      <c r="M27">
        <f t="shared" si="25"/>
        <v>-161397.70399999997</v>
      </c>
      <c r="N27">
        <f t="shared" si="25"/>
        <v>0</v>
      </c>
    </row>
    <row r="28" spans="1:14" x14ac:dyDescent="0.2">
      <c r="A28" t="s">
        <v>1306</v>
      </c>
      <c r="C28">
        <f t="shared" ref="C28:N28" si="26">C$2*C115</f>
        <v>-8027770.3846392874</v>
      </c>
      <c r="D28">
        <f t="shared" si="26"/>
        <v>-6554689.9380885614</v>
      </c>
      <c r="E28">
        <f t="shared" si="26"/>
        <v>-32348442.61513117</v>
      </c>
      <c r="F28">
        <f t="shared" si="26"/>
        <v>-84430278.840416744</v>
      </c>
      <c r="G28">
        <f t="shared" si="26"/>
        <v>-95716867.139069796</v>
      </c>
      <c r="H28">
        <f t="shared" si="26"/>
        <v>128082427.32028645</v>
      </c>
      <c r="I28">
        <f t="shared" si="26"/>
        <v>-119559641.50406086</v>
      </c>
      <c r="J28">
        <f t="shared" si="26"/>
        <v>-136994092.54676697</v>
      </c>
      <c r="K28">
        <f t="shared" si="26"/>
        <v>155249649.1029292</v>
      </c>
      <c r="L28">
        <f t="shared" si="26"/>
        <v>-316731925.72153467</v>
      </c>
      <c r="M28">
        <f t="shared" si="26"/>
        <v>-279785043.53799999</v>
      </c>
      <c r="N28">
        <f t="shared" si="26"/>
        <v>-233915060</v>
      </c>
    </row>
    <row r="29" spans="1:14" x14ac:dyDescent="0.2">
      <c r="A29" t="s">
        <v>1345</v>
      </c>
      <c r="C29">
        <f t="shared" ref="C29:N29" si="27">C$2*C116</f>
        <v>-7444585.8257964952</v>
      </c>
      <c r="D29">
        <f t="shared" si="27"/>
        <v>-5445916.1108693471</v>
      </c>
      <c r="E29">
        <f t="shared" si="27"/>
        <v>-31005518.067723732</v>
      </c>
      <c r="F29">
        <f t="shared" si="27"/>
        <v>-84430278.840416744</v>
      </c>
      <c r="G29">
        <f t="shared" si="27"/>
        <v>-95716867.139069796</v>
      </c>
      <c r="H29">
        <f t="shared" si="27"/>
        <v>128082427.32028645</v>
      </c>
      <c r="I29">
        <f t="shared" si="27"/>
        <v>-119559641.50406086</v>
      </c>
      <c r="J29">
        <f t="shared" si="27"/>
        <v>-136994092.54676697</v>
      </c>
      <c r="K29">
        <f t="shared" si="27"/>
        <v>155249649.1029292</v>
      </c>
      <c r="L29">
        <f t="shared" si="27"/>
        <v>-316731925.72153467</v>
      </c>
      <c r="M29">
        <f t="shared" si="27"/>
        <v>-279785043.53799999</v>
      </c>
      <c r="N29">
        <f t="shared" si="27"/>
        <v>-233915060</v>
      </c>
    </row>
    <row r="30" spans="1:14" x14ac:dyDescent="0.2">
      <c r="A30" t="s">
        <v>1346</v>
      </c>
      <c r="C30">
        <f t="shared" ref="C30:N30" si="28">C$2*C117</f>
        <v>-7444585.8257964952</v>
      </c>
      <c r="D30">
        <f t="shared" si="28"/>
        <v>-5445916.1108693471</v>
      </c>
      <c r="E30">
        <f t="shared" si="28"/>
        <v>-31005518.067723732</v>
      </c>
      <c r="F30">
        <f t="shared" si="28"/>
        <v>-84430278.840416744</v>
      </c>
      <c r="G30">
        <f t="shared" si="28"/>
        <v>-95716867.139069796</v>
      </c>
      <c r="H30">
        <f t="shared" si="28"/>
        <v>128082427.32028645</v>
      </c>
      <c r="I30">
        <f t="shared" si="28"/>
        <v>-119559641.50406086</v>
      </c>
      <c r="J30">
        <f t="shared" si="28"/>
        <v>-136994092.54676697</v>
      </c>
      <c r="K30">
        <f t="shared" si="28"/>
        <v>155249649.1029292</v>
      </c>
      <c r="L30">
        <f t="shared" si="28"/>
        <v>-316731925.72153467</v>
      </c>
      <c r="M30">
        <f t="shared" si="28"/>
        <v>-279785043.53799999</v>
      </c>
      <c r="N30">
        <f t="shared" si="28"/>
        <v>-233915060</v>
      </c>
    </row>
    <row r="31" spans="1:14" x14ac:dyDescent="0.2">
      <c r="A31" t="s">
        <v>1347</v>
      </c>
      <c r="C31">
        <f t="shared" ref="C31:N31" si="29">C$2*C118</f>
        <v>-7444585.8257964952</v>
      </c>
      <c r="D31">
        <f t="shared" si="29"/>
        <v>-5445916.1108693471</v>
      </c>
      <c r="E31">
        <f t="shared" si="29"/>
        <v>-31005518.067723732</v>
      </c>
      <c r="F31">
        <f t="shared" si="29"/>
        <v>-84430278.840416744</v>
      </c>
      <c r="G31">
        <f t="shared" si="29"/>
        <v>-95716867.139069796</v>
      </c>
      <c r="H31">
        <f t="shared" si="29"/>
        <v>128082427.32028645</v>
      </c>
      <c r="I31">
        <f t="shared" si="29"/>
        <v>-119559641.50406086</v>
      </c>
      <c r="J31">
        <f t="shared" si="29"/>
        <v>-136994092.54676697</v>
      </c>
      <c r="K31">
        <f t="shared" si="29"/>
        <v>155249649.1029292</v>
      </c>
      <c r="L31">
        <f t="shared" si="29"/>
        <v>-316731925.72153467</v>
      </c>
      <c r="M31">
        <f t="shared" si="29"/>
        <v>-279785043.53799999</v>
      </c>
      <c r="N31">
        <f t="shared" si="29"/>
        <v>-233915060</v>
      </c>
    </row>
    <row r="32" spans="1:14" x14ac:dyDescent="0.2">
      <c r="A32" t="s">
        <v>1372</v>
      </c>
      <c r="C32">
        <f t="shared" ref="C32:N32" si="30">C$2*C119</f>
        <v>583184.55884279206</v>
      </c>
      <c r="D32">
        <f t="shared" si="30"/>
        <v>1108773.827219215</v>
      </c>
      <c r="E32">
        <f t="shared" si="30"/>
        <v>2374584.1946566724</v>
      </c>
      <c r="F32">
        <f t="shared" si="30"/>
        <v>0</v>
      </c>
      <c r="G32">
        <f t="shared" si="30"/>
        <v>0</v>
      </c>
      <c r="H32">
        <f t="shared" si="30"/>
        <v>0</v>
      </c>
      <c r="I32">
        <f t="shared" si="30"/>
        <v>0</v>
      </c>
      <c r="J32">
        <f t="shared" si="30"/>
        <v>0</v>
      </c>
      <c r="K32">
        <f t="shared" si="30"/>
        <v>0</v>
      </c>
      <c r="L32">
        <f t="shared" si="30"/>
        <v>0</v>
      </c>
      <c r="M32">
        <f t="shared" si="30"/>
        <v>0</v>
      </c>
      <c r="N32">
        <f t="shared" si="30"/>
        <v>0</v>
      </c>
    </row>
    <row r="33" spans="1:14" x14ac:dyDescent="0.2">
      <c r="A33" s="46" t="s">
        <v>1411</v>
      </c>
      <c r="C33">
        <f t="shared" ref="C33:N33" si="31">C$2*C120</f>
        <v>6.9328076228026947E-2</v>
      </c>
      <c r="D33">
        <f t="shared" si="31"/>
        <v>0.13316993464052287</v>
      </c>
      <c r="E33">
        <f t="shared" si="31"/>
        <v>0.23023194517659462</v>
      </c>
      <c r="F33">
        <f t="shared" si="31"/>
        <v>0</v>
      </c>
      <c r="G33">
        <f t="shared" si="31"/>
        <v>0</v>
      </c>
      <c r="H33">
        <f t="shared" si="31"/>
        <v>0</v>
      </c>
      <c r="I33">
        <f t="shared" si="31"/>
        <v>0</v>
      </c>
      <c r="J33">
        <f t="shared" si="31"/>
        <v>0</v>
      </c>
      <c r="K33">
        <f t="shared" si="31"/>
        <v>0</v>
      </c>
      <c r="L33">
        <f t="shared" si="31"/>
        <v>0</v>
      </c>
      <c r="M33">
        <f t="shared" si="31"/>
        <v>0</v>
      </c>
      <c r="N33">
        <f t="shared" si="31"/>
        <v>0</v>
      </c>
    </row>
    <row r="34" spans="1:14" x14ac:dyDescent="0.2">
      <c r="A34" t="s">
        <v>1348</v>
      </c>
      <c r="C34">
        <f t="shared" ref="C34:N34" si="32">C$2*C121</f>
        <v>0</v>
      </c>
      <c r="D34">
        <f t="shared" si="32"/>
        <v>0</v>
      </c>
      <c r="E34">
        <f t="shared" si="32"/>
        <v>-1031659.6472492355</v>
      </c>
      <c r="F34">
        <f t="shared" si="32"/>
        <v>0</v>
      </c>
      <c r="G34">
        <f t="shared" si="32"/>
        <v>0</v>
      </c>
      <c r="H34">
        <f t="shared" si="32"/>
        <v>0</v>
      </c>
      <c r="I34">
        <f t="shared" si="32"/>
        <v>0</v>
      </c>
      <c r="J34">
        <f t="shared" si="32"/>
        <v>0</v>
      </c>
      <c r="K34">
        <f t="shared" si="32"/>
        <v>0</v>
      </c>
      <c r="L34">
        <f t="shared" si="32"/>
        <v>0</v>
      </c>
      <c r="M34">
        <f t="shared" si="32"/>
        <v>0</v>
      </c>
      <c r="N34">
        <f t="shared" si="32"/>
        <v>0</v>
      </c>
    </row>
    <row r="35" spans="1:14" x14ac:dyDescent="0.2">
      <c r="A35" t="s">
        <v>1312</v>
      </c>
      <c r="C35">
        <f t="shared" ref="C35:N35" si="33">C$2*C122</f>
        <v>-8027770.3846392874</v>
      </c>
      <c r="D35">
        <f t="shared" si="33"/>
        <v>-6554689.9380885614</v>
      </c>
      <c r="E35">
        <f t="shared" si="33"/>
        <v>-32348442.61513117</v>
      </c>
      <c r="F35">
        <f t="shared" si="33"/>
        <v>-84430278.840416744</v>
      </c>
      <c r="G35">
        <f t="shared" si="33"/>
        <v>-95716867.139069796</v>
      </c>
      <c r="H35">
        <f t="shared" si="33"/>
        <v>128082427.32028645</v>
      </c>
      <c r="I35">
        <f t="shared" si="33"/>
        <v>-119559641.50406086</v>
      </c>
      <c r="J35">
        <f t="shared" si="33"/>
        <v>-136994092.54676697</v>
      </c>
      <c r="K35">
        <f t="shared" si="33"/>
        <v>155249649.1029292</v>
      </c>
      <c r="L35">
        <f t="shared" si="33"/>
        <v>-316731925.72153467</v>
      </c>
      <c r="M35">
        <f t="shared" si="33"/>
        <v>-279785043.53799999</v>
      </c>
      <c r="N35">
        <f t="shared" si="33"/>
        <v>-233915060</v>
      </c>
    </row>
    <row r="36" spans="1:14" x14ac:dyDescent="0.2">
      <c r="A36" t="s">
        <v>1313</v>
      </c>
      <c r="C36">
        <f t="shared" ref="C36:N36" si="34">C$2*C123</f>
        <v>-0.61082363746093393</v>
      </c>
      <c r="D36">
        <f t="shared" si="34"/>
        <v>-0.49792787823586832</v>
      </c>
      <c r="E36">
        <f t="shared" si="34"/>
        <v>-3.5204196131429772</v>
      </c>
      <c r="F36">
        <f t="shared" si="34"/>
        <v>-3.191259924090267</v>
      </c>
      <c r="G36">
        <f t="shared" si="34"/>
        <v>-3.2049956196028511</v>
      </c>
      <c r="H36">
        <f t="shared" si="34"/>
        <v>3.832078786512068</v>
      </c>
      <c r="I36">
        <f t="shared" si="34"/>
        <v>-3.2561396248453764</v>
      </c>
      <c r="J36">
        <f t="shared" si="34"/>
        <v>-3.6695945688931735</v>
      </c>
      <c r="K36">
        <f t="shared" si="34"/>
        <v>3.6553617318508831</v>
      </c>
      <c r="L36">
        <f t="shared" si="34"/>
        <v>-7.3442857195499993</v>
      </c>
      <c r="M36">
        <f t="shared" si="34"/>
        <v>-6.392198539999999</v>
      </c>
      <c r="N36">
        <f t="shared" si="34"/>
        <v>-4.7276999999999996</v>
      </c>
    </row>
    <row r="37" spans="1:14" x14ac:dyDescent="0.2">
      <c r="A37" t="s">
        <v>1314</v>
      </c>
      <c r="C37">
        <f t="shared" ref="C37:N37" si="35">C$2*C124</f>
        <v>-0.61082363746093393</v>
      </c>
      <c r="D37">
        <f t="shared" si="35"/>
        <v>-0.49792787823586832</v>
      </c>
      <c r="E37">
        <f t="shared" si="35"/>
        <v>-3.5204196131429772</v>
      </c>
      <c r="F37">
        <f t="shared" si="35"/>
        <v>-3.191259924090267</v>
      </c>
      <c r="G37">
        <f t="shared" si="35"/>
        <v>-3.2049956196028511</v>
      </c>
      <c r="H37">
        <f t="shared" si="35"/>
        <v>3.4988545442066705</v>
      </c>
      <c r="I37">
        <f t="shared" si="35"/>
        <v>-3.2561396248453764</v>
      </c>
      <c r="J37">
        <f t="shared" si="35"/>
        <v>-3.6695945688931735</v>
      </c>
      <c r="K37">
        <f t="shared" si="35"/>
        <v>3.5339211427528476</v>
      </c>
      <c r="L37">
        <f t="shared" si="35"/>
        <v>-7.3442857195499993</v>
      </c>
      <c r="M37">
        <f t="shared" si="35"/>
        <v>-6.392198539999999</v>
      </c>
      <c r="N37">
        <f t="shared" si="35"/>
        <v>-4.7276999999999996</v>
      </c>
    </row>
    <row r="38" spans="1:14" x14ac:dyDescent="0.2">
      <c r="A38" t="s">
        <v>1315</v>
      </c>
      <c r="C38">
        <f t="shared" ref="C38:N38" si="36">C$2*C125</f>
        <v>18171312.23749733</v>
      </c>
      <c r="D38">
        <f t="shared" si="36"/>
        <v>17888671.232031237</v>
      </c>
      <c r="E38">
        <f t="shared" si="36"/>
        <v>12468266.066162368</v>
      </c>
      <c r="F38">
        <f t="shared" si="36"/>
        <v>35410917.367773056</v>
      </c>
      <c r="G38">
        <f t="shared" si="36"/>
        <v>39085248.621426113</v>
      </c>
      <c r="H38">
        <f t="shared" si="36"/>
        <v>42841102.87516351</v>
      </c>
      <c r="I38">
        <f t="shared" si="36"/>
        <v>46305334.432394132</v>
      </c>
      <c r="J38">
        <f t="shared" si="36"/>
        <v>45908105.745941743</v>
      </c>
      <c r="K38">
        <f t="shared" si="36"/>
        <v>51536957.201424517</v>
      </c>
      <c r="L38">
        <f t="shared" si="36"/>
        <v>48757018.056926392</v>
      </c>
      <c r="M38">
        <f t="shared" si="36"/>
        <v>46437942.017999992</v>
      </c>
      <c r="N38">
        <f t="shared" si="36"/>
        <v>50994270</v>
      </c>
    </row>
    <row r="39" spans="1:14" x14ac:dyDescent="0.2">
      <c r="A39" t="s">
        <v>1316</v>
      </c>
      <c r="C39">
        <f t="shared" ref="C39:N39" si="37">C$2*C126</f>
        <v>18171312.23749733</v>
      </c>
      <c r="D39">
        <f t="shared" si="37"/>
        <v>17888671.232031237</v>
      </c>
      <c r="E39">
        <f t="shared" si="37"/>
        <v>12468266.066162368</v>
      </c>
      <c r="F39">
        <f t="shared" si="37"/>
        <v>35410917.367773056</v>
      </c>
      <c r="G39">
        <f t="shared" si="37"/>
        <v>39085248.621426113</v>
      </c>
      <c r="H39">
        <f t="shared" si="37"/>
        <v>46969238.58464691</v>
      </c>
      <c r="I39">
        <f t="shared" si="37"/>
        <v>46305334.432394132</v>
      </c>
      <c r="J39">
        <f t="shared" si="37"/>
        <v>45908105.745941743</v>
      </c>
      <c r="K39">
        <f t="shared" si="37"/>
        <v>53328205.890620545</v>
      </c>
      <c r="L39">
        <f t="shared" si="37"/>
        <v>48757018.056926392</v>
      </c>
      <c r="M39">
        <f t="shared" si="37"/>
        <v>46437942.017999992</v>
      </c>
      <c r="N39">
        <f t="shared" si="37"/>
        <v>50994270</v>
      </c>
    </row>
    <row r="40" spans="1:14" x14ac:dyDescent="0.2">
      <c r="A40" t="s">
        <v>1317</v>
      </c>
      <c r="C40">
        <f t="shared" ref="C40:N40" si="38">C$2*C127</f>
        <v>-6600211.9740122631</v>
      </c>
      <c r="D40">
        <f t="shared" si="38"/>
        <v>-5009208.8734001834</v>
      </c>
      <c r="E40">
        <f t="shared" si="38"/>
        <v>-31448628.79895331</v>
      </c>
      <c r="F40">
        <f t="shared" si="38"/>
        <v>-87612152.705906749</v>
      </c>
      <c r="G40">
        <f t="shared" si="38"/>
        <v>-99269833.711658105</v>
      </c>
      <c r="H40">
        <f t="shared" si="38"/>
        <v>112911752.87348266</v>
      </c>
      <c r="I40">
        <f t="shared" si="38"/>
        <v>-188045849.54368657</v>
      </c>
      <c r="J40">
        <f t="shared" si="38"/>
        <v>-146824419.20565093</v>
      </c>
      <c r="K40">
        <f t="shared" si="38"/>
        <v>194280654.43903798</v>
      </c>
      <c r="L40">
        <f t="shared" si="38"/>
        <v>-297020992.74037319</v>
      </c>
      <c r="M40">
        <f t="shared" si="38"/>
        <v>-284705549.85599995</v>
      </c>
      <c r="N40">
        <f t="shared" si="38"/>
        <v>-240346380</v>
      </c>
    </row>
    <row r="41" spans="1:14" x14ac:dyDescent="0.2">
      <c r="A41" t="s">
        <v>1318</v>
      </c>
      <c r="C41">
        <f t="shared" ref="C41:N41" si="39">C$2*C128</f>
        <v>14992818.196411023</v>
      </c>
      <c r="D41">
        <f t="shared" si="39"/>
        <v>13335216.017672081</v>
      </c>
      <c r="E41">
        <f t="shared" si="39"/>
        <v>41762506.800701924</v>
      </c>
      <c r="F41">
        <f t="shared" si="39"/>
        <v>93765384.551137939</v>
      </c>
      <c r="G41">
        <f t="shared" si="39"/>
        <v>112865555.94616114</v>
      </c>
      <c r="H41">
        <f t="shared" si="39"/>
        <v>167131181.9916743</v>
      </c>
      <c r="I41">
        <f t="shared" si="39"/>
        <v>232512348.53677851</v>
      </c>
      <c r="J41">
        <f t="shared" si="39"/>
        <v>337159393.61172849</v>
      </c>
      <c r="K41">
        <f t="shared" si="39"/>
        <v>376911513.16590136</v>
      </c>
      <c r="L41">
        <f t="shared" si="39"/>
        <v>424386725.57891995</v>
      </c>
      <c r="M41">
        <f t="shared" si="39"/>
        <v>380526941.98999995</v>
      </c>
      <c r="N41">
        <f t="shared" si="39"/>
        <v>324010190</v>
      </c>
    </row>
    <row r="90" spans="1:47" x14ac:dyDescent="0.2">
      <c r="A90" t="s">
        <v>1285</v>
      </c>
      <c r="B90" s="19">
        <v>155782000</v>
      </c>
      <c r="C90" s="19">
        <v>6087000</v>
      </c>
      <c r="D90" s="19">
        <v>6120000</v>
      </c>
      <c r="E90" s="19">
        <v>7588000</v>
      </c>
      <c r="F90" s="19">
        <v>4589000</v>
      </c>
      <c r="G90" s="19">
        <v>10393000</v>
      </c>
      <c r="H90" s="19">
        <v>218505000</v>
      </c>
      <c r="I90" s="19">
        <v>35233000</v>
      </c>
      <c r="J90" s="19">
        <v>154567000</v>
      </c>
      <c r="K90" s="19">
        <v>470347000</v>
      </c>
      <c r="L90" s="19">
        <v>112724000</v>
      </c>
      <c r="M90" s="19">
        <v>90242000</v>
      </c>
      <c r="N90" s="19">
        <v>83328000</v>
      </c>
    </row>
    <row r="91" spans="1:47" x14ac:dyDescent="0.2">
      <c r="A91" t="s">
        <v>1332</v>
      </c>
      <c r="B91" s="19">
        <v>155782000</v>
      </c>
      <c r="C91" s="19">
        <v>4123000</v>
      </c>
      <c r="D91" s="19">
        <v>4901000</v>
      </c>
      <c r="E91" s="19">
        <v>7282000</v>
      </c>
      <c r="F91" s="19">
        <v>4303000</v>
      </c>
      <c r="G91" s="19">
        <v>10385000</v>
      </c>
      <c r="H91" s="19">
        <v>218505000</v>
      </c>
      <c r="I91" s="19">
        <v>35233000</v>
      </c>
      <c r="J91" s="19">
        <v>154567000</v>
      </c>
      <c r="K91" s="19">
        <v>470347000</v>
      </c>
      <c r="L91" s="19">
        <v>112724000</v>
      </c>
      <c r="M91" s="19">
        <v>90242000</v>
      </c>
      <c r="N91" s="19">
        <v>83328000</v>
      </c>
    </row>
    <row r="92" spans="1:47" x14ac:dyDescent="0.2">
      <c r="A92" t="s">
        <v>1349</v>
      </c>
      <c r="B92" s="19">
        <v>27350000</v>
      </c>
      <c r="C92" s="19">
        <v>324000</v>
      </c>
      <c r="D92" s="19">
        <v>1007000</v>
      </c>
      <c r="E92" s="19">
        <v>1503000</v>
      </c>
      <c r="F92" s="19">
        <v>959000</v>
      </c>
      <c r="G92" s="19">
        <v>1709000</v>
      </c>
      <c r="H92" s="19">
        <v>9640000</v>
      </c>
      <c r="I92" s="19">
        <v>8241000</v>
      </c>
      <c r="J92" s="19">
        <v>35714000</v>
      </c>
      <c r="K92" s="19">
        <v>51833000</v>
      </c>
      <c r="L92" s="19">
        <v>54545000</v>
      </c>
      <c r="M92" s="19">
        <v>37213000</v>
      </c>
      <c r="N92" s="19">
        <v>33567000</v>
      </c>
    </row>
    <row r="93" spans="1:47" x14ac:dyDescent="0.2">
      <c r="A93" t="s">
        <v>1350</v>
      </c>
      <c r="B93" s="19">
        <v>128432000</v>
      </c>
      <c r="C93" s="19">
        <v>5763000</v>
      </c>
      <c r="D93" s="19">
        <v>5113000</v>
      </c>
      <c r="E93" s="19">
        <v>6085000</v>
      </c>
      <c r="F93" s="19">
        <v>3630000</v>
      </c>
      <c r="G93" s="19">
        <v>8684000</v>
      </c>
      <c r="H93" s="19">
        <v>208865000</v>
      </c>
      <c r="I93" s="19">
        <v>26992000</v>
      </c>
      <c r="J93" s="19">
        <v>118853000</v>
      </c>
      <c r="K93" s="19">
        <v>418514000</v>
      </c>
      <c r="L93" s="19">
        <v>58179000</v>
      </c>
      <c r="M93" s="19">
        <v>53029000</v>
      </c>
      <c r="N93" s="19">
        <v>49761000</v>
      </c>
    </row>
    <row r="94" spans="1:47" x14ac:dyDescent="0.2">
      <c r="A94" t="s">
        <v>1287</v>
      </c>
      <c r="B94" s="19">
        <v>293029000</v>
      </c>
      <c r="C94" s="19">
        <v>10525000</v>
      </c>
      <c r="D94" s="19">
        <v>8795000</v>
      </c>
      <c r="E94" s="19">
        <v>29222000</v>
      </c>
      <c r="F94" s="19">
        <v>68970000</v>
      </c>
      <c r="G94" s="19">
        <v>84569000</v>
      </c>
      <c r="H94" s="19">
        <v>120765000</v>
      </c>
      <c r="I94" s="19">
        <v>175990000</v>
      </c>
      <c r="J94" s="19">
        <v>238086000</v>
      </c>
      <c r="K94" s="19">
        <v>258534000</v>
      </c>
      <c r="L94" s="19">
        <v>321055000</v>
      </c>
      <c r="M94" s="19">
        <v>321157000</v>
      </c>
      <c r="N94" s="19">
        <v>281006000</v>
      </c>
    </row>
    <row r="95" spans="1:47" x14ac:dyDescent="0.2">
      <c r="A95" s="46" t="s">
        <v>1408</v>
      </c>
      <c r="B95" s="19"/>
      <c r="C95" s="48">
        <f t="shared" ref="C95:AU95" si="40">C94/C$3</f>
        <v>1.2511956828004449</v>
      </c>
      <c r="D95" s="48">
        <f t="shared" si="40"/>
        <v>1.0563286636200835</v>
      </c>
      <c r="E95" s="48">
        <f t="shared" si="40"/>
        <v>2.8332698908253229</v>
      </c>
      <c r="F95" s="48">
        <f t="shared" si="40"/>
        <v>11.208743914541811</v>
      </c>
      <c r="G95" s="48">
        <f t="shared" si="40"/>
        <v>6.2202653556264913</v>
      </c>
      <c r="H95" s="48">
        <f t="shared" si="40"/>
        <v>0.43123744599430575</v>
      </c>
      <c r="I95" s="48">
        <f t="shared" si="40"/>
        <v>3.9578110259442929</v>
      </c>
      <c r="J95" s="48">
        <f t="shared" si="40"/>
        <v>1.2508788820495289</v>
      </c>
      <c r="K95" s="48">
        <f t="shared" si="40"/>
        <v>0.4526217526477237</v>
      </c>
      <c r="L95" s="48">
        <f t="shared" si="40"/>
        <v>2.5207329541846271</v>
      </c>
      <c r="M95" s="48">
        <f t="shared" si="40"/>
        <v>3.3516211030505882</v>
      </c>
      <c r="N95" s="48">
        <f t="shared" si="40"/>
        <v>3.2740658508940688</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79703000</v>
      </c>
      <c r="C96" s="19">
        <v>5474000</v>
      </c>
      <c r="D96" s="19">
        <v>3851000</v>
      </c>
      <c r="E96" s="19">
        <v>11912000</v>
      </c>
      <c r="F96" s="19">
        <v>23590000</v>
      </c>
      <c r="G96" s="19">
        <v>27229000</v>
      </c>
      <c r="H96" s="19">
        <v>36850000</v>
      </c>
      <c r="I96" s="19">
        <v>51815000</v>
      </c>
      <c r="J96" s="19">
        <v>63817000</v>
      </c>
      <c r="K96" s="19">
        <v>79333000</v>
      </c>
      <c r="L96" s="19">
        <v>85281000</v>
      </c>
      <c r="M96" s="19">
        <v>88494000</v>
      </c>
      <c r="N96" s="19">
        <v>76619000</v>
      </c>
    </row>
    <row r="97" spans="1:47" x14ac:dyDescent="0.2">
      <c r="A97" s="46" t="s">
        <v>1409</v>
      </c>
      <c r="B97" s="19"/>
      <c r="C97" s="48">
        <f t="shared" ref="C97:AU97" si="41">C96/C$3</f>
        <v>0.65074063350590361</v>
      </c>
      <c r="D97" s="48">
        <f t="shared" si="41"/>
        <v>0.46252662690175572</v>
      </c>
      <c r="E97" s="48">
        <f t="shared" si="41"/>
        <v>1.1549487009619892</v>
      </c>
      <c r="F97" s="48">
        <f t="shared" si="41"/>
        <v>3.8337577054377459</v>
      </c>
      <c r="G97" s="48">
        <f t="shared" si="41"/>
        <v>2.0027623049622645</v>
      </c>
      <c r="H97" s="48">
        <f t="shared" si="41"/>
        <v>0.13158696546921844</v>
      </c>
      <c r="I97" s="48">
        <f t="shared" si="41"/>
        <v>1.1652592664884569</v>
      </c>
      <c r="J97" s="48">
        <f t="shared" si="41"/>
        <v>0.33528782715386368</v>
      </c>
      <c r="K97" s="48">
        <f t="shared" si="41"/>
        <v>0.13889020980916192</v>
      </c>
      <c r="L97" s="48">
        <f t="shared" si="41"/>
        <v>0.66957570218753537</v>
      </c>
      <c r="M97" s="48">
        <f t="shared" si="41"/>
        <v>0.92353072762966015</v>
      </c>
      <c r="N97" s="48">
        <f t="shared" si="41"/>
        <v>0.89270567685263891</v>
      </c>
      <c r="O97" s="48" t="e">
        <f t="shared" si="41"/>
        <v>#DIV/0!</v>
      </c>
      <c r="P97" s="48" t="e">
        <f t="shared" si="41"/>
        <v>#DIV/0!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79703000</v>
      </c>
      <c r="C98" s="19">
        <v>5474000</v>
      </c>
      <c r="D98" s="19">
        <v>3851000</v>
      </c>
      <c r="E98" s="19">
        <v>11912000</v>
      </c>
      <c r="F98" s="19">
        <v>23590000</v>
      </c>
      <c r="G98" s="19">
        <v>27229000</v>
      </c>
      <c r="H98" s="19">
        <v>36850000</v>
      </c>
      <c r="I98" s="19">
        <v>51815000</v>
      </c>
      <c r="J98" s="19">
        <v>63817000</v>
      </c>
      <c r="K98" s="19">
        <v>79333000</v>
      </c>
      <c r="L98" s="19">
        <v>85281000</v>
      </c>
      <c r="M98" s="19">
        <v>88494000</v>
      </c>
      <c r="N98" s="19">
        <v>76619000</v>
      </c>
    </row>
    <row r="99" spans="1:47" x14ac:dyDescent="0.2">
      <c r="A99" t="s">
        <v>1335</v>
      </c>
      <c r="B99" s="19">
        <v>79703000</v>
      </c>
      <c r="C99" s="19">
        <v>5474000</v>
      </c>
      <c r="D99" s="19">
        <v>3851000</v>
      </c>
      <c r="E99" s="19">
        <v>11912000</v>
      </c>
      <c r="F99" s="19">
        <v>23590000</v>
      </c>
      <c r="G99" s="19">
        <v>27229000</v>
      </c>
      <c r="H99" s="19">
        <v>36850000</v>
      </c>
      <c r="I99" s="19">
        <v>51815000</v>
      </c>
      <c r="J99" s="19">
        <v>63817000</v>
      </c>
      <c r="K99" s="19">
        <v>79333000</v>
      </c>
      <c r="L99" s="19">
        <v>85281000</v>
      </c>
      <c r="M99" s="19">
        <v>88494000</v>
      </c>
      <c r="N99" s="19">
        <v>76619000</v>
      </c>
    </row>
    <row r="100" spans="1:47" x14ac:dyDescent="0.2">
      <c r="A100" s="46" t="s">
        <v>1410</v>
      </c>
      <c r="B100" s="19"/>
      <c r="C100" s="48">
        <f t="shared" ref="C100:AU100" si="42">C99/C$3</f>
        <v>0.65074063350590361</v>
      </c>
      <c r="D100" s="48">
        <f t="shared" si="42"/>
        <v>0.46252662690175572</v>
      </c>
      <c r="E100" s="48">
        <f t="shared" si="42"/>
        <v>1.1549487009619892</v>
      </c>
      <c r="F100" s="48">
        <f t="shared" si="42"/>
        <v>3.8337577054377459</v>
      </c>
      <c r="G100" s="48">
        <f t="shared" si="42"/>
        <v>2.0027623049622645</v>
      </c>
      <c r="H100" s="48">
        <f t="shared" si="42"/>
        <v>0.13158696546921844</v>
      </c>
      <c r="I100" s="48">
        <f t="shared" si="42"/>
        <v>1.1652592664884569</v>
      </c>
      <c r="J100" s="48">
        <f t="shared" si="42"/>
        <v>0.33528782715386368</v>
      </c>
      <c r="K100" s="48">
        <f t="shared" si="42"/>
        <v>0.13889020980916192</v>
      </c>
      <c r="L100" s="48">
        <f t="shared" si="42"/>
        <v>0.66957570218753537</v>
      </c>
      <c r="M100" s="48">
        <f t="shared" si="42"/>
        <v>0.92353072762966015</v>
      </c>
      <c r="N100" s="48">
        <f t="shared" si="42"/>
        <v>0.89270567685263891</v>
      </c>
      <c r="O100" s="48" t="e">
        <f t="shared" si="42"/>
        <v>#DIV/0!</v>
      </c>
      <c r="P100" s="48" t="e">
        <f t="shared" si="42"/>
        <v>#DIV/0!</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1336</v>
      </c>
      <c r="B101" s="19">
        <v>217396000</v>
      </c>
      <c r="C101" s="19">
        <v>5051000</v>
      </c>
      <c r="D101" s="19">
        <v>4961000</v>
      </c>
      <c r="E101" s="19">
        <v>17279000</v>
      </c>
      <c r="F101" s="19">
        <v>45482000</v>
      </c>
      <c r="G101" s="19">
        <v>57224000</v>
      </c>
      <c r="H101" s="19">
        <v>83873000</v>
      </c>
      <c r="I101" s="19">
        <v>124185000</v>
      </c>
      <c r="J101" s="19">
        <v>166294000</v>
      </c>
      <c r="K101" s="19">
        <v>181437000</v>
      </c>
      <c r="L101" s="19">
        <v>242453000</v>
      </c>
      <c r="M101" s="19">
        <v>232266000</v>
      </c>
      <c r="N101" s="19">
        <v>208522000</v>
      </c>
    </row>
    <row r="102" spans="1:47" x14ac:dyDescent="0.2">
      <c r="A102" t="s">
        <v>1390</v>
      </c>
      <c r="H102" s="19">
        <v>42000</v>
      </c>
      <c r="I102" s="19">
        <v>-10000</v>
      </c>
      <c r="J102" s="19">
        <v>7678000</v>
      </c>
      <c r="K102" s="19">
        <v>-2569000</v>
      </c>
      <c r="L102">
        <v>0</v>
      </c>
      <c r="M102">
        <v>0</v>
      </c>
      <c r="N102" s="19">
        <v>-5000000</v>
      </c>
    </row>
    <row r="103" spans="1:47" x14ac:dyDescent="0.2">
      <c r="A103" s="46"/>
      <c r="C103" s="48">
        <f t="shared" ref="C103:AU103" si="43">C102/C$3</f>
        <v>0</v>
      </c>
      <c r="D103" s="48">
        <f t="shared" si="43"/>
        <v>0</v>
      </c>
      <c r="E103" s="48">
        <f t="shared" si="43"/>
        <v>0</v>
      </c>
      <c r="F103" s="48">
        <f t="shared" si="43"/>
        <v>0</v>
      </c>
      <c r="G103" s="48">
        <f t="shared" si="43"/>
        <v>0</v>
      </c>
      <c r="H103" s="48">
        <f t="shared" si="43"/>
        <v>1.499770027057578E-4</v>
      </c>
      <c r="I103" s="48">
        <f t="shared" si="43"/>
        <v>-2.2488840422434759E-4</v>
      </c>
      <c r="J103" s="48">
        <f t="shared" si="43"/>
        <v>4.033940700577221E-2</v>
      </c>
      <c r="K103" s="48">
        <f t="shared" si="43"/>
        <v>-4.4976106916382458E-3</v>
      </c>
      <c r="L103" s="48">
        <f t="shared" si="43"/>
        <v>0</v>
      </c>
      <c r="M103" s="48">
        <f t="shared" si="43"/>
        <v>0</v>
      </c>
      <c r="N103" s="48">
        <f t="shared" si="43"/>
        <v>-5.8256155578423036E-2</v>
      </c>
      <c r="O103" s="48" t="e">
        <f t="shared" si="43"/>
        <v>#DIV/0!</v>
      </c>
      <c r="P103" s="48" t="e">
        <f t="shared" si="43"/>
        <v>#DIV/0!</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1358</v>
      </c>
      <c r="B104" s="19">
        <v>930000</v>
      </c>
      <c r="D104" s="19">
        <v>-17000</v>
      </c>
      <c r="E104" s="19">
        <v>31000</v>
      </c>
      <c r="F104" s="19">
        <v>-102000</v>
      </c>
      <c r="G104" s="19">
        <v>116000</v>
      </c>
      <c r="H104" s="19">
        <v>42000</v>
      </c>
      <c r="I104" s="19">
        <v>-10000</v>
      </c>
      <c r="J104" s="19">
        <v>297000</v>
      </c>
      <c r="K104" s="19">
        <v>333000</v>
      </c>
      <c r="L104" s="19">
        <v>-6679000</v>
      </c>
      <c r="M104" s="19">
        <v>397000</v>
      </c>
      <c r="N104" s="19">
        <v>865000</v>
      </c>
    </row>
    <row r="105" spans="1:47" x14ac:dyDescent="0.2">
      <c r="A105" t="s">
        <v>1293</v>
      </c>
      <c r="B105" s="19">
        <v>-164597000</v>
      </c>
      <c r="C105" s="19">
        <v>-4762000</v>
      </c>
      <c r="D105" s="19">
        <v>-3682000</v>
      </c>
      <c r="E105" s="19">
        <v>-23137000</v>
      </c>
      <c r="F105" s="19">
        <v>-65340000</v>
      </c>
      <c r="G105" s="19">
        <v>-75885000</v>
      </c>
      <c r="H105" s="19">
        <v>88100000</v>
      </c>
      <c r="I105" s="19">
        <v>-148998000</v>
      </c>
      <c r="J105" s="19">
        <v>-119233000</v>
      </c>
      <c r="K105" s="19">
        <v>159980000</v>
      </c>
      <c r="L105" s="19">
        <v>-262876000</v>
      </c>
      <c r="M105" s="19">
        <v>-268128000</v>
      </c>
      <c r="N105" s="19">
        <v>-231245000</v>
      </c>
    </row>
    <row r="106" spans="1:47" x14ac:dyDescent="0.2">
      <c r="A106" t="s">
        <v>1295</v>
      </c>
      <c r="B106" s="19">
        <v>-29646000</v>
      </c>
      <c r="C106" s="19">
        <v>-611000</v>
      </c>
      <c r="D106" s="19">
        <v>-321000</v>
      </c>
      <c r="E106" s="19">
        <v>-20000</v>
      </c>
      <c r="F106">
        <v>0</v>
      </c>
      <c r="G106">
        <v>0</v>
      </c>
      <c r="H106" s="19">
        <v>8946000</v>
      </c>
      <c r="I106" s="19">
        <v>2951000</v>
      </c>
      <c r="J106" s="19">
        <v>3500000</v>
      </c>
      <c r="K106" s="19">
        <v>-25558000</v>
      </c>
      <c r="L106" s="19">
        <v>-22912000</v>
      </c>
      <c r="M106" s="19">
        <v>-6837000</v>
      </c>
      <c r="N106" s="19">
        <v>-12485000</v>
      </c>
    </row>
    <row r="107" spans="1:47" x14ac:dyDescent="0.2">
      <c r="A107" t="s">
        <v>1337</v>
      </c>
      <c r="B107" s="19">
        <v>154000</v>
      </c>
      <c r="F107">
        <v>0</v>
      </c>
      <c r="G107">
        <v>0</v>
      </c>
      <c r="H107" s="19">
        <v>8946000</v>
      </c>
      <c r="I107" s="19">
        <v>2951000</v>
      </c>
      <c r="J107" s="19">
        <v>4271000</v>
      </c>
      <c r="K107" s="19">
        <v>719000</v>
      </c>
      <c r="L107" s="19">
        <v>342000</v>
      </c>
      <c r="M107" s="19">
        <v>25000</v>
      </c>
      <c r="N107" s="19">
        <v>174000</v>
      </c>
    </row>
    <row r="108" spans="1:47" x14ac:dyDescent="0.2">
      <c r="A108" t="s">
        <v>1338</v>
      </c>
      <c r="B108" s="19">
        <v>29800000</v>
      </c>
      <c r="C108" s="19">
        <v>611000</v>
      </c>
      <c r="D108" s="19">
        <v>321000</v>
      </c>
      <c r="E108" s="19">
        <v>20000</v>
      </c>
      <c r="F108">
        <v>0</v>
      </c>
      <c r="H108">
        <v>0</v>
      </c>
      <c r="I108">
        <v>0</v>
      </c>
      <c r="J108" s="19">
        <v>771000</v>
      </c>
      <c r="K108" s="19">
        <v>26277000</v>
      </c>
      <c r="L108" s="19">
        <v>23254000</v>
      </c>
      <c r="M108" s="19">
        <v>6862000</v>
      </c>
      <c r="N108" s="19">
        <v>12659000</v>
      </c>
    </row>
    <row r="109" spans="1:47" x14ac:dyDescent="0.2">
      <c r="A109" t="s">
        <v>1298</v>
      </c>
      <c r="B109" s="19">
        <v>18672000</v>
      </c>
      <c r="C109" s="19">
        <v>-14000</v>
      </c>
      <c r="D109" s="19">
        <v>-30000</v>
      </c>
      <c r="E109" s="19">
        <v>346000</v>
      </c>
      <c r="F109" s="19">
        <v>1938000</v>
      </c>
      <c r="G109" s="19">
        <v>2716000</v>
      </c>
      <c r="H109" s="19">
        <v>7070000</v>
      </c>
      <c r="I109" s="19">
        <v>48559000</v>
      </c>
      <c r="J109" s="19">
        <v>9723000</v>
      </c>
      <c r="K109" s="19">
        <v>6825000</v>
      </c>
      <c r="L109" s="19">
        <v>5383000</v>
      </c>
      <c r="M109" s="19">
        <v>11319000</v>
      </c>
      <c r="N109" s="19">
        <v>16628000</v>
      </c>
    </row>
    <row r="110" spans="1:47" x14ac:dyDescent="0.2">
      <c r="A110" t="s">
        <v>1339</v>
      </c>
      <c r="B110" s="19">
        <v>18672000</v>
      </c>
      <c r="C110" s="19">
        <v>-14000</v>
      </c>
      <c r="D110" s="19">
        <v>-30000</v>
      </c>
      <c r="E110" s="19">
        <v>346000</v>
      </c>
      <c r="F110" s="19">
        <v>1938000</v>
      </c>
      <c r="G110" s="19">
        <v>2716000</v>
      </c>
      <c r="H110" s="19">
        <v>7070000</v>
      </c>
      <c r="I110" s="19">
        <v>48559000</v>
      </c>
      <c r="J110" s="19">
        <v>9723000</v>
      </c>
      <c r="K110" s="19">
        <v>6825000</v>
      </c>
      <c r="L110" s="19">
        <v>5383000</v>
      </c>
      <c r="M110" s="19">
        <v>11319000</v>
      </c>
      <c r="N110" s="19">
        <v>18729000</v>
      </c>
    </row>
    <row r="111" spans="1:47" x14ac:dyDescent="0.2">
      <c r="A111" t="s">
        <v>1341</v>
      </c>
      <c r="B111">
        <v>0</v>
      </c>
      <c r="L111">
        <v>0</v>
      </c>
      <c r="M111">
        <v>0</v>
      </c>
      <c r="N111" s="19">
        <v>-2101000</v>
      </c>
    </row>
    <row r="112" spans="1:47" x14ac:dyDescent="0.2">
      <c r="A112" t="s">
        <v>1361</v>
      </c>
      <c r="B112">
        <v>0</v>
      </c>
      <c r="L112">
        <v>0</v>
      </c>
      <c r="M112">
        <v>0</v>
      </c>
      <c r="N112" s="19">
        <v>2101000</v>
      </c>
    </row>
    <row r="113" spans="1:47" x14ac:dyDescent="0.2">
      <c r="A113" t="s">
        <v>1304</v>
      </c>
      <c r="B113" s="19">
        <v>-175571000</v>
      </c>
      <c r="C113" s="19">
        <v>-5387000</v>
      </c>
      <c r="D113" s="19">
        <v>-4003000</v>
      </c>
      <c r="E113" s="19">
        <v>-22811000</v>
      </c>
      <c r="F113" s="19">
        <v>-63402000</v>
      </c>
      <c r="G113" s="19">
        <v>-73169000</v>
      </c>
      <c r="H113" s="19">
        <v>104116000</v>
      </c>
      <c r="I113" s="19">
        <v>-97488000</v>
      </c>
      <c r="J113" s="19">
        <v>-106010000</v>
      </c>
      <c r="K113" s="19">
        <v>141247000</v>
      </c>
      <c r="L113" s="19">
        <v>-280405000</v>
      </c>
      <c r="M113" s="19">
        <v>-263646000</v>
      </c>
      <c r="N113" s="19">
        <v>-227102000</v>
      </c>
    </row>
    <row r="114" spans="1:47" x14ac:dyDescent="0.2">
      <c r="A114" t="s">
        <v>1305</v>
      </c>
      <c r="D114">
        <v>0</v>
      </c>
      <c r="F114" s="19">
        <v>-435000</v>
      </c>
      <c r="G114">
        <v>0</v>
      </c>
      <c r="H114" s="19">
        <v>4179000</v>
      </c>
      <c r="I114" s="19">
        <v>-2755000</v>
      </c>
      <c r="J114" s="19">
        <v>5240000</v>
      </c>
      <c r="K114" s="19">
        <v>13407000</v>
      </c>
      <c r="L114" s="19">
        <v>-84000</v>
      </c>
      <c r="M114" s="19">
        <v>-152000</v>
      </c>
      <c r="N114">
        <v>0</v>
      </c>
    </row>
    <row r="115" spans="1:47" x14ac:dyDescent="0.2">
      <c r="A115" t="s">
        <v>1306</v>
      </c>
      <c r="B115" s="19">
        <v>-175571000</v>
      </c>
      <c r="C115" s="19">
        <v>-5809000</v>
      </c>
      <c r="D115" s="19">
        <v>-4818000</v>
      </c>
      <c r="E115" s="19">
        <v>-23799000</v>
      </c>
      <c r="F115" s="19">
        <v>-62967000</v>
      </c>
      <c r="G115" s="19">
        <v>-73169000</v>
      </c>
      <c r="H115" s="19">
        <v>99937000</v>
      </c>
      <c r="I115" s="19">
        <v>-94733000</v>
      </c>
      <c r="J115" s="19">
        <v>-111250000</v>
      </c>
      <c r="K115" s="19">
        <v>127840000</v>
      </c>
      <c r="L115" s="19">
        <v>-280321000</v>
      </c>
      <c r="M115" s="19">
        <v>-263494000</v>
      </c>
      <c r="N115" s="19">
        <v>-227102000</v>
      </c>
    </row>
    <row r="116" spans="1:47" x14ac:dyDescent="0.2">
      <c r="A116" t="s">
        <v>1345</v>
      </c>
      <c r="B116" s="19">
        <v>-175571000</v>
      </c>
      <c r="C116" s="19">
        <v>-5387000</v>
      </c>
      <c r="D116" s="19">
        <v>-4003000</v>
      </c>
      <c r="E116" s="19">
        <v>-22811000</v>
      </c>
      <c r="F116" s="19">
        <v>-62967000</v>
      </c>
      <c r="G116" s="19">
        <v>-73169000</v>
      </c>
      <c r="H116" s="19">
        <v>99937000</v>
      </c>
      <c r="I116" s="19">
        <v>-94733000</v>
      </c>
      <c r="J116" s="19">
        <v>-111250000</v>
      </c>
      <c r="K116" s="19">
        <v>127840000</v>
      </c>
      <c r="L116" s="19">
        <v>-280321000</v>
      </c>
      <c r="M116" s="19">
        <v>-263494000</v>
      </c>
      <c r="N116" s="19">
        <v>-227102000</v>
      </c>
    </row>
    <row r="117" spans="1:47" x14ac:dyDescent="0.2">
      <c r="A117" t="s">
        <v>1346</v>
      </c>
      <c r="B117" s="19">
        <v>-175571000</v>
      </c>
      <c r="C117" s="19">
        <v>-5387000</v>
      </c>
      <c r="D117" s="19">
        <v>-4003000</v>
      </c>
      <c r="E117" s="19">
        <v>-22811000</v>
      </c>
      <c r="F117" s="19">
        <v>-62967000</v>
      </c>
      <c r="G117" s="19">
        <v>-73169000</v>
      </c>
      <c r="H117" s="19">
        <v>99937000</v>
      </c>
      <c r="I117" s="19">
        <v>-94733000</v>
      </c>
      <c r="J117" s="19">
        <v>-111250000</v>
      </c>
      <c r="K117" s="19">
        <v>127840000</v>
      </c>
      <c r="L117" s="19">
        <v>-280321000</v>
      </c>
      <c r="M117" s="19">
        <v>-263494000</v>
      </c>
      <c r="N117" s="19">
        <v>-227102000</v>
      </c>
    </row>
    <row r="118" spans="1:47" x14ac:dyDescent="0.2">
      <c r="A118" t="s">
        <v>1347</v>
      </c>
      <c r="B118" s="19">
        <v>-175571000</v>
      </c>
      <c r="C118" s="19">
        <v>-5387000</v>
      </c>
      <c r="D118" s="19">
        <v>-4003000</v>
      </c>
      <c r="E118" s="19">
        <v>-22811000</v>
      </c>
      <c r="F118" s="19">
        <v>-62967000</v>
      </c>
      <c r="G118" s="19">
        <v>-73169000</v>
      </c>
      <c r="H118" s="19">
        <v>99937000</v>
      </c>
      <c r="I118" s="19">
        <v>-94733000</v>
      </c>
      <c r="J118" s="19">
        <v>-111250000</v>
      </c>
      <c r="K118" s="19">
        <v>127840000</v>
      </c>
      <c r="L118" s="19">
        <v>-280321000</v>
      </c>
      <c r="M118" s="19">
        <v>-263494000</v>
      </c>
      <c r="N118" s="19">
        <v>-227102000</v>
      </c>
    </row>
    <row r="119" spans="1:47" x14ac:dyDescent="0.2">
      <c r="A119" t="s">
        <v>1372</v>
      </c>
      <c r="C119" s="19">
        <v>422000</v>
      </c>
      <c r="D119" s="19">
        <v>815000</v>
      </c>
      <c r="E119" s="19">
        <v>1747000</v>
      </c>
    </row>
    <row r="120" spans="1:47" x14ac:dyDescent="0.2">
      <c r="A120" s="46" t="s">
        <v>1411</v>
      </c>
      <c r="C120" s="48">
        <f t="shared" ref="C120:AU120" si="44">C119/C$3</f>
        <v>5.016670576169005E-2</v>
      </c>
      <c r="D120" s="48">
        <f t="shared" si="44"/>
        <v>9.7886055810161229E-2</v>
      </c>
      <c r="E120" s="48">
        <f t="shared" si="44"/>
        <v>0.16938342684524807</v>
      </c>
      <c r="F120" s="48">
        <f t="shared" si="44"/>
        <v>0</v>
      </c>
      <c r="G120" s="48">
        <f t="shared" si="44"/>
        <v>0</v>
      </c>
      <c r="H120" s="48">
        <f t="shared" si="44"/>
        <v>0</v>
      </c>
      <c r="I120" s="48">
        <f t="shared" si="44"/>
        <v>0</v>
      </c>
      <c r="J120" s="48">
        <f t="shared" si="44"/>
        <v>0</v>
      </c>
      <c r="K120" s="48">
        <f t="shared" si="44"/>
        <v>0</v>
      </c>
      <c r="L120" s="48">
        <f t="shared" si="44"/>
        <v>0</v>
      </c>
      <c r="M120" s="48">
        <f t="shared" si="44"/>
        <v>0</v>
      </c>
      <c r="N120" s="48">
        <f t="shared" si="44"/>
        <v>0</v>
      </c>
      <c r="O120" s="48" t="e">
        <f t="shared" si="44"/>
        <v>#DIV/0!</v>
      </c>
      <c r="P120" s="48" t="e">
        <f t="shared" si="44"/>
        <v>#DIV/0!</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1348</v>
      </c>
      <c r="D121">
        <v>0</v>
      </c>
      <c r="E121" s="19">
        <v>-759000</v>
      </c>
      <c r="F121">
        <v>0</v>
      </c>
    </row>
    <row r="122" spans="1:47" x14ac:dyDescent="0.2">
      <c r="A122" t="s">
        <v>1312</v>
      </c>
      <c r="B122" s="19">
        <v>-175571000</v>
      </c>
      <c r="C122" s="19">
        <v>-5809000</v>
      </c>
      <c r="D122" s="19">
        <v>-4818000</v>
      </c>
      <c r="E122" s="19">
        <v>-23799000</v>
      </c>
      <c r="F122" s="19">
        <v>-62967000</v>
      </c>
      <c r="G122" s="19">
        <v>-73169000</v>
      </c>
      <c r="H122" s="19">
        <v>99937000</v>
      </c>
      <c r="I122" s="19">
        <v>-94733000</v>
      </c>
      <c r="J122" s="19">
        <v>-111250000</v>
      </c>
      <c r="K122" s="19">
        <v>127840000</v>
      </c>
      <c r="L122" s="19">
        <v>-280321000</v>
      </c>
      <c r="M122" s="19">
        <v>-263494000</v>
      </c>
      <c r="N122" s="19">
        <v>-227102000</v>
      </c>
    </row>
    <row r="123" spans="1:47" x14ac:dyDescent="0.2">
      <c r="A123" t="s">
        <v>1313</v>
      </c>
      <c r="B123">
        <v>-3.44</v>
      </c>
      <c r="C123">
        <v>-0.442</v>
      </c>
      <c r="D123">
        <v>-0.36599999999999999</v>
      </c>
      <c r="E123">
        <v>-2.59</v>
      </c>
      <c r="F123">
        <v>-2.38</v>
      </c>
      <c r="G123">
        <v>-2.4500000000000002</v>
      </c>
      <c r="H123">
        <v>2.99</v>
      </c>
      <c r="I123">
        <v>-2.58</v>
      </c>
      <c r="J123">
        <v>-2.98</v>
      </c>
      <c r="K123">
        <v>3.01</v>
      </c>
      <c r="L123">
        <v>-6.5</v>
      </c>
      <c r="M123">
        <v>-6.02</v>
      </c>
      <c r="N123">
        <v>-4.59</v>
      </c>
    </row>
    <row r="124" spans="1:47" x14ac:dyDescent="0.2">
      <c r="A124" t="s">
        <v>1314</v>
      </c>
      <c r="B124">
        <v>-3.44</v>
      </c>
      <c r="C124">
        <v>-0.442</v>
      </c>
      <c r="D124">
        <v>-0.36599999999999999</v>
      </c>
      <c r="E124">
        <v>-2.59</v>
      </c>
      <c r="F124">
        <v>-2.38</v>
      </c>
      <c r="G124">
        <v>-2.4500000000000002</v>
      </c>
      <c r="H124">
        <v>2.73</v>
      </c>
      <c r="I124">
        <v>-2.58</v>
      </c>
      <c r="J124">
        <v>-2.98</v>
      </c>
      <c r="K124">
        <v>2.91</v>
      </c>
      <c r="L124">
        <v>-6.5</v>
      </c>
      <c r="M124">
        <v>-6.02</v>
      </c>
      <c r="N124">
        <v>-4.59</v>
      </c>
    </row>
    <row r="125" spans="1:47" x14ac:dyDescent="0.2">
      <c r="A125" t="s">
        <v>1315</v>
      </c>
      <c r="B125" s="19">
        <v>51137000</v>
      </c>
      <c r="C125" s="19">
        <v>13149000</v>
      </c>
      <c r="D125" s="19">
        <v>13149000</v>
      </c>
      <c r="E125" s="19">
        <v>9173000</v>
      </c>
      <c r="F125" s="19">
        <v>26409000</v>
      </c>
      <c r="G125" s="19">
        <v>29878000</v>
      </c>
      <c r="H125" s="19">
        <v>33427000</v>
      </c>
      <c r="I125" s="19">
        <v>36690000</v>
      </c>
      <c r="J125" s="19">
        <v>37281000</v>
      </c>
      <c r="K125" s="19">
        <v>42438000</v>
      </c>
      <c r="L125" s="19">
        <v>43152000</v>
      </c>
      <c r="M125" s="19">
        <v>43734000</v>
      </c>
      <c r="N125" s="19">
        <v>49509000</v>
      </c>
    </row>
    <row r="126" spans="1:47" x14ac:dyDescent="0.2">
      <c r="A126" t="s">
        <v>1316</v>
      </c>
      <c r="B126" s="19">
        <v>51137000</v>
      </c>
      <c r="C126" s="19">
        <v>13149000</v>
      </c>
      <c r="D126" s="19">
        <v>13149000</v>
      </c>
      <c r="E126" s="19">
        <v>9173000</v>
      </c>
      <c r="F126" s="19">
        <v>26409000</v>
      </c>
      <c r="G126" s="19">
        <v>29878000</v>
      </c>
      <c r="H126" s="19">
        <v>36648000</v>
      </c>
      <c r="I126" s="19">
        <v>36690000</v>
      </c>
      <c r="J126" s="19">
        <v>37281000</v>
      </c>
      <c r="K126" s="19">
        <v>43913000</v>
      </c>
      <c r="L126" s="19">
        <v>43152000</v>
      </c>
      <c r="M126" s="19">
        <v>43734000</v>
      </c>
      <c r="N126" s="19">
        <v>49509000</v>
      </c>
    </row>
    <row r="127" spans="1:47" x14ac:dyDescent="0.2">
      <c r="A127" t="s">
        <v>1317</v>
      </c>
      <c r="B127" s="19">
        <v>-164597000</v>
      </c>
      <c r="C127" s="19">
        <v>-4776000</v>
      </c>
      <c r="D127" s="19">
        <v>-3682000</v>
      </c>
      <c r="E127" s="19">
        <v>-23137000</v>
      </c>
      <c r="F127" s="19">
        <v>-65340000</v>
      </c>
      <c r="G127" s="19">
        <v>-75885000</v>
      </c>
      <c r="H127" s="19">
        <v>88100000</v>
      </c>
      <c r="I127" s="19">
        <v>-148998000</v>
      </c>
      <c r="J127" s="19">
        <v>-119233000</v>
      </c>
      <c r="K127" s="19">
        <v>159980000</v>
      </c>
      <c r="L127" s="19">
        <v>-262876000</v>
      </c>
      <c r="M127" s="19">
        <v>-268128000</v>
      </c>
      <c r="N127" s="19">
        <v>-233346000</v>
      </c>
    </row>
    <row r="128" spans="1:47" x14ac:dyDescent="0.2">
      <c r="A128" t="s">
        <v>1318</v>
      </c>
      <c r="B128" s="19">
        <v>320379000</v>
      </c>
      <c r="C128" s="19">
        <v>10849000</v>
      </c>
      <c r="D128" s="19">
        <v>9802000</v>
      </c>
      <c r="E128" s="19">
        <v>30725000</v>
      </c>
      <c r="F128" s="19">
        <v>69929000</v>
      </c>
      <c r="G128" s="19">
        <v>86278000</v>
      </c>
      <c r="H128" s="19">
        <v>130405000</v>
      </c>
      <c r="I128" s="19">
        <v>184231000</v>
      </c>
      <c r="J128" s="19">
        <v>273800000</v>
      </c>
      <c r="K128" s="19">
        <v>310367000</v>
      </c>
      <c r="L128" s="19">
        <v>375600000</v>
      </c>
      <c r="M128" s="19">
        <v>358370000</v>
      </c>
      <c r="N128" s="19">
        <v>314573000</v>
      </c>
    </row>
    <row r="129" spans="1:47" x14ac:dyDescent="0.2">
      <c r="A129" t="s">
        <v>1319</v>
      </c>
      <c r="B129" s="19">
        <v>-175571000</v>
      </c>
      <c r="C129" s="19">
        <v>-5387000</v>
      </c>
      <c r="D129" s="19">
        <v>-4003000</v>
      </c>
      <c r="E129" s="19">
        <v>-22811000</v>
      </c>
      <c r="F129" s="19">
        <v>-62967000</v>
      </c>
      <c r="G129" s="19">
        <v>-73169000</v>
      </c>
      <c r="H129" s="19">
        <v>99937000</v>
      </c>
      <c r="I129" s="19">
        <v>-94733000</v>
      </c>
      <c r="J129" s="19">
        <v>-111250000</v>
      </c>
      <c r="K129" s="19">
        <v>127840000</v>
      </c>
      <c r="L129" s="19">
        <v>-280321000</v>
      </c>
      <c r="M129" s="19">
        <v>-263494000</v>
      </c>
      <c r="N129" s="19">
        <v>-227102000</v>
      </c>
    </row>
    <row r="130" spans="1:47" x14ac:dyDescent="0.2">
      <c r="A130" t="s">
        <v>1320</v>
      </c>
      <c r="B130" s="19">
        <v>-194243000</v>
      </c>
      <c r="C130" s="19">
        <v>-5373000</v>
      </c>
      <c r="D130" s="19">
        <v>-4003000</v>
      </c>
      <c r="E130" s="19">
        <v>-23157000</v>
      </c>
      <c r="F130" s="14">
        <v>-64891703.416000001</v>
      </c>
      <c r="G130" s="19">
        <v>-75885000</v>
      </c>
      <c r="H130" s="14">
        <v>93150775.115999997</v>
      </c>
      <c r="I130" s="14">
        <v>-141919728.079</v>
      </c>
      <c r="J130" s="19">
        <v>-118347790</v>
      </c>
      <c r="K130" s="14">
        <v>121662821.016</v>
      </c>
      <c r="L130" s="14">
        <v>-285702387.43199998</v>
      </c>
      <c r="M130" s="14">
        <v>-274806474.25</v>
      </c>
      <c r="N130" s="19">
        <v>-243730000</v>
      </c>
    </row>
    <row r="131" spans="1:47" x14ac:dyDescent="0.2">
      <c r="A131" t="s">
        <v>1321</v>
      </c>
      <c r="B131" s="19">
        <v>154000</v>
      </c>
      <c r="F131">
        <v>0</v>
      </c>
      <c r="G131">
        <v>0</v>
      </c>
      <c r="H131" s="19">
        <v>8946000</v>
      </c>
      <c r="I131" s="19">
        <v>2951000</v>
      </c>
      <c r="J131" s="19">
        <v>4271000</v>
      </c>
      <c r="K131" s="19">
        <v>719000</v>
      </c>
      <c r="L131" s="19">
        <v>342000</v>
      </c>
      <c r="M131" s="19">
        <v>25000</v>
      </c>
      <c r="N131" s="19">
        <v>174000</v>
      </c>
    </row>
    <row r="132" spans="1:47" x14ac:dyDescent="0.2">
      <c r="A132" t="s">
        <v>1322</v>
      </c>
      <c r="B132" s="19">
        <v>29800000</v>
      </c>
      <c r="C132" s="19">
        <v>611000</v>
      </c>
      <c r="D132" s="19">
        <v>321000</v>
      </c>
      <c r="E132" s="19">
        <v>20000</v>
      </c>
      <c r="F132">
        <v>0</v>
      </c>
      <c r="H132">
        <v>0</v>
      </c>
      <c r="I132">
        <v>0</v>
      </c>
      <c r="J132" s="19">
        <v>771000</v>
      </c>
      <c r="K132" s="19">
        <v>26277000</v>
      </c>
      <c r="L132" s="19">
        <v>23254000</v>
      </c>
      <c r="M132" s="19">
        <v>6862000</v>
      </c>
      <c r="N132" s="19">
        <v>12659000</v>
      </c>
    </row>
    <row r="133" spans="1:47" x14ac:dyDescent="0.2">
      <c r="A133" t="s">
        <v>1323</v>
      </c>
      <c r="B133" s="19">
        <v>-29646000</v>
      </c>
      <c r="C133" s="19">
        <v>-611000</v>
      </c>
      <c r="D133" s="19">
        <v>-321000</v>
      </c>
      <c r="E133" s="19">
        <v>-20000</v>
      </c>
      <c r="F133">
        <v>0</v>
      </c>
      <c r="G133">
        <v>0</v>
      </c>
      <c r="H133" s="19">
        <v>8946000</v>
      </c>
      <c r="I133" s="19">
        <v>2951000</v>
      </c>
      <c r="J133" s="19">
        <v>3500000</v>
      </c>
      <c r="K133" s="19">
        <v>-25558000</v>
      </c>
      <c r="L133" s="19">
        <v>-22912000</v>
      </c>
      <c r="M133" s="19">
        <v>-6837000</v>
      </c>
      <c r="N133" s="19">
        <v>-12485000</v>
      </c>
    </row>
    <row r="134" spans="1:47" x14ac:dyDescent="0.2">
      <c r="A134" t="s">
        <v>1281</v>
      </c>
      <c r="B134" s="19">
        <v>-145771000</v>
      </c>
      <c r="C134" s="19">
        <v>-4776000</v>
      </c>
      <c r="D134" s="19">
        <v>-3682000</v>
      </c>
      <c r="E134" s="19">
        <v>-22791000</v>
      </c>
      <c r="F134" s="19">
        <v>-65340000</v>
      </c>
      <c r="G134" s="19">
        <v>-75885000</v>
      </c>
      <c r="H134" s="19">
        <v>104116000</v>
      </c>
      <c r="I134" s="19">
        <v>-97488000</v>
      </c>
      <c r="J134" s="19">
        <v>-105239000</v>
      </c>
      <c r="K134" s="19">
        <v>167524000</v>
      </c>
      <c r="L134" s="19">
        <v>-257151000</v>
      </c>
      <c r="M134" s="19">
        <v>-256784000</v>
      </c>
      <c r="N134" s="19">
        <v>-214443000</v>
      </c>
    </row>
    <row r="135" spans="1:47" x14ac:dyDescent="0.2">
      <c r="A135" t="s">
        <v>1278</v>
      </c>
      <c r="B135" s="19">
        <v>-129927000</v>
      </c>
      <c r="C135" s="19">
        <v>-4776000</v>
      </c>
      <c r="D135" s="19">
        <v>-3682000</v>
      </c>
      <c r="E135" s="19">
        <v>-22711000</v>
      </c>
      <c r="F135" s="19">
        <v>-64796000</v>
      </c>
      <c r="G135" s="19">
        <v>-73199000</v>
      </c>
      <c r="H135" s="19">
        <v>108098000</v>
      </c>
      <c r="I135" s="19">
        <v>-90336000</v>
      </c>
      <c r="J135" s="19">
        <v>-96832000</v>
      </c>
      <c r="K135" s="19">
        <v>177088000</v>
      </c>
      <c r="L135" s="19">
        <v>-244242000</v>
      </c>
      <c r="M135" s="19">
        <v>-239464000</v>
      </c>
      <c r="N135" s="19">
        <v>-198228000</v>
      </c>
    </row>
    <row r="136" spans="1:47" x14ac:dyDescent="0.2">
      <c r="A136" t="s">
        <v>1364</v>
      </c>
      <c r="B136" s="19">
        <v>27350000</v>
      </c>
      <c r="C136" s="19">
        <v>324000</v>
      </c>
      <c r="D136" s="19">
        <v>1007000</v>
      </c>
      <c r="E136" s="19">
        <v>1503000</v>
      </c>
      <c r="F136" s="19">
        <v>959000</v>
      </c>
      <c r="G136" s="19">
        <v>1709000</v>
      </c>
      <c r="H136" s="19">
        <v>9640000</v>
      </c>
      <c r="I136" s="19">
        <v>8241000</v>
      </c>
      <c r="J136" s="19">
        <v>35714000</v>
      </c>
      <c r="K136" s="19">
        <v>51833000</v>
      </c>
      <c r="L136" s="19">
        <v>54545000</v>
      </c>
      <c r="M136" s="19">
        <v>37213000</v>
      </c>
      <c r="N136" s="19">
        <v>33567000</v>
      </c>
    </row>
    <row r="137" spans="1:47" x14ac:dyDescent="0.2">
      <c r="A137" t="s">
        <v>1324</v>
      </c>
      <c r="B137" s="19">
        <v>15844000</v>
      </c>
      <c r="D137">
        <v>0</v>
      </c>
      <c r="E137" s="19">
        <v>80000</v>
      </c>
      <c r="F137" s="19">
        <v>544000</v>
      </c>
      <c r="G137" s="19">
        <v>2686000</v>
      </c>
      <c r="H137" s="19">
        <v>3982000</v>
      </c>
      <c r="I137" s="19">
        <v>7152000</v>
      </c>
      <c r="J137" s="19">
        <v>8407000</v>
      </c>
      <c r="K137" s="19">
        <v>9564000</v>
      </c>
      <c r="L137" s="19">
        <v>12909000</v>
      </c>
      <c r="M137" s="19">
        <v>17320000</v>
      </c>
      <c r="N137" s="19">
        <v>16215000</v>
      </c>
    </row>
    <row r="138" spans="1:47" x14ac:dyDescent="0.2">
      <c r="A138" t="s">
        <v>1325</v>
      </c>
      <c r="B138" s="19">
        <v>-175571000</v>
      </c>
      <c r="C138" s="19">
        <v>-5387000</v>
      </c>
      <c r="D138" s="19">
        <v>-4003000</v>
      </c>
      <c r="E138" s="19">
        <v>-22811000</v>
      </c>
      <c r="F138" s="19">
        <v>-62967000</v>
      </c>
      <c r="G138" s="19">
        <v>-73169000</v>
      </c>
      <c r="H138" s="19">
        <v>99937000</v>
      </c>
      <c r="I138" s="19">
        <v>-94733000</v>
      </c>
      <c r="J138" s="19">
        <v>-111250000</v>
      </c>
      <c r="K138" s="19">
        <v>127840000</v>
      </c>
      <c r="L138" s="19">
        <v>-280321000</v>
      </c>
      <c r="M138" s="19">
        <v>-263494000</v>
      </c>
      <c r="N138" s="19">
        <v>-227102000</v>
      </c>
    </row>
    <row r="139" spans="1:47" x14ac:dyDescent="0.2">
      <c r="A139" t="s">
        <v>1326</v>
      </c>
      <c r="B139" s="19">
        <v>18672000</v>
      </c>
      <c r="C139" s="19">
        <v>-14000</v>
      </c>
      <c r="D139" s="19">
        <v>-30000</v>
      </c>
      <c r="E139" s="19">
        <v>346000</v>
      </c>
      <c r="F139" s="19">
        <v>1938000</v>
      </c>
      <c r="G139" s="19">
        <v>2716000</v>
      </c>
      <c r="H139" s="19">
        <v>7070000</v>
      </c>
      <c r="I139" s="19">
        <v>48559000</v>
      </c>
      <c r="J139" s="19">
        <v>9723000</v>
      </c>
      <c r="K139" s="19">
        <v>6825000</v>
      </c>
      <c r="L139" s="19">
        <v>5383000</v>
      </c>
      <c r="M139" s="19">
        <v>11319000</v>
      </c>
      <c r="N139" s="19">
        <v>16628000</v>
      </c>
    </row>
    <row r="140" spans="1:47" x14ac:dyDescent="0.2">
      <c r="A140" t="s">
        <v>1327</v>
      </c>
      <c r="B140" s="19">
        <v>18672000</v>
      </c>
      <c r="C140" s="19">
        <v>-14000</v>
      </c>
      <c r="D140" s="19">
        <v>-30000</v>
      </c>
      <c r="E140" s="19">
        <v>346000</v>
      </c>
      <c r="F140" s="19">
        <v>1938000</v>
      </c>
      <c r="G140" s="19">
        <v>2716000</v>
      </c>
      <c r="H140" s="19">
        <v>7070000</v>
      </c>
      <c r="I140" s="19">
        <v>48559000</v>
      </c>
      <c r="J140" s="19">
        <v>9723000</v>
      </c>
      <c r="K140" s="19">
        <v>6825000</v>
      </c>
      <c r="L140" s="19">
        <v>5383000</v>
      </c>
      <c r="M140" s="19">
        <v>11319000</v>
      </c>
      <c r="N140" s="19">
        <v>16628000</v>
      </c>
    </row>
    <row r="141" spans="1:47" x14ac:dyDescent="0.2">
      <c r="A141" t="s">
        <v>1328</v>
      </c>
      <c r="B141" s="19">
        <v>-148599000</v>
      </c>
      <c r="C141" s="19">
        <v>-4762000</v>
      </c>
      <c r="D141" s="19">
        <v>-3682000</v>
      </c>
      <c r="E141" s="19">
        <v>-23057000</v>
      </c>
      <c r="F141" s="19">
        <v>-66734000</v>
      </c>
      <c r="G141" s="19">
        <v>-75915000</v>
      </c>
      <c r="H141" s="19">
        <v>101028000</v>
      </c>
      <c r="I141" s="19">
        <v>-138895000</v>
      </c>
      <c r="J141" s="19">
        <v>-106555000</v>
      </c>
      <c r="K141" s="19">
        <v>170263000</v>
      </c>
      <c r="L141" s="19">
        <v>-249625000</v>
      </c>
      <c r="M141" s="19">
        <v>-250783000</v>
      </c>
      <c r="N141" s="19">
        <v>-214856000</v>
      </c>
    </row>
    <row r="142" spans="1:47" x14ac:dyDescent="0.2">
      <c r="A142" t="s">
        <v>1329</v>
      </c>
      <c r="C142">
        <v>0</v>
      </c>
      <c r="D142">
        <v>0</v>
      </c>
      <c r="E142">
        <v>0</v>
      </c>
      <c r="F142">
        <v>7.0000000000000001E-3</v>
      </c>
      <c r="G142">
        <v>0</v>
      </c>
    </row>
    <row r="143" spans="1:47" x14ac:dyDescent="0.2">
      <c r="A143" t="s">
        <v>1330</v>
      </c>
      <c r="B143">
        <v>0</v>
      </c>
      <c r="C143">
        <v>0</v>
      </c>
      <c r="D143">
        <v>0</v>
      </c>
      <c r="E143">
        <v>0</v>
      </c>
      <c r="F143" s="14">
        <v>13296.584000000001</v>
      </c>
      <c r="G143">
        <v>0</v>
      </c>
      <c r="H143" s="14">
        <v>283775116</v>
      </c>
      <c r="I143" s="14">
        <v>1372271921</v>
      </c>
      <c r="J143" s="19">
        <v>2625210000</v>
      </c>
      <c r="K143" s="14">
        <v>647821016</v>
      </c>
      <c r="L143" s="14">
        <v>1612568</v>
      </c>
      <c r="M143" s="14">
        <v>6525750</v>
      </c>
      <c r="N143">
        <v>0</v>
      </c>
    </row>
    <row r="144" spans="1:47" x14ac:dyDescent="0.2">
      <c r="A144" s="46" t="s">
        <v>1412</v>
      </c>
      <c r="B144" s="19"/>
      <c r="C144" s="48">
        <f t="shared" ref="C144:AU144" si="45">IFERROR(C143/C$3,0)</f>
        <v>0</v>
      </c>
      <c r="D144" s="48">
        <f t="shared" si="45"/>
        <v>0</v>
      </c>
      <c r="E144" s="48">
        <f t="shared" si="45"/>
        <v>0</v>
      </c>
      <c r="F144" s="48">
        <f t="shared" si="45"/>
        <v>2.1609106132259538E-3</v>
      </c>
      <c r="G144" s="48">
        <f t="shared" si="45"/>
        <v>0</v>
      </c>
      <c r="H144" s="48">
        <f t="shared" si="45"/>
        <v>1.0133271747656842</v>
      </c>
      <c r="I144" s="48">
        <f t="shared" si="45"/>
        <v>30.860804247556995</v>
      </c>
      <c r="J144" s="48">
        <f t="shared" si="45"/>
        <v>13.792578101800373</v>
      </c>
      <c r="K144" s="48">
        <f t="shared" si="45"/>
        <v>1.1341559859204169</v>
      </c>
      <c r="L144" s="48">
        <f t="shared" si="45"/>
        <v>1.2660925070357402E-2</v>
      </c>
      <c r="M144" s="48">
        <f t="shared" si="45"/>
        <v>6.8103268536050518E-2</v>
      </c>
      <c r="N144" s="48">
        <f t="shared" si="45"/>
        <v>0</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1331</v>
      </c>
      <c r="B145">
        <v>114841</v>
      </c>
      <c r="C145">
        <v>1965</v>
      </c>
      <c r="D145">
        <v>2401</v>
      </c>
      <c r="E145">
        <v>239310</v>
      </c>
      <c r="F145">
        <v>119</v>
      </c>
      <c r="G145">
        <v>84598</v>
      </c>
      <c r="H145">
        <v>204443</v>
      </c>
      <c r="I145">
        <v>8376</v>
      </c>
      <c r="J145">
        <v>200214</v>
      </c>
      <c r="K145">
        <v>195250</v>
      </c>
      <c r="L145">
        <v>-28840</v>
      </c>
      <c r="M145">
        <v>-34966</v>
      </c>
      <c r="N145">
        <v>92683</v>
      </c>
    </row>
    <row r="146" spans="1:47" ht="18" x14ac:dyDescent="0.2">
      <c r="A146" s="22"/>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2"/>
    </row>
    <row r="158" spans="1:47" ht="18" x14ac:dyDescent="0.2">
      <c r="A158" s="23"/>
    </row>
    <row r="159" spans="1:47" ht="18" x14ac:dyDescent="0.2">
      <c r="A159" s="23"/>
    </row>
    <row r="160" spans="1:47" ht="18" x14ac:dyDescent="0.2">
      <c r="A160" s="23"/>
    </row>
  </sheetData>
  <sortState xmlns:xlrd2="http://schemas.microsoft.com/office/spreadsheetml/2017/richdata2" columnSort="1" ref="C1:N59">
    <sortCondition ref="C1:N1"/>
  </sortState>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1D96-6D02-F945-9BC6-4A9AFC20C78B}">
  <dimension ref="A1:AU151"/>
  <sheetViews>
    <sheetView workbookViewId="0"/>
  </sheetViews>
  <sheetFormatPr baseColWidth="10" defaultRowHeight="16" x14ac:dyDescent="0.2"/>
  <sheetData>
    <row r="1" spans="1:47" x14ac:dyDescent="0.2">
      <c r="A1" t="s">
        <v>1283</v>
      </c>
      <c r="B1" t="s">
        <v>1284</v>
      </c>
      <c r="C1" s="17">
        <v>43465</v>
      </c>
      <c r="D1" s="17">
        <v>43830</v>
      </c>
      <c r="E1" s="17">
        <v>44196</v>
      </c>
      <c r="F1" s="17">
        <v>44561</v>
      </c>
      <c r="G1" s="17">
        <v>44926</v>
      </c>
      <c r="H1" s="17">
        <v>45291</v>
      </c>
      <c r="I1" s="17">
        <v>45657</v>
      </c>
    </row>
    <row r="2" spans="1:47" x14ac:dyDescent="0.2">
      <c r="C2" s="41">
        <v>1.2816317011746046</v>
      </c>
      <c r="D2" s="41">
        <v>1.2620696220330916</v>
      </c>
      <c r="E2" s="41">
        <v>1.231407573454085</v>
      </c>
      <c r="F2" s="41">
        <v>1.2144058909803599</v>
      </c>
      <c r="G2" s="41">
        <v>1.1298901106999999</v>
      </c>
      <c r="H2" s="41">
        <v>1.0618269999999999</v>
      </c>
      <c r="I2" s="41">
        <v>1.03</v>
      </c>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I3" si="0">D$2*D90</f>
        <v>0</v>
      </c>
      <c r="E3">
        <f t="shared" si="0"/>
        <v>101780761.57627395</v>
      </c>
      <c r="F3">
        <f t="shared" si="0"/>
        <v>3678435.44377951</v>
      </c>
      <c r="G3">
        <f t="shared" si="0"/>
        <v>1560378.2428766999</v>
      </c>
      <c r="H3">
        <f t="shared" si="0"/>
        <v>27125432.541999996</v>
      </c>
      <c r="I3">
        <f t="shared" si="0"/>
        <v>10307210</v>
      </c>
    </row>
    <row r="4" spans="1:47" x14ac:dyDescent="0.2">
      <c r="A4" t="s">
        <v>1332</v>
      </c>
      <c r="C4">
        <f t="shared" ref="C4:I4" si="1">C$2*C91</f>
        <v>0</v>
      </c>
      <c r="D4">
        <f t="shared" si="1"/>
        <v>0</v>
      </c>
      <c r="E4">
        <f t="shared" si="1"/>
        <v>101780761.57627395</v>
      </c>
      <c r="F4">
        <f t="shared" si="1"/>
        <v>3678435.44377951</v>
      </c>
      <c r="G4">
        <f t="shared" si="1"/>
        <v>1560378.2428766999</v>
      </c>
      <c r="H4">
        <f t="shared" si="1"/>
        <v>27125432.541999996</v>
      </c>
      <c r="I4">
        <f t="shared" si="1"/>
        <v>10307210</v>
      </c>
    </row>
    <row r="5" spans="1:47" x14ac:dyDescent="0.2">
      <c r="A5" t="s">
        <v>1287</v>
      </c>
      <c r="C5">
        <f t="shared" ref="C5:I5" si="2">C$2*C92</f>
        <v>63939323.939899847</v>
      </c>
      <c r="D5">
        <f t="shared" si="2"/>
        <v>106074427.59263729</v>
      </c>
      <c r="E5">
        <f t="shared" si="2"/>
        <v>170488378.54471806</v>
      </c>
      <c r="F5">
        <f t="shared" si="2"/>
        <v>279357073.53755808</v>
      </c>
      <c r="G5">
        <f t="shared" si="2"/>
        <v>352901967.94526309</v>
      </c>
      <c r="H5">
        <f t="shared" si="2"/>
        <v>430005956.53599995</v>
      </c>
      <c r="I5">
        <f t="shared" si="2"/>
        <v>407551430</v>
      </c>
    </row>
    <row r="6" spans="1:47" x14ac:dyDescent="0.2">
      <c r="A6" t="s">
        <v>1333</v>
      </c>
      <c r="C6">
        <f t="shared" ref="C6:I6" si="3">C$2*C93</f>
        <v>11348848.713901123</v>
      </c>
      <c r="D6">
        <f t="shared" si="3"/>
        <v>17343360.745978743</v>
      </c>
      <c r="E6">
        <f t="shared" si="3"/>
        <v>47517555.444446236</v>
      </c>
      <c r="F6">
        <f t="shared" si="3"/>
        <v>69689896.459798932</v>
      </c>
      <c r="G6">
        <f t="shared" si="3"/>
        <v>74547889.723764598</v>
      </c>
      <c r="H6">
        <f t="shared" si="3"/>
        <v>79583933.649999991</v>
      </c>
      <c r="I6">
        <f t="shared" si="3"/>
        <v>78889760</v>
      </c>
    </row>
    <row r="7" spans="1:47" x14ac:dyDescent="0.2">
      <c r="A7" t="s">
        <v>1334</v>
      </c>
      <c r="C7">
        <f t="shared" ref="C7:I7" si="4">C$2*C94</f>
        <v>11348848.713901123</v>
      </c>
      <c r="D7">
        <f t="shared" si="4"/>
        <v>17343360.745978743</v>
      </c>
      <c r="E7">
        <f t="shared" si="4"/>
        <v>47517555.444446236</v>
      </c>
      <c r="F7">
        <f t="shared" si="4"/>
        <v>69689896.459798932</v>
      </c>
      <c r="G7">
        <f t="shared" si="4"/>
        <v>74547889.723764598</v>
      </c>
      <c r="H7">
        <f t="shared" si="4"/>
        <v>79583933.649999991</v>
      </c>
      <c r="I7">
        <f t="shared" si="4"/>
        <v>78889760</v>
      </c>
    </row>
    <row r="8" spans="1:47" x14ac:dyDescent="0.2">
      <c r="A8" s="46" t="s">
        <v>1408</v>
      </c>
      <c r="C8" t="e">
        <f t="shared" ref="C8:I8" si="5">C$2*C95</f>
        <v>#DIV/0!</v>
      </c>
      <c r="D8" t="e">
        <f t="shared" si="5"/>
        <v>#DIV/0!</v>
      </c>
      <c r="E8">
        <f t="shared" si="5"/>
        <v>0.46686185786531803</v>
      </c>
      <c r="F8">
        <f t="shared" si="5"/>
        <v>18.945526576427863</v>
      </c>
      <c r="G8">
        <f t="shared" si="5"/>
        <v>47.775524981897178</v>
      </c>
      <c r="H8">
        <f t="shared" si="5"/>
        <v>2.9339231190793078</v>
      </c>
      <c r="I8">
        <f t="shared" si="5"/>
        <v>7.6538423103827329</v>
      </c>
    </row>
    <row r="9" spans="1:47" x14ac:dyDescent="0.2">
      <c r="A9" t="s">
        <v>1335</v>
      </c>
      <c r="C9">
        <f t="shared" ref="C9:I9" si="6">C$2*C96</f>
        <v>11348848.713901123</v>
      </c>
      <c r="D9">
        <f t="shared" si="6"/>
        <v>17343360.745978743</v>
      </c>
      <c r="E9">
        <f t="shared" si="6"/>
        <v>47517555.444446236</v>
      </c>
      <c r="F9">
        <f t="shared" si="6"/>
        <v>69689896.459798932</v>
      </c>
      <c r="G9">
        <f t="shared" si="6"/>
        <v>74547889.723764598</v>
      </c>
      <c r="H9">
        <f t="shared" si="6"/>
        <v>79583933.649999991</v>
      </c>
      <c r="I9">
        <f t="shared" si="6"/>
        <v>78889760</v>
      </c>
    </row>
    <row r="10" spans="1:47" x14ac:dyDescent="0.2">
      <c r="A10" s="46" t="s">
        <v>1409</v>
      </c>
      <c r="C10" t="e">
        <f t="shared" ref="C10:I10" si="7">C$2*C97</f>
        <v>#DIV/0!</v>
      </c>
      <c r="D10" t="e">
        <f t="shared" si="7"/>
        <v>#DIV/0!</v>
      </c>
      <c r="E10">
        <f t="shared" si="7"/>
        <v>0.46686185786531803</v>
      </c>
      <c r="F10">
        <f t="shared" si="7"/>
        <v>18.945526576427863</v>
      </c>
      <c r="G10">
        <f t="shared" si="7"/>
        <v>47.775524981897178</v>
      </c>
      <c r="H10">
        <f t="shared" si="7"/>
        <v>2.9339231190793078</v>
      </c>
      <c r="I10">
        <f t="shared" si="7"/>
        <v>7.6538423103827329</v>
      </c>
    </row>
    <row r="11" spans="1:47" x14ac:dyDescent="0.2">
      <c r="A11" t="s">
        <v>1336</v>
      </c>
      <c r="C11">
        <f t="shared" ref="C11:I11" si="8">C$2*C98</f>
        <v>52590475.225998722</v>
      </c>
      <c r="D11">
        <f t="shared" si="8"/>
        <v>88731066.846658543</v>
      </c>
      <c r="E11">
        <f t="shared" si="8"/>
        <v>122970823.10027184</v>
      </c>
      <c r="F11">
        <f t="shared" si="8"/>
        <v>209667177.07775915</v>
      </c>
      <c r="G11">
        <f t="shared" si="8"/>
        <v>278354078.22149849</v>
      </c>
      <c r="H11">
        <f t="shared" si="8"/>
        <v>350422022.88599998</v>
      </c>
      <c r="I11">
        <f t="shared" si="8"/>
        <v>328661670</v>
      </c>
    </row>
    <row r="12" spans="1:47" x14ac:dyDescent="0.2">
      <c r="A12" t="s">
        <v>1293</v>
      </c>
      <c r="C12">
        <f t="shared" ref="C12:I12" si="9">C$2*C99</f>
        <v>-63939323.939899847</v>
      </c>
      <c r="D12">
        <f t="shared" si="9"/>
        <v>-106074427.59263729</v>
      </c>
      <c r="E12">
        <f t="shared" si="9"/>
        <v>-68707616.968444124</v>
      </c>
      <c r="F12">
        <f t="shared" si="9"/>
        <v>-275678638.09377855</v>
      </c>
      <c r="G12">
        <f t="shared" si="9"/>
        <v>-351341589.70238638</v>
      </c>
      <c r="H12">
        <f t="shared" si="9"/>
        <v>-402880523.99399996</v>
      </c>
      <c r="I12">
        <f t="shared" si="9"/>
        <v>-397244220</v>
      </c>
    </row>
    <row r="13" spans="1:47" x14ac:dyDescent="0.2">
      <c r="A13" s="46" t="s">
        <v>1410</v>
      </c>
      <c r="C13" t="e">
        <f t="shared" ref="C13:I13" si="10">C$2*C100</f>
        <v>#DIV/0!</v>
      </c>
      <c r="D13" t="e">
        <f t="shared" si="10"/>
        <v>#DIV/0!</v>
      </c>
      <c r="E13">
        <f t="shared" si="10"/>
        <v>-0.6750550487574708</v>
      </c>
      <c r="F13">
        <f t="shared" si="10"/>
        <v>-74.944536150544735</v>
      </c>
      <c r="G13">
        <f t="shared" si="10"/>
        <v>-225.16437364228818</v>
      </c>
      <c r="H13">
        <f t="shared" si="10"/>
        <v>-14.852501370077508</v>
      </c>
      <c r="I13">
        <f t="shared" si="10"/>
        <v>-38.54042170480664</v>
      </c>
    </row>
    <row r="14" spans="1:47" x14ac:dyDescent="0.2">
      <c r="A14" t="s">
        <v>1295</v>
      </c>
      <c r="C14">
        <f t="shared" ref="C14:I14" si="11">C$2*C101</f>
        <v>1426456.083407335</v>
      </c>
      <c r="D14">
        <f t="shared" si="11"/>
        <v>11107474.74351324</v>
      </c>
      <c r="E14">
        <f t="shared" si="11"/>
        <v>4186785.7497438891</v>
      </c>
      <c r="F14">
        <f t="shared" si="11"/>
        <v>1007956.8895136988</v>
      </c>
      <c r="G14">
        <f t="shared" si="11"/>
        <v>9927214.5126101989</v>
      </c>
      <c r="H14">
        <f t="shared" si="11"/>
        <v>32964419.214999996</v>
      </c>
      <c r="I14">
        <f t="shared" si="11"/>
        <v>35788380</v>
      </c>
    </row>
    <row r="15" spans="1:47" x14ac:dyDescent="0.2">
      <c r="A15" t="s">
        <v>1337</v>
      </c>
      <c r="C15">
        <f t="shared" ref="C15:I15" si="12">C$2*C102</f>
        <v>1426456.083407335</v>
      </c>
      <c r="D15">
        <f t="shared" si="12"/>
        <v>11107474.74351324</v>
      </c>
      <c r="E15">
        <f t="shared" si="12"/>
        <v>4186785.7497438891</v>
      </c>
      <c r="F15">
        <f t="shared" si="12"/>
        <v>1007956.8895136988</v>
      </c>
      <c r="G15">
        <f t="shared" si="12"/>
        <v>9927214.5126101989</v>
      </c>
      <c r="H15">
        <f t="shared" si="12"/>
        <v>32964419.214999996</v>
      </c>
      <c r="I15">
        <f t="shared" si="12"/>
        <v>35788380</v>
      </c>
    </row>
    <row r="16" spans="1:47" x14ac:dyDescent="0.2">
      <c r="A16" s="46"/>
      <c r="C16" t="e">
        <f t="shared" ref="C16:I16" si="13">C$2*C103</f>
        <v>#DIV/0!</v>
      </c>
      <c r="D16" t="e">
        <f t="shared" si="13"/>
        <v>#DIV/0!</v>
      </c>
      <c r="E16">
        <f t="shared" si="13"/>
        <v>4.1135335252982311E-2</v>
      </c>
      <c r="F16">
        <f t="shared" si="13"/>
        <v>0.27401782766589633</v>
      </c>
      <c r="G16">
        <f t="shared" si="13"/>
        <v>6.3620564808110069</v>
      </c>
      <c r="H16">
        <f t="shared" si="13"/>
        <v>1.2152587489235105</v>
      </c>
      <c r="I16">
        <f t="shared" si="13"/>
        <v>3.4721694813630459</v>
      </c>
    </row>
    <row r="17" spans="1:9" x14ac:dyDescent="0.2">
      <c r="A17" t="s">
        <v>1298</v>
      </c>
      <c r="C17">
        <f t="shared" ref="C17:I17" si="14">C$2*C104</f>
        <v>-11534.685310571442</v>
      </c>
      <c r="D17">
        <f t="shared" si="14"/>
        <v>-73200.038077919307</v>
      </c>
      <c r="E17">
        <f t="shared" si="14"/>
        <v>-19702.521175265359</v>
      </c>
      <c r="F17">
        <f t="shared" si="14"/>
        <v>-167217619.15854067</v>
      </c>
      <c r="G17">
        <f t="shared" si="14"/>
        <v>13171129.020429898</v>
      </c>
      <c r="H17">
        <f t="shared" si="14"/>
        <v>6799940.1079999991</v>
      </c>
      <c r="I17">
        <f t="shared" si="14"/>
        <v>13616600</v>
      </c>
    </row>
    <row r="18" spans="1:9" x14ac:dyDescent="0.2">
      <c r="A18" t="s">
        <v>1339</v>
      </c>
      <c r="C18">
        <f t="shared" ref="C18:I18" si="15">C$2*C105</f>
        <v>0</v>
      </c>
      <c r="D18">
        <f t="shared" si="15"/>
        <v>0</v>
      </c>
      <c r="E18">
        <f t="shared" si="15"/>
        <v>0</v>
      </c>
      <c r="F18">
        <f t="shared" si="15"/>
        <v>-3444055.1068203007</v>
      </c>
      <c r="G18">
        <f t="shared" si="15"/>
        <v>0</v>
      </c>
      <c r="H18">
        <f t="shared" si="15"/>
        <v>0</v>
      </c>
      <c r="I18">
        <f t="shared" si="15"/>
        <v>0</v>
      </c>
    </row>
    <row r="19" spans="1:9" x14ac:dyDescent="0.2">
      <c r="A19" t="s">
        <v>1341</v>
      </c>
      <c r="C19">
        <f t="shared" ref="C19:I19" si="16">C$2*C106</f>
        <v>0</v>
      </c>
      <c r="D19">
        <f t="shared" si="16"/>
        <v>0</v>
      </c>
      <c r="E19">
        <f t="shared" si="16"/>
        <v>0</v>
      </c>
      <c r="F19">
        <f t="shared" si="16"/>
        <v>-167212761.53497672</v>
      </c>
      <c r="G19">
        <f t="shared" si="16"/>
        <v>13193726.822643898</v>
      </c>
      <c r="H19">
        <f t="shared" si="16"/>
        <v>6819052.993999999</v>
      </c>
      <c r="I19">
        <f t="shared" si="16"/>
        <v>13602180</v>
      </c>
    </row>
    <row r="20" spans="1:9" x14ac:dyDescent="0.2">
      <c r="A20" t="s">
        <v>1360</v>
      </c>
      <c r="C20">
        <f t="shared" ref="C20:I20" si="17">C$2*C107</f>
        <v>0</v>
      </c>
      <c r="D20">
        <f t="shared" si="17"/>
        <v>0</v>
      </c>
      <c r="E20">
        <f t="shared" si="17"/>
        <v>0</v>
      </c>
      <c r="F20">
        <f t="shared" si="17"/>
        <v>17840836.944392469</v>
      </c>
      <c r="G20">
        <f t="shared" si="17"/>
        <v>-13193726.822643898</v>
      </c>
      <c r="H20">
        <f t="shared" si="17"/>
        <v>-6819052.993999999</v>
      </c>
      <c r="I20">
        <f t="shared" si="17"/>
        <v>-13602180</v>
      </c>
    </row>
    <row r="21" spans="1:9" x14ac:dyDescent="0.2">
      <c r="A21" t="s">
        <v>1342</v>
      </c>
      <c r="C21">
        <f t="shared" ref="C21:I21" si="18">C$2*C108</f>
        <v>0</v>
      </c>
      <c r="D21">
        <f t="shared" si="18"/>
        <v>0</v>
      </c>
      <c r="E21">
        <f t="shared" si="18"/>
        <v>0</v>
      </c>
      <c r="F21">
        <f t="shared" si="18"/>
        <v>149371924.59058428</v>
      </c>
      <c r="G21">
        <f t="shared" si="18"/>
        <v>0</v>
      </c>
      <c r="H21">
        <f t="shared" si="18"/>
        <v>0</v>
      </c>
      <c r="I21">
        <f t="shared" si="18"/>
        <v>0</v>
      </c>
    </row>
    <row r="22" spans="1:9" x14ac:dyDescent="0.2">
      <c r="A22" t="s">
        <v>1344</v>
      </c>
      <c r="C22">
        <f t="shared" ref="C22:I22" si="19">C$2*C109</f>
        <v>-11534.685310571442</v>
      </c>
      <c r="D22">
        <f t="shared" si="19"/>
        <v>-73200.038077919307</v>
      </c>
      <c r="E22">
        <f t="shared" si="19"/>
        <v>-19702.521175265359</v>
      </c>
      <c r="F22">
        <f t="shared" si="19"/>
        <v>-4857.6235639214392</v>
      </c>
      <c r="G22">
        <f t="shared" si="19"/>
        <v>-22597.802213999999</v>
      </c>
      <c r="H22">
        <f t="shared" si="19"/>
        <v>-19112.885999999999</v>
      </c>
      <c r="I22">
        <f t="shared" si="19"/>
        <v>14420</v>
      </c>
    </row>
    <row r="23" spans="1:9" x14ac:dyDescent="0.2">
      <c r="A23" t="s">
        <v>1304</v>
      </c>
      <c r="C23">
        <f t="shared" ref="C23:I23" si="20">C$2*C110</f>
        <v>-62524402.541803084</v>
      </c>
      <c r="D23">
        <f t="shared" si="20"/>
        <v>-95040152.887201965</v>
      </c>
      <c r="E23">
        <f t="shared" si="20"/>
        <v>-64540533.739875503</v>
      </c>
      <c r="F23">
        <f t="shared" si="20"/>
        <v>-441888300.36280549</v>
      </c>
      <c r="G23">
        <f t="shared" si="20"/>
        <v>-328243246.16934627</v>
      </c>
      <c r="H23">
        <f t="shared" si="20"/>
        <v>-363116164.67099994</v>
      </c>
      <c r="I23">
        <f t="shared" si="20"/>
        <v>-347839240</v>
      </c>
    </row>
    <row r="24" spans="1:9" x14ac:dyDescent="0.2">
      <c r="A24" t="s">
        <v>1306</v>
      </c>
      <c r="C24">
        <f t="shared" ref="C24:I24" si="21">C$2*C111</f>
        <v>-62524402.541803084</v>
      </c>
      <c r="D24">
        <f t="shared" si="21"/>
        <v>-95040152.887201965</v>
      </c>
      <c r="E24">
        <f t="shared" si="21"/>
        <v>-283471254.81670386</v>
      </c>
      <c r="F24">
        <f t="shared" si="21"/>
        <v>-441888300.36280549</v>
      </c>
      <c r="G24">
        <f t="shared" si="21"/>
        <v>-328243246.16934627</v>
      </c>
      <c r="H24">
        <f t="shared" si="21"/>
        <v>-363116164.67099994</v>
      </c>
      <c r="I24">
        <f t="shared" si="21"/>
        <v>-347839240</v>
      </c>
    </row>
    <row r="25" spans="1:9" x14ac:dyDescent="0.2">
      <c r="A25" t="s">
        <v>1345</v>
      </c>
      <c r="C25">
        <f t="shared" ref="C25:I25" si="22">C$2*C112</f>
        <v>-62524402.541803084</v>
      </c>
      <c r="D25">
        <f t="shared" si="22"/>
        <v>-95040152.887201965</v>
      </c>
      <c r="E25">
        <f t="shared" si="22"/>
        <v>-64540533.739875503</v>
      </c>
      <c r="F25">
        <f t="shared" si="22"/>
        <v>-441888300.36280549</v>
      </c>
      <c r="G25">
        <f t="shared" si="22"/>
        <v>-328243246.16934627</v>
      </c>
      <c r="H25">
        <f t="shared" si="22"/>
        <v>-363116164.67099994</v>
      </c>
      <c r="I25">
        <f t="shared" si="22"/>
        <v>-347839240</v>
      </c>
    </row>
    <row r="26" spans="1:9" x14ac:dyDescent="0.2">
      <c r="A26" t="s">
        <v>1346</v>
      </c>
      <c r="C26">
        <f t="shared" ref="C26:I26" si="23">C$2*C113</f>
        <v>-62524402.541803084</v>
      </c>
      <c r="D26">
        <f t="shared" si="23"/>
        <v>-95040152.887201965</v>
      </c>
      <c r="E26">
        <f t="shared" si="23"/>
        <v>-64540533.739875503</v>
      </c>
      <c r="F26">
        <f t="shared" si="23"/>
        <v>-441888300.36280549</v>
      </c>
      <c r="G26">
        <f t="shared" si="23"/>
        <v>-328243246.16934627</v>
      </c>
      <c r="H26">
        <f t="shared" si="23"/>
        <v>-363116164.67099994</v>
      </c>
      <c r="I26">
        <f t="shared" si="23"/>
        <v>-347839240</v>
      </c>
    </row>
    <row r="27" spans="1:9" x14ac:dyDescent="0.2">
      <c r="A27" t="s">
        <v>1347</v>
      </c>
      <c r="C27">
        <f t="shared" ref="C27:I27" si="24">C$2*C114</f>
        <v>-62524402.541803084</v>
      </c>
      <c r="D27">
        <f t="shared" si="24"/>
        <v>-95040152.887201965</v>
      </c>
      <c r="E27">
        <f t="shared" si="24"/>
        <v>-64540533.739875503</v>
      </c>
      <c r="F27">
        <f t="shared" si="24"/>
        <v>-441888300.36280549</v>
      </c>
      <c r="G27">
        <f t="shared" si="24"/>
        <v>-328243246.16934627</v>
      </c>
      <c r="H27">
        <f t="shared" si="24"/>
        <v>-363116164.67099994</v>
      </c>
      <c r="I27">
        <f t="shared" si="24"/>
        <v>-347839240</v>
      </c>
    </row>
    <row r="28" spans="1:9" x14ac:dyDescent="0.2">
      <c r="A28" t="s">
        <v>1372</v>
      </c>
      <c r="C28">
        <f t="shared" ref="C28:I28" si="25">C$2*C115</f>
        <v>0</v>
      </c>
      <c r="D28">
        <f t="shared" si="25"/>
        <v>0</v>
      </c>
      <c r="E28">
        <f t="shared" si="25"/>
        <v>218930721.07682833</v>
      </c>
      <c r="F28">
        <f t="shared" si="25"/>
        <v>0</v>
      </c>
      <c r="G28">
        <f t="shared" si="25"/>
        <v>0</v>
      </c>
      <c r="H28">
        <f t="shared" si="25"/>
        <v>0</v>
      </c>
      <c r="I28">
        <f t="shared" si="25"/>
        <v>0</v>
      </c>
    </row>
    <row r="29" spans="1:9" x14ac:dyDescent="0.2">
      <c r="A29" t="s">
        <v>1312</v>
      </c>
      <c r="C29">
        <f t="shared" ref="C29:I29" si="26">C$2*C116</f>
        <v>-62524402.541803084</v>
      </c>
      <c r="D29">
        <f t="shared" si="26"/>
        <v>-95040152.887201965</v>
      </c>
      <c r="E29">
        <f t="shared" si="26"/>
        <v>-283471254.81670386</v>
      </c>
      <c r="F29">
        <f t="shared" si="26"/>
        <v>-441888300.36280549</v>
      </c>
      <c r="G29">
        <f t="shared" si="26"/>
        <v>-328243246.16934627</v>
      </c>
      <c r="H29">
        <f t="shared" si="26"/>
        <v>-363116164.67099994</v>
      </c>
      <c r="I29">
        <f t="shared" si="26"/>
        <v>-347839240</v>
      </c>
    </row>
    <row r="30" spans="1:9" x14ac:dyDescent="0.2">
      <c r="A30" t="s">
        <v>1313</v>
      </c>
      <c r="C30">
        <f t="shared" ref="C30:I30" si="27">C$2*C117</f>
        <v>-0.95609724907625504</v>
      </c>
      <c r="D30">
        <f t="shared" si="27"/>
        <v>-22.199804651562079</v>
      </c>
      <c r="E30">
        <f t="shared" si="27"/>
        <v>-6.6496008966520597</v>
      </c>
      <c r="F30">
        <f t="shared" si="27"/>
        <v>-4.6390305035449746</v>
      </c>
      <c r="G30">
        <f t="shared" si="27"/>
        <v>-2.9264153867129994</v>
      </c>
      <c r="H30">
        <f t="shared" si="27"/>
        <v>-2.9624973299999997</v>
      </c>
      <c r="I30">
        <f t="shared" si="27"/>
        <v>-2.4308000000000001</v>
      </c>
    </row>
    <row r="31" spans="1:9" x14ac:dyDescent="0.2">
      <c r="A31" t="s">
        <v>1314</v>
      </c>
      <c r="C31">
        <f t="shared" ref="C31:I31" si="28">C$2*C118</f>
        <v>-0.95609724907625504</v>
      </c>
      <c r="D31">
        <f t="shared" si="28"/>
        <v>-22.199804651562079</v>
      </c>
      <c r="E31">
        <f t="shared" si="28"/>
        <v>-6.6496008966520597</v>
      </c>
      <c r="F31">
        <f t="shared" si="28"/>
        <v>-4.6390305035449746</v>
      </c>
      <c r="G31">
        <f t="shared" si="28"/>
        <v>-2.9264153867129994</v>
      </c>
      <c r="H31">
        <f t="shared" si="28"/>
        <v>-2.9624973299999997</v>
      </c>
      <c r="I31">
        <f t="shared" si="28"/>
        <v>-2.4308000000000001</v>
      </c>
    </row>
    <row r="32" spans="1:9" x14ac:dyDescent="0.2">
      <c r="A32" t="s">
        <v>1315</v>
      </c>
      <c r="C32">
        <f t="shared" ref="C32:I32" si="29">C$2*C119</f>
        <v>83855266.67456834</v>
      </c>
      <c r="D32">
        <f t="shared" si="29"/>
        <v>5403133.3416897887</v>
      </c>
      <c r="E32">
        <f t="shared" si="29"/>
        <v>52482076.052247398</v>
      </c>
      <c r="F32">
        <f t="shared" si="29"/>
        <v>115534592.00214313</v>
      </c>
      <c r="G32">
        <f t="shared" si="29"/>
        <v>126811690.09287493</v>
      </c>
      <c r="H32">
        <f t="shared" si="29"/>
        <v>130155065.93482898</v>
      </c>
      <c r="I32">
        <f t="shared" si="29"/>
        <v>147153879.31999999</v>
      </c>
    </row>
    <row r="33" spans="1:9" x14ac:dyDescent="0.2">
      <c r="A33" s="46" t="s">
        <v>1411</v>
      </c>
      <c r="C33" t="e">
        <f t="shared" ref="C33:I33" si="30">C$2*C120</f>
        <v>#DIV/0!</v>
      </c>
      <c r="D33" t="e">
        <f t="shared" si="30"/>
        <v>#DIV/0!</v>
      </c>
      <c r="E33">
        <f t="shared" si="30"/>
        <v>0.51563846879763831</v>
      </c>
      <c r="F33">
        <f t="shared" si="30"/>
        <v>31.408622977880491</v>
      </c>
      <c r="G33">
        <f t="shared" si="30"/>
        <v>81.269839971035481</v>
      </c>
      <c r="H33">
        <f t="shared" si="30"/>
        <v>4.7982669302434822</v>
      </c>
      <c r="I33">
        <f t="shared" si="30"/>
        <v>14.276790646547418</v>
      </c>
    </row>
    <row r="34" spans="1:9" x14ac:dyDescent="0.2">
      <c r="A34" t="s">
        <v>1316</v>
      </c>
      <c r="C34">
        <f t="shared" ref="C34:I34" si="31">C$2*C121</f>
        <v>83855266.67456834</v>
      </c>
      <c r="D34">
        <f t="shared" si="31"/>
        <v>5403133.3416897887</v>
      </c>
      <c r="E34">
        <f t="shared" si="31"/>
        <v>52482076.052247398</v>
      </c>
      <c r="F34">
        <f t="shared" si="31"/>
        <v>115534592.00214313</v>
      </c>
      <c r="G34">
        <f t="shared" si="31"/>
        <v>126811690.09287493</v>
      </c>
      <c r="H34">
        <f t="shared" si="31"/>
        <v>130155065.93482898</v>
      </c>
      <c r="I34">
        <f t="shared" si="31"/>
        <v>147153879.31999999</v>
      </c>
    </row>
    <row r="35" spans="1:9" x14ac:dyDescent="0.2">
      <c r="A35" t="s">
        <v>1317</v>
      </c>
      <c r="C35">
        <f t="shared" ref="C35:I35" si="32">C$2*C122</f>
        <v>-63939323.939899847</v>
      </c>
      <c r="D35">
        <f t="shared" si="32"/>
        <v>-106074427.59263729</v>
      </c>
      <c r="E35">
        <f t="shared" si="32"/>
        <v>-68707616.968444124</v>
      </c>
      <c r="F35">
        <f t="shared" si="32"/>
        <v>-442891399.62875527</v>
      </c>
      <c r="G35">
        <f t="shared" si="32"/>
        <v>-338147862.87974244</v>
      </c>
      <c r="H35">
        <f t="shared" si="32"/>
        <v>-396061470.99999994</v>
      </c>
      <c r="I35">
        <f t="shared" si="32"/>
        <v>-383642040</v>
      </c>
    </row>
    <row r="36" spans="1:9" x14ac:dyDescent="0.2">
      <c r="A36" t="s">
        <v>1318</v>
      </c>
      <c r="C36">
        <f t="shared" ref="C36:I36" si="33">C$2*C123</f>
        <v>63939323.939899847</v>
      </c>
      <c r="D36">
        <f t="shared" si="33"/>
        <v>106074427.59263729</v>
      </c>
      <c r="E36">
        <f t="shared" si="33"/>
        <v>170488378.54471806</v>
      </c>
      <c r="F36">
        <f t="shared" si="33"/>
        <v>279357073.53755808</v>
      </c>
      <c r="G36">
        <f t="shared" si="33"/>
        <v>352901967.94526309</v>
      </c>
      <c r="H36">
        <f t="shared" si="33"/>
        <v>430005956.53599995</v>
      </c>
      <c r="I36">
        <f t="shared" si="33"/>
        <v>407551430</v>
      </c>
    </row>
    <row r="37" spans="1:9" x14ac:dyDescent="0.2">
      <c r="A37" t="s">
        <v>1319</v>
      </c>
      <c r="C37">
        <f t="shared" ref="C37:I37" si="34">C$2*C124</f>
        <v>-62524402.541803084</v>
      </c>
      <c r="D37">
        <f t="shared" si="34"/>
        <v>-95040152.887201965</v>
      </c>
      <c r="E37">
        <f t="shared" si="34"/>
        <v>-64540533.739875503</v>
      </c>
      <c r="F37">
        <f t="shared" si="34"/>
        <v>-441888300.36280549</v>
      </c>
      <c r="G37">
        <f t="shared" si="34"/>
        <v>-328243246.16934627</v>
      </c>
      <c r="H37">
        <f t="shared" si="34"/>
        <v>-363116164.67099994</v>
      </c>
      <c r="I37">
        <f t="shared" si="34"/>
        <v>-347839240</v>
      </c>
    </row>
    <row r="38" spans="1:9" x14ac:dyDescent="0.2">
      <c r="A38" t="s">
        <v>1320</v>
      </c>
      <c r="C38">
        <f t="shared" ref="C38:I38" si="35">C$2*C125</f>
        <v>-62524402.541803084</v>
      </c>
      <c r="D38">
        <f t="shared" si="35"/>
        <v>-95040152.887201965</v>
      </c>
      <c r="E38">
        <f t="shared" si="35"/>
        <v>-64540533.739875503</v>
      </c>
      <c r="F38">
        <f t="shared" si="35"/>
        <v>-274675538.82782876</v>
      </c>
      <c r="G38">
        <f t="shared" si="35"/>
        <v>-341436972.99199015</v>
      </c>
      <c r="H38">
        <f t="shared" si="35"/>
        <v>-369935217.66499996</v>
      </c>
      <c r="I38">
        <f t="shared" si="35"/>
        <v>-361441420</v>
      </c>
    </row>
    <row r="39" spans="1:9" x14ac:dyDescent="0.2">
      <c r="A39" t="s">
        <v>1321</v>
      </c>
      <c r="C39">
        <f t="shared" ref="C39:I39" si="36">C$2*C126</f>
        <v>1426456.083407335</v>
      </c>
      <c r="D39">
        <f t="shared" si="36"/>
        <v>11107474.74351324</v>
      </c>
      <c r="E39">
        <f t="shared" si="36"/>
        <v>4186785.7497438891</v>
      </c>
      <c r="F39">
        <f t="shared" si="36"/>
        <v>1007956.8895136988</v>
      </c>
      <c r="G39">
        <f t="shared" si="36"/>
        <v>9927214.5126101989</v>
      </c>
      <c r="H39">
        <f t="shared" si="36"/>
        <v>32964419.214999996</v>
      </c>
      <c r="I39">
        <f t="shared" si="36"/>
        <v>35788380</v>
      </c>
    </row>
    <row r="40" spans="1:9" x14ac:dyDescent="0.2">
      <c r="A40" t="s">
        <v>1323</v>
      </c>
      <c r="C40">
        <f t="shared" ref="C40:I40" si="37">C$2*C127</f>
        <v>1426456.083407335</v>
      </c>
      <c r="D40">
        <f t="shared" si="37"/>
        <v>11107474.74351324</v>
      </c>
      <c r="E40">
        <f t="shared" si="37"/>
        <v>4186785.7497438891</v>
      </c>
      <c r="F40">
        <f t="shared" si="37"/>
        <v>1007956.8895136988</v>
      </c>
      <c r="G40">
        <f t="shared" si="37"/>
        <v>9927214.5126101989</v>
      </c>
      <c r="H40">
        <f t="shared" si="37"/>
        <v>32964419.214999996</v>
      </c>
      <c r="I40">
        <f t="shared" si="37"/>
        <v>35788380</v>
      </c>
    </row>
    <row r="41" spans="1:9" x14ac:dyDescent="0.2">
      <c r="A41" t="s">
        <v>1281</v>
      </c>
      <c r="C41">
        <f t="shared" ref="C41:I41" si="38">C$2*C128</f>
        <v>-63939323.939899847</v>
      </c>
      <c r="D41">
        <f t="shared" si="38"/>
        <v>-106074427.59263729</v>
      </c>
      <c r="E41">
        <f t="shared" si="38"/>
        <v>-68707616.968444124</v>
      </c>
      <c r="F41">
        <f t="shared" si="38"/>
        <v>-275678638.09377855</v>
      </c>
      <c r="G41">
        <f t="shared" si="38"/>
        <v>-351341589.70238638</v>
      </c>
      <c r="H41">
        <f t="shared" si="38"/>
        <v>-402880523.99399996</v>
      </c>
      <c r="I41">
        <f t="shared" si="38"/>
        <v>-397244220</v>
      </c>
    </row>
    <row r="90" spans="1:47" x14ac:dyDescent="0.2">
      <c r="A90" t="s">
        <v>1285</v>
      </c>
      <c r="B90" s="19">
        <v>8355000</v>
      </c>
      <c r="C90">
        <v>0</v>
      </c>
      <c r="D90">
        <v>0</v>
      </c>
      <c r="E90" s="19">
        <v>82654000</v>
      </c>
      <c r="F90" s="19">
        <v>3029000</v>
      </c>
      <c r="G90" s="19">
        <v>1381000</v>
      </c>
      <c r="H90" s="19">
        <v>25546000</v>
      </c>
      <c r="I90" s="19">
        <v>10007000</v>
      </c>
    </row>
    <row r="91" spans="1:47" x14ac:dyDescent="0.2">
      <c r="A91" t="s">
        <v>1332</v>
      </c>
      <c r="B91" s="19">
        <v>8355000</v>
      </c>
      <c r="C91">
        <v>0</v>
      </c>
      <c r="D91">
        <v>0</v>
      </c>
      <c r="E91" s="19">
        <v>82654000</v>
      </c>
      <c r="F91" s="19">
        <v>3029000</v>
      </c>
      <c r="G91" s="19">
        <v>1381000</v>
      </c>
      <c r="H91" s="19">
        <v>25546000</v>
      </c>
      <c r="I91" s="19">
        <v>10007000</v>
      </c>
    </row>
    <row r="92" spans="1:47" x14ac:dyDescent="0.2">
      <c r="A92" t="s">
        <v>1287</v>
      </c>
      <c r="B92" s="19">
        <v>351420000</v>
      </c>
      <c r="C92" s="19">
        <v>49889000</v>
      </c>
      <c r="D92" s="19">
        <v>84048000</v>
      </c>
      <c r="E92" s="19">
        <v>138450000</v>
      </c>
      <c r="F92" s="19">
        <v>230036000</v>
      </c>
      <c r="G92" s="19">
        <v>312333000</v>
      </c>
      <c r="H92" s="19">
        <v>404968000</v>
      </c>
      <c r="I92" s="19">
        <v>395681000</v>
      </c>
    </row>
    <row r="93" spans="1:47" x14ac:dyDescent="0.2">
      <c r="A93" t="s">
        <v>1333</v>
      </c>
      <c r="B93" s="19">
        <v>69020000</v>
      </c>
      <c r="C93" s="19">
        <v>8855000</v>
      </c>
      <c r="D93" s="19">
        <v>13742000</v>
      </c>
      <c r="E93" s="19">
        <v>38588000</v>
      </c>
      <c r="F93" s="19">
        <v>57386000</v>
      </c>
      <c r="G93" s="19">
        <v>65978000</v>
      </c>
      <c r="H93" s="19">
        <v>74950000</v>
      </c>
      <c r="I93" s="19">
        <v>76592000</v>
      </c>
    </row>
    <row r="94" spans="1:47" x14ac:dyDescent="0.2">
      <c r="A94" t="s">
        <v>1334</v>
      </c>
      <c r="B94" s="19">
        <v>69020000</v>
      </c>
      <c r="C94" s="19">
        <v>8855000</v>
      </c>
      <c r="D94" s="19">
        <v>13742000</v>
      </c>
      <c r="E94" s="19">
        <v>38588000</v>
      </c>
      <c r="F94" s="19">
        <v>57386000</v>
      </c>
      <c r="G94" s="19">
        <v>65978000</v>
      </c>
      <c r="H94" s="19">
        <v>74950000</v>
      </c>
      <c r="I94" s="19">
        <v>76592000</v>
      </c>
    </row>
    <row r="95" spans="1:47" x14ac:dyDescent="0.2">
      <c r="A95" s="46" t="s">
        <v>1408</v>
      </c>
      <c r="B95" s="19"/>
      <c r="C95" s="48" t="e">
        <f t="shared" ref="C95:I95" si="39">C94/C$3</f>
        <v>#DIV/0!</v>
      </c>
      <c r="D95" s="48" t="e">
        <f t="shared" si="39"/>
        <v>#DIV/0!</v>
      </c>
      <c r="E95" s="48">
        <f t="shared" si="39"/>
        <v>0.37912862315421331</v>
      </c>
      <c r="F95" s="48">
        <f t="shared" si="39"/>
        <v>15.600654375230022</v>
      </c>
      <c r="G95" s="48">
        <f t="shared" si="39"/>
        <v>42.283337582536099</v>
      </c>
      <c r="H95" s="48">
        <f t="shared" si="39"/>
        <v>2.7630895796389696</v>
      </c>
      <c r="I95" s="48">
        <f t="shared" si="39"/>
        <v>7.4309148644492549</v>
      </c>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69020000</v>
      </c>
      <c r="C96" s="19">
        <v>8855000</v>
      </c>
      <c r="D96" s="19">
        <v>13742000</v>
      </c>
      <c r="E96" s="19">
        <v>38588000</v>
      </c>
      <c r="F96" s="19">
        <v>57386000</v>
      </c>
      <c r="G96" s="19">
        <v>65978000</v>
      </c>
      <c r="H96" s="19">
        <v>74950000</v>
      </c>
      <c r="I96" s="19">
        <v>76592000</v>
      </c>
    </row>
    <row r="97" spans="1:47" x14ac:dyDescent="0.2">
      <c r="A97" s="46" t="s">
        <v>1409</v>
      </c>
      <c r="B97" s="19"/>
      <c r="C97" s="48" t="e">
        <f t="shared" ref="C97:I97" si="40">C96/C$3</f>
        <v>#DIV/0!</v>
      </c>
      <c r="D97" s="48" t="e">
        <f t="shared" si="40"/>
        <v>#DIV/0!</v>
      </c>
      <c r="E97" s="48">
        <f t="shared" si="40"/>
        <v>0.37912862315421331</v>
      </c>
      <c r="F97" s="48">
        <f t="shared" si="40"/>
        <v>15.600654375230022</v>
      </c>
      <c r="G97" s="48">
        <f t="shared" si="40"/>
        <v>42.283337582536099</v>
      </c>
      <c r="H97" s="48">
        <f t="shared" si="40"/>
        <v>2.7630895796389696</v>
      </c>
      <c r="I97" s="48">
        <f t="shared" si="40"/>
        <v>7.4309148644492549</v>
      </c>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282400000</v>
      </c>
      <c r="C98" s="19">
        <v>41034000</v>
      </c>
      <c r="D98" s="19">
        <v>70306000</v>
      </c>
      <c r="E98" s="19">
        <v>99862000</v>
      </c>
      <c r="F98" s="19">
        <v>172650000</v>
      </c>
      <c r="G98" s="19">
        <v>246355000</v>
      </c>
      <c r="H98" s="19">
        <v>330018000</v>
      </c>
      <c r="I98" s="19">
        <v>319089000</v>
      </c>
    </row>
    <row r="99" spans="1:47" x14ac:dyDescent="0.2">
      <c r="A99" t="s">
        <v>1293</v>
      </c>
      <c r="B99" s="19">
        <v>-343065000</v>
      </c>
      <c r="C99" s="19">
        <v>-49889000</v>
      </c>
      <c r="D99" s="19">
        <v>-84048000</v>
      </c>
      <c r="E99" s="19">
        <v>-55796000</v>
      </c>
      <c r="F99" s="19">
        <v>-227007000</v>
      </c>
      <c r="G99" s="19">
        <v>-310952000</v>
      </c>
      <c r="H99" s="19">
        <v>-379422000</v>
      </c>
      <c r="I99" s="19">
        <v>-385674000</v>
      </c>
    </row>
    <row r="100" spans="1:47" x14ac:dyDescent="0.2">
      <c r="A100" s="46" t="s">
        <v>1410</v>
      </c>
      <c r="B100" s="19"/>
      <c r="C100" s="48" t="e">
        <f t="shared" ref="C100:I100" si="41">C99/C$3</f>
        <v>#DIV/0!</v>
      </c>
      <c r="D100" s="48" t="e">
        <f t="shared" si="41"/>
        <v>#DIV/0!</v>
      </c>
      <c r="E100" s="48">
        <f t="shared" si="41"/>
        <v>-0.54819790239225885</v>
      </c>
      <c r="F100" s="48">
        <f t="shared" si="41"/>
        <v>-61.712922102217291</v>
      </c>
      <c r="G100" s="48">
        <f t="shared" si="41"/>
        <v>-199.27988705272611</v>
      </c>
      <c r="H100" s="48">
        <f t="shared" si="41"/>
        <v>-13.987684782999029</v>
      </c>
      <c r="I100" s="48">
        <f t="shared" si="41"/>
        <v>-37.417885150297707</v>
      </c>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32166000</v>
      </c>
      <c r="C101" s="19">
        <v>1113000</v>
      </c>
      <c r="D101" s="19">
        <v>8801000</v>
      </c>
      <c r="E101" s="19">
        <v>3400000</v>
      </c>
      <c r="F101" s="19">
        <v>830000</v>
      </c>
      <c r="G101" s="19">
        <v>8786000</v>
      </c>
      <c r="H101" s="19">
        <v>31045000</v>
      </c>
      <c r="I101" s="19">
        <v>34746000</v>
      </c>
    </row>
    <row r="102" spans="1:47" x14ac:dyDescent="0.2">
      <c r="A102" t="s">
        <v>1337</v>
      </c>
      <c r="B102" s="19">
        <v>32166000</v>
      </c>
      <c r="C102" s="19">
        <v>1113000</v>
      </c>
      <c r="D102" s="19">
        <v>8801000</v>
      </c>
      <c r="E102" s="19">
        <v>3400000</v>
      </c>
      <c r="F102" s="19">
        <v>830000</v>
      </c>
      <c r="G102" s="19">
        <v>8786000</v>
      </c>
      <c r="H102" s="19">
        <v>31045000</v>
      </c>
      <c r="I102" s="19">
        <v>34746000</v>
      </c>
    </row>
    <row r="103" spans="1:47" x14ac:dyDescent="0.2">
      <c r="A103" s="46"/>
      <c r="B103" s="19"/>
      <c r="C103" s="48" t="e">
        <f t="shared" ref="C103:I103" si="42">C102/C$3</f>
        <v>#DIV/0!</v>
      </c>
      <c r="D103" s="48" t="e">
        <f t="shared" si="42"/>
        <v>#DIV/0!</v>
      </c>
      <c r="E103" s="48">
        <f t="shared" si="42"/>
        <v>3.3405134205564561E-2</v>
      </c>
      <c r="F103" s="48">
        <f t="shared" si="42"/>
        <v>0.22563940911443414</v>
      </c>
      <c r="G103" s="48">
        <f t="shared" si="42"/>
        <v>5.6306860468665638</v>
      </c>
      <c r="H103" s="48">
        <f t="shared" si="42"/>
        <v>1.1444978785842803</v>
      </c>
      <c r="I103" s="48">
        <f t="shared" si="42"/>
        <v>3.3710383314204329</v>
      </c>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1298</v>
      </c>
      <c r="B104" s="19">
        <v>-650000</v>
      </c>
      <c r="C104" s="19">
        <v>-9000</v>
      </c>
      <c r="D104" s="19">
        <v>-58000</v>
      </c>
      <c r="E104" s="19">
        <v>-16000</v>
      </c>
      <c r="F104" s="19">
        <v>-137695000</v>
      </c>
      <c r="G104" s="19">
        <v>11657000</v>
      </c>
      <c r="H104" s="19">
        <v>6404000</v>
      </c>
      <c r="I104" s="19">
        <v>13220000</v>
      </c>
    </row>
    <row r="105" spans="1:47" x14ac:dyDescent="0.2">
      <c r="A105" t="s">
        <v>1339</v>
      </c>
      <c r="F105" s="19">
        <v>-2836000</v>
      </c>
    </row>
    <row r="106" spans="1:47" x14ac:dyDescent="0.2">
      <c r="A106" t="s">
        <v>1341</v>
      </c>
      <c r="B106">
        <v>0</v>
      </c>
      <c r="D106">
        <v>0</v>
      </c>
      <c r="E106">
        <v>0</v>
      </c>
      <c r="F106" s="19">
        <v>-137691000</v>
      </c>
      <c r="G106" s="19">
        <v>11677000</v>
      </c>
      <c r="H106" s="19">
        <v>6422000</v>
      </c>
      <c r="I106" s="19">
        <v>13206000</v>
      </c>
    </row>
    <row r="107" spans="1:47" x14ac:dyDescent="0.2">
      <c r="A107" t="s">
        <v>1360</v>
      </c>
      <c r="B107">
        <v>0</v>
      </c>
      <c r="D107">
        <v>0</v>
      </c>
      <c r="E107">
        <v>0</v>
      </c>
      <c r="F107" s="19">
        <v>14691000</v>
      </c>
      <c r="G107" s="19">
        <v>-11677000</v>
      </c>
      <c r="H107" s="19">
        <v>-6422000</v>
      </c>
      <c r="I107" s="19">
        <v>-13206000</v>
      </c>
    </row>
    <row r="108" spans="1:47" x14ac:dyDescent="0.2">
      <c r="A108" t="s">
        <v>1342</v>
      </c>
      <c r="F108" s="19">
        <v>123000000</v>
      </c>
    </row>
    <row r="109" spans="1:47" x14ac:dyDescent="0.2">
      <c r="A109" t="s">
        <v>1344</v>
      </c>
      <c r="B109" s="19">
        <v>-650000</v>
      </c>
      <c r="C109" s="19">
        <v>-9000</v>
      </c>
      <c r="D109" s="19">
        <v>-58000</v>
      </c>
      <c r="E109" s="19">
        <v>-16000</v>
      </c>
      <c r="F109" s="19">
        <v>-4000</v>
      </c>
      <c r="G109" s="19">
        <v>-20000</v>
      </c>
      <c r="H109" s="19">
        <v>-18000</v>
      </c>
      <c r="I109" s="19">
        <v>14000</v>
      </c>
    </row>
    <row r="110" spans="1:47" x14ac:dyDescent="0.2">
      <c r="A110" t="s">
        <v>1304</v>
      </c>
      <c r="B110" s="19">
        <v>-311549000</v>
      </c>
      <c r="C110" s="19">
        <v>-48785000</v>
      </c>
      <c r="D110" s="19">
        <v>-75305000</v>
      </c>
      <c r="E110" s="19">
        <v>-52412000</v>
      </c>
      <c r="F110" s="19">
        <v>-363872000</v>
      </c>
      <c r="G110" s="19">
        <v>-290509000</v>
      </c>
      <c r="H110" s="19">
        <v>-341973000</v>
      </c>
      <c r="I110" s="19">
        <v>-337708000</v>
      </c>
    </row>
    <row r="111" spans="1:47" x14ac:dyDescent="0.2">
      <c r="A111" t="s">
        <v>1306</v>
      </c>
      <c r="B111" s="19">
        <v>-311549000</v>
      </c>
      <c r="C111" s="19">
        <v>-48785000</v>
      </c>
      <c r="D111" s="19">
        <v>-75305000</v>
      </c>
      <c r="E111" s="19">
        <v>-230201000</v>
      </c>
      <c r="F111" s="19">
        <v>-363872000</v>
      </c>
      <c r="G111" s="19">
        <v>-290509000</v>
      </c>
      <c r="H111" s="19">
        <v>-341973000</v>
      </c>
      <c r="I111" s="19">
        <v>-337708000</v>
      </c>
    </row>
    <row r="112" spans="1:47" x14ac:dyDescent="0.2">
      <c r="A112" t="s">
        <v>1345</v>
      </c>
      <c r="B112" s="19">
        <v>-311549000</v>
      </c>
      <c r="C112" s="19">
        <v>-48785000</v>
      </c>
      <c r="D112" s="19">
        <v>-75305000</v>
      </c>
      <c r="E112" s="19">
        <v>-52412000</v>
      </c>
      <c r="F112" s="19">
        <v>-363872000</v>
      </c>
      <c r="G112" s="19">
        <v>-290509000</v>
      </c>
      <c r="H112" s="19">
        <v>-341973000</v>
      </c>
      <c r="I112" s="19">
        <v>-337708000</v>
      </c>
    </row>
    <row r="113" spans="1:47" x14ac:dyDescent="0.2">
      <c r="A113" t="s">
        <v>1346</v>
      </c>
      <c r="B113" s="19">
        <v>-311549000</v>
      </c>
      <c r="C113" s="19">
        <v>-48785000</v>
      </c>
      <c r="D113" s="19">
        <v>-75305000</v>
      </c>
      <c r="E113" s="19">
        <v>-52412000</v>
      </c>
      <c r="F113" s="19">
        <v>-363872000</v>
      </c>
      <c r="G113" s="19">
        <v>-290509000</v>
      </c>
      <c r="H113" s="19">
        <v>-341973000</v>
      </c>
      <c r="I113" s="19">
        <v>-337708000</v>
      </c>
    </row>
    <row r="114" spans="1:47" x14ac:dyDescent="0.2">
      <c r="A114" t="s">
        <v>1347</v>
      </c>
      <c r="B114" s="19">
        <v>-311549000</v>
      </c>
      <c r="C114" s="19">
        <v>-48785000</v>
      </c>
      <c r="D114" s="19">
        <v>-75305000</v>
      </c>
      <c r="E114" s="19">
        <v>-52412000</v>
      </c>
      <c r="F114" s="19">
        <v>-363872000</v>
      </c>
      <c r="G114" s="19">
        <v>-290509000</v>
      </c>
      <c r="H114" s="19">
        <v>-341973000</v>
      </c>
      <c r="I114" s="19">
        <v>-337708000</v>
      </c>
    </row>
    <row r="115" spans="1:47" x14ac:dyDescent="0.2">
      <c r="A115" t="s">
        <v>1372</v>
      </c>
      <c r="E115" s="19">
        <v>177789000</v>
      </c>
    </row>
    <row r="116" spans="1:47" x14ac:dyDescent="0.2">
      <c r="A116" t="s">
        <v>1312</v>
      </c>
      <c r="B116" s="19">
        <v>-311549000</v>
      </c>
      <c r="C116" s="19">
        <v>-48785000</v>
      </c>
      <c r="D116" s="19">
        <v>-75305000</v>
      </c>
      <c r="E116" s="19">
        <v>-230201000</v>
      </c>
      <c r="F116" s="19">
        <v>-363872000</v>
      </c>
      <c r="G116" s="19">
        <v>-290509000</v>
      </c>
      <c r="H116" s="19">
        <v>-341973000</v>
      </c>
      <c r="I116" s="19">
        <v>-337708000</v>
      </c>
    </row>
    <row r="117" spans="1:47" x14ac:dyDescent="0.2">
      <c r="A117" t="s">
        <v>1313</v>
      </c>
      <c r="B117">
        <v>-1.91</v>
      </c>
      <c r="C117">
        <v>-0.746</v>
      </c>
      <c r="D117">
        <v>-17.59</v>
      </c>
      <c r="E117">
        <v>-5.4</v>
      </c>
      <c r="F117">
        <v>-3.82</v>
      </c>
      <c r="G117">
        <v>-2.59</v>
      </c>
      <c r="H117">
        <v>-2.79</v>
      </c>
      <c r="I117">
        <v>-2.36</v>
      </c>
    </row>
    <row r="118" spans="1:47" x14ac:dyDescent="0.2">
      <c r="A118" t="s">
        <v>1314</v>
      </c>
      <c r="B118">
        <v>-1.91</v>
      </c>
      <c r="C118">
        <v>-0.746</v>
      </c>
      <c r="D118">
        <v>-17.59</v>
      </c>
      <c r="E118">
        <v>-5.4</v>
      </c>
      <c r="F118">
        <v>-3.82</v>
      </c>
      <c r="G118">
        <v>-2.59</v>
      </c>
      <c r="H118">
        <v>-2.79</v>
      </c>
      <c r="I118">
        <v>-2.36</v>
      </c>
    </row>
    <row r="119" spans="1:47" x14ac:dyDescent="0.2">
      <c r="A119" t="s">
        <v>1315</v>
      </c>
      <c r="B119" s="19">
        <v>162078884</v>
      </c>
      <c r="C119" s="19">
        <v>65428521</v>
      </c>
      <c r="D119" s="19">
        <v>4281169</v>
      </c>
      <c r="E119" s="19">
        <v>42619582</v>
      </c>
      <c r="F119" s="19">
        <v>95136719</v>
      </c>
      <c r="G119" s="19">
        <v>112233649</v>
      </c>
      <c r="H119" s="19">
        <v>122576527</v>
      </c>
      <c r="I119" s="19">
        <v>142867844</v>
      </c>
    </row>
    <row r="120" spans="1:47" x14ac:dyDescent="0.2">
      <c r="A120" s="46" t="s">
        <v>1411</v>
      </c>
      <c r="B120" s="19"/>
      <c r="C120" s="48" t="e">
        <f t="shared" ref="C120:I120" si="43">C119/C$3</f>
        <v>#DIV/0!</v>
      </c>
      <c r="D120" s="48" t="e">
        <f t="shared" si="43"/>
        <v>#DIV/0!</v>
      </c>
      <c r="E120" s="48">
        <f t="shared" si="43"/>
        <v>0.41873907543972461</v>
      </c>
      <c r="F120" s="48">
        <f t="shared" si="43"/>
        <v>25.863365132826459</v>
      </c>
      <c r="G120" s="48">
        <f t="shared" si="43"/>
        <v>71.927207080949174</v>
      </c>
      <c r="H120" s="48">
        <f t="shared" si="43"/>
        <v>4.5188782449904581</v>
      </c>
      <c r="I120" s="48">
        <f t="shared" si="43"/>
        <v>13.860961792764483</v>
      </c>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1316</v>
      </c>
      <c r="B121" s="19">
        <v>162078884</v>
      </c>
      <c r="C121" s="19">
        <v>65428521</v>
      </c>
      <c r="D121" s="19">
        <v>4281169</v>
      </c>
      <c r="E121" s="19">
        <v>42619582</v>
      </c>
      <c r="F121" s="19">
        <v>95136719</v>
      </c>
      <c r="G121" s="19">
        <v>112233649</v>
      </c>
      <c r="H121" s="19">
        <v>122576527</v>
      </c>
      <c r="I121" s="19">
        <v>142867844</v>
      </c>
    </row>
    <row r="122" spans="1:47" x14ac:dyDescent="0.2">
      <c r="A122" t="s">
        <v>1317</v>
      </c>
      <c r="B122" s="19">
        <v>-343065000</v>
      </c>
      <c r="C122" s="19">
        <v>-49889000</v>
      </c>
      <c r="D122" s="19">
        <v>-84048000</v>
      </c>
      <c r="E122" s="19">
        <v>-55796000</v>
      </c>
      <c r="F122" s="19">
        <v>-364698000</v>
      </c>
      <c r="G122" s="19">
        <v>-299275000</v>
      </c>
      <c r="H122" s="19">
        <v>-373000000</v>
      </c>
      <c r="I122" s="19">
        <v>-372468000</v>
      </c>
    </row>
    <row r="123" spans="1:47" x14ac:dyDescent="0.2">
      <c r="A123" t="s">
        <v>1318</v>
      </c>
      <c r="B123" s="19">
        <v>351420000</v>
      </c>
      <c r="C123" s="19">
        <v>49889000</v>
      </c>
      <c r="D123" s="19">
        <v>84048000</v>
      </c>
      <c r="E123" s="19">
        <v>138450000</v>
      </c>
      <c r="F123" s="19">
        <v>230036000</v>
      </c>
      <c r="G123" s="19">
        <v>312333000</v>
      </c>
      <c r="H123" s="19">
        <v>404968000</v>
      </c>
      <c r="I123" s="19">
        <v>395681000</v>
      </c>
    </row>
    <row r="124" spans="1:47" x14ac:dyDescent="0.2">
      <c r="A124" t="s">
        <v>1319</v>
      </c>
      <c r="B124" s="19">
        <v>-311549000</v>
      </c>
      <c r="C124" s="19">
        <v>-48785000</v>
      </c>
      <c r="D124" s="19">
        <v>-75305000</v>
      </c>
      <c r="E124" s="19">
        <v>-52412000</v>
      </c>
      <c r="F124" s="19">
        <v>-363872000</v>
      </c>
      <c r="G124" s="19">
        <v>-290509000</v>
      </c>
      <c r="H124" s="19">
        <v>-341973000</v>
      </c>
      <c r="I124" s="19">
        <v>-337708000</v>
      </c>
    </row>
    <row r="125" spans="1:47" x14ac:dyDescent="0.2">
      <c r="A125" t="s">
        <v>1320</v>
      </c>
      <c r="B125" s="19">
        <v>-311549000</v>
      </c>
      <c r="C125" s="19">
        <v>-48785000</v>
      </c>
      <c r="D125" s="19">
        <v>-75305000</v>
      </c>
      <c r="E125" s="19">
        <v>-52412000</v>
      </c>
      <c r="F125" s="19">
        <v>-226181000</v>
      </c>
      <c r="G125" s="19">
        <v>-302186000</v>
      </c>
      <c r="H125" s="19">
        <v>-348395000</v>
      </c>
      <c r="I125" s="19">
        <v>-350914000</v>
      </c>
    </row>
    <row r="126" spans="1:47" x14ac:dyDescent="0.2">
      <c r="A126" t="s">
        <v>1321</v>
      </c>
      <c r="B126" s="19">
        <v>32166000</v>
      </c>
      <c r="C126" s="19">
        <v>1113000</v>
      </c>
      <c r="D126" s="19">
        <v>8801000</v>
      </c>
      <c r="E126" s="19">
        <v>3400000</v>
      </c>
      <c r="F126" s="19">
        <v>830000</v>
      </c>
      <c r="G126" s="19">
        <v>8786000</v>
      </c>
      <c r="H126" s="19">
        <v>31045000</v>
      </c>
      <c r="I126" s="19">
        <v>34746000</v>
      </c>
    </row>
    <row r="127" spans="1:47" x14ac:dyDescent="0.2">
      <c r="A127" t="s">
        <v>1323</v>
      </c>
      <c r="B127" s="19">
        <v>32166000</v>
      </c>
      <c r="C127" s="19">
        <v>1113000</v>
      </c>
      <c r="D127" s="19">
        <v>8801000</v>
      </c>
      <c r="E127" s="19">
        <v>3400000</v>
      </c>
      <c r="F127" s="19">
        <v>830000</v>
      </c>
      <c r="G127" s="19">
        <v>8786000</v>
      </c>
      <c r="H127" s="19">
        <v>31045000</v>
      </c>
      <c r="I127" s="19">
        <v>34746000</v>
      </c>
    </row>
    <row r="128" spans="1:47" x14ac:dyDescent="0.2">
      <c r="A128" t="s">
        <v>1281</v>
      </c>
      <c r="B128" s="19">
        <v>-343065000</v>
      </c>
      <c r="C128" s="19">
        <v>-49889000</v>
      </c>
      <c r="D128" s="19">
        <v>-84048000</v>
      </c>
      <c r="E128" s="19">
        <v>-55796000</v>
      </c>
      <c r="F128" s="19">
        <v>-227007000</v>
      </c>
      <c r="G128" s="19">
        <v>-310952000</v>
      </c>
      <c r="H128" s="19">
        <v>-379422000</v>
      </c>
      <c r="I128" s="19">
        <v>-385674000</v>
      </c>
    </row>
    <row r="129" spans="1:47" x14ac:dyDescent="0.2">
      <c r="A129" t="s">
        <v>1278</v>
      </c>
      <c r="B129" s="19">
        <v>-338154000</v>
      </c>
      <c r="C129" s="19">
        <v>-47735000</v>
      </c>
      <c r="D129" s="19">
        <v>-81203000</v>
      </c>
      <c r="E129" s="19">
        <v>-52247000</v>
      </c>
      <c r="F129" s="19">
        <v>-223082000</v>
      </c>
      <c r="G129" s="19">
        <v>-306822000</v>
      </c>
      <c r="H129" s="19">
        <v>-374153000</v>
      </c>
      <c r="I129" s="19">
        <v>-380210000</v>
      </c>
    </row>
    <row r="130" spans="1:47" x14ac:dyDescent="0.2">
      <c r="A130" t="s">
        <v>1324</v>
      </c>
      <c r="B130" s="19">
        <v>4911000</v>
      </c>
      <c r="C130" s="19">
        <v>2154000</v>
      </c>
      <c r="D130" s="19">
        <v>2845000</v>
      </c>
      <c r="E130" s="19">
        <v>3549000</v>
      </c>
      <c r="F130" s="19">
        <v>3925000</v>
      </c>
      <c r="G130" s="19">
        <v>4130000</v>
      </c>
      <c r="H130" s="19">
        <v>5269000</v>
      </c>
      <c r="I130" s="19">
        <v>5464000</v>
      </c>
    </row>
    <row r="131" spans="1:47" x14ac:dyDescent="0.2">
      <c r="A131" t="s">
        <v>1325</v>
      </c>
      <c r="B131" s="19">
        <v>-311549000</v>
      </c>
      <c r="C131" s="19">
        <v>-48785000</v>
      </c>
      <c r="D131" s="19">
        <v>-75305000</v>
      </c>
      <c r="E131" s="19">
        <v>-52412000</v>
      </c>
      <c r="F131" s="19">
        <v>-363872000</v>
      </c>
      <c r="G131" s="19">
        <v>-290509000</v>
      </c>
      <c r="H131" s="19">
        <v>-341973000</v>
      </c>
      <c r="I131" s="19">
        <v>-337708000</v>
      </c>
    </row>
    <row r="132" spans="1:47" x14ac:dyDescent="0.2">
      <c r="A132" t="s">
        <v>1326</v>
      </c>
      <c r="B132">
        <v>0</v>
      </c>
      <c r="D132">
        <v>0</v>
      </c>
      <c r="E132">
        <v>0</v>
      </c>
      <c r="F132" s="19">
        <v>-137691000</v>
      </c>
      <c r="G132" s="19">
        <v>11677000</v>
      </c>
      <c r="H132" s="19">
        <v>6422000</v>
      </c>
      <c r="I132" s="19">
        <v>13206000</v>
      </c>
    </row>
    <row r="133" spans="1:47" x14ac:dyDescent="0.2">
      <c r="A133" t="s">
        <v>1327</v>
      </c>
      <c r="B133">
        <v>0</v>
      </c>
      <c r="D133">
        <v>0</v>
      </c>
      <c r="E133">
        <v>0</v>
      </c>
      <c r="F133" s="19">
        <v>-137691000</v>
      </c>
      <c r="G133" s="19">
        <v>11677000</v>
      </c>
      <c r="H133" s="19">
        <v>6422000</v>
      </c>
      <c r="I133" s="19">
        <v>13206000</v>
      </c>
    </row>
    <row r="134" spans="1:47" x14ac:dyDescent="0.2">
      <c r="A134" t="s">
        <v>1328</v>
      </c>
      <c r="B134" s="19">
        <v>-338154000</v>
      </c>
      <c r="C134" s="19">
        <v>-47735000</v>
      </c>
      <c r="D134" s="19">
        <v>-81203000</v>
      </c>
      <c r="E134" s="19">
        <v>-52247000</v>
      </c>
      <c r="F134" s="19">
        <v>-85391000</v>
      </c>
      <c r="G134" s="19">
        <v>-318499000</v>
      </c>
      <c r="H134" s="19">
        <v>-380575000</v>
      </c>
      <c r="I134" s="19">
        <v>-393416000</v>
      </c>
    </row>
    <row r="135" spans="1:47" x14ac:dyDescent="0.2">
      <c r="A135" t="s">
        <v>1329</v>
      </c>
      <c r="B135">
        <v>0</v>
      </c>
      <c r="C135">
        <v>0</v>
      </c>
      <c r="D135">
        <v>0</v>
      </c>
      <c r="E135">
        <v>0</v>
      </c>
      <c r="F135">
        <v>0</v>
      </c>
      <c r="G135">
        <v>0</v>
      </c>
      <c r="H135">
        <v>0</v>
      </c>
      <c r="I135">
        <v>0</v>
      </c>
    </row>
    <row r="136" spans="1:47" x14ac:dyDescent="0.2">
      <c r="A136" t="s">
        <v>1330</v>
      </c>
      <c r="B136">
        <v>0</v>
      </c>
      <c r="C136">
        <v>0</v>
      </c>
      <c r="D136">
        <v>0</v>
      </c>
      <c r="E136">
        <v>0</v>
      </c>
      <c r="F136">
        <v>0</v>
      </c>
      <c r="G136">
        <v>0</v>
      </c>
      <c r="H136">
        <v>0</v>
      </c>
      <c r="I136">
        <v>0</v>
      </c>
    </row>
    <row r="138" spans="1:47" x14ac:dyDescent="0.2">
      <c r="A138" t="s">
        <v>1331</v>
      </c>
      <c r="B138">
        <v>220342</v>
      </c>
      <c r="C138">
        <v>394972</v>
      </c>
      <c r="D138">
        <v>5606</v>
      </c>
      <c r="E138">
        <v>426509</v>
      </c>
      <c r="F138">
        <v>388090</v>
      </c>
      <c r="G138">
        <v>289910</v>
      </c>
      <c r="H138">
        <v>34753</v>
      </c>
      <c r="I138">
        <v>270153</v>
      </c>
    </row>
    <row r="139" spans="1:47" ht="18" x14ac:dyDescent="0.2">
      <c r="A139" s="22" t="s">
        <v>1402</v>
      </c>
      <c r="B139">
        <v>-637</v>
      </c>
      <c r="C139">
        <v>-1687</v>
      </c>
      <c r="D139">
        <v>-8002</v>
      </c>
      <c r="E139">
        <v>-1931</v>
      </c>
      <c r="F139">
        <v>-3471</v>
      </c>
      <c r="G139">
        <v>-9062</v>
      </c>
      <c r="H139">
        <v>-4126</v>
      </c>
      <c r="I139">
        <v>-2018</v>
      </c>
    </row>
    <row r="140" spans="1:47" ht="18" x14ac:dyDescent="0.2">
      <c r="A140" s="22"/>
    </row>
    <row r="141" spans="1:47" ht="18" x14ac:dyDescent="0.2">
      <c r="A141" s="22"/>
    </row>
    <row r="142" spans="1:47" ht="18" x14ac:dyDescent="0.2">
      <c r="A142" s="23"/>
    </row>
    <row r="143" spans="1:47" ht="18" x14ac:dyDescent="0.2">
      <c r="A143" s="23"/>
      <c r="B143">
        <v>0</v>
      </c>
      <c r="C143">
        <v>0</v>
      </c>
      <c r="D143">
        <v>0</v>
      </c>
      <c r="E143">
        <v>0</v>
      </c>
      <c r="F143">
        <v>0</v>
      </c>
      <c r="G143">
        <v>0</v>
      </c>
      <c r="H143">
        <v>0</v>
      </c>
      <c r="I143">
        <v>0</v>
      </c>
    </row>
    <row r="144" spans="1:47" x14ac:dyDescent="0.2">
      <c r="A144" s="46" t="s">
        <v>1412</v>
      </c>
      <c r="B144" s="19"/>
      <c r="C144" s="48">
        <f t="shared" ref="C144:I144" si="44">IFERROR(C143/C$3,0)</f>
        <v>0</v>
      </c>
      <c r="D144" s="48">
        <f t="shared" si="44"/>
        <v>0</v>
      </c>
      <c r="E144" s="48">
        <f t="shared" si="44"/>
        <v>0</v>
      </c>
      <c r="F144" s="48">
        <f t="shared" si="44"/>
        <v>0</v>
      </c>
      <c r="G144" s="48">
        <f t="shared" si="44"/>
        <v>0</v>
      </c>
      <c r="H144" s="48">
        <f t="shared" si="44"/>
        <v>0</v>
      </c>
      <c r="I144" s="48">
        <f t="shared" si="44"/>
        <v>0</v>
      </c>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47" spans="1:47" ht="18" x14ac:dyDescent="0.2">
      <c r="A147" s="23"/>
    </row>
    <row r="148" spans="1:47" ht="18" x14ac:dyDescent="0.2">
      <c r="A148"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I53">
    <sortCondition ref="C1:I1"/>
  </sortState>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7AA2-A5B2-1142-9E17-92CB089251CC}">
  <dimension ref="A1:AU151"/>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J3" si="0">D$2*D90</f>
        <v>0</v>
      </c>
      <c r="E3">
        <f t="shared" si="0"/>
        <v>0</v>
      </c>
      <c r="F3">
        <f t="shared" si="0"/>
        <v>166240.02241630148</v>
      </c>
      <c r="G3">
        <f t="shared" si="0"/>
        <v>9229484.7714507356</v>
      </c>
      <c r="H3">
        <f t="shared" si="0"/>
        <v>148953413.29358098</v>
      </c>
      <c r="I3">
        <f t="shared" si="0"/>
        <v>54294399.990999989</v>
      </c>
      <c r="J3">
        <f t="shared" si="0"/>
        <v>55081310</v>
      </c>
    </row>
    <row r="4" spans="1:47" x14ac:dyDescent="0.2">
      <c r="A4" t="s">
        <v>1332</v>
      </c>
      <c r="C4">
        <f t="shared" ref="C4:J4" si="1">C$2*C91</f>
        <v>0</v>
      </c>
      <c r="D4">
        <f t="shared" si="1"/>
        <v>0</v>
      </c>
      <c r="E4">
        <f t="shared" si="1"/>
        <v>0</v>
      </c>
      <c r="F4">
        <f t="shared" si="1"/>
        <v>166240.02241630148</v>
      </c>
      <c r="G4">
        <f t="shared" si="1"/>
        <v>9229484.7714507356</v>
      </c>
      <c r="H4">
        <f t="shared" si="1"/>
        <v>148953413.29358098</v>
      </c>
      <c r="I4">
        <f t="shared" si="1"/>
        <v>54294399.990999989</v>
      </c>
      <c r="J4">
        <f t="shared" si="1"/>
        <v>55081310</v>
      </c>
    </row>
    <row r="5" spans="1:47" x14ac:dyDescent="0.2">
      <c r="A5" t="s">
        <v>1287</v>
      </c>
      <c r="C5">
        <f t="shared" ref="C5:J5" si="2">C$2*C92</f>
        <v>8077897.1228765734</v>
      </c>
      <c r="D5">
        <f t="shared" si="2"/>
        <v>16430518.409058431</v>
      </c>
      <c r="E5">
        <f t="shared" si="2"/>
        <v>33289610.420366857</v>
      </c>
      <c r="F5">
        <f t="shared" si="2"/>
        <v>67034134.076120026</v>
      </c>
      <c r="G5">
        <f t="shared" si="2"/>
        <v>141186828.88537663</v>
      </c>
      <c r="H5">
        <f t="shared" si="2"/>
        <v>171320717.92499819</v>
      </c>
      <c r="I5">
        <f t="shared" si="2"/>
        <v>177704181.23899996</v>
      </c>
      <c r="J5">
        <f t="shared" si="2"/>
        <v>149989630</v>
      </c>
    </row>
    <row r="6" spans="1:47" x14ac:dyDescent="0.2">
      <c r="A6" t="s">
        <v>1333</v>
      </c>
      <c r="C6">
        <f t="shared" ref="C6:J6" si="3">C$2*C93</f>
        <v>2320678.460887942</v>
      </c>
      <c r="D6">
        <f t="shared" si="3"/>
        <v>3734674.7772227977</v>
      </c>
      <c r="E6">
        <f t="shared" si="3"/>
        <v>6792458.7057820987</v>
      </c>
      <c r="F6">
        <f t="shared" si="3"/>
        <v>17665773.048772305</v>
      </c>
      <c r="G6">
        <f t="shared" si="3"/>
        <v>31833221.620268174</v>
      </c>
      <c r="H6">
        <f t="shared" si="3"/>
        <v>36789222.004391998</v>
      </c>
      <c r="I6">
        <f t="shared" si="3"/>
        <v>35851526.827999994</v>
      </c>
      <c r="J6">
        <f t="shared" si="3"/>
        <v>30570400</v>
      </c>
    </row>
    <row r="7" spans="1:47" x14ac:dyDescent="0.2">
      <c r="A7" t="s">
        <v>1334</v>
      </c>
      <c r="C7">
        <f t="shared" ref="C7:J7" si="4">C$2*C94</f>
        <v>2320678.460887942</v>
      </c>
      <c r="D7">
        <f t="shared" si="4"/>
        <v>3734674.7772227977</v>
      </c>
      <c r="E7">
        <f t="shared" si="4"/>
        <v>6792458.7057820987</v>
      </c>
      <c r="F7">
        <f t="shared" si="4"/>
        <v>17665773.048772305</v>
      </c>
      <c r="G7">
        <f t="shared" si="4"/>
        <v>31833221.620268174</v>
      </c>
      <c r="H7">
        <f t="shared" si="4"/>
        <v>36789222.004391998</v>
      </c>
      <c r="I7">
        <f t="shared" si="4"/>
        <v>35851526.827999994</v>
      </c>
      <c r="J7">
        <f t="shared" si="4"/>
        <v>30570400</v>
      </c>
    </row>
    <row r="8" spans="1:47" x14ac:dyDescent="0.2">
      <c r="A8" s="46" t="s">
        <v>1408</v>
      </c>
      <c r="C8" t="e">
        <f t="shared" ref="C8:J8" si="5">C$2*C95</f>
        <v>#DIV/0!</v>
      </c>
      <c r="D8" t="e">
        <f t="shared" si="5"/>
        <v>#DIV/0!</v>
      </c>
      <c r="E8" t="e">
        <f t="shared" si="5"/>
        <v>#DIV/0!</v>
      </c>
      <c r="F8">
        <f t="shared" si="5"/>
        <v>106.26666666666668</v>
      </c>
      <c r="G8">
        <f t="shared" si="5"/>
        <v>3.4490789473684207</v>
      </c>
      <c r="H8">
        <f t="shared" si="5"/>
        <v>0.24698475309110218</v>
      </c>
      <c r="I8">
        <f t="shared" si="5"/>
        <v>0.66031721197661009</v>
      </c>
      <c r="J8">
        <f t="shared" si="5"/>
        <v>0.5550049554013875</v>
      </c>
    </row>
    <row r="9" spans="1:47" x14ac:dyDescent="0.2">
      <c r="A9" t="s">
        <v>1335</v>
      </c>
      <c r="C9">
        <f t="shared" ref="C9:J9" si="6">C$2*C96</f>
        <v>2320678.460887942</v>
      </c>
      <c r="D9">
        <f t="shared" si="6"/>
        <v>3734674.7772227977</v>
      </c>
      <c r="E9">
        <f t="shared" si="6"/>
        <v>6792458.7057820987</v>
      </c>
      <c r="F9">
        <f t="shared" si="6"/>
        <v>17665773.048772305</v>
      </c>
      <c r="G9">
        <f t="shared" si="6"/>
        <v>31833221.620268174</v>
      </c>
      <c r="H9">
        <f t="shared" si="6"/>
        <v>36789222.004391998</v>
      </c>
      <c r="I9">
        <f t="shared" si="6"/>
        <v>35851526.827999994</v>
      </c>
      <c r="J9">
        <f t="shared" si="6"/>
        <v>30570400</v>
      </c>
    </row>
    <row r="10" spans="1:47" x14ac:dyDescent="0.2">
      <c r="A10" s="46" t="s">
        <v>1409</v>
      </c>
      <c r="C10" t="e">
        <f t="shared" ref="C10:J10" si="7">C$2*C97</f>
        <v>#DIV/0!</v>
      </c>
      <c r="D10" t="e">
        <f t="shared" si="7"/>
        <v>#DIV/0!</v>
      </c>
      <c r="E10" t="e">
        <f t="shared" si="7"/>
        <v>#DIV/0!</v>
      </c>
      <c r="F10">
        <f t="shared" si="7"/>
        <v>106.26666666666668</v>
      </c>
      <c r="G10">
        <f t="shared" si="7"/>
        <v>3.4490789473684207</v>
      </c>
      <c r="H10">
        <f t="shared" si="7"/>
        <v>0.24698475309110218</v>
      </c>
      <c r="I10">
        <f t="shared" si="7"/>
        <v>0.66031721197661009</v>
      </c>
      <c r="J10">
        <f t="shared" si="7"/>
        <v>0.5550049554013875</v>
      </c>
    </row>
    <row r="11" spans="1:47" x14ac:dyDescent="0.2">
      <c r="A11" t="s">
        <v>1336</v>
      </c>
      <c r="C11">
        <f t="shared" ref="C11:J11" si="8">C$2*C98</f>
        <v>5757218.6619886318</v>
      </c>
      <c r="D11">
        <f t="shared" si="8"/>
        <v>12695843.631835632</v>
      </c>
      <c r="E11">
        <f t="shared" si="8"/>
        <v>26497151.714584757</v>
      </c>
      <c r="F11">
        <f t="shared" si="8"/>
        <v>49368361.027347721</v>
      </c>
      <c r="G11">
        <f t="shared" si="8"/>
        <v>109353607.26510847</v>
      </c>
      <c r="H11">
        <f t="shared" si="8"/>
        <v>134531495.9206062</v>
      </c>
      <c r="I11">
        <f t="shared" si="8"/>
        <v>141852654.41099998</v>
      </c>
      <c r="J11">
        <f t="shared" si="8"/>
        <v>119419230</v>
      </c>
    </row>
    <row r="12" spans="1:47" x14ac:dyDescent="0.2">
      <c r="A12" t="s">
        <v>1293</v>
      </c>
      <c r="C12">
        <f t="shared" ref="C12:J12" si="9">C$2*C99</f>
        <v>-8077897.1228765734</v>
      </c>
      <c r="D12">
        <f t="shared" si="9"/>
        <v>-16430518.409058431</v>
      </c>
      <c r="E12">
        <f t="shared" si="9"/>
        <v>-33289610.420366857</v>
      </c>
      <c r="F12">
        <f t="shared" si="9"/>
        <v>-66867894.053703725</v>
      </c>
      <c r="G12">
        <f t="shared" si="9"/>
        <v>-131957344.1139259</v>
      </c>
      <c r="H12">
        <f t="shared" si="9"/>
        <v>-22367304.631417196</v>
      </c>
      <c r="I12">
        <f t="shared" si="9"/>
        <v>-123409781.24799998</v>
      </c>
      <c r="J12">
        <f t="shared" si="9"/>
        <v>-94908320</v>
      </c>
    </row>
    <row r="13" spans="1:47" x14ac:dyDescent="0.2">
      <c r="A13" s="46" t="s">
        <v>1410</v>
      </c>
      <c r="C13" t="e">
        <f t="shared" ref="C13:J13" si="10">C$2*C100</f>
        <v>#DIV/0!</v>
      </c>
      <c r="D13" t="e">
        <f t="shared" si="10"/>
        <v>#DIV/0!</v>
      </c>
      <c r="E13" t="e">
        <f t="shared" si="10"/>
        <v>#DIV/0!</v>
      </c>
      <c r="F13">
        <f t="shared" si="10"/>
        <v>-402.237037037037</v>
      </c>
      <c r="G13">
        <f t="shared" si="10"/>
        <v>-14.29736842105263</v>
      </c>
      <c r="H13">
        <f t="shared" si="10"/>
        <v>-0.15016308882651899</v>
      </c>
      <c r="I13">
        <f t="shared" si="10"/>
        <v>-2.2729744000938732</v>
      </c>
      <c r="J13">
        <f t="shared" si="10"/>
        <v>-1.7230585111356282</v>
      </c>
    </row>
    <row r="14" spans="1:47" x14ac:dyDescent="0.2">
      <c r="A14" t="s">
        <v>1295</v>
      </c>
      <c r="C14">
        <f t="shared" ref="C14:J14" si="11">C$2*C101</f>
        <v>0</v>
      </c>
      <c r="D14">
        <f t="shared" si="11"/>
        <v>0</v>
      </c>
      <c r="E14">
        <f t="shared" si="11"/>
        <v>0</v>
      </c>
      <c r="F14">
        <f t="shared" si="11"/>
        <v>295537.81762898038</v>
      </c>
      <c r="G14">
        <f t="shared" si="11"/>
        <v>314531.12576391321</v>
      </c>
      <c r="H14">
        <f t="shared" si="11"/>
        <v>6362411.2133516995</v>
      </c>
      <c r="I14">
        <f t="shared" si="11"/>
        <v>14158401.217999998</v>
      </c>
      <c r="J14">
        <f t="shared" si="11"/>
        <v>10702730</v>
      </c>
    </row>
    <row r="15" spans="1:47" x14ac:dyDescent="0.2">
      <c r="A15" t="s">
        <v>1337</v>
      </c>
      <c r="C15">
        <f t="shared" ref="C15:J15" si="12">C$2*C102</f>
        <v>0</v>
      </c>
      <c r="D15">
        <f t="shared" si="12"/>
        <v>0</v>
      </c>
      <c r="E15">
        <f t="shared" si="12"/>
        <v>0</v>
      </c>
      <c r="F15">
        <f t="shared" si="12"/>
        <v>295537.81762898038</v>
      </c>
      <c r="G15">
        <f t="shared" si="12"/>
        <v>314531.12576391321</v>
      </c>
      <c r="H15">
        <f t="shared" si="12"/>
        <v>6362411.2133516995</v>
      </c>
      <c r="I15">
        <f t="shared" si="12"/>
        <v>14158401.217999998</v>
      </c>
      <c r="J15">
        <f t="shared" si="12"/>
        <v>10702730</v>
      </c>
    </row>
    <row r="16" spans="1:47" x14ac:dyDescent="0.2">
      <c r="A16" s="46"/>
      <c r="C16" t="e">
        <f t="shared" ref="C16:J16" si="13">C$2*C103</f>
        <v>#DIV/0!</v>
      </c>
      <c r="D16" t="e">
        <f t="shared" si="13"/>
        <v>#DIV/0!</v>
      </c>
      <c r="E16" t="e">
        <f t="shared" si="13"/>
        <v>#DIV/0!</v>
      </c>
      <c r="F16">
        <f t="shared" si="13"/>
        <v>1.7777777777777777</v>
      </c>
      <c r="G16">
        <f t="shared" si="13"/>
        <v>3.4078947368421049E-2</v>
      </c>
      <c r="H16">
        <f t="shared" si="13"/>
        <v>4.2714101494348782E-2</v>
      </c>
      <c r="I16">
        <f t="shared" si="13"/>
        <v>0.26077093071010893</v>
      </c>
      <c r="J16">
        <f t="shared" si="13"/>
        <v>0.19430783327411785</v>
      </c>
    </row>
    <row r="17" spans="1:10" x14ac:dyDescent="0.2">
      <c r="A17" t="s">
        <v>1298</v>
      </c>
      <c r="C17">
        <f t="shared" ref="C17:J17" si="14">C$2*C104</f>
        <v>-2120529.7548474371</v>
      </c>
      <c r="D17">
        <f t="shared" si="14"/>
        <v>-1830170.0692773354</v>
      </c>
      <c r="E17">
        <f t="shared" si="14"/>
        <v>-812772.83658931102</v>
      </c>
      <c r="F17">
        <f t="shared" si="14"/>
        <v>-837357.14994877786</v>
      </c>
      <c r="G17">
        <f t="shared" si="14"/>
        <v>-224665.08983136658</v>
      </c>
      <c r="H17">
        <f t="shared" si="14"/>
        <v>299420.87933549995</v>
      </c>
      <c r="I17">
        <f t="shared" si="14"/>
        <v>-306868.00299999997</v>
      </c>
      <c r="J17">
        <f t="shared" si="14"/>
        <v>-1540880</v>
      </c>
    </row>
    <row r="18" spans="1:10" x14ac:dyDescent="0.2">
      <c r="A18" t="s">
        <v>1339</v>
      </c>
      <c r="C18">
        <f t="shared" ref="C18:J18" si="15">C$2*C105</f>
        <v>-192299.73717617107</v>
      </c>
      <c r="D18">
        <f t="shared" si="15"/>
        <v>-374236.45674298453</v>
      </c>
      <c r="E18">
        <f t="shared" si="15"/>
        <v>898593.57088756119</v>
      </c>
      <c r="F18">
        <f t="shared" si="15"/>
        <v>-817654.62877351244</v>
      </c>
      <c r="G18">
        <f t="shared" si="15"/>
        <v>-174874.44830117183</v>
      </c>
      <c r="H18">
        <f t="shared" si="15"/>
        <v>348006.15409559995</v>
      </c>
      <c r="I18">
        <f t="shared" si="15"/>
        <v>-180510.58999999997</v>
      </c>
      <c r="J18">
        <f t="shared" si="15"/>
        <v>-2060</v>
      </c>
    </row>
    <row r="19" spans="1:10" x14ac:dyDescent="0.2">
      <c r="A19" t="s">
        <v>1341</v>
      </c>
      <c r="C19">
        <f t="shared" ref="C19:J19" si="16">C$2*C106</f>
        <v>0</v>
      </c>
      <c r="D19">
        <f t="shared" si="16"/>
        <v>0</v>
      </c>
      <c r="E19">
        <f t="shared" si="16"/>
        <v>0</v>
      </c>
      <c r="F19">
        <f t="shared" si="16"/>
        <v>0</v>
      </c>
      <c r="G19">
        <f t="shared" si="16"/>
        <v>0</v>
      </c>
      <c r="H19">
        <f t="shared" si="16"/>
        <v>0</v>
      </c>
      <c r="I19">
        <f t="shared" si="16"/>
        <v>0</v>
      </c>
      <c r="J19">
        <f t="shared" si="16"/>
        <v>-1420370</v>
      </c>
    </row>
    <row r="20" spans="1:10" x14ac:dyDescent="0.2">
      <c r="A20" t="s">
        <v>1360</v>
      </c>
      <c r="C20">
        <f t="shared" ref="C20:J20" si="17">C$2*C107</f>
        <v>0</v>
      </c>
      <c r="D20">
        <f t="shared" si="17"/>
        <v>0</v>
      </c>
      <c r="E20">
        <f t="shared" si="17"/>
        <v>0</v>
      </c>
      <c r="F20">
        <f t="shared" si="17"/>
        <v>0</v>
      </c>
      <c r="G20">
        <f t="shared" si="17"/>
        <v>0</v>
      </c>
      <c r="H20">
        <f t="shared" si="17"/>
        <v>0</v>
      </c>
      <c r="I20">
        <f t="shared" si="17"/>
        <v>0</v>
      </c>
      <c r="J20">
        <f t="shared" si="17"/>
        <v>1420370</v>
      </c>
    </row>
    <row r="21" spans="1:10" x14ac:dyDescent="0.2">
      <c r="A21" t="s">
        <v>1344</v>
      </c>
      <c r="C21">
        <f t="shared" ref="C21:J21" si="18">C$2*C108</f>
        <v>-1928230.0176712663</v>
      </c>
      <c r="D21">
        <f t="shared" si="18"/>
        <v>-1455933.6125343507</v>
      </c>
      <c r="E21">
        <f t="shared" si="18"/>
        <v>-1711366.4074768722</v>
      </c>
      <c r="F21">
        <f t="shared" si="18"/>
        <v>-19702.521175265359</v>
      </c>
      <c r="G21">
        <f t="shared" si="18"/>
        <v>-49790.641530194756</v>
      </c>
      <c r="H21">
        <f t="shared" si="18"/>
        <v>-48585.274760099994</v>
      </c>
      <c r="I21">
        <f t="shared" si="18"/>
        <v>-126357.41299999999</v>
      </c>
      <c r="J21">
        <f t="shared" si="18"/>
        <v>-118450</v>
      </c>
    </row>
    <row r="22" spans="1:10" x14ac:dyDescent="0.2">
      <c r="A22" t="s">
        <v>1304</v>
      </c>
      <c r="C22">
        <f t="shared" ref="C22:J22" si="19">C$2*C109</f>
        <v>-10198426.87772401</v>
      </c>
      <c r="D22">
        <f t="shared" si="19"/>
        <v>-18260688.478335764</v>
      </c>
      <c r="E22">
        <f t="shared" si="19"/>
        <v>-34102383.256956168</v>
      </c>
      <c r="F22">
        <f t="shared" si="19"/>
        <v>-67409713.386023521</v>
      </c>
      <c r="G22">
        <f t="shared" si="19"/>
        <v>-131867478.07799336</v>
      </c>
      <c r="H22">
        <f t="shared" si="19"/>
        <v>-15705472.538729999</v>
      </c>
      <c r="I22">
        <f t="shared" si="19"/>
        <v>-109558248.03299999</v>
      </c>
      <c r="J22">
        <f t="shared" si="19"/>
        <v>-85746470</v>
      </c>
    </row>
    <row r="23" spans="1:10" x14ac:dyDescent="0.2">
      <c r="A23" t="s">
        <v>1305</v>
      </c>
      <c r="C23">
        <f t="shared" ref="C23:J23" si="20">C$2*C110</f>
        <v>0</v>
      </c>
      <c r="D23">
        <f t="shared" si="20"/>
        <v>44857.10954111116</v>
      </c>
      <c r="E23">
        <f t="shared" si="20"/>
        <v>246103.57629645287</v>
      </c>
      <c r="F23">
        <f t="shared" si="20"/>
        <v>-1631615.0348266626</v>
      </c>
      <c r="G23">
        <f t="shared" si="20"/>
        <v>-2037773.085065044</v>
      </c>
      <c r="H23">
        <f t="shared" si="20"/>
        <v>17114445.506772898</v>
      </c>
      <c r="I23">
        <f t="shared" si="20"/>
        <v>-9963122.7409999985</v>
      </c>
      <c r="J23">
        <f t="shared" si="20"/>
        <v>1483200</v>
      </c>
    </row>
    <row r="24" spans="1:10" x14ac:dyDescent="0.2">
      <c r="A24" t="s">
        <v>1306</v>
      </c>
      <c r="C24">
        <f t="shared" ref="C24:J24" si="21">C$2*C111</f>
        <v>-10198426.87772401</v>
      </c>
      <c r="D24">
        <f t="shared" si="21"/>
        <v>-18305545.587876879</v>
      </c>
      <c r="E24">
        <f t="shared" si="21"/>
        <v>-34348486.833252624</v>
      </c>
      <c r="F24">
        <f t="shared" si="21"/>
        <v>-65778098.351196863</v>
      </c>
      <c r="G24">
        <f t="shared" si="21"/>
        <v>-129829704.99292831</v>
      </c>
      <c r="H24">
        <f t="shared" si="21"/>
        <v>-32819918.045502897</v>
      </c>
      <c r="I24">
        <f t="shared" si="21"/>
        <v>-99595125.291999981</v>
      </c>
      <c r="J24">
        <f t="shared" si="21"/>
        <v>-87229670</v>
      </c>
    </row>
    <row r="25" spans="1:10" x14ac:dyDescent="0.2">
      <c r="A25" t="s">
        <v>1345</v>
      </c>
      <c r="C25">
        <f t="shared" ref="C25:J25" si="22">C$2*C112</f>
        <v>-10198426.87772401</v>
      </c>
      <c r="D25">
        <f t="shared" si="22"/>
        <v>-18305545.587876879</v>
      </c>
      <c r="E25">
        <f t="shared" si="22"/>
        <v>-34348486.833252624</v>
      </c>
      <c r="F25">
        <f t="shared" si="22"/>
        <v>-65778098.351196863</v>
      </c>
      <c r="G25">
        <f t="shared" si="22"/>
        <v>-129829704.99292831</v>
      </c>
      <c r="H25">
        <f t="shared" si="22"/>
        <v>-32819918.045502897</v>
      </c>
      <c r="I25">
        <f t="shared" si="22"/>
        <v>-99595125.291999981</v>
      </c>
      <c r="J25">
        <f t="shared" si="22"/>
        <v>-87229670</v>
      </c>
    </row>
    <row r="26" spans="1:10" x14ac:dyDescent="0.2">
      <c r="A26" t="s">
        <v>1346</v>
      </c>
      <c r="C26">
        <f t="shared" ref="C26:J26" si="23">C$2*C113</f>
        <v>-10198426.87772401</v>
      </c>
      <c r="D26">
        <f t="shared" si="23"/>
        <v>-18305545.587876879</v>
      </c>
      <c r="E26">
        <f t="shared" si="23"/>
        <v>-34348486.833252624</v>
      </c>
      <c r="F26">
        <f t="shared" si="23"/>
        <v>-65778098.351196863</v>
      </c>
      <c r="G26">
        <f t="shared" si="23"/>
        <v>-129829704.99292831</v>
      </c>
      <c r="H26">
        <f t="shared" si="23"/>
        <v>-32819918.045502897</v>
      </c>
      <c r="I26">
        <f t="shared" si="23"/>
        <v>-99595125.291999981</v>
      </c>
      <c r="J26">
        <f t="shared" si="23"/>
        <v>-87229670</v>
      </c>
    </row>
    <row r="27" spans="1:10" x14ac:dyDescent="0.2">
      <c r="A27" t="s">
        <v>1347</v>
      </c>
      <c r="C27">
        <f t="shared" ref="C27:J27" si="24">C$2*C114</f>
        <v>-10198426.87772401</v>
      </c>
      <c r="D27">
        <f t="shared" si="24"/>
        <v>-18305545.587876879</v>
      </c>
      <c r="E27">
        <f t="shared" si="24"/>
        <v>-34348486.833252624</v>
      </c>
      <c r="F27">
        <f t="shared" si="24"/>
        <v>-65778098.351196863</v>
      </c>
      <c r="G27">
        <f t="shared" si="24"/>
        <v>-129829704.99292831</v>
      </c>
      <c r="H27">
        <f t="shared" si="24"/>
        <v>-32819918.045502897</v>
      </c>
      <c r="I27">
        <f t="shared" si="24"/>
        <v>-99595125.291999981</v>
      </c>
      <c r="J27">
        <f t="shared" si="24"/>
        <v>-87229670</v>
      </c>
    </row>
    <row r="28" spans="1:10" x14ac:dyDescent="0.2">
      <c r="A28" t="s">
        <v>1348</v>
      </c>
      <c r="C28">
        <f t="shared" ref="C28:J28" si="25">C$2*C115</f>
        <v>0</v>
      </c>
      <c r="D28">
        <f t="shared" si="25"/>
        <v>0</v>
      </c>
      <c r="E28">
        <f t="shared" si="25"/>
        <v>-1703793.9897446737</v>
      </c>
      <c r="F28">
        <f t="shared" si="25"/>
        <v>0</v>
      </c>
      <c r="G28">
        <f t="shared" si="25"/>
        <v>0</v>
      </c>
      <c r="H28">
        <f t="shared" si="25"/>
        <v>0</v>
      </c>
      <c r="I28">
        <f t="shared" si="25"/>
        <v>0</v>
      </c>
      <c r="J28">
        <f t="shared" si="25"/>
        <v>0</v>
      </c>
    </row>
    <row r="29" spans="1:10" x14ac:dyDescent="0.2">
      <c r="A29" t="s">
        <v>1312</v>
      </c>
      <c r="C29">
        <f t="shared" ref="C29:J29" si="26">C$2*C116</f>
        <v>-10198426.87772401</v>
      </c>
      <c r="D29">
        <f t="shared" si="26"/>
        <v>-18305545.587876879</v>
      </c>
      <c r="E29">
        <f t="shared" si="26"/>
        <v>-34348486.833252624</v>
      </c>
      <c r="F29">
        <f t="shared" si="26"/>
        <v>-65778098.351196863</v>
      </c>
      <c r="G29">
        <f t="shared" si="26"/>
        <v>-129829704.99292831</v>
      </c>
      <c r="H29">
        <f t="shared" si="26"/>
        <v>-32819918.045502897</v>
      </c>
      <c r="I29">
        <f t="shared" si="26"/>
        <v>-99595125.291999981</v>
      </c>
      <c r="J29">
        <f t="shared" si="26"/>
        <v>-87229670</v>
      </c>
    </row>
    <row r="30" spans="1:10" x14ac:dyDescent="0.2">
      <c r="A30" t="s">
        <v>1313</v>
      </c>
      <c r="C30">
        <f t="shared" ref="C30:J30" si="27">C$2*C117</f>
        <v>-0.64623176983012587</v>
      </c>
      <c r="D30">
        <f t="shared" si="27"/>
        <v>-1.1598766895630173</v>
      </c>
      <c r="E30">
        <f t="shared" si="27"/>
        <v>-1.4804076666448165</v>
      </c>
      <c r="F30">
        <f t="shared" si="27"/>
        <v>-3.2755441453878662</v>
      </c>
      <c r="G30">
        <f t="shared" si="27"/>
        <v>-3.4367686714744186</v>
      </c>
      <c r="H30">
        <f t="shared" si="27"/>
        <v>-0.77962417638299986</v>
      </c>
      <c r="I30">
        <f t="shared" si="27"/>
        <v>-2.3678742099999996</v>
      </c>
      <c r="J30">
        <f t="shared" si="27"/>
        <v>-2.06</v>
      </c>
    </row>
    <row r="31" spans="1:10" x14ac:dyDescent="0.2">
      <c r="A31" t="s">
        <v>1314</v>
      </c>
      <c r="C31">
        <f t="shared" ref="C31:J31" si="28">C$2*C118</f>
        <v>-0.64623176983012587</v>
      </c>
      <c r="D31">
        <f t="shared" si="28"/>
        <v>-1.1598766895630173</v>
      </c>
      <c r="E31">
        <f t="shared" si="28"/>
        <v>-1.4804076666448165</v>
      </c>
      <c r="F31">
        <f t="shared" si="28"/>
        <v>-3.2755441453878662</v>
      </c>
      <c r="G31">
        <f t="shared" si="28"/>
        <v>-3.4367686714744186</v>
      </c>
      <c r="H31">
        <f t="shared" si="28"/>
        <v>-0.77962417638299986</v>
      </c>
      <c r="I31">
        <f t="shared" si="28"/>
        <v>-2.3678742099999996</v>
      </c>
      <c r="J31">
        <f t="shared" si="28"/>
        <v>-2.06</v>
      </c>
    </row>
    <row r="32" spans="1:10" x14ac:dyDescent="0.2">
      <c r="A32" t="s">
        <v>1315</v>
      </c>
      <c r="C32">
        <f t="shared" ref="C32:J32" si="29">C$2*C119</f>
        <v>20656695.177863259</v>
      </c>
      <c r="D32">
        <f t="shared" si="29"/>
        <v>20237773.271150447</v>
      </c>
      <c r="E32">
        <f t="shared" si="29"/>
        <v>29270485.343451753</v>
      </c>
      <c r="F32">
        <f t="shared" si="29"/>
        <v>24684306.117246352</v>
      </c>
      <c r="G32">
        <f t="shared" si="29"/>
        <v>45926541.64177271</v>
      </c>
      <c r="H32">
        <f t="shared" si="29"/>
        <v>47367300.676150046</v>
      </c>
      <c r="I32">
        <f t="shared" si="29"/>
        <v>44695795.026310995</v>
      </c>
      <c r="J32">
        <f t="shared" si="29"/>
        <v>43683417.550000004</v>
      </c>
    </row>
    <row r="33" spans="1:10" x14ac:dyDescent="0.2">
      <c r="A33" s="46" t="s">
        <v>1411</v>
      </c>
      <c r="C33" t="e">
        <f t="shared" ref="C33:J33" si="30">C$2*C120</f>
        <v>#DIV/0!</v>
      </c>
      <c r="D33" t="e">
        <f t="shared" si="30"/>
        <v>#DIV/0!</v>
      </c>
      <c r="E33" t="e">
        <f t="shared" si="30"/>
        <v>#DIV/0!</v>
      </c>
      <c r="F33">
        <f t="shared" si="30"/>
        <v>148.48594074074074</v>
      </c>
      <c r="G33">
        <f t="shared" si="30"/>
        <v>4.9760677631578938</v>
      </c>
      <c r="H33">
        <f t="shared" si="30"/>
        <v>0.31800077372373509</v>
      </c>
      <c r="I33">
        <f t="shared" si="30"/>
        <v>0.82321187882580726</v>
      </c>
      <c r="J33">
        <f t="shared" si="30"/>
        <v>0.79307150737700327</v>
      </c>
    </row>
    <row r="34" spans="1:10" x14ac:dyDescent="0.2">
      <c r="A34" t="s">
        <v>1316</v>
      </c>
      <c r="C34">
        <f t="shared" ref="C34:J34" si="31">C$2*C121</f>
        <v>20656695.177863259</v>
      </c>
      <c r="D34">
        <f t="shared" si="31"/>
        <v>20237773.271150447</v>
      </c>
      <c r="E34">
        <f t="shared" si="31"/>
        <v>29270485.343451753</v>
      </c>
      <c r="F34">
        <f t="shared" si="31"/>
        <v>24684306.117246352</v>
      </c>
      <c r="G34">
        <f t="shared" si="31"/>
        <v>45926541.64177271</v>
      </c>
      <c r="H34">
        <f t="shared" si="31"/>
        <v>47367300.676150046</v>
      </c>
      <c r="I34">
        <f t="shared" si="31"/>
        <v>44695795.026310995</v>
      </c>
      <c r="J34">
        <f t="shared" si="31"/>
        <v>43683417.550000004</v>
      </c>
    </row>
    <row r="35" spans="1:10" x14ac:dyDescent="0.2">
      <c r="A35" t="s">
        <v>1317</v>
      </c>
      <c r="C35">
        <f t="shared" ref="C35:J35" si="32">C$2*C122</f>
        <v>-8077897.1228765734</v>
      </c>
      <c r="D35">
        <f t="shared" si="32"/>
        <v>-16430518.409058431</v>
      </c>
      <c r="E35">
        <f t="shared" si="32"/>
        <v>-33289610.420366857</v>
      </c>
      <c r="F35">
        <f t="shared" si="32"/>
        <v>-66867894.053703725</v>
      </c>
      <c r="G35">
        <f t="shared" si="32"/>
        <v>-131957344.1139259</v>
      </c>
      <c r="H35">
        <f t="shared" si="32"/>
        <v>-22367304.631417196</v>
      </c>
      <c r="I35">
        <f t="shared" si="32"/>
        <v>-123409781.24799998</v>
      </c>
      <c r="J35">
        <f t="shared" si="32"/>
        <v>-96328690</v>
      </c>
    </row>
    <row r="36" spans="1:10" x14ac:dyDescent="0.2">
      <c r="A36" t="s">
        <v>1318</v>
      </c>
      <c r="C36">
        <f t="shared" ref="C36:J36" si="33">C$2*C123</f>
        <v>8077897.1228765734</v>
      </c>
      <c r="D36">
        <f t="shared" si="33"/>
        <v>16430518.409058431</v>
      </c>
      <c r="E36">
        <f t="shared" si="33"/>
        <v>33289610.420366857</v>
      </c>
      <c r="F36">
        <f t="shared" si="33"/>
        <v>67034134.076120026</v>
      </c>
      <c r="G36">
        <f t="shared" si="33"/>
        <v>141186828.88537663</v>
      </c>
      <c r="H36">
        <f t="shared" si="33"/>
        <v>171320717.92499819</v>
      </c>
      <c r="I36">
        <f t="shared" si="33"/>
        <v>177704181.23899996</v>
      </c>
      <c r="J36">
        <f t="shared" si="33"/>
        <v>149989630</v>
      </c>
    </row>
    <row r="37" spans="1:10" x14ac:dyDescent="0.2">
      <c r="A37" t="s">
        <v>1319</v>
      </c>
      <c r="C37">
        <f t="shared" ref="C37:J37" si="34">C$2*C124</f>
        <v>-10198426.87772401</v>
      </c>
      <c r="D37">
        <f t="shared" si="34"/>
        <v>-18305545.587876879</v>
      </c>
      <c r="E37">
        <f t="shared" si="34"/>
        <v>-34348486.833252624</v>
      </c>
      <c r="F37">
        <f t="shared" si="34"/>
        <v>-65778098.351196863</v>
      </c>
      <c r="G37">
        <f t="shared" si="34"/>
        <v>-129829704.99292831</v>
      </c>
      <c r="H37">
        <f t="shared" si="34"/>
        <v>-32819918.045502897</v>
      </c>
      <c r="I37">
        <f t="shared" si="34"/>
        <v>-99595125.291999981</v>
      </c>
      <c r="J37">
        <f t="shared" si="34"/>
        <v>-87229670</v>
      </c>
    </row>
    <row r="38" spans="1:10" x14ac:dyDescent="0.2">
      <c r="A38" t="s">
        <v>1320</v>
      </c>
      <c r="C38">
        <f t="shared" ref="C38:J38" si="35">C$2*C125</f>
        <v>-10006127.14054784</v>
      </c>
      <c r="D38">
        <f t="shared" si="35"/>
        <v>-18030481.792170782</v>
      </c>
      <c r="E38">
        <f t="shared" si="35"/>
        <v>-35008953.107854977</v>
      </c>
      <c r="F38">
        <f t="shared" si="35"/>
        <v>-64980234.603249051</v>
      </c>
      <c r="G38">
        <f t="shared" si="35"/>
        <v>-129657532.9122657</v>
      </c>
      <c r="H38">
        <f t="shared" si="35"/>
        <v>-33076711.786610041</v>
      </c>
      <c r="I38">
        <f t="shared" si="35"/>
        <v>-99431030.163038611</v>
      </c>
      <c r="J38">
        <f t="shared" si="35"/>
        <v>-86020604.5</v>
      </c>
    </row>
    <row r="39" spans="1:10" x14ac:dyDescent="0.2">
      <c r="A39" t="s">
        <v>1321</v>
      </c>
      <c r="C39">
        <f t="shared" ref="C39:J39" si="36">C$2*C126</f>
        <v>0</v>
      </c>
      <c r="D39">
        <f t="shared" si="36"/>
        <v>0</v>
      </c>
      <c r="E39">
        <f t="shared" si="36"/>
        <v>0</v>
      </c>
      <c r="F39">
        <f t="shared" si="36"/>
        <v>295537.81762898038</v>
      </c>
      <c r="G39">
        <f t="shared" si="36"/>
        <v>314531.12576391321</v>
      </c>
      <c r="H39">
        <f t="shared" si="36"/>
        <v>6362411.2133516995</v>
      </c>
      <c r="I39">
        <f t="shared" si="36"/>
        <v>14158401.217999998</v>
      </c>
      <c r="J39">
        <f t="shared" si="36"/>
        <v>10702730</v>
      </c>
    </row>
    <row r="40" spans="1:10" x14ac:dyDescent="0.2">
      <c r="A40" t="s">
        <v>1323</v>
      </c>
      <c r="C40">
        <f t="shared" ref="C40:J40" si="37">C$2*C127</f>
        <v>0</v>
      </c>
      <c r="D40">
        <f t="shared" si="37"/>
        <v>0</v>
      </c>
      <c r="E40">
        <f t="shared" si="37"/>
        <v>0</v>
      </c>
      <c r="F40">
        <f t="shared" si="37"/>
        <v>295537.81762898038</v>
      </c>
      <c r="G40">
        <f t="shared" si="37"/>
        <v>314531.12576391321</v>
      </c>
      <c r="H40">
        <f t="shared" si="37"/>
        <v>6362411.2133516995</v>
      </c>
      <c r="I40">
        <f t="shared" si="37"/>
        <v>14158401.217999998</v>
      </c>
      <c r="J40">
        <f t="shared" si="37"/>
        <v>10702730</v>
      </c>
    </row>
    <row r="41" spans="1:10" x14ac:dyDescent="0.2">
      <c r="A41" t="s">
        <v>1281</v>
      </c>
      <c r="C41">
        <f t="shared" ref="C41:J41" si="38">C$2*C128</f>
        <v>-8077897.1228765734</v>
      </c>
      <c r="D41">
        <f t="shared" si="38"/>
        <v>-16430518.409058431</v>
      </c>
      <c r="E41">
        <f t="shared" si="38"/>
        <v>-33289610.420366857</v>
      </c>
      <c r="F41">
        <f t="shared" si="38"/>
        <v>-66867894.053703725</v>
      </c>
      <c r="G41">
        <f t="shared" si="38"/>
        <v>-131957344.1139259</v>
      </c>
      <c r="H41">
        <f t="shared" si="38"/>
        <v>-22367304.631417196</v>
      </c>
      <c r="I41">
        <f t="shared" si="38"/>
        <v>-123409781.24799998</v>
      </c>
      <c r="J41">
        <f t="shared" si="38"/>
        <v>-94908320</v>
      </c>
    </row>
    <row r="90" spans="1:47" x14ac:dyDescent="0.2">
      <c r="A90" t="s">
        <v>1285</v>
      </c>
      <c r="B90" s="19">
        <v>250000</v>
      </c>
      <c r="C90">
        <v>0</v>
      </c>
      <c r="D90">
        <v>0</v>
      </c>
      <c r="E90">
        <v>0</v>
      </c>
      <c r="F90" s="19">
        <v>135000</v>
      </c>
      <c r="G90" s="19">
        <v>7600000</v>
      </c>
      <c r="H90" s="19">
        <v>131830000</v>
      </c>
      <c r="I90" s="19">
        <v>51133000</v>
      </c>
      <c r="J90" s="19">
        <v>53477000</v>
      </c>
    </row>
    <row r="91" spans="1:47" x14ac:dyDescent="0.2">
      <c r="A91" t="s">
        <v>1332</v>
      </c>
      <c r="B91" s="19">
        <v>250000</v>
      </c>
      <c r="C91">
        <v>0</v>
      </c>
      <c r="D91">
        <v>0</v>
      </c>
      <c r="E91">
        <v>0</v>
      </c>
      <c r="F91" s="19">
        <v>135000</v>
      </c>
      <c r="G91" s="19">
        <v>7600000</v>
      </c>
      <c r="H91" s="19">
        <v>131830000</v>
      </c>
      <c r="I91" s="19">
        <v>51133000</v>
      </c>
      <c r="J91" s="19">
        <v>53477000</v>
      </c>
    </row>
    <row r="92" spans="1:47" x14ac:dyDescent="0.2">
      <c r="A92" t="s">
        <v>1287</v>
      </c>
      <c r="B92" s="19">
        <v>113875000</v>
      </c>
      <c r="C92" s="19">
        <v>6175000</v>
      </c>
      <c r="D92" s="19">
        <v>12820000</v>
      </c>
      <c r="E92" s="19">
        <v>26377000</v>
      </c>
      <c r="F92" s="19">
        <v>54437000</v>
      </c>
      <c r="G92" s="19">
        <v>116260000</v>
      </c>
      <c r="H92" s="19">
        <v>151626000</v>
      </c>
      <c r="I92" s="19">
        <v>167357000</v>
      </c>
      <c r="J92" s="19">
        <v>145621000</v>
      </c>
    </row>
    <row r="93" spans="1:47" x14ac:dyDescent="0.2">
      <c r="A93" t="s">
        <v>1333</v>
      </c>
      <c r="B93" s="19">
        <v>26426000</v>
      </c>
      <c r="C93" s="19">
        <v>1774000</v>
      </c>
      <c r="D93" s="19">
        <v>2914000</v>
      </c>
      <c r="E93" s="19">
        <v>5382000</v>
      </c>
      <c r="F93" s="19">
        <v>14346000</v>
      </c>
      <c r="G93" s="19">
        <v>26213000</v>
      </c>
      <c r="H93" s="19">
        <v>32560000</v>
      </c>
      <c r="I93" s="19">
        <v>33764000</v>
      </c>
      <c r="J93" s="19">
        <v>29680000</v>
      </c>
    </row>
    <row r="94" spans="1:47" x14ac:dyDescent="0.2">
      <c r="A94" t="s">
        <v>1334</v>
      </c>
      <c r="B94" s="19">
        <v>26426000</v>
      </c>
      <c r="C94" s="19">
        <v>1774000</v>
      </c>
      <c r="D94" s="19">
        <v>2914000</v>
      </c>
      <c r="E94" s="19">
        <v>5382000</v>
      </c>
      <c r="F94" s="19">
        <v>14346000</v>
      </c>
      <c r="G94" s="19">
        <v>26213000</v>
      </c>
      <c r="H94" s="19">
        <v>32560000</v>
      </c>
      <c r="I94" s="19">
        <v>33764000</v>
      </c>
      <c r="J94" s="19">
        <v>29680000</v>
      </c>
    </row>
    <row r="95" spans="1:47" x14ac:dyDescent="0.2">
      <c r="A95" s="46" t="s">
        <v>1408</v>
      </c>
      <c r="B95" s="19"/>
      <c r="C95" s="48" t="e">
        <f t="shared" ref="C95:J95" si="39">C94/C$3</f>
        <v>#DIV/0!</v>
      </c>
      <c r="D95" s="48" t="e">
        <f t="shared" si="39"/>
        <v>#DIV/0!</v>
      </c>
      <c r="E95" s="48" t="e">
        <f t="shared" si="39"/>
        <v>#DIV/0!</v>
      </c>
      <c r="F95" s="48">
        <f t="shared" si="39"/>
        <v>86.296908478961043</v>
      </c>
      <c r="G95" s="48">
        <f t="shared" si="39"/>
        <v>2.8401368710292276</v>
      </c>
      <c r="H95" s="48">
        <f t="shared" si="39"/>
        <v>0.21859183539369853</v>
      </c>
      <c r="I95" s="48">
        <f t="shared" si="39"/>
        <v>0.62186892212819056</v>
      </c>
      <c r="J95" s="48">
        <f t="shared" si="39"/>
        <v>0.53883976252561894</v>
      </c>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26426000</v>
      </c>
      <c r="C96" s="19">
        <v>1774000</v>
      </c>
      <c r="D96" s="19">
        <v>2914000</v>
      </c>
      <c r="E96" s="19">
        <v>5382000</v>
      </c>
      <c r="F96" s="19">
        <v>14346000</v>
      </c>
      <c r="G96" s="19">
        <v>26213000</v>
      </c>
      <c r="H96" s="19">
        <v>32560000</v>
      </c>
      <c r="I96" s="19">
        <v>33764000</v>
      </c>
      <c r="J96" s="19">
        <v>29680000</v>
      </c>
    </row>
    <row r="97" spans="1:47" x14ac:dyDescent="0.2">
      <c r="A97" s="46" t="s">
        <v>1409</v>
      </c>
      <c r="B97" s="19"/>
      <c r="C97" s="48" t="e">
        <f t="shared" ref="C97:J97" si="40">C96/C$3</f>
        <v>#DIV/0!</v>
      </c>
      <c r="D97" s="48" t="e">
        <f t="shared" si="40"/>
        <v>#DIV/0!</v>
      </c>
      <c r="E97" s="48" t="e">
        <f t="shared" si="40"/>
        <v>#DIV/0!</v>
      </c>
      <c r="F97" s="48">
        <f t="shared" si="40"/>
        <v>86.296908478961043</v>
      </c>
      <c r="G97" s="48">
        <f t="shared" si="40"/>
        <v>2.8401368710292276</v>
      </c>
      <c r="H97" s="48">
        <f t="shared" si="40"/>
        <v>0.21859183539369853</v>
      </c>
      <c r="I97" s="48">
        <f t="shared" si="40"/>
        <v>0.62186892212819056</v>
      </c>
      <c r="J97" s="48">
        <f t="shared" si="40"/>
        <v>0.53883976252561894</v>
      </c>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87449000</v>
      </c>
      <c r="C98" s="19">
        <v>4401000</v>
      </c>
      <c r="D98" s="19">
        <v>9906000</v>
      </c>
      <c r="E98" s="19">
        <v>20995000</v>
      </c>
      <c r="F98" s="19">
        <v>40091000</v>
      </c>
      <c r="G98" s="19">
        <v>90047000</v>
      </c>
      <c r="H98" s="19">
        <v>119066000</v>
      </c>
      <c r="I98" s="19">
        <v>133593000</v>
      </c>
      <c r="J98" s="19">
        <v>115941000</v>
      </c>
    </row>
    <row r="99" spans="1:47" x14ac:dyDescent="0.2">
      <c r="A99" t="s">
        <v>1293</v>
      </c>
      <c r="B99" s="19">
        <v>-113625000</v>
      </c>
      <c r="C99" s="19">
        <v>-6175000</v>
      </c>
      <c r="D99" s="19">
        <v>-12820000</v>
      </c>
      <c r="E99" s="19">
        <v>-26377000</v>
      </c>
      <c r="F99" s="19">
        <v>-54302000</v>
      </c>
      <c r="G99" s="19">
        <v>-108660000</v>
      </c>
      <c r="H99" s="19">
        <v>-19796000</v>
      </c>
      <c r="I99" s="19">
        <v>-116224000</v>
      </c>
      <c r="J99" s="19">
        <v>-92144000</v>
      </c>
    </row>
    <row r="100" spans="1:47" x14ac:dyDescent="0.2">
      <c r="A100" s="46" t="s">
        <v>1410</v>
      </c>
      <c r="B100" s="19"/>
      <c r="C100" s="48" t="e">
        <f t="shared" ref="C100:J100" si="41">C99/C$3</f>
        <v>#DIV/0!</v>
      </c>
      <c r="D100" s="48" t="e">
        <f t="shared" si="41"/>
        <v>#DIV/0!</v>
      </c>
      <c r="E100" s="48" t="e">
        <f t="shared" si="41"/>
        <v>#DIV/0!</v>
      </c>
      <c r="F100" s="48">
        <f t="shared" si="41"/>
        <v>-326.64817539554872</v>
      </c>
      <c r="G100" s="48">
        <f t="shared" si="41"/>
        <v>-11.773138229353217</v>
      </c>
      <c r="H100" s="48">
        <f t="shared" si="41"/>
        <v>-0.13290061343530885</v>
      </c>
      <c r="I100" s="48">
        <f t="shared" si="41"/>
        <v>-2.1406259212601237</v>
      </c>
      <c r="J100" s="48">
        <f t="shared" si="41"/>
        <v>-1.672872340908377</v>
      </c>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7303000</v>
      </c>
      <c r="E101">
        <v>0</v>
      </c>
      <c r="F101" s="19">
        <v>240000</v>
      </c>
      <c r="G101" s="19">
        <v>259000</v>
      </c>
      <c r="H101" s="19">
        <v>5631000</v>
      </c>
      <c r="I101" s="19">
        <v>13334000</v>
      </c>
      <c r="J101" s="19">
        <v>10391000</v>
      </c>
    </row>
    <row r="102" spans="1:47" x14ac:dyDescent="0.2">
      <c r="A102" t="s">
        <v>1337</v>
      </c>
      <c r="B102" s="19">
        <v>7303000</v>
      </c>
      <c r="E102">
        <v>0</v>
      </c>
      <c r="F102" s="19">
        <v>240000</v>
      </c>
      <c r="G102" s="19">
        <v>259000</v>
      </c>
      <c r="H102" s="19">
        <v>5631000</v>
      </c>
      <c r="I102" s="19">
        <v>13334000</v>
      </c>
      <c r="J102" s="19">
        <v>10391000</v>
      </c>
    </row>
    <row r="103" spans="1:47" x14ac:dyDescent="0.2">
      <c r="A103" s="46"/>
      <c r="B103" s="19"/>
      <c r="C103" s="48" t="e">
        <f t="shared" ref="C103:J103" si="42">C102/C$3</f>
        <v>#DIV/0!</v>
      </c>
      <c r="D103" s="48" t="e">
        <f t="shared" si="42"/>
        <v>#DIV/0!</v>
      </c>
      <c r="E103" s="48" t="e">
        <f t="shared" si="42"/>
        <v>#DIV/0!</v>
      </c>
      <c r="F103" s="48">
        <f t="shared" si="42"/>
        <v>1.4436956667329324</v>
      </c>
      <c r="G103" s="48">
        <f t="shared" si="42"/>
        <v>2.8062238187028191E-2</v>
      </c>
      <c r="H103" s="48">
        <f t="shared" si="42"/>
        <v>3.7803766127208732E-2</v>
      </c>
      <c r="I103" s="48">
        <f t="shared" si="42"/>
        <v>0.24558702190668441</v>
      </c>
      <c r="J103" s="48">
        <f t="shared" si="42"/>
        <v>0.18864838181953189</v>
      </c>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1298</v>
      </c>
      <c r="B104" s="19">
        <v>-2439000</v>
      </c>
      <c r="C104" s="19">
        <v>-1621000</v>
      </c>
      <c r="D104" s="19">
        <v>-1428000</v>
      </c>
      <c r="E104" s="19">
        <v>-644000</v>
      </c>
      <c r="F104" s="19">
        <v>-680000</v>
      </c>
      <c r="G104" s="19">
        <v>-185000</v>
      </c>
      <c r="H104" s="19">
        <v>265000</v>
      </c>
      <c r="I104" s="19">
        <v>-289000</v>
      </c>
      <c r="J104" s="19">
        <v>-1496000</v>
      </c>
    </row>
    <row r="105" spans="1:47" x14ac:dyDescent="0.2">
      <c r="A105" t="s">
        <v>1339</v>
      </c>
      <c r="B105" s="19">
        <v>25000</v>
      </c>
      <c r="C105" s="19">
        <v>-147000</v>
      </c>
      <c r="D105" s="19">
        <v>-292000</v>
      </c>
      <c r="E105" s="19">
        <v>712000</v>
      </c>
      <c r="F105" s="19">
        <v>-664000</v>
      </c>
      <c r="G105" s="19">
        <v>-144000</v>
      </c>
      <c r="H105" s="19">
        <v>308000</v>
      </c>
      <c r="I105" s="19">
        <v>-170000</v>
      </c>
      <c r="J105" s="19">
        <v>-2000</v>
      </c>
    </row>
    <row r="106" spans="1:47" x14ac:dyDescent="0.2">
      <c r="A106" t="s">
        <v>1341</v>
      </c>
      <c r="B106" s="19">
        <v>-2362000</v>
      </c>
      <c r="I106">
        <v>0</v>
      </c>
      <c r="J106" s="19">
        <v>-1379000</v>
      </c>
    </row>
    <row r="107" spans="1:47" x14ac:dyDescent="0.2">
      <c r="A107" t="s">
        <v>1360</v>
      </c>
      <c r="B107" s="19">
        <v>8028000</v>
      </c>
      <c r="I107">
        <v>0</v>
      </c>
      <c r="J107" s="19">
        <v>1379000</v>
      </c>
    </row>
    <row r="108" spans="1:47" x14ac:dyDescent="0.2">
      <c r="A108" t="s">
        <v>1344</v>
      </c>
      <c r="B108" s="19">
        <v>-102000</v>
      </c>
      <c r="C108" s="19">
        <v>-1474000</v>
      </c>
      <c r="D108" s="19">
        <v>-1136000</v>
      </c>
      <c r="E108" s="19">
        <v>-1356000</v>
      </c>
      <c r="F108" s="19">
        <v>-16000</v>
      </c>
      <c r="G108" s="19">
        <v>-41000</v>
      </c>
      <c r="H108" s="19">
        <v>-43000</v>
      </c>
      <c r="I108" s="19">
        <v>-119000</v>
      </c>
      <c r="J108" s="19">
        <v>-115000</v>
      </c>
    </row>
    <row r="109" spans="1:47" x14ac:dyDescent="0.2">
      <c r="A109" t="s">
        <v>1304</v>
      </c>
      <c r="B109" s="19">
        <v>-108761000</v>
      </c>
      <c r="C109" s="19">
        <v>-7796000</v>
      </c>
      <c r="D109" s="19">
        <v>-14248000</v>
      </c>
      <c r="E109" s="19">
        <v>-27021000</v>
      </c>
      <c r="F109" s="19">
        <v>-54742000</v>
      </c>
      <c r="G109" s="19">
        <v>-108586000</v>
      </c>
      <c r="H109" s="19">
        <v>-13900000</v>
      </c>
      <c r="I109" s="19">
        <v>-103179000</v>
      </c>
      <c r="J109" s="19">
        <v>-83249000</v>
      </c>
    </row>
    <row r="110" spans="1:47" x14ac:dyDescent="0.2">
      <c r="A110" t="s">
        <v>1305</v>
      </c>
      <c r="B110" s="19">
        <v>1103000</v>
      </c>
      <c r="C110">
        <v>0</v>
      </c>
      <c r="D110" s="19">
        <v>35000</v>
      </c>
      <c r="E110" s="19">
        <v>195000</v>
      </c>
      <c r="F110" s="19">
        <v>-1325000</v>
      </c>
      <c r="G110" s="19">
        <v>-1678000</v>
      </c>
      <c r="H110" s="19">
        <v>15147000</v>
      </c>
      <c r="I110" s="19">
        <v>-9383000</v>
      </c>
      <c r="J110" s="19">
        <v>1440000</v>
      </c>
    </row>
    <row r="111" spans="1:47" x14ac:dyDescent="0.2">
      <c r="A111" t="s">
        <v>1306</v>
      </c>
      <c r="B111" s="19">
        <v>-109864000</v>
      </c>
      <c r="C111" s="19">
        <v>-7796000</v>
      </c>
      <c r="D111" s="19">
        <v>-14283000</v>
      </c>
      <c r="E111" s="19">
        <v>-27216000</v>
      </c>
      <c r="F111" s="19">
        <v>-53417000</v>
      </c>
      <c r="G111" s="19">
        <v>-106908000</v>
      </c>
      <c r="H111" s="19">
        <v>-29047000</v>
      </c>
      <c r="I111" s="19">
        <v>-93796000</v>
      </c>
      <c r="J111" s="19">
        <v>-84689000</v>
      </c>
    </row>
    <row r="112" spans="1:47" x14ac:dyDescent="0.2">
      <c r="A112" t="s">
        <v>1345</v>
      </c>
      <c r="B112" s="19">
        <v>-109864000</v>
      </c>
      <c r="C112" s="19">
        <v>-7796000</v>
      </c>
      <c r="D112" s="19">
        <v>-14283000</v>
      </c>
      <c r="E112" s="19">
        <v>-27216000</v>
      </c>
      <c r="F112" s="19">
        <v>-53417000</v>
      </c>
      <c r="G112" s="19">
        <v>-106908000</v>
      </c>
      <c r="H112" s="19">
        <v>-29047000</v>
      </c>
      <c r="I112" s="19">
        <v>-93796000</v>
      </c>
      <c r="J112" s="19">
        <v>-84689000</v>
      </c>
    </row>
    <row r="113" spans="1:47" x14ac:dyDescent="0.2">
      <c r="A113" t="s">
        <v>1346</v>
      </c>
      <c r="B113" s="19">
        <v>-109864000</v>
      </c>
      <c r="C113" s="19">
        <v>-7796000</v>
      </c>
      <c r="D113" s="19">
        <v>-14283000</v>
      </c>
      <c r="E113" s="19">
        <v>-27216000</v>
      </c>
      <c r="F113" s="19">
        <v>-53417000</v>
      </c>
      <c r="G113" s="19">
        <v>-106908000</v>
      </c>
      <c r="H113" s="19">
        <v>-29047000</v>
      </c>
      <c r="I113" s="19">
        <v>-93796000</v>
      </c>
      <c r="J113" s="19">
        <v>-84689000</v>
      </c>
    </row>
    <row r="114" spans="1:47" x14ac:dyDescent="0.2">
      <c r="A114" t="s">
        <v>1347</v>
      </c>
      <c r="B114" s="19">
        <v>-109864000</v>
      </c>
      <c r="C114" s="19">
        <v>-7796000</v>
      </c>
      <c r="D114" s="19">
        <v>-14283000</v>
      </c>
      <c r="E114" s="19">
        <v>-27216000</v>
      </c>
      <c r="F114" s="19">
        <v>-53417000</v>
      </c>
      <c r="G114" s="19">
        <v>-106908000</v>
      </c>
      <c r="H114" s="19">
        <v>-29047000</v>
      </c>
      <c r="I114" s="19">
        <v>-93796000</v>
      </c>
      <c r="J114" s="19">
        <v>-84689000</v>
      </c>
    </row>
    <row r="115" spans="1:47" x14ac:dyDescent="0.2">
      <c r="A115" t="s">
        <v>1348</v>
      </c>
      <c r="E115" s="19">
        <v>-1350000</v>
      </c>
    </row>
    <row r="116" spans="1:47" x14ac:dyDescent="0.2">
      <c r="A116" t="s">
        <v>1312</v>
      </c>
      <c r="B116" s="19">
        <v>-109864000</v>
      </c>
      <c r="C116" s="19">
        <v>-7796000</v>
      </c>
      <c r="D116" s="19">
        <v>-14283000</v>
      </c>
      <c r="E116" s="19">
        <v>-27216000</v>
      </c>
      <c r="F116" s="19">
        <v>-53417000</v>
      </c>
      <c r="G116" s="19">
        <v>-106908000</v>
      </c>
      <c r="H116" s="19">
        <v>-29047000</v>
      </c>
      <c r="I116" s="19">
        <v>-93796000</v>
      </c>
      <c r="J116" s="19">
        <v>-84689000</v>
      </c>
    </row>
    <row r="117" spans="1:47" x14ac:dyDescent="0.2">
      <c r="A117" t="s">
        <v>1313</v>
      </c>
      <c r="B117">
        <v>-2.58</v>
      </c>
      <c r="C117">
        <v>-0.49399999999999999</v>
      </c>
      <c r="D117">
        <v>-0.90500000000000003</v>
      </c>
      <c r="E117">
        <v>-1.173</v>
      </c>
      <c r="F117">
        <v>-2.66</v>
      </c>
      <c r="G117">
        <v>-2.83</v>
      </c>
      <c r="H117">
        <v>-0.69</v>
      </c>
      <c r="I117">
        <v>-2.23</v>
      </c>
      <c r="J117">
        <v>-2</v>
      </c>
    </row>
    <row r="118" spans="1:47" x14ac:dyDescent="0.2">
      <c r="A118" t="s">
        <v>1314</v>
      </c>
      <c r="B118">
        <v>-2.58</v>
      </c>
      <c r="C118">
        <v>-0.49399999999999999</v>
      </c>
      <c r="D118">
        <v>-0.90500000000000003</v>
      </c>
      <c r="E118">
        <v>-1.173</v>
      </c>
      <c r="F118">
        <v>-2.66</v>
      </c>
      <c r="G118">
        <v>-2.83</v>
      </c>
      <c r="H118">
        <v>-0.69</v>
      </c>
      <c r="I118">
        <v>-2.23</v>
      </c>
      <c r="J118">
        <v>-2</v>
      </c>
    </row>
    <row r="119" spans="1:47" x14ac:dyDescent="0.2">
      <c r="A119" t="s">
        <v>1315</v>
      </c>
      <c r="B119" s="19">
        <v>42620092</v>
      </c>
      <c r="C119" s="19">
        <v>15790631</v>
      </c>
      <c r="D119" s="19">
        <v>15790631</v>
      </c>
      <c r="E119" s="19">
        <v>23192449</v>
      </c>
      <c r="F119" s="19">
        <v>20045602</v>
      </c>
      <c r="G119" s="19">
        <v>37818115</v>
      </c>
      <c r="H119" s="19">
        <v>41922042</v>
      </c>
      <c r="I119" s="19">
        <v>42093293</v>
      </c>
      <c r="J119" s="19">
        <v>42411085</v>
      </c>
    </row>
    <row r="120" spans="1:47" x14ac:dyDescent="0.2">
      <c r="A120" s="46" t="s">
        <v>1411</v>
      </c>
      <c r="B120" s="19"/>
      <c r="C120" s="48" t="e">
        <f t="shared" ref="C120:J120" si="43">C119/C$3</f>
        <v>#DIV/0!</v>
      </c>
      <c r="D120" s="48" t="e">
        <f t="shared" si="43"/>
        <v>#DIV/0!</v>
      </c>
      <c r="E120" s="48" t="e">
        <f t="shared" si="43"/>
        <v>#DIV/0!</v>
      </c>
      <c r="F120" s="48">
        <f t="shared" si="43"/>
        <v>120.58228643522085</v>
      </c>
      <c r="G120" s="48">
        <f t="shared" si="43"/>
        <v>4.0975326290132186</v>
      </c>
      <c r="H120" s="48">
        <f t="shared" si="43"/>
        <v>0.28144398354520012</v>
      </c>
      <c r="I120" s="48">
        <f t="shared" si="43"/>
        <v>0.77527872132259523</v>
      </c>
      <c r="J120" s="48">
        <f t="shared" si="43"/>
        <v>0.76997233725922642</v>
      </c>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1316</v>
      </c>
      <c r="B121" s="19">
        <v>42620092</v>
      </c>
      <c r="C121" s="19">
        <v>15790631</v>
      </c>
      <c r="D121" s="19">
        <v>15790631</v>
      </c>
      <c r="E121" s="19">
        <v>23192449</v>
      </c>
      <c r="F121" s="19">
        <v>20045602</v>
      </c>
      <c r="G121" s="19">
        <v>37818115</v>
      </c>
      <c r="H121" s="19">
        <v>41922042</v>
      </c>
      <c r="I121" s="19">
        <v>42093293</v>
      </c>
      <c r="J121" s="19">
        <v>42411085</v>
      </c>
    </row>
    <row r="122" spans="1:47" x14ac:dyDescent="0.2">
      <c r="A122" t="s">
        <v>1317</v>
      </c>
      <c r="B122" s="19">
        <v>-115987000</v>
      </c>
      <c r="C122" s="19">
        <v>-6175000</v>
      </c>
      <c r="D122" s="19">
        <v>-12820000</v>
      </c>
      <c r="E122" s="19">
        <v>-26377000</v>
      </c>
      <c r="F122" s="19">
        <v>-54302000</v>
      </c>
      <c r="G122" s="19">
        <v>-108660000</v>
      </c>
      <c r="H122" s="19">
        <v>-19796000</v>
      </c>
      <c r="I122" s="19">
        <v>-116224000</v>
      </c>
      <c r="J122" s="19">
        <v>-93523000</v>
      </c>
    </row>
    <row r="123" spans="1:47" x14ac:dyDescent="0.2">
      <c r="A123" t="s">
        <v>1318</v>
      </c>
      <c r="B123" s="19">
        <v>113875000</v>
      </c>
      <c r="C123" s="19">
        <v>6175000</v>
      </c>
      <c r="D123" s="19">
        <v>12820000</v>
      </c>
      <c r="E123" s="19">
        <v>26377000</v>
      </c>
      <c r="F123" s="19">
        <v>54437000</v>
      </c>
      <c r="G123" s="19">
        <v>116260000</v>
      </c>
      <c r="H123" s="19">
        <v>151626000</v>
      </c>
      <c r="I123" s="19">
        <v>167357000</v>
      </c>
      <c r="J123" s="19">
        <v>145621000</v>
      </c>
    </row>
    <row r="124" spans="1:47" x14ac:dyDescent="0.2">
      <c r="A124" t="s">
        <v>1319</v>
      </c>
      <c r="B124" s="19">
        <v>-109864000</v>
      </c>
      <c r="C124" s="19">
        <v>-7796000</v>
      </c>
      <c r="D124" s="19">
        <v>-14283000</v>
      </c>
      <c r="E124" s="19">
        <v>-27216000</v>
      </c>
      <c r="F124" s="19">
        <v>-53417000</v>
      </c>
      <c r="G124" s="19">
        <v>-106908000</v>
      </c>
      <c r="H124" s="19">
        <v>-29047000</v>
      </c>
      <c r="I124" s="19">
        <v>-93796000</v>
      </c>
      <c r="J124" s="19">
        <v>-84689000</v>
      </c>
    </row>
    <row r="125" spans="1:47" x14ac:dyDescent="0.2">
      <c r="A125" t="s">
        <v>1320</v>
      </c>
      <c r="B125" s="19">
        <v>-107877550</v>
      </c>
      <c r="C125" s="19">
        <v>-7649000</v>
      </c>
      <c r="D125" s="19">
        <v>-14068380</v>
      </c>
      <c r="E125" s="19">
        <v>-27739320</v>
      </c>
      <c r="F125" s="14">
        <v>-52769071.755000003</v>
      </c>
      <c r="G125" s="14">
        <v>-106766225.259</v>
      </c>
      <c r="H125" s="14">
        <v>-29274273.199999999</v>
      </c>
      <c r="I125" s="14">
        <v>-93641459.637999997</v>
      </c>
      <c r="J125" s="19">
        <v>-83515150</v>
      </c>
    </row>
    <row r="126" spans="1:47" x14ac:dyDescent="0.2">
      <c r="A126" t="s">
        <v>1321</v>
      </c>
      <c r="B126" s="19">
        <v>7303000</v>
      </c>
      <c r="E126">
        <v>0</v>
      </c>
      <c r="F126" s="19">
        <v>240000</v>
      </c>
      <c r="G126" s="19">
        <v>259000</v>
      </c>
      <c r="H126" s="19">
        <v>5631000</v>
      </c>
      <c r="I126" s="19">
        <v>13334000</v>
      </c>
      <c r="J126" s="19">
        <v>10391000</v>
      </c>
    </row>
    <row r="127" spans="1:47" x14ac:dyDescent="0.2">
      <c r="A127" t="s">
        <v>1323</v>
      </c>
      <c r="B127" s="19">
        <v>7303000</v>
      </c>
      <c r="E127">
        <v>0</v>
      </c>
      <c r="F127" s="19">
        <v>240000</v>
      </c>
      <c r="G127" s="19">
        <v>259000</v>
      </c>
      <c r="H127" s="19">
        <v>5631000</v>
      </c>
      <c r="I127" s="19">
        <v>13334000</v>
      </c>
      <c r="J127" s="19">
        <v>10391000</v>
      </c>
    </row>
    <row r="128" spans="1:47" x14ac:dyDescent="0.2">
      <c r="A128" t="s">
        <v>1281</v>
      </c>
      <c r="B128" s="19">
        <v>-113625000</v>
      </c>
      <c r="C128" s="19">
        <v>-6175000</v>
      </c>
      <c r="D128" s="19">
        <v>-12820000</v>
      </c>
      <c r="E128" s="19">
        <v>-26377000</v>
      </c>
      <c r="F128" s="19">
        <v>-54302000</v>
      </c>
      <c r="G128" s="19">
        <v>-108660000</v>
      </c>
      <c r="H128" s="19">
        <v>-19796000</v>
      </c>
      <c r="I128" s="19">
        <v>-116224000</v>
      </c>
      <c r="J128" s="19">
        <v>-92144000</v>
      </c>
    </row>
    <row r="129" spans="1:47" x14ac:dyDescent="0.2">
      <c r="A129" t="s">
        <v>1278</v>
      </c>
      <c r="B129" s="19">
        <v>-110471000</v>
      </c>
      <c r="C129" s="19">
        <v>-6073000</v>
      </c>
      <c r="D129" s="19">
        <v>-12413000</v>
      </c>
      <c r="E129" s="19">
        <v>-25772000</v>
      </c>
      <c r="F129" s="19">
        <v>-53405000</v>
      </c>
      <c r="G129" s="19">
        <v>-107189000</v>
      </c>
      <c r="H129" s="19">
        <v>-17818000</v>
      </c>
      <c r="I129" s="19">
        <v>-114273000</v>
      </c>
      <c r="J129" s="19">
        <v>-90223000</v>
      </c>
    </row>
    <row r="130" spans="1:47" x14ac:dyDescent="0.2">
      <c r="A130" t="s">
        <v>1324</v>
      </c>
      <c r="B130" s="19">
        <v>3154000</v>
      </c>
      <c r="C130" s="19">
        <v>102000</v>
      </c>
      <c r="D130" s="19">
        <v>407000</v>
      </c>
      <c r="E130" s="19">
        <v>605000</v>
      </c>
      <c r="F130" s="19">
        <v>897000</v>
      </c>
      <c r="G130" s="19">
        <v>1471000</v>
      </c>
      <c r="H130" s="19">
        <v>1978000</v>
      </c>
      <c r="I130" s="19">
        <v>1951000</v>
      </c>
      <c r="J130" s="19">
        <v>1921000</v>
      </c>
    </row>
    <row r="131" spans="1:47" x14ac:dyDescent="0.2">
      <c r="A131" t="s">
        <v>1325</v>
      </c>
      <c r="B131" s="19">
        <v>-109864000</v>
      </c>
      <c r="C131" s="19">
        <v>-7796000</v>
      </c>
      <c r="D131" s="19">
        <v>-14283000</v>
      </c>
      <c r="E131" s="19">
        <v>-27216000</v>
      </c>
      <c r="F131" s="19">
        <v>-53417000</v>
      </c>
      <c r="G131" s="19">
        <v>-106908000</v>
      </c>
      <c r="H131" s="19">
        <v>-29047000</v>
      </c>
      <c r="I131" s="19">
        <v>-93796000</v>
      </c>
      <c r="J131" s="19">
        <v>-84689000</v>
      </c>
    </row>
    <row r="132" spans="1:47" x14ac:dyDescent="0.2">
      <c r="A132" t="s">
        <v>1326</v>
      </c>
      <c r="B132" s="19">
        <v>-2337000</v>
      </c>
      <c r="C132" s="19">
        <v>-147000</v>
      </c>
      <c r="D132" s="19">
        <v>-292000</v>
      </c>
      <c r="E132" s="19">
        <v>712000</v>
      </c>
      <c r="F132" s="19">
        <v>-664000</v>
      </c>
      <c r="G132" s="19">
        <v>-144000</v>
      </c>
      <c r="H132" s="19">
        <v>308000</v>
      </c>
      <c r="I132" s="19">
        <v>-170000</v>
      </c>
      <c r="J132" s="19">
        <v>-1381000</v>
      </c>
    </row>
    <row r="133" spans="1:47" x14ac:dyDescent="0.2">
      <c r="A133" t="s">
        <v>1327</v>
      </c>
      <c r="B133" s="19">
        <v>-2337000</v>
      </c>
      <c r="C133" s="19">
        <v>-147000</v>
      </c>
      <c r="D133" s="19">
        <v>-292000</v>
      </c>
      <c r="E133" s="19">
        <v>712000</v>
      </c>
      <c r="F133" s="19">
        <v>-664000</v>
      </c>
      <c r="G133" s="19">
        <v>-144000</v>
      </c>
      <c r="H133" s="19">
        <v>308000</v>
      </c>
      <c r="I133" s="19">
        <v>-170000</v>
      </c>
      <c r="J133" s="19">
        <v>-1381000</v>
      </c>
    </row>
    <row r="134" spans="1:47" x14ac:dyDescent="0.2">
      <c r="A134" t="s">
        <v>1328</v>
      </c>
      <c r="B134" s="19">
        <v>-108134000</v>
      </c>
      <c r="C134" s="19">
        <v>-5926000</v>
      </c>
      <c r="D134" s="19">
        <v>-12121000</v>
      </c>
      <c r="E134" s="19">
        <v>-26484000</v>
      </c>
      <c r="F134" s="19">
        <v>-52741000</v>
      </c>
      <c r="G134" s="19">
        <v>-107045000</v>
      </c>
      <c r="H134" s="19">
        <v>-18126000</v>
      </c>
      <c r="I134" s="19">
        <v>-114103000</v>
      </c>
      <c r="J134" s="19">
        <v>-88842000</v>
      </c>
    </row>
    <row r="135" spans="1:47" x14ac:dyDescent="0.2">
      <c r="A135" t="s">
        <v>1329</v>
      </c>
      <c r="B135">
        <v>0.15</v>
      </c>
      <c r="C135">
        <v>0</v>
      </c>
      <c r="D135">
        <v>0.26500000000000001</v>
      </c>
      <c r="E135">
        <v>0.26500000000000001</v>
      </c>
      <c r="F135">
        <v>2.4E-2</v>
      </c>
      <c r="G135">
        <v>1.4999999999999999E-2</v>
      </c>
      <c r="H135">
        <v>0.26200000000000001</v>
      </c>
      <c r="I135">
        <v>9.0999999999999998E-2</v>
      </c>
      <c r="J135">
        <v>0.15</v>
      </c>
    </row>
    <row r="136" spans="1:47" x14ac:dyDescent="0.2">
      <c r="A136" t="s">
        <v>1330</v>
      </c>
      <c r="B136" s="19">
        <v>-350550</v>
      </c>
      <c r="C136">
        <v>0</v>
      </c>
      <c r="D136" s="19">
        <v>-77380</v>
      </c>
      <c r="E136" s="19">
        <v>188680</v>
      </c>
      <c r="F136" s="14">
        <v>-16071.754999999999</v>
      </c>
      <c r="G136" s="14">
        <v>-2225.259</v>
      </c>
      <c r="H136" s="14">
        <v>80726.8</v>
      </c>
      <c r="I136" s="14">
        <v>-15459.638000000001</v>
      </c>
      <c r="J136" s="19">
        <v>-207150</v>
      </c>
    </row>
    <row r="138" spans="1:47" x14ac:dyDescent="0.2">
      <c r="A138" t="s">
        <v>1331</v>
      </c>
      <c r="B138">
        <v>246</v>
      </c>
      <c r="C138">
        <v>30458</v>
      </c>
      <c r="D138">
        <v>0</v>
      </c>
      <c r="E138">
        <v>103243</v>
      </c>
      <c r="F138">
        <v>247842</v>
      </c>
      <c r="G138">
        <v>95557</v>
      </c>
      <c r="H138">
        <v>880</v>
      </c>
      <c r="I138">
        <v>842</v>
      </c>
      <c r="J138">
        <v>542</v>
      </c>
    </row>
    <row r="139" spans="1:47" x14ac:dyDescent="0.2">
      <c r="A139" t="s">
        <v>1402</v>
      </c>
      <c r="B139" t="s">
        <v>1403</v>
      </c>
      <c r="C139">
        <v>-1156</v>
      </c>
      <c r="D139">
        <v>-583</v>
      </c>
      <c r="E139">
        <v>-1304</v>
      </c>
      <c r="F139">
        <v>-2237</v>
      </c>
      <c r="G139">
        <v>-1690</v>
      </c>
      <c r="H139">
        <v>-602</v>
      </c>
      <c r="I139">
        <v>-1938</v>
      </c>
      <c r="J139" t="s">
        <v>1403</v>
      </c>
    </row>
    <row r="140" spans="1:47" ht="18" x14ac:dyDescent="0.2">
      <c r="A140" s="22"/>
    </row>
    <row r="141" spans="1:47" ht="18" x14ac:dyDescent="0.2">
      <c r="A141" s="22"/>
    </row>
    <row r="142" spans="1:47" ht="18" x14ac:dyDescent="0.2">
      <c r="A142" s="22"/>
    </row>
    <row r="143" spans="1:47" ht="18" x14ac:dyDescent="0.2">
      <c r="A143" s="23"/>
      <c r="B143">
        <v>0</v>
      </c>
      <c r="C143">
        <v>0</v>
      </c>
      <c r="D143">
        <v>0</v>
      </c>
      <c r="E143">
        <v>0</v>
      </c>
      <c r="F143">
        <v>0</v>
      </c>
      <c r="G143">
        <v>0</v>
      </c>
      <c r="H143">
        <v>0</v>
      </c>
      <c r="I143">
        <v>0</v>
      </c>
    </row>
    <row r="144" spans="1:47" x14ac:dyDescent="0.2">
      <c r="A144" s="46" t="s">
        <v>1412</v>
      </c>
      <c r="B144" s="19"/>
      <c r="C144" s="48">
        <f t="shared" ref="C144:J144" si="44">IFERROR(C143/C$3,0)</f>
        <v>0</v>
      </c>
      <c r="D144" s="48">
        <f t="shared" si="44"/>
        <v>0</v>
      </c>
      <c r="E144" s="48">
        <f t="shared" si="44"/>
        <v>0</v>
      </c>
      <c r="F144" s="48">
        <f t="shared" si="44"/>
        <v>0</v>
      </c>
      <c r="G144" s="48">
        <f t="shared" si="44"/>
        <v>0</v>
      </c>
      <c r="H144" s="48">
        <f t="shared" si="44"/>
        <v>0</v>
      </c>
      <c r="I144" s="48">
        <f t="shared" si="44"/>
        <v>0</v>
      </c>
      <c r="J144" s="48">
        <f t="shared" si="44"/>
        <v>0</v>
      </c>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47" spans="1:47" ht="18" x14ac:dyDescent="0.2">
      <c r="A147" s="23"/>
    </row>
    <row r="148" spans="1:47" ht="18" x14ac:dyDescent="0.2">
      <c r="A148" s="22"/>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J53">
    <sortCondition ref="C1:J1"/>
  </sortState>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1127F-C4F4-D74A-9850-192774F50FA7}">
  <dimension ref="A1:AU151"/>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J3" si="0">D$2*D90</f>
        <v>25844103.2541859</v>
      </c>
      <c r="E3">
        <f t="shared" si="0"/>
        <v>63155225.956157938</v>
      </c>
      <c r="F3">
        <f t="shared" si="0"/>
        <v>52929591.729776934</v>
      </c>
      <c r="G3">
        <f t="shared" si="0"/>
        <v>35691389.135912776</v>
      </c>
      <c r="H3">
        <f t="shared" si="0"/>
        <v>39975512.116565995</v>
      </c>
      <c r="I3">
        <f t="shared" si="0"/>
        <v>12295956.659999998</v>
      </c>
      <c r="J3">
        <f t="shared" si="0"/>
        <v>0</v>
      </c>
    </row>
    <row r="4" spans="1:47" x14ac:dyDescent="0.2">
      <c r="A4" t="s">
        <v>1332</v>
      </c>
      <c r="C4">
        <f t="shared" ref="C4:J4" si="1">C$2*C91</f>
        <v>0</v>
      </c>
      <c r="D4">
        <f t="shared" si="1"/>
        <v>25844103.2541859</v>
      </c>
      <c r="E4">
        <f t="shared" si="1"/>
        <v>63155225.956157938</v>
      </c>
      <c r="F4">
        <f t="shared" si="1"/>
        <v>52929591.729776934</v>
      </c>
      <c r="G4">
        <f t="shared" si="1"/>
        <v>35691389.135912776</v>
      </c>
      <c r="H4">
        <f t="shared" si="1"/>
        <v>39975512.116565995</v>
      </c>
      <c r="I4">
        <f t="shared" si="1"/>
        <v>12295956.659999998</v>
      </c>
      <c r="J4">
        <f t="shared" si="1"/>
        <v>0</v>
      </c>
    </row>
    <row r="5" spans="1:47" x14ac:dyDescent="0.2">
      <c r="A5" t="s">
        <v>1287</v>
      </c>
      <c r="C5">
        <f t="shared" ref="C5:J5" si="2">C$2*C92</f>
        <v>40721758.629639655</v>
      </c>
      <c r="D5">
        <f t="shared" si="2"/>
        <v>77531028.130856529</v>
      </c>
      <c r="E5">
        <f t="shared" si="2"/>
        <v>131458433.90058886</v>
      </c>
      <c r="F5">
        <f t="shared" si="2"/>
        <v>189242715.8884238</v>
      </c>
      <c r="G5">
        <f t="shared" si="2"/>
        <v>264009411.88734829</v>
      </c>
      <c r="H5">
        <f t="shared" si="2"/>
        <v>331802400.01805127</v>
      </c>
      <c r="I5">
        <f t="shared" si="2"/>
        <v>529602143.65499991</v>
      </c>
      <c r="J5">
        <f t="shared" si="2"/>
        <v>710209720</v>
      </c>
    </row>
    <row r="6" spans="1:47" x14ac:dyDescent="0.2">
      <c r="A6" t="s">
        <v>1333</v>
      </c>
      <c r="C6">
        <f t="shared" ref="C6:J6" si="3">C$2*C93</f>
        <v>5942977.5917778583</v>
      </c>
      <c r="D6">
        <f t="shared" si="3"/>
        <v>12060154.30805303</v>
      </c>
      <c r="E6">
        <f t="shared" si="3"/>
        <v>15657235.730942534</v>
      </c>
      <c r="F6">
        <f t="shared" si="3"/>
        <v>26386601.483974133</v>
      </c>
      <c r="G6">
        <f t="shared" si="3"/>
        <v>36978659.380351961</v>
      </c>
      <c r="H6">
        <f t="shared" si="3"/>
        <v>45857720.032870196</v>
      </c>
      <c r="I6">
        <f t="shared" si="3"/>
        <v>80296419.566999987</v>
      </c>
      <c r="J6">
        <f t="shared" si="3"/>
        <v>100217970</v>
      </c>
    </row>
    <row r="7" spans="1:47" x14ac:dyDescent="0.2">
      <c r="A7" t="s">
        <v>1334</v>
      </c>
      <c r="C7">
        <f t="shared" ref="C7:J7" si="4">C$2*C94</f>
        <v>5942977.5917778583</v>
      </c>
      <c r="D7">
        <f t="shared" si="4"/>
        <v>12060154.30805303</v>
      </c>
      <c r="E7">
        <f t="shared" si="4"/>
        <v>15657235.730942534</v>
      </c>
      <c r="F7">
        <f t="shared" si="4"/>
        <v>26386601.483974133</v>
      </c>
      <c r="G7">
        <f t="shared" si="4"/>
        <v>36978659.380351961</v>
      </c>
      <c r="H7">
        <f t="shared" si="4"/>
        <v>45857720.032870196</v>
      </c>
      <c r="I7">
        <f t="shared" si="4"/>
        <v>80296419.566999987</v>
      </c>
      <c r="J7">
        <f t="shared" si="4"/>
        <v>100217970</v>
      </c>
    </row>
    <row r="8" spans="1:47" x14ac:dyDescent="0.2">
      <c r="A8" s="46" t="s">
        <v>1408</v>
      </c>
      <c r="C8" t="e">
        <f t="shared" ref="C8:J8" si="5">C$2*C95</f>
        <v>#DIV/0!</v>
      </c>
      <c r="D8">
        <f t="shared" si="5"/>
        <v>0.46665013637490699</v>
      </c>
      <c r="E8">
        <f t="shared" si="5"/>
        <v>0.24791670829919465</v>
      </c>
      <c r="F8">
        <f t="shared" si="5"/>
        <v>0.49852267175394926</v>
      </c>
      <c r="G8">
        <f t="shared" si="5"/>
        <v>1.0360666893501191</v>
      </c>
      <c r="H8">
        <f t="shared" si="5"/>
        <v>1.1471452798191069</v>
      </c>
      <c r="I8">
        <f t="shared" si="5"/>
        <v>6.5303108808290151</v>
      </c>
      <c r="J8" t="e">
        <f t="shared" si="5"/>
        <v>#DIV/0!</v>
      </c>
    </row>
    <row r="9" spans="1:47" x14ac:dyDescent="0.2">
      <c r="A9" t="s">
        <v>1335</v>
      </c>
      <c r="C9">
        <f t="shared" ref="C9:J9" si="6">C$2*C96</f>
        <v>5942977.5917778583</v>
      </c>
      <c r="D9">
        <f t="shared" si="6"/>
        <v>12060154.30805303</v>
      </c>
      <c r="E9">
        <f t="shared" si="6"/>
        <v>15657235.730942534</v>
      </c>
      <c r="F9">
        <f t="shared" si="6"/>
        <v>26386601.483974133</v>
      </c>
      <c r="G9">
        <f t="shared" si="6"/>
        <v>36978659.380351961</v>
      </c>
      <c r="H9">
        <f t="shared" si="6"/>
        <v>45857720.032870196</v>
      </c>
      <c r="I9">
        <f t="shared" si="6"/>
        <v>80296419.566999987</v>
      </c>
      <c r="J9">
        <f t="shared" si="6"/>
        <v>100217970</v>
      </c>
    </row>
    <row r="10" spans="1:47" x14ac:dyDescent="0.2">
      <c r="A10" s="46" t="s">
        <v>1409</v>
      </c>
      <c r="C10" t="e">
        <f t="shared" ref="C10:J10" si="7">C$2*C97</f>
        <v>#DIV/0!</v>
      </c>
      <c r="D10">
        <f t="shared" si="7"/>
        <v>0.46665013637490699</v>
      </c>
      <c r="E10">
        <f t="shared" si="7"/>
        <v>0.24791670829919465</v>
      </c>
      <c r="F10">
        <f t="shared" si="7"/>
        <v>0.49852267175394926</v>
      </c>
      <c r="G10">
        <f t="shared" si="7"/>
        <v>1.0360666893501191</v>
      </c>
      <c r="H10">
        <f t="shared" si="7"/>
        <v>1.1471452798191069</v>
      </c>
      <c r="I10">
        <f t="shared" si="7"/>
        <v>6.5303108808290151</v>
      </c>
      <c r="J10" t="e">
        <f t="shared" si="7"/>
        <v>#DIV/0!</v>
      </c>
    </row>
    <row r="11" spans="1:47" x14ac:dyDescent="0.2">
      <c r="A11" t="s">
        <v>1336</v>
      </c>
      <c r="C11">
        <f t="shared" ref="C11:J11" si="8">C$2*C98</f>
        <v>34778781.037861794</v>
      </c>
      <c r="D11">
        <f t="shared" si="8"/>
        <v>65470873.822803497</v>
      </c>
      <c r="E11">
        <f t="shared" si="8"/>
        <v>115801198.16964632</v>
      </c>
      <c r="F11">
        <f t="shared" si="8"/>
        <v>162856114.40444964</v>
      </c>
      <c r="G11">
        <f t="shared" si="8"/>
        <v>227030752.50699633</v>
      </c>
      <c r="H11">
        <f t="shared" si="8"/>
        <v>285944679.98518109</v>
      </c>
      <c r="I11">
        <f t="shared" si="8"/>
        <v>449305724.08799994</v>
      </c>
      <c r="J11">
        <f t="shared" si="8"/>
        <v>609991750</v>
      </c>
    </row>
    <row r="12" spans="1:47" x14ac:dyDescent="0.2">
      <c r="A12" t="s">
        <v>1293</v>
      </c>
      <c r="C12">
        <f t="shared" ref="C12:J12" si="9">C$2*C99</f>
        <v>-40721758.629639655</v>
      </c>
      <c r="D12">
        <f t="shared" si="9"/>
        <v>-51686924.876670629</v>
      </c>
      <c r="E12">
        <f t="shared" si="9"/>
        <v>-68303207.944430918</v>
      </c>
      <c r="F12">
        <f t="shared" si="9"/>
        <v>-136313124.15864685</v>
      </c>
      <c r="G12">
        <f t="shared" si="9"/>
        <v>-228318022.75143549</v>
      </c>
      <c r="H12">
        <f t="shared" si="9"/>
        <v>-291826887.90148526</v>
      </c>
      <c r="I12">
        <f t="shared" si="9"/>
        <v>-517306186.99499995</v>
      </c>
      <c r="J12">
        <f t="shared" si="9"/>
        <v>-710209720</v>
      </c>
    </row>
    <row r="13" spans="1:47" x14ac:dyDescent="0.2">
      <c r="A13" s="46" t="s">
        <v>1410</v>
      </c>
      <c r="C13" t="e">
        <f t="shared" ref="C13:J13" si="10">C$2*C100</f>
        <v>#DIV/0!</v>
      </c>
      <c r="D13">
        <f t="shared" si="10"/>
        <v>-1.9999504091247211</v>
      </c>
      <c r="E13">
        <f t="shared" si="10"/>
        <v>-1.0815131592094482</v>
      </c>
      <c r="F13">
        <f t="shared" si="10"/>
        <v>-2.5753670055603379</v>
      </c>
      <c r="G13">
        <f t="shared" si="10"/>
        <v>-6.3970057842803678</v>
      </c>
      <c r="H13">
        <f t="shared" si="10"/>
        <v>-7.3001413227812328</v>
      </c>
      <c r="I13">
        <f t="shared" si="10"/>
        <v>-42.071243523316063</v>
      </c>
      <c r="J13" t="e">
        <f t="shared" si="10"/>
        <v>#DIV/0!</v>
      </c>
    </row>
    <row r="14" spans="1:47" x14ac:dyDescent="0.2">
      <c r="A14" t="s">
        <v>1295</v>
      </c>
      <c r="C14">
        <f t="shared" ref="C14:J14" si="11">C$2*C101</f>
        <v>2616.3229547778374</v>
      </c>
      <c r="D14">
        <f t="shared" si="11"/>
        <v>847158.55447641364</v>
      </c>
      <c r="E14">
        <f t="shared" si="11"/>
        <v>2628891.02269493</v>
      </c>
      <c r="F14">
        <f t="shared" si="11"/>
        <v>2668460.2116750022</v>
      </c>
      <c r="G14">
        <f t="shared" si="11"/>
        <v>1113610.20202899</v>
      </c>
      <c r="H14">
        <f t="shared" si="11"/>
        <v>10343014.073347799</v>
      </c>
      <c r="I14">
        <f t="shared" si="11"/>
        <v>50417669.613999993</v>
      </c>
      <c r="J14">
        <f t="shared" si="11"/>
        <v>89489490</v>
      </c>
    </row>
    <row r="15" spans="1:47" x14ac:dyDescent="0.2">
      <c r="A15" t="s">
        <v>1337</v>
      </c>
      <c r="C15">
        <f t="shared" ref="C15:J15" si="12">C$2*C102</f>
        <v>137356.95512583648</v>
      </c>
      <c r="D15">
        <f t="shared" si="12"/>
        <v>995827.83181266778</v>
      </c>
      <c r="E15">
        <f t="shared" si="12"/>
        <v>2762670.4026304376</v>
      </c>
      <c r="F15">
        <f t="shared" si="12"/>
        <v>2755890.1493902421</v>
      </c>
      <c r="G15">
        <f t="shared" si="12"/>
        <v>1128183.0727207544</v>
      </c>
      <c r="H15">
        <f t="shared" si="12"/>
        <v>10343014.073347799</v>
      </c>
      <c r="I15">
        <f t="shared" si="12"/>
        <v>50417669.613999993</v>
      </c>
      <c r="J15">
        <f t="shared" si="12"/>
        <v>89489490</v>
      </c>
    </row>
    <row r="16" spans="1:47" x14ac:dyDescent="0.2">
      <c r="A16" s="46"/>
      <c r="C16" t="e">
        <f t="shared" ref="C16:J16" si="13">C$2*C103</f>
        <v>#DIV/0!</v>
      </c>
      <c r="D16">
        <f t="shared" si="13"/>
        <v>3.8532110091743121E-2</v>
      </c>
      <c r="E16">
        <f t="shared" si="13"/>
        <v>4.3744129813552884E-2</v>
      </c>
      <c r="F16">
        <f t="shared" si="13"/>
        <v>5.2067096293883633E-2</v>
      </c>
      <c r="G16">
        <f t="shared" si="13"/>
        <v>3.1609390949302485E-2</v>
      </c>
      <c r="H16">
        <f t="shared" si="13"/>
        <v>0.25873374788015829</v>
      </c>
      <c r="I16">
        <f t="shared" si="13"/>
        <v>4.1003454231433505</v>
      </c>
      <c r="J16" t="e">
        <f t="shared" si="13"/>
        <v>#DIV/0!</v>
      </c>
    </row>
    <row r="17" spans="1:10" x14ac:dyDescent="0.2">
      <c r="A17" t="s">
        <v>1338</v>
      </c>
      <c r="C17">
        <f t="shared" ref="C17:J17" si="14">C$2*C104</f>
        <v>134740.63217105862</v>
      </c>
      <c r="D17">
        <f t="shared" si="14"/>
        <v>148669.27733625413</v>
      </c>
      <c r="E17">
        <f t="shared" si="14"/>
        <v>133779.37993550772</v>
      </c>
      <c r="F17">
        <f t="shared" si="14"/>
        <v>87429.937715240041</v>
      </c>
      <c r="G17">
        <f t="shared" si="14"/>
        <v>14572.870691764319</v>
      </c>
      <c r="H17">
        <f t="shared" si="14"/>
        <v>0</v>
      </c>
      <c r="I17">
        <f t="shared" si="14"/>
        <v>321733.58099999995</v>
      </c>
      <c r="J17">
        <f t="shared" si="14"/>
        <v>0</v>
      </c>
    </row>
    <row r="18" spans="1:10" x14ac:dyDescent="0.2">
      <c r="A18" t="s">
        <v>1298</v>
      </c>
      <c r="C18">
        <f t="shared" ref="C18:J18" si="15">C$2*C105</f>
        <v>0</v>
      </c>
      <c r="D18">
        <f t="shared" si="15"/>
        <v>-2718340.8381913365</v>
      </c>
      <c r="E18">
        <f t="shared" si="15"/>
        <v>0</v>
      </c>
      <c r="F18">
        <f t="shared" si="15"/>
        <v>0</v>
      </c>
      <c r="G18">
        <f t="shared" si="15"/>
        <v>0</v>
      </c>
      <c r="H18">
        <f t="shared" si="15"/>
        <v>0</v>
      </c>
      <c r="I18">
        <f t="shared" si="15"/>
        <v>-199623.47599999997</v>
      </c>
      <c r="J18">
        <f t="shared" si="15"/>
        <v>1848850</v>
      </c>
    </row>
    <row r="19" spans="1:10" x14ac:dyDescent="0.2">
      <c r="A19" t="s">
        <v>1339</v>
      </c>
      <c r="C19">
        <f t="shared" ref="C19:J19" si="16">C$2*C106</f>
        <v>0</v>
      </c>
      <c r="D19">
        <f t="shared" si="16"/>
        <v>0</v>
      </c>
      <c r="E19">
        <f t="shared" si="16"/>
        <v>0</v>
      </c>
      <c r="F19">
        <f t="shared" si="16"/>
        <v>0</v>
      </c>
      <c r="G19">
        <f t="shared" si="16"/>
        <v>0</v>
      </c>
      <c r="H19">
        <f t="shared" si="16"/>
        <v>0</v>
      </c>
      <c r="I19">
        <f t="shared" si="16"/>
        <v>122110.10499999998</v>
      </c>
      <c r="J19">
        <f t="shared" si="16"/>
        <v>4452690</v>
      </c>
    </row>
    <row r="20" spans="1:10" x14ac:dyDescent="0.2">
      <c r="A20" t="s">
        <v>1344</v>
      </c>
      <c r="C20">
        <f t="shared" ref="C20:J20" si="17">C$2*C107</f>
        <v>0</v>
      </c>
      <c r="D20">
        <f t="shared" si="17"/>
        <v>-2718340.8381913365</v>
      </c>
      <c r="E20">
        <f t="shared" si="17"/>
        <v>0</v>
      </c>
      <c r="F20">
        <f t="shared" si="17"/>
        <v>0</v>
      </c>
      <c r="G20">
        <f t="shared" si="17"/>
        <v>0</v>
      </c>
      <c r="H20">
        <f t="shared" si="17"/>
        <v>0</v>
      </c>
      <c r="I20">
        <f t="shared" si="17"/>
        <v>-321733.58099999995</v>
      </c>
      <c r="J20">
        <f t="shared" si="17"/>
        <v>-2603840</v>
      </c>
    </row>
    <row r="21" spans="1:10" x14ac:dyDescent="0.2">
      <c r="A21" t="s">
        <v>1304</v>
      </c>
      <c r="C21">
        <f t="shared" ref="C21:J21" si="18">C$2*C108</f>
        <v>-40719142.306684874</v>
      </c>
      <c r="D21">
        <f t="shared" si="18"/>
        <v>-53558107.160385549</v>
      </c>
      <c r="E21">
        <f t="shared" si="18"/>
        <v>-65674316.921735987</v>
      </c>
      <c r="F21">
        <f t="shared" si="18"/>
        <v>-133644663.94697185</v>
      </c>
      <c r="G21">
        <f t="shared" si="18"/>
        <v>-227204412.5494065</v>
      </c>
      <c r="H21">
        <f t="shared" si="18"/>
        <v>-281483873.82813746</v>
      </c>
      <c r="I21">
        <f t="shared" si="18"/>
        <v>-467088140.85699993</v>
      </c>
      <c r="J21">
        <f t="shared" si="18"/>
        <v>-618871380</v>
      </c>
    </row>
    <row r="22" spans="1:10" x14ac:dyDescent="0.2">
      <c r="A22" t="s">
        <v>1305</v>
      </c>
      <c r="C22">
        <f t="shared" ref="C22:J22" si="19">C$2*C109</f>
        <v>0</v>
      </c>
      <c r="D22">
        <f t="shared" si="19"/>
        <v>0</v>
      </c>
      <c r="E22">
        <f t="shared" si="19"/>
        <v>-5519030.4571507098</v>
      </c>
      <c r="F22">
        <f t="shared" si="19"/>
        <v>-456852.20975146553</v>
      </c>
      <c r="G22">
        <f t="shared" si="19"/>
        <v>0</v>
      </c>
      <c r="H22">
        <f t="shared" si="19"/>
        <v>-474553.84649399994</v>
      </c>
      <c r="I22">
        <f t="shared" si="19"/>
        <v>-3741878.3479999993</v>
      </c>
      <c r="J22">
        <f t="shared" si="19"/>
        <v>-775590</v>
      </c>
    </row>
    <row r="23" spans="1:10" x14ac:dyDescent="0.2">
      <c r="A23" t="s">
        <v>1306</v>
      </c>
      <c r="C23">
        <f t="shared" ref="C23:J23" si="20">C$2*C110</f>
        <v>-45641753.946099378</v>
      </c>
      <c r="D23">
        <f t="shared" si="20"/>
        <v>-62569259.651344195</v>
      </c>
      <c r="E23">
        <f t="shared" si="20"/>
        <v>-78124633.743092433</v>
      </c>
      <c r="F23">
        <f t="shared" si="20"/>
        <v>-135920305.14271501</v>
      </c>
      <c r="G23">
        <f t="shared" si="20"/>
        <v>-227204412.5494065</v>
      </c>
      <c r="H23">
        <f t="shared" si="20"/>
        <v>-281009319.9816435</v>
      </c>
      <c r="I23">
        <f t="shared" si="20"/>
        <v>-463346262.50899994</v>
      </c>
      <c r="J23">
        <f t="shared" si="20"/>
        <v>-618095790</v>
      </c>
    </row>
    <row r="24" spans="1:10" x14ac:dyDescent="0.2">
      <c r="A24" t="s">
        <v>1345</v>
      </c>
      <c r="C24">
        <f t="shared" ref="C24:J24" si="21">C$2*C111</f>
        <v>-40719142.306684874</v>
      </c>
      <c r="D24">
        <f t="shared" si="21"/>
        <v>-53558107.160385549</v>
      </c>
      <c r="E24">
        <f t="shared" si="21"/>
        <v>-60155286.464585274</v>
      </c>
      <c r="F24">
        <f t="shared" si="21"/>
        <v>-133187811.73722038</v>
      </c>
      <c r="G24">
        <f t="shared" si="21"/>
        <v>-227204412.5494065</v>
      </c>
      <c r="H24">
        <f t="shared" si="21"/>
        <v>-281009319.9816435</v>
      </c>
      <c r="I24">
        <f t="shared" si="21"/>
        <v>-463346262.50899994</v>
      </c>
      <c r="J24">
        <f t="shared" si="21"/>
        <v>-618095790</v>
      </c>
    </row>
    <row r="25" spans="1:10" x14ac:dyDescent="0.2">
      <c r="A25" t="s">
        <v>1346</v>
      </c>
      <c r="C25">
        <f t="shared" ref="C25:J25" si="22">C$2*C112</f>
        <v>-40719142.306684874</v>
      </c>
      <c r="D25">
        <f t="shared" si="22"/>
        <v>-53558107.160385549</v>
      </c>
      <c r="E25">
        <f t="shared" si="22"/>
        <v>-60155286.464585274</v>
      </c>
      <c r="F25">
        <f t="shared" si="22"/>
        <v>-133187811.73722038</v>
      </c>
      <c r="G25">
        <f t="shared" si="22"/>
        <v>-227204412.5494065</v>
      </c>
      <c r="H25">
        <f t="shared" si="22"/>
        <v>-281009319.9816435</v>
      </c>
      <c r="I25">
        <f t="shared" si="22"/>
        <v>-463346262.50899994</v>
      </c>
      <c r="J25">
        <f t="shared" si="22"/>
        <v>-618095790</v>
      </c>
    </row>
    <row r="26" spans="1:10" x14ac:dyDescent="0.2">
      <c r="A26" t="s">
        <v>1347</v>
      </c>
      <c r="C26">
        <f t="shared" ref="C26:J26" si="23">C$2*C113</f>
        <v>-40719142.306684874</v>
      </c>
      <c r="D26">
        <f t="shared" si="23"/>
        <v>-53558107.160385549</v>
      </c>
      <c r="E26">
        <f t="shared" si="23"/>
        <v>-60155286.464585274</v>
      </c>
      <c r="F26">
        <f t="shared" si="23"/>
        <v>-133187811.73722038</v>
      </c>
      <c r="G26">
        <f t="shared" si="23"/>
        <v>-227204412.5494065</v>
      </c>
      <c r="H26">
        <f t="shared" si="23"/>
        <v>-281009319.9816435</v>
      </c>
      <c r="I26">
        <f t="shared" si="23"/>
        <v>-463346262.50899994</v>
      </c>
      <c r="J26">
        <f t="shared" si="23"/>
        <v>-618095790</v>
      </c>
    </row>
    <row r="27" spans="1:10" x14ac:dyDescent="0.2">
      <c r="A27" t="s">
        <v>1372</v>
      </c>
      <c r="C27">
        <f t="shared" ref="C27:J27" si="24">C$2*C114</f>
        <v>4922611.6394145014</v>
      </c>
      <c r="D27">
        <f t="shared" si="24"/>
        <v>9011152.4909586441</v>
      </c>
      <c r="E27">
        <f t="shared" si="24"/>
        <v>17969347.278507158</v>
      </c>
      <c r="F27">
        <f t="shared" si="24"/>
        <v>2732493.4054946145</v>
      </c>
      <c r="G27">
        <f t="shared" si="24"/>
        <v>0</v>
      </c>
      <c r="H27">
        <f t="shared" si="24"/>
        <v>0</v>
      </c>
      <c r="I27">
        <f t="shared" si="24"/>
        <v>0</v>
      </c>
      <c r="J27">
        <f t="shared" si="24"/>
        <v>0</v>
      </c>
    </row>
    <row r="28" spans="1:10" x14ac:dyDescent="0.2">
      <c r="A28" t="s">
        <v>1348</v>
      </c>
      <c r="C28">
        <f t="shared" ref="C28:J28" si="25">C$2*C115</f>
        <v>0</v>
      </c>
      <c r="D28">
        <f t="shared" si="25"/>
        <v>-11729493.32914998</v>
      </c>
      <c r="E28">
        <f t="shared" si="25"/>
        <v>0</v>
      </c>
      <c r="F28">
        <f t="shared" si="25"/>
        <v>0</v>
      </c>
      <c r="G28">
        <f t="shared" si="25"/>
        <v>0</v>
      </c>
      <c r="H28">
        <f t="shared" si="25"/>
        <v>0</v>
      </c>
      <c r="I28">
        <f t="shared" si="25"/>
        <v>0</v>
      </c>
      <c r="J28">
        <f t="shared" si="25"/>
        <v>0</v>
      </c>
    </row>
    <row r="29" spans="1:10" x14ac:dyDescent="0.2">
      <c r="A29" t="s">
        <v>1312</v>
      </c>
      <c r="C29">
        <f t="shared" ref="C29:J29" si="26">C$2*C116</f>
        <v>-45641753.946099378</v>
      </c>
      <c r="D29">
        <f t="shared" si="26"/>
        <v>-62569259.651344195</v>
      </c>
      <c r="E29">
        <f t="shared" si="26"/>
        <v>-78124633.743092433</v>
      </c>
      <c r="F29">
        <f t="shared" si="26"/>
        <v>-135920305.14271501</v>
      </c>
      <c r="G29">
        <f t="shared" si="26"/>
        <v>-227204412.5494065</v>
      </c>
      <c r="H29">
        <f t="shared" si="26"/>
        <v>-281009319.9816435</v>
      </c>
      <c r="I29">
        <f t="shared" si="26"/>
        <v>-463346262.50899994</v>
      </c>
      <c r="J29">
        <f t="shared" si="26"/>
        <v>-618095790</v>
      </c>
    </row>
    <row r="30" spans="1:10" x14ac:dyDescent="0.2">
      <c r="A30" t="s">
        <v>1313</v>
      </c>
      <c r="C30">
        <f t="shared" ref="C30:J30" si="27">C$2*C117</f>
        <v>-1.2519105338611951</v>
      </c>
      <c r="D30">
        <f t="shared" si="27"/>
        <v>-1.7161048478727954</v>
      </c>
      <c r="E30">
        <f t="shared" si="27"/>
        <v>-1.4766214577787171</v>
      </c>
      <c r="F30">
        <f t="shared" si="27"/>
        <v>-2.4751292226427108</v>
      </c>
      <c r="G30">
        <f t="shared" si="27"/>
        <v>-3.1210231398195249</v>
      </c>
      <c r="H30">
        <f t="shared" si="27"/>
        <v>-3.4800615409559996</v>
      </c>
      <c r="I30">
        <f t="shared" si="27"/>
        <v>-4.0986522199999991</v>
      </c>
      <c r="J30">
        <f t="shared" si="27"/>
        <v>-3.6874000000000002</v>
      </c>
    </row>
    <row r="31" spans="1:10" x14ac:dyDescent="0.2">
      <c r="A31" t="s">
        <v>1314</v>
      </c>
      <c r="C31">
        <f t="shared" ref="C31:J31" si="28">C$2*C118</f>
        <v>-1.2519105338611951</v>
      </c>
      <c r="D31">
        <f t="shared" si="28"/>
        <v>-1.7161048478727954</v>
      </c>
      <c r="E31">
        <f t="shared" si="28"/>
        <v>-1.4766214577787171</v>
      </c>
      <c r="F31">
        <f t="shared" si="28"/>
        <v>-2.4751292226427108</v>
      </c>
      <c r="G31">
        <f t="shared" si="28"/>
        <v>-3.1210231398195249</v>
      </c>
      <c r="H31">
        <f t="shared" si="28"/>
        <v>-3.4800615409559996</v>
      </c>
      <c r="I31">
        <f t="shared" si="28"/>
        <v>-4.0986522199999991</v>
      </c>
      <c r="J31">
        <f t="shared" si="28"/>
        <v>-3.6874000000000002</v>
      </c>
    </row>
    <row r="32" spans="1:10" x14ac:dyDescent="0.2">
      <c r="A32" t="s">
        <v>1315</v>
      </c>
      <c r="C32">
        <f t="shared" ref="C32:J32" si="29">C$2*C119</f>
        <v>47712731.852344796</v>
      </c>
      <c r="D32">
        <f t="shared" si="29"/>
        <v>46745108.114377193</v>
      </c>
      <c r="E32">
        <f t="shared" si="29"/>
        <v>66766397.124307819</v>
      </c>
      <c r="F32">
        <f t="shared" si="29"/>
        <v>67572405.723220706</v>
      </c>
      <c r="G32">
        <f t="shared" si="29"/>
        <v>88416131.236781463</v>
      </c>
      <c r="H32">
        <f t="shared" si="29"/>
        <v>91099113.257606313</v>
      </c>
      <c r="I32">
        <f t="shared" si="29"/>
        <v>120145585.95066299</v>
      </c>
      <c r="J32">
        <f t="shared" si="29"/>
        <v>172769802.16</v>
      </c>
    </row>
    <row r="33" spans="1:10" x14ac:dyDescent="0.2">
      <c r="A33" s="46" t="s">
        <v>1411</v>
      </c>
      <c r="C33" t="e">
        <f t="shared" ref="C33:J33" si="30">C$2*C120</f>
        <v>#DIV/0!</v>
      </c>
      <c r="D33">
        <f t="shared" si="30"/>
        <v>1.8087339945450038</v>
      </c>
      <c r="E33">
        <f t="shared" si="30"/>
        <v>1.0571792929797565</v>
      </c>
      <c r="F33">
        <f t="shared" si="30"/>
        <v>1.2766470232417468</v>
      </c>
      <c r="G33">
        <f t="shared" si="30"/>
        <v>2.4772398434841785</v>
      </c>
      <c r="H33">
        <f t="shared" si="30"/>
        <v>2.2788729508196721</v>
      </c>
      <c r="I33">
        <f t="shared" si="30"/>
        <v>9.7711458549222812</v>
      </c>
      <c r="J33" t="e">
        <f t="shared" si="30"/>
        <v>#DIV/0!</v>
      </c>
    </row>
    <row r="34" spans="1:10" x14ac:dyDescent="0.2">
      <c r="A34" t="s">
        <v>1316</v>
      </c>
      <c r="C34">
        <f t="shared" ref="C34:J34" si="31">C$2*C121</f>
        <v>47712731.852344796</v>
      </c>
      <c r="D34">
        <f t="shared" si="31"/>
        <v>46745108.114377193</v>
      </c>
      <c r="E34">
        <f t="shared" si="31"/>
        <v>66766397.124307819</v>
      </c>
      <c r="F34">
        <f t="shared" si="31"/>
        <v>67572405.723220706</v>
      </c>
      <c r="G34">
        <f t="shared" si="31"/>
        <v>88416131.236781463</v>
      </c>
      <c r="H34">
        <f t="shared" si="31"/>
        <v>91099113.257606313</v>
      </c>
      <c r="I34">
        <f t="shared" si="31"/>
        <v>120145585.95066299</v>
      </c>
      <c r="J34">
        <f t="shared" si="31"/>
        <v>172769802.16</v>
      </c>
    </row>
    <row r="35" spans="1:10" x14ac:dyDescent="0.2">
      <c r="A35" t="s">
        <v>1317</v>
      </c>
      <c r="C35">
        <f t="shared" ref="C35:J35" si="32">C$2*C122</f>
        <v>-40721758.629639655</v>
      </c>
      <c r="D35">
        <f t="shared" si="32"/>
        <v>-51686924.876670629</v>
      </c>
      <c r="E35">
        <f t="shared" si="32"/>
        <v>-68303207.944430918</v>
      </c>
      <c r="F35">
        <f t="shared" si="32"/>
        <v>-136313124.15864685</v>
      </c>
      <c r="G35">
        <f t="shared" si="32"/>
        <v>-228318022.75143549</v>
      </c>
      <c r="H35">
        <f t="shared" si="32"/>
        <v>-291826887.90148526</v>
      </c>
      <c r="I35">
        <f t="shared" si="32"/>
        <v>-517306186.99499995</v>
      </c>
      <c r="J35">
        <f t="shared" si="32"/>
        <v>-710209720</v>
      </c>
    </row>
    <row r="36" spans="1:10" x14ac:dyDescent="0.2">
      <c r="A36" t="s">
        <v>1318</v>
      </c>
      <c r="C36">
        <f t="shared" ref="C36:J36" si="33">C$2*C123</f>
        <v>40721758.629639655</v>
      </c>
      <c r="D36">
        <f t="shared" si="33"/>
        <v>77531028.130856529</v>
      </c>
      <c r="E36">
        <f t="shared" si="33"/>
        <v>131458433.90058886</v>
      </c>
      <c r="F36">
        <f t="shared" si="33"/>
        <v>189242715.8884238</v>
      </c>
      <c r="G36">
        <f t="shared" si="33"/>
        <v>264009411.88734829</v>
      </c>
      <c r="H36">
        <f t="shared" si="33"/>
        <v>331802400.01805127</v>
      </c>
      <c r="I36">
        <f t="shared" si="33"/>
        <v>529602143.65499991</v>
      </c>
      <c r="J36">
        <f t="shared" si="33"/>
        <v>710209720</v>
      </c>
    </row>
    <row r="37" spans="1:10" x14ac:dyDescent="0.2">
      <c r="A37" t="s">
        <v>1319</v>
      </c>
      <c r="C37">
        <f t="shared" ref="C37:J37" si="34">C$2*C124</f>
        <v>-40719142.306684874</v>
      </c>
      <c r="D37">
        <f t="shared" si="34"/>
        <v>-53558107.160385549</v>
      </c>
      <c r="E37">
        <f t="shared" si="34"/>
        <v>-60155286.464585274</v>
      </c>
      <c r="F37">
        <f t="shared" si="34"/>
        <v>-133187811.73722038</v>
      </c>
      <c r="G37">
        <f t="shared" si="34"/>
        <v>-227204412.5494065</v>
      </c>
      <c r="H37">
        <f t="shared" si="34"/>
        <v>-281009319.9816435</v>
      </c>
      <c r="I37">
        <f t="shared" si="34"/>
        <v>-463346262.50899994</v>
      </c>
      <c r="J37">
        <f t="shared" si="34"/>
        <v>-618095790</v>
      </c>
    </row>
    <row r="38" spans="1:10" x14ac:dyDescent="0.2">
      <c r="A38" t="s">
        <v>1320</v>
      </c>
      <c r="C38">
        <f t="shared" ref="C38:J38" si="35">C$2*C125</f>
        <v>-40719142.306684874</v>
      </c>
      <c r="D38">
        <f t="shared" si="35"/>
        <v>-53558107.160385549</v>
      </c>
      <c r="E38">
        <f t="shared" si="35"/>
        <v>-60155286.464585274</v>
      </c>
      <c r="F38">
        <f t="shared" si="35"/>
        <v>-133187811.73722038</v>
      </c>
      <c r="G38">
        <f t="shared" si="35"/>
        <v>-227204412.5494065</v>
      </c>
      <c r="H38">
        <f t="shared" si="35"/>
        <v>-281009319.9816435</v>
      </c>
      <c r="I38">
        <f t="shared" si="35"/>
        <v>-463467395.73315996</v>
      </c>
      <c r="J38">
        <f t="shared" si="35"/>
        <v>-622544027.31000006</v>
      </c>
    </row>
    <row r="39" spans="1:10" x14ac:dyDescent="0.2">
      <c r="A39" t="s">
        <v>1321</v>
      </c>
      <c r="C39">
        <f t="shared" ref="C39:J39" si="36">C$2*C126</f>
        <v>137356.95512583648</v>
      </c>
      <c r="D39">
        <f t="shared" si="36"/>
        <v>995827.83181266778</v>
      </c>
      <c r="E39">
        <f t="shared" si="36"/>
        <v>2762670.4026304376</v>
      </c>
      <c r="F39">
        <f t="shared" si="36"/>
        <v>2755890.1493902421</v>
      </c>
      <c r="G39">
        <f t="shared" si="36"/>
        <v>1128183.0727207544</v>
      </c>
      <c r="H39">
        <f t="shared" si="36"/>
        <v>10343014.073347799</v>
      </c>
      <c r="I39">
        <f t="shared" si="36"/>
        <v>50417669.613999993</v>
      </c>
      <c r="J39">
        <f t="shared" si="36"/>
        <v>89489490</v>
      </c>
    </row>
    <row r="40" spans="1:10" x14ac:dyDescent="0.2">
      <c r="A40" t="s">
        <v>1322</v>
      </c>
      <c r="C40">
        <f t="shared" ref="C40:J40" si="37">C$2*C127</f>
        <v>134740.63217105862</v>
      </c>
      <c r="D40">
        <f t="shared" si="37"/>
        <v>148669.27733625413</v>
      </c>
      <c r="E40">
        <f t="shared" si="37"/>
        <v>133779.37993550772</v>
      </c>
      <c r="F40">
        <f t="shared" si="37"/>
        <v>87429.937715240041</v>
      </c>
      <c r="G40">
        <f t="shared" si="37"/>
        <v>14572.870691764319</v>
      </c>
      <c r="H40">
        <f t="shared" si="37"/>
        <v>0</v>
      </c>
      <c r="I40">
        <f t="shared" si="37"/>
        <v>321733.58099999995</v>
      </c>
      <c r="J40">
        <f t="shared" si="37"/>
        <v>0</v>
      </c>
    </row>
    <row r="41" spans="1:10" x14ac:dyDescent="0.2">
      <c r="A41" t="s">
        <v>1323</v>
      </c>
      <c r="C41">
        <f t="shared" ref="C41:J41" si="38">C$2*C128</f>
        <v>2616.3229547778374</v>
      </c>
      <c r="D41">
        <f t="shared" si="38"/>
        <v>847158.55447641364</v>
      </c>
      <c r="E41">
        <f t="shared" si="38"/>
        <v>2628891.02269493</v>
      </c>
      <c r="F41">
        <f t="shared" si="38"/>
        <v>2668460.2116750022</v>
      </c>
      <c r="G41">
        <f t="shared" si="38"/>
        <v>1113610.20202899</v>
      </c>
      <c r="H41">
        <f t="shared" si="38"/>
        <v>10343014.073347799</v>
      </c>
      <c r="I41">
        <f t="shared" si="38"/>
        <v>50417669.613999993</v>
      </c>
      <c r="J41">
        <f t="shared" si="38"/>
        <v>89489490</v>
      </c>
    </row>
    <row r="90" spans="1:47" x14ac:dyDescent="0.2">
      <c r="A90" t="s">
        <v>1285</v>
      </c>
      <c r="B90">
        <v>0</v>
      </c>
      <c r="C90">
        <v>0</v>
      </c>
      <c r="D90" s="19">
        <v>20165000</v>
      </c>
      <c r="E90" s="19">
        <v>50041000</v>
      </c>
      <c r="F90" s="19">
        <v>42983000</v>
      </c>
      <c r="G90" s="19">
        <v>29390000</v>
      </c>
      <c r="H90" s="19">
        <v>35380000</v>
      </c>
      <c r="I90" s="19">
        <v>11580000</v>
      </c>
      <c r="J90">
        <v>0</v>
      </c>
    </row>
    <row r="91" spans="1:47" x14ac:dyDescent="0.2">
      <c r="A91" t="s">
        <v>1332</v>
      </c>
      <c r="B91">
        <v>0</v>
      </c>
      <c r="C91">
        <v>0</v>
      </c>
      <c r="D91" s="19">
        <v>20165000</v>
      </c>
      <c r="E91" s="19">
        <v>50041000</v>
      </c>
      <c r="F91" s="19">
        <v>42983000</v>
      </c>
      <c r="G91" s="19">
        <v>29390000</v>
      </c>
      <c r="H91" s="19">
        <v>35380000</v>
      </c>
      <c r="I91" s="19">
        <v>11580000</v>
      </c>
      <c r="J91">
        <v>0</v>
      </c>
    </row>
    <row r="92" spans="1:47" x14ac:dyDescent="0.2">
      <c r="A92" t="s">
        <v>1287</v>
      </c>
      <c r="B92" s="19">
        <v>897496000</v>
      </c>
      <c r="C92" s="19">
        <v>31129000</v>
      </c>
      <c r="D92" s="19">
        <v>60494000</v>
      </c>
      <c r="E92" s="19">
        <v>104161000</v>
      </c>
      <c r="F92" s="19">
        <v>153680000</v>
      </c>
      <c r="G92" s="19">
        <v>217398000</v>
      </c>
      <c r="H92" s="19">
        <v>293659000</v>
      </c>
      <c r="I92" s="19">
        <v>498765000</v>
      </c>
      <c r="J92" s="19">
        <v>689524000</v>
      </c>
    </row>
    <row r="93" spans="1:47" x14ac:dyDescent="0.2">
      <c r="A93" t="s">
        <v>1333</v>
      </c>
      <c r="B93" s="19">
        <v>128341000</v>
      </c>
      <c r="C93" s="19">
        <v>4543000</v>
      </c>
      <c r="D93" s="19">
        <v>9410000</v>
      </c>
      <c r="E93" s="19">
        <v>12406000</v>
      </c>
      <c r="F93" s="19">
        <v>21428000</v>
      </c>
      <c r="G93" s="19">
        <v>30450000</v>
      </c>
      <c r="H93" s="19">
        <v>40586000</v>
      </c>
      <c r="I93" s="19">
        <v>75621000</v>
      </c>
      <c r="J93" s="19">
        <v>97299000</v>
      </c>
    </row>
    <row r="94" spans="1:47" x14ac:dyDescent="0.2">
      <c r="A94" t="s">
        <v>1334</v>
      </c>
      <c r="B94" s="19">
        <v>128341000</v>
      </c>
      <c r="C94" s="19">
        <v>4543000</v>
      </c>
      <c r="D94" s="19">
        <v>9410000</v>
      </c>
      <c r="E94" s="19">
        <v>12406000</v>
      </c>
      <c r="F94" s="19">
        <v>21428000</v>
      </c>
      <c r="G94" s="19">
        <v>30450000</v>
      </c>
      <c r="H94" s="19">
        <v>40586000</v>
      </c>
      <c r="I94" s="19">
        <v>75621000</v>
      </c>
      <c r="J94" s="19">
        <v>97299000</v>
      </c>
    </row>
    <row r="95" spans="1:47" x14ac:dyDescent="0.2">
      <c r="A95" s="46" t="s">
        <v>1408</v>
      </c>
      <c r="B95" s="19"/>
      <c r="C95" s="48" t="e">
        <f t="shared" ref="C95:J95" si="39">C94/C$3</f>
        <v>#DIV/0!</v>
      </c>
      <c r="D95" s="48">
        <f t="shared" si="39"/>
        <v>0.36410626855377104</v>
      </c>
      <c r="E95" s="48">
        <f t="shared" si="39"/>
        <v>0.1964366338996584</v>
      </c>
      <c r="F95" s="48">
        <f t="shared" si="39"/>
        <v>0.40483969930085661</v>
      </c>
      <c r="G95" s="48">
        <f t="shared" si="39"/>
        <v>0.85314695609202629</v>
      </c>
      <c r="H95" s="48">
        <f t="shared" si="39"/>
        <v>1.0152715462819804</v>
      </c>
      <c r="I95" s="48">
        <f t="shared" si="39"/>
        <v>6.1500704736543863</v>
      </c>
      <c r="J95" s="48" t="e">
        <f t="shared" si="39"/>
        <v>#DIV/0!</v>
      </c>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128341000</v>
      </c>
      <c r="C96" s="19">
        <v>4543000</v>
      </c>
      <c r="D96" s="19">
        <v>9410000</v>
      </c>
      <c r="E96" s="19">
        <v>12406000</v>
      </c>
      <c r="F96" s="19">
        <v>21428000</v>
      </c>
      <c r="G96" s="19">
        <v>30450000</v>
      </c>
      <c r="H96" s="19">
        <v>40586000</v>
      </c>
      <c r="I96" s="19">
        <v>75621000</v>
      </c>
      <c r="J96" s="19">
        <v>97299000</v>
      </c>
    </row>
    <row r="97" spans="1:47" x14ac:dyDescent="0.2">
      <c r="A97" s="46" t="s">
        <v>1409</v>
      </c>
      <c r="B97" s="19"/>
      <c r="C97" s="48" t="e">
        <f t="shared" ref="C97:J97" si="40">C96/C$3</f>
        <v>#DIV/0!</v>
      </c>
      <c r="D97" s="48">
        <f t="shared" si="40"/>
        <v>0.36410626855377104</v>
      </c>
      <c r="E97" s="48">
        <f t="shared" si="40"/>
        <v>0.1964366338996584</v>
      </c>
      <c r="F97" s="48">
        <f t="shared" si="40"/>
        <v>0.40483969930085661</v>
      </c>
      <c r="G97" s="48">
        <f t="shared" si="40"/>
        <v>0.85314695609202629</v>
      </c>
      <c r="H97" s="48">
        <f t="shared" si="40"/>
        <v>1.0152715462819804</v>
      </c>
      <c r="I97" s="48">
        <f t="shared" si="40"/>
        <v>6.1500704736543863</v>
      </c>
      <c r="J97" s="48" t="e">
        <f t="shared" si="40"/>
        <v>#DIV/0!</v>
      </c>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769155000</v>
      </c>
      <c r="C98" s="19">
        <v>26586000</v>
      </c>
      <c r="D98" s="19">
        <v>51084000</v>
      </c>
      <c r="E98" s="19">
        <v>91755000</v>
      </c>
      <c r="F98" s="19">
        <v>132252000</v>
      </c>
      <c r="G98" s="19">
        <v>186948000</v>
      </c>
      <c r="H98" s="19">
        <v>253073000</v>
      </c>
      <c r="I98" s="19">
        <v>423144000</v>
      </c>
      <c r="J98" s="19">
        <v>592225000</v>
      </c>
    </row>
    <row r="99" spans="1:47" x14ac:dyDescent="0.2">
      <c r="A99" t="s">
        <v>1293</v>
      </c>
      <c r="B99" s="19">
        <v>-897496000</v>
      </c>
      <c r="C99" s="19">
        <v>-31129000</v>
      </c>
      <c r="D99" s="19">
        <v>-40329000</v>
      </c>
      <c r="E99" s="19">
        <v>-54120000</v>
      </c>
      <c r="F99" s="19">
        <v>-110697000</v>
      </c>
      <c r="G99" s="19">
        <v>-188008000</v>
      </c>
      <c r="H99" s="19">
        <v>-258279000</v>
      </c>
      <c r="I99" s="19">
        <v>-487185000</v>
      </c>
      <c r="J99" s="19">
        <v>-689524000</v>
      </c>
    </row>
    <row r="100" spans="1:47" x14ac:dyDescent="0.2">
      <c r="A100" s="46" t="s">
        <v>1410</v>
      </c>
      <c r="B100" s="19"/>
      <c r="C100" s="48" t="e">
        <f t="shared" ref="C100:J100" si="41">C99/C$3</f>
        <v>#DIV/0!</v>
      </c>
      <c r="D100" s="48">
        <f t="shared" si="41"/>
        <v>-1.5604720196073361</v>
      </c>
      <c r="E100" s="48">
        <f t="shared" si="41"/>
        <v>-0.85693621043442791</v>
      </c>
      <c r="F100" s="48">
        <f t="shared" si="41"/>
        <v>-2.0914009797231157</v>
      </c>
      <c r="G100" s="48">
        <f t="shared" si="41"/>
        <v>-5.2676010811477729</v>
      </c>
      <c r="H100" s="48">
        <f t="shared" si="41"/>
        <v>-6.4609303627399504</v>
      </c>
      <c r="I100" s="48">
        <f t="shared" si="41"/>
        <v>-39.621561255568061</v>
      </c>
      <c r="J100" s="48" t="e">
        <f t="shared" si="41"/>
        <v>#DIV/0!</v>
      </c>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88955000</v>
      </c>
      <c r="C101" s="19">
        <v>2000</v>
      </c>
      <c r="D101" s="19">
        <v>661000</v>
      </c>
      <c r="E101" s="19">
        <v>2083000</v>
      </c>
      <c r="F101" s="19">
        <v>2167000</v>
      </c>
      <c r="G101" s="19">
        <v>917000</v>
      </c>
      <c r="H101" s="19">
        <v>9154000</v>
      </c>
      <c r="I101" s="19">
        <v>47482000</v>
      </c>
      <c r="J101" s="19">
        <v>86883000</v>
      </c>
    </row>
    <row r="102" spans="1:47" x14ac:dyDescent="0.2">
      <c r="A102" t="s">
        <v>1337</v>
      </c>
      <c r="B102" s="19">
        <v>88955000</v>
      </c>
      <c r="C102" s="19">
        <v>105000</v>
      </c>
      <c r="D102" s="19">
        <v>777000</v>
      </c>
      <c r="E102" s="19">
        <v>2189000</v>
      </c>
      <c r="F102" s="19">
        <v>2238000</v>
      </c>
      <c r="G102" s="19">
        <v>929000</v>
      </c>
      <c r="H102" s="19">
        <v>9154000</v>
      </c>
      <c r="I102" s="19">
        <v>47482000</v>
      </c>
      <c r="J102" s="19">
        <v>86883000</v>
      </c>
    </row>
    <row r="103" spans="1:47" x14ac:dyDescent="0.2">
      <c r="A103" s="46"/>
      <c r="B103" s="19"/>
      <c r="C103" s="48" t="e">
        <f t="shared" ref="C103:J103" si="42">C102/C$3</f>
        <v>#DIV/0!</v>
      </c>
      <c r="D103" s="48">
        <f t="shared" si="42"/>
        <v>3.0064885299285877E-2</v>
      </c>
      <c r="E103" s="48">
        <f t="shared" si="42"/>
        <v>3.4660631275701452E-2</v>
      </c>
      <c r="F103" s="48">
        <f t="shared" si="42"/>
        <v>4.2282585730600945E-2</v>
      </c>
      <c r="G103" s="48">
        <f t="shared" si="42"/>
        <v>2.6028687100475942E-2</v>
      </c>
      <c r="H103" s="48">
        <f t="shared" si="42"/>
        <v>0.22899018712524635</v>
      </c>
      <c r="I103" s="48">
        <f t="shared" si="42"/>
        <v>3.8615946130050856</v>
      </c>
      <c r="J103" s="48" t="e">
        <f t="shared" si="42"/>
        <v>#DIV/0!</v>
      </c>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1338</v>
      </c>
      <c r="C104" s="19">
        <v>103000</v>
      </c>
      <c r="D104" s="19">
        <v>116000</v>
      </c>
      <c r="E104" s="19">
        <v>106000</v>
      </c>
      <c r="F104" s="19">
        <v>71000</v>
      </c>
      <c r="G104" s="19">
        <v>12000</v>
      </c>
      <c r="H104">
        <v>0</v>
      </c>
      <c r="I104" s="19">
        <v>303000</v>
      </c>
    </row>
    <row r="105" spans="1:47" x14ac:dyDescent="0.2">
      <c r="A105" t="s">
        <v>1298</v>
      </c>
      <c r="B105" s="19">
        <v>-4272000</v>
      </c>
      <c r="D105" s="19">
        <v>-2121000</v>
      </c>
      <c r="I105" s="19">
        <v>-188000</v>
      </c>
      <c r="J105" s="19">
        <v>1795000</v>
      </c>
    </row>
    <row r="106" spans="1:47" x14ac:dyDescent="0.2">
      <c r="A106" t="s">
        <v>1339</v>
      </c>
      <c r="B106" s="19">
        <v>-3628000</v>
      </c>
      <c r="I106" s="19">
        <v>115000</v>
      </c>
      <c r="J106" s="19">
        <v>4323000</v>
      </c>
    </row>
    <row r="107" spans="1:47" x14ac:dyDescent="0.2">
      <c r="A107" t="s">
        <v>1344</v>
      </c>
      <c r="B107" s="19">
        <v>-644000</v>
      </c>
      <c r="D107" s="19">
        <v>-2121000</v>
      </c>
      <c r="I107" s="19">
        <v>-303000</v>
      </c>
      <c r="J107" s="19">
        <v>-2528000</v>
      </c>
    </row>
    <row r="108" spans="1:47" x14ac:dyDescent="0.2">
      <c r="A108" t="s">
        <v>1304</v>
      </c>
      <c r="B108" s="19">
        <v>-812813000</v>
      </c>
      <c r="C108" s="19">
        <v>-31127000</v>
      </c>
      <c r="D108" s="19">
        <v>-41789000</v>
      </c>
      <c r="E108" s="19">
        <v>-52037000</v>
      </c>
      <c r="F108" s="19">
        <v>-108530000</v>
      </c>
      <c r="G108" s="19">
        <v>-187091000</v>
      </c>
      <c r="H108" s="19">
        <v>-249125000</v>
      </c>
      <c r="I108" s="19">
        <v>-439891000</v>
      </c>
      <c r="J108" s="19">
        <v>-600846000</v>
      </c>
    </row>
    <row r="109" spans="1:47" x14ac:dyDescent="0.2">
      <c r="A109" t="s">
        <v>1305</v>
      </c>
      <c r="C109">
        <v>0</v>
      </c>
      <c r="D109">
        <v>0</v>
      </c>
      <c r="E109" s="19">
        <v>-4373000</v>
      </c>
      <c r="F109" s="19">
        <v>-371000</v>
      </c>
      <c r="G109">
        <v>0</v>
      </c>
      <c r="H109" s="19">
        <v>-420000</v>
      </c>
      <c r="I109" s="19">
        <v>-3524000</v>
      </c>
      <c r="J109" s="19">
        <v>-753000</v>
      </c>
    </row>
    <row r="110" spans="1:47" x14ac:dyDescent="0.2">
      <c r="A110" t="s">
        <v>1306</v>
      </c>
      <c r="B110" s="19">
        <v>-812060000</v>
      </c>
      <c r="C110" s="19">
        <v>-34890000</v>
      </c>
      <c r="D110" s="19">
        <v>-48820000</v>
      </c>
      <c r="E110" s="19">
        <v>-61902000</v>
      </c>
      <c r="F110" s="19">
        <v>-110378000</v>
      </c>
      <c r="G110" s="19">
        <v>-187091000</v>
      </c>
      <c r="H110" s="19">
        <v>-248705000</v>
      </c>
      <c r="I110" s="19">
        <v>-436367000</v>
      </c>
      <c r="J110" s="19">
        <v>-600093000</v>
      </c>
    </row>
    <row r="111" spans="1:47" x14ac:dyDescent="0.2">
      <c r="A111" t="s">
        <v>1345</v>
      </c>
      <c r="B111" s="19">
        <v>-812060000</v>
      </c>
      <c r="C111" s="19">
        <v>-31127000</v>
      </c>
      <c r="D111" s="19">
        <v>-41789000</v>
      </c>
      <c r="E111" s="19">
        <v>-47664000</v>
      </c>
      <c r="F111" s="19">
        <v>-108159000</v>
      </c>
      <c r="G111" s="19">
        <v>-187091000</v>
      </c>
      <c r="H111" s="19">
        <v>-248705000</v>
      </c>
      <c r="I111" s="19">
        <v>-436367000</v>
      </c>
      <c r="J111" s="19">
        <v>-600093000</v>
      </c>
    </row>
    <row r="112" spans="1:47" x14ac:dyDescent="0.2">
      <c r="A112" t="s">
        <v>1346</v>
      </c>
      <c r="B112" s="19">
        <v>-812060000</v>
      </c>
      <c r="C112" s="19">
        <v>-31127000</v>
      </c>
      <c r="D112" s="19">
        <v>-41789000</v>
      </c>
      <c r="E112" s="19">
        <v>-47664000</v>
      </c>
      <c r="F112" s="19">
        <v>-108159000</v>
      </c>
      <c r="G112" s="19">
        <v>-187091000</v>
      </c>
      <c r="H112" s="19">
        <v>-248705000</v>
      </c>
      <c r="I112" s="19">
        <v>-436367000</v>
      </c>
      <c r="J112" s="19">
        <v>-600093000</v>
      </c>
    </row>
    <row r="113" spans="1:47" x14ac:dyDescent="0.2">
      <c r="A113" t="s">
        <v>1347</v>
      </c>
      <c r="B113" s="19">
        <v>-812060000</v>
      </c>
      <c r="C113" s="19">
        <v>-31127000</v>
      </c>
      <c r="D113" s="19">
        <v>-41789000</v>
      </c>
      <c r="E113" s="19">
        <v>-47664000</v>
      </c>
      <c r="F113" s="19">
        <v>-108159000</v>
      </c>
      <c r="G113" s="19">
        <v>-187091000</v>
      </c>
      <c r="H113" s="19">
        <v>-248705000</v>
      </c>
      <c r="I113" s="19">
        <v>-436367000</v>
      </c>
      <c r="J113" s="19">
        <v>-600093000</v>
      </c>
    </row>
    <row r="114" spans="1:47" x14ac:dyDescent="0.2">
      <c r="A114" t="s">
        <v>1372</v>
      </c>
      <c r="C114" s="19">
        <v>3763000</v>
      </c>
      <c r="D114" s="19">
        <v>7031000</v>
      </c>
      <c r="E114" s="19">
        <v>14238000</v>
      </c>
      <c r="F114" s="19">
        <v>2219000</v>
      </c>
    </row>
    <row r="115" spans="1:47" x14ac:dyDescent="0.2">
      <c r="A115" t="s">
        <v>1348</v>
      </c>
      <c r="D115" s="19">
        <v>-9152000</v>
      </c>
      <c r="H115">
        <v>0</v>
      </c>
      <c r="I115">
        <v>0</v>
      </c>
      <c r="J115">
        <v>0</v>
      </c>
    </row>
    <row r="116" spans="1:47" x14ac:dyDescent="0.2">
      <c r="A116" t="s">
        <v>1312</v>
      </c>
      <c r="B116" s="19">
        <v>-812060000</v>
      </c>
      <c r="C116" s="19">
        <v>-34890000</v>
      </c>
      <c r="D116" s="19">
        <v>-48820000</v>
      </c>
      <c r="E116" s="19">
        <v>-61902000</v>
      </c>
      <c r="F116" s="19">
        <v>-110378000</v>
      </c>
      <c r="G116" s="19">
        <v>-187091000</v>
      </c>
      <c r="H116" s="19">
        <v>-248705000</v>
      </c>
      <c r="I116" s="19">
        <v>-436367000</v>
      </c>
      <c r="J116" s="19">
        <v>-600093000</v>
      </c>
    </row>
    <row r="117" spans="1:47" x14ac:dyDescent="0.2">
      <c r="A117" t="s">
        <v>1313</v>
      </c>
      <c r="B117">
        <v>-4.5199999999999996</v>
      </c>
      <c r="C117">
        <v>-0.95699999999999996</v>
      </c>
      <c r="D117">
        <v>-1.339</v>
      </c>
      <c r="E117">
        <v>-1.17</v>
      </c>
      <c r="F117">
        <v>-2.0099999999999998</v>
      </c>
      <c r="G117">
        <v>-2.57</v>
      </c>
      <c r="H117">
        <v>-3.08</v>
      </c>
      <c r="I117">
        <v>-3.86</v>
      </c>
      <c r="J117">
        <v>-3.58</v>
      </c>
    </row>
    <row r="118" spans="1:47" x14ac:dyDescent="0.2">
      <c r="A118" t="s">
        <v>1314</v>
      </c>
      <c r="B118">
        <v>-4.5199999999999996</v>
      </c>
      <c r="C118">
        <v>-0.95699999999999996</v>
      </c>
      <c r="D118">
        <v>-1.339</v>
      </c>
      <c r="E118">
        <v>-1.17</v>
      </c>
      <c r="F118">
        <v>-2.0099999999999998</v>
      </c>
      <c r="G118">
        <v>-2.57</v>
      </c>
      <c r="H118">
        <v>-3.08</v>
      </c>
      <c r="I118">
        <v>-3.86</v>
      </c>
      <c r="J118">
        <v>-3.58</v>
      </c>
    </row>
    <row r="119" spans="1:47" x14ac:dyDescent="0.2">
      <c r="A119" t="s">
        <v>1315</v>
      </c>
      <c r="B119" s="19">
        <v>179452804</v>
      </c>
      <c r="C119" s="19">
        <v>36473121</v>
      </c>
      <c r="D119" s="19">
        <v>36473121</v>
      </c>
      <c r="E119" s="19">
        <v>52902309</v>
      </c>
      <c r="F119" s="19">
        <v>54874119</v>
      </c>
      <c r="G119" s="19">
        <v>72806079</v>
      </c>
      <c r="H119" s="19">
        <v>80626525</v>
      </c>
      <c r="I119" s="19">
        <v>113149869</v>
      </c>
      <c r="J119" s="19">
        <v>167737672</v>
      </c>
    </row>
    <row r="120" spans="1:47" x14ac:dyDescent="0.2">
      <c r="A120" s="46" t="s">
        <v>1411</v>
      </c>
      <c r="B120" s="19"/>
      <c r="C120" s="48" t="e">
        <f t="shared" ref="C120:J120" si="43">C119/C$3</f>
        <v>#DIV/0!</v>
      </c>
      <c r="D120" s="48">
        <f t="shared" si="43"/>
        <v>1.4112743878661198</v>
      </c>
      <c r="E120" s="48">
        <f t="shared" si="43"/>
        <v>0.83765528820567492</v>
      </c>
      <c r="F120" s="48">
        <f t="shared" si="43"/>
        <v>1.036737998663404</v>
      </c>
      <c r="G120" s="48">
        <f t="shared" si="43"/>
        <v>2.0398779863331886</v>
      </c>
      <c r="H120" s="48">
        <f t="shared" si="43"/>
        <v>2.016897863994795</v>
      </c>
      <c r="I120" s="48">
        <f t="shared" si="43"/>
        <v>9.202201351936127</v>
      </c>
      <c r="J120" s="48" t="e">
        <f t="shared" si="43"/>
        <v>#DIV/0!</v>
      </c>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1316</v>
      </c>
      <c r="B121" s="19">
        <v>179452804</v>
      </c>
      <c r="C121" s="19">
        <v>36473121</v>
      </c>
      <c r="D121" s="19">
        <v>36473121</v>
      </c>
      <c r="E121" s="19">
        <v>52902309</v>
      </c>
      <c r="F121" s="19">
        <v>54874119</v>
      </c>
      <c r="G121" s="19">
        <v>72806079</v>
      </c>
      <c r="H121" s="19">
        <v>80626525</v>
      </c>
      <c r="I121" s="19">
        <v>113149869</v>
      </c>
      <c r="J121" s="19">
        <v>167737672</v>
      </c>
    </row>
    <row r="122" spans="1:47" x14ac:dyDescent="0.2">
      <c r="A122" t="s">
        <v>1317</v>
      </c>
      <c r="B122" s="19">
        <v>-897496000</v>
      </c>
      <c r="C122" s="19">
        <v>-31129000</v>
      </c>
      <c r="D122" s="19">
        <v>-40329000</v>
      </c>
      <c r="E122" s="19">
        <v>-54120000</v>
      </c>
      <c r="F122" s="19">
        <v>-110697000</v>
      </c>
      <c r="G122" s="19">
        <v>-188008000</v>
      </c>
      <c r="H122" s="19">
        <v>-258279000</v>
      </c>
      <c r="I122" s="19">
        <v>-487185000</v>
      </c>
      <c r="J122" s="19">
        <v>-689524000</v>
      </c>
    </row>
    <row r="123" spans="1:47" x14ac:dyDescent="0.2">
      <c r="A123" t="s">
        <v>1318</v>
      </c>
      <c r="B123" s="19">
        <v>897496000</v>
      </c>
      <c r="C123" s="19">
        <v>31129000</v>
      </c>
      <c r="D123" s="19">
        <v>60494000</v>
      </c>
      <c r="E123" s="19">
        <v>104161000</v>
      </c>
      <c r="F123" s="19">
        <v>153680000</v>
      </c>
      <c r="G123" s="19">
        <v>217398000</v>
      </c>
      <c r="H123" s="19">
        <v>293659000</v>
      </c>
      <c r="I123" s="19">
        <v>498765000</v>
      </c>
      <c r="J123" s="19">
        <v>689524000</v>
      </c>
    </row>
    <row r="124" spans="1:47" x14ac:dyDescent="0.2">
      <c r="A124" t="s">
        <v>1319</v>
      </c>
      <c r="B124" s="19">
        <v>-812060000</v>
      </c>
      <c r="C124" s="19">
        <v>-31127000</v>
      </c>
      <c r="D124" s="19">
        <v>-41789000</v>
      </c>
      <c r="E124" s="19">
        <v>-47664000</v>
      </c>
      <c r="F124" s="19">
        <v>-108159000</v>
      </c>
      <c r="G124" s="19">
        <v>-187091000</v>
      </c>
      <c r="H124" s="19">
        <v>-248705000</v>
      </c>
      <c r="I124" s="19">
        <v>-436367000</v>
      </c>
      <c r="J124" s="19">
        <v>-600093000</v>
      </c>
    </row>
    <row r="125" spans="1:47" x14ac:dyDescent="0.2">
      <c r="A125" t="s">
        <v>1320</v>
      </c>
      <c r="B125" s="19">
        <v>-808432000</v>
      </c>
      <c r="C125" s="19">
        <v>-31127000</v>
      </c>
      <c r="D125" s="19">
        <v>-41789000</v>
      </c>
      <c r="E125" s="19">
        <v>-47664000</v>
      </c>
      <c r="F125" s="19">
        <v>-108159000</v>
      </c>
      <c r="G125" s="19">
        <v>-187091000</v>
      </c>
      <c r="H125" s="19">
        <v>-248705000</v>
      </c>
      <c r="I125" s="19">
        <v>-436481080</v>
      </c>
      <c r="J125" s="19">
        <v>-604411677</v>
      </c>
    </row>
    <row r="126" spans="1:47" x14ac:dyDescent="0.2">
      <c r="A126" t="s">
        <v>1321</v>
      </c>
      <c r="B126" s="19">
        <v>88955000</v>
      </c>
      <c r="C126" s="19">
        <v>105000</v>
      </c>
      <c r="D126" s="19">
        <v>777000</v>
      </c>
      <c r="E126" s="19">
        <v>2189000</v>
      </c>
      <c r="F126" s="19">
        <v>2238000</v>
      </c>
      <c r="G126" s="19">
        <v>929000</v>
      </c>
      <c r="H126" s="19">
        <v>9154000</v>
      </c>
      <c r="I126" s="19">
        <v>47482000</v>
      </c>
      <c r="J126" s="19">
        <v>86883000</v>
      </c>
    </row>
    <row r="127" spans="1:47" x14ac:dyDescent="0.2">
      <c r="A127" t="s">
        <v>1322</v>
      </c>
      <c r="C127" s="19">
        <v>103000</v>
      </c>
      <c r="D127" s="19">
        <v>116000</v>
      </c>
      <c r="E127" s="19">
        <v>106000</v>
      </c>
      <c r="F127" s="19">
        <v>71000</v>
      </c>
      <c r="G127" s="19">
        <v>12000</v>
      </c>
      <c r="H127">
        <v>0</v>
      </c>
      <c r="I127" s="19">
        <v>303000</v>
      </c>
    </row>
    <row r="128" spans="1:47" x14ac:dyDescent="0.2">
      <c r="A128" t="s">
        <v>1323</v>
      </c>
      <c r="B128" s="19">
        <v>88955000</v>
      </c>
      <c r="C128" s="19">
        <v>2000</v>
      </c>
      <c r="D128" s="19">
        <v>661000</v>
      </c>
      <c r="E128" s="19">
        <v>2083000</v>
      </c>
      <c r="F128" s="19">
        <v>2167000</v>
      </c>
      <c r="G128" s="19">
        <v>917000</v>
      </c>
      <c r="H128" s="19">
        <v>9154000</v>
      </c>
      <c r="I128" s="19">
        <v>47482000</v>
      </c>
      <c r="J128" s="19">
        <v>86883000</v>
      </c>
    </row>
    <row r="129" spans="1:47" x14ac:dyDescent="0.2">
      <c r="A129" t="s">
        <v>1281</v>
      </c>
      <c r="B129" s="19">
        <v>-897496000</v>
      </c>
      <c r="C129" s="19">
        <v>-31024000</v>
      </c>
      <c r="D129" s="19">
        <v>-41673000</v>
      </c>
      <c r="E129" s="19">
        <v>-51931000</v>
      </c>
      <c r="F129" s="19">
        <v>-108459000</v>
      </c>
      <c r="G129" s="19">
        <v>-187079000</v>
      </c>
      <c r="H129" s="19">
        <v>-258279000</v>
      </c>
      <c r="I129" s="19">
        <v>-487185000</v>
      </c>
      <c r="J129" s="19">
        <v>-689524000</v>
      </c>
    </row>
    <row r="130" spans="1:47" x14ac:dyDescent="0.2">
      <c r="A130" t="s">
        <v>1278</v>
      </c>
      <c r="B130" s="19">
        <v>-883714000</v>
      </c>
      <c r="C130" s="19">
        <v>-29836000</v>
      </c>
      <c r="D130" s="19">
        <v>-39909000</v>
      </c>
      <c r="E130" s="19">
        <v>-48589000</v>
      </c>
      <c r="F130" s="19">
        <v>-101914000</v>
      </c>
      <c r="G130" s="19">
        <v>-179747000</v>
      </c>
      <c r="H130" s="19">
        <v>-248623000</v>
      </c>
      <c r="I130" s="19">
        <v>-477876000</v>
      </c>
      <c r="J130" s="19">
        <v>-677700000</v>
      </c>
    </row>
    <row r="131" spans="1:47" x14ac:dyDescent="0.2">
      <c r="A131" t="s">
        <v>1324</v>
      </c>
      <c r="B131" s="19">
        <v>13782000</v>
      </c>
      <c r="C131" s="19">
        <v>1188000</v>
      </c>
      <c r="D131" s="19">
        <v>1764000</v>
      </c>
      <c r="E131" s="19">
        <v>3342000</v>
      </c>
      <c r="F131" s="19">
        <v>6545000</v>
      </c>
      <c r="G131" s="19">
        <v>7332000</v>
      </c>
      <c r="H131" s="19">
        <v>9656000</v>
      </c>
      <c r="I131" s="19">
        <v>9309000</v>
      </c>
      <c r="J131" s="19">
        <v>11824000</v>
      </c>
    </row>
    <row r="132" spans="1:47" x14ac:dyDescent="0.2">
      <c r="A132" t="s">
        <v>1325</v>
      </c>
      <c r="B132" s="19">
        <v>-812060000</v>
      </c>
      <c r="C132" s="19">
        <v>-31127000</v>
      </c>
      <c r="D132" s="19">
        <v>-41789000</v>
      </c>
      <c r="E132" s="19">
        <v>-47664000</v>
      </c>
      <c r="F132" s="19">
        <v>-108159000</v>
      </c>
      <c r="G132" s="19">
        <v>-187091000</v>
      </c>
      <c r="H132" s="19">
        <v>-248705000</v>
      </c>
      <c r="I132" s="19">
        <v>-436367000</v>
      </c>
      <c r="J132" s="19">
        <v>-600093000</v>
      </c>
    </row>
    <row r="133" spans="1:47" x14ac:dyDescent="0.2">
      <c r="A133" t="s">
        <v>1326</v>
      </c>
      <c r="B133" s="19">
        <v>-3628000</v>
      </c>
      <c r="I133" s="19">
        <v>115000</v>
      </c>
      <c r="J133" s="19">
        <v>4323000</v>
      </c>
    </row>
    <row r="134" spans="1:47" x14ac:dyDescent="0.2">
      <c r="A134" t="s">
        <v>1327</v>
      </c>
      <c r="B134" s="19">
        <v>-3628000</v>
      </c>
      <c r="I134" s="19">
        <v>115000</v>
      </c>
      <c r="J134" s="19">
        <v>4323000</v>
      </c>
    </row>
    <row r="135" spans="1:47" x14ac:dyDescent="0.2">
      <c r="A135" t="s">
        <v>1328</v>
      </c>
      <c r="B135" s="19">
        <v>-880086000</v>
      </c>
      <c r="C135" s="19">
        <v>-29836000</v>
      </c>
      <c r="D135" s="19">
        <v>-39909000</v>
      </c>
      <c r="E135" s="19">
        <v>-48589000</v>
      </c>
      <c r="F135" s="19">
        <v>-101914000</v>
      </c>
      <c r="G135" s="19">
        <v>-179747000</v>
      </c>
      <c r="H135" s="19">
        <v>-248623000</v>
      </c>
      <c r="I135" s="19">
        <v>-477991000</v>
      </c>
      <c r="J135" s="19">
        <v>-682023000</v>
      </c>
    </row>
    <row r="136" spans="1:47" x14ac:dyDescent="0.2">
      <c r="A136" t="s">
        <v>1329</v>
      </c>
      <c r="B136">
        <v>0</v>
      </c>
      <c r="C136">
        <v>0</v>
      </c>
      <c r="D136">
        <v>0</v>
      </c>
      <c r="E136">
        <v>8.4000000000000005E-2</v>
      </c>
      <c r="F136">
        <v>3.0000000000000001E-3</v>
      </c>
      <c r="G136">
        <v>0</v>
      </c>
      <c r="H136">
        <v>2E-3</v>
      </c>
      <c r="I136">
        <v>8.0000000000000002E-3</v>
      </c>
      <c r="J136">
        <v>1E-3</v>
      </c>
    </row>
    <row r="137" spans="1:47" x14ac:dyDescent="0.2">
      <c r="A137" t="s">
        <v>1330</v>
      </c>
      <c r="B137">
        <v>0</v>
      </c>
      <c r="C137">
        <v>0</v>
      </c>
      <c r="D137">
        <v>0</v>
      </c>
      <c r="E137">
        <v>0</v>
      </c>
      <c r="F137">
        <v>0</v>
      </c>
      <c r="G137">
        <v>0</v>
      </c>
      <c r="H137">
        <v>0</v>
      </c>
      <c r="I137">
        <v>920</v>
      </c>
      <c r="J137" s="19">
        <v>4323</v>
      </c>
    </row>
    <row r="139" spans="1:47" x14ac:dyDescent="0.2">
      <c r="A139" t="s">
        <v>1331</v>
      </c>
      <c r="B139">
        <v>1208556</v>
      </c>
      <c r="C139">
        <v>22662</v>
      </c>
      <c r="D139">
        <v>60847</v>
      </c>
      <c r="E139">
        <v>98658</v>
      </c>
      <c r="F139">
        <v>422776</v>
      </c>
      <c r="G139">
        <v>294179</v>
      </c>
      <c r="H139">
        <v>301432</v>
      </c>
      <c r="I139">
        <v>1229200</v>
      </c>
      <c r="J139">
        <v>959413</v>
      </c>
    </row>
    <row r="140" spans="1:47" x14ac:dyDescent="0.2">
      <c r="A140" t="s">
        <v>1402</v>
      </c>
      <c r="B140">
        <v>-15458</v>
      </c>
      <c r="C140">
        <v>-1575</v>
      </c>
      <c r="D140">
        <v>-1499</v>
      </c>
      <c r="E140">
        <v>-2589</v>
      </c>
      <c r="F140">
        <v>-2933</v>
      </c>
      <c r="G140">
        <v>-6528</v>
      </c>
      <c r="H140">
        <v>-10816</v>
      </c>
      <c r="I140">
        <v>-7729</v>
      </c>
      <c r="J140">
        <v>-10308</v>
      </c>
    </row>
    <row r="141" spans="1:47" ht="18" x14ac:dyDescent="0.2">
      <c r="A141" s="22"/>
    </row>
    <row r="142" spans="1:47" ht="18" x14ac:dyDescent="0.2">
      <c r="A142" s="23"/>
    </row>
    <row r="143" spans="1:47" ht="18" x14ac:dyDescent="0.2">
      <c r="A143" s="23"/>
      <c r="B143">
        <v>0</v>
      </c>
      <c r="C143">
        <v>0</v>
      </c>
      <c r="D143">
        <v>0</v>
      </c>
      <c r="E143">
        <v>0</v>
      </c>
      <c r="F143">
        <v>0</v>
      </c>
      <c r="G143">
        <v>0</v>
      </c>
      <c r="H143">
        <v>0</v>
      </c>
      <c r="I143">
        <v>0</v>
      </c>
    </row>
    <row r="144" spans="1:47" x14ac:dyDescent="0.2">
      <c r="A144" s="46" t="s">
        <v>1412</v>
      </c>
      <c r="B144" s="19"/>
      <c r="C144" s="48">
        <f t="shared" ref="C144:J144" si="44">IFERROR(C143/C$3,0)</f>
        <v>0</v>
      </c>
      <c r="D144" s="48">
        <f t="shared" si="44"/>
        <v>0</v>
      </c>
      <c r="E144" s="48">
        <f t="shared" si="44"/>
        <v>0</v>
      </c>
      <c r="F144" s="48">
        <f t="shared" si="44"/>
        <v>0</v>
      </c>
      <c r="G144" s="48">
        <f t="shared" si="44"/>
        <v>0</v>
      </c>
      <c r="H144" s="48">
        <f t="shared" si="44"/>
        <v>0</v>
      </c>
      <c r="I144" s="48">
        <f t="shared" si="44"/>
        <v>0</v>
      </c>
      <c r="J144" s="48">
        <f t="shared" si="44"/>
        <v>0</v>
      </c>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J54">
    <sortCondition ref="C1:J1"/>
  </sortState>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923F-4985-B747-82E0-2BB88C1CEBB6}">
  <dimension ref="A1:AU151"/>
  <sheetViews>
    <sheetView workbookViewId="0"/>
  </sheetViews>
  <sheetFormatPr baseColWidth="10" defaultRowHeight="16" x14ac:dyDescent="0.2"/>
  <sheetData>
    <row r="1" spans="1:47" x14ac:dyDescent="0.2">
      <c r="A1" t="s">
        <v>1283</v>
      </c>
      <c r="B1" t="s">
        <v>1284</v>
      </c>
      <c r="C1" s="17">
        <v>43830</v>
      </c>
      <c r="D1" s="17">
        <v>44196</v>
      </c>
      <c r="E1" s="17">
        <v>44561</v>
      </c>
      <c r="F1" s="17">
        <v>44926</v>
      </c>
      <c r="G1" s="17">
        <v>45291</v>
      </c>
      <c r="H1" s="17">
        <v>45657</v>
      </c>
    </row>
    <row r="2" spans="1:47" x14ac:dyDescent="0.2">
      <c r="C2" s="41">
        <v>1.2620696220330916</v>
      </c>
      <c r="D2" s="41">
        <v>1.231407573454085</v>
      </c>
      <c r="E2" s="41">
        <v>1.2144058909803599</v>
      </c>
      <c r="F2" s="41">
        <v>1.1298901106999999</v>
      </c>
      <c r="G2" s="41">
        <v>1.0618269999999999</v>
      </c>
      <c r="H2" s="41">
        <v>1.03</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0</v>
      </c>
      <c r="D3">
        <f t="shared" ref="D3:H3" si="0">D$2*D90</f>
        <v>0</v>
      </c>
      <c r="E3">
        <f t="shared" si="0"/>
        <v>0</v>
      </c>
      <c r="F3">
        <f t="shared" si="0"/>
        <v>0</v>
      </c>
      <c r="G3">
        <f t="shared" si="0"/>
        <v>0</v>
      </c>
      <c r="H3">
        <f t="shared" si="0"/>
        <v>0</v>
      </c>
    </row>
    <row r="4" spans="1:47" x14ac:dyDescent="0.2">
      <c r="A4" t="s">
        <v>1332</v>
      </c>
      <c r="C4">
        <f t="shared" ref="C4:H4" si="1">C$2*C91</f>
        <v>0</v>
      </c>
      <c r="D4">
        <f t="shared" si="1"/>
        <v>0</v>
      </c>
      <c r="E4">
        <f t="shared" si="1"/>
        <v>0</v>
      </c>
      <c r="F4">
        <f t="shared" si="1"/>
        <v>0</v>
      </c>
      <c r="G4">
        <f t="shared" si="1"/>
        <v>0</v>
      </c>
      <c r="H4">
        <f t="shared" si="1"/>
        <v>0</v>
      </c>
    </row>
    <row r="5" spans="1:47" x14ac:dyDescent="0.2">
      <c r="A5" t="s">
        <v>1287</v>
      </c>
      <c r="C5">
        <f t="shared" ref="C5:H5" si="2">C$2*C92</f>
        <v>178143651.28921494</v>
      </c>
      <c r="D5">
        <f t="shared" si="2"/>
        <v>352366045.73631299</v>
      </c>
      <c r="E5">
        <f t="shared" si="2"/>
        <v>433432392.14390928</v>
      </c>
      <c r="F5">
        <f t="shared" si="2"/>
        <v>307967368.13283479</v>
      </c>
      <c r="G5">
        <f t="shared" si="2"/>
        <v>311265028.60699993</v>
      </c>
      <c r="H5">
        <f t="shared" si="2"/>
        <v>280904690</v>
      </c>
    </row>
    <row r="6" spans="1:47" x14ac:dyDescent="0.2">
      <c r="A6" t="s">
        <v>1333</v>
      </c>
      <c r="C6">
        <f t="shared" ref="C6:H6" si="3">C$2*C93</f>
        <v>27484090.159014635</v>
      </c>
      <c r="D6">
        <f t="shared" si="3"/>
        <v>34811892.10154698</v>
      </c>
      <c r="E6">
        <f t="shared" si="3"/>
        <v>61218200.964319944</v>
      </c>
      <c r="F6">
        <f t="shared" si="3"/>
        <v>80856066.211802691</v>
      </c>
      <c r="G6">
        <f t="shared" si="3"/>
        <v>77830857.272999987</v>
      </c>
      <c r="H6">
        <f t="shared" si="3"/>
        <v>65961200</v>
      </c>
    </row>
    <row r="7" spans="1:47" x14ac:dyDescent="0.2">
      <c r="A7" t="s">
        <v>1334</v>
      </c>
      <c r="C7">
        <f t="shared" ref="C7:H7" si="4">C$2*C94</f>
        <v>27484090.159014635</v>
      </c>
      <c r="D7">
        <f t="shared" si="4"/>
        <v>34811892.10154698</v>
      </c>
      <c r="E7">
        <f t="shared" si="4"/>
        <v>61218200.964319944</v>
      </c>
      <c r="F7">
        <f t="shared" si="4"/>
        <v>80856066.211802691</v>
      </c>
      <c r="G7">
        <f t="shared" si="4"/>
        <v>77830857.272999987</v>
      </c>
      <c r="H7">
        <f t="shared" si="4"/>
        <v>65961200</v>
      </c>
    </row>
    <row r="8" spans="1:47" x14ac:dyDescent="0.2">
      <c r="A8" s="46" t="s">
        <v>1408</v>
      </c>
      <c r="C8" t="e">
        <f t="shared" ref="C8:H8" si="5">C$2*C95</f>
        <v>#DIV/0!</v>
      </c>
      <c r="D8" t="e">
        <f t="shared" si="5"/>
        <v>#DIV/0!</v>
      </c>
      <c r="E8" t="e">
        <f t="shared" si="5"/>
        <v>#DIV/0!</v>
      </c>
      <c r="F8" t="e">
        <f t="shared" si="5"/>
        <v>#DIV/0!</v>
      </c>
      <c r="G8" t="e">
        <f t="shared" si="5"/>
        <v>#DIV/0!</v>
      </c>
      <c r="H8" t="e">
        <f t="shared" si="5"/>
        <v>#DIV/0!</v>
      </c>
    </row>
    <row r="9" spans="1:47" x14ac:dyDescent="0.2">
      <c r="A9" t="s">
        <v>1335</v>
      </c>
      <c r="C9">
        <f t="shared" ref="C9:H9" si="6">C$2*C96</f>
        <v>27484090.159014635</v>
      </c>
      <c r="D9">
        <f t="shared" si="6"/>
        <v>34811892.10154698</v>
      </c>
      <c r="E9">
        <f t="shared" si="6"/>
        <v>61218200.964319944</v>
      </c>
      <c r="F9">
        <f t="shared" si="6"/>
        <v>80856066.211802691</v>
      </c>
      <c r="G9">
        <f t="shared" si="6"/>
        <v>77830857.272999987</v>
      </c>
      <c r="H9">
        <f t="shared" si="6"/>
        <v>65961200</v>
      </c>
    </row>
    <row r="10" spans="1:47" x14ac:dyDescent="0.2">
      <c r="A10" s="46" t="s">
        <v>1409</v>
      </c>
      <c r="C10" t="e">
        <f t="shared" ref="C10:H10" si="7">C$2*C97</f>
        <v>#DIV/0!</v>
      </c>
      <c r="D10" t="e">
        <f t="shared" si="7"/>
        <v>#DIV/0!</v>
      </c>
      <c r="E10" t="e">
        <f t="shared" si="7"/>
        <v>#DIV/0!</v>
      </c>
      <c r="F10" t="e">
        <f t="shared" si="7"/>
        <v>#DIV/0!</v>
      </c>
      <c r="G10" t="e">
        <f t="shared" si="7"/>
        <v>#DIV/0!</v>
      </c>
      <c r="H10" t="e">
        <f t="shared" si="7"/>
        <v>#DIV/0!</v>
      </c>
    </row>
    <row r="11" spans="1:47" x14ac:dyDescent="0.2">
      <c r="A11" t="s">
        <v>1336</v>
      </c>
      <c r="C11">
        <f t="shared" ref="C11:H11" si="8">C$2*C98</f>
        <v>150659561.1302003</v>
      </c>
      <c r="D11">
        <f t="shared" si="8"/>
        <v>317554153.63476598</v>
      </c>
      <c r="E11">
        <f t="shared" si="8"/>
        <v>372214191.17958933</v>
      </c>
      <c r="F11">
        <f t="shared" si="8"/>
        <v>227111301.92103207</v>
      </c>
      <c r="G11">
        <f t="shared" si="8"/>
        <v>233434171.33399996</v>
      </c>
      <c r="H11">
        <f t="shared" si="8"/>
        <v>214943490</v>
      </c>
    </row>
    <row r="12" spans="1:47" x14ac:dyDescent="0.2">
      <c r="A12" t="s">
        <v>1293</v>
      </c>
      <c r="C12">
        <f t="shared" ref="C12:H12" si="9">C$2*C99</f>
        <v>-178143651.28921494</v>
      </c>
      <c r="D12">
        <f t="shared" si="9"/>
        <v>-352366045.73631299</v>
      </c>
      <c r="E12">
        <f t="shared" si="9"/>
        <v>-433432392.14390928</v>
      </c>
      <c r="F12">
        <f t="shared" si="9"/>
        <v>-307967368.13283479</v>
      </c>
      <c r="G12">
        <f t="shared" si="9"/>
        <v>-311265028.60699993</v>
      </c>
      <c r="H12">
        <f t="shared" si="9"/>
        <v>-280904690</v>
      </c>
    </row>
    <row r="13" spans="1:47" x14ac:dyDescent="0.2">
      <c r="A13" s="46" t="s">
        <v>1410</v>
      </c>
      <c r="C13" t="e">
        <f t="shared" ref="C13:H13" si="10">C$2*C100</f>
        <v>#DIV/0!</v>
      </c>
      <c r="D13" t="e">
        <f t="shared" si="10"/>
        <v>#DIV/0!</v>
      </c>
      <c r="E13" t="e">
        <f t="shared" si="10"/>
        <v>#DIV/0!</v>
      </c>
      <c r="F13" t="e">
        <f t="shared" si="10"/>
        <v>#DIV/0!</v>
      </c>
      <c r="G13" t="e">
        <f t="shared" si="10"/>
        <v>#DIV/0!</v>
      </c>
      <c r="H13" t="e">
        <f t="shared" si="10"/>
        <v>#DIV/0!</v>
      </c>
    </row>
    <row r="14" spans="1:47" x14ac:dyDescent="0.2">
      <c r="A14" t="s">
        <v>1295</v>
      </c>
      <c r="C14">
        <f t="shared" ref="C14:H14" si="11">C$2*C101</f>
        <v>3604470.8405265096</v>
      </c>
      <c r="D14">
        <f t="shared" si="11"/>
        <v>919861.45737020147</v>
      </c>
      <c r="E14">
        <f t="shared" si="11"/>
        <v>820938.38230272324</v>
      </c>
      <c r="F14">
        <f t="shared" si="11"/>
        <v>4250646.5964533994</v>
      </c>
      <c r="G14">
        <f t="shared" si="11"/>
        <v>10552436.725999998</v>
      </c>
      <c r="H14">
        <f t="shared" si="11"/>
        <v>10785130</v>
      </c>
    </row>
    <row r="15" spans="1:47" x14ac:dyDescent="0.2">
      <c r="A15" t="s">
        <v>1337</v>
      </c>
      <c r="C15">
        <f t="shared" ref="C15:H15" si="12">C$2*C102</f>
        <v>3604470.8405265096</v>
      </c>
      <c r="D15">
        <f t="shared" si="12"/>
        <v>919861.45737020147</v>
      </c>
      <c r="E15">
        <f t="shared" si="12"/>
        <v>820938.38230272324</v>
      </c>
      <c r="F15">
        <f t="shared" si="12"/>
        <v>4250646.5964533994</v>
      </c>
      <c r="G15">
        <f t="shared" si="12"/>
        <v>10552436.725999998</v>
      </c>
      <c r="H15">
        <f t="shared" si="12"/>
        <v>10785130</v>
      </c>
    </row>
    <row r="16" spans="1:47" x14ac:dyDescent="0.2">
      <c r="A16" s="46"/>
      <c r="C16" t="e">
        <f t="shared" ref="C16:H16" si="13">C$2*C103</f>
        <v>#DIV/0!</v>
      </c>
      <c r="D16" t="e">
        <f t="shared" si="13"/>
        <v>#DIV/0!</v>
      </c>
      <c r="E16" t="e">
        <f t="shared" si="13"/>
        <v>#DIV/0!</v>
      </c>
      <c r="F16" t="e">
        <f t="shared" si="13"/>
        <v>#DIV/0!</v>
      </c>
      <c r="G16" t="e">
        <f t="shared" si="13"/>
        <v>#DIV/0!</v>
      </c>
      <c r="H16" t="e">
        <f t="shared" si="13"/>
        <v>#DIV/0!</v>
      </c>
    </row>
    <row r="17" spans="1:8" x14ac:dyDescent="0.2">
      <c r="A17" t="s">
        <v>1298</v>
      </c>
      <c r="C17">
        <f t="shared" ref="C17:H17" si="14">C$2*C104</f>
        <v>-36600.019038959654</v>
      </c>
      <c r="D17">
        <f t="shared" si="14"/>
        <v>119446.53462504625</v>
      </c>
      <c r="E17">
        <f t="shared" si="14"/>
        <v>370393.79674900975</v>
      </c>
      <c r="F17">
        <f t="shared" si="14"/>
        <v>-761545.93461179989</v>
      </c>
      <c r="G17">
        <f t="shared" si="14"/>
        <v>-55215.003999999994</v>
      </c>
      <c r="H17">
        <f t="shared" si="14"/>
        <v>-4642210</v>
      </c>
    </row>
    <row r="18" spans="1:8" x14ac:dyDescent="0.2">
      <c r="A18" t="s">
        <v>1344</v>
      </c>
      <c r="C18">
        <f t="shared" ref="C18:H18" si="15">C$2*C105</f>
        <v>-36600.019038959654</v>
      </c>
      <c r="D18">
        <f t="shared" si="15"/>
        <v>119446.53462504625</v>
      </c>
      <c r="E18">
        <f t="shared" si="15"/>
        <v>370393.79674900975</v>
      </c>
      <c r="F18">
        <f t="shared" si="15"/>
        <v>-761545.93461179989</v>
      </c>
      <c r="G18">
        <f t="shared" si="15"/>
        <v>-55215.003999999994</v>
      </c>
      <c r="H18">
        <f t="shared" si="15"/>
        <v>-4642210</v>
      </c>
    </row>
    <row r="19" spans="1:8" x14ac:dyDescent="0.2">
      <c r="A19" t="s">
        <v>1304</v>
      </c>
      <c r="C19">
        <f t="shared" ref="C19:H19" si="16">C$2*C106</f>
        <v>-174575780.46772739</v>
      </c>
      <c r="D19">
        <f t="shared" si="16"/>
        <v>-351326737.74431771</v>
      </c>
      <c r="E19">
        <f t="shared" si="16"/>
        <v>-432241059.96485752</v>
      </c>
      <c r="F19">
        <f t="shared" si="16"/>
        <v>-304478267.47099316</v>
      </c>
      <c r="G19">
        <f t="shared" si="16"/>
        <v>-300767806.88499993</v>
      </c>
      <c r="H19">
        <f t="shared" si="16"/>
        <v>-274761770</v>
      </c>
    </row>
    <row r="20" spans="1:8" x14ac:dyDescent="0.2">
      <c r="A20" t="s">
        <v>1305</v>
      </c>
      <c r="C20">
        <f t="shared" ref="C20:H20" si="17">C$2*C107</f>
        <v>-9524839.4374837428</v>
      </c>
      <c r="D20">
        <f t="shared" si="17"/>
        <v>0</v>
      </c>
      <c r="E20">
        <f t="shared" si="17"/>
        <v>0</v>
      </c>
      <c r="F20">
        <f t="shared" si="17"/>
        <v>0</v>
      </c>
      <c r="G20">
        <f t="shared" si="17"/>
        <v>0</v>
      </c>
      <c r="H20">
        <f t="shared" si="17"/>
        <v>0</v>
      </c>
    </row>
    <row r="21" spans="1:8" x14ac:dyDescent="0.2">
      <c r="A21" t="s">
        <v>1306</v>
      </c>
      <c r="C21">
        <f t="shared" ref="C21:H21" si="18">C$2*C108</f>
        <v>-165050941.03024366</v>
      </c>
      <c r="D21">
        <f t="shared" si="18"/>
        <v>-351326737.74431771</v>
      </c>
      <c r="E21">
        <f t="shared" si="18"/>
        <v>-432241059.96485752</v>
      </c>
      <c r="F21">
        <f t="shared" si="18"/>
        <v>-304478267.47099316</v>
      </c>
      <c r="G21">
        <f t="shared" si="18"/>
        <v>-300767806.88499993</v>
      </c>
      <c r="H21">
        <f t="shared" si="18"/>
        <v>-274761770</v>
      </c>
    </row>
    <row r="22" spans="1:8" x14ac:dyDescent="0.2">
      <c r="A22" t="s">
        <v>1345</v>
      </c>
      <c r="C22">
        <f t="shared" ref="C22:H22" si="19">C$2*C109</f>
        <v>-165050941.03024366</v>
      </c>
      <c r="D22">
        <f t="shared" si="19"/>
        <v>-351326737.74431771</v>
      </c>
      <c r="E22">
        <f t="shared" si="19"/>
        <v>-432241059.96485752</v>
      </c>
      <c r="F22">
        <f t="shared" si="19"/>
        <v>-304478267.47099316</v>
      </c>
      <c r="G22">
        <f t="shared" si="19"/>
        <v>-300767806.88499993</v>
      </c>
      <c r="H22">
        <f t="shared" si="19"/>
        <v>-274761770</v>
      </c>
    </row>
    <row r="23" spans="1:8" x14ac:dyDescent="0.2">
      <c r="A23" t="s">
        <v>1346</v>
      </c>
      <c r="C23">
        <f t="shared" ref="C23:H23" si="20">C$2*C110</f>
        <v>-165050941.03024366</v>
      </c>
      <c r="D23">
        <f t="shared" si="20"/>
        <v>-351326737.74431771</v>
      </c>
      <c r="E23">
        <f t="shared" si="20"/>
        <v>-432241059.96485752</v>
      </c>
      <c r="F23">
        <f t="shared" si="20"/>
        <v>-304478267.47099316</v>
      </c>
      <c r="G23">
        <f t="shared" si="20"/>
        <v>-300767806.88499993</v>
      </c>
      <c r="H23">
        <f t="shared" si="20"/>
        <v>-274761770</v>
      </c>
    </row>
    <row r="24" spans="1:8" x14ac:dyDescent="0.2">
      <c r="A24" t="s">
        <v>1347</v>
      </c>
      <c r="C24">
        <f t="shared" ref="C24:H24" si="21">C$2*C111</f>
        <v>-165050941.03024366</v>
      </c>
      <c r="D24">
        <f t="shared" si="21"/>
        <v>-351326737.74431771</v>
      </c>
      <c r="E24">
        <f t="shared" si="21"/>
        <v>-432241059.96485752</v>
      </c>
      <c r="F24">
        <f t="shared" si="21"/>
        <v>-304478267.47099316</v>
      </c>
      <c r="G24">
        <f t="shared" si="21"/>
        <v>-300767806.88499993</v>
      </c>
      <c r="H24">
        <f t="shared" si="21"/>
        <v>-274761770</v>
      </c>
    </row>
    <row r="25" spans="1:8" x14ac:dyDescent="0.2">
      <c r="A25" t="s">
        <v>1312</v>
      </c>
      <c r="C25">
        <f t="shared" ref="C25:H25" si="22">C$2*C112</f>
        <v>-165050941.03024366</v>
      </c>
      <c r="D25">
        <f t="shared" si="22"/>
        <v>-351326737.74431771</v>
      </c>
      <c r="E25">
        <f t="shared" si="22"/>
        <v>-432241059.96485752</v>
      </c>
      <c r="F25">
        <f t="shared" si="22"/>
        <v>-304478267.47099316</v>
      </c>
      <c r="G25">
        <f t="shared" si="22"/>
        <v>-300767806.88499993</v>
      </c>
      <c r="H25">
        <f t="shared" si="22"/>
        <v>-274761770</v>
      </c>
    </row>
    <row r="26" spans="1:8" x14ac:dyDescent="0.2">
      <c r="A26" t="s">
        <v>1313</v>
      </c>
      <c r="C26">
        <f t="shared" ref="C26:H26" si="23">C$2*C113</f>
        <v>-1.2671179005212239</v>
      </c>
      <c r="D26">
        <f t="shared" si="23"/>
        <v>-2.0035001220097963</v>
      </c>
      <c r="E26">
        <f t="shared" si="23"/>
        <v>-2.5988286066979702</v>
      </c>
      <c r="F26">
        <f t="shared" si="23"/>
        <v>-1.6157428583009998</v>
      </c>
      <c r="G26">
        <f t="shared" si="23"/>
        <v>-1.5502674199999997</v>
      </c>
      <c r="H26">
        <f t="shared" si="23"/>
        <v>-1.1947999999999999</v>
      </c>
    </row>
    <row r="27" spans="1:8" x14ac:dyDescent="0.2">
      <c r="A27" t="s">
        <v>1314</v>
      </c>
      <c r="C27">
        <f t="shared" ref="C27:H27" si="24">C$2*C114</f>
        <v>-1.2671179005212239</v>
      </c>
      <c r="D27">
        <f t="shared" si="24"/>
        <v>-2.0035001220097963</v>
      </c>
      <c r="E27">
        <f t="shared" si="24"/>
        <v>-2.5988286066979702</v>
      </c>
      <c r="F27">
        <f t="shared" si="24"/>
        <v>-1.6157428583009998</v>
      </c>
      <c r="G27">
        <f t="shared" si="24"/>
        <v>-1.5502674199999997</v>
      </c>
      <c r="H27">
        <f t="shared" si="24"/>
        <v>-1.1947999999999999</v>
      </c>
    </row>
    <row r="28" spans="1:8" x14ac:dyDescent="0.2">
      <c r="A28" t="s">
        <v>1315</v>
      </c>
      <c r="C28">
        <f t="shared" ref="C28:H28" si="25">C$2*C115</f>
        <v>164405723.08081469</v>
      </c>
      <c r="D28">
        <f t="shared" si="25"/>
        <v>215883942.90480646</v>
      </c>
      <c r="E28">
        <f t="shared" si="25"/>
        <v>202117215.65353423</v>
      </c>
      <c r="F28">
        <f t="shared" si="25"/>
        <v>212808023.00968078</v>
      </c>
      <c r="G28">
        <f t="shared" si="25"/>
        <v>206568886.40699998</v>
      </c>
      <c r="H28">
        <f t="shared" si="25"/>
        <v>237817730</v>
      </c>
    </row>
    <row r="29" spans="1:8" x14ac:dyDescent="0.2">
      <c r="A29" t="s">
        <v>1316</v>
      </c>
      <c r="C29">
        <f t="shared" ref="C29:H29" si="26">C$2*C116</f>
        <v>164405723.08081469</v>
      </c>
      <c r="D29">
        <f t="shared" si="26"/>
        <v>215883942.90480646</v>
      </c>
      <c r="E29">
        <f t="shared" si="26"/>
        <v>202117215.65353423</v>
      </c>
      <c r="F29">
        <f t="shared" si="26"/>
        <v>212808023.00968078</v>
      </c>
      <c r="G29">
        <f t="shared" si="26"/>
        <v>206568886.40699998</v>
      </c>
      <c r="H29">
        <f t="shared" si="26"/>
        <v>237817730</v>
      </c>
    </row>
    <row r="30" spans="1:8" x14ac:dyDescent="0.2">
      <c r="A30" t="s">
        <v>1317</v>
      </c>
      <c r="C30">
        <f t="shared" ref="C30:H30" si="27">C$2*C117</f>
        <v>-178143651.28921494</v>
      </c>
      <c r="D30">
        <f t="shared" si="27"/>
        <v>-352366045.73631299</v>
      </c>
      <c r="E30">
        <f t="shared" si="27"/>
        <v>-433432392.14390928</v>
      </c>
      <c r="F30">
        <f t="shared" si="27"/>
        <v>-307967368.13283479</v>
      </c>
      <c r="G30">
        <f t="shared" si="27"/>
        <v>-311265028.60699993</v>
      </c>
      <c r="H30">
        <f t="shared" si="27"/>
        <v>-280904690</v>
      </c>
    </row>
    <row r="31" spans="1:8" x14ac:dyDescent="0.2">
      <c r="A31" t="s">
        <v>1318</v>
      </c>
      <c r="C31">
        <f t="shared" ref="C31:H31" si="28">C$2*C118</f>
        <v>178143651.28921494</v>
      </c>
      <c r="D31">
        <f t="shared" si="28"/>
        <v>352366045.73631299</v>
      </c>
      <c r="E31">
        <f t="shared" si="28"/>
        <v>433432392.14390928</v>
      </c>
      <c r="F31">
        <f t="shared" si="28"/>
        <v>307967368.13283479</v>
      </c>
      <c r="G31">
        <f t="shared" si="28"/>
        <v>311265028.60699993</v>
      </c>
      <c r="H31">
        <f t="shared" si="28"/>
        <v>280904690</v>
      </c>
    </row>
    <row r="32" spans="1:8" x14ac:dyDescent="0.2">
      <c r="A32" t="s">
        <v>1319</v>
      </c>
      <c r="C32">
        <f t="shared" ref="C32:H32" si="29">C$2*C119</f>
        <v>-165050941.03024366</v>
      </c>
      <c r="D32">
        <f t="shared" si="29"/>
        <v>-351326737.74431771</v>
      </c>
      <c r="E32">
        <f t="shared" si="29"/>
        <v>-432241059.96485752</v>
      </c>
      <c r="F32">
        <f t="shared" si="29"/>
        <v>-304478267.47099316</v>
      </c>
      <c r="G32">
        <f t="shared" si="29"/>
        <v>-300767806.88499993</v>
      </c>
      <c r="H32">
        <f t="shared" si="29"/>
        <v>-274761770</v>
      </c>
    </row>
    <row r="33" spans="1:8" x14ac:dyDescent="0.2">
      <c r="A33" s="46" t="s">
        <v>1411</v>
      </c>
      <c r="C33" t="e">
        <f t="shared" ref="C33:H33" si="30">C$2*C120</f>
        <v>#DIV/0!</v>
      </c>
      <c r="D33" t="e">
        <f t="shared" si="30"/>
        <v>#DIV/0!</v>
      </c>
      <c r="E33" t="e">
        <f t="shared" si="30"/>
        <v>#DIV/0!</v>
      </c>
      <c r="F33" t="e">
        <f t="shared" si="30"/>
        <v>#DIV/0!</v>
      </c>
      <c r="G33" t="e">
        <f t="shared" si="30"/>
        <v>#DIV/0!</v>
      </c>
      <c r="H33" t="e">
        <f t="shared" si="30"/>
        <v>#DIV/0!</v>
      </c>
    </row>
    <row r="34" spans="1:8" x14ac:dyDescent="0.2">
      <c r="A34" t="s">
        <v>1320</v>
      </c>
      <c r="C34">
        <f t="shared" ref="C34:H34" si="31">C$2*C121</f>
        <v>-165050941.03024366</v>
      </c>
      <c r="D34">
        <f t="shared" si="31"/>
        <v>-351326737.74431771</v>
      </c>
      <c r="E34">
        <f t="shared" si="31"/>
        <v>-432241059.96485752</v>
      </c>
      <c r="F34">
        <f t="shared" si="31"/>
        <v>-304478267.47099316</v>
      </c>
      <c r="G34">
        <f t="shared" si="31"/>
        <v>-300767806.88499993</v>
      </c>
      <c r="H34">
        <f t="shared" si="31"/>
        <v>-274761770</v>
      </c>
    </row>
    <row r="35" spans="1:8" x14ac:dyDescent="0.2">
      <c r="A35" t="s">
        <v>1321</v>
      </c>
      <c r="C35">
        <f t="shared" ref="C35:H35" si="32">C$2*C122</f>
        <v>3604470.8405265096</v>
      </c>
      <c r="D35">
        <f t="shared" si="32"/>
        <v>919861.45737020147</v>
      </c>
      <c r="E35">
        <f t="shared" si="32"/>
        <v>820938.38230272324</v>
      </c>
      <c r="F35">
        <f t="shared" si="32"/>
        <v>4250646.5964533994</v>
      </c>
      <c r="G35">
        <f t="shared" si="32"/>
        <v>10552436.725999998</v>
      </c>
      <c r="H35">
        <f t="shared" si="32"/>
        <v>10785130</v>
      </c>
    </row>
    <row r="36" spans="1:8" x14ac:dyDescent="0.2">
      <c r="A36" t="s">
        <v>1323</v>
      </c>
      <c r="C36">
        <f t="shared" ref="C36:H36" si="33">C$2*C123</f>
        <v>3604470.8405265096</v>
      </c>
      <c r="D36">
        <f t="shared" si="33"/>
        <v>919861.45737020147</v>
      </c>
      <c r="E36">
        <f t="shared" si="33"/>
        <v>820938.38230272324</v>
      </c>
      <c r="F36">
        <f t="shared" si="33"/>
        <v>4250646.5964533994</v>
      </c>
      <c r="G36">
        <f t="shared" si="33"/>
        <v>10552436.725999998</v>
      </c>
      <c r="H36">
        <f t="shared" si="33"/>
        <v>10785130</v>
      </c>
    </row>
    <row r="37" spans="1:8" x14ac:dyDescent="0.2">
      <c r="A37" t="s">
        <v>1281</v>
      </c>
      <c r="C37">
        <f t="shared" ref="C37:H37" si="34">C$2*C124</f>
        <v>-178143651.28921494</v>
      </c>
      <c r="D37">
        <f t="shared" si="34"/>
        <v>-352366045.73631299</v>
      </c>
      <c r="E37">
        <f t="shared" si="34"/>
        <v>-433432392.14390928</v>
      </c>
      <c r="F37">
        <f t="shared" si="34"/>
        <v>-307967368.13283479</v>
      </c>
      <c r="G37">
        <f t="shared" si="34"/>
        <v>-311265028.60699993</v>
      </c>
      <c r="H37">
        <f t="shared" si="34"/>
        <v>-280904690</v>
      </c>
    </row>
    <row r="38" spans="1:8" x14ac:dyDescent="0.2">
      <c r="A38" t="s">
        <v>1278</v>
      </c>
      <c r="C38">
        <f t="shared" ref="C38:H38" si="35">C$2*C125</f>
        <v>-175839112.15938252</v>
      </c>
      <c r="D38">
        <f t="shared" si="35"/>
        <v>-345074881.49389136</v>
      </c>
      <c r="E38">
        <f t="shared" si="35"/>
        <v>-419988918.93075669</v>
      </c>
      <c r="F38">
        <f t="shared" si="35"/>
        <v>-290312835.15314728</v>
      </c>
      <c r="G38">
        <f t="shared" si="35"/>
        <v>-285189742.96799994</v>
      </c>
      <c r="H38">
        <f t="shared" si="35"/>
        <v>-262991960</v>
      </c>
    </row>
    <row r="39" spans="1:8" x14ac:dyDescent="0.2">
      <c r="A39" t="s">
        <v>1324</v>
      </c>
      <c r="C39">
        <f t="shared" ref="C39:H39" si="36">C$2*C126</f>
        <v>2304539.1298324252</v>
      </c>
      <c r="D39">
        <f t="shared" si="36"/>
        <v>7291164.2424216373</v>
      </c>
      <c r="E39">
        <f t="shared" si="36"/>
        <v>13443473.213152584</v>
      </c>
      <c r="F39">
        <f t="shared" si="36"/>
        <v>17654532.979687497</v>
      </c>
      <c r="G39">
        <f t="shared" si="36"/>
        <v>26075285.638999995</v>
      </c>
      <c r="H39">
        <f t="shared" si="36"/>
        <v>17912730</v>
      </c>
    </row>
    <row r="40" spans="1:8" x14ac:dyDescent="0.2">
      <c r="A40" t="s">
        <v>1325</v>
      </c>
      <c r="C40">
        <f t="shared" ref="C40:H40" si="37">C$2*C127</f>
        <v>-165050941.03024366</v>
      </c>
      <c r="D40">
        <f t="shared" si="37"/>
        <v>-351326737.74431771</v>
      </c>
      <c r="E40">
        <f t="shared" si="37"/>
        <v>-432241059.96485752</v>
      </c>
      <c r="F40">
        <f t="shared" si="37"/>
        <v>-304478267.47099316</v>
      </c>
      <c r="G40">
        <f t="shared" si="37"/>
        <v>-300767806.88499993</v>
      </c>
      <c r="H40">
        <f t="shared" si="37"/>
        <v>-274761770</v>
      </c>
    </row>
    <row r="41" spans="1:8" x14ac:dyDescent="0.2">
      <c r="A41" t="s">
        <v>1326</v>
      </c>
      <c r="C41">
        <f t="shared" ref="C41:H41" si="38">C$2*C128</f>
        <v>0</v>
      </c>
      <c r="D41">
        <f t="shared" si="38"/>
        <v>0</v>
      </c>
      <c r="E41">
        <f t="shared" si="38"/>
        <v>0</v>
      </c>
      <c r="F41">
        <f t="shared" si="38"/>
        <v>0</v>
      </c>
      <c r="G41">
        <f t="shared" si="38"/>
        <v>0</v>
      </c>
      <c r="H41">
        <f t="shared" si="38"/>
        <v>0</v>
      </c>
    </row>
    <row r="90" spans="1:47" x14ac:dyDescent="0.2">
      <c r="A90" t="s">
        <v>1285</v>
      </c>
      <c r="B90">
        <v>0</v>
      </c>
      <c r="C90">
        <v>0</v>
      </c>
      <c r="D90">
        <v>0</v>
      </c>
      <c r="E90">
        <v>0</v>
      </c>
      <c r="F90">
        <v>0</v>
      </c>
      <c r="G90">
        <v>0</v>
      </c>
      <c r="H90">
        <v>0</v>
      </c>
    </row>
    <row r="91" spans="1:47" x14ac:dyDescent="0.2">
      <c r="A91" t="s">
        <v>1332</v>
      </c>
      <c r="B91">
        <v>0</v>
      </c>
      <c r="C91">
        <v>0</v>
      </c>
      <c r="D91">
        <v>0</v>
      </c>
      <c r="E91">
        <v>0</v>
      </c>
      <c r="F91">
        <v>0</v>
      </c>
      <c r="G91">
        <v>0</v>
      </c>
      <c r="H91">
        <v>0</v>
      </c>
    </row>
    <row r="92" spans="1:47" x14ac:dyDescent="0.2">
      <c r="A92" t="s">
        <v>1287</v>
      </c>
      <c r="B92" s="19">
        <v>213621000</v>
      </c>
      <c r="C92" s="19">
        <v>141152000</v>
      </c>
      <c r="D92" s="19">
        <v>286149000</v>
      </c>
      <c r="E92" s="19">
        <v>356909000</v>
      </c>
      <c r="F92" s="19">
        <v>272564000</v>
      </c>
      <c r="G92" s="19">
        <v>293141000</v>
      </c>
      <c r="H92" s="19">
        <v>272723000</v>
      </c>
    </row>
    <row r="93" spans="1:47" x14ac:dyDescent="0.2">
      <c r="A93" t="s">
        <v>1333</v>
      </c>
      <c r="B93" s="19">
        <v>53154000</v>
      </c>
      <c r="C93" s="19">
        <v>21777000</v>
      </c>
      <c r="D93" s="19">
        <v>28270000</v>
      </c>
      <c r="E93" s="19">
        <v>50410000</v>
      </c>
      <c r="F93" s="19">
        <v>71561000</v>
      </c>
      <c r="G93" s="19">
        <v>73299000</v>
      </c>
      <c r="H93" s="19">
        <v>64040000</v>
      </c>
    </row>
    <row r="94" spans="1:47" x14ac:dyDescent="0.2">
      <c r="A94" t="s">
        <v>1334</v>
      </c>
      <c r="B94" s="19">
        <v>53154000</v>
      </c>
      <c r="C94" s="19">
        <v>21777000</v>
      </c>
      <c r="D94" s="19">
        <v>28270000</v>
      </c>
      <c r="E94" s="19">
        <v>50410000</v>
      </c>
      <c r="F94" s="19">
        <v>71561000</v>
      </c>
      <c r="G94" s="19">
        <v>73299000</v>
      </c>
      <c r="H94" s="19">
        <v>64040000</v>
      </c>
    </row>
    <row r="95" spans="1:47" x14ac:dyDescent="0.2">
      <c r="A95" s="46" t="s">
        <v>1408</v>
      </c>
      <c r="B95" s="19"/>
      <c r="C95" s="48" t="e">
        <f t="shared" ref="C95:H95" si="39">C94/C$3</f>
        <v>#DIV/0!</v>
      </c>
      <c r="D95" s="48" t="e">
        <f t="shared" si="39"/>
        <v>#DIV/0!</v>
      </c>
      <c r="E95" s="48" t="e">
        <f t="shared" si="39"/>
        <v>#DIV/0!</v>
      </c>
      <c r="F95" s="48" t="e">
        <f t="shared" si="39"/>
        <v>#DIV/0!</v>
      </c>
      <c r="G95" s="48" t="e">
        <f t="shared" si="39"/>
        <v>#DIV/0!</v>
      </c>
      <c r="H95" s="48" t="e">
        <f t="shared" si="39"/>
        <v>#DIV/0!</v>
      </c>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53154000</v>
      </c>
      <c r="C96" s="19">
        <v>21777000</v>
      </c>
      <c r="D96" s="19">
        <v>28270000</v>
      </c>
      <c r="E96" s="19">
        <v>50410000</v>
      </c>
      <c r="F96" s="19">
        <v>71561000</v>
      </c>
      <c r="G96" s="19">
        <v>73299000</v>
      </c>
      <c r="H96" s="19">
        <v>64040000</v>
      </c>
    </row>
    <row r="97" spans="1:47" x14ac:dyDescent="0.2">
      <c r="A97" s="46" t="s">
        <v>1409</v>
      </c>
      <c r="B97" s="19"/>
      <c r="C97" s="48" t="e">
        <f t="shared" ref="C97:H97" si="40">C96/C$3</f>
        <v>#DIV/0!</v>
      </c>
      <c r="D97" s="48" t="e">
        <f t="shared" si="40"/>
        <v>#DIV/0!</v>
      </c>
      <c r="E97" s="48" t="e">
        <f t="shared" si="40"/>
        <v>#DIV/0!</v>
      </c>
      <c r="F97" s="48" t="e">
        <f t="shared" si="40"/>
        <v>#DIV/0!</v>
      </c>
      <c r="G97" s="48" t="e">
        <f t="shared" si="40"/>
        <v>#DIV/0!</v>
      </c>
      <c r="H97" s="48" t="e">
        <f t="shared" si="40"/>
        <v>#DIV/0!</v>
      </c>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160467000</v>
      </c>
      <c r="C98" s="19">
        <v>119375000</v>
      </c>
      <c r="D98" s="19">
        <v>257879000</v>
      </c>
      <c r="E98" s="19">
        <v>306499000</v>
      </c>
      <c r="F98" s="19">
        <v>201003000</v>
      </c>
      <c r="G98" s="19">
        <v>219842000</v>
      </c>
      <c r="H98" s="19">
        <v>208683000</v>
      </c>
    </row>
    <row r="99" spans="1:47" x14ac:dyDescent="0.2">
      <c r="A99" t="s">
        <v>1293</v>
      </c>
      <c r="B99" s="19">
        <v>-213621000</v>
      </c>
      <c r="C99" s="19">
        <v>-141152000</v>
      </c>
      <c r="D99" s="19">
        <v>-286149000</v>
      </c>
      <c r="E99" s="19">
        <v>-356909000</v>
      </c>
      <c r="F99" s="19">
        <v>-272564000</v>
      </c>
      <c r="G99" s="19">
        <v>-293141000</v>
      </c>
      <c r="H99" s="19">
        <v>-272723000</v>
      </c>
    </row>
    <row r="100" spans="1:47" x14ac:dyDescent="0.2">
      <c r="A100" s="46" t="s">
        <v>1410</v>
      </c>
      <c r="B100" s="19"/>
      <c r="C100" s="48" t="e">
        <f t="shared" ref="C100:H100" si="41">C99/C$3</f>
        <v>#DIV/0!</v>
      </c>
      <c r="D100" s="48" t="e">
        <f t="shared" si="41"/>
        <v>#DIV/0!</v>
      </c>
      <c r="E100" s="48" t="e">
        <f t="shared" si="41"/>
        <v>#DIV/0!</v>
      </c>
      <c r="F100" s="48" t="e">
        <f t="shared" si="41"/>
        <v>#DIV/0!</v>
      </c>
      <c r="G100" s="48" t="e">
        <f t="shared" si="41"/>
        <v>#DIV/0!</v>
      </c>
      <c r="H100" s="48" t="e">
        <f t="shared" si="41"/>
        <v>#DIV/0!</v>
      </c>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5804000</v>
      </c>
      <c r="C101" s="19">
        <v>2856000</v>
      </c>
      <c r="D101" s="19">
        <v>747000</v>
      </c>
      <c r="E101" s="19">
        <v>676000</v>
      </c>
      <c r="F101" s="19">
        <v>3762000</v>
      </c>
      <c r="G101" s="19">
        <v>9938000</v>
      </c>
      <c r="H101" s="19">
        <v>10471000</v>
      </c>
    </row>
    <row r="102" spans="1:47" x14ac:dyDescent="0.2">
      <c r="A102" t="s">
        <v>1337</v>
      </c>
      <c r="B102" s="19">
        <v>5804000</v>
      </c>
      <c r="C102" s="19">
        <v>2856000</v>
      </c>
      <c r="D102" s="19">
        <v>747000</v>
      </c>
      <c r="E102" s="19">
        <v>676000</v>
      </c>
      <c r="F102" s="19">
        <v>3762000</v>
      </c>
      <c r="G102" s="19">
        <v>9938000</v>
      </c>
      <c r="H102" s="19">
        <v>10471000</v>
      </c>
    </row>
    <row r="103" spans="1:47" x14ac:dyDescent="0.2">
      <c r="A103" s="46"/>
      <c r="B103" s="19"/>
      <c r="C103" s="48" t="e">
        <f t="shared" ref="C103:H103" si="42">C102/C$3</f>
        <v>#DIV/0!</v>
      </c>
      <c r="D103" s="48" t="e">
        <f t="shared" si="42"/>
        <v>#DIV/0!</v>
      </c>
      <c r="E103" s="48" t="e">
        <f t="shared" si="42"/>
        <v>#DIV/0!</v>
      </c>
      <c r="F103" s="48" t="e">
        <f t="shared" si="42"/>
        <v>#DIV/0!</v>
      </c>
      <c r="G103" s="48" t="e">
        <f t="shared" si="42"/>
        <v>#DIV/0!</v>
      </c>
      <c r="H103" s="48" t="e">
        <f t="shared" si="42"/>
        <v>#DIV/0!</v>
      </c>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1298</v>
      </c>
      <c r="B104" s="19">
        <v>-44365000</v>
      </c>
      <c r="C104" s="19">
        <v>-29000</v>
      </c>
      <c r="D104" s="19">
        <v>97000</v>
      </c>
      <c r="E104" s="19">
        <v>305000</v>
      </c>
      <c r="F104" s="19">
        <v>-674000</v>
      </c>
      <c r="G104" s="19">
        <v>-52000</v>
      </c>
      <c r="H104" s="19">
        <v>-4507000</v>
      </c>
    </row>
    <row r="105" spans="1:47" x14ac:dyDescent="0.2">
      <c r="A105" t="s">
        <v>1344</v>
      </c>
      <c r="B105" s="19">
        <v>246000</v>
      </c>
      <c r="C105" s="19">
        <v>-29000</v>
      </c>
      <c r="D105" s="19">
        <v>97000</v>
      </c>
      <c r="E105" s="19">
        <v>305000</v>
      </c>
      <c r="F105" s="19">
        <v>-674000</v>
      </c>
      <c r="G105" s="19">
        <v>-52000</v>
      </c>
      <c r="H105" s="19">
        <v>-4507000</v>
      </c>
    </row>
    <row r="106" spans="1:47" x14ac:dyDescent="0.2">
      <c r="A106" t="s">
        <v>1304</v>
      </c>
      <c r="B106" s="19">
        <v>-252182000</v>
      </c>
      <c r="C106" s="19">
        <v>-138325000</v>
      </c>
      <c r="D106" s="19">
        <v>-285305000</v>
      </c>
      <c r="E106" s="19">
        <v>-355928000</v>
      </c>
      <c r="F106" s="19">
        <v>-269476000</v>
      </c>
      <c r="G106" s="19">
        <v>-283255000</v>
      </c>
      <c r="H106" s="19">
        <v>-266759000</v>
      </c>
    </row>
    <row r="107" spans="1:47" x14ac:dyDescent="0.2">
      <c r="A107" t="s">
        <v>1305</v>
      </c>
      <c r="C107" s="19">
        <v>-7547000</v>
      </c>
      <c r="D107">
        <v>0</v>
      </c>
      <c r="E107">
        <v>0</v>
      </c>
    </row>
    <row r="108" spans="1:47" x14ac:dyDescent="0.2">
      <c r="A108" t="s">
        <v>1306</v>
      </c>
      <c r="B108" s="19">
        <v>-252182000</v>
      </c>
      <c r="C108" s="19">
        <v>-130778000</v>
      </c>
      <c r="D108" s="19">
        <v>-285305000</v>
      </c>
      <c r="E108" s="19">
        <v>-355928000</v>
      </c>
      <c r="F108" s="19">
        <v>-269476000</v>
      </c>
      <c r="G108" s="19">
        <v>-283255000</v>
      </c>
      <c r="H108" s="19">
        <v>-266759000</v>
      </c>
    </row>
    <row r="109" spans="1:47" x14ac:dyDescent="0.2">
      <c r="A109" t="s">
        <v>1345</v>
      </c>
      <c r="B109" s="19">
        <v>-252182000</v>
      </c>
      <c r="C109" s="19">
        <v>-130778000</v>
      </c>
      <c r="D109" s="19">
        <v>-285305000</v>
      </c>
      <c r="E109" s="19">
        <v>-355928000</v>
      </c>
      <c r="F109" s="19">
        <v>-269476000</v>
      </c>
      <c r="G109" s="19">
        <v>-283255000</v>
      </c>
      <c r="H109" s="19">
        <v>-266759000</v>
      </c>
    </row>
    <row r="110" spans="1:47" x14ac:dyDescent="0.2">
      <c r="A110" t="s">
        <v>1346</v>
      </c>
      <c r="B110" s="19">
        <v>-252182000</v>
      </c>
      <c r="C110" s="19">
        <v>-130778000</v>
      </c>
      <c r="D110" s="19">
        <v>-285305000</v>
      </c>
      <c r="E110" s="19">
        <v>-355928000</v>
      </c>
      <c r="F110" s="19">
        <v>-269476000</v>
      </c>
      <c r="G110" s="19">
        <v>-283255000</v>
      </c>
      <c r="H110" s="19">
        <v>-266759000</v>
      </c>
    </row>
    <row r="111" spans="1:47" x14ac:dyDescent="0.2">
      <c r="A111" t="s">
        <v>1347</v>
      </c>
      <c r="B111" s="19">
        <v>-252182000</v>
      </c>
      <c r="C111" s="19">
        <v>-130778000</v>
      </c>
      <c r="D111" s="19">
        <v>-285305000</v>
      </c>
      <c r="E111" s="19">
        <v>-355928000</v>
      </c>
      <c r="F111" s="19">
        <v>-269476000</v>
      </c>
      <c r="G111" s="19">
        <v>-283255000</v>
      </c>
      <c r="H111" s="19">
        <v>-266759000</v>
      </c>
    </row>
    <row r="112" spans="1:47" x14ac:dyDescent="0.2">
      <c r="A112" t="s">
        <v>1312</v>
      </c>
      <c r="B112" s="19">
        <v>-252182000</v>
      </c>
      <c r="C112" s="19">
        <v>-130778000</v>
      </c>
      <c r="D112" s="19">
        <v>-285305000</v>
      </c>
      <c r="E112" s="19">
        <v>-355928000</v>
      </c>
      <c r="F112" s="19">
        <v>-269476000</v>
      </c>
      <c r="G112" s="19">
        <v>-283255000</v>
      </c>
      <c r="H112" s="19">
        <v>-266759000</v>
      </c>
    </row>
    <row r="113" spans="1:47" x14ac:dyDescent="0.2">
      <c r="A113" t="s">
        <v>1313</v>
      </c>
      <c r="B113">
        <v>-1.06</v>
      </c>
      <c r="C113">
        <v>-1.004</v>
      </c>
      <c r="D113">
        <v>-1.627</v>
      </c>
      <c r="E113">
        <v>-2.14</v>
      </c>
      <c r="F113">
        <v>-1.43</v>
      </c>
      <c r="G113">
        <v>-1.46</v>
      </c>
      <c r="H113">
        <v>-1.1599999999999999</v>
      </c>
    </row>
    <row r="114" spans="1:47" x14ac:dyDescent="0.2">
      <c r="A114" t="s">
        <v>1314</v>
      </c>
      <c r="B114">
        <v>-1.06</v>
      </c>
      <c r="C114">
        <v>-1.004</v>
      </c>
      <c r="D114">
        <v>-1.627</v>
      </c>
      <c r="E114">
        <v>-2.14</v>
      </c>
      <c r="F114">
        <v>-1.43</v>
      </c>
      <c r="G114">
        <v>-1.46</v>
      </c>
      <c r="H114">
        <v>-1.1599999999999999</v>
      </c>
    </row>
    <row r="115" spans="1:47" x14ac:dyDescent="0.2">
      <c r="A115" t="s">
        <v>1315</v>
      </c>
      <c r="B115" s="19">
        <v>236953000</v>
      </c>
      <c r="C115" s="19">
        <v>130266762</v>
      </c>
      <c r="D115" s="19">
        <v>175314776</v>
      </c>
      <c r="E115" s="19">
        <v>166433000</v>
      </c>
      <c r="F115" s="19">
        <v>188344000</v>
      </c>
      <c r="G115" s="19">
        <v>194541000</v>
      </c>
      <c r="H115" s="19">
        <v>230891000</v>
      </c>
    </row>
    <row r="116" spans="1:47" x14ac:dyDescent="0.2">
      <c r="A116" t="s">
        <v>1316</v>
      </c>
      <c r="B116" s="19">
        <v>236953000</v>
      </c>
      <c r="C116" s="19">
        <v>130266762</v>
      </c>
      <c r="D116" s="19">
        <v>175314776</v>
      </c>
      <c r="E116" s="19">
        <v>166433000</v>
      </c>
      <c r="F116" s="19">
        <v>188344000</v>
      </c>
      <c r="G116" s="19">
        <v>194541000</v>
      </c>
      <c r="H116" s="19">
        <v>230891000</v>
      </c>
    </row>
    <row r="117" spans="1:47" x14ac:dyDescent="0.2">
      <c r="A117" t="s">
        <v>1317</v>
      </c>
      <c r="B117" s="19">
        <v>-258232000</v>
      </c>
      <c r="C117" s="19">
        <v>-141152000</v>
      </c>
      <c r="D117" s="19">
        <v>-286149000</v>
      </c>
      <c r="E117" s="19">
        <v>-356909000</v>
      </c>
      <c r="F117" s="19">
        <v>-272564000</v>
      </c>
      <c r="G117" s="19">
        <v>-293141000</v>
      </c>
      <c r="H117" s="19">
        <v>-272723000</v>
      </c>
    </row>
    <row r="118" spans="1:47" x14ac:dyDescent="0.2">
      <c r="A118" t="s">
        <v>1318</v>
      </c>
      <c r="B118" s="19">
        <v>213621000</v>
      </c>
      <c r="C118" s="19">
        <v>141152000</v>
      </c>
      <c r="D118" s="19">
        <v>286149000</v>
      </c>
      <c r="E118" s="19">
        <v>356909000</v>
      </c>
      <c r="F118" s="19">
        <v>272564000</v>
      </c>
      <c r="G118" s="19">
        <v>293141000</v>
      </c>
      <c r="H118" s="19">
        <v>272723000</v>
      </c>
    </row>
    <row r="119" spans="1:47" x14ac:dyDescent="0.2">
      <c r="A119" t="s">
        <v>1319</v>
      </c>
      <c r="B119" s="19">
        <v>-252182000</v>
      </c>
      <c r="C119" s="19">
        <v>-130778000</v>
      </c>
      <c r="D119" s="19">
        <v>-285305000</v>
      </c>
      <c r="E119" s="19">
        <v>-355928000</v>
      </c>
      <c r="F119" s="19">
        <v>-269476000</v>
      </c>
      <c r="G119" s="19">
        <v>-283255000</v>
      </c>
      <c r="H119" s="19">
        <v>-266759000</v>
      </c>
    </row>
    <row r="120" spans="1:47" x14ac:dyDescent="0.2">
      <c r="A120" s="46" t="s">
        <v>1411</v>
      </c>
      <c r="B120" s="19"/>
      <c r="C120" s="48" t="e">
        <f t="shared" ref="C120:H120" si="43">C119/C$3</f>
        <v>#DIV/0!</v>
      </c>
      <c r="D120" s="48" t="e">
        <f t="shared" si="43"/>
        <v>#DIV/0!</v>
      </c>
      <c r="E120" s="48" t="e">
        <f t="shared" si="43"/>
        <v>#DIV/0!</v>
      </c>
      <c r="F120" s="48" t="e">
        <f t="shared" si="43"/>
        <v>#DIV/0!</v>
      </c>
      <c r="G120" s="48" t="e">
        <f t="shared" si="43"/>
        <v>#DIV/0!</v>
      </c>
      <c r="H120" s="48" t="e">
        <f t="shared" si="43"/>
        <v>#DIV/0!</v>
      </c>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1320</v>
      </c>
      <c r="B121" s="19">
        <v>-207571000</v>
      </c>
      <c r="C121" s="19">
        <v>-130778000</v>
      </c>
      <c r="D121" s="19">
        <v>-285305000</v>
      </c>
      <c r="E121" s="19">
        <v>-355928000</v>
      </c>
      <c r="F121" s="19">
        <v>-269476000</v>
      </c>
      <c r="G121" s="19">
        <v>-283255000</v>
      </c>
      <c r="H121" s="19">
        <v>-266759000</v>
      </c>
    </row>
    <row r="122" spans="1:47" x14ac:dyDescent="0.2">
      <c r="A122" t="s">
        <v>1321</v>
      </c>
      <c r="B122" s="19">
        <v>5804000</v>
      </c>
      <c r="C122" s="19">
        <v>2856000</v>
      </c>
      <c r="D122" s="19">
        <v>747000</v>
      </c>
      <c r="E122" s="19">
        <v>676000</v>
      </c>
      <c r="F122" s="19">
        <v>3762000</v>
      </c>
      <c r="G122" s="19">
        <v>9938000</v>
      </c>
      <c r="H122" s="19">
        <v>10471000</v>
      </c>
    </row>
    <row r="123" spans="1:47" x14ac:dyDescent="0.2">
      <c r="A123" t="s">
        <v>1323</v>
      </c>
      <c r="B123" s="19">
        <v>5804000</v>
      </c>
      <c r="C123" s="19">
        <v>2856000</v>
      </c>
      <c r="D123" s="19">
        <v>747000</v>
      </c>
      <c r="E123" s="19">
        <v>676000</v>
      </c>
      <c r="F123" s="19">
        <v>3762000</v>
      </c>
      <c r="G123" s="19">
        <v>9938000</v>
      </c>
      <c r="H123" s="19">
        <v>10471000</v>
      </c>
    </row>
    <row r="124" spans="1:47" x14ac:dyDescent="0.2">
      <c r="A124" t="s">
        <v>1281</v>
      </c>
      <c r="B124" s="19">
        <v>-213621000</v>
      </c>
      <c r="C124" s="19">
        <v>-141152000</v>
      </c>
      <c r="D124" s="19">
        <v>-286149000</v>
      </c>
      <c r="E124" s="19">
        <v>-356909000</v>
      </c>
      <c r="F124" s="19">
        <v>-272564000</v>
      </c>
      <c r="G124" s="19">
        <v>-293141000</v>
      </c>
      <c r="H124" s="19">
        <v>-272723000</v>
      </c>
    </row>
    <row r="125" spans="1:47" x14ac:dyDescent="0.2">
      <c r="A125" t="s">
        <v>1278</v>
      </c>
      <c r="B125" s="19">
        <v>-197365000</v>
      </c>
      <c r="C125" s="19">
        <v>-139326000</v>
      </c>
      <c r="D125" s="19">
        <v>-280228000</v>
      </c>
      <c r="E125" s="19">
        <v>-345839000</v>
      </c>
      <c r="F125" s="19">
        <v>-256939000</v>
      </c>
      <c r="G125" s="19">
        <v>-268584000</v>
      </c>
      <c r="H125" s="19">
        <v>-255332000</v>
      </c>
    </row>
    <row r="126" spans="1:47" x14ac:dyDescent="0.2">
      <c r="A126" t="s">
        <v>1324</v>
      </c>
      <c r="B126" s="19">
        <v>16256000</v>
      </c>
      <c r="C126" s="19">
        <v>1826000</v>
      </c>
      <c r="D126" s="19">
        <v>5921000</v>
      </c>
      <c r="E126" s="19">
        <v>11070000</v>
      </c>
      <c r="F126" s="19">
        <v>15625000</v>
      </c>
      <c r="G126" s="19">
        <v>24557000</v>
      </c>
      <c r="H126" s="19">
        <v>17391000</v>
      </c>
    </row>
    <row r="127" spans="1:47" x14ac:dyDescent="0.2">
      <c r="A127" t="s">
        <v>1325</v>
      </c>
      <c r="B127" s="19">
        <v>-252182000</v>
      </c>
      <c r="C127" s="19">
        <v>-130778000</v>
      </c>
      <c r="D127" s="19">
        <v>-285305000</v>
      </c>
      <c r="E127" s="19">
        <v>-355928000</v>
      </c>
      <c r="F127" s="19">
        <v>-269476000</v>
      </c>
      <c r="G127" s="19">
        <v>-283255000</v>
      </c>
      <c r="H127" s="19">
        <v>-266759000</v>
      </c>
    </row>
    <row r="128" spans="1:47" x14ac:dyDescent="0.2">
      <c r="A128" t="s">
        <v>1326</v>
      </c>
      <c r="B128" s="19">
        <v>-44611000</v>
      </c>
    </row>
    <row r="129" spans="1:47" x14ac:dyDescent="0.2">
      <c r="A129" t="s">
        <v>1327</v>
      </c>
      <c r="B129" s="19">
        <v>-44611000</v>
      </c>
    </row>
    <row r="130" spans="1:47" x14ac:dyDescent="0.2">
      <c r="A130" t="s">
        <v>1328</v>
      </c>
      <c r="B130" s="19">
        <v>-152754000</v>
      </c>
      <c r="C130" s="19">
        <v>-139326000</v>
      </c>
      <c r="D130" s="19">
        <v>-280228000</v>
      </c>
      <c r="E130" s="19">
        <v>-345839000</v>
      </c>
      <c r="F130" s="19">
        <v>-256939000</v>
      </c>
      <c r="G130" s="19">
        <v>-268584000</v>
      </c>
      <c r="H130" s="19">
        <v>-255332000</v>
      </c>
    </row>
    <row r="131" spans="1:47" x14ac:dyDescent="0.2">
      <c r="A131" t="s">
        <v>1329</v>
      </c>
      <c r="B131">
        <v>0</v>
      </c>
      <c r="C131">
        <v>5.5E-2</v>
      </c>
      <c r="D131">
        <v>0</v>
      </c>
      <c r="E131">
        <v>0</v>
      </c>
      <c r="F131">
        <v>0</v>
      </c>
      <c r="G131">
        <v>0</v>
      </c>
      <c r="H131">
        <v>0</v>
      </c>
    </row>
    <row r="132" spans="1:47" x14ac:dyDescent="0.2">
      <c r="A132" t="s">
        <v>1330</v>
      </c>
      <c r="B132">
        <v>0</v>
      </c>
      <c r="C132">
        <v>0</v>
      </c>
      <c r="D132">
        <v>0</v>
      </c>
      <c r="E132">
        <v>0</v>
      </c>
      <c r="F132">
        <v>0</v>
      </c>
      <c r="G132">
        <v>0</v>
      </c>
      <c r="H132">
        <v>0</v>
      </c>
    </row>
    <row r="134" spans="1:47" x14ac:dyDescent="0.2">
      <c r="A134" t="s">
        <v>1331</v>
      </c>
      <c r="B134">
        <v>4268</v>
      </c>
      <c r="C134">
        <v>223740</v>
      </c>
      <c r="D134">
        <v>435687</v>
      </c>
      <c r="E134">
        <v>631751</v>
      </c>
      <c r="F134">
        <v>4913</v>
      </c>
      <c r="G134">
        <v>31646</v>
      </c>
      <c r="H134">
        <v>199749</v>
      </c>
    </row>
    <row r="135" spans="1:47" x14ac:dyDescent="0.2">
      <c r="A135" t="s">
        <v>1402</v>
      </c>
      <c r="B135">
        <v>-4553</v>
      </c>
      <c r="C135">
        <v>-26124</v>
      </c>
      <c r="D135">
        <v>-23872</v>
      </c>
      <c r="E135">
        <v>-29862</v>
      </c>
      <c r="F135">
        <v>-20876</v>
      </c>
      <c r="G135">
        <v>-20032</v>
      </c>
      <c r="H135">
        <v>-33430</v>
      </c>
    </row>
    <row r="136" spans="1:47" ht="18" x14ac:dyDescent="0.2">
      <c r="A136" s="22"/>
    </row>
    <row r="137" spans="1:47" ht="18" x14ac:dyDescent="0.2">
      <c r="A137" s="23"/>
    </row>
    <row r="138" spans="1:47" ht="18" x14ac:dyDescent="0.2">
      <c r="A138" s="23"/>
    </row>
    <row r="139" spans="1:47" ht="18" x14ac:dyDescent="0.2">
      <c r="A139" s="23"/>
    </row>
    <row r="140" spans="1:47" ht="18" x14ac:dyDescent="0.2">
      <c r="A140" s="23"/>
    </row>
    <row r="141" spans="1:47" ht="18" x14ac:dyDescent="0.2">
      <c r="A141" s="23"/>
    </row>
    <row r="142" spans="1:47" ht="18" x14ac:dyDescent="0.2">
      <c r="A142" s="23"/>
    </row>
    <row r="143" spans="1:47" ht="18" x14ac:dyDescent="0.2">
      <c r="A143" s="23"/>
      <c r="B143">
        <v>0</v>
      </c>
      <c r="C143">
        <v>0</v>
      </c>
      <c r="D143">
        <v>0</v>
      </c>
      <c r="E143">
        <v>0</v>
      </c>
      <c r="F143">
        <v>0</v>
      </c>
      <c r="G143">
        <v>0</v>
      </c>
      <c r="H143">
        <v>0</v>
      </c>
    </row>
    <row r="144" spans="1:47" x14ac:dyDescent="0.2">
      <c r="A144" s="46" t="s">
        <v>1412</v>
      </c>
      <c r="B144" s="19"/>
      <c r="C144" s="48">
        <f t="shared" ref="C144:H144" si="44">IFERROR(C143/C$3,0)</f>
        <v>0</v>
      </c>
      <c r="D144" s="48">
        <f t="shared" si="44"/>
        <v>0</v>
      </c>
      <c r="E144" s="48">
        <f t="shared" si="44"/>
        <v>0</v>
      </c>
      <c r="F144" s="48">
        <f t="shared" si="44"/>
        <v>0</v>
      </c>
      <c r="G144" s="48">
        <f t="shared" si="44"/>
        <v>0</v>
      </c>
      <c r="H144" s="48">
        <f t="shared" si="44"/>
        <v>0</v>
      </c>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H49">
    <sortCondition ref="C1:H1"/>
  </sortState>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29EE-AB38-D747-A945-20DC13A42D88}">
  <dimension ref="A1:AU166"/>
  <sheetViews>
    <sheetView workbookViewId="0"/>
  </sheetViews>
  <sheetFormatPr baseColWidth="10" defaultRowHeight="16" x14ac:dyDescent="0.2"/>
  <sheetData>
    <row r="1" spans="1:47" x14ac:dyDescent="0.2">
      <c r="A1" t="s">
        <v>1283</v>
      </c>
      <c r="B1" t="s">
        <v>1284</v>
      </c>
      <c r="C1" s="17">
        <v>35430</v>
      </c>
      <c r="D1" s="17">
        <v>35795</v>
      </c>
      <c r="E1" s="17">
        <v>36160</v>
      </c>
      <c r="F1" s="17">
        <v>36525</v>
      </c>
      <c r="G1" s="17">
        <v>36891</v>
      </c>
      <c r="H1" s="17">
        <v>37256</v>
      </c>
      <c r="I1" s="17">
        <v>37621</v>
      </c>
      <c r="J1" s="17">
        <v>37986</v>
      </c>
      <c r="K1" s="17">
        <v>38352</v>
      </c>
      <c r="L1" s="17">
        <v>38717</v>
      </c>
      <c r="M1" s="17">
        <v>39082</v>
      </c>
      <c r="N1" s="17">
        <v>39447</v>
      </c>
      <c r="O1" s="17">
        <v>39813</v>
      </c>
      <c r="P1" s="17">
        <v>40178</v>
      </c>
      <c r="Q1" s="17">
        <v>40543</v>
      </c>
      <c r="R1" s="17">
        <v>40908</v>
      </c>
      <c r="S1" s="17">
        <v>41274</v>
      </c>
      <c r="T1" s="17">
        <v>41639</v>
      </c>
      <c r="U1" s="17">
        <v>42004</v>
      </c>
      <c r="V1" s="17">
        <v>42369</v>
      </c>
      <c r="W1" s="17">
        <v>42735</v>
      </c>
      <c r="X1" s="17">
        <v>43100</v>
      </c>
      <c r="Y1" s="17">
        <v>43465</v>
      </c>
      <c r="Z1" s="17">
        <v>43830</v>
      </c>
      <c r="AA1" s="17">
        <v>44196</v>
      </c>
      <c r="AB1" s="17">
        <v>44561</v>
      </c>
      <c r="AC1" s="17">
        <v>44926</v>
      </c>
      <c r="AD1" s="17">
        <v>45291</v>
      </c>
      <c r="AE1" s="17">
        <v>45657</v>
      </c>
    </row>
    <row r="2" spans="1:47" x14ac:dyDescent="0.2">
      <c r="C2" s="41">
        <v>2.0612819312911972</v>
      </c>
      <c r="D2" s="41">
        <v>2.0004677128214259</v>
      </c>
      <c r="E2" s="41">
        <v>1.9695458430849915</v>
      </c>
      <c r="F2" s="41">
        <v>1.9371946917330496</v>
      </c>
      <c r="G2" s="41">
        <v>1.8855311385371321</v>
      </c>
      <c r="H2" s="41">
        <v>1.8177298163859363</v>
      </c>
      <c r="I2" s="41">
        <v>1.79724126595406</v>
      </c>
      <c r="J2" s="41">
        <v>1.7516971403061012</v>
      </c>
      <c r="K2" s="41">
        <v>1.7185295205593065</v>
      </c>
      <c r="L2" s="41">
        <v>1.6689613679317339</v>
      </c>
      <c r="M2" s="41">
        <v>1.6049248657868389</v>
      </c>
      <c r="N2" s="41">
        <v>1.5722226349792703</v>
      </c>
      <c r="O2" s="41">
        <v>1.5076933592052841</v>
      </c>
      <c r="P2" s="41">
        <v>1.5072411868492295</v>
      </c>
      <c r="Q2" s="41">
        <v>1.4686165710311112</v>
      </c>
      <c r="R2" s="41">
        <v>1.4450620594618826</v>
      </c>
      <c r="S2" s="41">
        <v>1.403926998408513</v>
      </c>
      <c r="T2" s="41">
        <v>1.3819539309070903</v>
      </c>
      <c r="U2" s="41">
        <v>1.3604586837045582</v>
      </c>
      <c r="V2" s="41">
        <v>1.3592353718698755</v>
      </c>
      <c r="W2" s="41">
        <v>1.3408655143236416</v>
      </c>
      <c r="X2" s="41">
        <v>1.3081614773889187</v>
      </c>
      <c r="Y2" s="41">
        <v>1.2816317011746046</v>
      </c>
      <c r="Z2" s="41">
        <v>1.2620696220330916</v>
      </c>
      <c r="AA2" s="41">
        <v>1.231407573454085</v>
      </c>
      <c r="AB2" s="41">
        <v>1.2144058909803599</v>
      </c>
      <c r="AC2" s="41">
        <v>1.1298901106999999</v>
      </c>
      <c r="AD2" s="41">
        <v>1.0618269999999999</v>
      </c>
      <c r="AE2" s="41">
        <v>1.03</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1302730.1805760367</v>
      </c>
      <c r="D3">
        <f t="shared" ref="D3:J3" si="0">D$2*D90</f>
        <v>2304538.8051702827</v>
      </c>
      <c r="E3">
        <f t="shared" si="0"/>
        <v>4013934.4282072126</v>
      </c>
      <c r="F3">
        <f t="shared" si="0"/>
        <v>4261828.3218127089</v>
      </c>
      <c r="G3">
        <f t="shared" si="0"/>
        <v>6473028.3985979743</v>
      </c>
      <c r="H3">
        <f t="shared" si="0"/>
        <v>8879610.1530452985</v>
      </c>
      <c r="I3">
        <f t="shared" si="0"/>
        <v>7805418.8180384822</v>
      </c>
      <c r="J3">
        <f t="shared" si="0"/>
        <v>4517626.9248494348</v>
      </c>
      <c r="K3">
        <f t="shared" ref="K3:AU3" si="1">K2*K90</f>
        <v>2259866.3195354883</v>
      </c>
      <c r="L3">
        <f t="shared" si="1"/>
        <v>4145700.0379424267</v>
      </c>
      <c r="M3">
        <f t="shared" si="1"/>
        <v>12654832.566729225</v>
      </c>
      <c r="N3">
        <f t="shared" si="1"/>
        <v>14304081.533041401</v>
      </c>
      <c r="O3">
        <f t="shared" si="1"/>
        <v>24403524.712096728</v>
      </c>
      <c r="P3">
        <f t="shared" si="1"/>
        <v>33441160.212623853</v>
      </c>
      <c r="Q3">
        <f t="shared" si="1"/>
        <v>30554567.760302268</v>
      </c>
      <c r="R3">
        <f t="shared" si="1"/>
        <v>14911595.391587166</v>
      </c>
      <c r="S3">
        <f t="shared" si="1"/>
        <v>30402039.150536347</v>
      </c>
      <c r="T3">
        <f t="shared" si="1"/>
        <v>33350694.214580812</v>
      </c>
      <c r="U3">
        <f t="shared" si="1"/>
        <v>62404239.821528085</v>
      </c>
      <c r="V3">
        <f t="shared" si="1"/>
        <v>53742807.368363008</v>
      </c>
      <c r="W3">
        <f t="shared" si="1"/>
        <v>25998041.457221087</v>
      </c>
      <c r="X3">
        <f t="shared" si="1"/>
        <v>47835540.743680589</v>
      </c>
      <c r="Y3">
        <f t="shared" si="1"/>
        <v>108236360.4275977</v>
      </c>
      <c r="Z3">
        <f t="shared" si="1"/>
        <v>129271267.2456055</v>
      </c>
      <c r="AA3">
        <f t="shared" si="1"/>
        <v>145542523.92168522</v>
      </c>
      <c r="AB3">
        <f t="shared" si="1"/>
        <v>134435946.53741682</v>
      </c>
      <c r="AC3">
        <f t="shared" si="1"/>
        <v>125755639.43079929</v>
      </c>
      <c r="AD3">
        <f t="shared" si="1"/>
        <v>187127895.86399996</v>
      </c>
      <c r="AE3">
        <f t="shared" si="1"/>
        <v>59534000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AE4" si="2">C$2*C91</f>
        <v>1302730.1805760367</v>
      </c>
      <c r="D4">
        <f t="shared" si="2"/>
        <v>2304538.8051702827</v>
      </c>
      <c r="E4">
        <f t="shared" si="2"/>
        <v>4013934.4282072126</v>
      </c>
      <c r="F4">
        <f t="shared" si="2"/>
        <v>4261828.3218127089</v>
      </c>
      <c r="G4">
        <f t="shared" si="2"/>
        <v>6473028.3985979743</v>
      </c>
      <c r="H4">
        <f t="shared" si="2"/>
        <v>8879610.1530452985</v>
      </c>
      <c r="I4">
        <f t="shared" si="2"/>
        <v>7805418.8180384822</v>
      </c>
      <c r="J4">
        <f t="shared" si="2"/>
        <v>4517626.9248494348</v>
      </c>
      <c r="K4">
        <f t="shared" si="2"/>
        <v>2259866.3195354883</v>
      </c>
      <c r="L4">
        <f t="shared" si="2"/>
        <v>4145700.0379424267</v>
      </c>
      <c r="M4">
        <f t="shared" si="2"/>
        <v>12654832.566729225</v>
      </c>
      <c r="N4">
        <f t="shared" si="2"/>
        <v>14304081.533041401</v>
      </c>
      <c r="O4">
        <f t="shared" si="2"/>
        <v>24403524.712096728</v>
      </c>
      <c r="P4">
        <f t="shared" si="2"/>
        <v>33441160.212623853</v>
      </c>
      <c r="Q4">
        <f t="shared" si="2"/>
        <v>30554567.760302268</v>
      </c>
      <c r="R4">
        <f t="shared" si="2"/>
        <v>14911595.391587166</v>
      </c>
      <c r="S4">
        <f t="shared" si="2"/>
        <v>30402039.150536347</v>
      </c>
      <c r="T4">
        <f t="shared" si="2"/>
        <v>33350694.214580812</v>
      </c>
      <c r="U4">
        <f t="shared" si="2"/>
        <v>62404239.821528085</v>
      </c>
      <c r="V4">
        <f t="shared" si="2"/>
        <v>53742807.368363008</v>
      </c>
      <c r="W4">
        <f t="shared" si="2"/>
        <v>25998041.457221087</v>
      </c>
      <c r="X4">
        <f t="shared" si="2"/>
        <v>47835540.743680589</v>
      </c>
      <c r="Y4">
        <f t="shared" si="2"/>
        <v>108236360.4275977</v>
      </c>
      <c r="Z4">
        <f t="shared" si="2"/>
        <v>129271267.2456055</v>
      </c>
      <c r="AA4">
        <f t="shared" si="2"/>
        <v>145542523.92168522</v>
      </c>
      <c r="AB4">
        <f t="shared" si="2"/>
        <v>134435946.53741682</v>
      </c>
      <c r="AC4">
        <f t="shared" si="2"/>
        <v>125755639.43079929</v>
      </c>
      <c r="AD4">
        <f t="shared" si="2"/>
        <v>187127895.86399996</v>
      </c>
      <c r="AE4">
        <f t="shared" si="2"/>
        <v>59534000</v>
      </c>
    </row>
    <row r="5" spans="1:47" x14ac:dyDescent="0.2">
      <c r="A5" t="s">
        <v>1349</v>
      </c>
      <c r="C5">
        <f t="shared" ref="C5:AE5" si="3">C$2*C92</f>
        <v>0</v>
      </c>
      <c r="D5">
        <f t="shared" si="3"/>
        <v>0</v>
      </c>
      <c r="E5">
        <f t="shared" si="3"/>
        <v>0</v>
      </c>
      <c r="F5">
        <f t="shared" si="3"/>
        <v>-1356036.2842131348</v>
      </c>
      <c r="G5">
        <f t="shared" si="3"/>
        <v>-9865098.9168262742</v>
      </c>
      <c r="H5">
        <f t="shared" si="3"/>
        <v>0</v>
      </c>
      <c r="I5">
        <f t="shared" si="3"/>
        <v>0</v>
      </c>
      <c r="J5">
        <f t="shared" si="3"/>
        <v>0</v>
      </c>
      <c r="K5">
        <f t="shared" si="3"/>
        <v>0</v>
      </c>
      <c r="L5">
        <f t="shared" si="3"/>
        <v>0</v>
      </c>
      <c r="M5">
        <f t="shared" si="3"/>
        <v>0</v>
      </c>
      <c r="N5">
        <f t="shared" si="3"/>
        <v>0</v>
      </c>
      <c r="O5">
        <f t="shared" si="3"/>
        <v>0</v>
      </c>
      <c r="P5">
        <f t="shared" si="3"/>
        <v>0</v>
      </c>
      <c r="Q5">
        <f t="shared" si="3"/>
        <v>0</v>
      </c>
      <c r="R5">
        <f t="shared" si="3"/>
        <v>0</v>
      </c>
      <c r="S5">
        <f t="shared" si="3"/>
        <v>0</v>
      </c>
      <c r="T5">
        <f t="shared" si="3"/>
        <v>0</v>
      </c>
      <c r="U5">
        <f t="shared" si="3"/>
        <v>0</v>
      </c>
      <c r="V5">
        <f t="shared" si="3"/>
        <v>0</v>
      </c>
      <c r="W5">
        <f t="shared" si="3"/>
        <v>0</v>
      </c>
      <c r="X5">
        <f t="shared" si="3"/>
        <v>0</v>
      </c>
      <c r="Y5">
        <f t="shared" si="3"/>
        <v>0</v>
      </c>
      <c r="Z5">
        <f t="shared" si="3"/>
        <v>0</v>
      </c>
      <c r="AA5">
        <f t="shared" si="3"/>
        <v>0</v>
      </c>
      <c r="AB5">
        <f t="shared" si="3"/>
        <v>0</v>
      </c>
      <c r="AC5">
        <f t="shared" si="3"/>
        <v>0</v>
      </c>
      <c r="AD5">
        <f t="shared" si="3"/>
        <v>0</v>
      </c>
      <c r="AE5">
        <f t="shared" si="3"/>
        <v>0</v>
      </c>
    </row>
    <row r="6" spans="1:47" x14ac:dyDescent="0.2">
      <c r="A6" t="s">
        <v>1350</v>
      </c>
      <c r="C6">
        <f t="shared" ref="C6:AE6" si="4">C$2*C93</f>
        <v>0</v>
      </c>
      <c r="D6">
        <f t="shared" si="4"/>
        <v>0</v>
      </c>
      <c r="E6">
        <f t="shared" si="4"/>
        <v>0</v>
      </c>
      <c r="F6">
        <f t="shared" si="4"/>
        <v>5617864.6060258439</v>
      </c>
      <c r="G6">
        <f t="shared" si="4"/>
        <v>16338127.315424249</v>
      </c>
      <c r="H6">
        <f t="shared" si="4"/>
        <v>8879610.1530452985</v>
      </c>
      <c r="I6">
        <f t="shared" si="4"/>
        <v>7805418.8180384822</v>
      </c>
      <c r="J6">
        <f t="shared" si="4"/>
        <v>4517626.9248494348</v>
      </c>
      <c r="K6">
        <f t="shared" si="4"/>
        <v>2259866.3195354883</v>
      </c>
      <c r="L6">
        <f t="shared" si="4"/>
        <v>4145700.0379424267</v>
      </c>
      <c r="M6">
        <f t="shared" si="4"/>
        <v>12654832.566729225</v>
      </c>
      <c r="N6">
        <f t="shared" si="4"/>
        <v>14304081.533041401</v>
      </c>
      <c r="O6">
        <f t="shared" si="4"/>
        <v>24403524.712096728</v>
      </c>
      <c r="P6">
        <f t="shared" si="4"/>
        <v>33441160.212623853</v>
      </c>
      <c r="Q6">
        <f t="shared" si="4"/>
        <v>30554567.760302268</v>
      </c>
      <c r="R6">
        <f t="shared" si="4"/>
        <v>14911595.391587166</v>
      </c>
      <c r="S6">
        <f t="shared" si="4"/>
        <v>30402039.150536347</v>
      </c>
      <c r="T6">
        <f t="shared" si="4"/>
        <v>33350694.214580812</v>
      </c>
      <c r="U6">
        <f t="shared" si="4"/>
        <v>62404239.821528085</v>
      </c>
      <c r="V6">
        <f t="shared" si="4"/>
        <v>53742807.368363008</v>
      </c>
      <c r="W6">
        <f t="shared" si="4"/>
        <v>0</v>
      </c>
      <c r="X6">
        <f t="shared" si="4"/>
        <v>0</v>
      </c>
      <c r="Y6">
        <f t="shared" si="4"/>
        <v>0</v>
      </c>
      <c r="Z6">
        <f t="shared" si="4"/>
        <v>0</v>
      </c>
      <c r="AA6">
        <f t="shared" si="4"/>
        <v>0</v>
      </c>
      <c r="AB6">
        <f t="shared" si="4"/>
        <v>0</v>
      </c>
      <c r="AC6">
        <f t="shared" si="4"/>
        <v>0</v>
      </c>
      <c r="AD6">
        <f t="shared" si="4"/>
        <v>0</v>
      </c>
      <c r="AE6">
        <f t="shared" si="4"/>
        <v>0</v>
      </c>
    </row>
    <row r="7" spans="1:47" x14ac:dyDescent="0.2">
      <c r="A7" t="s">
        <v>1287</v>
      </c>
      <c r="C7">
        <f t="shared" ref="C7:AE7" si="5">C$2*C94</f>
        <v>1958217.8347266372</v>
      </c>
      <c r="D7">
        <f t="shared" si="5"/>
        <v>4995167.8789151004</v>
      </c>
      <c r="E7">
        <f t="shared" si="5"/>
        <v>10824623.953595113</v>
      </c>
      <c r="F7">
        <f t="shared" si="5"/>
        <v>13172923.903784737</v>
      </c>
      <c r="G7">
        <f t="shared" si="5"/>
        <v>39875212.517783269</v>
      </c>
      <c r="H7">
        <f t="shared" si="5"/>
        <v>36834476.999244615</v>
      </c>
      <c r="I7">
        <f t="shared" si="5"/>
        <v>63868562.868209429</v>
      </c>
      <c r="J7">
        <f t="shared" si="5"/>
        <v>25133350.56911194</v>
      </c>
      <c r="K7">
        <f t="shared" si="5"/>
        <v>27436323.795729328</v>
      </c>
      <c r="L7">
        <f t="shared" si="5"/>
        <v>27090580.924267903</v>
      </c>
      <c r="M7">
        <f t="shared" si="5"/>
        <v>45923320.109624609</v>
      </c>
      <c r="N7">
        <f t="shared" si="5"/>
        <v>53249608.424112909</v>
      </c>
      <c r="O7">
        <f t="shared" si="5"/>
        <v>62661243.701930813</v>
      </c>
      <c r="P7">
        <f t="shared" si="5"/>
        <v>62684653.719872601</v>
      </c>
      <c r="Q7">
        <f t="shared" si="5"/>
        <v>67174521.958963022</v>
      </c>
      <c r="R7">
        <f t="shared" si="5"/>
        <v>66675163.423571266</v>
      </c>
      <c r="S7">
        <f t="shared" si="5"/>
        <v>61566410.661208518</v>
      </c>
      <c r="T7">
        <f t="shared" si="5"/>
        <v>70257155.893385559</v>
      </c>
      <c r="U7">
        <f t="shared" si="5"/>
        <v>98838683.829819858</v>
      </c>
      <c r="V7">
        <f t="shared" si="5"/>
        <v>117431139.9526979</v>
      </c>
      <c r="W7">
        <f t="shared" si="5"/>
        <v>123289902.31103021</v>
      </c>
      <c r="X7">
        <f t="shared" si="5"/>
        <v>121564829.77079745</v>
      </c>
      <c r="Y7">
        <f t="shared" si="5"/>
        <v>207114246.17321846</v>
      </c>
      <c r="Z7">
        <f t="shared" si="5"/>
        <v>262015750.09104607</v>
      </c>
      <c r="AA7">
        <f t="shared" si="5"/>
        <v>305073837.87780887</v>
      </c>
      <c r="AB7">
        <f t="shared" si="5"/>
        <v>357081479.37208307</v>
      </c>
      <c r="AC7">
        <f t="shared" si="5"/>
        <v>353181050.80260599</v>
      </c>
      <c r="AD7">
        <f t="shared" si="5"/>
        <v>313476814.24799997</v>
      </c>
      <c r="AE7">
        <f t="shared" si="5"/>
        <v>160935440</v>
      </c>
    </row>
    <row r="8" spans="1:47" x14ac:dyDescent="0.2">
      <c r="A8" s="46" t="s">
        <v>1408</v>
      </c>
      <c r="C8">
        <f t="shared" ref="C8:AE8" si="6">C$2*C95</f>
        <v>1.5031645569620253</v>
      </c>
      <c r="D8">
        <f t="shared" si="6"/>
        <v>2.1675347222222223</v>
      </c>
      <c r="E8">
        <f t="shared" si="6"/>
        <v>2.6967615309126596</v>
      </c>
      <c r="F8">
        <f t="shared" si="6"/>
        <v>3.0909090909090913</v>
      </c>
      <c r="G8">
        <f t="shared" si="6"/>
        <v>6.1602097290999129</v>
      </c>
      <c r="H8">
        <f t="shared" si="6"/>
        <v>4.1482088024564998</v>
      </c>
      <c r="I8">
        <f t="shared" si="6"/>
        <v>8.1825926778724387</v>
      </c>
      <c r="J8">
        <f t="shared" si="6"/>
        <v>5.5633966653741762</v>
      </c>
      <c r="K8">
        <f t="shared" si="6"/>
        <v>12.140684410646386</v>
      </c>
      <c r="L8">
        <f t="shared" si="6"/>
        <v>6.5346215780998396</v>
      </c>
      <c r="M8">
        <f t="shared" si="6"/>
        <v>3.6289156626506021</v>
      </c>
      <c r="N8">
        <f t="shared" si="6"/>
        <v>3.7226863046823482</v>
      </c>
      <c r="O8">
        <f t="shared" si="6"/>
        <v>2.5677128382552823</v>
      </c>
      <c r="P8">
        <f t="shared" si="6"/>
        <v>1.874476044530581</v>
      </c>
      <c r="Q8">
        <f t="shared" si="6"/>
        <v>2.1985099735640472</v>
      </c>
      <c r="R8">
        <f t="shared" si="6"/>
        <v>4.4713635042155246</v>
      </c>
      <c r="S8">
        <f t="shared" si="6"/>
        <v>2.0250750404063727</v>
      </c>
      <c r="T8">
        <f t="shared" si="6"/>
        <v>2.1066174947167777</v>
      </c>
      <c r="U8">
        <f t="shared" si="6"/>
        <v>1.5838456507521255</v>
      </c>
      <c r="V8">
        <f t="shared" si="6"/>
        <v>2.1850577910417561</v>
      </c>
      <c r="W8">
        <f t="shared" si="6"/>
        <v>4.7422765485584613</v>
      </c>
      <c r="X8">
        <f t="shared" si="6"/>
        <v>2.5413077364837151</v>
      </c>
      <c r="Y8">
        <f t="shared" si="6"/>
        <v>1.9135366835598921</v>
      </c>
      <c r="Z8">
        <f t="shared" si="6"/>
        <v>2.0268676533760304</v>
      </c>
      <c r="AA8">
        <f t="shared" si="6"/>
        <v>2.0961147962637066</v>
      </c>
      <c r="AB8">
        <f t="shared" si="6"/>
        <v>2.6561458342743069</v>
      </c>
      <c r="AC8">
        <f t="shared" si="6"/>
        <v>2.8084708757491086</v>
      </c>
      <c r="AD8">
        <f t="shared" si="6"/>
        <v>1.6752008715783742</v>
      </c>
      <c r="AE8">
        <f t="shared" si="6"/>
        <v>2.7032525951557096</v>
      </c>
    </row>
    <row r="9" spans="1:47" x14ac:dyDescent="0.2">
      <c r="A9" t="s">
        <v>1333</v>
      </c>
      <c r="C9">
        <f t="shared" ref="C9:AE9" si="7">C$2*C96</f>
        <v>663732.78187576553</v>
      </c>
      <c r="D9">
        <f t="shared" si="7"/>
        <v>1594372.7671186763</v>
      </c>
      <c r="E9">
        <f t="shared" si="7"/>
        <v>2436328.2078961344</v>
      </c>
      <c r="F9">
        <f t="shared" si="7"/>
        <v>3486950.4451194895</v>
      </c>
      <c r="G9">
        <f t="shared" si="7"/>
        <v>8614991.7719761562</v>
      </c>
      <c r="H9">
        <f t="shared" si="7"/>
        <v>8634216.6278331969</v>
      </c>
      <c r="I9">
        <f t="shared" si="7"/>
        <v>7483712.6314327056</v>
      </c>
      <c r="J9">
        <f t="shared" si="7"/>
        <v>6295599.5222601276</v>
      </c>
      <c r="K9">
        <f t="shared" si="7"/>
        <v>7314061.6395004084</v>
      </c>
      <c r="L9">
        <f t="shared" si="7"/>
        <v>7530353.6921079829</v>
      </c>
      <c r="M9">
        <f t="shared" si="7"/>
        <v>11374102.523831327</v>
      </c>
      <c r="N9">
        <f t="shared" si="7"/>
        <v>13065170.096677735</v>
      </c>
      <c r="O9">
        <f t="shared" si="7"/>
        <v>15577487.787308997</v>
      </c>
      <c r="P9">
        <f t="shared" si="7"/>
        <v>18998775.160234537</v>
      </c>
      <c r="Q9">
        <f t="shared" si="7"/>
        <v>18484008.162997566</v>
      </c>
      <c r="R9">
        <f t="shared" si="7"/>
        <v>20291561.438963756</v>
      </c>
      <c r="S9">
        <f t="shared" si="7"/>
        <v>17049289.468672983</v>
      </c>
      <c r="T9">
        <f t="shared" si="7"/>
        <v>19070964.246517844</v>
      </c>
      <c r="U9">
        <f t="shared" si="7"/>
        <v>21327910.78443636</v>
      </c>
      <c r="V9">
        <f t="shared" si="7"/>
        <v>26093241.433786001</v>
      </c>
      <c r="W9">
        <f t="shared" si="7"/>
        <v>35304988.992141485</v>
      </c>
      <c r="X9">
        <f t="shared" si="7"/>
        <v>35581992.184978589</v>
      </c>
      <c r="Y9">
        <f t="shared" si="7"/>
        <v>59898339.186096318</v>
      </c>
      <c r="Z9">
        <f t="shared" si="7"/>
        <v>77852026.704733282</v>
      </c>
      <c r="AA9">
        <f t="shared" si="7"/>
        <v>82623753.956048742</v>
      </c>
      <c r="AB9">
        <f t="shared" si="7"/>
        <v>76773526.021887377</v>
      </c>
      <c r="AC9">
        <f t="shared" si="7"/>
        <v>70823771.91889739</v>
      </c>
      <c r="AD9">
        <f t="shared" si="7"/>
        <v>64948772.10899999</v>
      </c>
      <c r="AE9">
        <f t="shared" si="7"/>
        <v>46068810</v>
      </c>
    </row>
    <row r="10" spans="1:47" x14ac:dyDescent="0.2">
      <c r="A10" s="46" t="s">
        <v>1409</v>
      </c>
      <c r="C10">
        <f t="shared" ref="C10:AE10" si="8">C$2*C97</f>
        <v>0.50949367088607589</v>
      </c>
      <c r="D10">
        <f t="shared" si="8"/>
        <v>0.69184027777777768</v>
      </c>
      <c r="E10">
        <f t="shared" si="8"/>
        <v>0.60696761530912657</v>
      </c>
      <c r="F10">
        <f t="shared" si="8"/>
        <v>0.81818181818181823</v>
      </c>
      <c r="G10">
        <f t="shared" si="8"/>
        <v>1.3309059131954559</v>
      </c>
      <c r="H10">
        <f t="shared" si="8"/>
        <v>0.97236438075742082</v>
      </c>
      <c r="I10">
        <f t="shared" si="8"/>
        <v>0.95878425051807514</v>
      </c>
      <c r="J10">
        <f t="shared" si="8"/>
        <v>1.3935633966653742</v>
      </c>
      <c r="K10">
        <f t="shared" si="8"/>
        <v>3.2365019011406844</v>
      </c>
      <c r="L10">
        <f t="shared" si="8"/>
        <v>1.8164251207729472</v>
      </c>
      <c r="M10">
        <f t="shared" si="8"/>
        <v>0.89879518072289155</v>
      </c>
      <c r="N10">
        <f t="shared" si="8"/>
        <v>0.91338755770499014</v>
      </c>
      <c r="O10">
        <f t="shared" si="8"/>
        <v>0.63832942048684049</v>
      </c>
      <c r="P10">
        <f t="shared" si="8"/>
        <v>0.5681254788840312</v>
      </c>
      <c r="Q10">
        <f t="shared" si="8"/>
        <v>0.60495073299687574</v>
      </c>
      <c r="R10">
        <f t="shared" si="8"/>
        <v>1.3607907742998353</v>
      </c>
      <c r="S10">
        <f t="shared" si="8"/>
        <v>0.56079427383975988</v>
      </c>
      <c r="T10">
        <f t="shared" si="8"/>
        <v>0.57183110263953918</v>
      </c>
      <c r="U10">
        <f t="shared" si="8"/>
        <v>0.34177022018748637</v>
      </c>
      <c r="V10">
        <f t="shared" si="8"/>
        <v>0.48552062520549327</v>
      </c>
      <c r="W10">
        <f t="shared" si="8"/>
        <v>1.3579864871834546</v>
      </c>
      <c r="X10">
        <f t="shared" si="8"/>
        <v>0.74384007438400745</v>
      </c>
      <c r="Y10">
        <f t="shared" si="8"/>
        <v>0.5534031165632548</v>
      </c>
      <c r="Z10">
        <f t="shared" si="8"/>
        <v>0.60223766938727696</v>
      </c>
      <c r="AA10">
        <f t="shared" si="8"/>
        <v>0.56769493705157703</v>
      </c>
      <c r="AB10">
        <f t="shared" si="8"/>
        <v>0.57107885204289033</v>
      </c>
      <c r="AC10">
        <f t="shared" si="8"/>
        <v>0.56318565306067436</v>
      </c>
      <c r="AD10">
        <f t="shared" si="8"/>
        <v>0.34708225520904268</v>
      </c>
      <c r="AE10">
        <f t="shared" si="8"/>
        <v>0.7738235294117648</v>
      </c>
    </row>
    <row r="11" spans="1:47" x14ac:dyDescent="0.2">
      <c r="A11" t="s">
        <v>1334</v>
      </c>
      <c r="C11">
        <f t="shared" ref="C11:AE11" si="9">C$2*C98</f>
        <v>0</v>
      </c>
      <c r="D11">
        <f t="shared" si="9"/>
        <v>0</v>
      </c>
      <c r="E11">
        <f t="shared" si="9"/>
        <v>0</v>
      </c>
      <c r="F11">
        <f t="shared" si="9"/>
        <v>0</v>
      </c>
      <c r="G11">
        <f t="shared" si="9"/>
        <v>0</v>
      </c>
      <c r="H11">
        <f t="shared" si="9"/>
        <v>0</v>
      </c>
      <c r="I11">
        <f t="shared" si="9"/>
        <v>0</v>
      </c>
      <c r="J11">
        <f t="shared" si="9"/>
        <v>0</v>
      </c>
      <c r="K11">
        <f t="shared" si="9"/>
        <v>0</v>
      </c>
      <c r="L11">
        <f t="shared" si="9"/>
        <v>0</v>
      </c>
      <c r="M11">
        <f t="shared" si="9"/>
        <v>0</v>
      </c>
      <c r="N11">
        <f t="shared" si="9"/>
        <v>0</v>
      </c>
      <c r="O11">
        <f t="shared" si="9"/>
        <v>0</v>
      </c>
      <c r="P11">
        <f t="shared" si="9"/>
        <v>18998775.160234537</v>
      </c>
      <c r="Q11">
        <f t="shared" si="9"/>
        <v>18484008.162997566</v>
      </c>
      <c r="R11">
        <f t="shared" si="9"/>
        <v>20291561.438963756</v>
      </c>
      <c r="S11">
        <f t="shared" si="9"/>
        <v>17049289.468672983</v>
      </c>
      <c r="T11">
        <f t="shared" si="9"/>
        <v>19070964.246517844</v>
      </c>
      <c r="U11">
        <f t="shared" si="9"/>
        <v>21327910.78443636</v>
      </c>
      <c r="V11">
        <f t="shared" si="9"/>
        <v>26093241.433786001</v>
      </c>
      <c r="W11">
        <f t="shared" si="9"/>
        <v>35304988.992141485</v>
      </c>
      <c r="X11">
        <f t="shared" si="9"/>
        <v>35581992.184978589</v>
      </c>
      <c r="Y11">
        <f t="shared" si="9"/>
        <v>59898339.186096318</v>
      </c>
      <c r="Z11">
        <f t="shared" si="9"/>
        <v>77852026.704733282</v>
      </c>
      <c r="AA11">
        <f t="shared" si="9"/>
        <v>82623753.956048742</v>
      </c>
      <c r="AB11">
        <f t="shared" si="9"/>
        <v>76773526.021887377</v>
      </c>
      <c r="AC11">
        <f t="shared" si="9"/>
        <v>70823771.91889739</v>
      </c>
      <c r="AD11">
        <f t="shared" si="9"/>
        <v>64948772.10899999</v>
      </c>
      <c r="AE11">
        <f t="shared" si="9"/>
        <v>46068810</v>
      </c>
    </row>
    <row r="12" spans="1:47" x14ac:dyDescent="0.2">
      <c r="A12" t="s">
        <v>1335</v>
      </c>
      <c r="C12">
        <f t="shared" ref="C12:AE12" si="10">C$2*C99</f>
        <v>0</v>
      </c>
      <c r="D12">
        <f t="shared" si="10"/>
        <v>0</v>
      </c>
      <c r="E12">
        <f t="shared" si="10"/>
        <v>0</v>
      </c>
      <c r="F12">
        <f t="shared" si="10"/>
        <v>0</v>
      </c>
      <c r="G12">
        <f t="shared" si="10"/>
        <v>0</v>
      </c>
      <c r="H12">
        <f t="shared" si="10"/>
        <v>0</v>
      </c>
      <c r="I12">
        <f t="shared" si="10"/>
        <v>0</v>
      </c>
      <c r="J12">
        <f t="shared" si="10"/>
        <v>0</v>
      </c>
      <c r="K12">
        <f t="shared" si="10"/>
        <v>0</v>
      </c>
      <c r="L12">
        <f t="shared" si="10"/>
        <v>0</v>
      </c>
      <c r="M12">
        <f t="shared" si="10"/>
        <v>0</v>
      </c>
      <c r="N12">
        <f t="shared" si="10"/>
        <v>0</v>
      </c>
      <c r="O12">
        <f t="shared" si="10"/>
        <v>0</v>
      </c>
      <c r="P12">
        <f t="shared" si="10"/>
        <v>0</v>
      </c>
      <c r="Q12">
        <f t="shared" si="10"/>
        <v>0</v>
      </c>
      <c r="R12">
        <f t="shared" si="10"/>
        <v>20291561.438963756</v>
      </c>
      <c r="S12">
        <f t="shared" si="10"/>
        <v>17049289.468672983</v>
      </c>
      <c r="T12">
        <f t="shared" si="10"/>
        <v>19070964.246517844</v>
      </c>
      <c r="U12">
        <f t="shared" si="10"/>
        <v>21327910.78443636</v>
      </c>
      <c r="V12">
        <f t="shared" si="10"/>
        <v>26093241.433786001</v>
      </c>
      <c r="W12">
        <f t="shared" si="10"/>
        <v>35304988.992141485</v>
      </c>
      <c r="X12">
        <f t="shared" si="10"/>
        <v>35581992.184978589</v>
      </c>
      <c r="Y12">
        <f t="shared" si="10"/>
        <v>59898339.186096318</v>
      </c>
      <c r="Z12">
        <f t="shared" si="10"/>
        <v>77852026.704733282</v>
      </c>
      <c r="AA12">
        <f t="shared" si="10"/>
        <v>82623753.956048742</v>
      </c>
      <c r="AB12">
        <f t="shared" si="10"/>
        <v>76773526.021887377</v>
      </c>
      <c r="AC12">
        <f t="shared" si="10"/>
        <v>70823771.91889739</v>
      </c>
      <c r="AD12">
        <f t="shared" si="10"/>
        <v>64948772.10899999</v>
      </c>
      <c r="AE12">
        <f t="shared" si="10"/>
        <v>46068810</v>
      </c>
    </row>
    <row r="13" spans="1:47" x14ac:dyDescent="0.2">
      <c r="A13" s="46" t="s">
        <v>1410</v>
      </c>
      <c r="C13">
        <f t="shared" ref="C13:AE13" si="11">C$2*C100</f>
        <v>0</v>
      </c>
      <c r="D13">
        <f t="shared" si="11"/>
        <v>0</v>
      </c>
      <c r="E13">
        <f t="shared" si="11"/>
        <v>0</v>
      </c>
      <c r="F13">
        <f t="shared" si="11"/>
        <v>0</v>
      </c>
      <c r="G13">
        <f t="shared" si="11"/>
        <v>0</v>
      </c>
      <c r="H13">
        <f t="shared" si="11"/>
        <v>0</v>
      </c>
      <c r="I13">
        <f t="shared" si="11"/>
        <v>0</v>
      </c>
      <c r="J13">
        <f t="shared" si="11"/>
        <v>0</v>
      </c>
      <c r="K13">
        <f t="shared" si="11"/>
        <v>0</v>
      </c>
      <c r="L13">
        <f t="shared" si="11"/>
        <v>0</v>
      </c>
      <c r="M13">
        <f t="shared" si="11"/>
        <v>0</v>
      </c>
      <c r="N13">
        <f t="shared" si="11"/>
        <v>0</v>
      </c>
      <c r="O13">
        <f t="shared" si="11"/>
        <v>0</v>
      </c>
      <c r="P13">
        <f t="shared" si="11"/>
        <v>0</v>
      </c>
      <c r="Q13">
        <f t="shared" si="11"/>
        <v>0</v>
      </c>
      <c r="R13">
        <f t="shared" si="11"/>
        <v>1.3607907742998353</v>
      </c>
      <c r="S13">
        <f t="shared" si="11"/>
        <v>0.56079427383975988</v>
      </c>
      <c r="T13">
        <f t="shared" si="11"/>
        <v>0.57183110263953918</v>
      </c>
      <c r="U13">
        <f t="shared" si="11"/>
        <v>0.34177022018748637</v>
      </c>
      <c r="V13">
        <f t="shared" si="11"/>
        <v>0.48552062520549327</v>
      </c>
      <c r="W13">
        <f t="shared" si="11"/>
        <v>1.3579864871834546</v>
      </c>
      <c r="X13">
        <f t="shared" si="11"/>
        <v>0.74384007438400745</v>
      </c>
      <c r="Y13">
        <f t="shared" si="11"/>
        <v>0.5534031165632548</v>
      </c>
      <c r="Z13">
        <f t="shared" si="11"/>
        <v>0.60223766938727696</v>
      </c>
      <c r="AA13">
        <f t="shared" si="11"/>
        <v>0.56769493705157703</v>
      </c>
      <c r="AB13">
        <f t="shared" si="11"/>
        <v>0.57107885204289033</v>
      </c>
      <c r="AC13">
        <f t="shared" si="11"/>
        <v>0.56318565306067436</v>
      </c>
      <c r="AD13">
        <f t="shared" si="11"/>
        <v>0.34708225520904268</v>
      </c>
      <c r="AE13">
        <f t="shared" si="11"/>
        <v>0.7738235294117648</v>
      </c>
    </row>
    <row r="14" spans="1:47" x14ac:dyDescent="0.2">
      <c r="A14" t="s">
        <v>1336</v>
      </c>
      <c r="C14">
        <f t="shared" ref="C14:AE14" si="12">C$2*C101</f>
        <v>1294485.0528508718</v>
      </c>
      <c r="D14">
        <f t="shared" si="12"/>
        <v>3400795.1117964238</v>
      </c>
      <c r="E14">
        <f t="shared" si="12"/>
        <v>8388295.7456989791</v>
      </c>
      <c r="F14">
        <f t="shared" si="12"/>
        <v>8329937.174452113</v>
      </c>
      <c r="G14">
        <f t="shared" si="12"/>
        <v>21395121.828980837</v>
      </c>
      <c r="H14">
        <f t="shared" si="12"/>
        <v>28200260.371411417</v>
      </c>
      <c r="I14">
        <f t="shared" si="12"/>
        <v>24016535.036944102</v>
      </c>
      <c r="J14">
        <f t="shared" si="12"/>
        <v>17844538.768298253</v>
      </c>
      <c r="K14">
        <f t="shared" si="12"/>
        <v>18982877.084098101</v>
      </c>
      <c r="L14">
        <f t="shared" si="12"/>
        <v>19057869.860412471</v>
      </c>
      <c r="M14">
        <f t="shared" si="12"/>
        <v>34549217.585793279</v>
      </c>
      <c r="N14">
        <f t="shared" si="12"/>
        <v>40184438.327435166</v>
      </c>
      <c r="O14">
        <f t="shared" si="12"/>
        <v>47083755.914621815</v>
      </c>
      <c r="P14">
        <f t="shared" si="12"/>
        <v>43685878.559638068</v>
      </c>
      <c r="Q14">
        <f t="shared" si="12"/>
        <v>48690513.795965463</v>
      </c>
      <c r="R14">
        <f t="shared" si="12"/>
        <v>46383601.98460751</v>
      </c>
      <c r="S14">
        <f t="shared" si="12"/>
        <v>44517121.192535535</v>
      </c>
      <c r="T14">
        <f t="shared" si="12"/>
        <v>51186191.646867715</v>
      </c>
      <c r="U14">
        <f t="shared" si="12"/>
        <v>77510773.045383498</v>
      </c>
      <c r="V14">
        <f t="shared" si="12"/>
        <v>91337898.518911898</v>
      </c>
      <c r="W14">
        <f t="shared" si="12"/>
        <v>87984913.318888724</v>
      </c>
      <c r="X14">
        <f t="shared" si="12"/>
        <v>85982837.585818857</v>
      </c>
      <c r="Y14">
        <f t="shared" si="12"/>
        <v>147215906.98712212</v>
      </c>
      <c r="Z14">
        <f t="shared" si="12"/>
        <v>184163723.38631278</v>
      </c>
      <c r="AA14">
        <f t="shared" si="12"/>
        <v>222450083.92176011</v>
      </c>
      <c r="AB14">
        <f t="shared" si="12"/>
        <v>280307953.35019571</v>
      </c>
      <c r="AC14">
        <f t="shared" si="12"/>
        <v>282357278.8837086</v>
      </c>
      <c r="AD14">
        <f t="shared" si="12"/>
        <v>248528042.13899997</v>
      </c>
      <c r="AE14">
        <f t="shared" si="12"/>
        <v>114866630</v>
      </c>
    </row>
    <row r="15" spans="1:47" x14ac:dyDescent="0.2">
      <c r="A15" t="s">
        <v>1355</v>
      </c>
      <c r="C15">
        <f t="shared" ref="C15:AE15" si="13">C$2*C102</f>
        <v>0</v>
      </c>
      <c r="D15">
        <f t="shared" si="13"/>
        <v>0</v>
      </c>
      <c r="E15">
        <f t="shared" si="13"/>
        <v>0</v>
      </c>
      <c r="F15">
        <f t="shared" si="13"/>
        <v>1356036.2842131348</v>
      </c>
      <c r="G15">
        <f t="shared" si="13"/>
        <v>9865098.9168262742</v>
      </c>
      <c r="H15">
        <f t="shared" si="13"/>
        <v>0</v>
      </c>
      <c r="I15">
        <f t="shared" si="13"/>
        <v>0</v>
      </c>
      <c r="J15">
        <f t="shared" si="13"/>
        <v>0</v>
      </c>
      <c r="K15">
        <f t="shared" si="13"/>
        <v>0</v>
      </c>
      <c r="L15">
        <f t="shared" si="13"/>
        <v>0</v>
      </c>
      <c r="M15">
        <f t="shared" si="13"/>
        <v>0</v>
      </c>
      <c r="N15">
        <f t="shared" si="13"/>
        <v>0</v>
      </c>
      <c r="O15">
        <f t="shared" si="13"/>
        <v>0</v>
      </c>
      <c r="P15">
        <f t="shared" si="13"/>
        <v>0</v>
      </c>
      <c r="Q15">
        <f t="shared" si="13"/>
        <v>0</v>
      </c>
      <c r="R15">
        <f t="shared" si="13"/>
        <v>0</v>
      </c>
      <c r="S15">
        <f t="shared" si="13"/>
        <v>0</v>
      </c>
      <c r="T15">
        <f t="shared" si="13"/>
        <v>0</v>
      </c>
      <c r="U15">
        <f t="shared" si="13"/>
        <v>0</v>
      </c>
      <c r="V15">
        <f t="shared" si="13"/>
        <v>0</v>
      </c>
      <c r="W15">
        <f t="shared" si="13"/>
        <v>0</v>
      </c>
      <c r="X15">
        <f t="shared" si="13"/>
        <v>0</v>
      </c>
      <c r="Y15">
        <f t="shared" si="13"/>
        <v>0</v>
      </c>
      <c r="Z15">
        <f t="shared" si="13"/>
        <v>0</v>
      </c>
      <c r="AA15">
        <f t="shared" si="13"/>
        <v>0</v>
      </c>
      <c r="AB15">
        <f t="shared" si="13"/>
        <v>0</v>
      </c>
      <c r="AC15">
        <f t="shared" si="13"/>
        <v>0</v>
      </c>
      <c r="AD15">
        <f t="shared" si="13"/>
        <v>0</v>
      </c>
      <c r="AE15">
        <f t="shared" si="13"/>
        <v>0</v>
      </c>
    </row>
    <row r="16" spans="1:47" x14ac:dyDescent="0.2">
      <c r="A16" s="46"/>
      <c r="C16">
        <f t="shared" ref="C16:AE16" si="14">C$2*C103</f>
        <v>0</v>
      </c>
      <c r="D16">
        <f t="shared" si="14"/>
        <v>0</v>
      </c>
      <c r="E16">
        <f t="shared" si="14"/>
        <v>0</v>
      </c>
      <c r="F16">
        <f t="shared" si="14"/>
        <v>0.31818181818181818</v>
      </c>
      <c r="G16">
        <f t="shared" si="14"/>
        <v>1.5240314593649869</v>
      </c>
      <c r="H16">
        <f t="shared" si="14"/>
        <v>0</v>
      </c>
      <c r="I16">
        <f t="shared" si="14"/>
        <v>0</v>
      </c>
      <c r="J16">
        <f t="shared" si="14"/>
        <v>0</v>
      </c>
      <c r="K16">
        <f t="shared" si="14"/>
        <v>0</v>
      </c>
      <c r="L16">
        <f t="shared" si="14"/>
        <v>0</v>
      </c>
      <c r="M16">
        <f t="shared" si="14"/>
        <v>0</v>
      </c>
      <c r="N16">
        <f t="shared" si="14"/>
        <v>0</v>
      </c>
      <c r="O16">
        <f t="shared" si="14"/>
        <v>0</v>
      </c>
      <c r="P16">
        <f t="shared" si="14"/>
        <v>0</v>
      </c>
      <c r="Q16">
        <f t="shared" si="14"/>
        <v>0</v>
      </c>
      <c r="R16">
        <f t="shared" si="14"/>
        <v>0</v>
      </c>
      <c r="S16">
        <f t="shared" si="14"/>
        <v>0</v>
      </c>
      <c r="T16">
        <f t="shared" si="14"/>
        <v>0</v>
      </c>
      <c r="U16">
        <f t="shared" si="14"/>
        <v>0</v>
      </c>
      <c r="V16">
        <f t="shared" si="14"/>
        <v>0</v>
      </c>
      <c r="W16">
        <f t="shared" si="14"/>
        <v>0</v>
      </c>
      <c r="X16">
        <f t="shared" si="14"/>
        <v>0</v>
      </c>
      <c r="Y16">
        <f t="shared" si="14"/>
        <v>0</v>
      </c>
      <c r="Z16">
        <f t="shared" si="14"/>
        <v>0</v>
      </c>
      <c r="AA16">
        <f t="shared" si="14"/>
        <v>0</v>
      </c>
      <c r="AB16">
        <f t="shared" si="14"/>
        <v>0</v>
      </c>
      <c r="AC16">
        <f t="shared" si="14"/>
        <v>0</v>
      </c>
      <c r="AD16">
        <f t="shared" si="14"/>
        <v>0</v>
      </c>
      <c r="AE16">
        <f t="shared" si="14"/>
        <v>0</v>
      </c>
    </row>
    <row r="17" spans="1:31" x14ac:dyDescent="0.2">
      <c r="A17" t="s">
        <v>1356</v>
      </c>
      <c r="C17">
        <f t="shared" ref="C17:AE17" si="15">C$2*C104</f>
        <v>0</v>
      </c>
      <c r="D17">
        <f t="shared" si="15"/>
        <v>0</v>
      </c>
      <c r="E17">
        <f t="shared" si="15"/>
        <v>0</v>
      </c>
      <c r="F17">
        <f t="shared" si="15"/>
        <v>1356036.2842131348</v>
      </c>
      <c r="G17">
        <f t="shared" si="15"/>
        <v>9865098.9168262742</v>
      </c>
      <c r="H17">
        <f t="shared" si="15"/>
        <v>0</v>
      </c>
      <c r="I17">
        <f t="shared" si="15"/>
        <v>0</v>
      </c>
      <c r="J17">
        <f t="shared" si="15"/>
        <v>0</v>
      </c>
      <c r="K17">
        <f t="shared" si="15"/>
        <v>0</v>
      </c>
      <c r="L17">
        <f t="shared" si="15"/>
        <v>0</v>
      </c>
      <c r="M17">
        <f t="shared" si="15"/>
        <v>0</v>
      </c>
      <c r="N17">
        <f t="shared" si="15"/>
        <v>0</v>
      </c>
      <c r="O17">
        <f t="shared" si="15"/>
        <v>0</v>
      </c>
      <c r="P17">
        <f t="shared" si="15"/>
        <v>0</v>
      </c>
      <c r="Q17">
        <f t="shared" si="15"/>
        <v>0</v>
      </c>
      <c r="R17">
        <f t="shared" si="15"/>
        <v>0</v>
      </c>
      <c r="S17">
        <f t="shared" si="15"/>
        <v>0</v>
      </c>
      <c r="T17">
        <f t="shared" si="15"/>
        <v>0</v>
      </c>
      <c r="U17">
        <f t="shared" si="15"/>
        <v>0</v>
      </c>
      <c r="V17">
        <f t="shared" si="15"/>
        <v>0</v>
      </c>
      <c r="W17">
        <f t="shared" si="15"/>
        <v>0</v>
      </c>
      <c r="X17">
        <f t="shared" si="15"/>
        <v>0</v>
      </c>
      <c r="Y17">
        <f t="shared" si="15"/>
        <v>0</v>
      </c>
      <c r="Z17">
        <f t="shared" si="15"/>
        <v>0</v>
      </c>
      <c r="AA17">
        <f t="shared" si="15"/>
        <v>0</v>
      </c>
      <c r="AB17">
        <f t="shared" si="15"/>
        <v>0</v>
      </c>
      <c r="AC17">
        <f t="shared" si="15"/>
        <v>0</v>
      </c>
      <c r="AD17">
        <f t="shared" si="15"/>
        <v>0</v>
      </c>
      <c r="AE17">
        <f t="shared" si="15"/>
        <v>0</v>
      </c>
    </row>
    <row r="18" spans="1:31" x14ac:dyDescent="0.2">
      <c r="A18" t="s">
        <v>1358</v>
      </c>
      <c r="C18">
        <f t="shared" ref="C18:AE18" si="16">C$2*C105</f>
        <v>0</v>
      </c>
      <c r="D18">
        <f t="shared" si="16"/>
        <v>0</v>
      </c>
      <c r="E18">
        <f t="shared" si="16"/>
        <v>0</v>
      </c>
      <c r="F18">
        <f t="shared" si="16"/>
        <v>0</v>
      </c>
      <c r="G18">
        <f t="shared" si="16"/>
        <v>0</v>
      </c>
      <c r="H18">
        <f t="shared" si="16"/>
        <v>0</v>
      </c>
      <c r="I18">
        <f t="shared" si="16"/>
        <v>32368315.199832622</v>
      </c>
      <c r="J18">
        <f t="shared" si="16"/>
        <v>993212.27855355944</v>
      </c>
      <c r="K18">
        <f t="shared" si="16"/>
        <v>1139385.0721308202</v>
      </c>
      <c r="L18">
        <f t="shared" si="16"/>
        <v>502357.37174745189</v>
      </c>
      <c r="M18">
        <f t="shared" si="16"/>
        <v>0</v>
      </c>
      <c r="N18">
        <f t="shared" si="16"/>
        <v>0</v>
      </c>
      <c r="O18">
        <f t="shared" si="16"/>
        <v>0</v>
      </c>
      <c r="P18">
        <f t="shared" si="16"/>
        <v>0</v>
      </c>
      <c r="Q18">
        <f t="shared" si="16"/>
        <v>0</v>
      </c>
      <c r="R18">
        <f t="shared" si="16"/>
        <v>0</v>
      </c>
      <c r="S18">
        <f t="shared" si="16"/>
        <v>0</v>
      </c>
      <c r="T18">
        <f t="shared" si="16"/>
        <v>0</v>
      </c>
      <c r="U18">
        <f t="shared" si="16"/>
        <v>0</v>
      </c>
      <c r="V18">
        <f t="shared" si="16"/>
        <v>0</v>
      </c>
      <c r="W18">
        <f t="shared" si="16"/>
        <v>0</v>
      </c>
      <c r="X18">
        <f t="shared" si="16"/>
        <v>0</v>
      </c>
      <c r="Y18">
        <f t="shared" si="16"/>
        <v>0</v>
      </c>
      <c r="Z18">
        <f t="shared" si="16"/>
        <v>0</v>
      </c>
      <c r="AA18">
        <f t="shared" si="16"/>
        <v>0</v>
      </c>
      <c r="AB18">
        <f t="shared" si="16"/>
        <v>0</v>
      </c>
      <c r="AC18">
        <f t="shared" si="16"/>
        <v>0</v>
      </c>
      <c r="AD18">
        <f t="shared" si="16"/>
        <v>0</v>
      </c>
      <c r="AE18">
        <f t="shared" si="16"/>
        <v>0</v>
      </c>
    </row>
    <row r="19" spans="1:31" x14ac:dyDescent="0.2">
      <c r="A19" t="s">
        <v>1293</v>
      </c>
      <c r="C19">
        <f t="shared" ref="C19:AE19" si="17">C$2*C106</f>
        <v>-655487.65415060066</v>
      </c>
      <c r="D19">
        <f t="shared" si="17"/>
        <v>-2690629.0737448176</v>
      </c>
      <c r="E19">
        <f t="shared" si="17"/>
        <v>-6810689.5253879009</v>
      </c>
      <c r="F19">
        <f t="shared" si="17"/>
        <v>-7555059.2977588931</v>
      </c>
      <c r="G19">
        <f t="shared" si="17"/>
        <v>-23537085.202359021</v>
      </c>
      <c r="H19">
        <f t="shared" si="17"/>
        <v>-27954866.846199315</v>
      </c>
      <c r="I19">
        <f t="shared" si="17"/>
        <v>-56063144.050170943</v>
      </c>
      <c r="J19">
        <f t="shared" si="17"/>
        <v>-20615723.644262504</v>
      </c>
      <c r="K19">
        <f t="shared" si="17"/>
        <v>-25176457.476193842</v>
      </c>
      <c r="L19">
        <f t="shared" si="17"/>
        <v>-22944880.886325479</v>
      </c>
      <c r="M19">
        <f t="shared" si="17"/>
        <v>-33268487.542895384</v>
      </c>
      <c r="N19">
        <f t="shared" si="17"/>
        <v>-38945526.891071506</v>
      </c>
      <c r="O19">
        <f t="shared" si="17"/>
        <v>-38257718.989834085</v>
      </c>
      <c r="P19">
        <f t="shared" si="17"/>
        <v>-29243493.507248752</v>
      </c>
      <c r="Q19">
        <f t="shared" si="17"/>
        <v>-36619954.198660761</v>
      </c>
      <c r="R19">
        <f t="shared" si="17"/>
        <v>-51763568.031984098</v>
      </c>
      <c r="S19">
        <f t="shared" si="17"/>
        <v>-31164371.510672171</v>
      </c>
      <c r="T19">
        <f t="shared" si="17"/>
        <v>-36906461.678804755</v>
      </c>
      <c r="U19">
        <f t="shared" si="17"/>
        <v>-36434444.008291773</v>
      </c>
      <c r="V19">
        <f t="shared" si="17"/>
        <v>-63688332.584334888</v>
      </c>
      <c r="W19">
        <f t="shared" si="17"/>
        <v>-97291860.853809118</v>
      </c>
      <c r="X19">
        <f t="shared" si="17"/>
        <v>-73729289.02711685</v>
      </c>
      <c r="Y19">
        <f t="shared" si="17"/>
        <v>-98877885.745620742</v>
      </c>
      <c r="Z19">
        <f t="shared" si="17"/>
        <v>-132744482.84544057</v>
      </c>
      <c r="AA19">
        <f t="shared" si="17"/>
        <v>-159531313.95612362</v>
      </c>
      <c r="AB19">
        <f t="shared" si="17"/>
        <v>-222645532.83466625</v>
      </c>
      <c r="AC19">
        <f t="shared" si="17"/>
        <v>-227425411.37180668</v>
      </c>
      <c r="AD19">
        <f t="shared" si="17"/>
        <v>-126348918.38399999</v>
      </c>
      <c r="AE19">
        <f t="shared" si="17"/>
        <v>-101401440</v>
      </c>
    </row>
    <row r="20" spans="1:31" x14ac:dyDescent="0.2">
      <c r="A20" t="s">
        <v>1295</v>
      </c>
      <c r="C20">
        <f t="shared" ref="C20:AE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3363663.8843869888</v>
      </c>
      <c r="P20">
        <f t="shared" si="18"/>
        <v>824460.92920652847</v>
      </c>
      <c r="Q20">
        <f t="shared" si="18"/>
        <v>118957.94225352001</v>
      </c>
      <c r="R20">
        <f t="shared" si="18"/>
        <v>102599.40622179366</v>
      </c>
      <c r="S20">
        <f t="shared" si="18"/>
        <v>0</v>
      </c>
      <c r="T20">
        <f t="shared" si="18"/>
        <v>0</v>
      </c>
      <c r="U20">
        <f t="shared" si="18"/>
        <v>0</v>
      </c>
      <c r="V20">
        <f t="shared" si="18"/>
        <v>585830.44527591637</v>
      </c>
      <c r="W20">
        <f t="shared" si="18"/>
        <v>1189347.7112050701</v>
      </c>
      <c r="X20">
        <f t="shared" si="18"/>
        <v>2345533.5289583313</v>
      </c>
      <c r="Y20">
        <f t="shared" si="18"/>
        <v>10587559.483403409</v>
      </c>
      <c r="Z20">
        <f t="shared" si="18"/>
        <v>12319061.580665007</v>
      </c>
      <c r="AA20">
        <f t="shared" si="18"/>
        <v>10805601.457059596</v>
      </c>
      <c r="AB20">
        <f t="shared" si="18"/>
        <v>6492213.8931810036</v>
      </c>
      <c r="AC20">
        <f t="shared" si="18"/>
        <v>10657123.524122398</v>
      </c>
      <c r="AD20">
        <f t="shared" si="18"/>
        <v>11788403.353999998</v>
      </c>
      <c r="AE20">
        <f t="shared" si="18"/>
        <v>6036830</v>
      </c>
    </row>
    <row r="21" spans="1:31" x14ac:dyDescent="0.2">
      <c r="A21" t="s">
        <v>1337</v>
      </c>
      <c r="C21">
        <f t="shared" ref="C21:AE21" si="19">C$2*C108</f>
        <v>0</v>
      </c>
      <c r="D21">
        <f t="shared" si="19"/>
        <v>0</v>
      </c>
      <c r="E21">
        <f t="shared" si="19"/>
        <v>0</v>
      </c>
      <c r="F21">
        <f t="shared" si="19"/>
        <v>0</v>
      </c>
      <c r="G21">
        <f t="shared" si="19"/>
        <v>0</v>
      </c>
      <c r="H21">
        <f t="shared" si="19"/>
        <v>0</v>
      </c>
      <c r="I21">
        <f t="shared" si="19"/>
        <v>0</v>
      </c>
      <c r="J21">
        <f t="shared" si="19"/>
        <v>0</v>
      </c>
      <c r="K21">
        <f t="shared" si="19"/>
        <v>0</v>
      </c>
      <c r="L21">
        <f t="shared" si="19"/>
        <v>0</v>
      </c>
      <c r="M21">
        <f t="shared" si="19"/>
        <v>0</v>
      </c>
      <c r="N21">
        <f t="shared" si="19"/>
        <v>0</v>
      </c>
      <c r="O21">
        <f t="shared" si="19"/>
        <v>0</v>
      </c>
      <c r="P21">
        <f t="shared" si="19"/>
        <v>0</v>
      </c>
      <c r="Q21">
        <f t="shared" si="19"/>
        <v>118957.94225352001</v>
      </c>
      <c r="R21">
        <f t="shared" si="19"/>
        <v>102599.40622179366</v>
      </c>
      <c r="S21">
        <f t="shared" si="19"/>
        <v>0</v>
      </c>
      <c r="T21">
        <f t="shared" si="19"/>
        <v>0</v>
      </c>
      <c r="U21">
        <f t="shared" si="19"/>
        <v>0</v>
      </c>
      <c r="V21">
        <f t="shared" si="19"/>
        <v>0</v>
      </c>
      <c r="W21">
        <f t="shared" si="19"/>
        <v>0</v>
      </c>
      <c r="X21">
        <f t="shared" si="19"/>
        <v>0</v>
      </c>
      <c r="Y21">
        <f t="shared" si="19"/>
        <v>10587559.483403409</v>
      </c>
      <c r="Z21">
        <f t="shared" si="19"/>
        <v>12319061.580665007</v>
      </c>
      <c r="AA21">
        <f t="shared" si="19"/>
        <v>10805601.457059596</v>
      </c>
      <c r="AB21">
        <f t="shared" si="19"/>
        <v>6492213.8931810036</v>
      </c>
      <c r="AC21">
        <f t="shared" si="19"/>
        <v>10657123.524122398</v>
      </c>
      <c r="AD21">
        <f t="shared" si="19"/>
        <v>11788403.353999998</v>
      </c>
      <c r="AE21">
        <f t="shared" si="19"/>
        <v>6036830</v>
      </c>
    </row>
    <row r="22" spans="1:31" x14ac:dyDescent="0.2">
      <c r="A22" t="s">
        <v>1359</v>
      </c>
      <c r="C22">
        <f t="shared" ref="C22:AE22" si="20">C$2*C109</f>
        <v>0</v>
      </c>
      <c r="D22">
        <f t="shared" si="20"/>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-3363663.8843869888</v>
      </c>
      <c r="P22">
        <f t="shared" si="20"/>
        <v>-824460.92920652847</v>
      </c>
      <c r="Q22">
        <f t="shared" si="20"/>
        <v>-118957.94225352001</v>
      </c>
      <c r="R22">
        <f t="shared" si="20"/>
        <v>0</v>
      </c>
      <c r="S22">
        <f t="shared" si="20"/>
        <v>0</v>
      </c>
      <c r="T22">
        <f t="shared" si="20"/>
        <v>0</v>
      </c>
      <c r="U22">
        <f t="shared" si="20"/>
        <v>0</v>
      </c>
      <c r="V22">
        <f t="shared" si="20"/>
        <v>-585830.44527591637</v>
      </c>
      <c r="W22">
        <f t="shared" si="20"/>
        <v>-1189347.7112050701</v>
      </c>
      <c r="X22">
        <f t="shared" si="20"/>
        <v>-2345533.5289583313</v>
      </c>
      <c r="Y22">
        <f t="shared" si="20"/>
        <v>-10587559.483403409</v>
      </c>
      <c r="Z22">
        <f t="shared" si="20"/>
        <v>-12319061.580665007</v>
      </c>
      <c r="AA22">
        <f t="shared" si="20"/>
        <v>0</v>
      </c>
      <c r="AB22">
        <f t="shared" si="20"/>
        <v>0</v>
      </c>
      <c r="AC22">
        <f t="shared" si="20"/>
        <v>0</v>
      </c>
      <c r="AD22">
        <f t="shared" si="20"/>
        <v>0</v>
      </c>
      <c r="AE22">
        <f t="shared" si="20"/>
        <v>0</v>
      </c>
    </row>
    <row r="23" spans="1:31" x14ac:dyDescent="0.2">
      <c r="A23" t="s">
        <v>1298</v>
      </c>
      <c r="C23">
        <f t="shared" ref="C23:AE23" si="21">C$2*C110</f>
        <v>0</v>
      </c>
      <c r="D23">
        <f t="shared" si="21"/>
        <v>0</v>
      </c>
      <c r="E23">
        <f t="shared" si="21"/>
        <v>0</v>
      </c>
      <c r="F23">
        <f t="shared" si="21"/>
        <v>0</v>
      </c>
      <c r="G23">
        <f t="shared" si="21"/>
        <v>0</v>
      </c>
      <c r="H23">
        <f t="shared" si="21"/>
        <v>-23743186.8616331</v>
      </c>
      <c r="I23">
        <f t="shared" si="21"/>
        <v>-32253291.75881156</v>
      </c>
      <c r="J23">
        <f t="shared" si="21"/>
        <v>29778.851385203721</v>
      </c>
      <c r="K23">
        <f t="shared" si="21"/>
        <v>-775056.81377224729</v>
      </c>
      <c r="L23">
        <f t="shared" si="21"/>
        <v>-1161597.1120804867</v>
      </c>
      <c r="M23">
        <f t="shared" si="21"/>
        <v>728635.88906722481</v>
      </c>
      <c r="N23">
        <f t="shared" si="21"/>
        <v>116344.474988466</v>
      </c>
      <c r="O23">
        <f t="shared" si="21"/>
        <v>-1745908.9099597191</v>
      </c>
      <c r="P23">
        <f t="shared" si="21"/>
        <v>403940.63807559351</v>
      </c>
      <c r="Q23">
        <f t="shared" si="21"/>
        <v>0</v>
      </c>
      <c r="R23">
        <f t="shared" si="21"/>
        <v>102599.40622179366</v>
      </c>
      <c r="S23">
        <f t="shared" si="21"/>
        <v>-92659.181894961861</v>
      </c>
      <c r="T23">
        <f t="shared" si="21"/>
        <v>113320.2223343814</v>
      </c>
      <c r="U23">
        <f t="shared" si="21"/>
        <v>495206.96086845919</v>
      </c>
      <c r="V23">
        <f t="shared" si="21"/>
        <v>585830.44527591637</v>
      </c>
      <c r="W23">
        <f t="shared" si="21"/>
        <v>1189347.7112050701</v>
      </c>
      <c r="X23">
        <f t="shared" si="21"/>
        <v>0</v>
      </c>
      <c r="Y23">
        <f t="shared" si="21"/>
        <v>0</v>
      </c>
      <c r="Z23">
        <f t="shared" si="21"/>
        <v>0</v>
      </c>
      <c r="AA23">
        <f t="shared" si="21"/>
        <v>0</v>
      </c>
      <c r="AB23">
        <f t="shared" si="21"/>
        <v>0</v>
      </c>
      <c r="AC23">
        <f t="shared" si="21"/>
        <v>0</v>
      </c>
      <c r="AD23">
        <f t="shared" si="21"/>
        <v>-164596988.75099999</v>
      </c>
      <c r="AE23">
        <f t="shared" si="21"/>
        <v>-5686630</v>
      </c>
    </row>
    <row r="24" spans="1:31" x14ac:dyDescent="0.2">
      <c r="A24" t="s">
        <v>1341</v>
      </c>
      <c r="C24">
        <f t="shared" ref="C24:AE24" si="22">C$2*C111</f>
        <v>0</v>
      </c>
      <c r="D24">
        <f t="shared" si="22"/>
        <v>0</v>
      </c>
      <c r="E24">
        <f t="shared" si="22"/>
        <v>0</v>
      </c>
      <c r="F24">
        <f t="shared" si="22"/>
        <v>0</v>
      </c>
      <c r="G24">
        <f t="shared" si="22"/>
        <v>0</v>
      </c>
      <c r="H24">
        <f t="shared" si="22"/>
        <v>-23743186.8616331</v>
      </c>
      <c r="I24">
        <f t="shared" si="22"/>
        <v>-32253291.75881156</v>
      </c>
      <c r="J24">
        <f t="shared" si="22"/>
        <v>29778.851385203721</v>
      </c>
      <c r="K24">
        <f t="shared" si="22"/>
        <v>-775056.81377224729</v>
      </c>
      <c r="L24">
        <f t="shared" si="22"/>
        <v>-1161597.1120804867</v>
      </c>
      <c r="M24">
        <f t="shared" si="22"/>
        <v>728635.88906722481</v>
      </c>
      <c r="N24">
        <f t="shared" si="22"/>
        <v>116344.474988466</v>
      </c>
      <c r="O24">
        <f t="shared" si="22"/>
        <v>-1745908.9099597191</v>
      </c>
      <c r="P24">
        <f t="shared" si="22"/>
        <v>403940.63807559351</v>
      </c>
      <c r="Q24">
        <f t="shared" si="22"/>
        <v>0</v>
      </c>
      <c r="R24">
        <f t="shared" si="22"/>
        <v>0</v>
      </c>
      <c r="S24">
        <f t="shared" si="22"/>
        <v>0</v>
      </c>
      <c r="T24">
        <f t="shared" si="22"/>
        <v>-82917.235854425424</v>
      </c>
      <c r="U24">
        <f t="shared" si="22"/>
        <v>-312905.4972520484</v>
      </c>
      <c r="V24">
        <f t="shared" si="22"/>
        <v>0</v>
      </c>
      <c r="W24">
        <f t="shared" si="22"/>
        <v>0</v>
      </c>
      <c r="X24">
        <f t="shared" si="22"/>
        <v>0</v>
      </c>
      <c r="Y24">
        <f t="shared" si="22"/>
        <v>0</v>
      </c>
      <c r="Z24">
        <f t="shared" si="22"/>
        <v>0</v>
      </c>
      <c r="AA24">
        <f t="shared" si="22"/>
        <v>0</v>
      </c>
      <c r="AB24">
        <f t="shared" si="22"/>
        <v>0</v>
      </c>
      <c r="AC24">
        <f t="shared" si="22"/>
        <v>0</v>
      </c>
      <c r="AD24">
        <f t="shared" si="22"/>
        <v>-164596988.75099999</v>
      </c>
      <c r="AE24">
        <f t="shared" si="22"/>
        <v>-5686630</v>
      </c>
    </row>
    <row r="25" spans="1:31" x14ac:dyDescent="0.2">
      <c r="A25" t="s">
        <v>1360</v>
      </c>
      <c r="C25">
        <f t="shared" ref="C25:AE25" si="23">C$2*C112</f>
        <v>0</v>
      </c>
      <c r="D25">
        <f t="shared" si="23"/>
        <v>0</v>
      </c>
      <c r="E25">
        <f t="shared" si="23"/>
        <v>0</v>
      </c>
      <c r="F25">
        <f t="shared" si="23"/>
        <v>0</v>
      </c>
      <c r="G25">
        <f t="shared" si="23"/>
        <v>0</v>
      </c>
      <c r="H25">
        <f t="shared" si="23"/>
        <v>0</v>
      </c>
      <c r="I25">
        <f t="shared" si="23"/>
        <v>666776.50966895628</v>
      </c>
      <c r="J25">
        <f t="shared" si="23"/>
        <v>0</v>
      </c>
      <c r="K25">
        <f t="shared" si="23"/>
        <v>0</v>
      </c>
      <c r="L25">
        <f t="shared" si="23"/>
        <v>0</v>
      </c>
      <c r="M25">
        <f t="shared" si="23"/>
        <v>0</v>
      </c>
      <c r="N25">
        <f t="shared" si="23"/>
        <v>0</v>
      </c>
      <c r="O25">
        <f t="shared" si="23"/>
        <v>0</v>
      </c>
      <c r="P25">
        <f t="shared" si="23"/>
        <v>0</v>
      </c>
      <c r="Q25">
        <f t="shared" si="23"/>
        <v>0</v>
      </c>
      <c r="R25">
        <f t="shared" si="23"/>
        <v>0</v>
      </c>
      <c r="S25">
        <f t="shared" si="23"/>
        <v>0</v>
      </c>
      <c r="T25">
        <f t="shared" si="23"/>
        <v>82917.235854425424</v>
      </c>
      <c r="U25">
        <f t="shared" si="23"/>
        <v>312905.4972520484</v>
      </c>
      <c r="V25">
        <f t="shared" si="23"/>
        <v>0</v>
      </c>
      <c r="W25">
        <f t="shared" si="23"/>
        <v>0</v>
      </c>
      <c r="X25">
        <f t="shared" si="23"/>
        <v>0</v>
      </c>
      <c r="Y25">
        <f t="shared" si="23"/>
        <v>0</v>
      </c>
      <c r="Z25">
        <f t="shared" si="23"/>
        <v>0</v>
      </c>
      <c r="AA25">
        <f t="shared" si="23"/>
        <v>0</v>
      </c>
      <c r="AB25">
        <f t="shared" si="23"/>
        <v>0</v>
      </c>
      <c r="AC25">
        <f t="shared" si="23"/>
        <v>0</v>
      </c>
      <c r="AD25">
        <f t="shared" si="23"/>
        <v>0</v>
      </c>
      <c r="AE25">
        <f t="shared" si="23"/>
        <v>0</v>
      </c>
    </row>
    <row r="26" spans="1:31" x14ac:dyDescent="0.2">
      <c r="A26" t="s">
        <v>1361</v>
      </c>
      <c r="C26">
        <f t="shared" ref="C26:AE26" si="24">C$2*C113</f>
        <v>0</v>
      </c>
      <c r="D26">
        <f t="shared" si="24"/>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0</v>
      </c>
      <c r="P26">
        <f t="shared" si="24"/>
        <v>0</v>
      </c>
      <c r="Q26">
        <f t="shared" si="24"/>
        <v>0</v>
      </c>
      <c r="R26">
        <f t="shared" si="24"/>
        <v>0</v>
      </c>
      <c r="S26">
        <f t="shared" si="24"/>
        <v>0</v>
      </c>
      <c r="T26">
        <f t="shared" si="24"/>
        <v>0</v>
      </c>
      <c r="U26">
        <f t="shared" si="24"/>
        <v>0</v>
      </c>
      <c r="V26">
        <f t="shared" si="24"/>
        <v>0</v>
      </c>
      <c r="W26">
        <f t="shared" si="24"/>
        <v>0</v>
      </c>
      <c r="X26">
        <f t="shared" si="24"/>
        <v>0</v>
      </c>
      <c r="Y26">
        <f t="shared" si="24"/>
        <v>0</v>
      </c>
      <c r="Z26">
        <f t="shared" si="24"/>
        <v>0</v>
      </c>
      <c r="AA26">
        <f t="shared" si="24"/>
        <v>0</v>
      </c>
      <c r="AB26">
        <f t="shared" si="24"/>
        <v>0</v>
      </c>
      <c r="AC26">
        <f t="shared" si="24"/>
        <v>0</v>
      </c>
      <c r="AD26">
        <f t="shared" si="24"/>
        <v>164596988.75099999</v>
      </c>
      <c r="AE26">
        <f t="shared" si="24"/>
        <v>5686630</v>
      </c>
    </row>
    <row r="27" spans="1:31" x14ac:dyDescent="0.2">
      <c r="A27" t="s">
        <v>1342</v>
      </c>
      <c r="C27">
        <f t="shared" ref="C27:AE27" si="25">C$2*C114</f>
        <v>0</v>
      </c>
      <c r="D27">
        <f t="shared" si="25"/>
        <v>0</v>
      </c>
      <c r="E27">
        <f t="shared" si="25"/>
        <v>0</v>
      </c>
      <c r="F27">
        <f t="shared" si="25"/>
        <v>0</v>
      </c>
      <c r="G27">
        <f t="shared" si="25"/>
        <v>0</v>
      </c>
      <c r="H27">
        <f t="shared" si="25"/>
        <v>0</v>
      </c>
      <c r="I27">
        <f t="shared" si="25"/>
        <v>31586515.249142606</v>
      </c>
      <c r="J27">
        <f t="shared" si="25"/>
        <v>0</v>
      </c>
      <c r="K27">
        <f t="shared" si="25"/>
        <v>0</v>
      </c>
      <c r="L27">
        <f t="shared" si="25"/>
        <v>0</v>
      </c>
      <c r="M27">
        <f t="shared" si="25"/>
        <v>0</v>
      </c>
      <c r="N27">
        <f t="shared" si="25"/>
        <v>0</v>
      </c>
      <c r="O27">
        <f t="shared" si="25"/>
        <v>0</v>
      </c>
      <c r="P27">
        <f t="shared" si="25"/>
        <v>0</v>
      </c>
      <c r="Q27">
        <f t="shared" si="25"/>
        <v>0</v>
      </c>
      <c r="R27">
        <f t="shared" si="25"/>
        <v>0</v>
      </c>
      <c r="S27">
        <f t="shared" si="25"/>
        <v>0</v>
      </c>
      <c r="T27">
        <f t="shared" si="25"/>
        <v>0</v>
      </c>
      <c r="U27">
        <f t="shared" si="25"/>
        <v>0</v>
      </c>
      <c r="V27">
        <f t="shared" si="25"/>
        <v>0</v>
      </c>
      <c r="W27">
        <f t="shared" si="25"/>
        <v>0</v>
      </c>
      <c r="X27">
        <f t="shared" si="25"/>
        <v>0</v>
      </c>
      <c r="Y27">
        <f t="shared" si="25"/>
        <v>0</v>
      </c>
      <c r="Z27">
        <f t="shared" si="25"/>
        <v>0</v>
      </c>
      <c r="AA27">
        <f t="shared" si="25"/>
        <v>0</v>
      </c>
      <c r="AB27">
        <f t="shared" si="25"/>
        <v>0</v>
      </c>
      <c r="AC27">
        <f t="shared" si="25"/>
        <v>0</v>
      </c>
      <c r="AD27">
        <f t="shared" si="25"/>
        <v>0</v>
      </c>
      <c r="AE27">
        <f t="shared" si="25"/>
        <v>0</v>
      </c>
    </row>
    <row r="28" spans="1:31" x14ac:dyDescent="0.2">
      <c r="A28" t="s">
        <v>1344</v>
      </c>
      <c r="C28">
        <f t="shared" ref="C28:AE28" si="26">C$2*C115</f>
        <v>0</v>
      </c>
      <c r="D28">
        <f t="shared" si="26"/>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0</v>
      </c>
      <c r="Q28">
        <f t="shared" si="26"/>
        <v>0</v>
      </c>
      <c r="R28">
        <f t="shared" si="26"/>
        <v>102599.40622179366</v>
      </c>
      <c r="S28">
        <f t="shared" si="26"/>
        <v>-92659.181894961861</v>
      </c>
      <c r="T28">
        <f t="shared" si="26"/>
        <v>113320.2223343814</v>
      </c>
      <c r="U28">
        <f t="shared" si="26"/>
        <v>495206.96086845919</v>
      </c>
      <c r="V28">
        <f t="shared" si="26"/>
        <v>585830.44527591637</v>
      </c>
      <c r="W28">
        <f t="shared" si="26"/>
        <v>1189347.7112050701</v>
      </c>
      <c r="X28">
        <f t="shared" si="26"/>
        <v>0</v>
      </c>
      <c r="Y28">
        <f t="shared" si="26"/>
        <v>0</v>
      </c>
      <c r="Z28">
        <f t="shared" si="26"/>
        <v>0</v>
      </c>
      <c r="AA28">
        <f t="shared" si="26"/>
        <v>0</v>
      </c>
      <c r="AB28">
        <f t="shared" si="26"/>
        <v>0</v>
      </c>
      <c r="AC28">
        <f t="shared" si="26"/>
        <v>0</v>
      </c>
      <c r="AD28">
        <f t="shared" si="26"/>
        <v>0</v>
      </c>
      <c r="AE28">
        <f t="shared" si="26"/>
        <v>0</v>
      </c>
    </row>
    <row r="29" spans="1:31" x14ac:dyDescent="0.2">
      <c r="A29" t="s">
        <v>1304</v>
      </c>
      <c r="C29">
        <f t="shared" ref="C29:AE29" si="27">C$2*C116</f>
        <v>0</v>
      </c>
      <c r="D29">
        <f t="shared" si="27"/>
        <v>0</v>
      </c>
      <c r="E29">
        <f t="shared" si="27"/>
        <v>0</v>
      </c>
      <c r="F29">
        <f t="shared" si="27"/>
        <v>0</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c r="Q29">
        <f t="shared" si="27"/>
        <v>0</v>
      </c>
      <c r="R29">
        <f t="shared" si="27"/>
        <v>-51660968.625762306</v>
      </c>
      <c r="S29">
        <f t="shared" si="27"/>
        <v>-31257030.692567132</v>
      </c>
      <c r="T29">
        <f t="shared" si="27"/>
        <v>-36793141.45647037</v>
      </c>
      <c r="U29">
        <f t="shared" si="27"/>
        <v>-35939237.047423318</v>
      </c>
      <c r="V29">
        <f t="shared" si="27"/>
        <v>-63102502.13905897</v>
      </c>
      <c r="W29">
        <f t="shared" si="27"/>
        <v>-96102513.142604038</v>
      </c>
      <c r="X29">
        <f t="shared" si="27"/>
        <v>-71383755.498158514</v>
      </c>
      <c r="Y29">
        <f t="shared" si="27"/>
        <v>-88290326.262217328</v>
      </c>
      <c r="Z29">
        <f t="shared" si="27"/>
        <v>-120425421.26477556</v>
      </c>
      <c r="AA29">
        <f t="shared" si="27"/>
        <v>-148725712.49906403</v>
      </c>
      <c r="AB29">
        <f t="shared" si="27"/>
        <v>-216153318.94148523</v>
      </c>
      <c r="AC29">
        <f t="shared" si="27"/>
        <v>-216768287.84768429</v>
      </c>
      <c r="AD29">
        <f t="shared" si="27"/>
        <v>-279157503.78099996</v>
      </c>
      <c r="AE29">
        <f t="shared" si="27"/>
        <v>-101051240</v>
      </c>
    </row>
    <row r="30" spans="1:31" x14ac:dyDescent="0.2">
      <c r="A30" t="s">
        <v>1305</v>
      </c>
      <c r="C30">
        <f t="shared" ref="C30:AE30" si="28">C$2*C117</f>
        <v>0</v>
      </c>
      <c r="D30">
        <f t="shared" si="28"/>
        <v>0</v>
      </c>
      <c r="E30">
        <f t="shared" si="28"/>
        <v>0</v>
      </c>
      <c r="F30">
        <f t="shared" si="28"/>
        <v>0</v>
      </c>
      <c r="G30">
        <f t="shared" si="28"/>
        <v>0</v>
      </c>
      <c r="H30">
        <f t="shared" si="28"/>
        <v>0</v>
      </c>
      <c r="I30">
        <f t="shared" si="28"/>
        <v>0</v>
      </c>
      <c r="J30">
        <f t="shared" si="28"/>
        <v>0</v>
      </c>
      <c r="K30">
        <f t="shared" si="28"/>
        <v>0</v>
      </c>
      <c r="L30">
        <f t="shared" si="28"/>
        <v>0</v>
      </c>
      <c r="M30">
        <f t="shared" si="28"/>
        <v>0</v>
      </c>
      <c r="N30">
        <f t="shared" si="28"/>
        <v>0</v>
      </c>
      <c r="O30">
        <f t="shared" si="28"/>
        <v>0</v>
      </c>
      <c r="P30">
        <f t="shared" si="28"/>
        <v>0</v>
      </c>
      <c r="Q30">
        <f t="shared" si="28"/>
        <v>0</v>
      </c>
      <c r="R30">
        <f t="shared" si="28"/>
        <v>0</v>
      </c>
      <c r="S30">
        <f t="shared" si="28"/>
        <v>0</v>
      </c>
      <c r="T30">
        <f t="shared" si="28"/>
        <v>0</v>
      </c>
      <c r="U30">
        <f t="shared" si="28"/>
        <v>0</v>
      </c>
      <c r="V30">
        <f t="shared" si="28"/>
        <v>-7777544.7978394274</v>
      </c>
      <c r="W30">
        <f t="shared" si="28"/>
        <v>-18772.117200530982</v>
      </c>
      <c r="X30">
        <f t="shared" si="28"/>
        <v>0</v>
      </c>
      <c r="Y30">
        <f t="shared" si="28"/>
        <v>0</v>
      </c>
      <c r="Z30">
        <f t="shared" si="28"/>
        <v>0</v>
      </c>
      <c r="AA30">
        <f t="shared" si="28"/>
        <v>424835.61284165934</v>
      </c>
      <c r="AB30">
        <f t="shared" si="28"/>
        <v>371608.20263999014</v>
      </c>
      <c r="AC30">
        <f t="shared" si="28"/>
        <v>484722.85749029997</v>
      </c>
      <c r="AD30">
        <f t="shared" si="28"/>
        <v>-5385586.5439999988</v>
      </c>
      <c r="AE30">
        <f t="shared" si="28"/>
        <v>-172010</v>
      </c>
    </row>
    <row r="31" spans="1:31" x14ac:dyDescent="0.2">
      <c r="A31" t="s">
        <v>1306</v>
      </c>
      <c r="C31">
        <f t="shared" ref="C31:AE31" si="29">C$2*C118</f>
        <v>-634874.83483768872</v>
      </c>
      <c r="D31">
        <f t="shared" si="29"/>
        <v>-2800654.7979499963</v>
      </c>
      <c r="E31">
        <f t="shared" si="29"/>
        <v>-6469958.0945341969</v>
      </c>
      <c r="F31">
        <f t="shared" si="29"/>
        <v>-16078715.941384312</v>
      </c>
      <c r="G31">
        <f t="shared" si="29"/>
        <v>-19922522.009783339</v>
      </c>
      <c r="H31">
        <f t="shared" si="29"/>
        <v>-45895860.133928508</v>
      </c>
      <c r="I31">
        <f t="shared" si="29"/>
        <v>-53493089.039856642</v>
      </c>
      <c r="J31">
        <f t="shared" si="29"/>
        <v>-18275456.264813554</v>
      </c>
      <c r="K31">
        <f t="shared" si="29"/>
        <v>-23746640.915088497</v>
      </c>
      <c r="L31">
        <f t="shared" si="29"/>
        <v>-22185503.46391654</v>
      </c>
      <c r="M31">
        <f t="shared" si="29"/>
        <v>-28670377.80241609</v>
      </c>
      <c r="N31">
        <f t="shared" si="29"/>
        <v>-33771342.199354723</v>
      </c>
      <c r="O31">
        <f t="shared" si="29"/>
        <v>-36639964.015406817</v>
      </c>
      <c r="P31">
        <f t="shared" si="29"/>
        <v>-28015091.939966626</v>
      </c>
      <c r="Q31">
        <f t="shared" si="29"/>
        <v>-36500996.256407239</v>
      </c>
      <c r="R31">
        <f t="shared" si="29"/>
        <v>-51660968.625762306</v>
      </c>
      <c r="S31">
        <f t="shared" si="29"/>
        <v>-31257030.692567132</v>
      </c>
      <c r="T31">
        <f t="shared" si="29"/>
        <v>-36793141.45647037</v>
      </c>
      <c r="U31">
        <f t="shared" si="29"/>
        <v>-35939237.047423318</v>
      </c>
      <c r="V31">
        <f t="shared" si="29"/>
        <v>-55324957.341219544</v>
      </c>
      <c r="W31">
        <f t="shared" si="29"/>
        <v>-96083741.025403515</v>
      </c>
      <c r="X31">
        <f t="shared" si="29"/>
        <v>-71383755.498158514</v>
      </c>
      <c r="Y31">
        <f t="shared" si="29"/>
        <v>-87579020.668065429</v>
      </c>
      <c r="Z31">
        <f t="shared" si="29"/>
        <v>-120131359.04284185</v>
      </c>
      <c r="AA31">
        <f t="shared" si="29"/>
        <v>-148995390.75765046</v>
      </c>
      <c r="AB31">
        <f t="shared" si="29"/>
        <v>-216511568.67932445</v>
      </c>
      <c r="AC31">
        <f t="shared" si="29"/>
        <v>-217253010.70517457</v>
      </c>
      <c r="AD31">
        <f t="shared" si="29"/>
        <v>-273771917.23699999</v>
      </c>
      <c r="AE31">
        <f t="shared" si="29"/>
        <v>-100879230</v>
      </c>
    </row>
    <row r="32" spans="1:31" x14ac:dyDescent="0.2">
      <c r="A32" t="s">
        <v>1345</v>
      </c>
      <c r="C32">
        <f t="shared" ref="C32:AE32" si="30">C$2*C119</f>
        <v>-634874.83483768872</v>
      </c>
      <c r="D32">
        <f t="shared" si="30"/>
        <v>-2800654.7979499963</v>
      </c>
      <c r="E32">
        <f t="shared" si="30"/>
        <v>-6469958.0945341969</v>
      </c>
      <c r="F32">
        <f t="shared" si="30"/>
        <v>-7361339.8285855884</v>
      </c>
      <c r="G32">
        <f t="shared" si="30"/>
        <v>-17094225.301977638</v>
      </c>
      <c r="H32">
        <f t="shared" si="30"/>
        <v>-45895860.133928508</v>
      </c>
      <c r="I32">
        <f t="shared" si="30"/>
        <v>-53493089.039856642</v>
      </c>
      <c r="J32">
        <f t="shared" si="30"/>
        <v>-18275456.264813554</v>
      </c>
      <c r="K32">
        <f t="shared" si="30"/>
        <v>-23746640.915088497</v>
      </c>
      <c r="L32">
        <f t="shared" si="30"/>
        <v>-22185503.46391654</v>
      </c>
      <c r="M32">
        <f t="shared" si="30"/>
        <v>-28670377.80241609</v>
      </c>
      <c r="N32">
        <f t="shared" si="30"/>
        <v>-33771342.199354723</v>
      </c>
      <c r="O32">
        <f t="shared" si="30"/>
        <v>-36639964.015406817</v>
      </c>
      <c r="P32">
        <f t="shared" si="30"/>
        <v>-28015091.939966626</v>
      </c>
      <c r="Q32">
        <f t="shared" si="30"/>
        <v>-36500996.256407239</v>
      </c>
      <c r="R32">
        <f t="shared" si="30"/>
        <v>-51660968.625762306</v>
      </c>
      <c r="S32">
        <f t="shared" si="30"/>
        <v>-31257030.692567132</v>
      </c>
      <c r="T32">
        <f t="shared" si="30"/>
        <v>-36793141.45647037</v>
      </c>
      <c r="U32">
        <f t="shared" si="30"/>
        <v>-35939237.047423318</v>
      </c>
      <c r="V32">
        <f t="shared" si="30"/>
        <v>-55324957.341219544</v>
      </c>
      <c r="W32">
        <f t="shared" si="30"/>
        <v>-96083741.025403515</v>
      </c>
      <c r="X32">
        <f t="shared" si="30"/>
        <v>-71383755.498158514</v>
      </c>
      <c r="Y32">
        <f t="shared" si="30"/>
        <v>-87579020.668065429</v>
      </c>
      <c r="Z32">
        <f t="shared" si="30"/>
        <v>-120131359.04284185</v>
      </c>
      <c r="AA32">
        <f t="shared" si="30"/>
        <v>-148995390.75765046</v>
      </c>
      <c r="AB32">
        <f t="shared" si="30"/>
        <v>-216511568.67932445</v>
      </c>
      <c r="AC32">
        <f t="shared" si="30"/>
        <v>-217253010.70517457</v>
      </c>
      <c r="AD32">
        <f t="shared" si="30"/>
        <v>-273771917.23699999</v>
      </c>
      <c r="AE32">
        <f t="shared" si="30"/>
        <v>-100879230</v>
      </c>
    </row>
    <row r="33" spans="1:31" x14ac:dyDescent="0.2">
      <c r="A33" s="46" t="s">
        <v>1411</v>
      </c>
      <c r="C33">
        <f t="shared" ref="C33:AE33" si="31">C$2*C120</f>
        <v>-0.48734177215189872</v>
      </c>
      <c r="D33">
        <f t="shared" si="31"/>
        <v>-1.2152777777777777</v>
      </c>
      <c r="E33">
        <f t="shared" si="31"/>
        <v>-1.6118743866535821</v>
      </c>
      <c r="F33">
        <f t="shared" si="31"/>
        <v>-1.7272727272727273</v>
      </c>
      <c r="G33">
        <f t="shared" si="31"/>
        <v>-2.6408389163996504</v>
      </c>
      <c r="H33">
        <f t="shared" si="31"/>
        <v>-5.1686796315250767</v>
      </c>
      <c r="I33">
        <f t="shared" si="31"/>
        <v>-6.8533271931844348</v>
      </c>
      <c r="J33">
        <f t="shared" si="31"/>
        <v>-4.0453664210934477</v>
      </c>
      <c r="K33">
        <f t="shared" si="31"/>
        <v>-10.507984790874524</v>
      </c>
      <c r="L33">
        <f t="shared" si="31"/>
        <v>-5.3514492753623193</v>
      </c>
      <c r="M33">
        <f t="shared" si="31"/>
        <v>-2.2655675332910592</v>
      </c>
      <c r="N33">
        <f t="shared" si="31"/>
        <v>-2.3609584524071225</v>
      </c>
      <c r="O33">
        <f t="shared" si="31"/>
        <v>-1.5014209810947734</v>
      </c>
      <c r="P33">
        <f t="shared" si="31"/>
        <v>-0.83774282237346187</v>
      </c>
      <c r="Q33">
        <f t="shared" si="31"/>
        <v>-1.194616678683009</v>
      </c>
      <c r="R33">
        <f t="shared" si="31"/>
        <v>-3.4644829925380365</v>
      </c>
      <c r="S33">
        <f t="shared" si="31"/>
        <v>-1.0281228353728931</v>
      </c>
      <c r="T33">
        <f t="shared" si="31"/>
        <v>-1.1032196577300792</v>
      </c>
      <c r="U33">
        <f t="shared" si="31"/>
        <v>-0.57591018094615221</v>
      </c>
      <c r="V33">
        <f t="shared" si="31"/>
        <v>-1.0294392877918006</v>
      </c>
      <c r="W33">
        <f t="shared" si="31"/>
        <v>-3.6958069008200529</v>
      </c>
      <c r="X33">
        <f t="shared" si="31"/>
        <v>-1.4922744551097984</v>
      </c>
      <c r="Y33">
        <f t="shared" si="31"/>
        <v>-0.80914602377681999</v>
      </c>
      <c r="Z33">
        <f t="shared" si="31"/>
        <v>-0.92929667668996774</v>
      </c>
      <c r="AA33">
        <f t="shared" si="31"/>
        <v>-1.0237241099228374</v>
      </c>
      <c r="AB33">
        <f t="shared" si="31"/>
        <v>-1.6105184235011427</v>
      </c>
      <c r="AC33">
        <f t="shared" si="31"/>
        <v>-1.7275806611020763</v>
      </c>
      <c r="AD33">
        <f t="shared" si="31"/>
        <v>-1.4630203368287258</v>
      </c>
      <c r="AE33">
        <f t="shared" si="31"/>
        <v>-1.6944809688581315</v>
      </c>
    </row>
    <row r="34" spans="1:31" x14ac:dyDescent="0.2">
      <c r="A34" t="s">
        <v>1346</v>
      </c>
      <c r="C34">
        <f t="shared" ref="C34:AE34" si="32">C$2*C121</f>
        <v>-634874.83483768872</v>
      </c>
      <c r="D34">
        <f t="shared" si="32"/>
        <v>-2800654.7979499963</v>
      </c>
      <c r="E34">
        <f t="shared" si="32"/>
        <v>-6469958.0945341969</v>
      </c>
      <c r="F34">
        <f t="shared" si="32"/>
        <v>-7361339.8285855884</v>
      </c>
      <c r="G34">
        <f t="shared" si="32"/>
        <v>-17094225.301977638</v>
      </c>
      <c r="H34">
        <f t="shared" si="32"/>
        <v>-45895860.133928508</v>
      </c>
      <c r="I34">
        <f t="shared" si="32"/>
        <v>-53493089.039856642</v>
      </c>
      <c r="J34">
        <f t="shared" si="32"/>
        <v>-18275456.264813554</v>
      </c>
      <c r="K34">
        <f t="shared" si="32"/>
        <v>-23746640.915088497</v>
      </c>
      <c r="L34">
        <f t="shared" si="32"/>
        <v>-22185503.46391654</v>
      </c>
      <c r="M34">
        <f t="shared" si="32"/>
        <v>-28670377.80241609</v>
      </c>
      <c r="N34">
        <f t="shared" si="32"/>
        <v>-33771342.199354723</v>
      </c>
      <c r="O34">
        <f t="shared" si="32"/>
        <v>-36639964.015406817</v>
      </c>
      <c r="P34">
        <f t="shared" si="32"/>
        <v>-28015091.939966626</v>
      </c>
      <c r="Q34">
        <f t="shared" si="32"/>
        <v>-36500996.256407239</v>
      </c>
      <c r="R34">
        <f t="shared" si="32"/>
        <v>-51660968.625762306</v>
      </c>
      <c r="S34">
        <f t="shared" si="32"/>
        <v>-31257030.692567132</v>
      </c>
      <c r="T34">
        <f t="shared" si="32"/>
        <v>-36793141.45647037</v>
      </c>
      <c r="U34">
        <f t="shared" si="32"/>
        <v>-35939237.047423318</v>
      </c>
      <c r="V34">
        <f t="shared" si="32"/>
        <v>-55324957.341219544</v>
      </c>
      <c r="W34">
        <f t="shared" si="32"/>
        <v>-96083741.025403515</v>
      </c>
      <c r="X34">
        <f t="shared" si="32"/>
        <v>-71383755.498158514</v>
      </c>
      <c r="Y34">
        <f t="shared" si="32"/>
        <v>-88290326.262217328</v>
      </c>
      <c r="Z34">
        <f t="shared" si="32"/>
        <v>-120425421.26477556</v>
      </c>
      <c r="AA34">
        <f t="shared" si="32"/>
        <v>-149150548.11190569</v>
      </c>
      <c r="AB34">
        <f t="shared" si="32"/>
        <v>-216524927.14412522</v>
      </c>
      <c r="AC34">
        <f t="shared" si="32"/>
        <v>-217253010.70517457</v>
      </c>
      <c r="AD34">
        <f t="shared" si="32"/>
        <v>-273771917.23699999</v>
      </c>
      <c r="AE34">
        <f t="shared" si="32"/>
        <v>-100879230</v>
      </c>
    </row>
    <row r="35" spans="1:31" x14ac:dyDescent="0.2">
      <c r="A35" t="s">
        <v>1347</v>
      </c>
      <c r="C35">
        <f t="shared" ref="C35:AE35" si="33">C$2*C122</f>
        <v>-634874.83483768872</v>
      </c>
      <c r="D35">
        <f t="shared" si="33"/>
        <v>-2800654.7979499963</v>
      </c>
      <c r="E35">
        <f t="shared" si="33"/>
        <v>-6469958.0945341969</v>
      </c>
      <c r="F35">
        <f t="shared" si="33"/>
        <v>-7361339.8285855884</v>
      </c>
      <c r="G35">
        <f t="shared" si="33"/>
        <v>-17094225.301977638</v>
      </c>
      <c r="H35">
        <f t="shared" si="33"/>
        <v>-45895860.133928508</v>
      </c>
      <c r="I35">
        <f t="shared" si="33"/>
        <v>-53493089.039856642</v>
      </c>
      <c r="J35">
        <f t="shared" si="33"/>
        <v>-18275456.264813554</v>
      </c>
      <c r="K35">
        <f t="shared" si="33"/>
        <v>-23746640.915088497</v>
      </c>
      <c r="L35">
        <f t="shared" si="33"/>
        <v>-22185503.46391654</v>
      </c>
      <c r="M35">
        <f t="shared" si="33"/>
        <v>-28670377.80241609</v>
      </c>
      <c r="N35">
        <f t="shared" si="33"/>
        <v>-33771342.199354723</v>
      </c>
      <c r="O35">
        <f t="shared" si="33"/>
        <v>-36639964.015406817</v>
      </c>
      <c r="P35">
        <f t="shared" si="33"/>
        <v>-28015091.939966626</v>
      </c>
      <c r="Q35">
        <f t="shared" si="33"/>
        <v>-36500996.256407239</v>
      </c>
      <c r="R35">
        <f t="shared" si="33"/>
        <v>-51660968.625762306</v>
      </c>
      <c r="S35">
        <f t="shared" si="33"/>
        <v>-31257030.692567132</v>
      </c>
      <c r="T35">
        <f t="shared" si="33"/>
        <v>-36793141.45647037</v>
      </c>
      <c r="U35">
        <f t="shared" si="33"/>
        <v>-35939237.047423318</v>
      </c>
      <c r="V35">
        <f t="shared" si="33"/>
        <v>-55324957.341219544</v>
      </c>
      <c r="W35">
        <f t="shared" si="33"/>
        <v>-96083741.025403515</v>
      </c>
      <c r="X35">
        <f t="shared" si="33"/>
        <v>-71383755.498158514</v>
      </c>
      <c r="Y35">
        <f t="shared" si="33"/>
        <v>-88290326.262217328</v>
      </c>
      <c r="Z35">
        <f t="shared" si="33"/>
        <v>-120425421.26477556</v>
      </c>
      <c r="AA35">
        <f t="shared" si="33"/>
        <v>-149150548.11190569</v>
      </c>
      <c r="AB35">
        <f t="shared" si="33"/>
        <v>-216524927.14412522</v>
      </c>
      <c r="AC35">
        <f t="shared" si="33"/>
        <v>-217253010.70517457</v>
      </c>
      <c r="AD35">
        <f t="shared" si="33"/>
        <v>-273771917.23699999</v>
      </c>
      <c r="AE35">
        <f t="shared" si="33"/>
        <v>-100879230</v>
      </c>
    </row>
    <row r="36" spans="1:31" x14ac:dyDescent="0.2">
      <c r="A36" t="s">
        <v>1362</v>
      </c>
      <c r="C36">
        <f t="shared" ref="C36:AE36" si="34">C$2*C123</f>
        <v>0</v>
      </c>
      <c r="D36">
        <f t="shared" si="34"/>
        <v>0</v>
      </c>
      <c r="E36">
        <f t="shared" si="34"/>
        <v>0</v>
      </c>
      <c r="F36">
        <f t="shared" si="34"/>
        <v>0</v>
      </c>
      <c r="G36">
        <f t="shared" si="34"/>
        <v>0</v>
      </c>
      <c r="H36">
        <f t="shared" si="34"/>
        <v>0</v>
      </c>
      <c r="I36">
        <f t="shared" si="34"/>
        <v>0</v>
      </c>
      <c r="J36">
        <f t="shared" si="34"/>
        <v>0</v>
      </c>
      <c r="K36">
        <f t="shared" si="34"/>
        <v>0</v>
      </c>
      <c r="L36">
        <f t="shared" si="34"/>
        <v>0</v>
      </c>
      <c r="M36">
        <f t="shared" si="34"/>
        <v>0</v>
      </c>
      <c r="N36">
        <f t="shared" si="34"/>
        <v>0</v>
      </c>
      <c r="O36">
        <f t="shared" si="34"/>
        <v>0</v>
      </c>
      <c r="P36">
        <f t="shared" si="34"/>
        <v>0</v>
      </c>
      <c r="Q36">
        <f t="shared" si="34"/>
        <v>0</v>
      </c>
      <c r="R36">
        <f t="shared" si="34"/>
        <v>0</v>
      </c>
      <c r="S36">
        <f t="shared" si="34"/>
        <v>0</v>
      </c>
      <c r="T36">
        <f t="shared" si="34"/>
        <v>0</v>
      </c>
      <c r="U36">
        <f t="shared" si="34"/>
        <v>0</v>
      </c>
      <c r="V36">
        <f t="shared" si="34"/>
        <v>0</v>
      </c>
      <c r="W36">
        <f t="shared" si="34"/>
        <v>0</v>
      </c>
      <c r="X36">
        <f t="shared" si="34"/>
        <v>0</v>
      </c>
      <c r="Y36">
        <f t="shared" si="34"/>
        <v>711305.5941519055</v>
      </c>
      <c r="Z36">
        <f t="shared" si="34"/>
        <v>294062.22193371033</v>
      </c>
      <c r="AA36">
        <f t="shared" si="34"/>
        <v>155157.35425521471</v>
      </c>
      <c r="AB36">
        <f t="shared" si="34"/>
        <v>13358.464800783959</v>
      </c>
      <c r="AC36">
        <f t="shared" si="34"/>
        <v>0</v>
      </c>
      <c r="AD36">
        <f t="shared" si="34"/>
        <v>0</v>
      </c>
      <c r="AE36">
        <f t="shared" si="34"/>
        <v>0</v>
      </c>
    </row>
    <row r="37" spans="1:31" x14ac:dyDescent="0.2">
      <c r="A37" t="s">
        <v>1372</v>
      </c>
      <c r="C37">
        <f t="shared" ref="C37:AE37" si="35">C$2*C124</f>
        <v>0</v>
      </c>
      <c r="D37">
        <f t="shared" si="35"/>
        <v>0</v>
      </c>
      <c r="E37">
        <f t="shared" si="35"/>
        <v>0</v>
      </c>
      <c r="F37">
        <f t="shared" si="35"/>
        <v>8717376.1127987225</v>
      </c>
      <c r="G37">
        <f t="shared" si="35"/>
        <v>2828296.7078056983</v>
      </c>
      <c r="H37">
        <f t="shared" si="35"/>
        <v>0</v>
      </c>
      <c r="I37">
        <f t="shared" si="35"/>
        <v>0</v>
      </c>
      <c r="J37">
        <f t="shared" si="35"/>
        <v>0</v>
      </c>
      <c r="K37">
        <f t="shared" si="35"/>
        <v>0</v>
      </c>
      <c r="L37">
        <f t="shared" si="35"/>
        <v>0</v>
      </c>
      <c r="M37">
        <f t="shared" si="35"/>
        <v>0</v>
      </c>
      <c r="N37">
        <f t="shared" si="35"/>
        <v>0</v>
      </c>
      <c r="O37">
        <f t="shared" si="35"/>
        <v>0</v>
      </c>
      <c r="P37">
        <f t="shared" si="35"/>
        <v>0</v>
      </c>
      <c r="Q37">
        <f t="shared" si="35"/>
        <v>0</v>
      </c>
      <c r="R37">
        <f t="shared" si="35"/>
        <v>0</v>
      </c>
      <c r="S37">
        <f t="shared" si="35"/>
        <v>0</v>
      </c>
      <c r="T37">
        <f t="shared" si="35"/>
        <v>0</v>
      </c>
      <c r="U37">
        <f t="shared" si="35"/>
        <v>0</v>
      </c>
      <c r="V37">
        <f t="shared" si="35"/>
        <v>0</v>
      </c>
      <c r="W37">
        <f t="shared" si="35"/>
        <v>0</v>
      </c>
      <c r="X37">
        <f t="shared" si="35"/>
        <v>0</v>
      </c>
      <c r="Y37">
        <f t="shared" si="35"/>
        <v>0</v>
      </c>
      <c r="Z37">
        <f t="shared" si="35"/>
        <v>0</v>
      </c>
      <c r="AA37">
        <f t="shared" si="35"/>
        <v>0</v>
      </c>
      <c r="AB37">
        <f t="shared" si="35"/>
        <v>0</v>
      </c>
      <c r="AC37">
        <f t="shared" si="35"/>
        <v>0</v>
      </c>
      <c r="AD37">
        <f t="shared" si="35"/>
        <v>0</v>
      </c>
      <c r="AE37">
        <f t="shared" si="35"/>
        <v>0</v>
      </c>
    </row>
    <row r="38" spans="1:31" x14ac:dyDescent="0.2">
      <c r="A38" t="s">
        <v>1312</v>
      </c>
      <c r="C38">
        <f t="shared" ref="C38:AE38" si="36">C$2*C125</f>
        <v>-634874.83483768872</v>
      </c>
      <c r="D38">
        <f t="shared" si="36"/>
        <v>-2800654.7979499963</v>
      </c>
      <c r="E38">
        <f t="shared" si="36"/>
        <v>-6469958.0945341969</v>
      </c>
      <c r="F38">
        <f t="shared" si="36"/>
        <v>-16078715.941384312</v>
      </c>
      <c r="G38">
        <f t="shared" si="36"/>
        <v>-19922522.009783339</v>
      </c>
      <c r="H38">
        <f t="shared" si="36"/>
        <v>-45895860.133928508</v>
      </c>
      <c r="I38">
        <f t="shared" si="36"/>
        <v>-53493089.039856642</v>
      </c>
      <c r="J38">
        <f t="shared" si="36"/>
        <v>-18275456.264813554</v>
      </c>
      <c r="K38">
        <f t="shared" si="36"/>
        <v>-23746640.915088497</v>
      </c>
      <c r="L38">
        <f t="shared" si="36"/>
        <v>-22185503.46391654</v>
      </c>
      <c r="M38">
        <f t="shared" si="36"/>
        <v>-28670377.80241609</v>
      </c>
      <c r="N38">
        <f t="shared" si="36"/>
        <v>-33771342.199354723</v>
      </c>
      <c r="O38">
        <f t="shared" si="36"/>
        <v>-36639964.015406817</v>
      </c>
      <c r="P38">
        <f t="shared" si="36"/>
        <v>-28015091.939966626</v>
      </c>
      <c r="Q38">
        <f t="shared" si="36"/>
        <v>-36500996.256407239</v>
      </c>
      <c r="R38">
        <f t="shared" si="36"/>
        <v>-51660968.625762306</v>
      </c>
      <c r="S38">
        <f t="shared" si="36"/>
        <v>-31257030.692567132</v>
      </c>
      <c r="T38">
        <f t="shared" si="36"/>
        <v>-36793141.45647037</v>
      </c>
      <c r="U38">
        <f t="shared" si="36"/>
        <v>-35939237.047423318</v>
      </c>
      <c r="V38">
        <f t="shared" si="36"/>
        <v>-55324957.341219544</v>
      </c>
      <c r="W38">
        <f t="shared" si="36"/>
        <v>-96083741.025403515</v>
      </c>
      <c r="X38">
        <f t="shared" si="36"/>
        <v>-71383755.498158514</v>
      </c>
      <c r="Y38">
        <f t="shared" si="36"/>
        <v>-87579020.668065429</v>
      </c>
      <c r="Z38">
        <f t="shared" si="36"/>
        <v>-120131359.04284185</v>
      </c>
      <c r="AA38">
        <f t="shared" si="36"/>
        <v>-148995390.75765046</v>
      </c>
      <c r="AB38">
        <f t="shared" si="36"/>
        <v>-216511568.67932445</v>
      </c>
      <c r="AC38">
        <f t="shared" si="36"/>
        <v>-217253010.70517457</v>
      </c>
      <c r="AD38">
        <f t="shared" si="36"/>
        <v>-273771917.23699999</v>
      </c>
      <c r="AE38">
        <f t="shared" si="36"/>
        <v>-100879230</v>
      </c>
    </row>
    <row r="39" spans="1:31" x14ac:dyDescent="0.2">
      <c r="A39" t="s">
        <v>1313</v>
      </c>
      <c r="C39">
        <f t="shared" ref="C39:AE39" si="37">C$2*C126</f>
        <v>-0.12367691587747183</v>
      </c>
      <c r="D39">
        <f t="shared" si="37"/>
        <v>-0.52012160533357077</v>
      </c>
      <c r="E39">
        <f t="shared" si="37"/>
        <v>-1.1029456721275954</v>
      </c>
      <c r="F39">
        <f t="shared" si="37"/>
        <v>-2.6733286745916081</v>
      </c>
      <c r="G39">
        <f t="shared" si="37"/>
        <v>-1.1501739945076506</v>
      </c>
      <c r="H39">
        <f t="shared" si="37"/>
        <v>-1.9813254998606709</v>
      </c>
      <c r="I39">
        <f t="shared" si="37"/>
        <v>-2.1926343444639533</v>
      </c>
      <c r="J39">
        <f t="shared" si="37"/>
        <v>-0.73571279892856245</v>
      </c>
      <c r="K39">
        <f t="shared" si="37"/>
        <v>-0.9451912363076187</v>
      </c>
      <c r="L39">
        <f t="shared" si="37"/>
        <v>-0.85117029764518426</v>
      </c>
      <c r="M39">
        <f t="shared" si="37"/>
        <v>-0.8827086761827615</v>
      </c>
      <c r="N39">
        <f t="shared" si="37"/>
        <v>-0.91188912828797675</v>
      </c>
      <c r="O39">
        <f t="shared" si="37"/>
        <v>-0.90461601552317039</v>
      </c>
      <c r="P39">
        <f t="shared" si="37"/>
        <v>-0.66318612221366102</v>
      </c>
      <c r="Q39">
        <f t="shared" si="37"/>
        <v>-0.80773911406711119</v>
      </c>
      <c r="R39">
        <f t="shared" si="37"/>
        <v>-1.0259940622179367</v>
      </c>
      <c r="S39">
        <f t="shared" si="37"/>
        <v>-0.58964933933157548</v>
      </c>
      <c r="T39">
        <f t="shared" si="37"/>
        <v>-0.66333788683540329</v>
      </c>
      <c r="U39">
        <f t="shared" si="37"/>
        <v>-0.5305788866447777</v>
      </c>
      <c r="V39">
        <f t="shared" si="37"/>
        <v>-0.7883565156845278</v>
      </c>
      <c r="W39">
        <f t="shared" si="37"/>
        <v>-1.3676828246101145</v>
      </c>
      <c r="X39">
        <f t="shared" si="37"/>
        <v>-0.91571303417224303</v>
      </c>
      <c r="Y39">
        <f t="shared" si="37"/>
        <v>-0.89714219082222313</v>
      </c>
      <c r="Z39">
        <f t="shared" si="37"/>
        <v>-1.0727591787281279</v>
      </c>
      <c r="AA39">
        <f t="shared" si="37"/>
        <v>-1.1082668161086766</v>
      </c>
      <c r="AB39">
        <f t="shared" si="37"/>
        <v>-1.4937192459058426</v>
      </c>
      <c r="AC39">
        <f t="shared" si="37"/>
        <v>-1.4123626383749999</v>
      </c>
      <c r="AD39">
        <f t="shared" si="37"/>
        <v>-1.5715039599999998</v>
      </c>
      <c r="AE39">
        <f t="shared" si="37"/>
        <v>-0.50470000000000004</v>
      </c>
    </row>
    <row r="40" spans="1:31" x14ac:dyDescent="0.2">
      <c r="A40" t="s">
        <v>1314</v>
      </c>
      <c r="C40">
        <f t="shared" ref="C40:AE40" si="38">C$2*C127</f>
        <v>-0.12367691587747183</v>
      </c>
      <c r="D40">
        <f t="shared" si="38"/>
        <v>-0.52012160533357077</v>
      </c>
      <c r="E40">
        <f t="shared" si="38"/>
        <v>-1.1029456721275954</v>
      </c>
      <c r="F40">
        <f t="shared" si="38"/>
        <v>-2.6733286745916081</v>
      </c>
      <c r="G40">
        <f t="shared" si="38"/>
        <v>-1.1501739945076506</v>
      </c>
      <c r="H40">
        <f t="shared" si="38"/>
        <v>-1.9813254998606709</v>
      </c>
      <c r="I40">
        <f t="shared" si="38"/>
        <v>-2.1926343444639533</v>
      </c>
      <c r="J40">
        <f t="shared" si="38"/>
        <v>-0.73571279892856245</v>
      </c>
      <c r="K40">
        <f t="shared" si="38"/>
        <v>-0.9451912363076187</v>
      </c>
      <c r="L40">
        <f t="shared" si="38"/>
        <v>-0.85117029764518426</v>
      </c>
      <c r="M40">
        <f t="shared" si="38"/>
        <v>-0.8827086761827615</v>
      </c>
      <c r="N40">
        <f t="shared" si="38"/>
        <v>-0.91188912828797675</v>
      </c>
      <c r="O40">
        <f t="shared" si="38"/>
        <v>-0.90461601552317039</v>
      </c>
      <c r="P40">
        <f t="shared" si="38"/>
        <v>-0.66318612221366102</v>
      </c>
      <c r="Q40">
        <f t="shared" si="38"/>
        <v>-0.80773911406711119</v>
      </c>
      <c r="R40">
        <f t="shared" si="38"/>
        <v>-1.0259940622179367</v>
      </c>
      <c r="S40">
        <f t="shared" si="38"/>
        <v>-0.58964933933157548</v>
      </c>
      <c r="T40">
        <f t="shared" si="38"/>
        <v>-0.66333788683540329</v>
      </c>
      <c r="U40">
        <f t="shared" si="38"/>
        <v>-0.5305788866447777</v>
      </c>
      <c r="V40">
        <f t="shared" si="38"/>
        <v>-0.7883565156845278</v>
      </c>
      <c r="W40">
        <f t="shared" si="38"/>
        <v>-1.3676828246101145</v>
      </c>
      <c r="X40">
        <f t="shared" si="38"/>
        <v>-0.91571303417224303</v>
      </c>
      <c r="Y40">
        <f t="shared" si="38"/>
        <v>-0.89714219082222313</v>
      </c>
      <c r="Z40">
        <f t="shared" si="38"/>
        <v>-1.0727591787281279</v>
      </c>
      <c r="AA40">
        <f t="shared" si="38"/>
        <v>-1.1082668161086766</v>
      </c>
      <c r="AB40">
        <f t="shared" si="38"/>
        <v>-1.4937192459058426</v>
      </c>
      <c r="AC40">
        <f t="shared" si="38"/>
        <v>-1.4123626383749999</v>
      </c>
      <c r="AD40">
        <f t="shared" si="38"/>
        <v>-1.5715039599999998</v>
      </c>
      <c r="AE40">
        <f t="shared" si="38"/>
        <v>-0.50470000000000004</v>
      </c>
    </row>
    <row r="41" spans="1:31" x14ac:dyDescent="0.2">
      <c r="A41" t="s">
        <v>1315</v>
      </c>
      <c r="C41">
        <f t="shared" ref="C41:AE41" si="39">C$2*C128</f>
        <v>10601172.972630627</v>
      </c>
      <c r="D41">
        <f t="shared" si="39"/>
        <v>10972565.404825522</v>
      </c>
      <c r="E41">
        <f t="shared" si="39"/>
        <v>11508056.361145604</v>
      </c>
      <c r="F41">
        <f t="shared" si="39"/>
        <v>11651243.913065584</v>
      </c>
      <c r="G41">
        <f t="shared" si="39"/>
        <v>32776187.781190965</v>
      </c>
      <c r="H41">
        <f t="shared" si="39"/>
        <v>42025913.354842849</v>
      </c>
      <c r="I41">
        <f t="shared" si="39"/>
        <v>44019830.327012792</v>
      </c>
      <c r="J41">
        <f t="shared" si="39"/>
        <v>43461357.74813468</v>
      </c>
      <c r="K41">
        <f t="shared" si="39"/>
        <v>43179772.733573139</v>
      </c>
      <c r="L41">
        <f t="shared" si="39"/>
        <v>43150996.167874977</v>
      </c>
      <c r="M41">
        <f t="shared" si="39"/>
        <v>52163267.987803839</v>
      </c>
      <c r="N41">
        <f t="shared" si="39"/>
        <v>58730376.529650643</v>
      </c>
      <c r="O41">
        <f t="shared" si="39"/>
        <v>61551581.389555722</v>
      </c>
      <c r="P41">
        <f t="shared" si="39"/>
        <v>63376477.424636401</v>
      </c>
      <c r="Q41">
        <f t="shared" si="39"/>
        <v>66333004.663762197</v>
      </c>
      <c r="R41">
        <f t="shared" si="39"/>
        <v>72992974.747538611</v>
      </c>
      <c r="S41">
        <f t="shared" si="39"/>
        <v>74044513.823063388</v>
      </c>
      <c r="T41">
        <f t="shared" si="39"/>
        <v>77353489.328593478</v>
      </c>
      <c r="U41">
        <f t="shared" si="39"/>
        <v>91180661.899246901</v>
      </c>
      <c r="V41">
        <f t="shared" si="39"/>
        <v>94816181.835526913</v>
      </c>
      <c r="W41">
        <f t="shared" si="39"/>
        <v>94602084.632075891</v>
      </c>
      <c r="X41">
        <f t="shared" si="39"/>
        <v>102146480.80043633</v>
      </c>
      <c r="Y41">
        <f t="shared" si="39"/>
        <v>124242658.74356735</v>
      </c>
      <c r="Z41">
        <f t="shared" si="39"/>
        <v>141495673.60461804</v>
      </c>
      <c r="AA41">
        <f t="shared" si="39"/>
        <v>165561516.84332827</v>
      </c>
      <c r="AB41">
        <f t="shared" si="39"/>
        <v>175564230.84724867</v>
      </c>
      <c r="AC41">
        <f t="shared" si="39"/>
        <v>174392889.13599148</v>
      </c>
      <c r="AD41">
        <f t="shared" si="39"/>
        <v>185229349.18799996</v>
      </c>
      <c r="AE41">
        <f t="shared" si="39"/>
        <v>207749970</v>
      </c>
    </row>
    <row r="81" spans="1:47" ht="18" x14ac:dyDescent="0.2">
      <c r="A81" s="22"/>
    </row>
    <row r="82" spans="1:47" ht="18" x14ac:dyDescent="0.2">
      <c r="A82" s="22"/>
    </row>
    <row r="83" spans="1:47" ht="18" x14ac:dyDescent="0.2">
      <c r="A83" s="22"/>
    </row>
    <row r="84" spans="1:47" ht="18" x14ac:dyDescent="0.2">
      <c r="A84" s="23"/>
    </row>
    <row r="85" spans="1:47" ht="18" x14ac:dyDescent="0.2">
      <c r="A85" s="22"/>
    </row>
    <row r="86" spans="1:47" ht="18" x14ac:dyDescent="0.2">
      <c r="A86" s="22"/>
    </row>
    <row r="87" spans="1:47" ht="18" x14ac:dyDescent="0.2">
      <c r="A87" s="22"/>
    </row>
    <row r="88" spans="1:47" ht="18" x14ac:dyDescent="0.2">
      <c r="A88" s="22"/>
    </row>
    <row r="89" spans="1:47" ht="18" x14ac:dyDescent="0.2">
      <c r="A89" s="22"/>
    </row>
    <row r="90" spans="1:47" x14ac:dyDescent="0.2">
      <c r="A90" t="s">
        <v>1285</v>
      </c>
      <c r="B90" s="19">
        <v>81706000</v>
      </c>
      <c r="C90" s="19">
        <v>632000</v>
      </c>
      <c r="D90" s="19">
        <v>1152000</v>
      </c>
      <c r="E90" s="19">
        <v>2038000</v>
      </c>
      <c r="F90" s="19">
        <v>2200000</v>
      </c>
      <c r="G90" s="19">
        <v>3433000</v>
      </c>
      <c r="H90" s="19">
        <v>4885000</v>
      </c>
      <c r="I90" s="19">
        <v>4343000</v>
      </c>
      <c r="J90" s="19">
        <v>2579000</v>
      </c>
      <c r="K90" s="19">
        <v>1315000</v>
      </c>
      <c r="L90" s="19">
        <v>2484000</v>
      </c>
      <c r="M90" s="19">
        <v>7885000</v>
      </c>
      <c r="N90" s="19">
        <v>9098000</v>
      </c>
      <c r="O90" s="19">
        <v>16186000</v>
      </c>
      <c r="P90" s="19">
        <v>22187000</v>
      </c>
      <c r="Q90" s="19">
        <v>20805000</v>
      </c>
      <c r="R90" s="19">
        <v>10319000</v>
      </c>
      <c r="S90" s="19">
        <v>21655000</v>
      </c>
      <c r="T90" s="19">
        <v>24133000</v>
      </c>
      <c r="U90" s="19">
        <v>45870000</v>
      </c>
      <c r="V90" s="19">
        <v>39539000</v>
      </c>
      <c r="W90" s="19">
        <v>19389000</v>
      </c>
      <c r="X90" s="19">
        <v>36567000</v>
      </c>
      <c r="Y90" s="19">
        <v>84452000</v>
      </c>
      <c r="Z90" s="19">
        <v>102428000</v>
      </c>
      <c r="AA90" s="19">
        <v>118192000</v>
      </c>
      <c r="AB90" s="19">
        <v>110701000</v>
      </c>
      <c r="AC90" s="19">
        <v>111299000</v>
      </c>
      <c r="AD90" s="19">
        <v>176232000</v>
      </c>
      <c r="AE90" s="19">
        <v>57800000</v>
      </c>
    </row>
    <row r="91" spans="1:47" x14ac:dyDescent="0.2">
      <c r="A91" t="s">
        <v>1332</v>
      </c>
      <c r="B91" s="19">
        <v>81706000</v>
      </c>
      <c r="C91" s="19">
        <v>632000</v>
      </c>
      <c r="D91" s="19">
        <v>1152000</v>
      </c>
      <c r="E91" s="19">
        <v>2038000</v>
      </c>
      <c r="F91" s="19">
        <v>2200000</v>
      </c>
      <c r="G91" s="19">
        <v>3433000</v>
      </c>
      <c r="H91" s="19">
        <v>4885000</v>
      </c>
      <c r="I91" s="19">
        <v>4343000</v>
      </c>
      <c r="J91" s="19">
        <v>2579000</v>
      </c>
      <c r="K91" s="19">
        <v>1315000</v>
      </c>
      <c r="L91" s="19">
        <v>2484000</v>
      </c>
      <c r="M91" s="19">
        <v>7885000</v>
      </c>
      <c r="N91" s="19">
        <v>9098000</v>
      </c>
      <c r="O91" s="19">
        <v>16186000</v>
      </c>
      <c r="P91" s="19">
        <v>22187000</v>
      </c>
      <c r="Q91" s="19">
        <v>20805000</v>
      </c>
      <c r="R91" s="19">
        <v>10319000</v>
      </c>
      <c r="S91" s="19">
        <v>21655000</v>
      </c>
      <c r="T91" s="19">
        <v>24133000</v>
      </c>
      <c r="U91" s="19">
        <v>45870000</v>
      </c>
      <c r="V91" s="19">
        <v>39539000</v>
      </c>
      <c r="W91" s="19">
        <v>19389000</v>
      </c>
      <c r="X91" s="19">
        <v>36567000</v>
      </c>
      <c r="Y91" s="19">
        <v>84452000</v>
      </c>
      <c r="Z91" s="19">
        <v>102428000</v>
      </c>
      <c r="AA91" s="19">
        <v>118192000</v>
      </c>
      <c r="AB91" s="19">
        <v>110701000</v>
      </c>
      <c r="AC91" s="19">
        <v>111299000</v>
      </c>
      <c r="AD91" s="19">
        <v>176232000</v>
      </c>
      <c r="AE91" s="19">
        <v>57800000</v>
      </c>
    </row>
    <row r="92" spans="1:47" x14ac:dyDescent="0.2">
      <c r="A92" t="s">
        <v>1349</v>
      </c>
      <c r="F92" s="19">
        <v>-700000</v>
      </c>
      <c r="G92" s="19">
        <v>-5232000</v>
      </c>
      <c r="O92">
        <v>0</v>
      </c>
      <c r="P92">
        <v>0</v>
      </c>
      <c r="Q92">
        <v>0</v>
      </c>
      <c r="R92">
        <v>0</v>
      </c>
      <c r="S92">
        <v>0</v>
      </c>
      <c r="T92">
        <v>0</v>
      </c>
      <c r="U92">
        <v>0</v>
      </c>
      <c r="V92">
        <v>0</v>
      </c>
    </row>
    <row r="93" spans="1:47" x14ac:dyDescent="0.2">
      <c r="A93" t="s">
        <v>1350</v>
      </c>
      <c r="F93" s="19">
        <v>2900000</v>
      </c>
      <c r="G93" s="19">
        <v>8665000</v>
      </c>
      <c r="H93" s="19">
        <v>4885000</v>
      </c>
      <c r="I93" s="19">
        <v>4343000</v>
      </c>
      <c r="J93" s="19">
        <v>2579000</v>
      </c>
      <c r="K93" s="19">
        <v>1315000</v>
      </c>
      <c r="L93" s="19">
        <v>2484000</v>
      </c>
      <c r="M93" s="19">
        <v>7885000</v>
      </c>
      <c r="N93" s="19">
        <v>9098000</v>
      </c>
      <c r="O93" s="19">
        <v>16186000</v>
      </c>
      <c r="P93" s="19">
        <v>22187000</v>
      </c>
      <c r="Q93" s="19">
        <v>20805000</v>
      </c>
      <c r="R93" s="19">
        <v>10319000</v>
      </c>
      <c r="S93" s="19">
        <v>21655000</v>
      </c>
      <c r="T93" s="19">
        <v>24133000</v>
      </c>
      <c r="U93" s="19">
        <v>45870000</v>
      </c>
      <c r="V93" s="19">
        <v>39539000</v>
      </c>
    </row>
    <row r="94" spans="1:47" x14ac:dyDescent="0.2">
      <c r="A94" t="s">
        <v>1287</v>
      </c>
      <c r="B94" s="19">
        <v>144548000</v>
      </c>
      <c r="C94" s="19">
        <v>950000</v>
      </c>
      <c r="D94" s="19">
        <v>2497000</v>
      </c>
      <c r="E94" s="19">
        <v>5496000</v>
      </c>
      <c r="F94" s="19">
        <v>6800000</v>
      </c>
      <c r="G94" s="19">
        <v>21148000</v>
      </c>
      <c r="H94" s="19">
        <v>20264000</v>
      </c>
      <c r="I94" s="19">
        <v>35537000</v>
      </c>
      <c r="J94" s="19">
        <v>14348000</v>
      </c>
      <c r="K94" s="19">
        <v>15965000</v>
      </c>
      <c r="L94" s="19">
        <v>16232000</v>
      </c>
      <c r="M94" s="19">
        <v>28614000</v>
      </c>
      <c r="N94" s="19">
        <v>33869000</v>
      </c>
      <c r="O94" s="19">
        <v>41561000</v>
      </c>
      <c r="P94" s="19">
        <v>41589000</v>
      </c>
      <c r="Q94" s="19">
        <v>45740000</v>
      </c>
      <c r="R94" s="19">
        <v>46140000</v>
      </c>
      <c r="S94" s="19">
        <v>43853000</v>
      </c>
      <c r="T94" s="19">
        <v>50839000</v>
      </c>
      <c r="U94" s="19">
        <v>72651000</v>
      </c>
      <c r="V94" s="19">
        <v>86395000</v>
      </c>
      <c r="W94" s="19">
        <v>91948000</v>
      </c>
      <c r="X94" s="19">
        <v>92928000</v>
      </c>
      <c r="Y94" s="19">
        <v>161602000</v>
      </c>
      <c r="Z94" s="19">
        <v>207608000</v>
      </c>
      <c r="AA94" s="19">
        <v>247744000</v>
      </c>
      <c r="AB94" s="19">
        <v>294038000</v>
      </c>
      <c r="AC94" s="19">
        <v>312580000</v>
      </c>
      <c r="AD94" s="19">
        <v>295224000</v>
      </c>
      <c r="AE94" s="19">
        <v>156248000</v>
      </c>
    </row>
    <row r="95" spans="1:47" x14ac:dyDescent="0.2">
      <c r="A95" s="46" t="s">
        <v>1408</v>
      </c>
      <c r="B95" s="19"/>
      <c r="C95" s="48">
        <f t="shared" ref="C95:AU95" si="40">C94/C$3</f>
        <v>0.72923773024121719</v>
      </c>
      <c r="D95" s="48">
        <f t="shared" si="40"/>
        <v>1.0835139744220954</v>
      </c>
      <c r="E95" s="48">
        <f t="shared" si="40"/>
        <v>1.3692301402279605</v>
      </c>
      <c r="F95" s="48">
        <f t="shared" si="40"/>
        <v>1.5955593436733546</v>
      </c>
      <c r="G95" s="48">
        <f t="shared" si="40"/>
        <v>3.2670951983743115</v>
      </c>
      <c r="H95" s="48">
        <f t="shared" si="40"/>
        <v>2.2820821692324387</v>
      </c>
      <c r="I95" s="48">
        <f t="shared" si="40"/>
        <v>4.5528626750781482</v>
      </c>
      <c r="J95" s="48">
        <f t="shared" si="40"/>
        <v>3.1760037379532386</v>
      </c>
      <c r="K95" s="48">
        <f t="shared" si="40"/>
        <v>7.0645771663527333</v>
      </c>
      <c r="L95" s="48">
        <f t="shared" si="40"/>
        <v>3.915382167412234</v>
      </c>
      <c r="M95" s="48">
        <f t="shared" si="40"/>
        <v>2.2611124919367929</v>
      </c>
      <c r="N95" s="48">
        <f t="shared" si="40"/>
        <v>2.3677857205836701</v>
      </c>
      <c r="O95" s="48">
        <f t="shared" si="40"/>
        <v>1.7030736539217377</v>
      </c>
      <c r="P95" s="48">
        <f t="shared" si="40"/>
        <v>1.2436470426136825</v>
      </c>
      <c r="Q95" s="48">
        <f t="shared" si="40"/>
        <v>1.4969938491300558</v>
      </c>
      <c r="R95" s="48">
        <f t="shared" si="40"/>
        <v>3.0942363166607443</v>
      </c>
      <c r="S95" s="48">
        <f t="shared" si="40"/>
        <v>1.4424361399859047</v>
      </c>
      <c r="T95" s="48">
        <f t="shared" si="40"/>
        <v>1.524376064644956</v>
      </c>
      <c r="U95" s="48">
        <f t="shared" si="40"/>
        <v>1.1641997436035909</v>
      </c>
      <c r="V95" s="48">
        <f t="shared" si="40"/>
        <v>1.6075639556347123</v>
      </c>
      <c r="W95" s="48">
        <f t="shared" si="40"/>
        <v>3.5367279551152873</v>
      </c>
      <c r="X95" s="48">
        <f t="shared" si="40"/>
        <v>1.942655995004644</v>
      </c>
      <c r="Y95" s="48">
        <f t="shared" si="40"/>
        <v>1.4930472473536289</v>
      </c>
      <c r="Z95" s="48">
        <f t="shared" si="40"/>
        <v>1.6059871959447936</v>
      </c>
      <c r="AA95" s="48">
        <f t="shared" si="40"/>
        <v>1.7022104146916419</v>
      </c>
      <c r="AB95" s="48">
        <f t="shared" si="40"/>
        <v>2.1871977515936338</v>
      </c>
      <c r="AC95" s="48">
        <f t="shared" si="40"/>
        <v>2.4856141753547862</v>
      </c>
      <c r="AD95" s="48">
        <f t="shared" si="40"/>
        <v>1.5776589515790937</v>
      </c>
      <c r="AE95" s="48">
        <f t="shared" si="40"/>
        <v>2.624517082675446</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40051000</v>
      </c>
      <c r="C96" s="19">
        <v>322000</v>
      </c>
      <c r="D96" s="19">
        <v>797000</v>
      </c>
      <c r="E96" s="19">
        <v>1237000</v>
      </c>
      <c r="F96" s="19">
        <v>1800000</v>
      </c>
      <c r="G96" s="19">
        <v>4569000</v>
      </c>
      <c r="H96" s="19">
        <v>4750000</v>
      </c>
      <c r="I96" s="19">
        <v>4164000</v>
      </c>
      <c r="J96" s="19">
        <v>3594000</v>
      </c>
      <c r="K96" s="19">
        <v>4256000</v>
      </c>
      <c r="L96" s="19">
        <v>4512000</v>
      </c>
      <c r="M96" s="19">
        <v>7087000</v>
      </c>
      <c r="N96" s="19">
        <v>8310000</v>
      </c>
      <c r="O96" s="19">
        <v>10332000</v>
      </c>
      <c r="P96" s="19">
        <v>12605000</v>
      </c>
      <c r="Q96" s="19">
        <v>12586000</v>
      </c>
      <c r="R96" s="19">
        <v>14042000</v>
      </c>
      <c r="S96" s="19">
        <v>12144000</v>
      </c>
      <c r="T96" s="19">
        <v>13800000</v>
      </c>
      <c r="U96" s="19">
        <v>15677000</v>
      </c>
      <c r="V96" s="19">
        <v>19197000</v>
      </c>
      <c r="W96" s="19">
        <v>26330000</v>
      </c>
      <c r="X96" s="19">
        <v>27200000</v>
      </c>
      <c r="Y96" s="19">
        <v>46736000</v>
      </c>
      <c r="Z96" s="19">
        <v>61686000</v>
      </c>
      <c r="AA96" s="19">
        <v>67097000</v>
      </c>
      <c r="AB96" s="19">
        <v>63219000</v>
      </c>
      <c r="AC96" s="19">
        <v>62682000</v>
      </c>
      <c r="AD96" s="19">
        <v>61167000</v>
      </c>
      <c r="AE96" s="19">
        <v>44727000</v>
      </c>
    </row>
    <row r="97" spans="1:47" x14ac:dyDescent="0.2">
      <c r="A97" s="46" t="s">
        <v>1409</v>
      </c>
      <c r="B97" s="19"/>
      <c r="C97" s="48">
        <f t="shared" ref="C97:AU97" si="41">C96/C$3</f>
        <v>0.24717320961860204</v>
      </c>
      <c r="D97" s="48">
        <f t="shared" si="41"/>
        <v>0.34583926216035643</v>
      </c>
      <c r="E97" s="48">
        <f t="shared" si="41"/>
        <v>0.30817643439992487</v>
      </c>
      <c r="F97" s="48">
        <f t="shared" si="41"/>
        <v>0.42235394391353503</v>
      </c>
      <c r="G97" s="48">
        <f t="shared" si="41"/>
        <v>0.70585199363401874</v>
      </c>
      <c r="H97" s="48">
        <f t="shared" si="41"/>
        <v>0.53493339438679843</v>
      </c>
      <c r="I97" s="48">
        <f t="shared" si="41"/>
        <v>0.53347553758126487</v>
      </c>
      <c r="J97" s="48">
        <f t="shared" si="41"/>
        <v>0.79555042056063141</v>
      </c>
      <c r="K97" s="48">
        <f t="shared" si="41"/>
        <v>1.8832972389600522</v>
      </c>
      <c r="L97" s="48">
        <f t="shared" si="41"/>
        <v>1.0883566005029572</v>
      </c>
      <c r="M97" s="48">
        <f t="shared" si="41"/>
        <v>0.560023213474385</v>
      </c>
      <c r="N97" s="48">
        <f t="shared" si="41"/>
        <v>0.58095306439665473</v>
      </c>
      <c r="O97" s="48">
        <f t="shared" si="41"/>
        <v>0.42338146320635678</v>
      </c>
      <c r="P97" s="48">
        <f t="shared" si="41"/>
        <v>0.37693070216031804</v>
      </c>
      <c r="Q97" s="48">
        <f t="shared" si="41"/>
        <v>0.41191877099149282</v>
      </c>
      <c r="R97" s="48">
        <f t="shared" si="41"/>
        <v>0.94168327608474578</v>
      </c>
      <c r="S97" s="48">
        <f t="shared" si="41"/>
        <v>0.39944689038352738</v>
      </c>
      <c r="T97" s="48">
        <f t="shared" si="41"/>
        <v>0.41378449009816071</v>
      </c>
      <c r="U97" s="48">
        <f t="shared" si="41"/>
        <v>0.25121690521085044</v>
      </c>
      <c r="V97" s="48">
        <f t="shared" si="41"/>
        <v>0.35720128776340726</v>
      </c>
      <c r="W97" s="48">
        <f t="shared" si="41"/>
        <v>1.0127685981009431</v>
      </c>
      <c r="X97" s="48">
        <f t="shared" si="41"/>
        <v>0.56861487457091853</v>
      </c>
      <c r="Y97" s="48">
        <f t="shared" si="41"/>
        <v>0.43179574604472221</v>
      </c>
      <c r="Z97" s="48">
        <f t="shared" si="41"/>
        <v>0.47718260456750478</v>
      </c>
      <c r="AA97" s="48">
        <f t="shared" si="41"/>
        <v>0.4610130303642675</v>
      </c>
      <c r="AB97" s="48">
        <f t="shared" si="41"/>
        <v>0.47025369053659027</v>
      </c>
      <c r="AC97" s="48">
        <f t="shared" si="41"/>
        <v>0.49844285539570254</v>
      </c>
      <c r="AD97" s="48">
        <f t="shared" si="41"/>
        <v>0.32687269697327598</v>
      </c>
      <c r="AE97" s="48">
        <f t="shared" si="41"/>
        <v>0.75128498001142208</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40051000</v>
      </c>
      <c r="P98" s="19">
        <v>12605000</v>
      </c>
      <c r="Q98" s="19">
        <v>12586000</v>
      </c>
      <c r="R98" s="19">
        <v>14042000</v>
      </c>
      <c r="S98" s="19">
        <v>12144000</v>
      </c>
      <c r="T98" s="19">
        <v>13800000</v>
      </c>
      <c r="U98" s="19">
        <v>15677000</v>
      </c>
      <c r="V98" s="19">
        <v>19197000</v>
      </c>
      <c r="W98" s="19">
        <v>26330000</v>
      </c>
      <c r="X98" s="19">
        <v>27200000</v>
      </c>
      <c r="Y98" s="19">
        <v>46736000</v>
      </c>
      <c r="Z98" s="19">
        <v>61686000</v>
      </c>
      <c r="AA98" s="19">
        <v>67097000</v>
      </c>
      <c r="AB98" s="19">
        <v>63219000</v>
      </c>
      <c r="AC98" s="19">
        <v>62682000</v>
      </c>
      <c r="AD98" s="19">
        <v>61167000</v>
      </c>
      <c r="AE98" s="19">
        <v>44727000</v>
      </c>
    </row>
    <row r="99" spans="1:47" x14ac:dyDescent="0.2">
      <c r="A99" t="s">
        <v>1335</v>
      </c>
      <c r="B99" s="19">
        <v>40051000</v>
      </c>
      <c r="R99" s="19">
        <v>14042000</v>
      </c>
      <c r="S99" s="19">
        <v>12144000</v>
      </c>
      <c r="T99" s="19">
        <v>13800000</v>
      </c>
      <c r="U99" s="19">
        <v>15677000</v>
      </c>
      <c r="V99" s="19">
        <v>19197000</v>
      </c>
      <c r="W99" s="19">
        <v>26330000</v>
      </c>
      <c r="X99" s="19">
        <v>27200000</v>
      </c>
      <c r="Y99" s="19">
        <v>46736000</v>
      </c>
      <c r="Z99" s="19">
        <v>61686000</v>
      </c>
      <c r="AA99" s="19">
        <v>67097000</v>
      </c>
      <c r="AB99" s="19">
        <v>63219000</v>
      </c>
      <c r="AC99" s="19">
        <v>62682000</v>
      </c>
      <c r="AD99" s="19">
        <v>61167000</v>
      </c>
      <c r="AE99" s="19">
        <v>44727000</v>
      </c>
    </row>
    <row r="100" spans="1:47" x14ac:dyDescent="0.2">
      <c r="A100" s="46" t="s">
        <v>1410</v>
      </c>
      <c r="B100" s="19"/>
      <c r="C100" s="48">
        <f t="shared" ref="C100:AU100" si="42">C99/C$3</f>
        <v>0</v>
      </c>
      <c r="D100" s="48">
        <f t="shared" si="42"/>
        <v>0</v>
      </c>
      <c r="E100" s="48">
        <f t="shared" si="42"/>
        <v>0</v>
      </c>
      <c r="F100" s="48">
        <f t="shared" si="42"/>
        <v>0</v>
      </c>
      <c r="G100" s="48">
        <f t="shared" si="42"/>
        <v>0</v>
      </c>
      <c r="H100" s="48">
        <f t="shared" si="42"/>
        <v>0</v>
      </c>
      <c r="I100" s="48">
        <f t="shared" si="42"/>
        <v>0</v>
      </c>
      <c r="J100" s="48">
        <f t="shared" si="42"/>
        <v>0</v>
      </c>
      <c r="K100" s="48">
        <f t="shared" si="42"/>
        <v>0</v>
      </c>
      <c r="L100" s="48">
        <f t="shared" si="42"/>
        <v>0</v>
      </c>
      <c r="M100" s="48">
        <f t="shared" si="42"/>
        <v>0</v>
      </c>
      <c r="N100" s="48">
        <f t="shared" si="42"/>
        <v>0</v>
      </c>
      <c r="O100" s="48">
        <f t="shared" si="42"/>
        <v>0</v>
      </c>
      <c r="P100" s="48">
        <f t="shared" si="42"/>
        <v>0</v>
      </c>
      <c r="Q100" s="48">
        <f t="shared" si="42"/>
        <v>0</v>
      </c>
      <c r="R100" s="48">
        <f t="shared" si="42"/>
        <v>0.94168327608474578</v>
      </c>
      <c r="S100" s="48">
        <f t="shared" si="42"/>
        <v>0.39944689038352738</v>
      </c>
      <c r="T100" s="48">
        <f t="shared" si="42"/>
        <v>0.41378449009816071</v>
      </c>
      <c r="U100" s="48">
        <f t="shared" si="42"/>
        <v>0.25121690521085044</v>
      </c>
      <c r="V100" s="48">
        <f t="shared" si="42"/>
        <v>0.35720128776340726</v>
      </c>
      <c r="W100" s="48">
        <f t="shared" si="42"/>
        <v>1.0127685981009431</v>
      </c>
      <c r="X100" s="48">
        <f t="shared" si="42"/>
        <v>0.56861487457091853</v>
      </c>
      <c r="Y100" s="48">
        <f t="shared" si="42"/>
        <v>0.43179574604472221</v>
      </c>
      <c r="Z100" s="48">
        <f t="shared" si="42"/>
        <v>0.47718260456750478</v>
      </c>
      <c r="AA100" s="48">
        <f t="shared" si="42"/>
        <v>0.4610130303642675</v>
      </c>
      <c r="AB100" s="48">
        <f t="shared" si="42"/>
        <v>0.47025369053659027</v>
      </c>
      <c r="AC100" s="48">
        <f t="shared" si="42"/>
        <v>0.49844285539570254</v>
      </c>
      <c r="AD100" s="48">
        <f t="shared" si="42"/>
        <v>0.32687269697327598</v>
      </c>
      <c r="AE100" s="48">
        <f t="shared" si="42"/>
        <v>0.75128498001142208</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1336</v>
      </c>
      <c r="B101" s="19">
        <v>104497000</v>
      </c>
      <c r="C101" s="19">
        <v>628000</v>
      </c>
      <c r="D101" s="19">
        <v>1700000</v>
      </c>
      <c r="E101" s="19">
        <v>4259000</v>
      </c>
      <c r="F101" s="19">
        <v>4300000</v>
      </c>
      <c r="G101" s="19">
        <v>11347000</v>
      </c>
      <c r="H101" s="19">
        <v>15514000</v>
      </c>
      <c r="I101" s="19">
        <v>13363000</v>
      </c>
      <c r="J101" s="19">
        <v>10187000</v>
      </c>
      <c r="K101" s="19">
        <v>11046000</v>
      </c>
      <c r="L101" s="19">
        <v>11419000</v>
      </c>
      <c r="M101" s="19">
        <v>21527000</v>
      </c>
      <c r="N101" s="19">
        <v>25559000</v>
      </c>
      <c r="O101" s="19">
        <v>31229000</v>
      </c>
      <c r="P101" s="19">
        <v>28984000</v>
      </c>
      <c r="Q101" s="19">
        <v>33154000</v>
      </c>
      <c r="R101" s="19">
        <v>32098000</v>
      </c>
      <c r="S101" s="19">
        <v>31709000</v>
      </c>
      <c r="T101" s="19">
        <v>37039000</v>
      </c>
      <c r="U101" s="19">
        <v>56974000</v>
      </c>
      <c r="V101" s="19">
        <v>67198000</v>
      </c>
      <c r="W101" s="19">
        <v>65618000</v>
      </c>
      <c r="X101" s="19">
        <v>65728000</v>
      </c>
      <c r="Y101" s="19">
        <v>114866000</v>
      </c>
      <c r="Z101" s="19">
        <v>145922000</v>
      </c>
      <c r="AA101" s="19">
        <v>180647000</v>
      </c>
      <c r="AB101" s="19">
        <v>230819000</v>
      </c>
      <c r="AC101" s="19">
        <v>249898000</v>
      </c>
      <c r="AD101" s="19">
        <v>234057000</v>
      </c>
      <c r="AE101" s="19">
        <v>111521000</v>
      </c>
    </row>
    <row r="102" spans="1:47" x14ac:dyDescent="0.2">
      <c r="A102" t="s">
        <v>1355</v>
      </c>
      <c r="F102" s="19">
        <v>700000</v>
      </c>
      <c r="G102" s="19">
        <v>5232000</v>
      </c>
    </row>
    <row r="103" spans="1:47" x14ac:dyDescent="0.2">
      <c r="A103" s="46"/>
      <c r="C103" s="48">
        <f t="shared" ref="C103:AU103" si="43">C102/C$3</f>
        <v>0</v>
      </c>
      <c r="D103" s="48">
        <f t="shared" si="43"/>
        <v>0</v>
      </c>
      <c r="E103" s="48">
        <f t="shared" si="43"/>
        <v>0</v>
      </c>
      <c r="F103" s="48">
        <f t="shared" si="43"/>
        <v>0.16424875596637473</v>
      </c>
      <c r="G103" s="48">
        <f t="shared" si="43"/>
        <v>0.80827700387244172</v>
      </c>
      <c r="H103" s="48">
        <f t="shared" si="43"/>
        <v>0</v>
      </c>
      <c r="I103" s="48">
        <f t="shared" si="43"/>
        <v>0</v>
      </c>
      <c r="J103" s="48">
        <f t="shared" si="43"/>
        <v>0</v>
      </c>
      <c r="K103" s="48">
        <f t="shared" si="43"/>
        <v>0</v>
      </c>
      <c r="L103" s="48">
        <f t="shared" si="43"/>
        <v>0</v>
      </c>
      <c r="M103" s="48">
        <f t="shared" si="43"/>
        <v>0</v>
      </c>
      <c r="N103" s="48">
        <f t="shared" si="43"/>
        <v>0</v>
      </c>
      <c r="O103" s="48">
        <f t="shared" si="43"/>
        <v>0</v>
      </c>
      <c r="P103" s="48">
        <f t="shared" si="43"/>
        <v>0</v>
      </c>
      <c r="Q103" s="48">
        <f t="shared" si="43"/>
        <v>0</v>
      </c>
      <c r="R103" s="48">
        <f t="shared" si="43"/>
        <v>0</v>
      </c>
      <c r="S103" s="48">
        <f t="shared" si="43"/>
        <v>0</v>
      </c>
      <c r="T103" s="48">
        <f t="shared" si="43"/>
        <v>0</v>
      </c>
      <c r="U103" s="48">
        <f t="shared" si="43"/>
        <v>0</v>
      </c>
      <c r="V103" s="48">
        <f t="shared" si="43"/>
        <v>0</v>
      </c>
      <c r="W103" s="48">
        <f t="shared" si="43"/>
        <v>0</v>
      </c>
      <c r="X103" s="48">
        <f t="shared" si="43"/>
        <v>0</v>
      </c>
      <c r="Y103" s="48">
        <f t="shared" si="43"/>
        <v>0</v>
      </c>
      <c r="Z103" s="48">
        <f t="shared" si="43"/>
        <v>0</v>
      </c>
      <c r="AA103" s="48">
        <f t="shared" si="43"/>
        <v>0</v>
      </c>
      <c r="AB103" s="48">
        <f t="shared" si="43"/>
        <v>0</v>
      </c>
      <c r="AC103" s="48">
        <f t="shared" si="43"/>
        <v>0</v>
      </c>
      <c r="AD103" s="48">
        <f t="shared" si="43"/>
        <v>0</v>
      </c>
      <c r="AE103" s="48">
        <f t="shared" si="43"/>
        <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1356</v>
      </c>
      <c r="F104" s="19">
        <v>700000</v>
      </c>
      <c r="G104" s="19">
        <v>5232000</v>
      </c>
    </row>
    <row r="105" spans="1:47" x14ac:dyDescent="0.2">
      <c r="A105" t="s">
        <v>1358</v>
      </c>
      <c r="I105" s="19">
        <v>18010000</v>
      </c>
      <c r="J105" s="19">
        <v>567000</v>
      </c>
      <c r="K105" s="19">
        <v>663000</v>
      </c>
      <c r="L105" s="19">
        <v>301000</v>
      </c>
    </row>
    <row r="106" spans="1:47" x14ac:dyDescent="0.2">
      <c r="A106" t="s">
        <v>1293</v>
      </c>
      <c r="B106" s="19">
        <v>-62842000</v>
      </c>
      <c r="C106" s="19">
        <v>-318000</v>
      </c>
      <c r="D106" s="19">
        <v>-1345000</v>
      </c>
      <c r="E106" s="19">
        <v>-3458000</v>
      </c>
      <c r="F106" s="19">
        <v>-3900000</v>
      </c>
      <c r="G106" s="19">
        <v>-12483000</v>
      </c>
      <c r="H106" s="19">
        <v>-15379000</v>
      </c>
      <c r="I106" s="19">
        <v>-31194000</v>
      </c>
      <c r="J106" s="19">
        <v>-11769000</v>
      </c>
      <c r="K106" s="19">
        <v>-14650000</v>
      </c>
      <c r="L106" s="19">
        <v>-13748000</v>
      </c>
      <c r="M106" s="19">
        <v>-20729000</v>
      </c>
      <c r="N106" s="19">
        <v>-24771000</v>
      </c>
      <c r="O106" s="19">
        <v>-25375000</v>
      </c>
      <c r="P106" s="19">
        <v>-19402000</v>
      </c>
      <c r="Q106" s="19">
        <v>-24935000</v>
      </c>
      <c r="R106" s="19">
        <v>-35821000</v>
      </c>
      <c r="S106" s="19">
        <v>-22198000</v>
      </c>
      <c r="T106" s="19">
        <v>-26706000</v>
      </c>
      <c r="U106" s="19">
        <v>-26781000</v>
      </c>
      <c r="V106" s="19">
        <v>-46856000</v>
      </c>
      <c r="W106" s="19">
        <v>-72559000</v>
      </c>
      <c r="X106" s="19">
        <v>-56361000</v>
      </c>
      <c r="Y106" s="19">
        <v>-77150000</v>
      </c>
      <c r="Z106" s="19">
        <v>-105180000</v>
      </c>
      <c r="AA106" s="19">
        <v>-129552000</v>
      </c>
      <c r="AB106" s="19">
        <v>-183337000</v>
      </c>
      <c r="AC106" s="19">
        <v>-201281000</v>
      </c>
      <c r="AD106" s="19">
        <v>-118992000</v>
      </c>
      <c r="AE106" s="19">
        <v>-98448000</v>
      </c>
    </row>
    <row r="107" spans="1:47" x14ac:dyDescent="0.2">
      <c r="A107" t="s">
        <v>1295</v>
      </c>
      <c r="B107" s="19">
        <v>5689000</v>
      </c>
      <c r="O107" s="19">
        <v>2231000</v>
      </c>
      <c r="P107" s="19">
        <v>547000</v>
      </c>
      <c r="Q107" s="19">
        <v>81000</v>
      </c>
      <c r="R107" s="19">
        <v>71000</v>
      </c>
      <c r="V107" s="19">
        <v>431000</v>
      </c>
      <c r="W107" s="19">
        <v>887000</v>
      </c>
      <c r="X107" s="19">
        <v>1793000</v>
      </c>
      <c r="Y107" s="19">
        <v>8261000</v>
      </c>
      <c r="Z107" s="19">
        <v>9761000</v>
      </c>
      <c r="AA107" s="19">
        <v>8775000</v>
      </c>
      <c r="AB107" s="19">
        <v>5346000</v>
      </c>
      <c r="AC107" s="19">
        <v>9432000</v>
      </c>
      <c r="AD107" s="19">
        <v>11102000</v>
      </c>
      <c r="AE107" s="19">
        <v>5861000</v>
      </c>
    </row>
    <row r="108" spans="1:47" x14ac:dyDescent="0.2">
      <c r="A108" t="s">
        <v>1337</v>
      </c>
      <c r="B108" s="19">
        <v>5689000</v>
      </c>
      <c r="Q108" s="19">
        <v>81000</v>
      </c>
      <c r="R108" s="19">
        <v>71000</v>
      </c>
      <c r="Y108" s="19">
        <v>8261000</v>
      </c>
      <c r="Z108" s="19">
        <v>9761000</v>
      </c>
      <c r="AA108" s="19">
        <v>8775000</v>
      </c>
      <c r="AB108" s="19">
        <v>5346000</v>
      </c>
      <c r="AC108" s="19">
        <v>9432000</v>
      </c>
      <c r="AD108" s="19">
        <v>11102000</v>
      </c>
      <c r="AE108" s="19">
        <v>5861000</v>
      </c>
    </row>
    <row r="109" spans="1:47" x14ac:dyDescent="0.2">
      <c r="A109" t="s">
        <v>1359</v>
      </c>
      <c r="O109" s="19">
        <v>-2231000</v>
      </c>
      <c r="P109" s="19">
        <v>-547000</v>
      </c>
      <c r="Q109" s="19">
        <v>-81000</v>
      </c>
      <c r="V109" s="19">
        <v>-431000</v>
      </c>
      <c r="W109" s="19">
        <v>-887000</v>
      </c>
      <c r="X109" s="19">
        <v>-1793000</v>
      </c>
      <c r="Y109" s="19">
        <v>-8261000</v>
      </c>
      <c r="Z109" s="19">
        <v>-9761000</v>
      </c>
    </row>
    <row r="110" spans="1:47" x14ac:dyDescent="0.2">
      <c r="A110" t="s">
        <v>1298</v>
      </c>
      <c r="B110" s="19">
        <v>-6347000</v>
      </c>
      <c r="H110" s="19">
        <v>-13062000</v>
      </c>
      <c r="I110" s="19">
        <v>-17946000</v>
      </c>
      <c r="J110" s="19">
        <v>17000</v>
      </c>
      <c r="K110" s="19">
        <v>-451000</v>
      </c>
      <c r="L110" s="19">
        <v>-696000</v>
      </c>
      <c r="M110" s="19">
        <v>454000</v>
      </c>
      <c r="N110" s="19">
        <v>74000</v>
      </c>
      <c r="O110" s="19">
        <v>-1158000</v>
      </c>
      <c r="P110" s="19">
        <v>268000</v>
      </c>
      <c r="Q110">
        <v>0</v>
      </c>
      <c r="R110" s="19">
        <v>71000</v>
      </c>
      <c r="S110" s="19">
        <v>-66000</v>
      </c>
      <c r="T110" s="19">
        <v>82000</v>
      </c>
      <c r="U110" s="19">
        <v>364000</v>
      </c>
      <c r="V110" s="19">
        <v>431000</v>
      </c>
      <c r="W110" s="19">
        <v>887000</v>
      </c>
      <c r="AD110" s="19">
        <v>-155013000</v>
      </c>
      <c r="AE110" s="19">
        <v>-5521000</v>
      </c>
    </row>
    <row r="111" spans="1:47" x14ac:dyDescent="0.2">
      <c r="A111" t="s">
        <v>1341</v>
      </c>
      <c r="B111">
        <v>0</v>
      </c>
      <c r="E111">
        <v>0</v>
      </c>
      <c r="H111" s="19">
        <v>-13062000</v>
      </c>
      <c r="I111" s="19">
        <v>-17946000</v>
      </c>
      <c r="J111" s="19">
        <v>17000</v>
      </c>
      <c r="K111" s="19">
        <v>-451000</v>
      </c>
      <c r="L111" s="19">
        <v>-696000</v>
      </c>
      <c r="M111" s="19">
        <v>454000</v>
      </c>
      <c r="N111" s="19">
        <v>74000</v>
      </c>
      <c r="O111" s="19">
        <v>-1158000</v>
      </c>
      <c r="P111" s="19">
        <v>268000</v>
      </c>
      <c r="Q111">
        <v>0</v>
      </c>
      <c r="R111">
        <v>0</v>
      </c>
      <c r="S111">
        <v>0</v>
      </c>
      <c r="T111" s="19">
        <v>-60000</v>
      </c>
      <c r="U111" s="19">
        <v>-230000</v>
      </c>
      <c r="AB111">
        <v>0</v>
      </c>
      <c r="AC111">
        <v>0</v>
      </c>
      <c r="AD111" s="19">
        <v>-155013000</v>
      </c>
      <c r="AE111" s="19">
        <v>-5521000</v>
      </c>
    </row>
    <row r="112" spans="1:47" x14ac:dyDescent="0.2">
      <c r="A112" t="s">
        <v>1360</v>
      </c>
      <c r="E112">
        <v>0</v>
      </c>
      <c r="I112" s="19">
        <v>371000</v>
      </c>
      <c r="R112">
        <v>0</v>
      </c>
      <c r="S112">
        <v>0</v>
      </c>
      <c r="T112" s="19">
        <v>60000</v>
      </c>
      <c r="U112" s="19">
        <v>230000</v>
      </c>
    </row>
    <row r="113" spans="1:47" x14ac:dyDescent="0.2">
      <c r="A113" t="s">
        <v>1361</v>
      </c>
      <c r="B113">
        <v>0</v>
      </c>
      <c r="AB113">
        <v>0</v>
      </c>
      <c r="AC113">
        <v>0</v>
      </c>
      <c r="AD113" s="19">
        <v>155013000</v>
      </c>
      <c r="AE113" s="19">
        <v>5521000</v>
      </c>
    </row>
    <row r="114" spans="1:47" x14ac:dyDescent="0.2">
      <c r="A114" t="s">
        <v>1342</v>
      </c>
      <c r="H114">
        <v>0</v>
      </c>
      <c r="I114" s="19">
        <v>17575000</v>
      </c>
    </row>
    <row r="115" spans="1:47" x14ac:dyDescent="0.2">
      <c r="A115" t="s">
        <v>1344</v>
      </c>
      <c r="R115" s="19">
        <v>71000</v>
      </c>
      <c r="S115" s="19">
        <v>-66000</v>
      </c>
      <c r="T115" s="19">
        <v>82000</v>
      </c>
      <c r="U115" s="19">
        <v>364000</v>
      </c>
      <c r="V115" s="19">
        <v>431000</v>
      </c>
      <c r="W115" s="19">
        <v>887000</v>
      </c>
    </row>
    <row r="116" spans="1:47" x14ac:dyDescent="0.2">
      <c r="A116" t="s">
        <v>1304</v>
      </c>
      <c r="B116" s="19">
        <v>-63500000</v>
      </c>
      <c r="R116" s="19">
        <v>-35750000</v>
      </c>
      <c r="S116" s="19">
        <v>-22264000</v>
      </c>
      <c r="T116" s="19">
        <v>-26624000</v>
      </c>
      <c r="U116" s="19">
        <v>-26417000</v>
      </c>
      <c r="V116" s="19">
        <v>-46425000</v>
      </c>
      <c r="W116" s="19">
        <v>-71672000</v>
      </c>
      <c r="X116" s="19">
        <v>-54568000</v>
      </c>
      <c r="Y116" s="19">
        <v>-68889000</v>
      </c>
      <c r="Z116" s="19">
        <v>-95419000</v>
      </c>
      <c r="AA116" s="19">
        <v>-120777000</v>
      </c>
      <c r="AB116" s="19">
        <v>-177991000</v>
      </c>
      <c r="AC116" s="19">
        <v>-191849000</v>
      </c>
      <c r="AD116" s="19">
        <v>-262903000</v>
      </c>
      <c r="AE116" s="19">
        <v>-98108000</v>
      </c>
    </row>
    <row r="117" spans="1:47" x14ac:dyDescent="0.2">
      <c r="A117" t="s">
        <v>1305</v>
      </c>
      <c r="B117" s="19">
        <v>-193000</v>
      </c>
      <c r="U117">
        <v>0</v>
      </c>
      <c r="V117" s="19">
        <v>-5722000</v>
      </c>
      <c r="W117" s="19">
        <v>-14000</v>
      </c>
      <c r="X117">
        <v>0</v>
      </c>
      <c r="Y117">
        <v>0</v>
      </c>
      <c r="Z117">
        <v>0</v>
      </c>
      <c r="AA117" s="19">
        <v>345000</v>
      </c>
      <c r="AB117" s="19">
        <v>306000</v>
      </c>
      <c r="AC117" s="19">
        <v>429000</v>
      </c>
      <c r="AD117" s="19">
        <v>-5072000</v>
      </c>
      <c r="AE117" s="19">
        <v>-167000</v>
      </c>
    </row>
    <row r="118" spans="1:47" x14ac:dyDescent="0.2">
      <c r="A118" t="s">
        <v>1306</v>
      </c>
      <c r="B118" s="19">
        <v>-63307000</v>
      </c>
      <c r="C118" s="19">
        <v>-308000</v>
      </c>
      <c r="D118" s="19">
        <v>-1400000</v>
      </c>
      <c r="E118" s="19">
        <v>-3285000</v>
      </c>
      <c r="F118" s="19">
        <v>-8300000</v>
      </c>
      <c r="G118" s="19">
        <v>-10566000</v>
      </c>
      <c r="H118" s="19">
        <v>-25249000</v>
      </c>
      <c r="I118" s="19">
        <v>-29764000</v>
      </c>
      <c r="J118" s="19">
        <v>-10433000</v>
      </c>
      <c r="K118" s="19">
        <v>-13818000</v>
      </c>
      <c r="L118" s="19">
        <v>-13293000</v>
      </c>
      <c r="M118" s="19">
        <v>-17864000</v>
      </c>
      <c r="N118" s="19">
        <v>-21480000</v>
      </c>
      <c r="O118" s="19">
        <v>-24302000</v>
      </c>
      <c r="P118" s="19">
        <v>-18587000</v>
      </c>
      <c r="Q118" s="19">
        <v>-24854000</v>
      </c>
      <c r="R118" s="19">
        <v>-35750000</v>
      </c>
      <c r="S118" s="19">
        <v>-22264000</v>
      </c>
      <c r="T118" s="19">
        <v>-26624000</v>
      </c>
      <c r="U118" s="19">
        <v>-26417000</v>
      </c>
      <c r="V118" s="19">
        <v>-40703000</v>
      </c>
      <c r="W118" s="19">
        <v>-71658000</v>
      </c>
      <c r="X118" s="19">
        <v>-54568000</v>
      </c>
      <c r="Y118" s="19">
        <v>-68334000</v>
      </c>
      <c r="Z118" s="19">
        <v>-95186000</v>
      </c>
      <c r="AA118" s="19">
        <v>-120996000</v>
      </c>
      <c r="AB118" s="19">
        <v>-178286000</v>
      </c>
      <c r="AC118" s="19">
        <v>-192278000</v>
      </c>
      <c r="AD118" s="19">
        <v>-257831000</v>
      </c>
      <c r="AE118" s="19">
        <v>-97941000</v>
      </c>
    </row>
    <row r="119" spans="1:47" x14ac:dyDescent="0.2">
      <c r="A119" t="s">
        <v>1345</v>
      </c>
      <c r="B119" s="19">
        <v>-63307000</v>
      </c>
      <c r="C119" s="19">
        <v>-308000</v>
      </c>
      <c r="D119" s="19">
        <v>-1400000</v>
      </c>
      <c r="E119" s="19">
        <v>-3285000</v>
      </c>
      <c r="F119" s="19">
        <v>-3800000</v>
      </c>
      <c r="G119" s="19">
        <v>-9066000</v>
      </c>
      <c r="H119" s="19">
        <v>-25249000</v>
      </c>
      <c r="I119" s="19">
        <v>-29764000</v>
      </c>
      <c r="J119" s="19">
        <v>-10433000</v>
      </c>
      <c r="K119" s="19">
        <v>-13818000</v>
      </c>
      <c r="L119" s="19">
        <v>-13293000</v>
      </c>
      <c r="M119" s="19">
        <v>-17864000</v>
      </c>
      <c r="N119" s="19">
        <v>-21480000</v>
      </c>
      <c r="O119" s="19">
        <v>-24302000</v>
      </c>
      <c r="P119" s="19">
        <v>-18587000</v>
      </c>
      <c r="Q119" s="19">
        <v>-24854000</v>
      </c>
      <c r="R119" s="19">
        <v>-35750000</v>
      </c>
      <c r="S119" s="19">
        <v>-22264000</v>
      </c>
      <c r="T119" s="19">
        <v>-26624000</v>
      </c>
      <c r="U119" s="19">
        <v>-26417000</v>
      </c>
      <c r="V119" s="19">
        <v>-40703000</v>
      </c>
      <c r="W119" s="19">
        <v>-71658000</v>
      </c>
      <c r="X119" s="19">
        <v>-54568000</v>
      </c>
      <c r="Y119" s="19">
        <v>-68334000</v>
      </c>
      <c r="Z119" s="19">
        <v>-95186000</v>
      </c>
      <c r="AA119" s="19">
        <v>-120996000</v>
      </c>
      <c r="AB119" s="19">
        <v>-178286000</v>
      </c>
      <c r="AC119" s="19">
        <v>-192278000</v>
      </c>
      <c r="AD119" s="19">
        <v>-257831000</v>
      </c>
      <c r="AE119" s="19">
        <v>-97941000</v>
      </c>
    </row>
    <row r="120" spans="1:47" x14ac:dyDescent="0.2">
      <c r="A120" s="46" t="s">
        <v>1411</v>
      </c>
      <c r="B120" s="19"/>
      <c r="C120" s="48">
        <f t="shared" ref="C120:AU120" si="44">C119/C$3</f>
        <v>-0.23642654833083673</v>
      </c>
      <c r="D120" s="48">
        <f t="shared" si="44"/>
        <v>-0.60749682186260856</v>
      </c>
      <c r="E120" s="48">
        <f t="shared" si="44"/>
        <v>-0.81839901940481263</v>
      </c>
      <c r="F120" s="48">
        <f t="shared" si="44"/>
        <v>-0.89163610381746283</v>
      </c>
      <c r="G120" s="48">
        <f t="shared" si="44"/>
        <v>-1.4005809092330956</v>
      </c>
      <c r="H120" s="48">
        <f t="shared" si="44"/>
        <v>-2.8434806894467943</v>
      </c>
      <c r="I120" s="48">
        <f t="shared" si="44"/>
        <v>-3.8132482950453328</v>
      </c>
      <c r="J120" s="48">
        <f t="shared" si="44"/>
        <v>-2.309398313218995</v>
      </c>
      <c r="K120" s="48">
        <f t="shared" si="44"/>
        <v>-6.1145209699130643</v>
      </c>
      <c r="L120" s="48">
        <f t="shared" si="44"/>
        <v>-3.2064548516147626</v>
      </c>
      <c r="M120" s="48">
        <f t="shared" si="44"/>
        <v>-1.4116346388466789</v>
      </c>
      <c r="N120" s="48">
        <f t="shared" si="44"/>
        <v>-1.5016692928086814</v>
      </c>
      <c r="O120" s="48">
        <f t="shared" si="44"/>
        <v>-0.99583975211390663</v>
      </c>
      <c r="P120" s="48">
        <f t="shared" si="44"/>
        <v>-0.55581205561712266</v>
      </c>
      <c r="Q120" s="48">
        <f t="shared" si="44"/>
        <v>-0.81342993280014009</v>
      </c>
      <c r="R120" s="48">
        <f t="shared" si="44"/>
        <v>-2.3974631192158995</v>
      </c>
      <c r="S120" s="48">
        <f t="shared" si="44"/>
        <v>-0.73231929903646686</v>
      </c>
      <c r="T120" s="48">
        <f t="shared" si="44"/>
        <v>-0.79830422205604579</v>
      </c>
      <c r="U120" s="48">
        <f t="shared" si="44"/>
        <v>-0.42332059609332373</v>
      </c>
      <c r="V120" s="48">
        <f t="shared" si="44"/>
        <v>-0.75736646433473809</v>
      </c>
      <c r="W120" s="48">
        <f t="shared" si="44"/>
        <v>-2.7562845500462356</v>
      </c>
      <c r="X120" s="48">
        <f t="shared" si="44"/>
        <v>-1.1407417821906574</v>
      </c>
      <c r="Y120" s="48">
        <f t="shared" si="44"/>
        <v>-0.63134051930460566</v>
      </c>
      <c r="Z120" s="48">
        <f t="shared" si="44"/>
        <v>-0.73632758483873995</v>
      </c>
      <c r="AA120" s="48">
        <f t="shared" si="44"/>
        <v>-0.83134465955191605</v>
      </c>
      <c r="AB120" s="48">
        <f t="shared" si="44"/>
        <v>-1.3261780393711784</v>
      </c>
      <c r="AC120" s="48">
        <f t="shared" si="44"/>
        <v>-1.5289811325384464</v>
      </c>
      <c r="AD120" s="48">
        <f t="shared" si="44"/>
        <v>-1.3778330526806402</v>
      </c>
      <c r="AE120" s="48">
        <f t="shared" si="44"/>
        <v>-1.6451271542311956</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1346</v>
      </c>
      <c r="B121" s="19">
        <v>-63307000</v>
      </c>
      <c r="C121" s="19">
        <v>-308000</v>
      </c>
      <c r="D121" s="19">
        <v>-1400000</v>
      </c>
      <c r="E121" s="19">
        <v>-3285000</v>
      </c>
      <c r="F121" s="19">
        <v>-3800000</v>
      </c>
      <c r="G121" s="19">
        <v>-9066000</v>
      </c>
      <c r="H121" s="19">
        <v>-25249000</v>
      </c>
      <c r="I121" s="19">
        <v>-29764000</v>
      </c>
      <c r="J121" s="19">
        <v>-10433000</v>
      </c>
      <c r="K121" s="19">
        <v>-13818000</v>
      </c>
      <c r="L121" s="19">
        <v>-13293000</v>
      </c>
      <c r="M121" s="19">
        <v>-17864000</v>
      </c>
      <c r="N121" s="19">
        <v>-21480000</v>
      </c>
      <c r="O121" s="19">
        <v>-24302000</v>
      </c>
      <c r="P121" s="19">
        <v>-18587000</v>
      </c>
      <c r="Q121" s="19">
        <v>-24854000</v>
      </c>
      <c r="R121" s="19">
        <v>-35750000</v>
      </c>
      <c r="S121" s="19">
        <v>-22264000</v>
      </c>
      <c r="T121" s="19">
        <v>-26624000</v>
      </c>
      <c r="U121" s="19">
        <v>-26417000</v>
      </c>
      <c r="V121" s="19">
        <v>-40703000</v>
      </c>
      <c r="W121" s="19">
        <v>-71658000</v>
      </c>
      <c r="X121" s="19">
        <v>-54568000</v>
      </c>
      <c r="Y121" s="19">
        <v>-68889000</v>
      </c>
      <c r="Z121" s="19">
        <v>-95419000</v>
      </c>
      <c r="AA121" s="19">
        <v>-121122000</v>
      </c>
      <c r="AB121" s="19">
        <v>-178297000</v>
      </c>
      <c r="AC121" s="19">
        <v>-192278000</v>
      </c>
      <c r="AD121" s="19">
        <v>-257831000</v>
      </c>
      <c r="AE121" s="19">
        <v>-97941000</v>
      </c>
    </row>
    <row r="122" spans="1:47" x14ac:dyDescent="0.2">
      <c r="A122" t="s">
        <v>1347</v>
      </c>
      <c r="B122" s="19">
        <v>-63307000</v>
      </c>
      <c r="C122" s="19">
        <v>-308000</v>
      </c>
      <c r="D122" s="19">
        <v>-1400000</v>
      </c>
      <c r="E122" s="19">
        <v>-3285000</v>
      </c>
      <c r="F122" s="19">
        <v>-3800000</v>
      </c>
      <c r="G122" s="19">
        <v>-9066000</v>
      </c>
      <c r="H122" s="19">
        <v>-25249000</v>
      </c>
      <c r="I122" s="19">
        <v>-29764000</v>
      </c>
      <c r="J122" s="19">
        <v>-10433000</v>
      </c>
      <c r="K122" s="19">
        <v>-13818000</v>
      </c>
      <c r="L122" s="19">
        <v>-13293000</v>
      </c>
      <c r="M122" s="19">
        <v>-17864000</v>
      </c>
      <c r="N122" s="19">
        <v>-21480000</v>
      </c>
      <c r="O122" s="19">
        <v>-24302000</v>
      </c>
      <c r="P122" s="19">
        <v>-18587000</v>
      </c>
      <c r="Q122" s="19">
        <v>-24854000</v>
      </c>
      <c r="R122" s="19">
        <v>-35750000</v>
      </c>
      <c r="S122" s="19">
        <v>-22264000</v>
      </c>
      <c r="T122" s="19">
        <v>-26624000</v>
      </c>
      <c r="U122" s="19">
        <v>-26417000</v>
      </c>
      <c r="V122" s="19">
        <v>-40703000</v>
      </c>
      <c r="W122" s="19">
        <v>-71658000</v>
      </c>
      <c r="X122" s="19">
        <v>-54568000</v>
      </c>
      <c r="Y122" s="19">
        <v>-68889000</v>
      </c>
      <c r="Z122" s="19">
        <v>-95419000</v>
      </c>
      <c r="AA122" s="19">
        <v>-121122000</v>
      </c>
      <c r="AB122" s="19">
        <v>-178297000</v>
      </c>
      <c r="AC122" s="19">
        <v>-192278000</v>
      </c>
      <c r="AD122" s="19">
        <v>-257831000</v>
      </c>
      <c r="AE122" s="19">
        <v>-97941000</v>
      </c>
    </row>
    <row r="123" spans="1:47" x14ac:dyDescent="0.2">
      <c r="A123" t="s">
        <v>1362</v>
      </c>
      <c r="W123">
        <v>0</v>
      </c>
      <c r="X123">
        <v>0</v>
      </c>
      <c r="Y123" s="19">
        <v>555000</v>
      </c>
      <c r="Z123" s="19">
        <v>233000</v>
      </c>
      <c r="AA123" s="19">
        <v>126000</v>
      </c>
      <c r="AB123" s="19">
        <v>11000</v>
      </c>
      <c r="AC123">
        <v>0</v>
      </c>
      <c r="AD123">
        <v>0</v>
      </c>
    </row>
    <row r="124" spans="1:47" x14ac:dyDescent="0.2">
      <c r="A124" t="s">
        <v>1372</v>
      </c>
      <c r="C124">
        <v>0</v>
      </c>
      <c r="E124">
        <v>0</v>
      </c>
      <c r="F124" s="19">
        <v>4500000</v>
      </c>
      <c r="G124" s="19">
        <v>1500000</v>
      </c>
    </row>
    <row r="125" spans="1:47" x14ac:dyDescent="0.2">
      <c r="A125" t="s">
        <v>1312</v>
      </c>
      <c r="B125" s="19">
        <v>-63307000</v>
      </c>
      <c r="C125" s="19">
        <v>-308000</v>
      </c>
      <c r="D125" s="19">
        <v>-1400000</v>
      </c>
      <c r="E125" s="19">
        <v>-3285000</v>
      </c>
      <c r="F125" s="19">
        <v>-8300000</v>
      </c>
      <c r="G125" s="19">
        <v>-10566000</v>
      </c>
      <c r="H125" s="19">
        <v>-25249000</v>
      </c>
      <c r="I125" s="19">
        <v>-29764000</v>
      </c>
      <c r="J125" s="19">
        <v>-10433000</v>
      </c>
      <c r="K125" s="19">
        <v>-13818000</v>
      </c>
      <c r="L125" s="19">
        <v>-13293000</v>
      </c>
      <c r="M125" s="19">
        <v>-17864000</v>
      </c>
      <c r="N125" s="19">
        <v>-21480000</v>
      </c>
      <c r="O125" s="19">
        <v>-24302000</v>
      </c>
      <c r="P125" s="19">
        <v>-18587000</v>
      </c>
      <c r="Q125" s="19">
        <v>-24854000</v>
      </c>
      <c r="R125" s="19">
        <v>-35750000</v>
      </c>
      <c r="S125" s="19">
        <v>-22264000</v>
      </c>
      <c r="T125" s="19">
        <v>-26624000</v>
      </c>
      <c r="U125" s="19">
        <v>-26417000</v>
      </c>
      <c r="V125" s="19">
        <v>-40703000</v>
      </c>
      <c r="W125" s="19">
        <v>-71658000</v>
      </c>
      <c r="X125" s="19">
        <v>-54568000</v>
      </c>
      <c r="Y125" s="19">
        <v>-68334000</v>
      </c>
      <c r="Z125" s="19">
        <v>-95186000</v>
      </c>
      <c r="AA125" s="19">
        <v>-120996000</v>
      </c>
      <c r="AB125" s="19">
        <v>-178286000</v>
      </c>
      <c r="AC125" s="19">
        <v>-192278000</v>
      </c>
      <c r="AD125" s="19">
        <v>-257831000</v>
      </c>
      <c r="AE125" s="19">
        <v>-97941000</v>
      </c>
    </row>
    <row r="126" spans="1:47" x14ac:dyDescent="0.2">
      <c r="A126" t="s">
        <v>1313</v>
      </c>
      <c r="B126">
        <v>-0.26</v>
      </c>
      <c r="C126">
        <v>-0.06</v>
      </c>
      <c r="D126">
        <v>-0.26</v>
      </c>
      <c r="E126">
        <v>-0.56000000000000005</v>
      </c>
      <c r="F126">
        <v>-1.38</v>
      </c>
      <c r="G126">
        <v>-0.61</v>
      </c>
      <c r="H126">
        <v>-1.0900000000000001</v>
      </c>
      <c r="I126">
        <v>-1.22</v>
      </c>
      <c r="J126">
        <v>-0.42</v>
      </c>
      <c r="K126">
        <v>-0.55000000000000004</v>
      </c>
      <c r="L126">
        <v>-0.51</v>
      </c>
      <c r="M126">
        <v>-0.55000000000000004</v>
      </c>
      <c r="N126">
        <v>-0.57999999999999996</v>
      </c>
      <c r="O126">
        <v>-0.6</v>
      </c>
      <c r="P126">
        <v>-0.44</v>
      </c>
      <c r="Q126">
        <v>-0.55000000000000004</v>
      </c>
      <c r="R126">
        <v>-0.71</v>
      </c>
      <c r="S126">
        <v>-0.42</v>
      </c>
      <c r="T126">
        <v>-0.48</v>
      </c>
      <c r="U126">
        <v>-0.39</v>
      </c>
      <c r="V126">
        <v>-0.57999999999999996</v>
      </c>
      <c r="W126">
        <v>-1.02</v>
      </c>
      <c r="X126">
        <v>-0.7</v>
      </c>
      <c r="Y126">
        <v>-0.7</v>
      </c>
      <c r="Z126">
        <v>-0.85</v>
      </c>
      <c r="AA126">
        <v>-0.9</v>
      </c>
      <c r="AB126">
        <v>-1.23</v>
      </c>
      <c r="AC126">
        <v>-1.25</v>
      </c>
      <c r="AD126">
        <v>-1.48</v>
      </c>
      <c r="AE126">
        <v>-0.49</v>
      </c>
    </row>
    <row r="127" spans="1:47" x14ac:dyDescent="0.2">
      <c r="A127" t="s">
        <v>1314</v>
      </c>
      <c r="B127">
        <v>-0.26</v>
      </c>
      <c r="C127">
        <v>-0.06</v>
      </c>
      <c r="D127">
        <v>-0.26</v>
      </c>
      <c r="E127">
        <v>-0.56000000000000005</v>
      </c>
      <c r="F127">
        <v>-1.38</v>
      </c>
      <c r="G127">
        <v>-0.61</v>
      </c>
      <c r="H127">
        <v>-1.0900000000000001</v>
      </c>
      <c r="I127">
        <v>-1.22</v>
      </c>
      <c r="J127">
        <v>-0.42</v>
      </c>
      <c r="K127">
        <v>-0.55000000000000004</v>
      </c>
      <c r="L127">
        <v>-0.51</v>
      </c>
      <c r="M127">
        <v>-0.55000000000000004</v>
      </c>
      <c r="N127">
        <v>-0.57999999999999996</v>
      </c>
      <c r="O127">
        <v>-0.6</v>
      </c>
      <c r="P127">
        <v>-0.44</v>
      </c>
      <c r="Q127">
        <v>-0.55000000000000004</v>
      </c>
      <c r="R127">
        <v>-0.71</v>
      </c>
      <c r="S127">
        <v>-0.42</v>
      </c>
      <c r="T127">
        <v>-0.48</v>
      </c>
      <c r="U127">
        <v>-0.39</v>
      </c>
      <c r="V127">
        <v>-0.57999999999999996</v>
      </c>
      <c r="W127">
        <v>-1.02</v>
      </c>
      <c r="X127">
        <v>-0.7</v>
      </c>
      <c r="Y127">
        <v>-0.7</v>
      </c>
      <c r="Z127">
        <v>-0.85</v>
      </c>
      <c r="AA127">
        <v>-0.9</v>
      </c>
      <c r="AB127">
        <v>-1.23</v>
      </c>
      <c r="AC127">
        <v>-1.25</v>
      </c>
      <c r="AD127">
        <v>-1.48</v>
      </c>
      <c r="AE127">
        <v>-0.49</v>
      </c>
    </row>
    <row r="128" spans="1:47" x14ac:dyDescent="0.2">
      <c r="A128" t="s">
        <v>1315</v>
      </c>
      <c r="B128" s="19">
        <v>224030000</v>
      </c>
      <c r="C128" s="19">
        <v>5143000</v>
      </c>
      <c r="D128" s="19">
        <v>5485000</v>
      </c>
      <c r="E128" s="19">
        <v>5843000</v>
      </c>
      <c r="F128" s="19">
        <v>6014493</v>
      </c>
      <c r="G128" s="19">
        <v>17383000</v>
      </c>
      <c r="H128" s="19">
        <v>23120000</v>
      </c>
      <c r="I128" s="19">
        <v>24493000</v>
      </c>
      <c r="J128" s="19">
        <v>24811000</v>
      </c>
      <c r="K128" s="19">
        <v>25126000</v>
      </c>
      <c r="L128" s="19">
        <v>25855000</v>
      </c>
      <c r="M128" s="19">
        <v>32502000</v>
      </c>
      <c r="N128" s="19">
        <v>37355000</v>
      </c>
      <c r="O128" s="19">
        <v>40825000</v>
      </c>
      <c r="P128" s="19">
        <v>42048000</v>
      </c>
      <c r="Q128" s="19">
        <v>45167000</v>
      </c>
      <c r="R128" s="19">
        <v>50512000</v>
      </c>
      <c r="S128" s="19">
        <v>52741000</v>
      </c>
      <c r="T128" s="19">
        <v>55974000</v>
      </c>
      <c r="U128" s="19">
        <v>67022000</v>
      </c>
      <c r="V128" s="19">
        <v>69757000</v>
      </c>
      <c r="W128" s="19">
        <v>70553000</v>
      </c>
      <c r="X128" s="19">
        <v>78084000</v>
      </c>
      <c r="Y128" s="19">
        <v>96941000</v>
      </c>
      <c r="Z128" s="19">
        <v>112114000</v>
      </c>
      <c r="AA128" s="19">
        <v>134449000</v>
      </c>
      <c r="AB128" s="19">
        <v>144568000</v>
      </c>
      <c r="AC128" s="19">
        <v>154345000</v>
      </c>
      <c r="AD128" s="19">
        <v>174444000</v>
      </c>
      <c r="AE128" s="19">
        <v>201699000</v>
      </c>
    </row>
    <row r="129" spans="1:47" x14ac:dyDescent="0.2">
      <c r="A129" t="s">
        <v>1316</v>
      </c>
      <c r="B129" s="19">
        <v>224030000</v>
      </c>
      <c r="C129" s="19">
        <v>5143000</v>
      </c>
      <c r="D129" s="19">
        <v>5485000</v>
      </c>
      <c r="E129" s="19">
        <v>5843000</v>
      </c>
      <c r="F129" s="19">
        <v>6014493</v>
      </c>
      <c r="G129" s="19">
        <v>17383000</v>
      </c>
      <c r="H129" s="19">
        <v>23120000</v>
      </c>
      <c r="I129" s="19">
        <v>24493000</v>
      </c>
      <c r="J129" s="19">
        <v>24811000</v>
      </c>
      <c r="K129" s="19">
        <v>25126000</v>
      </c>
      <c r="L129" s="19">
        <v>25855000</v>
      </c>
      <c r="M129" s="19">
        <v>32502000</v>
      </c>
      <c r="N129" s="19">
        <v>37355000</v>
      </c>
      <c r="O129" s="19">
        <v>40825000</v>
      </c>
      <c r="P129" s="19">
        <v>42048000</v>
      </c>
      <c r="Q129" s="19">
        <v>45167000</v>
      </c>
      <c r="R129" s="19">
        <v>50512000</v>
      </c>
      <c r="S129" s="19">
        <v>52741000</v>
      </c>
      <c r="T129" s="19">
        <v>55974000</v>
      </c>
      <c r="U129" s="19">
        <v>67022000</v>
      </c>
      <c r="V129" s="19">
        <v>69757000</v>
      </c>
      <c r="W129" s="19">
        <v>70553000</v>
      </c>
      <c r="X129" s="19">
        <v>78084000</v>
      </c>
      <c r="Y129" s="19">
        <v>96941000</v>
      </c>
      <c r="Z129" s="19">
        <v>112114000</v>
      </c>
      <c r="AA129" s="19">
        <v>134449000</v>
      </c>
      <c r="AB129" s="19">
        <v>144568000</v>
      </c>
      <c r="AC129" s="19">
        <v>154345000</v>
      </c>
      <c r="AD129" s="19">
        <v>174444000</v>
      </c>
      <c r="AE129" s="19">
        <v>201699000</v>
      </c>
    </row>
    <row r="130" spans="1:47" x14ac:dyDescent="0.2">
      <c r="A130" t="s">
        <v>1317</v>
      </c>
      <c r="B130" s="19">
        <v>-62842000</v>
      </c>
      <c r="C130" s="19">
        <v>-318000</v>
      </c>
      <c r="D130" s="19">
        <v>-1345000</v>
      </c>
      <c r="E130" s="19">
        <v>-3458000</v>
      </c>
      <c r="F130" s="19">
        <v>-3900000</v>
      </c>
      <c r="G130" s="19">
        <v>-12483000</v>
      </c>
      <c r="H130" s="19">
        <v>-28441000</v>
      </c>
      <c r="I130" s="19">
        <v>-31565000</v>
      </c>
      <c r="J130" s="19">
        <v>-11769000</v>
      </c>
      <c r="K130" s="19">
        <v>-14650000</v>
      </c>
      <c r="L130" s="19">
        <v>-13748000</v>
      </c>
      <c r="M130" s="19">
        <v>-20729000</v>
      </c>
      <c r="N130" s="19">
        <v>-24771000</v>
      </c>
      <c r="O130" s="19">
        <v>-25375000</v>
      </c>
      <c r="P130" s="19">
        <v>-19402000</v>
      </c>
      <c r="Q130" s="19">
        <v>-24935000</v>
      </c>
      <c r="R130" s="19">
        <v>-35821000</v>
      </c>
      <c r="S130" s="19">
        <v>-22198000</v>
      </c>
      <c r="T130" s="19">
        <v>-26706000</v>
      </c>
      <c r="U130" s="19">
        <v>-26781000</v>
      </c>
      <c r="V130" s="19">
        <v>-46856000</v>
      </c>
      <c r="W130" s="19">
        <v>-72559000</v>
      </c>
      <c r="X130" s="19">
        <v>-56361000</v>
      </c>
      <c r="Y130" s="19">
        <v>-77150000</v>
      </c>
      <c r="Z130" s="19">
        <v>-105180000</v>
      </c>
      <c r="AA130" s="19">
        <v>-129552000</v>
      </c>
      <c r="AB130" s="19">
        <v>-183337000</v>
      </c>
      <c r="AC130" s="19">
        <v>-201281000</v>
      </c>
      <c r="AD130" s="19">
        <v>-274005000</v>
      </c>
      <c r="AE130" s="19">
        <v>-103969000</v>
      </c>
    </row>
    <row r="131" spans="1:47" x14ac:dyDescent="0.2">
      <c r="A131" t="s">
        <v>1318</v>
      </c>
      <c r="B131" s="19">
        <v>144548000</v>
      </c>
      <c r="C131" s="19">
        <v>950000</v>
      </c>
      <c r="D131" s="19">
        <v>2497000</v>
      </c>
      <c r="E131" s="19">
        <v>5496000</v>
      </c>
      <c r="F131" s="19">
        <v>6100000</v>
      </c>
      <c r="G131" s="19">
        <v>15916000</v>
      </c>
      <c r="H131" s="19">
        <v>20264000</v>
      </c>
      <c r="I131" s="19">
        <v>35537000</v>
      </c>
      <c r="J131" s="19">
        <v>14348000</v>
      </c>
      <c r="K131" s="19">
        <v>15965000</v>
      </c>
      <c r="L131" s="19">
        <v>16232000</v>
      </c>
      <c r="M131" s="19">
        <v>28614000</v>
      </c>
      <c r="N131" s="19">
        <v>33869000</v>
      </c>
      <c r="O131" s="19">
        <v>41561000</v>
      </c>
      <c r="P131" s="19">
        <v>41589000</v>
      </c>
      <c r="Q131" s="19">
        <v>45740000</v>
      </c>
      <c r="R131" s="19">
        <v>46140000</v>
      </c>
      <c r="S131" s="19">
        <v>43853000</v>
      </c>
      <c r="T131" s="19">
        <v>50839000</v>
      </c>
      <c r="U131" s="19">
        <v>72651000</v>
      </c>
      <c r="V131" s="19">
        <v>86395000</v>
      </c>
      <c r="W131" s="19">
        <v>91948000</v>
      </c>
      <c r="X131" s="19">
        <v>92928000</v>
      </c>
      <c r="Y131" s="19">
        <v>161602000</v>
      </c>
      <c r="Z131" s="19">
        <v>207608000</v>
      </c>
      <c r="AA131" s="19">
        <v>247744000</v>
      </c>
      <c r="AB131" s="19">
        <v>294038000</v>
      </c>
      <c r="AC131" s="19">
        <v>312580000</v>
      </c>
      <c r="AD131" s="19">
        <v>295224000</v>
      </c>
      <c r="AE131" s="19">
        <v>156248000</v>
      </c>
    </row>
    <row r="132" spans="1:47" x14ac:dyDescent="0.2">
      <c r="A132" t="s">
        <v>1319</v>
      </c>
      <c r="B132" s="19">
        <v>-63307000</v>
      </c>
      <c r="C132" s="19">
        <v>-308000</v>
      </c>
      <c r="D132" s="19">
        <v>-1400000</v>
      </c>
      <c r="E132" s="19">
        <v>-3285000</v>
      </c>
      <c r="F132" s="19">
        <v>-3800000</v>
      </c>
      <c r="G132" s="19">
        <v>-9066000</v>
      </c>
      <c r="H132" s="19">
        <v>-25249000</v>
      </c>
      <c r="I132" s="19">
        <v>-29764000</v>
      </c>
      <c r="J132" s="19">
        <v>-10433000</v>
      </c>
      <c r="K132" s="19">
        <v>-13818000</v>
      </c>
      <c r="L132" s="19">
        <v>-13293000</v>
      </c>
      <c r="M132" s="19">
        <v>-17864000</v>
      </c>
      <c r="N132" s="19">
        <v>-21480000</v>
      </c>
      <c r="O132" s="19">
        <v>-24302000</v>
      </c>
      <c r="P132" s="19">
        <v>-18587000</v>
      </c>
      <c r="Q132" s="19">
        <v>-24854000</v>
      </c>
      <c r="R132" s="19">
        <v>-35750000</v>
      </c>
      <c r="S132" s="19">
        <v>-22264000</v>
      </c>
      <c r="T132" s="19">
        <v>-26624000</v>
      </c>
      <c r="U132" s="19">
        <v>-26417000</v>
      </c>
      <c r="V132" s="19">
        <v>-40703000</v>
      </c>
      <c r="W132" s="19">
        <v>-71658000</v>
      </c>
      <c r="X132" s="19">
        <v>-54568000</v>
      </c>
      <c r="Y132" s="19">
        <v>-68334000</v>
      </c>
      <c r="Z132" s="19">
        <v>-95186000</v>
      </c>
      <c r="AA132" s="19">
        <v>-120996000</v>
      </c>
      <c r="AB132" s="19">
        <v>-178286000</v>
      </c>
      <c r="AC132" s="19">
        <v>-192278000</v>
      </c>
      <c r="AD132" s="19">
        <v>-257831000</v>
      </c>
      <c r="AE132" s="19">
        <v>-97941000</v>
      </c>
    </row>
    <row r="133" spans="1:47" x14ac:dyDescent="0.2">
      <c r="A133" t="s">
        <v>1320</v>
      </c>
      <c r="B133" s="19">
        <v>-63307000</v>
      </c>
      <c r="C133" s="19">
        <v>-308000</v>
      </c>
      <c r="D133" s="19">
        <v>-1400000</v>
      </c>
      <c r="E133" s="19">
        <v>-3285000</v>
      </c>
      <c r="F133" s="19">
        <v>-3800000</v>
      </c>
      <c r="G133" s="19">
        <v>-9066000</v>
      </c>
      <c r="H133" s="19">
        <v>-17411800</v>
      </c>
      <c r="I133" s="19">
        <v>-18996400</v>
      </c>
      <c r="J133" s="19">
        <v>-10443200</v>
      </c>
      <c r="K133" s="19">
        <v>-13547400</v>
      </c>
      <c r="L133" s="19">
        <v>-12875400</v>
      </c>
      <c r="M133" s="19">
        <v>-18136400</v>
      </c>
      <c r="N133" s="19">
        <v>-21528100</v>
      </c>
      <c r="O133" s="19">
        <v>-23549300</v>
      </c>
      <c r="P133" s="19">
        <v>-18761200</v>
      </c>
      <c r="Q133" s="19">
        <v>-24854000</v>
      </c>
      <c r="R133" s="19">
        <v>-35750000</v>
      </c>
      <c r="S133" s="19">
        <v>-22264000</v>
      </c>
      <c r="T133" s="19">
        <v>-26624000</v>
      </c>
      <c r="U133" s="19">
        <v>-26417000</v>
      </c>
      <c r="V133" s="19">
        <v>-40703000</v>
      </c>
      <c r="W133" s="19">
        <v>-71658000</v>
      </c>
      <c r="X133" s="19">
        <v>-54568000</v>
      </c>
      <c r="Y133" s="19">
        <v>-68334000</v>
      </c>
      <c r="Z133" s="19">
        <v>-95186000</v>
      </c>
      <c r="AA133" s="19">
        <v>-120996000</v>
      </c>
      <c r="AB133" s="19">
        <v>-178286000</v>
      </c>
      <c r="AC133" s="19">
        <v>-192278000</v>
      </c>
      <c r="AD133" s="14">
        <v>-105808555.20900001</v>
      </c>
      <c r="AE133" s="14">
        <v>-92429397.878000006</v>
      </c>
    </row>
    <row r="134" spans="1:47" x14ac:dyDescent="0.2">
      <c r="A134" t="s">
        <v>1321</v>
      </c>
      <c r="B134" s="19">
        <v>5689000</v>
      </c>
      <c r="G134" s="19">
        <v>3556000</v>
      </c>
      <c r="H134" s="19">
        <v>3192000</v>
      </c>
      <c r="I134" s="19">
        <v>1366000</v>
      </c>
      <c r="J134" s="19">
        <v>752000</v>
      </c>
      <c r="K134" s="19">
        <v>620000</v>
      </c>
      <c r="L134" s="19">
        <v>850000</v>
      </c>
      <c r="M134" s="19">
        <v>2411000</v>
      </c>
      <c r="N134" s="19">
        <v>3217000</v>
      </c>
      <c r="O134" s="19">
        <v>2231000</v>
      </c>
      <c r="Q134" s="19">
        <v>81000</v>
      </c>
      <c r="R134" s="19">
        <v>71000</v>
      </c>
      <c r="Y134" s="19">
        <v>8261000</v>
      </c>
      <c r="Z134" s="19">
        <v>9761000</v>
      </c>
      <c r="AA134" s="19">
        <v>8775000</v>
      </c>
      <c r="AB134" s="19">
        <v>5346000</v>
      </c>
      <c r="AC134" s="19">
        <v>9432000</v>
      </c>
      <c r="AD134" s="19">
        <v>11102000</v>
      </c>
      <c r="AE134" s="19">
        <v>5861000</v>
      </c>
    </row>
    <row r="135" spans="1:47" x14ac:dyDescent="0.2">
      <c r="A135" t="s">
        <v>1322</v>
      </c>
      <c r="G135" s="19">
        <v>139000</v>
      </c>
    </row>
    <row r="136" spans="1:47" x14ac:dyDescent="0.2">
      <c r="A136" t="s">
        <v>1323</v>
      </c>
      <c r="B136" s="19">
        <v>5689000</v>
      </c>
      <c r="O136" s="19">
        <v>2231000</v>
      </c>
      <c r="P136" s="19">
        <v>547000</v>
      </c>
      <c r="Q136" s="19">
        <v>81000</v>
      </c>
      <c r="R136" s="19">
        <v>71000</v>
      </c>
      <c r="V136" s="19">
        <v>431000</v>
      </c>
      <c r="W136" s="19">
        <v>887000</v>
      </c>
      <c r="X136" s="19">
        <v>1793000</v>
      </c>
      <c r="Y136" s="19">
        <v>8261000</v>
      </c>
      <c r="Z136" s="19">
        <v>9761000</v>
      </c>
      <c r="AA136" s="19">
        <v>8775000</v>
      </c>
      <c r="AB136" s="19">
        <v>5346000</v>
      </c>
      <c r="AC136" s="19">
        <v>9432000</v>
      </c>
      <c r="AD136" s="19">
        <v>11102000</v>
      </c>
      <c r="AE136" s="19">
        <v>5861000</v>
      </c>
    </row>
    <row r="137" spans="1:47" x14ac:dyDescent="0.2">
      <c r="A137" t="s">
        <v>1281</v>
      </c>
      <c r="B137" s="19">
        <v>-62842000</v>
      </c>
      <c r="C137" s="19">
        <v>-318000</v>
      </c>
      <c r="D137" s="19">
        <v>-1345000</v>
      </c>
      <c r="E137" s="19">
        <v>-3458000</v>
      </c>
      <c r="F137" s="19">
        <v>-3900000</v>
      </c>
      <c r="G137" s="19">
        <v>-12483000</v>
      </c>
      <c r="H137" s="19">
        <v>-15379000</v>
      </c>
      <c r="I137" s="19">
        <v>-31194000</v>
      </c>
      <c r="J137" s="19">
        <v>-11769000</v>
      </c>
      <c r="K137" s="19">
        <v>-14650000</v>
      </c>
      <c r="L137" s="19">
        <v>-13748000</v>
      </c>
      <c r="M137" s="19">
        <v>-20729000</v>
      </c>
      <c r="N137" s="19">
        <v>-24771000</v>
      </c>
      <c r="O137" s="19">
        <v>-25375000</v>
      </c>
      <c r="P137" s="19">
        <v>-19402000</v>
      </c>
      <c r="Q137" s="19">
        <v>-24935000</v>
      </c>
      <c r="R137" s="19">
        <v>-35821000</v>
      </c>
      <c r="S137" s="19">
        <v>-22198000</v>
      </c>
      <c r="T137" s="19">
        <v>-26706000</v>
      </c>
      <c r="U137" s="19">
        <v>-26781000</v>
      </c>
      <c r="V137" s="19">
        <v>-46856000</v>
      </c>
      <c r="W137" s="19">
        <v>-72559000</v>
      </c>
      <c r="X137" s="19">
        <v>-56361000</v>
      </c>
      <c r="Y137" s="19">
        <v>-77150000</v>
      </c>
      <c r="Z137" s="19">
        <v>-105180000</v>
      </c>
      <c r="AA137" s="19">
        <v>-129552000</v>
      </c>
      <c r="AB137" s="19">
        <v>-183337000</v>
      </c>
      <c r="AC137" s="19">
        <v>-201281000</v>
      </c>
      <c r="AD137" s="19">
        <v>-118992000</v>
      </c>
      <c r="AE137" s="19">
        <v>-98448000</v>
      </c>
    </row>
    <row r="138" spans="1:47" x14ac:dyDescent="0.2">
      <c r="A138" t="s">
        <v>1278</v>
      </c>
      <c r="B138" s="19">
        <v>-54759000</v>
      </c>
      <c r="C138" s="19">
        <v>-318000</v>
      </c>
      <c r="D138" s="19">
        <v>-1345000</v>
      </c>
      <c r="E138" s="19">
        <v>-3458000</v>
      </c>
      <c r="F138" s="19">
        <v>-3200000</v>
      </c>
      <c r="G138" s="19">
        <v>-7251000</v>
      </c>
      <c r="H138" s="19">
        <v>-11069000</v>
      </c>
      <c r="I138" s="19">
        <v>-27885000</v>
      </c>
      <c r="J138" s="19">
        <v>-9599000</v>
      </c>
      <c r="K138" s="19">
        <v>-13170000</v>
      </c>
      <c r="L138" s="19">
        <v>-13260000</v>
      </c>
      <c r="M138" s="19">
        <v>-20729000</v>
      </c>
      <c r="N138" s="19">
        <v>-24497000</v>
      </c>
      <c r="O138" s="19">
        <v>-24852000</v>
      </c>
      <c r="P138" s="19">
        <v>-18830000</v>
      </c>
      <c r="Q138" s="19">
        <v>-24259000</v>
      </c>
      <c r="R138" s="19">
        <v>-35175000</v>
      </c>
      <c r="S138" s="19">
        <v>-21538000</v>
      </c>
      <c r="T138" s="19">
        <v>-26137000</v>
      </c>
      <c r="U138" s="19">
        <v>-26232000</v>
      </c>
      <c r="V138" s="19">
        <v>-45868000</v>
      </c>
      <c r="W138" s="19">
        <v>-71562000</v>
      </c>
      <c r="X138" s="19">
        <v>-54863000</v>
      </c>
      <c r="Y138" s="19">
        <v>-74791000</v>
      </c>
      <c r="Z138" s="19">
        <v>-95573000</v>
      </c>
      <c r="AA138" s="19">
        <v>-116183000</v>
      </c>
      <c r="AB138" s="19">
        <v>-165699000</v>
      </c>
      <c r="AC138" s="19">
        <v>-180719000</v>
      </c>
      <c r="AD138" s="19">
        <v>-96800000</v>
      </c>
      <c r="AE138" s="19">
        <v>-89087000</v>
      </c>
    </row>
    <row r="139" spans="1:47" x14ac:dyDescent="0.2">
      <c r="A139" t="s">
        <v>1364</v>
      </c>
      <c r="F139" s="19">
        <v>-700000</v>
      </c>
      <c r="G139" s="19">
        <v>-5232000</v>
      </c>
      <c r="O139">
        <v>0</v>
      </c>
      <c r="P139">
        <v>0</v>
      </c>
      <c r="Q139">
        <v>0</v>
      </c>
      <c r="R139">
        <v>0</v>
      </c>
      <c r="S139">
        <v>0</v>
      </c>
      <c r="T139">
        <v>0</v>
      </c>
      <c r="U139">
        <v>0</v>
      </c>
      <c r="V139">
        <v>0</v>
      </c>
    </row>
    <row r="140" spans="1:47" x14ac:dyDescent="0.2">
      <c r="A140" t="s">
        <v>1324</v>
      </c>
      <c r="B140" s="19">
        <v>8083000</v>
      </c>
      <c r="F140" s="19">
        <v>700000</v>
      </c>
      <c r="G140" s="19">
        <v>5232000</v>
      </c>
      <c r="H140" s="19">
        <v>4310000</v>
      </c>
      <c r="I140" s="19">
        <v>3309000</v>
      </c>
      <c r="J140" s="19">
        <v>2170000</v>
      </c>
      <c r="K140" s="19">
        <v>1480000</v>
      </c>
      <c r="L140" s="19">
        <v>488000</v>
      </c>
      <c r="M140" s="19">
        <v>-686000</v>
      </c>
      <c r="N140" s="19">
        <v>274000</v>
      </c>
      <c r="O140" s="19">
        <v>523000</v>
      </c>
      <c r="P140" s="19">
        <v>572000</v>
      </c>
      <c r="Q140" s="19">
        <v>676000</v>
      </c>
      <c r="R140" s="19">
        <v>646000</v>
      </c>
      <c r="S140" s="19">
        <v>660000</v>
      </c>
      <c r="T140" s="19">
        <v>569000</v>
      </c>
      <c r="U140" s="19">
        <v>549000</v>
      </c>
      <c r="V140" s="19">
        <v>988000</v>
      </c>
      <c r="W140" s="19">
        <v>997000</v>
      </c>
      <c r="X140" s="19">
        <v>1498000</v>
      </c>
      <c r="Y140" s="19">
        <v>2359000</v>
      </c>
      <c r="Z140" s="19">
        <v>9607000</v>
      </c>
      <c r="AA140" s="19">
        <v>13369000</v>
      </c>
      <c r="AB140" s="19">
        <v>17638000</v>
      </c>
      <c r="AC140" s="19">
        <v>20562000</v>
      </c>
      <c r="AD140" s="19">
        <v>22192000</v>
      </c>
      <c r="AE140" s="19">
        <v>9361000</v>
      </c>
    </row>
    <row r="141" spans="1:47" x14ac:dyDescent="0.2">
      <c r="A141" t="s">
        <v>1325</v>
      </c>
      <c r="B141" s="19">
        <v>-63307000</v>
      </c>
      <c r="C141" s="19">
        <v>-308000</v>
      </c>
      <c r="D141" s="19">
        <v>-1400000</v>
      </c>
      <c r="E141" s="19">
        <v>-3285000</v>
      </c>
      <c r="F141" s="19">
        <v>-3800000</v>
      </c>
      <c r="G141" s="19">
        <v>-9066000</v>
      </c>
      <c r="H141" s="19">
        <v>-25249000</v>
      </c>
      <c r="I141" s="19">
        <v>-29764000</v>
      </c>
      <c r="J141" s="19">
        <v>-10433000</v>
      </c>
      <c r="K141" s="19">
        <v>-13818000</v>
      </c>
      <c r="L141" s="19">
        <v>-13293000</v>
      </c>
      <c r="M141" s="19">
        <v>-17864000</v>
      </c>
      <c r="N141" s="19">
        <v>-21480000</v>
      </c>
      <c r="O141" s="19">
        <v>-24302000</v>
      </c>
      <c r="P141" s="19">
        <v>-18587000</v>
      </c>
      <c r="Q141" s="19">
        <v>-24854000</v>
      </c>
      <c r="R141" s="19">
        <v>-35750000</v>
      </c>
      <c r="S141" s="19">
        <v>-22264000</v>
      </c>
      <c r="T141" s="19">
        <v>-26624000</v>
      </c>
      <c r="U141" s="19">
        <v>-26417000</v>
      </c>
      <c r="V141" s="19">
        <v>-40703000</v>
      </c>
      <c r="W141" s="19">
        <v>-71658000</v>
      </c>
      <c r="X141" s="19">
        <v>-54568000</v>
      </c>
      <c r="Y141" s="19">
        <v>-68334000</v>
      </c>
      <c r="Z141" s="19">
        <v>-95186000</v>
      </c>
      <c r="AA141" s="19">
        <v>-120996000</v>
      </c>
      <c r="AB141" s="19">
        <v>-178286000</v>
      </c>
      <c r="AC141" s="19">
        <v>-192278000</v>
      </c>
      <c r="AD141" s="19">
        <v>-257831000</v>
      </c>
      <c r="AE141" s="19">
        <v>-97941000</v>
      </c>
    </row>
    <row r="142" spans="1:47" x14ac:dyDescent="0.2">
      <c r="A142" t="s">
        <v>1326</v>
      </c>
      <c r="E142">
        <v>0</v>
      </c>
      <c r="H142" s="19">
        <v>-13062000</v>
      </c>
      <c r="I142" s="19">
        <v>-17946000</v>
      </c>
      <c r="J142" s="19">
        <v>17000</v>
      </c>
      <c r="K142" s="19">
        <v>-451000</v>
      </c>
      <c r="L142" s="19">
        <v>-696000</v>
      </c>
      <c r="M142" s="19">
        <v>454000</v>
      </c>
      <c r="N142" s="19">
        <v>74000</v>
      </c>
      <c r="O142" s="19">
        <v>-1158000</v>
      </c>
      <c r="P142" s="19">
        <v>268000</v>
      </c>
      <c r="Q142">
        <v>0</v>
      </c>
      <c r="R142">
        <v>0</v>
      </c>
      <c r="S142">
        <v>0</v>
      </c>
      <c r="T142" s="19">
        <v>-60000</v>
      </c>
      <c r="U142" s="19">
        <v>-230000</v>
      </c>
      <c r="V142" s="19">
        <v>431000</v>
      </c>
      <c r="W142" s="19">
        <v>887000</v>
      </c>
    </row>
    <row r="143" spans="1:47" x14ac:dyDescent="0.2">
      <c r="A143" t="s">
        <v>1327</v>
      </c>
      <c r="B143">
        <v>0</v>
      </c>
      <c r="E143">
        <v>0</v>
      </c>
      <c r="H143" s="19">
        <v>-13062000</v>
      </c>
      <c r="I143" s="19">
        <v>-17946000</v>
      </c>
      <c r="J143" s="19">
        <v>17000</v>
      </c>
      <c r="K143" s="19">
        <v>-451000</v>
      </c>
      <c r="L143" s="19">
        <v>-696000</v>
      </c>
      <c r="M143" s="19">
        <v>454000</v>
      </c>
      <c r="N143" s="19">
        <v>74000</v>
      </c>
      <c r="O143" s="19">
        <v>-1158000</v>
      </c>
      <c r="P143" s="19">
        <v>268000</v>
      </c>
      <c r="Q143">
        <v>0</v>
      </c>
      <c r="R143">
        <v>0</v>
      </c>
      <c r="S143">
        <v>0</v>
      </c>
      <c r="T143" s="19">
        <v>-60000</v>
      </c>
      <c r="U143" s="19">
        <v>-230000</v>
      </c>
      <c r="Y143">
        <v>0</v>
      </c>
      <c r="Z143">
        <v>0</v>
      </c>
      <c r="AA143">
        <v>0</v>
      </c>
      <c r="AB143">
        <v>0</v>
      </c>
      <c r="AC143">
        <v>0</v>
      </c>
      <c r="AD143" s="19">
        <v>-155013000000</v>
      </c>
      <c r="AE143" s="19">
        <v>-5521000000</v>
      </c>
    </row>
    <row r="144" spans="1:47" x14ac:dyDescent="0.2">
      <c r="A144" s="46" t="s">
        <v>1412</v>
      </c>
      <c r="B144" s="19"/>
      <c r="C144" s="48">
        <f t="shared" ref="C144:AU144" si="45">IFERROR(C143/C$3,0)</f>
        <v>0</v>
      </c>
      <c r="D144" s="48">
        <f t="shared" si="45"/>
        <v>0</v>
      </c>
      <c r="E144" s="48">
        <f t="shared" si="45"/>
        <v>0</v>
      </c>
      <c r="F144" s="48">
        <f t="shared" si="45"/>
        <v>0</v>
      </c>
      <c r="G144" s="48">
        <f t="shared" si="45"/>
        <v>0</v>
      </c>
      <c r="H144" s="48">
        <f t="shared" si="45"/>
        <v>-1.4710105257853392</v>
      </c>
      <c r="I144" s="48">
        <f t="shared" si="45"/>
        <v>-2.2991719494316469</v>
      </c>
      <c r="J144" s="48">
        <f t="shared" si="45"/>
        <v>3.7630376042099983E-3</v>
      </c>
      <c r="K144" s="48">
        <f t="shared" si="45"/>
        <v>-0.19956932677889649</v>
      </c>
      <c r="L144" s="48">
        <f t="shared" si="45"/>
        <v>-0.16788479475843487</v>
      </c>
      <c r="M144" s="48">
        <f t="shared" si="45"/>
        <v>3.5875622818875512E-2</v>
      </c>
      <c r="N144" s="48">
        <f t="shared" si="45"/>
        <v>5.1733485878883807E-3</v>
      </c>
      <c r="O144" s="48">
        <f t="shared" si="45"/>
        <v>-4.74521616717926E-2</v>
      </c>
      <c r="P144" s="48">
        <f t="shared" si="45"/>
        <v>8.014076015784629E-3</v>
      </c>
      <c r="Q144" s="48">
        <f t="shared" si="45"/>
        <v>0</v>
      </c>
      <c r="R144" s="48">
        <f t="shared" si="45"/>
        <v>0</v>
      </c>
      <c r="S144" s="48">
        <f t="shared" si="45"/>
        <v>0</v>
      </c>
      <c r="T144" s="48">
        <f t="shared" si="45"/>
        <v>-1.7990630004267858E-3</v>
      </c>
      <c r="U144" s="48">
        <f t="shared" si="45"/>
        <v>-3.6856470114496145E-3</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-828.37996592800732</v>
      </c>
      <c r="AE144" s="48">
        <f t="shared" si="45"/>
        <v>-92.736923438707294</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1329</v>
      </c>
      <c r="B145">
        <v>3.0000000000000001E-3</v>
      </c>
      <c r="C145">
        <v>0.4</v>
      </c>
      <c r="D145">
        <v>0.4</v>
      </c>
      <c r="E145">
        <v>0.4</v>
      </c>
      <c r="F145">
        <v>0.4</v>
      </c>
      <c r="G145">
        <v>0.4</v>
      </c>
      <c r="H145">
        <v>0.4</v>
      </c>
      <c r="I145">
        <v>0.4</v>
      </c>
      <c r="J145">
        <v>0.4</v>
      </c>
      <c r="K145">
        <v>0.4</v>
      </c>
      <c r="L145">
        <v>0.4</v>
      </c>
      <c r="M145">
        <v>0.4</v>
      </c>
      <c r="N145">
        <v>0.35</v>
      </c>
      <c r="O145">
        <v>0.35</v>
      </c>
      <c r="P145">
        <v>0.35</v>
      </c>
      <c r="Q145">
        <v>0.35</v>
      </c>
      <c r="R145">
        <v>0</v>
      </c>
      <c r="S145">
        <v>0</v>
      </c>
      <c r="T145">
        <v>0</v>
      </c>
      <c r="U145">
        <v>0</v>
      </c>
      <c r="V145">
        <v>0.123</v>
      </c>
      <c r="W145">
        <v>0</v>
      </c>
      <c r="X145">
        <v>0</v>
      </c>
      <c r="Y145">
        <v>0</v>
      </c>
      <c r="Z145">
        <v>0</v>
      </c>
      <c r="AA145">
        <v>0.27</v>
      </c>
      <c r="AB145">
        <v>0.27</v>
      </c>
      <c r="AC145">
        <v>0.21</v>
      </c>
      <c r="AD145">
        <v>1.9E-2</v>
      </c>
      <c r="AE145">
        <v>2E-3</v>
      </c>
    </row>
    <row r="146" spans="1:47" x14ac:dyDescent="0.2">
      <c r="A146" t="s">
        <v>1330</v>
      </c>
      <c r="B146">
        <v>0</v>
      </c>
      <c r="C146">
        <v>0</v>
      </c>
      <c r="D146">
        <v>0</v>
      </c>
      <c r="E146">
        <v>0</v>
      </c>
      <c r="F146">
        <v>0</v>
      </c>
      <c r="G146">
        <v>0</v>
      </c>
      <c r="H146" s="19">
        <v>-5224800</v>
      </c>
      <c r="I146" s="19">
        <v>-7178400</v>
      </c>
      <c r="J146" s="19">
        <v>6800</v>
      </c>
      <c r="K146" s="19">
        <v>-180400</v>
      </c>
      <c r="L146" s="19">
        <v>-278400</v>
      </c>
      <c r="M146" s="19">
        <v>181600</v>
      </c>
      <c r="N146" s="19">
        <v>25900</v>
      </c>
      <c r="O146" s="19">
        <v>-405300</v>
      </c>
      <c r="P146" s="19">
        <v>93800</v>
      </c>
      <c r="Q146">
        <v>0</v>
      </c>
      <c r="R146">
        <v>0</v>
      </c>
      <c r="S146">
        <v>0</v>
      </c>
      <c r="T146">
        <v>0</v>
      </c>
      <c r="U146">
        <v>0</v>
      </c>
      <c r="V146">
        <v>0</v>
      </c>
      <c r="W146">
        <v>0</v>
      </c>
      <c r="X146">
        <v>0</v>
      </c>
      <c r="Y146">
        <v>0</v>
      </c>
      <c r="Z146">
        <v>0</v>
      </c>
      <c r="AA146">
        <v>0</v>
      </c>
      <c r="AB146">
        <v>0</v>
      </c>
      <c r="AC146">
        <v>0</v>
      </c>
      <c r="AD146" s="14">
        <v>-2990555.2089999998</v>
      </c>
      <c r="AE146" s="14">
        <v>-9397.8780000000006</v>
      </c>
    </row>
    <row r="148" spans="1:47" x14ac:dyDescent="0.2">
      <c r="A148" t="s">
        <v>1331</v>
      </c>
      <c r="B148">
        <v>43536</v>
      </c>
      <c r="F148">
        <v>7400</v>
      </c>
      <c r="G148">
        <v>61328</v>
      </c>
      <c r="H148">
        <v>662</v>
      </c>
      <c r="I148">
        <v>183</v>
      </c>
      <c r="J148">
        <v>227</v>
      </c>
      <c r="K148">
        <v>553</v>
      </c>
      <c r="L148">
        <v>18379</v>
      </c>
      <c r="M148">
        <v>20905</v>
      </c>
      <c r="N148">
        <v>42279</v>
      </c>
      <c r="O148">
        <v>1847</v>
      </c>
      <c r="P148">
        <v>26763</v>
      </c>
      <c r="Q148">
        <v>1185</v>
      </c>
      <c r="R148">
        <v>51876</v>
      </c>
      <c r="S148">
        <v>1676</v>
      </c>
      <c r="T148">
        <v>76107</v>
      </c>
      <c r="U148">
        <v>102177</v>
      </c>
      <c r="V148">
        <v>19710</v>
      </c>
      <c r="W148">
        <v>337</v>
      </c>
      <c r="X148">
        <v>97490</v>
      </c>
      <c r="Y148">
        <v>231709</v>
      </c>
      <c r="Z148">
        <v>142029</v>
      </c>
      <c r="AA148">
        <v>153100</v>
      </c>
      <c r="AB148">
        <v>32858</v>
      </c>
      <c r="AC148">
        <v>84660</v>
      </c>
      <c r="AD148">
        <v>14588</v>
      </c>
      <c r="AE148">
        <v>28377</v>
      </c>
    </row>
    <row r="150" spans="1:47" ht="18" x14ac:dyDescent="0.2">
      <c r="A150" s="22" t="s">
        <v>1402</v>
      </c>
      <c r="B150" t="s">
        <v>1403</v>
      </c>
      <c r="F150">
        <v>-300</v>
      </c>
      <c r="G150">
        <v>-1750</v>
      </c>
      <c r="H150">
        <v>-1403</v>
      </c>
      <c r="I150">
        <v>-69</v>
      </c>
      <c r="J150">
        <v>-64</v>
      </c>
      <c r="K150">
        <v>-24</v>
      </c>
      <c r="L150">
        <v>-428</v>
      </c>
      <c r="M150">
        <v>-374</v>
      </c>
      <c r="N150">
        <v>-1369</v>
      </c>
      <c r="O150">
        <v>-739</v>
      </c>
      <c r="P150">
        <v>-272</v>
      </c>
      <c r="Q150">
        <v>-695</v>
      </c>
      <c r="R150">
        <v>-576</v>
      </c>
      <c r="S150">
        <v>-723</v>
      </c>
      <c r="T150">
        <v>-432</v>
      </c>
      <c r="U150">
        <v>-621</v>
      </c>
      <c r="V150">
        <v>-2411</v>
      </c>
      <c r="W150">
        <v>-732</v>
      </c>
      <c r="X150">
        <v>-3751</v>
      </c>
      <c r="Y150">
        <v>-43065</v>
      </c>
      <c r="Z150">
        <v>-20675</v>
      </c>
      <c r="AA150">
        <v>-14714</v>
      </c>
      <c r="AB150">
        <v>-23278</v>
      </c>
      <c r="AC150">
        <v>-20171</v>
      </c>
      <c r="AD150">
        <v>-21155</v>
      </c>
      <c r="AE150">
        <v>-267</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2"/>
    </row>
    <row r="153" spans="1:47" ht="18" x14ac:dyDescent="0.2">
      <c r="A153" s="22"/>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2"/>
    </row>
    <row r="162" spans="1:1" ht="18" x14ac:dyDescent="0.2">
      <c r="A162" s="23"/>
    </row>
    <row r="163" spans="1:1" ht="18" x14ac:dyDescent="0.2">
      <c r="A163" s="22"/>
    </row>
    <row r="164" spans="1:1" ht="18" x14ac:dyDescent="0.2">
      <c r="A164" s="22"/>
    </row>
    <row r="165" spans="1:1" ht="18" x14ac:dyDescent="0.2">
      <c r="A165" s="22"/>
    </row>
    <row r="166" spans="1:1" ht="18" x14ac:dyDescent="0.2">
      <c r="A166" s="22"/>
    </row>
  </sheetData>
  <sortState xmlns:xlrd2="http://schemas.microsoft.com/office/spreadsheetml/2017/richdata2" columnSort="1" ref="C1:AE64">
    <sortCondition ref="C1:AE1"/>
  </sortState>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22F5E-F142-C849-B339-58A21A359E7C}">
  <dimension ref="A1:AU153"/>
  <sheetViews>
    <sheetView workbookViewId="0"/>
  </sheetViews>
  <sheetFormatPr baseColWidth="10" defaultRowHeight="16" x14ac:dyDescent="0.2"/>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v>1.3408655143236416</v>
      </c>
      <c r="L2" s="41">
        <v>1.3592353718698755</v>
      </c>
      <c r="M2" s="41">
        <v>1.3604586837045582</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72855437.160221055</v>
      </c>
      <c r="D3">
        <f t="shared" ref="D3:J3" si="0">D$2*D90</f>
        <v>85406654.93457447</v>
      </c>
      <c r="E3">
        <f t="shared" si="0"/>
        <v>107961221.67757675</v>
      </c>
      <c r="F3">
        <f t="shared" si="0"/>
        <v>133109001.65251932</v>
      </c>
      <c r="G3">
        <f t="shared" si="0"/>
        <v>167504218.94881201</v>
      </c>
      <c r="H3">
        <f t="shared" si="0"/>
        <v>204459264.98171848</v>
      </c>
      <c r="I3">
        <f t="shared" si="0"/>
        <v>230061808.78199998</v>
      </c>
      <c r="J3">
        <f t="shared" si="0"/>
        <v>213765170</v>
      </c>
      <c r="K3">
        <f t="shared" ref="K3:AU3" si="1">K2*K90</f>
        <v>0</v>
      </c>
      <c r="L3">
        <f t="shared" si="1"/>
        <v>0</v>
      </c>
      <c r="M3">
        <f t="shared" si="1"/>
        <v>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J4" si="2">C$2*C91</f>
        <v>72855437.160221055</v>
      </c>
      <c r="D4">
        <f t="shared" si="2"/>
        <v>85406654.93457447</v>
      </c>
      <c r="E4">
        <f t="shared" si="2"/>
        <v>107961221.67757675</v>
      </c>
      <c r="F4">
        <f t="shared" si="2"/>
        <v>133109001.65251932</v>
      </c>
      <c r="G4">
        <f t="shared" si="2"/>
        <v>167504218.94881201</v>
      </c>
      <c r="H4">
        <f t="shared" si="2"/>
        <v>204459264.98171848</v>
      </c>
      <c r="I4">
        <f t="shared" si="2"/>
        <v>230061808.78199998</v>
      </c>
      <c r="J4">
        <f t="shared" si="2"/>
        <v>213765170</v>
      </c>
    </row>
    <row r="5" spans="1:47" x14ac:dyDescent="0.2">
      <c r="A5" t="s">
        <v>1349</v>
      </c>
      <c r="C5">
        <f t="shared" ref="C5:J5" si="3">C$2*C92</f>
        <v>20790610.360142086</v>
      </c>
      <c r="D5">
        <f t="shared" si="3"/>
        <v>30377234.581240479</v>
      </c>
      <c r="E5">
        <f t="shared" si="3"/>
        <v>46002437.723106191</v>
      </c>
      <c r="F5">
        <f t="shared" si="3"/>
        <v>54949100.150241636</v>
      </c>
      <c r="G5">
        <f t="shared" si="3"/>
        <v>87814904.382680804</v>
      </c>
      <c r="H5">
        <f t="shared" si="3"/>
        <v>90315506.218583092</v>
      </c>
      <c r="I5">
        <f t="shared" si="3"/>
        <v>80671244.497999996</v>
      </c>
      <c r="J5">
        <f t="shared" si="3"/>
        <v>77719680</v>
      </c>
    </row>
    <row r="6" spans="1:47" x14ac:dyDescent="0.2">
      <c r="A6" t="s">
        <v>1350</v>
      </c>
      <c r="C6">
        <f t="shared" ref="C6:J6" si="4">C$2*C93</f>
        <v>52064826.800078966</v>
      </c>
      <c r="D6">
        <f t="shared" si="4"/>
        <v>55029420.353333995</v>
      </c>
      <c r="E6">
        <f t="shared" si="4"/>
        <v>61958783.954470567</v>
      </c>
      <c r="F6">
        <f t="shared" si="4"/>
        <v>78159901.502277687</v>
      </c>
      <c r="G6">
        <f t="shared" si="4"/>
        <v>79689314.566131219</v>
      </c>
      <c r="H6">
        <f t="shared" si="4"/>
        <v>114143758.76313539</v>
      </c>
      <c r="I6">
        <f t="shared" si="4"/>
        <v>149390564.28399998</v>
      </c>
      <c r="J6">
        <f t="shared" si="4"/>
        <v>136045490</v>
      </c>
    </row>
    <row r="7" spans="1:47" x14ac:dyDescent="0.2">
      <c r="A7" t="s">
        <v>1287</v>
      </c>
      <c r="C7">
        <f t="shared" ref="C7:J7" si="5">C$2*C94</f>
        <v>76947366.261493593</v>
      </c>
      <c r="D7">
        <f t="shared" si="5"/>
        <v>90875377.403486505</v>
      </c>
      <c r="E7">
        <f t="shared" si="5"/>
        <v>110819809.3714817</v>
      </c>
      <c r="F7">
        <f t="shared" si="5"/>
        <v>153172325.24680674</v>
      </c>
      <c r="G7">
        <f t="shared" si="5"/>
        <v>215026350.27465546</v>
      </c>
      <c r="H7">
        <f t="shared" si="5"/>
        <v>280030835.14577729</v>
      </c>
      <c r="I7">
        <f t="shared" si="5"/>
        <v>337809641.77999997</v>
      </c>
      <c r="J7">
        <f t="shared" si="5"/>
        <v>351620370</v>
      </c>
    </row>
    <row r="8" spans="1:47" x14ac:dyDescent="0.2">
      <c r="A8" s="46" t="s">
        <v>1408</v>
      </c>
      <c r="C8">
        <f t="shared" ref="C8:J8" si="6">C$2*C95</f>
        <v>1.0561650476720592</v>
      </c>
      <c r="D8">
        <f t="shared" si="6"/>
        <v>1.0640315731028378</v>
      </c>
      <c r="E8">
        <f t="shared" si="6"/>
        <v>1.0264779116935343</v>
      </c>
      <c r="F8">
        <f t="shared" si="6"/>
        <v>1.1507285258337574</v>
      </c>
      <c r="G8">
        <f t="shared" si="6"/>
        <v>1.2837070709267677</v>
      </c>
      <c r="H8">
        <f t="shared" si="6"/>
        <v>1.3696167555469592</v>
      </c>
      <c r="I8">
        <f t="shared" si="6"/>
        <v>1.4683429795168601</v>
      </c>
      <c r="J8">
        <f t="shared" si="6"/>
        <v>1.6448908397939666</v>
      </c>
    </row>
    <row r="9" spans="1:47" x14ac:dyDescent="0.2">
      <c r="A9" t="s">
        <v>1333</v>
      </c>
      <c r="C9">
        <f t="shared" ref="C9:J9" si="7">C$2*C96</f>
        <v>40751846.3436196</v>
      </c>
      <c r="D9">
        <f t="shared" si="7"/>
        <v>46629606.183835641</v>
      </c>
      <c r="E9">
        <f t="shared" si="7"/>
        <v>61089217.984889768</v>
      </c>
      <c r="F9">
        <f t="shared" si="7"/>
        <v>73506412.282194704</v>
      </c>
      <c r="G9">
        <f t="shared" si="7"/>
        <v>104631997.16097683</v>
      </c>
      <c r="H9">
        <f t="shared" si="7"/>
        <v>137244362.07639688</v>
      </c>
      <c r="I9">
        <f t="shared" si="7"/>
        <v>144805595.29799998</v>
      </c>
      <c r="J9">
        <f t="shared" si="7"/>
        <v>143781820</v>
      </c>
    </row>
    <row r="10" spans="1:47" x14ac:dyDescent="0.2">
      <c r="A10" s="46" t="s">
        <v>1409</v>
      </c>
      <c r="C10">
        <f t="shared" ref="C10:J10" si="8">C$2*C97</f>
        <v>0.55935216274935806</v>
      </c>
      <c r="D10">
        <f t="shared" si="8"/>
        <v>0.54597157820495501</v>
      </c>
      <c r="E10">
        <f t="shared" si="8"/>
        <v>0.5658440784167027</v>
      </c>
      <c r="F10">
        <f t="shared" si="8"/>
        <v>0.5522272075489153</v>
      </c>
      <c r="G10">
        <f t="shared" si="8"/>
        <v>0.62465290616322655</v>
      </c>
      <c r="H10">
        <f t="shared" si="8"/>
        <v>0.67125528446298799</v>
      </c>
      <c r="I10">
        <f t="shared" si="8"/>
        <v>0.62942039821660989</v>
      </c>
      <c r="J10">
        <f t="shared" si="8"/>
        <v>0.67261574932904178</v>
      </c>
    </row>
    <row r="11" spans="1:47" x14ac:dyDescent="0.2">
      <c r="A11" t="s">
        <v>1334</v>
      </c>
      <c r="C11">
        <f t="shared" ref="C11:J11" si="9">C$2*C98</f>
        <v>18884619.087586433</v>
      </c>
      <c r="D11">
        <f t="shared" si="9"/>
        <v>23776831.320191264</v>
      </c>
      <c r="E11">
        <f t="shared" si="9"/>
        <v>34126362.579774797</v>
      </c>
      <c r="F11">
        <f t="shared" si="9"/>
        <v>51593514.512579255</v>
      </c>
      <c r="G11">
        <f t="shared" si="9"/>
        <v>77732906.675761864</v>
      </c>
      <c r="H11">
        <f t="shared" si="9"/>
        <v>102622269.30432749</v>
      </c>
      <c r="I11">
        <f t="shared" si="9"/>
        <v>105278023.39599998</v>
      </c>
      <c r="J11">
        <f t="shared" si="9"/>
        <v>102667310</v>
      </c>
    </row>
    <row r="12" spans="1:47" x14ac:dyDescent="0.2">
      <c r="A12" t="s">
        <v>1335</v>
      </c>
      <c r="C12">
        <f t="shared" ref="C12:J12" si="10">C$2*C99</f>
        <v>18884619.087586433</v>
      </c>
      <c r="D12">
        <f t="shared" si="10"/>
        <v>23776831.320191264</v>
      </c>
      <c r="E12">
        <f t="shared" si="10"/>
        <v>34126362.579774797</v>
      </c>
      <c r="F12">
        <f t="shared" si="10"/>
        <v>51593514.512579255</v>
      </c>
      <c r="G12">
        <f t="shared" si="10"/>
        <v>77732906.675761864</v>
      </c>
      <c r="H12">
        <f t="shared" si="10"/>
        <v>102622269.30432749</v>
      </c>
      <c r="I12">
        <f t="shared" si="10"/>
        <v>105278023.39599998</v>
      </c>
      <c r="J12">
        <f t="shared" si="10"/>
        <v>102667310</v>
      </c>
    </row>
    <row r="13" spans="1:47" x14ac:dyDescent="0.2">
      <c r="A13" s="46" t="s">
        <v>1410</v>
      </c>
      <c r="C13">
        <f t="shared" ref="C13:J13" si="11">C$2*C100</f>
        <v>0.25920672256836585</v>
      </c>
      <c r="D13">
        <f t="shared" si="11"/>
        <v>0.2783955341466709</v>
      </c>
      <c r="E13">
        <f t="shared" si="11"/>
        <v>0.31609833650912406</v>
      </c>
      <c r="F13">
        <f t="shared" si="11"/>
        <v>0.38760349692400203</v>
      </c>
      <c r="G13">
        <f t="shared" si="11"/>
        <v>0.46406536601634152</v>
      </c>
      <c r="H13">
        <f t="shared" si="11"/>
        <v>0.50192036694205744</v>
      </c>
      <c r="I13">
        <f t="shared" si="11"/>
        <v>0.45760756186942114</v>
      </c>
      <c r="J13">
        <f t="shared" si="11"/>
        <v>0.48028081469025102</v>
      </c>
    </row>
    <row r="14" spans="1:47" x14ac:dyDescent="0.2">
      <c r="A14" t="s">
        <v>1354</v>
      </c>
      <c r="C14">
        <f t="shared" ref="C14:J14" si="12">C$2*C101</f>
        <v>21867227.256033167</v>
      </c>
      <c r="D14">
        <f t="shared" si="12"/>
        <v>22852774.863644373</v>
      </c>
      <c r="E14">
        <f t="shared" si="12"/>
        <v>26962855.405114967</v>
      </c>
      <c r="F14">
        <f t="shared" si="12"/>
        <v>21912897.769615442</v>
      </c>
      <c r="G14">
        <f t="shared" si="12"/>
        <v>26899090.485214971</v>
      </c>
      <c r="H14">
        <f t="shared" si="12"/>
        <v>34622092.772069395</v>
      </c>
      <c r="I14">
        <f t="shared" si="12"/>
        <v>39527571.901999995</v>
      </c>
      <c r="J14">
        <f t="shared" si="12"/>
        <v>41114510</v>
      </c>
    </row>
    <row r="15" spans="1:47" x14ac:dyDescent="0.2">
      <c r="A15" t="s">
        <v>1336</v>
      </c>
      <c r="C15">
        <f t="shared" ref="C15:J15" si="13">C$2*C102</f>
        <v>36195519.917873994</v>
      </c>
      <c r="D15">
        <f t="shared" si="13"/>
        <v>44245771.219650872</v>
      </c>
      <c r="E15">
        <f t="shared" si="13"/>
        <v>49730591.386591941</v>
      </c>
      <c r="F15">
        <f t="shared" si="13"/>
        <v>79665912.964612037</v>
      </c>
      <c r="G15">
        <f t="shared" si="13"/>
        <v>110394353.11367863</v>
      </c>
      <c r="H15">
        <f t="shared" si="13"/>
        <v>142786473.06938037</v>
      </c>
      <c r="I15">
        <f t="shared" si="13"/>
        <v>193004046.48199996</v>
      </c>
      <c r="J15">
        <f t="shared" si="13"/>
        <v>207838550</v>
      </c>
    </row>
    <row r="16" spans="1:47" x14ac:dyDescent="0.2">
      <c r="A16" s="46"/>
      <c r="C16">
        <f t="shared" ref="C16:J16" si="14">C$2*C103</f>
        <v>0.49681288492270126</v>
      </c>
      <c r="D16">
        <f t="shared" si="14"/>
        <v>0.51805999489788257</v>
      </c>
      <c r="E16">
        <f t="shared" si="14"/>
        <v>0.46063383327683161</v>
      </c>
      <c r="F16">
        <f t="shared" si="14"/>
        <v>0.5985013182848421</v>
      </c>
      <c r="G16">
        <f t="shared" si="14"/>
        <v>0.65905416476354117</v>
      </c>
      <c r="H16">
        <f t="shared" si="14"/>
        <v>0.69836147108397117</v>
      </c>
      <c r="I16">
        <f t="shared" si="14"/>
        <v>0.83892258130025021</v>
      </c>
      <c r="J16">
        <f t="shared" si="14"/>
        <v>0.97227509046492477</v>
      </c>
    </row>
    <row r="17" spans="1:10" x14ac:dyDescent="0.2">
      <c r="A17" t="s">
        <v>1293</v>
      </c>
      <c r="C17">
        <f t="shared" ref="C17:J17" si="15">C$2*C104</f>
        <v>-24882539.461414624</v>
      </c>
      <c r="D17">
        <f t="shared" si="15"/>
        <v>-35845957.050152518</v>
      </c>
      <c r="E17">
        <f t="shared" si="15"/>
        <v>-48861025.417011142</v>
      </c>
      <c r="F17">
        <f t="shared" si="15"/>
        <v>-75012423.744529039</v>
      </c>
      <c r="G17">
        <f t="shared" si="15"/>
        <v>-135337035.70852426</v>
      </c>
      <c r="H17">
        <f t="shared" si="15"/>
        <v>-165887076.38264188</v>
      </c>
      <c r="I17">
        <f t="shared" si="15"/>
        <v>-188419077.49599996</v>
      </c>
      <c r="J17">
        <f t="shared" si="15"/>
        <v>-215574880</v>
      </c>
    </row>
    <row r="18" spans="1:10" x14ac:dyDescent="0.2">
      <c r="A18" t="s">
        <v>1295</v>
      </c>
      <c r="C18">
        <f t="shared" ref="C18:J18" si="16">C$2*C105</f>
        <v>469629.9703826218</v>
      </c>
      <c r="D18">
        <f t="shared" si="16"/>
        <v>554946.52660860377</v>
      </c>
      <c r="E18">
        <f t="shared" si="16"/>
        <v>2370166.7501781462</v>
      </c>
      <c r="F18">
        <f t="shared" si="16"/>
        <v>2774361.2629920538</v>
      </c>
      <c r="G18">
        <f t="shared" si="16"/>
        <v>1283627.0267662404</v>
      </c>
      <c r="H18">
        <f t="shared" si="16"/>
        <v>0</v>
      </c>
      <c r="I18">
        <f t="shared" si="16"/>
        <v>0</v>
      </c>
      <c r="J18">
        <f t="shared" si="16"/>
        <v>0</v>
      </c>
    </row>
    <row r="19" spans="1:10" x14ac:dyDescent="0.2">
      <c r="A19" t="s">
        <v>1337</v>
      </c>
      <c r="C19">
        <f t="shared" ref="C19:J19" si="17">C$2*C106</f>
        <v>469629.9703826218</v>
      </c>
      <c r="D19">
        <f t="shared" si="17"/>
        <v>554946.52660860377</v>
      </c>
      <c r="E19">
        <f t="shared" si="17"/>
        <v>2370166.7501781462</v>
      </c>
      <c r="F19">
        <f t="shared" si="17"/>
        <v>2774361.2629920538</v>
      </c>
      <c r="G19">
        <f t="shared" si="17"/>
        <v>1283627.0267662404</v>
      </c>
      <c r="H19">
        <f t="shared" si="17"/>
        <v>0</v>
      </c>
      <c r="I19">
        <f t="shared" si="17"/>
        <v>0</v>
      </c>
      <c r="J19">
        <f t="shared" si="17"/>
        <v>0</v>
      </c>
    </row>
    <row r="20" spans="1:10" x14ac:dyDescent="0.2">
      <c r="A20" t="s">
        <v>1298</v>
      </c>
      <c r="C20">
        <f t="shared" ref="C20:J20" si="18">C$2*C107</f>
        <v>2095674.6867770478</v>
      </c>
      <c r="D20">
        <f t="shared" si="18"/>
        <v>-1040684.9413537789</v>
      </c>
      <c r="E20">
        <f t="shared" si="18"/>
        <v>13712386.443389541</v>
      </c>
      <c r="F20">
        <f t="shared" si="18"/>
        <v>42636255.82327424</v>
      </c>
      <c r="G20">
        <f t="shared" si="18"/>
        <v>12915206.650576128</v>
      </c>
      <c r="H20">
        <f t="shared" si="18"/>
        <v>-2605526.5952741997</v>
      </c>
      <c r="I20">
        <f t="shared" si="18"/>
        <v>233991630.50899997</v>
      </c>
      <c r="J20">
        <f t="shared" si="18"/>
        <v>24292550</v>
      </c>
    </row>
    <row r="21" spans="1:10" x14ac:dyDescent="0.2">
      <c r="A21" t="s">
        <v>1339</v>
      </c>
      <c r="C21">
        <f t="shared" ref="C21:J21" si="19">C$2*C108</f>
        <v>-2146692.9843952158</v>
      </c>
      <c r="D21">
        <f t="shared" si="19"/>
        <v>-1040684.9413537789</v>
      </c>
      <c r="E21">
        <f t="shared" si="19"/>
        <v>12522254.789812334</v>
      </c>
      <c r="F21">
        <f t="shared" si="19"/>
        <v>34803272.248532802</v>
      </c>
      <c r="G21">
        <f t="shared" si="19"/>
        <v>13794436.515645908</v>
      </c>
      <c r="H21">
        <f t="shared" si="19"/>
        <v>-20432932.761898797</v>
      </c>
      <c r="I21">
        <f t="shared" si="19"/>
        <v>56766333.246999994</v>
      </c>
      <c r="J21">
        <f t="shared" si="19"/>
        <v>5853490</v>
      </c>
    </row>
    <row r="22" spans="1:10" x14ac:dyDescent="0.2">
      <c r="A22" t="s">
        <v>1340</v>
      </c>
      <c r="C22">
        <f t="shared" ref="C22:J22" si="20">C$2*C109</f>
        <v>4242367.6711722631</v>
      </c>
      <c r="D22">
        <f t="shared" si="20"/>
        <v>0</v>
      </c>
      <c r="E22">
        <f t="shared" si="20"/>
        <v>1190131.6535772053</v>
      </c>
      <c r="F22">
        <f t="shared" si="20"/>
        <v>5058622.311749381</v>
      </c>
      <c r="G22">
        <f t="shared" si="20"/>
        <v>-2162856.8918360211</v>
      </c>
      <c r="H22">
        <f t="shared" si="20"/>
        <v>13360950.559027499</v>
      </c>
      <c r="I22">
        <f t="shared" si="20"/>
        <v>156314738.15099999</v>
      </c>
      <c r="J22">
        <f t="shared" si="20"/>
        <v>0</v>
      </c>
    </row>
    <row r="23" spans="1:10" x14ac:dyDescent="0.2">
      <c r="A23" t="s">
        <v>1344</v>
      </c>
      <c r="C23">
        <f t="shared" ref="C23:J23" si="21">C$2*C110</f>
        <v>0</v>
      </c>
      <c r="D23">
        <f t="shared" si="21"/>
        <v>0</v>
      </c>
      <c r="E23">
        <f t="shared" si="21"/>
        <v>0</v>
      </c>
      <c r="F23">
        <f t="shared" si="21"/>
        <v>2774361.2629920538</v>
      </c>
      <c r="G23">
        <f t="shared" si="21"/>
        <v>1283627.0267662404</v>
      </c>
      <c r="H23">
        <f t="shared" si="21"/>
        <v>4466455.6075970996</v>
      </c>
      <c r="I23">
        <f t="shared" si="21"/>
        <v>20910559.110999998</v>
      </c>
      <c r="J23">
        <f t="shared" si="21"/>
        <v>18439060</v>
      </c>
    </row>
    <row r="24" spans="1:10" x14ac:dyDescent="0.2">
      <c r="A24" t="s">
        <v>1304</v>
      </c>
      <c r="C24">
        <f t="shared" ref="C24:J24" si="22">C$2*C111</f>
        <v>-22317234.804254953</v>
      </c>
      <c r="D24">
        <f t="shared" si="22"/>
        <v>-36331695.464897692</v>
      </c>
      <c r="E24">
        <f t="shared" si="22"/>
        <v>-32778472.223443456</v>
      </c>
      <c r="F24">
        <f t="shared" si="22"/>
        <v>-32376167.921254802</v>
      </c>
      <c r="G24">
        <f t="shared" si="22"/>
        <v>-122421829.05794813</v>
      </c>
      <c r="H24">
        <f t="shared" si="22"/>
        <v>-168492602.97791609</v>
      </c>
      <c r="I24">
        <f t="shared" si="22"/>
        <v>45572553.012999997</v>
      </c>
      <c r="J24">
        <f t="shared" si="22"/>
        <v>-191282330</v>
      </c>
    </row>
    <row r="25" spans="1:10" x14ac:dyDescent="0.2">
      <c r="A25" t="s">
        <v>1305</v>
      </c>
      <c r="C25">
        <f t="shared" ref="C25:J25" si="23">C$2*C112</f>
        <v>434309.61049312103</v>
      </c>
      <c r="D25">
        <f t="shared" si="23"/>
        <v>98685.640990444546</v>
      </c>
      <c r="E25">
        <f t="shared" si="23"/>
        <v>-367262.26001162967</v>
      </c>
      <c r="F25">
        <f t="shared" si="23"/>
        <v>424835.61284165934</v>
      </c>
      <c r="G25">
        <f t="shared" si="23"/>
        <v>499120.82119292789</v>
      </c>
      <c r="H25">
        <f t="shared" si="23"/>
        <v>71183.076974099997</v>
      </c>
      <c r="I25">
        <f t="shared" si="23"/>
        <v>2334957.5729999999</v>
      </c>
      <c r="J25">
        <f t="shared" si="23"/>
        <v>1454360</v>
      </c>
    </row>
    <row r="26" spans="1:10" x14ac:dyDescent="0.2">
      <c r="A26" t="s">
        <v>1306</v>
      </c>
      <c r="C26">
        <f t="shared" ref="C26:J26" si="24">C$2*C113</f>
        <v>-22751544.414748076</v>
      </c>
      <c r="D26">
        <f t="shared" si="24"/>
        <v>-36430381.105888136</v>
      </c>
      <c r="E26">
        <f t="shared" si="24"/>
        <v>-31010312.682975095</v>
      </c>
      <c r="F26">
        <f t="shared" si="24"/>
        <v>-30123923.469407283</v>
      </c>
      <c r="G26">
        <f t="shared" si="24"/>
        <v>-121917850.61319128</v>
      </c>
      <c r="H26">
        <f t="shared" si="24"/>
        <v>-168563786.05489019</v>
      </c>
      <c r="I26">
        <f t="shared" si="24"/>
        <v>43237595.439999998</v>
      </c>
      <c r="J26">
        <f t="shared" si="24"/>
        <v>-192736690</v>
      </c>
    </row>
    <row r="27" spans="1:10" x14ac:dyDescent="0.2">
      <c r="A27" t="s">
        <v>1345</v>
      </c>
      <c r="C27">
        <f t="shared" ref="C27:J27" si="25">C$2*C114</f>
        <v>-22751544.414748076</v>
      </c>
      <c r="D27">
        <f t="shared" si="25"/>
        <v>-36430381.105888136</v>
      </c>
      <c r="E27">
        <f t="shared" si="25"/>
        <v>-31010312.682975095</v>
      </c>
      <c r="F27">
        <f t="shared" si="25"/>
        <v>-30123923.469407283</v>
      </c>
      <c r="G27">
        <f t="shared" si="25"/>
        <v>-121917850.61319128</v>
      </c>
      <c r="H27">
        <f t="shared" si="25"/>
        <v>-168563786.05489019</v>
      </c>
      <c r="I27">
        <f t="shared" si="25"/>
        <v>43237595.439999998</v>
      </c>
      <c r="J27">
        <f t="shared" si="25"/>
        <v>-192736690</v>
      </c>
    </row>
    <row r="28" spans="1:10" x14ac:dyDescent="0.2">
      <c r="A28" t="s">
        <v>1346</v>
      </c>
      <c r="C28">
        <f t="shared" ref="C28:J28" si="26">C$2*C115</f>
        <v>-22751544.414748076</v>
      </c>
      <c r="D28">
        <f t="shared" si="26"/>
        <v>-36430381.105888136</v>
      </c>
      <c r="E28">
        <f t="shared" si="26"/>
        <v>-32411209.963431824</v>
      </c>
      <c r="F28">
        <f t="shared" si="26"/>
        <v>-32801003.534096465</v>
      </c>
      <c r="G28">
        <f t="shared" si="26"/>
        <v>-122920949.87914105</v>
      </c>
      <c r="H28">
        <f t="shared" si="26"/>
        <v>-168563786.05489019</v>
      </c>
      <c r="I28">
        <f t="shared" si="26"/>
        <v>43237595.439999998</v>
      </c>
      <c r="J28">
        <f t="shared" si="26"/>
        <v>-192736690</v>
      </c>
    </row>
    <row r="29" spans="1:10" x14ac:dyDescent="0.2">
      <c r="A29" t="s">
        <v>1347</v>
      </c>
      <c r="C29">
        <f t="shared" ref="C29:J29" si="27">C$2*C116</f>
        <v>-22751544.414748076</v>
      </c>
      <c r="D29">
        <f t="shared" si="27"/>
        <v>-36430381.105888136</v>
      </c>
      <c r="E29">
        <f t="shared" si="27"/>
        <v>-32411209.963431824</v>
      </c>
      <c r="F29">
        <f t="shared" si="27"/>
        <v>-32801003.534096465</v>
      </c>
      <c r="G29">
        <f t="shared" si="27"/>
        <v>-122920949.87914105</v>
      </c>
      <c r="H29">
        <f t="shared" si="27"/>
        <v>-168563786.05489019</v>
      </c>
      <c r="I29">
        <f t="shared" si="27"/>
        <v>43237595.439999998</v>
      </c>
      <c r="J29">
        <f t="shared" si="27"/>
        <v>-192736690</v>
      </c>
    </row>
    <row r="30" spans="1:10" x14ac:dyDescent="0.2">
      <c r="A30" t="s">
        <v>1362</v>
      </c>
      <c r="C30">
        <f t="shared" ref="C30:J30" si="28">C$2*C117</f>
        <v>0</v>
      </c>
      <c r="D30">
        <f t="shared" si="28"/>
        <v>0</v>
      </c>
      <c r="E30">
        <f t="shared" si="28"/>
        <v>1400897.2804567316</v>
      </c>
      <c r="F30">
        <f t="shared" si="28"/>
        <v>2677080.0646891808</v>
      </c>
      <c r="G30">
        <f t="shared" si="28"/>
        <v>1003099.2659497773</v>
      </c>
      <c r="H30">
        <f t="shared" si="28"/>
        <v>3389.6703320999995</v>
      </c>
      <c r="I30">
        <f t="shared" si="28"/>
        <v>0</v>
      </c>
      <c r="J30">
        <f t="shared" si="28"/>
        <v>0</v>
      </c>
    </row>
    <row r="31" spans="1:10" x14ac:dyDescent="0.2">
      <c r="A31" t="s">
        <v>1312</v>
      </c>
      <c r="C31">
        <f t="shared" ref="C31:J31" si="29">C$2*C118</f>
        <v>-22751544.414748076</v>
      </c>
      <c r="D31">
        <f t="shared" si="29"/>
        <v>-36430381.105888136</v>
      </c>
      <c r="E31">
        <f t="shared" si="29"/>
        <v>-31010312.682975095</v>
      </c>
      <c r="F31">
        <f t="shared" si="29"/>
        <v>-30123923.469407283</v>
      </c>
      <c r="G31">
        <f t="shared" si="29"/>
        <v>-121917850.61319128</v>
      </c>
      <c r="H31">
        <f t="shared" si="29"/>
        <v>-168563786.05489019</v>
      </c>
      <c r="I31">
        <f t="shared" si="29"/>
        <v>43237595.439999998</v>
      </c>
      <c r="J31">
        <f t="shared" si="29"/>
        <v>-192736690</v>
      </c>
    </row>
    <row r="32" spans="1:10" x14ac:dyDescent="0.2">
      <c r="A32" t="s">
        <v>1313</v>
      </c>
      <c r="C32">
        <f t="shared" ref="C32:J32" si="30">C$2*C119</f>
        <v>-0.56381759675462395</v>
      </c>
      <c r="D32">
        <f t="shared" si="30"/>
        <v>-0.75103617688831825</v>
      </c>
      <c r="E32">
        <f t="shared" si="30"/>
        <v>-0.52123475389966678</v>
      </c>
      <c r="F32">
        <f t="shared" si="30"/>
        <v>-0.50487710511617478</v>
      </c>
      <c r="G32">
        <f t="shared" si="30"/>
        <v>-1.724456365192111</v>
      </c>
      <c r="H32">
        <f t="shared" si="30"/>
        <v>-2.37276923247</v>
      </c>
      <c r="I32">
        <f t="shared" si="30"/>
        <v>0.60524138999999988</v>
      </c>
      <c r="J32">
        <f t="shared" si="30"/>
        <v>-2.6471</v>
      </c>
    </row>
    <row r="33" spans="1:10" x14ac:dyDescent="0.2">
      <c r="A33" s="46" t="s">
        <v>1411</v>
      </c>
      <c r="C33">
        <f t="shared" ref="C33:J33" si="31">C$2*C120</f>
        <v>-7.7388540750184048E-9</v>
      </c>
      <c r="D33">
        <f t="shared" si="31"/>
        <v>-8.7936493644862626E-9</v>
      </c>
      <c r="E33">
        <f t="shared" si="31"/>
        <v>-4.8279812491963098E-9</v>
      </c>
      <c r="F33">
        <f t="shared" si="31"/>
        <v>-3.7929598963874368E-9</v>
      </c>
      <c r="G33">
        <f t="shared" si="31"/>
        <v>-1.0295002573750644E-8</v>
      </c>
      <c r="H33">
        <f t="shared" si="31"/>
        <v>-1.1605095189411732E-8</v>
      </c>
      <c r="I33">
        <f t="shared" si="31"/>
        <v>2.6307773254686936E-9</v>
      </c>
      <c r="J33">
        <f t="shared" si="31"/>
        <v>-1.2383214721088566E-8</v>
      </c>
    </row>
    <row r="34" spans="1:10" x14ac:dyDescent="0.2">
      <c r="A34" t="s">
        <v>1314</v>
      </c>
      <c r="C34">
        <f t="shared" ref="C34:J34" si="32">C$2*C121</f>
        <v>-0.56381759675462395</v>
      </c>
      <c r="D34">
        <f t="shared" si="32"/>
        <v>-0.75103617688831825</v>
      </c>
      <c r="E34">
        <f t="shared" si="32"/>
        <v>-0.52123475389966678</v>
      </c>
      <c r="F34">
        <f t="shared" si="32"/>
        <v>-0.50487710511617478</v>
      </c>
      <c r="G34">
        <f t="shared" si="32"/>
        <v>-1.724456365192111</v>
      </c>
      <c r="H34">
        <f t="shared" si="32"/>
        <v>-2.37276923247</v>
      </c>
      <c r="I34">
        <f t="shared" si="32"/>
        <v>0.57338657999999998</v>
      </c>
      <c r="J34">
        <f t="shared" si="32"/>
        <v>-2.6471</v>
      </c>
    </row>
    <row r="35" spans="1:10" x14ac:dyDescent="0.2">
      <c r="A35" t="s">
        <v>1315</v>
      </c>
      <c r="C35">
        <f t="shared" ref="C35:J35" si="33">C$2*C122</f>
        <v>52830051.554215342</v>
      </c>
      <c r="D35">
        <f t="shared" si="33"/>
        <v>62115112.176401272</v>
      </c>
      <c r="E35">
        <f t="shared" si="33"/>
        <v>75174982.6776793</v>
      </c>
      <c r="F35">
        <f t="shared" si="33"/>
        <v>73914818.455191329</v>
      </c>
      <c r="G35">
        <f t="shared" si="33"/>
        <v>85730923.15346396</v>
      </c>
      <c r="H35">
        <f t="shared" si="33"/>
        <v>80418142.272807479</v>
      </c>
      <c r="I35">
        <f t="shared" si="33"/>
        <v>76214014.361926988</v>
      </c>
      <c r="J35">
        <f t="shared" si="33"/>
        <v>74850403.850000009</v>
      </c>
    </row>
    <row r="36" spans="1:10" x14ac:dyDescent="0.2">
      <c r="A36" t="s">
        <v>1316</v>
      </c>
      <c r="C36">
        <f t="shared" ref="C36:J36" si="34">C$2*C123</f>
        <v>52830051.554215342</v>
      </c>
      <c r="D36">
        <f t="shared" si="34"/>
        <v>62115112.176401272</v>
      </c>
      <c r="E36">
        <f t="shared" si="34"/>
        <v>75174982.6776793</v>
      </c>
      <c r="F36">
        <f t="shared" si="34"/>
        <v>73914818.455191329</v>
      </c>
      <c r="G36">
        <f t="shared" si="34"/>
        <v>85730923.15346396</v>
      </c>
      <c r="H36">
        <f t="shared" si="34"/>
        <v>80418142.272807479</v>
      </c>
      <c r="I36">
        <f t="shared" si="34"/>
        <v>79623025.872831985</v>
      </c>
      <c r="J36">
        <f t="shared" si="34"/>
        <v>74850403.850000009</v>
      </c>
    </row>
    <row r="37" spans="1:10" x14ac:dyDescent="0.2">
      <c r="A37" t="s">
        <v>1317</v>
      </c>
      <c r="C37">
        <f t="shared" ref="C37:J37" si="35">C$2*C124</f>
        <v>-24882539.461414624</v>
      </c>
      <c r="D37">
        <f t="shared" si="35"/>
        <v>-35845957.050152518</v>
      </c>
      <c r="E37">
        <f t="shared" si="35"/>
        <v>-48861025.417011142</v>
      </c>
      <c r="F37">
        <f t="shared" si="35"/>
        <v>-75012423.744529039</v>
      </c>
      <c r="G37">
        <f t="shared" si="35"/>
        <v>-135337035.70852426</v>
      </c>
      <c r="H37">
        <f t="shared" si="35"/>
        <v>-165887076.38264188</v>
      </c>
      <c r="I37">
        <f t="shared" si="35"/>
        <v>-188419077.49599996</v>
      </c>
      <c r="J37">
        <f t="shared" si="35"/>
        <v>-215574880</v>
      </c>
    </row>
    <row r="38" spans="1:10" x14ac:dyDescent="0.2">
      <c r="A38" t="s">
        <v>1318</v>
      </c>
      <c r="C38">
        <f t="shared" ref="C38:J38" si="36">C$2*C125</f>
        <v>97737976.621635675</v>
      </c>
      <c r="D38">
        <f t="shared" si="36"/>
        <v>121252611.984727</v>
      </c>
      <c r="E38">
        <f t="shared" si="36"/>
        <v>156822247.09458789</v>
      </c>
      <c r="F38">
        <f t="shared" si="36"/>
        <v>208121425.39704835</v>
      </c>
      <c r="G38">
        <f t="shared" si="36"/>
        <v>302841254.65733629</v>
      </c>
      <c r="H38">
        <f t="shared" si="36"/>
        <v>370346341.36436039</v>
      </c>
      <c r="I38">
        <f t="shared" si="36"/>
        <v>418480886.27799994</v>
      </c>
      <c r="J38">
        <f t="shared" si="36"/>
        <v>429340050</v>
      </c>
    </row>
    <row r="39" spans="1:10" x14ac:dyDescent="0.2">
      <c r="A39" t="s">
        <v>1319</v>
      </c>
      <c r="C39">
        <f t="shared" ref="C39:J39" si="37">C$2*C126</f>
        <v>-22751544.414748076</v>
      </c>
      <c r="D39">
        <f t="shared" si="37"/>
        <v>-36430381.105888136</v>
      </c>
      <c r="E39">
        <f t="shared" si="37"/>
        <v>-31010312.682975095</v>
      </c>
      <c r="F39">
        <f t="shared" si="37"/>
        <v>-30123923.469407283</v>
      </c>
      <c r="G39">
        <f t="shared" si="37"/>
        <v>-121917850.61319128</v>
      </c>
      <c r="H39">
        <f t="shared" si="37"/>
        <v>-168563786.05489019</v>
      </c>
      <c r="I39">
        <f t="shared" si="37"/>
        <v>43237595.439999998</v>
      </c>
      <c r="J39">
        <f t="shared" si="37"/>
        <v>-192736690</v>
      </c>
    </row>
    <row r="40" spans="1:10" x14ac:dyDescent="0.2">
      <c r="A40" t="s">
        <v>1320</v>
      </c>
      <c r="C40">
        <f t="shared" ref="C40:J40" si="38">C$2*C127</f>
        <v>-21463528.624110945</v>
      </c>
      <c r="D40">
        <f t="shared" si="38"/>
        <v>-35670681.098699875</v>
      </c>
      <c r="E40">
        <f t="shared" si="38"/>
        <v>-43419867.179679118</v>
      </c>
      <c r="F40">
        <f t="shared" si="38"/>
        <v>-55530312.210836232</v>
      </c>
      <c r="G40">
        <f t="shared" si="38"/>
        <v>-131987789.26961279</v>
      </c>
      <c r="H40">
        <f t="shared" si="38"/>
        <v>-152421769.17299014</v>
      </c>
      <c r="I40">
        <f t="shared" si="38"/>
        <v>-10633654.811402999</v>
      </c>
      <c r="J40">
        <f t="shared" si="38"/>
        <v>-197360947.09999999</v>
      </c>
    </row>
    <row r="41" spans="1:10" x14ac:dyDescent="0.2">
      <c r="A41" t="s">
        <v>1321</v>
      </c>
      <c r="C41">
        <f t="shared" ref="C41:J41" si="39">C$2*C128</f>
        <v>469629.9703826218</v>
      </c>
      <c r="D41">
        <f t="shared" si="39"/>
        <v>554946.52660860377</v>
      </c>
      <c r="E41">
        <f t="shared" si="39"/>
        <v>2370166.7501781462</v>
      </c>
      <c r="F41">
        <f t="shared" si="39"/>
        <v>2774361.2629920538</v>
      </c>
      <c r="G41">
        <f t="shared" si="39"/>
        <v>1283627.0267662404</v>
      </c>
      <c r="H41">
        <f t="shared" si="39"/>
        <v>0</v>
      </c>
      <c r="I41">
        <f t="shared" si="39"/>
        <v>0</v>
      </c>
      <c r="J41">
        <f t="shared" si="39"/>
        <v>0</v>
      </c>
    </row>
    <row r="90" spans="1:47" x14ac:dyDescent="0.2">
      <c r="A90" t="s">
        <v>1285</v>
      </c>
      <c r="B90" s="19">
        <v>237917000</v>
      </c>
      <c r="C90" s="19">
        <v>55693000</v>
      </c>
      <c r="D90" s="19">
        <v>66639000</v>
      </c>
      <c r="E90" s="19">
        <v>85543000</v>
      </c>
      <c r="F90" s="19">
        <v>108095000</v>
      </c>
      <c r="G90" s="19">
        <v>137931000</v>
      </c>
      <c r="H90" s="19">
        <v>180955000</v>
      </c>
      <c r="I90" s="19">
        <v>216666000</v>
      </c>
      <c r="J90" s="19">
        <v>207539000</v>
      </c>
    </row>
    <row r="91" spans="1:47" x14ac:dyDescent="0.2">
      <c r="A91" t="s">
        <v>1332</v>
      </c>
      <c r="B91" s="19">
        <v>237917000</v>
      </c>
      <c r="C91" s="19">
        <v>55693000</v>
      </c>
      <c r="D91" s="19">
        <v>66639000</v>
      </c>
      <c r="E91" s="19">
        <v>85543000</v>
      </c>
      <c r="F91" s="19">
        <v>108095000</v>
      </c>
      <c r="G91" s="19">
        <v>137931000</v>
      </c>
      <c r="H91" s="19">
        <v>180955000</v>
      </c>
      <c r="I91" s="19">
        <v>216666000</v>
      </c>
      <c r="J91" s="19">
        <v>207539000</v>
      </c>
    </row>
    <row r="92" spans="1:47" x14ac:dyDescent="0.2">
      <c r="A92" t="s">
        <v>1349</v>
      </c>
      <c r="B92" s="19">
        <v>98777000</v>
      </c>
      <c r="C92" s="19">
        <v>15893000</v>
      </c>
      <c r="D92" s="19">
        <v>23702000</v>
      </c>
      <c r="E92" s="19">
        <v>36450000</v>
      </c>
      <c r="F92" s="19">
        <v>44623000</v>
      </c>
      <c r="G92" s="19">
        <v>72311000</v>
      </c>
      <c r="H92" s="19">
        <v>79933000</v>
      </c>
      <c r="I92" s="19">
        <v>75974000</v>
      </c>
      <c r="J92" s="19">
        <v>75456000</v>
      </c>
    </row>
    <row r="93" spans="1:47" x14ac:dyDescent="0.2">
      <c r="A93" t="s">
        <v>1350</v>
      </c>
      <c r="B93" s="19">
        <v>139140000</v>
      </c>
      <c r="C93" s="19">
        <v>39800000</v>
      </c>
      <c r="D93" s="19">
        <v>42937000</v>
      </c>
      <c r="E93" s="19">
        <v>49093000</v>
      </c>
      <c r="F93" s="19">
        <v>63472000</v>
      </c>
      <c r="G93" s="19">
        <v>65620000</v>
      </c>
      <c r="H93" s="19">
        <v>101022000</v>
      </c>
      <c r="I93" s="19">
        <v>140692000</v>
      </c>
      <c r="J93" s="19">
        <v>132083000</v>
      </c>
    </row>
    <row r="94" spans="1:47" x14ac:dyDescent="0.2">
      <c r="A94" t="s">
        <v>1287</v>
      </c>
      <c r="B94" s="19">
        <v>332066000</v>
      </c>
      <c r="C94" s="19">
        <v>58821000</v>
      </c>
      <c r="D94" s="19">
        <v>70906000</v>
      </c>
      <c r="E94" s="19">
        <v>87808000</v>
      </c>
      <c r="F94" s="19">
        <v>124388000</v>
      </c>
      <c r="G94" s="19">
        <v>177063000</v>
      </c>
      <c r="H94" s="19">
        <v>247839000</v>
      </c>
      <c r="I94" s="19">
        <v>318140000</v>
      </c>
      <c r="J94" s="19">
        <v>341379000</v>
      </c>
    </row>
    <row r="95" spans="1:47" x14ac:dyDescent="0.2">
      <c r="A95" s="46" t="s">
        <v>1408</v>
      </c>
      <c r="B95" s="19"/>
      <c r="C95" s="48">
        <f t="shared" ref="C95:AU95" si="40">C94/C$3</f>
        <v>0.8073659604930099</v>
      </c>
      <c r="D95" s="48">
        <f t="shared" si="40"/>
        <v>0.83021633448022691</v>
      </c>
      <c r="E95" s="48">
        <f t="shared" si="40"/>
        <v>0.8133290697861516</v>
      </c>
      <c r="F95" s="48">
        <f t="shared" si="40"/>
        <v>0.9344822548118461</v>
      </c>
      <c r="G95" s="48">
        <f t="shared" si="40"/>
        <v>1.0570659121971673</v>
      </c>
      <c r="H95" s="48">
        <f t="shared" si="40"/>
        <v>1.2121681060633778</v>
      </c>
      <c r="I95" s="48">
        <f t="shared" si="40"/>
        <v>1.3828457738566267</v>
      </c>
      <c r="J95" s="48">
        <f t="shared" si="40"/>
        <v>1.5969813978582199</v>
      </c>
      <c r="K95" s="48" t="e">
        <f t="shared" si="40"/>
        <v>#DIV/0!</v>
      </c>
      <c r="L95" s="48" t="e">
        <f t="shared" si="40"/>
        <v>#DIV/0!</v>
      </c>
      <c r="M95" s="48" t="e">
        <f t="shared" si="40"/>
        <v>#DIV/0!</v>
      </c>
      <c r="N95" s="48" t="e">
        <f t="shared" si="40"/>
        <v>#DIV/0!</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142745000</v>
      </c>
      <c r="C96" s="19">
        <v>31152000</v>
      </c>
      <c r="D96" s="19">
        <v>36383000</v>
      </c>
      <c r="E96" s="19">
        <v>48404000</v>
      </c>
      <c r="F96" s="19">
        <v>59693000</v>
      </c>
      <c r="G96" s="19">
        <v>86159000</v>
      </c>
      <c r="H96" s="19">
        <v>121467000</v>
      </c>
      <c r="I96" s="19">
        <v>136374000</v>
      </c>
      <c r="J96" s="19">
        <v>139594000</v>
      </c>
    </row>
    <row r="97" spans="1:47" x14ac:dyDescent="0.2">
      <c r="A97" s="46" t="s">
        <v>1409</v>
      </c>
      <c r="B97" s="19"/>
      <c r="C97" s="48">
        <f t="shared" ref="C97:AU97" si="41">C96/C$3</f>
        <v>0.42758648104041491</v>
      </c>
      <c r="D97" s="48">
        <f t="shared" si="41"/>
        <v>0.42599724843305353</v>
      </c>
      <c r="E97" s="48">
        <f t="shared" si="41"/>
        <v>0.44834616770600494</v>
      </c>
      <c r="F97" s="48">
        <f t="shared" si="41"/>
        <v>0.44845201495709819</v>
      </c>
      <c r="G97" s="48">
        <f t="shared" si="41"/>
        <v>0.51436913374898052</v>
      </c>
      <c r="H97" s="48">
        <f t="shared" si="41"/>
        <v>0.59408899866122888</v>
      </c>
      <c r="I97" s="48">
        <f t="shared" si="41"/>
        <v>0.59277113712178153</v>
      </c>
      <c r="J97" s="48">
        <f t="shared" si="41"/>
        <v>0.65302499934858427</v>
      </c>
      <c r="K97" s="48" t="e">
        <f t="shared" si="41"/>
        <v>#DIV/0!</v>
      </c>
      <c r="L97" s="48" t="e">
        <f t="shared" si="41"/>
        <v>#DIV/0!</v>
      </c>
      <c r="M97" s="48" t="e">
        <f t="shared" si="41"/>
        <v>#DIV/0!</v>
      </c>
      <c r="N97" s="48" t="e">
        <f t="shared" si="41"/>
        <v>#DIV/0!</v>
      </c>
      <c r="O97" s="48" t="e">
        <f t="shared" si="41"/>
        <v>#DIV/0!</v>
      </c>
      <c r="P97" s="48" t="e">
        <f t="shared" si="41"/>
        <v>#DIV/0!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101591000</v>
      </c>
      <c r="C98" s="19">
        <v>14436000</v>
      </c>
      <c r="D98" s="19">
        <v>18552000</v>
      </c>
      <c r="E98" s="19">
        <v>27040000</v>
      </c>
      <c r="F98" s="19">
        <v>41898000</v>
      </c>
      <c r="G98" s="19">
        <v>64009000</v>
      </c>
      <c r="H98" s="19">
        <v>90825000</v>
      </c>
      <c r="I98" s="19">
        <v>99148000</v>
      </c>
      <c r="J98" s="19">
        <v>99677000</v>
      </c>
    </row>
    <row r="99" spans="1:47" x14ac:dyDescent="0.2">
      <c r="A99" t="s">
        <v>1335</v>
      </c>
      <c r="B99" s="19">
        <v>101591000</v>
      </c>
      <c r="C99" s="19">
        <v>14436000</v>
      </c>
      <c r="D99" s="19">
        <v>18552000</v>
      </c>
      <c r="E99" s="19">
        <v>27040000</v>
      </c>
      <c r="F99" s="19">
        <v>41898000</v>
      </c>
      <c r="G99" s="19">
        <v>64009000</v>
      </c>
      <c r="H99" s="19">
        <v>90825000</v>
      </c>
      <c r="I99" s="19">
        <v>99148000</v>
      </c>
      <c r="J99" s="19">
        <v>99677000</v>
      </c>
    </row>
    <row r="100" spans="1:47" x14ac:dyDescent="0.2">
      <c r="A100" s="46" t="s">
        <v>1410</v>
      </c>
      <c r="B100" s="19"/>
      <c r="C100" s="48">
        <f t="shared" ref="C100:AU100" si="42">C99/C$3</f>
        <v>0.1981458153665713</v>
      </c>
      <c r="D100" s="48">
        <f t="shared" si="42"/>
        <v>0.21721960676497293</v>
      </c>
      <c r="E100" s="48">
        <f t="shared" si="42"/>
        <v>0.25046030028035643</v>
      </c>
      <c r="F100" s="48">
        <f t="shared" si="42"/>
        <v>0.31476458751733871</v>
      </c>
      <c r="G100" s="48">
        <f t="shared" si="42"/>
        <v>0.38213365849346548</v>
      </c>
      <c r="H100" s="48">
        <f t="shared" si="42"/>
        <v>0.44422051506504745</v>
      </c>
      <c r="I100" s="48">
        <f t="shared" si="42"/>
        <v>0.43096244667862205</v>
      </c>
      <c r="J100" s="48">
        <f t="shared" si="42"/>
        <v>0.46629205309733107</v>
      </c>
      <c r="K100" s="48" t="e">
        <f t="shared" si="42"/>
        <v>#DIV/0!</v>
      </c>
      <c r="L100" s="48" t="e">
        <f t="shared" si="42"/>
        <v>#DIV/0!</v>
      </c>
      <c r="M100" s="48" t="e">
        <f t="shared" si="42"/>
        <v>#DIV/0!</v>
      </c>
      <c r="N100" s="48" t="e">
        <f t="shared" si="42"/>
        <v>#DIV/0!</v>
      </c>
      <c r="O100" s="48" t="e">
        <f t="shared" si="42"/>
        <v>#DIV/0!</v>
      </c>
      <c r="P100" s="48" t="e">
        <f t="shared" si="42"/>
        <v>#DIV/0!</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1354</v>
      </c>
      <c r="B101" s="19">
        <v>41154000</v>
      </c>
      <c r="C101" s="19">
        <v>16716000</v>
      </c>
      <c r="D101" s="19">
        <v>17831000</v>
      </c>
      <c r="E101" s="19">
        <v>21364000</v>
      </c>
      <c r="F101" s="19">
        <v>17795000</v>
      </c>
      <c r="G101" s="19">
        <v>22150000</v>
      </c>
      <c r="H101" s="19">
        <v>30642000</v>
      </c>
      <c r="I101" s="19">
        <v>37226000</v>
      </c>
      <c r="J101" s="19">
        <v>39917000</v>
      </c>
    </row>
    <row r="102" spans="1:47" x14ac:dyDescent="0.2">
      <c r="A102" t="s">
        <v>1336</v>
      </c>
      <c r="B102" s="19">
        <v>189321000</v>
      </c>
      <c r="C102" s="19">
        <v>27669000</v>
      </c>
      <c r="D102" s="19">
        <v>34523000</v>
      </c>
      <c r="E102" s="19">
        <v>39404000</v>
      </c>
      <c r="F102" s="19">
        <v>64695000</v>
      </c>
      <c r="G102" s="19">
        <v>90904000</v>
      </c>
      <c r="H102" s="19">
        <v>126372000</v>
      </c>
      <c r="I102" s="19">
        <v>181766000</v>
      </c>
      <c r="J102" s="19">
        <v>201785000</v>
      </c>
    </row>
    <row r="103" spans="1:47" x14ac:dyDescent="0.2">
      <c r="A103" s="46"/>
      <c r="B103" s="19"/>
      <c r="C103" s="48">
        <f t="shared" ref="C103:AU103" si="43">C102/C$3</f>
        <v>0.37977947945259505</v>
      </c>
      <c r="D103" s="48">
        <f t="shared" si="43"/>
        <v>0.40421908604717333</v>
      </c>
      <c r="E103" s="48">
        <f t="shared" si="43"/>
        <v>0.36498290208014667</v>
      </c>
      <c r="F103" s="48">
        <f t="shared" si="43"/>
        <v>0.48603023985474791</v>
      </c>
      <c r="G103" s="48">
        <f t="shared" si="43"/>
        <v>0.54269677844818676</v>
      </c>
      <c r="H103" s="48">
        <f t="shared" si="43"/>
        <v>0.61807910740214889</v>
      </c>
      <c r="I103" s="48">
        <f t="shared" si="43"/>
        <v>0.79007463673484501</v>
      </c>
      <c r="J103" s="48">
        <f t="shared" si="43"/>
        <v>0.94395639850963564</v>
      </c>
      <c r="K103" s="48" t="e">
        <f t="shared" si="43"/>
        <v>#DIV/0!</v>
      </c>
      <c r="L103" s="48" t="e">
        <f t="shared" si="43"/>
        <v>#DIV/0!</v>
      </c>
      <c r="M103" s="48" t="e">
        <f t="shared" si="43"/>
        <v>#DIV/0!</v>
      </c>
      <c r="N103" s="48" t="e">
        <f t="shared" si="43"/>
        <v>#DIV/0!</v>
      </c>
      <c r="O103" s="48" t="e">
        <f t="shared" si="43"/>
        <v>#DIV/0!</v>
      </c>
      <c r="P103" s="48" t="e">
        <f t="shared" si="43"/>
        <v>#DIV/0!</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1293</v>
      </c>
      <c r="B104" s="19">
        <v>-192926000</v>
      </c>
      <c r="C104" s="19">
        <v>-19021000</v>
      </c>
      <c r="D104" s="19">
        <v>-27969000</v>
      </c>
      <c r="E104" s="19">
        <v>-38715000</v>
      </c>
      <c r="F104" s="19">
        <v>-60916000</v>
      </c>
      <c r="G104" s="19">
        <v>-111443000</v>
      </c>
      <c r="H104" s="19">
        <v>-146817000</v>
      </c>
      <c r="I104" s="19">
        <v>-177448000</v>
      </c>
      <c r="J104" s="19">
        <v>-209296000</v>
      </c>
    </row>
    <row r="105" spans="1:47" x14ac:dyDescent="0.2">
      <c r="A105" t="s">
        <v>1295</v>
      </c>
      <c r="C105" s="19">
        <v>359000</v>
      </c>
      <c r="D105" s="19">
        <v>433000</v>
      </c>
      <c r="E105" s="19">
        <v>1878000</v>
      </c>
      <c r="F105" s="19">
        <v>2253000</v>
      </c>
      <c r="G105" s="19">
        <v>1057000</v>
      </c>
    </row>
    <row r="106" spans="1:47" x14ac:dyDescent="0.2">
      <c r="A106" t="s">
        <v>1337</v>
      </c>
      <c r="C106" s="19">
        <v>359000</v>
      </c>
      <c r="D106" s="19">
        <v>433000</v>
      </c>
      <c r="E106" s="19">
        <v>1878000</v>
      </c>
      <c r="F106" s="19">
        <v>2253000</v>
      </c>
      <c r="G106" s="19">
        <v>1057000</v>
      </c>
    </row>
    <row r="107" spans="1:47" x14ac:dyDescent="0.2">
      <c r="A107" t="s">
        <v>1298</v>
      </c>
      <c r="B107" s="19">
        <v>12781000</v>
      </c>
      <c r="C107" s="19">
        <v>1602000</v>
      </c>
      <c r="D107" s="19">
        <v>-812000</v>
      </c>
      <c r="E107" s="19">
        <v>10865000</v>
      </c>
      <c r="F107" s="19">
        <v>34624000</v>
      </c>
      <c r="G107" s="19">
        <v>10635000</v>
      </c>
      <c r="H107" s="19">
        <v>-2306000</v>
      </c>
      <c r="I107" s="19">
        <v>220367000</v>
      </c>
      <c r="J107" s="19">
        <v>23585000</v>
      </c>
    </row>
    <row r="108" spans="1:47" x14ac:dyDescent="0.2">
      <c r="A108" t="s">
        <v>1339</v>
      </c>
      <c r="B108" s="19">
        <v>-5137000</v>
      </c>
      <c r="C108" s="19">
        <v>-1641000</v>
      </c>
      <c r="D108" s="19">
        <v>-812000</v>
      </c>
      <c r="E108" s="19">
        <v>9922000</v>
      </c>
      <c r="F108" s="19">
        <v>28263000</v>
      </c>
      <c r="G108" s="19">
        <v>11359000</v>
      </c>
      <c r="H108" s="19">
        <v>-18084000</v>
      </c>
      <c r="I108" s="19">
        <v>53461000</v>
      </c>
      <c r="J108" s="19">
        <v>5683000</v>
      </c>
    </row>
    <row r="109" spans="1:47" x14ac:dyDescent="0.2">
      <c r="A109" t="s">
        <v>1340</v>
      </c>
      <c r="B109">
        <v>0</v>
      </c>
      <c r="C109" s="19">
        <v>3243000</v>
      </c>
      <c r="D109">
        <v>0</v>
      </c>
      <c r="E109" s="19">
        <v>943000</v>
      </c>
      <c r="F109" s="19">
        <v>4108000</v>
      </c>
      <c r="G109" s="19">
        <v>-1781000</v>
      </c>
      <c r="H109" s="19">
        <v>11825000</v>
      </c>
      <c r="I109" s="19">
        <v>147213000</v>
      </c>
      <c r="J109">
        <v>0</v>
      </c>
    </row>
    <row r="110" spans="1:47" x14ac:dyDescent="0.2">
      <c r="A110" t="s">
        <v>1344</v>
      </c>
      <c r="B110" s="19">
        <v>17918000</v>
      </c>
      <c r="F110" s="19">
        <v>2253000</v>
      </c>
      <c r="G110" s="19">
        <v>1057000</v>
      </c>
      <c r="H110" s="19">
        <v>3953000</v>
      </c>
      <c r="I110" s="19">
        <v>19693000</v>
      </c>
      <c r="J110" s="19">
        <v>17902000</v>
      </c>
    </row>
    <row r="111" spans="1:47" x14ac:dyDescent="0.2">
      <c r="A111" t="s">
        <v>1304</v>
      </c>
      <c r="B111" s="19">
        <v>-180145000</v>
      </c>
      <c r="C111" s="19">
        <v>-17060000</v>
      </c>
      <c r="D111" s="19">
        <v>-28348000</v>
      </c>
      <c r="E111" s="19">
        <v>-25972000</v>
      </c>
      <c r="F111" s="19">
        <v>-26292000</v>
      </c>
      <c r="G111" s="19">
        <v>-100808000</v>
      </c>
      <c r="H111" s="19">
        <v>-149123000</v>
      </c>
      <c r="I111" s="19">
        <v>42919000</v>
      </c>
      <c r="J111" s="19">
        <v>-185711000</v>
      </c>
    </row>
    <row r="112" spans="1:47" x14ac:dyDescent="0.2">
      <c r="A112" t="s">
        <v>1305</v>
      </c>
      <c r="B112" s="19">
        <v>1188000</v>
      </c>
      <c r="C112" s="19">
        <v>332000</v>
      </c>
      <c r="D112" s="19">
        <v>77000</v>
      </c>
      <c r="E112" s="19">
        <v>-291000</v>
      </c>
      <c r="F112" s="19">
        <v>345000</v>
      </c>
      <c r="G112" s="19">
        <v>411000</v>
      </c>
      <c r="H112" s="19">
        <v>63000</v>
      </c>
      <c r="I112" s="19">
        <v>2199000</v>
      </c>
      <c r="J112" s="19">
        <v>1412000</v>
      </c>
    </row>
    <row r="113" spans="1:47" x14ac:dyDescent="0.2">
      <c r="A113" t="s">
        <v>1306</v>
      </c>
      <c r="B113" s="19">
        <v>-181333000</v>
      </c>
      <c r="C113" s="19">
        <v>-17392000</v>
      </c>
      <c r="D113" s="19">
        <v>-28425000</v>
      </c>
      <c r="E113" s="19">
        <v>-24571000</v>
      </c>
      <c r="F113" s="19">
        <v>-24463000</v>
      </c>
      <c r="G113" s="19">
        <v>-100393000</v>
      </c>
      <c r="H113" s="19">
        <v>-149186000</v>
      </c>
      <c r="I113" s="19">
        <v>40720000</v>
      </c>
      <c r="J113" s="19">
        <v>-187123000</v>
      </c>
    </row>
    <row r="114" spans="1:47" x14ac:dyDescent="0.2">
      <c r="A114" t="s">
        <v>1345</v>
      </c>
      <c r="B114" s="19">
        <v>-181333000</v>
      </c>
      <c r="C114" s="19">
        <v>-17392000</v>
      </c>
      <c r="D114" s="19">
        <v>-28425000</v>
      </c>
      <c r="E114" s="19">
        <v>-24571000</v>
      </c>
      <c r="F114" s="19">
        <v>-24463000</v>
      </c>
      <c r="G114" s="19">
        <v>-100393000</v>
      </c>
      <c r="H114" s="19">
        <v>-149186000</v>
      </c>
      <c r="I114" s="19">
        <v>40720000</v>
      </c>
      <c r="J114" s="19">
        <v>-187123000</v>
      </c>
    </row>
    <row r="115" spans="1:47" x14ac:dyDescent="0.2">
      <c r="A115" t="s">
        <v>1346</v>
      </c>
      <c r="B115" s="19">
        <v>-181333000</v>
      </c>
      <c r="C115" s="19">
        <v>-17392000</v>
      </c>
      <c r="D115" s="19">
        <v>-28425000</v>
      </c>
      <c r="E115" s="19">
        <v>-25681000</v>
      </c>
      <c r="F115" s="19">
        <v>-26637000</v>
      </c>
      <c r="G115" s="19">
        <v>-101219000</v>
      </c>
      <c r="H115" s="19">
        <v>-149186000</v>
      </c>
      <c r="I115" s="19">
        <v>40720000</v>
      </c>
      <c r="J115" s="19">
        <v>-187123000</v>
      </c>
    </row>
    <row r="116" spans="1:47" x14ac:dyDescent="0.2">
      <c r="A116" t="s">
        <v>1347</v>
      </c>
      <c r="B116" s="19">
        <v>-181333000</v>
      </c>
      <c r="C116" s="19">
        <v>-17392000</v>
      </c>
      <c r="D116" s="19">
        <v>-28425000</v>
      </c>
      <c r="E116" s="19">
        <v>-25681000</v>
      </c>
      <c r="F116" s="19">
        <v>-26637000</v>
      </c>
      <c r="G116" s="19">
        <v>-101219000</v>
      </c>
      <c r="H116" s="19">
        <v>-149186000</v>
      </c>
      <c r="I116" s="19">
        <v>40720000</v>
      </c>
      <c r="J116" s="19">
        <v>-187123000</v>
      </c>
    </row>
    <row r="117" spans="1:47" x14ac:dyDescent="0.2">
      <c r="A117" t="s">
        <v>1362</v>
      </c>
      <c r="D117">
        <v>0</v>
      </c>
      <c r="E117" s="19">
        <v>1110000</v>
      </c>
      <c r="F117" s="19">
        <v>2174000</v>
      </c>
      <c r="G117" s="19">
        <v>826000</v>
      </c>
      <c r="H117" s="19">
        <v>3000</v>
      </c>
      <c r="I117">
        <v>0</v>
      </c>
    </row>
    <row r="118" spans="1:47" x14ac:dyDescent="0.2">
      <c r="A118" t="s">
        <v>1312</v>
      </c>
      <c r="B118" s="19">
        <v>-181333000</v>
      </c>
      <c r="C118" s="19">
        <v>-17392000</v>
      </c>
      <c r="D118" s="19">
        <v>-28425000</v>
      </c>
      <c r="E118" s="19">
        <v>-24571000</v>
      </c>
      <c r="F118" s="19">
        <v>-24463000</v>
      </c>
      <c r="G118" s="19">
        <v>-100393000</v>
      </c>
      <c r="H118" s="19">
        <v>-149186000</v>
      </c>
      <c r="I118" s="19">
        <v>40720000</v>
      </c>
      <c r="J118" s="19">
        <v>-187123000</v>
      </c>
    </row>
    <row r="119" spans="1:47" x14ac:dyDescent="0.2">
      <c r="A119" t="s">
        <v>1313</v>
      </c>
      <c r="B119">
        <v>-2.48</v>
      </c>
      <c r="C119">
        <v>-0.43099999999999999</v>
      </c>
      <c r="D119">
        <v>-0.58599999999999997</v>
      </c>
      <c r="E119">
        <v>-0.41299999999999998</v>
      </c>
      <c r="F119">
        <v>-0.41</v>
      </c>
      <c r="G119">
        <v>-1.42</v>
      </c>
      <c r="H119">
        <v>-2.1</v>
      </c>
      <c r="I119">
        <v>0.56999999999999995</v>
      </c>
      <c r="J119">
        <v>-2.57</v>
      </c>
    </row>
    <row r="120" spans="1:47" x14ac:dyDescent="0.2">
      <c r="A120" s="46" t="s">
        <v>1411</v>
      </c>
      <c r="C120" s="48">
        <f t="shared" ref="C120:AU120" si="44">C119/C$3</f>
        <v>-5.9158247729975229E-9</v>
      </c>
      <c r="D120" s="48">
        <f t="shared" si="44"/>
        <v>-6.861292020497743E-9</v>
      </c>
      <c r="E120" s="48">
        <f t="shared" si="44"/>
        <v>-3.8254476337199407E-9</v>
      </c>
      <c r="F120" s="48">
        <f t="shared" si="44"/>
        <v>-3.0801823686598136E-9</v>
      </c>
      <c r="G120" s="48">
        <f t="shared" si="44"/>
        <v>-8.477398413671843E-9</v>
      </c>
      <c r="H120" s="48">
        <f t="shared" si="44"/>
        <v>-1.0270994567977975E-8</v>
      </c>
      <c r="I120" s="48">
        <f t="shared" si="44"/>
        <v>2.4775950559447952E-9</v>
      </c>
      <c r="J120" s="48">
        <f t="shared" si="44"/>
        <v>-1.2022538564163655E-8</v>
      </c>
      <c r="K120" s="48" t="e">
        <f t="shared" si="44"/>
        <v>#DIV/0!</v>
      </c>
      <c r="L120" s="48" t="e">
        <f t="shared" si="44"/>
        <v>#DIV/0!</v>
      </c>
      <c r="M120" s="48" t="e">
        <f t="shared" si="44"/>
        <v>#DIV/0!</v>
      </c>
      <c r="N120" s="48" t="e">
        <f t="shared" si="44"/>
        <v>#DIV/0!</v>
      </c>
      <c r="O120" s="48" t="e">
        <f t="shared" si="44"/>
        <v>#DIV/0!</v>
      </c>
      <c r="P120" s="48" t="e">
        <f t="shared" si="44"/>
        <v>#DIV/0!</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1314</v>
      </c>
      <c r="B121">
        <v>-2.48</v>
      </c>
      <c r="C121">
        <v>-0.43099999999999999</v>
      </c>
      <c r="D121">
        <v>-0.58599999999999997</v>
      </c>
      <c r="E121">
        <v>-0.41299999999999998</v>
      </c>
      <c r="F121">
        <v>-0.41</v>
      </c>
      <c r="G121">
        <v>-1.42</v>
      </c>
      <c r="H121">
        <v>-2.1</v>
      </c>
      <c r="I121">
        <v>0.54</v>
      </c>
      <c r="J121">
        <v>-2.57</v>
      </c>
    </row>
    <row r="122" spans="1:47" x14ac:dyDescent="0.2">
      <c r="A122" t="s">
        <v>1315</v>
      </c>
      <c r="B122" s="19">
        <v>73041489</v>
      </c>
      <c r="C122" s="19">
        <v>40384962</v>
      </c>
      <c r="D122" s="19">
        <v>48465649</v>
      </c>
      <c r="E122" s="19">
        <v>59564846</v>
      </c>
      <c r="F122" s="19">
        <v>60024658</v>
      </c>
      <c r="G122" s="19">
        <v>70594950</v>
      </c>
      <c r="H122" s="19">
        <v>71173419</v>
      </c>
      <c r="I122" s="19">
        <v>71776301</v>
      </c>
      <c r="J122" s="19">
        <v>72670295</v>
      </c>
    </row>
    <row r="123" spans="1:47" x14ac:dyDescent="0.2">
      <c r="A123" t="s">
        <v>1316</v>
      </c>
      <c r="B123" s="19">
        <v>73041489</v>
      </c>
      <c r="C123" s="19">
        <v>40384962</v>
      </c>
      <c r="D123" s="19">
        <v>48465649</v>
      </c>
      <c r="E123" s="19">
        <v>59564846</v>
      </c>
      <c r="F123" s="19">
        <v>60024658</v>
      </c>
      <c r="G123" s="19">
        <v>70594950</v>
      </c>
      <c r="H123" s="19">
        <v>71173419</v>
      </c>
      <c r="I123" s="19">
        <v>74986816</v>
      </c>
      <c r="J123" s="19">
        <v>72670295</v>
      </c>
    </row>
    <row r="124" spans="1:47" x14ac:dyDescent="0.2">
      <c r="A124" t="s">
        <v>1317</v>
      </c>
      <c r="B124" s="19">
        <v>-192926000</v>
      </c>
      <c r="C124" s="19">
        <v>-19021000</v>
      </c>
      <c r="D124" s="19">
        <v>-27969000</v>
      </c>
      <c r="E124" s="19">
        <v>-38715000</v>
      </c>
      <c r="F124" s="19">
        <v>-60916000</v>
      </c>
      <c r="G124" s="19">
        <v>-111443000</v>
      </c>
      <c r="H124" s="19">
        <v>-146817000</v>
      </c>
      <c r="I124" s="19">
        <v>-177448000</v>
      </c>
      <c r="J124" s="19">
        <v>-209296000</v>
      </c>
    </row>
    <row r="125" spans="1:47" x14ac:dyDescent="0.2">
      <c r="A125" t="s">
        <v>1318</v>
      </c>
      <c r="B125" s="19">
        <v>430843000</v>
      </c>
      <c r="C125" s="19">
        <v>74714000</v>
      </c>
      <c r="D125" s="19">
        <v>94608000</v>
      </c>
      <c r="E125" s="19">
        <v>124258000</v>
      </c>
      <c r="F125" s="19">
        <v>169011000</v>
      </c>
      <c r="G125" s="19">
        <v>249374000</v>
      </c>
      <c r="H125" s="19">
        <v>327772000</v>
      </c>
      <c r="I125" s="19">
        <v>394114000</v>
      </c>
      <c r="J125" s="19">
        <v>416835000</v>
      </c>
    </row>
    <row r="126" spans="1:47" x14ac:dyDescent="0.2">
      <c r="A126" t="s">
        <v>1319</v>
      </c>
      <c r="B126" s="19">
        <v>-181333000</v>
      </c>
      <c r="C126" s="19">
        <v>-17392000</v>
      </c>
      <c r="D126" s="19">
        <v>-28425000</v>
      </c>
      <c r="E126" s="19">
        <v>-24571000</v>
      </c>
      <c r="F126" s="19">
        <v>-24463000</v>
      </c>
      <c r="G126" s="19">
        <v>-100393000</v>
      </c>
      <c r="H126" s="19">
        <v>-149186000</v>
      </c>
      <c r="I126" s="19">
        <v>40720000</v>
      </c>
      <c r="J126" s="19">
        <v>-187123000</v>
      </c>
    </row>
    <row r="127" spans="1:47" x14ac:dyDescent="0.2">
      <c r="A127" t="s">
        <v>1320</v>
      </c>
      <c r="B127" s="19">
        <v>-177274770</v>
      </c>
      <c r="C127" s="19">
        <v>-16407400</v>
      </c>
      <c r="D127" s="19">
        <v>-27832240</v>
      </c>
      <c r="E127" s="19">
        <v>-34403702</v>
      </c>
      <c r="F127" s="19">
        <v>-45094990</v>
      </c>
      <c r="G127" s="19">
        <v>-108685070</v>
      </c>
      <c r="H127" s="19">
        <v>-134899640</v>
      </c>
      <c r="I127" s="19">
        <v>-10014489</v>
      </c>
      <c r="J127" s="19">
        <v>-191612570</v>
      </c>
    </row>
    <row r="128" spans="1:47" x14ac:dyDescent="0.2">
      <c r="A128" t="s">
        <v>1321</v>
      </c>
      <c r="C128" s="19">
        <v>359000</v>
      </c>
      <c r="D128" s="19">
        <v>433000</v>
      </c>
      <c r="E128" s="19">
        <v>1878000</v>
      </c>
      <c r="F128" s="19">
        <v>2253000</v>
      </c>
      <c r="G128" s="19">
        <v>1057000</v>
      </c>
    </row>
    <row r="129" spans="1:47" x14ac:dyDescent="0.2">
      <c r="A129" t="s">
        <v>1323</v>
      </c>
      <c r="C129" s="19">
        <v>359000</v>
      </c>
      <c r="D129" s="19">
        <v>433000</v>
      </c>
      <c r="E129" s="19">
        <v>1878000</v>
      </c>
      <c r="F129" s="19">
        <v>2253000</v>
      </c>
      <c r="G129" s="19">
        <v>1057000</v>
      </c>
    </row>
    <row r="130" spans="1:47" x14ac:dyDescent="0.2">
      <c r="A130" t="s">
        <v>1281</v>
      </c>
      <c r="B130" s="19">
        <v>-192926000</v>
      </c>
      <c r="C130" s="19">
        <v>-19021000</v>
      </c>
      <c r="D130" s="19">
        <v>-27969000</v>
      </c>
      <c r="E130" s="19">
        <v>-38715000</v>
      </c>
      <c r="F130" s="19">
        <v>-60916000</v>
      </c>
      <c r="G130" s="19">
        <v>-111443000</v>
      </c>
      <c r="H130" s="19">
        <v>-146817000</v>
      </c>
      <c r="I130" s="19">
        <v>-177448000</v>
      </c>
      <c r="J130" s="19">
        <v>-209296000</v>
      </c>
    </row>
    <row r="131" spans="1:47" x14ac:dyDescent="0.2">
      <c r="A131" t="s">
        <v>1278</v>
      </c>
      <c r="B131" s="19">
        <v>-186484000</v>
      </c>
      <c r="C131" s="19">
        <v>-17336000</v>
      </c>
      <c r="D131" s="19">
        <v>-25075000</v>
      </c>
      <c r="E131" s="19">
        <v>-35075000</v>
      </c>
      <c r="F131" s="19">
        <v>-57258000</v>
      </c>
      <c r="G131" s="19">
        <v>-108596000</v>
      </c>
      <c r="H131" s="19">
        <v>-142473000</v>
      </c>
      <c r="I131" s="19">
        <v>-171896000</v>
      </c>
      <c r="J131" s="19">
        <v>-203137000</v>
      </c>
    </row>
    <row r="132" spans="1:47" x14ac:dyDescent="0.2">
      <c r="A132" t="s">
        <v>1364</v>
      </c>
      <c r="B132" s="19">
        <v>98777000</v>
      </c>
      <c r="C132" s="19">
        <v>15893000</v>
      </c>
      <c r="D132" s="19">
        <v>23702000</v>
      </c>
      <c r="E132" s="19">
        <v>36450000</v>
      </c>
      <c r="F132" s="19">
        <v>44623000</v>
      </c>
      <c r="G132" s="19">
        <v>72311000</v>
      </c>
      <c r="H132" s="19">
        <v>79933000</v>
      </c>
      <c r="I132" s="19">
        <v>75974000</v>
      </c>
      <c r="J132" s="19">
        <v>75456000</v>
      </c>
    </row>
    <row r="133" spans="1:47" x14ac:dyDescent="0.2">
      <c r="A133" t="s">
        <v>1324</v>
      </c>
      <c r="B133" s="19">
        <v>6442000</v>
      </c>
      <c r="C133" s="19">
        <v>1685000</v>
      </c>
      <c r="D133" s="19">
        <v>2894000</v>
      </c>
      <c r="E133" s="19">
        <v>3640000</v>
      </c>
      <c r="F133" s="19">
        <v>3658000</v>
      </c>
      <c r="G133" s="19">
        <v>2847000</v>
      </c>
      <c r="H133" s="19">
        <v>4344000</v>
      </c>
      <c r="I133" s="19">
        <v>5552000</v>
      </c>
      <c r="J133" s="19">
        <v>6159000</v>
      </c>
    </row>
    <row r="134" spans="1:47" x14ac:dyDescent="0.2">
      <c r="A134" t="s">
        <v>1325</v>
      </c>
      <c r="B134" s="19">
        <v>-181333000</v>
      </c>
      <c r="C134" s="19">
        <v>-17392000</v>
      </c>
      <c r="D134" s="19">
        <v>-28425000</v>
      </c>
      <c r="E134" s="19">
        <v>-24571000</v>
      </c>
      <c r="F134" s="19">
        <v>-24463000</v>
      </c>
      <c r="G134" s="19">
        <v>-100393000</v>
      </c>
      <c r="H134" s="19">
        <v>-149186000</v>
      </c>
      <c r="I134" s="19">
        <v>40720000</v>
      </c>
      <c r="J134" s="19">
        <v>-187123000</v>
      </c>
    </row>
    <row r="135" spans="1:47" x14ac:dyDescent="0.2">
      <c r="A135" t="s">
        <v>1326</v>
      </c>
      <c r="B135" s="19">
        <v>-5137000</v>
      </c>
      <c r="C135" s="19">
        <v>-1641000</v>
      </c>
      <c r="D135" s="19">
        <v>-812000</v>
      </c>
      <c r="E135" s="19">
        <v>9922000</v>
      </c>
      <c r="F135" s="19">
        <v>28263000</v>
      </c>
      <c r="G135" s="19">
        <v>11359000</v>
      </c>
      <c r="H135" s="19">
        <v>-18084000</v>
      </c>
      <c r="I135" s="19">
        <v>53461000</v>
      </c>
      <c r="J135" s="19">
        <v>5683000</v>
      </c>
    </row>
    <row r="136" spans="1:47" x14ac:dyDescent="0.2">
      <c r="A136" t="s">
        <v>1327</v>
      </c>
      <c r="B136" s="19">
        <v>-5137000</v>
      </c>
      <c r="C136" s="19">
        <v>-1641000</v>
      </c>
      <c r="D136" s="19">
        <v>-812000</v>
      </c>
      <c r="E136" s="19">
        <v>9922000</v>
      </c>
      <c r="F136" s="19">
        <v>28263000</v>
      </c>
      <c r="G136" s="19">
        <v>11359000</v>
      </c>
      <c r="H136" s="19">
        <v>-18084000</v>
      </c>
      <c r="I136" s="19">
        <v>53461000</v>
      </c>
      <c r="J136" s="19">
        <v>5683000</v>
      </c>
    </row>
    <row r="137" spans="1:47" x14ac:dyDescent="0.2">
      <c r="A137" t="s">
        <v>1328</v>
      </c>
      <c r="B137" s="19">
        <v>-181347000</v>
      </c>
      <c r="C137" s="19">
        <v>-15695000</v>
      </c>
      <c r="D137" s="19">
        <v>-24263000</v>
      </c>
      <c r="E137" s="19">
        <v>-44997000</v>
      </c>
      <c r="F137" s="19">
        <v>-85521000</v>
      </c>
      <c r="G137" s="19">
        <v>-119955000</v>
      </c>
      <c r="H137" s="19">
        <v>-124389000</v>
      </c>
      <c r="I137" s="19">
        <v>-225357000</v>
      </c>
      <c r="J137" s="19">
        <v>-208820000</v>
      </c>
    </row>
    <row r="138" spans="1:47" x14ac:dyDescent="0.2">
      <c r="A138" t="s">
        <v>1329</v>
      </c>
      <c r="B138">
        <v>0.21</v>
      </c>
      <c r="C138">
        <v>0.4</v>
      </c>
      <c r="D138">
        <v>0.27</v>
      </c>
      <c r="E138">
        <v>8.9999999999999993E-3</v>
      </c>
      <c r="F138">
        <v>0.27</v>
      </c>
      <c r="G138">
        <v>0.27</v>
      </c>
      <c r="H138">
        <v>0.21</v>
      </c>
      <c r="I138">
        <v>5.0999999999999997E-2</v>
      </c>
      <c r="J138">
        <v>0.21</v>
      </c>
    </row>
    <row r="139" spans="1:47" x14ac:dyDescent="0.2">
      <c r="A139" t="s">
        <v>1330</v>
      </c>
      <c r="B139" s="19">
        <v>-1078770</v>
      </c>
      <c r="C139" s="19">
        <v>-656400</v>
      </c>
      <c r="D139" s="19">
        <v>-219240</v>
      </c>
      <c r="E139" s="19">
        <v>89298</v>
      </c>
      <c r="F139" s="19">
        <v>7631010</v>
      </c>
      <c r="G139" s="19">
        <v>3066930</v>
      </c>
      <c r="H139" s="19">
        <v>-3797640</v>
      </c>
      <c r="I139" s="19">
        <v>2726511</v>
      </c>
      <c r="J139" s="19">
        <v>1193430</v>
      </c>
    </row>
    <row r="141" spans="1:47" x14ac:dyDescent="0.2">
      <c r="A141" t="s">
        <v>1331</v>
      </c>
      <c r="B141">
        <v>2938</v>
      </c>
      <c r="C141">
        <v>1129</v>
      </c>
      <c r="D141">
        <v>80273</v>
      </c>
      <c r="E141">
        <v>28684</v>
      </c>
      <c r="F141">
        <v>541274</v>
      </c>
      <c r="G141">
        <v>7952</v>
      </c>
      <c r="H141">
        <v>2110</v>
      </c>
      <c r="I141">
        <v>9048</v>
      </c>
      <c r="J141">
        <v>10123</v>
      </c>
    </row>
    <row r="142" spans="1:47" x14ac:dyDescent="0.2">
      <c r="A142" t="s">
        <v>1402</v>
      </c>
      <c r="C142">
        <v>-3700</v>
      </c>
    </row>
    <row r="143" spans="1:47" ht="18" x14ac:dyDescent="0.2">
      <c r="A143" s="22"/>
      <c r="B143">
        <v>0</v>
      </c>
      <c r="C143">
        <v>0</v>
      </c>
      <c r="D143">
        <v>0</v>
      </c>
      <c r="E143">
        <v>0</v>
      </c>
      <c r="F143">
        <v>0</v>
      </c>
      <c r="G143">
        <v>0</v>
      </c>
      <c r="H143">
        <v>0</v>
      </c>
      <c r="I143">
        <v>0</v>
      </c>
    </row>
    <row r="144" spans="1:47" x14ac:dyDescent="0.2">
      <c r="A144" s="46" t="s">
        <v>1412</v>
      </c>
      <c r="B144" s="19"/>
      <c r="C144" s="48">
        <f t="shared" ref="C144:AU144" si="45">IFERROR(C143/C$3,0)</f>
        <v>0</v>
      </c>
      <c r="D144" s="48">
        <f t="shared" si="45"/>
        <v>0</v>
      </c>
      <c r="E144" s="48">
        <f t="shared" si="45"/>
        <v>0</v>
      </c>
      <c r="F144" s="48">
        <f t="shared" si="45"/>
        <v>0</v>
      </c>
      <c r="G144" s="48">
        <f t="shared" si="45"/>
        <v>0</v>
      </c>
      <c r="H144" s="48">
        <f t="shared" si="45"/>
        <v>0</v>
      </c>
      <c r="I144" s="48">
        <f t="shared" si="45"/>
        <v>0</v>
      </c>
      <c r="J144" s="48">
        <f t="shared" si="45"/>
        <v>0</v>
      </c>
      <c r="K144" s="48">
        <f t="shared" si="45"/>
        <v>0</v>
      </c>
      <c r="L144" s="48">
        <f t="shared" si="45"/>
        <v>0</v>
      </c>
      <c r="M144" s="48">
        <f t="shared" si="45"/>
        <v>0</v>
      </c>
      <c r="N144" s="48">
        <f t="shared" si="45"/>
        <v>0</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sheetData>
  <sortState xmlns:xlrd2="http://schemas.microsoft.com/office/spreadsheetml/2017/richdata2" columnSort="1" ref="C1:J56">
    <sortCondition ref="C1:J1"/>
  </sortState>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21A2-AEDB-4C4F-A6D4-7EF7B04F24BE}">
  <dimension ref="A1:AT166"/>
  <sheetViews>
    <sheetView workbookViewId="0"/>
  </sheetViews>
  <sheetFormatPr baseColWidth="10" defaultRowHeight="16" x14ac:dyDescent="0.2"/>
  <sheetData>
    <row r="1" spans="1:46" x14ac:dyDescent="0.2">
      <c r="A1" t="s">
        <v>1283</v>
      </c>
      <c r="B1" t="s">
        <v>1284</v>
      </c>
      <c r="C1" s="17">
        <v>38383</v>
      </c>
      <c r="D1" s="17">
        <v>38748</v>
      </c>
      <c r="E1" s="17">
        <v>39113</v>
      </c>
      <c r="F1" s="17">
        <v>39478</v>
      </c>
      <c r="G1" s="17">
        <v>39844</v>
      </c>
      <c r="H1" s="17">
        <v>40209</v>
      </c>
      <c r="I1" s="17">
        <v>40574</v>
      </c>
      <c r="J1" s="17">
        <v>40939</v>
      </c>
      <c r="K1" s="17">
        <v>41305</v>
      </c>
      <c r="L1" s="17">
        <v>41670</v>
      </c>
      <c r="M1" s="17">
        <v>42035</v>
      </c>
      <c r="N1" s="17">
        <v>42400</v>
      </c>
      <c r="O1" s="17">
        <v>42766</v>
      </c>
      <c r="P1" s="17">
        <v>43131</v>
      </c>
      <c r="Q1" s="17">
        <v>43496</v>
      </c>
      <c r="R1" s="17">
        <v>44196</v>
      </c>
      <c r="S1" s="17">
        <v>44561</v>
      </c>
      <c r="T1" s="17">
        <v>44926</v>
      </c>
      <c r="U1" s="17">
        <v>45291</v>
      </c>
      <c r="V1" s="17">
        <v>45657</v>
      </c>
    </row>
    <row r="2" spans="1:46" x14ac:dyDescent="0.2">
      <c r="C2" s="41">
        <v>1.6689613679317339</v>
      </c>
      <c r="D2" s="41">
        <v>1.6049248657868389</v>
      </c>
      <c r="E2" s="41">
        <v>1.5722226349792703</v>
      </c>
      <c r="F2" s="41">
        <v>1.5076933592052841</v>
      </c>
      <c r="G2" s="41">
        <v>1.5072411868492295</v>
      </c>
      <c r="H2" s="41">
        <v>1.4686165710311112</v>
      </c>
      <c r="I2" s="41">
        <v>1.4450620594618826</v>
      </c>
      <c r="J2" s="41">
        <v>1.403926998408513</v>
      </c>
      <c r="K2" s="41">
        <v>1.3819539309070903</v>
      </c>
      <c r="L2" s="41">
        <v>1.3604586837045582</v>
      </c>
      <c r="M2" s="41">
        <v>1.3592353718698755</v>
      </c>
      <c r="N2" s="41">
        <v>1.3408655143236416</v>
      </c>
      <c r="O2" s="41">
        <v>1.3081614773889187</v>
      </c>
      <c r="P2" s="41">
        <v>1.2816317011746046</v>
      </c>
      <c r="Q2" s="41">
        <v>1.2620696220330916</v>
      </c>
      <c r="R2" s="41">
        <v>1.231407573454085</v>
      </c>
      <c r="S2" s="41">
        <v>1.2144058909803599</v>
      </c>
      <c r="T2" s="41">
        <v>1.1298901106999999</v>
      </c>
      <c r="U2" s="41">
        <v>1.0618269999999999</v>
      </c>
      <c r="V2" s="41">
        <v>1.03</v>
      </c>
      <c r="W2" s="41">
        <v>1.7516971403061012</v>
      </c>
      <c r="X2" s="41">
        <v>1.79724126595406</v>
      </c>
      <c r="Y2" s="41">
        <v>1.8177298163859363</v>
      </c>
      <c r="Z2" s="41">
        <v>1.8855311385371321</v>
      </c>
      <c r="AA2" s="41">
        <v>1.9371946917330496</v>
      </c>
      <c r="AB2" s="41">
        <v>1.9695458430849915</v>
      </c>
      <c r="AC2" s="41">
        <v>2.0004677128214259</v>
      </c>
      <c r="AD2" s="41">
        <v>2.0612819312911972</v>
      </c>
      <c r="AE2" s="41">
        <v>2.1175549280154469</v>
      </c>
      <c r="AF2" s="41">
        <v>2.1768464659998794</v>
      </c>
      <c r="AG2" s="41">
        <v>2.2317029969430759</v>
      </c>
      <c r="AH2" s="41">
        <v>2.3044565146434199</v>
      </c>
      <c r="AI2" s="41">
        <v>2.3643723840241488</v>
      </c>
      <c r="AJ2" s="41">
        <v>2.4979594237215133</v>
      </c>
      <c r="AK2" s="41">
        <v>2.6278533137550322</v>
      </c>
      <c r="AL2" s="41">
        <v>2.7505740635073921</v>
      </c>
      <c r="AM2" s="41">
        <v>2.8619723130794412</v>
      </c>
      <c r="AN2" s="41">
        <v>2.9037571088504008</v>
      </c>
      <c r="AO2" s="41">
        <v>3.0167132603846811</v>
      </c>
      <c r="AP2" s="41">
        <v>3.1232032384762602</v>
      </c>
      <c r="AQ2" s="41">
        <v>3.2540654541684155</v>
      </c>
      <c r="AR2" s="41">
        <v>3.3747912825180633</v>
      </c>
      <c r="AS2" s="41">
        <v>3.6579362711213292</v>
      </c>
      <c r="AT2" s="41">
        <v>4.0906701319949832</v>
      </c>
    </row>
    <row r="3" spans="1:46" x14ac:dyDescent="0.2">
      <c r="A3" t="s">
        <v>1285</v>
      </c>
      <c r="C3">
        <f>C$2*C90</f>
        <v>355091.47678478452</v>
      </c>
      <c r="D3">
        <f t="shared" ref="D3:J3" si="0">D$2*D90</f>
        <v>1521296.5306244022</v>
      </c>
      <c r="E3">
        <f t="shared" si="0"/>
        <v>3188792.3044954529</v>
      </c>
      <c r="F3">
        <f t="shared" si="0"/>
        <v>9084115.5681337789</v>
      </c>
      <c r="G3">
        <f t="shared" si="0"/>
        <v>401890.43133807607</v>
      </c>
      <c r="H3">
        <f t="shared" si="0"/>
        <v>443442.71264225541</v>
      </c>
      <c r="I3">
        <f t="shared" si="0"/>
        <v>1744840.8021838118</v>
      </c>
      <c r="J3">
        <f t="shared" si="0"/>
        <v>3891101.3349991492</v>
      </c>
      <c r="K3">
        <f t="shared" ref="K3:AT3" si="1">K2*K90</f>
        <v>3959603.2773804273</v>
      </c>
      <c r="L3">
        <f t="shared" si="1"/>
        <v>3085627.2933569532</v>
      </c>
      <c r="M3">
        <f t="shared" si="1"/>
        <v>0</v>
      </c>
      <c r="N3">
        <f t="shared" si="1"/>
        <v>0</v>
      </c>
      <c r="O3">
        <f t="shared" si="1"/>
        <v>3767363.7786731743</v>
      </c>
      <c r="P3">
        <f t="shared" si="1"/>
        <v>22422386.800083559</v>
      </c>
      <c r="Q3">
        <f t="shared" si="1"/>
        <v>72049030.582625136</v>
      </c>
      <c r="R3">
        <f t="shared" si="1"/>
        <v>1059010.5131705131</v>
      </c>
      <c r="S3">
        <f t="shared" si="1"/>
        <v>2196860.256783471</v>
      </c>
      <c r="T3">
        <f t="shared" si="1"/>
        <v>796572.52804349991</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row>
    <row r="4" spans="1:46" x14ac:dyDescent="0.2">
      <c r="A4" t="s">
        <v>1332</v>
      </c>
      <c r="C4">
        <f t="shared" ref="C4:J4" si="2">C$2*C91</f>
        <v>355091.47678478452</v>
      </c>
      <c r="D4">
        <f t="shared" si="2"/>
        <v>1521296.5306244022</v>
      </c>
      <c r="E4">
        <f t="shared" si="2"/>
        <v>3188792.3044954529</v>
      </c>
      <c r="F4">
        <f t="shared" si="2"/>
        <v>9084115.5681337789</v>
      </c>
      <c r="G4">
        <f t="shared" si="2"/>
        <v>401890.43133807607</v>
      </c>
      <c r="H4">
        <f t="shared" si="2"/>
        <v>443442.71264225541</v>
      </c>
      <c r="I4">
        <f t="shared" si="2"/>
        <v>1744840.8021838118</v>
      </c>
      <c r="J4">
        <f t="shared" si="2"/>
        <v>3891101.3349991492</v>
      </c>
      <c r="K4">
        <f t="shared" ref="K4:V4" si="3">K$2*K91</f>
        <v>3959603.2773804273</v>
      </c>
      <c r="L4">
        <f t="shared" si="3"/>
        <v>3085627.2933569532</v>
      </c>
      <c r="M4">
        <f t="shared" si="3"/>
        <v>0</v>
      </c>
      <c r="N4">
        <f t="shared" si="3"/>
        <v>0</v>
      </c>
      <c r="O4">
        <f t="shared" si="3"/>
        <v>3767363.7786731743</v>
      </c>
      <c r="P4">
        <f t="shared" si="3"/>
        <v>22422386.800083559</v>
      </c>
      <c r="Q4">
        <f t="shared" si="3"/>
        <v>72049030.582625136</v>
      </c>
      <c r="R4">
        <f t="shared" si="3"/>
        <v>1059010.5131705131</v>
      </c>
      <c r="S4">
        <f t="shared" si="3"/>
        <v>2196860.256783471</v>
      </c>
      <c r="T4">
        <f t="shared" si="3"/>
        <v>796572.52804349991</v>
      </c>
      <c r="U4">
        <f t="shared" si="3"/>
        <v>0</v>
      </c>
      <c r="V4">
        <f t="shared" si="3"/>
        <v>0</v>
      </c>
    </row>
    <row r="5" spans="1:46" x14ac:dyDescent="0.2">
      <c r="A5" t="s">
        <v>1349</v>
      </c>
      <c r="C5">
        <f t="shared" ref="C5:J5" si="4">C$2*C92</f>
        <v>282816.2201969758</v>
      </c>
      <c r="D5">
        <f t="shared" si="4"/>
        <v>667536.89534850349</v>
      </c>
      <c r="E5">
        <f t="shared" si="4"/>
        <v>937517.27384393499</v>
      </c>
      <c r="F5">
        <f t="shared" si="4"/>
        <v>4865848.0415961351</v>
      </c>
      <c r="G5">
        <f t="shared" si="4"/>
        <v>8689.5227745641878</v>
      </c>
      <c r="H5">
        <f t="shared" si="4"/>
        <v>0</v>
      </c>
      <c r="I5">
        <f t="shared" si="4"/>
        <v>0</v>
      </c>
      <c r="J5">
        <f t="shared" si="4"/>
        <v>0</v>
      </c>
      <c r="K5">
        <f t="shared" ref="K5:V5" si="5">K$2*K92</f>
        <v>0</v>
      </c>
      <c r="L5">
        <f t="shared" si="5"/>
        <v>0</v>
      </c>
      <c r="M5">
        <f t="shared" si="5"/>
        <v>0</v>
      </c>
      <c r="N5">
        <f t="shared" si="5"/>
        <v>0</v>
      </c>
      <c r="O5">
        <f t="shared" si="5"/>
        <v>0</v>
      </c>
      <c r="P5">
        <f t="shared" si="5"/>
        <v>125173.51810118408</v>
      </c>
      <c r="Q5">
        <f t="shared" si="5"/>
        <v>31450.354711880507</v>
      </c>
      <c r="R5">
        <f t="shared" si="5"/>
        <v>0</v>
      </c>
      <c r="S5">
        <f t="shared" si="5"/>
        <v>0</v>
      </c>
      <c r="T5">
        <f t="shared" si="5"/>
        <v>0</v>
      </c>
      <c r="U5">
        <f t="shared" si="5"/>
        <v>0</v>
      </c>
      <c r="V5">
        <f t="shared" si="5"/>
        <v>0</v>
      </c>
    </row>
    <row r="6" spans="1:46" x14ac:dyDescent="0.2">
      <c r="A6" t="s">
        <v>1350</v>
      </c>
      <c r="C6">
        <f t="shared" ref="C6:J6" si="6">C$2*C93</f>
        <v>72275.256587808733</v>
      </c>
      <c r="D6">
        <f t="shared" si="6"/>
        <v>853759.63527589873</v>
      </c>
      <c r="E6">
        <f t="shared" si="6"/>
        <v>2251275.0306515177</v>
      </c>
      <c r="F6">
        <f t="shared" si="6"/>
        <v>4218267.5265376428</v>
      </c>
      <c r="G6">
        <f t="shared" si="6"/>
        <v>393200.90856351191</v>
      </c>
      <c r="H6">
        <f t="shared" si="6"/>
        <v>0</v>
      </c>
      <c r="I6">
        <f t="shared" si="6"/>
        <v>0</v>
      </c>
      <c r="J6">
        <f t="shared" si="6"/>
        <v>3891101.3349991492</v>
      </c>
      <c r="K6">
        <f t="shared" ref="K6:V6" si="7">K$2*K93</f>
        <v>3959603.2773804273</v>
      </c>
      <c r="L6">
        <f t="shared" si="7"/>
        <v>3085627.2933569532</v>
      </c>
      <c r="M6">
        <f t="shared" si="7"/>
        <v>0</v>
      </c>
      <c r="N6">
        <f t="shared" si="7"/>
        <v>0</v>
      </c>
      <c r="O6">
        <f t="shared" si="7"/>
        <v>3767363.7786731743</v>
      </c>
      <c r="P6">
        <f t="shared" si="7"/>
        <v>22297213.281982377</v>
      </c>
      <c r="Q6">
        <f t="shared" si="7"/>
        <v>71165531.19529976</v>
      </c>
      <c r="R6">
        <f t="shared" si="7"/>
        <v>0</v>
      </c>
      <c r="S6">
        <f t="shared" si="7"/>
        <v>0</v>
      </c>
      <c r="T6">
        <f t="shared" si="7"/>
        <v>0</v>
      </c>
      <c r="U6">
        <f t="shared" si="7"/>
        <v>0</v>
      </c>
      <c r="V6">
        <f t="shared" si="7"/>
        <v>0</v>
      </c>
    </row>
    <row r="7" spans="1:46" x14ac:dyDescent="0.2">
      <c r="A7" t="s">
        <v>1287</v>
      </c>
      <c r="C7">
        <f t="shared" ref="C7:J7" si="8">C$2*C94</f>
        <v>967859.95582535362</v>
      </c>
      <c r="D7">
        <f t="shared" si="8"/>
        <v>6010697.0287735453</v>
      </c>
      <c r="E7">
        <f t="shared" si="8"/>
        <v>15765093.094268771</v>
      </c>
      <c r="F7">
        <f t="shared" si="8"/>
        <v>38213246.548263751</v>
      </c>
      <c r="G7">
        <f t="shared" si="8"/>
        <v>23174957.455298178</v>
      </c>
      <c r="H7">
        <f t="shared" si="8"/>
        <v>16686585.060443632</v>
      </c>
      <c r="I7">
        <f t="shared" si="8"/>
        <v>-5753629.6961658318</v>
      </c>
      <c r="J7">
        <f t="shared" si="8"/>
        <v>10509280.490102205</v>
      </c>
      <c r="K7">
        <f t="shared" ref="K7:V7" si="9">K$2*K94</f>
        <v>9979771.8752168044</v>
      </c>
      <c r="L7">
        <f t="shared" si="9"/>
        <v>15055617.09713394</v>
      </c>
      <c r="M7">
        <f t="shared" si="9"/>
        <v>25052774.301524423</v>
      </c>
      <c r="N7">
        <f t="shared" si="9"/>
        <v>38853877.026525363</v>
      </c>
      <c r="O7">
        <f t="shared" si="9"/>
        <v>43533981.44346302</v>
      </c>
      <c r="P7">
        <f t="shared" si="9"/>
        <v>65478448.960801825</v>
      </c>
      <c r="Q7">
        <f t="shared" si="9"/>
        <v>59473768.868687406</v>
      </c>
      <c r="R7">
        <f t="shared" si="9"/>
        <v>65464089.419966064</v>
      </c>
      <c r="S7">
        <f t="shared" si="9"/>
        <v>106848287.91201599</v>
      </c>
      <c r="T7">
        <f t="shared" si="9"/>
        <v>72681311.260888189</v>
      </c>
      <c r="U7">
        <f t="shared" si="9"/>
        <v>94258382.789999992</v>
      </c>
      <c r="V7">
        <f t="shared" si="9"/>
        <v>217292920</v>
      </c>
    </row>
    <row r="8" spans="1:46" x14ac:dyDescent="0.2">
      <c r="A8" s="46" t="s">
        <v>1408</v>
      </c>
      <c r="C8">
        <f t="shared" ref="C8:J8" si="10">C$2*C95</f>
        <v>2.725663720765561</v>
      </c>
      <c r="D8">
        <f t="shared" si="10"/>
        <v>3.951035782817772</v>
      </c>
      <c r="E8">
        <f t="shared" si="10"/>
        <v>4.9439071563374224</v>
      </c>
      <c r="F8">
        <f t="shared" si="10"/>
        <v>4.206600660422267</v>
      </c>
      <c r="G8">
        <f t="shared" si="10"/>
        <v>57.664864968638845</v>
      </c>
      <c r="H8">
        <f t="shared" si="10"/>
        <v>37.629629678694101</v>
      </c>
      <c r="I8">
        <f t="shared" si="10"/>
        <v>-3.2975098295298295</v>
      </c>
      <c r="J8">
        <f t="shared" si="10"/>
        <v>2.7008498585155722</v>
      </c>
      <c r="K8">
        <f t="shared" ref="K8:V8" si="11">K$2*K95</f>
        <v>2.5203969125460381</v>
      </c>
      <c r="L8">
        <f t="shared" si="11"/>
        <v>4.8792727266663656</v>
      </c>
      <c r="M8" t="e">
        <f t="shared" si="11"/>
        <v>#DIV/0!</v>
      </c>
      <c r="N8" t="e">
        <f t="shared" si="11"/>
        <v>#DIV/0!</v>
      </c>
      <c r="O8">
        <f t="shared" si="11"/>
        <v>11.555555555825624</v>
      </c>
      <c r="P8">
        <f t="shared" si="11"/>
        <v>2.9202265371926339</v>
      </c>
      <c r="Q8">
        <f t="shared" si="11"/>
        <v>0.82546244394618828</v>
      </c>
      <c r="R8">
        <f t="shared" si="11"/>
        <v>61.81627906976744</v>
      </c>
      <c r="S8">
        <f t="shared" si="11"/>
        <v>48.636815920398007</v>
      </c>
      <c r="T8">
        <f t="shared" si="11"/>
        <v>91.242553191489364</v>
      </c>
      <c r="U8" t="e">
        <f t="shared" si="11"/>
        <v>#DIV/0!</v>
      </c>
      <c r="V8" t="e">
        <f t="shared" si="11"/>
        <v>#DIV/0!</v>
      </c>
    </row>
    <row r="9" spans="1:46" x14ac:dyDescent="0.2">
      <c r="A9" t="s">
        <v>1333</v>
      </c>
      <c r="C9">
        <f t="shared" ref="C9:J9" si="12">C$2*C96</f>
        <v>0</v>
      </c>
      <c r="D9">
        <f t="shared" si="12"/>
        <v>0</v>
      </c>
      <c r="E9">
        <f t="shared" si="12"/>
        <v>1572808.5834886553</v>
      </c>
      <c r="F9">
        <f t="shared" si="12"/>
        <v>3270881.216046656</v>
      </c>
      <c r="G9">
        <f t="shared" si="12"/>
        <v>1692284.5754187875</v>
      </c>
      <c r="H9">
        <f t="shared" si="12"/>
        <v>0</v>
      </c>
      <c r="I9">
        <f t="shared" si="12"/>
        <v>0</v>
      </c>
      <c r="J9">
        <f t="shared" si="12"/>
        <v>3386250.226681354</v>
      </c>
      <c r="K9">
        <f t="shared" ref="K9:V9" si="13">K$2*K96</f>
        <v>3684570.1932203835</v>
      </c>
      <c r="L9">
        <f t="shared" si="13"/>
        <v>4358027.7841542969</v>
      </c>
      <c r="M9">
        <f t="shared" si="13"/>
        <v>7585667.9478281001</v>
      </c>
      <c r="N9">
        <f t="shared" si="13"/>
        <v>9110972.5392003097</v>
      </c>
      <c r="O9">
        <f t="shared" si="13"/>
        <v>12584041.511542691</v>
      </c>
      <c r="P9">
        <f t="shared" si="13"/>
        <v>17576901.755818661</v>
      </c>
      <c r="Q9">
        <f t="shared" si="13"/>
        <v>21472852.549271021</v>
      </c>
      <c r="R9">
        <f t="shared" si="13"/>
        <v>23643025.410318434</v>
      </c>
      <c r="S9">
        <f t="shared" si="13"/>
        <v>28659979.027136493</v>
      </c>
      <c r="T9">
        <f t="shared" si="13"/>
        <v>30216651.230450097</v>
      </c>
      <c r="U9">
        <f t="shared" si="13"/>
        <v>32173358.099999994</v>
      </c>
      <c r="V9">
        <f t="shared" si="13"/>
        <v>62315000</v>
      </c>
    </row>
    <row r="10" spans="1:46" x14ac:dyDescent="0.2">
      <c r="A10" s="46" t="s">
        <v>1409</v>
      </c>
      <c r="C10">
        <f t="shared" ref="C10:J10" si="14">C$2*C97</f>
        <v>0</v>
      </c>
      <c r="D10">
        <f t="shared" si="14"/>
        <v>0</v>
      </c>
      <c r="E10">
        <f t="shared" si="14"/>
        <v>0.4932301740917282</v>
      </c>
      <c r="F10">
        <f t="shared" si="14"/>
        <v>0.36006600659293669</v>
      </c>
      <c r="G10">
        <f t="shared" si="14"/>
        <v>4.2108108167303273</v>
      </c>
      <c r="H10">
        <f t="shared" si="14"/>
        <v>0</v>
      </c>
      <c r="I10">
        <f t="shared" si="14"/>
        <v>0</v>
      </c>
      <c r="J10">
        <f t="shared" si="14"/>
        <v>0.87025495743921411</v>
      </c>
      <c r="K10">
        <f t="shared" ref="K10:V10" si="15">K$2*K97</f>
        <v>0.93054024231892274</v>
      </c>
      <c r="L10">
        <f t="shared" si="15"/>
        <v>1.4123636362488414</v>
      </c>
      <c r="M10" t="e">
        <f t="shared" si="15"/>
        <v>#DIV/0!</v>
      </c>
      <c r="N10" t="e">
        <f t="shared" si="15"/>
        <v>#DIV/0!</v>
      </c>
      <c r="O10">
        <f t="shared" si="15"/>
        <v>3.340277777999622</v>
      </c>
      <c r="P10">
        <f t="shared" si="15"/>
        <v>0.78389967636064317</v>
      </c>
      <c r="Q10">
        <f t="shared" si="15"/>
        <v>0.29803110986547082</v>
      </c>
      <c r="R10">
        <f t="shared" si="15"/>
        <v>22.325581395348838</v>
      </c>
      <c r="S10">
        <f t="shared" si="15"/>
        <v>13.045881702598122</v>
      </c>
      <c r="T10">
        <f t="shared" si="15"/>
        <v>37.93333333333333</v>
      </c>
      <c r="U10" t="e">
        <f t="shared" si="15"/>
        <v>#DIV/0!</v>
      </c>
      <c r="V10" t="e">
        <f t="shared" si="15"/>
        <v>#DIV/0!</v>
      </c>
    </row>
    <row r="11" spans="1:46" x14ac:dyDescent="0.2">
      <c r="A11" t="s">
        <v>1334</v>
      </c>
      <c r="C11">
        <f t="shared" ref="C11:J11" si="16">C$2*C98</f>
        <v>0</v>
      </c>
      <c r="D11">
        <f t="shared" si="16"/>
        <v>0</v>
      </c>
      <c r="E11">
        <f t="shared" si="16"/>
        <v>0</v>
      </c>
      <c r="F11">
        <f t="shared" si="16"/>
        <v>0</v>
      </c>
      <c r="G11">
        <f t="shared" si="16"/>
        <v>0</v>
      </c>
      <c r="H11">
        <f t="shared" si="16"/>
        <v>0</v>
      </c>
      <c r="I11">
        <f t="shared" si="16"/>
        <v>0</v>
      </c>
      <c r="J11">
        <f t="shared" si="16"/>
        <v>3386250.226681354</v>
      </c>
      <c r="K11">
        <f t="shared" ref="K11:V11" si="17">K$2*K98</f>
        <v>3684570.1932203835</v>
      </c>
      <c r="L11">
        <f t="shared" si="17"/>
        <v>4358027.7841542969</v>
      </c>
      <c r="M11">
        <f t="shared" si="17"/>
        <v>7585667.9478281001</v>
      </c>
      <c r="N11">
        <f t="shared" si="17"/>
        <v>9110972.5392003097</v>
      </c>
      <c r="O11">
        <f t="shared" si="17"/>
        <v>12584041.511542691</v>
      </c>
      <c r="P11">
        <f t="shared" si="17"/>
        <v>17576901.755818661</v>
      </c>
      <c r="Q11">
        <f t="shared" si="17"/>
        <v>21472852.549271021</v>
      </c>
      <c r="R11">
        <f t="shared" si="17"/>
        <v>23643025.410318434</v>
      </c>
      <c r="S11">
        <f t="shared" si="17"/>
        <v>28659979.027136493</v>
      </c>
      <c r="T11">
        <f t="shared" si="17"/>
        <v>30216651.230450097</v>
      </c>
      <c r="U11">
        <f t="shared" si="17"/>
        <v>32173358.099999994</v>
      </c>
      <c r="V11">
        <f t="shared" si="17"/>
        <v>62315000</v>
      </c>
    </row>
    <row r="12" spans="1:46" x14ac:dyDescent="0.2">
      <c r="A12" t="s">
        <v>1351</v>
      </c>
      <c r="C12">
        <f t="shared" ref="C12:J12" si="18">C$2*C99</f>
        <v>0</v>
      </c>
      <c r="D12">
        <f t="shared" si="18"/>
        <v>0</v>
      </c>
      <c r="E12">
        <f t="shared" si="18"/>
        <v>0</v>
      </c>
      <c r="F12">
        <f t="shared" si="18"/>
        <v>0</v>
      </c>
      <c r="G12">
        <f t="shared" si="18"/>
        <v>0</v>
      </c>
      <c r="H12">
        <f t="shared" si="18"/>
        <v>0</v>
      </c>
      <c r="I12">
        <f t="shared" si="18"/>
        <v>0</v>
      </c>
      <c r="J12">
        <f t="shared" si="18"/>
        <v>136684.57906023183</v>
      </c>
      <c r="K12">
        <f t="shared" ref="K12:V12" si="19">K$2*K99</f>
        <v>1222369.2587876692</v>
      </c>
      <c r="L12">
        <f t="shared" si="19"/>
        <v>507164.92197951768</v>
      </c>
      <c r="M12">
        <f t="shared" si="19"/>
        <v>4274106.1040418083</v>
      </c>
      <c r="N12">
        <f t="shared" si="19"/>
        <v>4142045.5749012753</v>
      </c>
      <c r="O12">
        <f t="shared" si="19"/>
        <v>5698464.7437736616</v>
      </c>
      <c r="P12">
        <f t="shared" si="19"/>
        <v>7528552.2021565558</v>
      </c>
      <c r="Q12">
        <f t="shared" si="19"/>
        <v>11404891.725716202</v>
      </c>
      <c r="R12">
        <f t="shared" si="19"/>
        <v>10590105.131705131</v>
      </c>
      <c r="S12">
        <f t="shared" si="19"/>
        <v>20159137.790273976</v>
      </c>
      <c r="T12">
        <f t="shared" si="19"/>
        <v>21580901.11437</v>
      </c>
      <c r="U12">
        <f t="shared" si="19"/>
        <v>21024174.599999998</v>
      </c>
      <c r="V12">
        <f t="shared" si="19"/>
        <v>51191000</v>
      </c>
    </row>
    <row r="13" spans="1:46" x14ac:dyDescent="0.2">
      <c r="A13" s="46" t="s">
        <v>1410</v>
      </c>
      <c r="C13">
        <f t="shared" ref="C13:J13" si="20">C$2*C100</f>
        <v>0</v>
      </c>
      <c r="D13">
        <f t="shared" si="20"/>
        <v>0</v>
      </c>
      <c r="E13">
        <f t="shared" si="20"/>
        <v>0</v>
      </c>
      <c r="F13">
        <f t="shared" si="20"/>
        <v>0</v>
      </c>
      <c r="G13">
        <f t="shared" si="20"/>
        <v>0</v>
      </c>
      <c r="H13">
        <f t="shared" si="20"/>
        <v>0</v>
      </c>
      <c r="I13">
        <f t="shared" si="20"/>
        <v>0</v>
      </c>
      <c r="J13">
        <f t="shared" si="20"/>
        <v>3.5127478647446149E-2</v>
      </c>
      <c r="K13">
        <f t="shared" ref="K13:V13" si="21">K$2*K100</f>
        <v>0.30871003309108219</v>
      </c>
      <c r="L13">
        <f t="shared" si="21"/>
        <v>0.16436363622767824</v>
      </c>
      <c r="M13" t="e">
        <f t="shared" si="21"/>
        <v>#DIV/0!</v>
      </c>
      <c r="N13" t="e">
        <f t="shared" si="21"/>
        <v>#DIV/0!</v>
      </c>
      <c r="O13">
        <f t="shared" si="21"/>
        <v>1.5125868056682861</v>
      </c>
      <c r="P13">
        <f t="shared" si="21"/>
        <v>0.33576051779324845</v>
      </c>
      <c r="Q13">
        <f t="shared" si="21"/>
        <v>0.15829347922505604</v>
      </c>
      <c r="R13">
        <f t="shared" si="21"/>
        <v>10.000000000000002</v>
      </c>
      <c r="S13">
        <f t="shared" si="21"/>
        <v>9.1763405196241017</v>
      </c>
      <c r="T13">
        <f t="shared" si="21"/>
        <v>27.092198581560286</v>
      </c>
      <c r="U13" t="e">
        <f t="shared" si="21"/>
        <v>#DIV/0!</v>
      </c>
      <c r="V13" t="e">
        <f t="shared" si="21"/>
        <v>#DIV/0!</v>
      </c>
    </row>
    <row r="14" spans="1:46" x14ac:dyDescent="0.2">
      <c r="A14" t="s">
        <v>1352</v>
      </c>
      <c r="C14">
        <f t="shared" ref="C14:J14" si="22">C$2*C101</f>
        <v>87987.269470014595</v>
      </c>
      <c r="D14">
        <f t="shared" si="22"/>
        <v>842299.77359186416</v>
      </c>
      <c r="E14">
        <f t="shared" si="22"/>
        <v>1039287.2402894753</v>
      </c>
      <c r="F14">
        <f t="shared" si="22"/>
        <v>2518368.6731898678</v>
      </c>
      <c r="G14">
        <f t="shared" si="22"/>
        <v>0</v>
      </c>
      <c r="H14">
        <f t="shared" si="22"/>
        <v>1100394.8806075349</v>
      </c>
      <c r="I14">
        <f t="shared" si="22"/>
        <v>443642.3526912675</v>
      </c>
      <c r="J14">
        <f t="shared" si="22"/>
        <v>434304.22871226119</v>
      </c>
      <c r="K14">
        <f t="shared" ref="K14:V14" si="23">K$2*K101</f>
        <v>401635.61397676443</v>
      </c>
      <c r="L14">
        <f t="shared" si="23"/>
        <v>0</v>
      </c>
      <c r="M14">
        <f t="shared" si="23"/>
        <v>67582.895325938764</v>
      </c>
      <c r="N14">
        <f t="shared" si="23"/>
        <v>250165.03899243474</v>
      </c>
      <c r="O14">
        <f t="shared" si="23"/>
        <v>348284.93267060939</v>
      </c>
      <c r="P14">
        <f t="shared" si="23"/>
        <v>524277.49012163986</v>
      </c>
      <c r="Q14">
        <f t="shared" si="23"/>
        <v>0</v>
      </c>
      <c r="R14">
        <f t="shared" si="23"/>
        <v>0</v>
      </c>
      <c r="S14">
        <f t="shared" si="23"/>
        <v>0</v>
      </c>
      <c r="T14">
        <f t="shared" si="23"/>
        <v>0</v>
      </c>
      <c r="U14">
        <f t="shared" si="23"/>
        <v>0</v>
      </c>
      <c r="V14">
        <f t="shared" si="23"/>
        <v>0</v>
      </c>
    </row>
    <row r="15" spans="1:46" x14ac:dyDescent="0.2">
      <c r="A15" t="s">
        <v>1335</v>
      </c>
      <c r="C15">
        <f t="shared" ref="C15:J15" si="24">C$2*C102</f>
        <v>0</v>
      </c>
      <c r="D15">
        <f t="shared" si="24"/>
        <v>0</v>
      </c>
      <c r="E15">
        <f t="shared" si="24"/>
        <v>0</v>
      </c>
      <c r="F15">
        <f t="shared" si="24"/>
        <v>0</v>
      </c>
      <c r="G15">
        <f t="shared" si="24"/>
        <v>0</v>
      </c>
      <c r="H15">
        <f t="shared" si="24"/>
        <v>0</v>
      </c>
      <c r="I15">
        <f t="shared" si="24"/>
        <v>0</v>
      </c>
      <c r="J15">
        <f t="shared" si="24"/>
        <v>3249565.6476211217</v>
      </c>
      <c r="K15">
        <f t="shared" ref="K15:V15" si="25">K$2*K102</f>
        <v>2060565.3218379032</v>
      </c>
      <c r="L15">
        <f t="shared" si="25"/>
        <v>4358027.7841542969</v>
      </c>
      <c r="M15">
        <f t="shared" si="25"/>
        <v>7585667.9478281001</v>
      </c>
      <c r="N15">
        <f t="shared" si="25"/>
        <v>9110972.5392003097</v>
      </c>
      <c r="O15">
        <f t="shared" si="25"/>
        <v>6885576.7677690294</v>
      </c>
      <c r="P15">
        <f t="shared" si="25"/>
        <v>10048349.553662106</v>
      </c>
      <c r="Q15">
        <f t="shared" si="25"/>
        <v>21472852.549271021</v>
      </c>
      <c r="R15">
        <f t="shared" si="25"/>
        <v>13052920.278613301</v>
      </c>
      <c r="S15">
        <f t="shared" si="25"/>
        <v>8500841.2368625198</v>
      </c>
      <c r="T15">
        <f t="shared" si="25"/>
        <v>30216651.230450097</v>
      </c>
      <c r="U15">
        <f t="shared" si="25"/>
        <v>11149183.499999998</v>
      </c>
      <c r="V15">
        <f t="shared" si="25"/>
        <v>11124000</v>
      </c>
    </row>
    <row r="16" spans="1:46" x14ac:dyDescent="0.2">
      <c r="A16" s="46"/>
      <c r="C16">
        <f t="shared" ref="C16:J16" si="26">C$2*C103</f>
        <v>0</v>
      </c>
      <c r="D16">
        <f t="shared" si="26"/>
        <v>0</v>
      </c>
      <c r="E16">
        <f t="shared" si="26"/>
        <v>0</v>
      </c>
      <c r="F16">
        <f t="shared" si="26"/>
        <v>0</v>
      </c>
      <c r="G16">
        <f t="shared" si="26"/>
        <v>0</v>
      </c>
      <c r="H16">
        <f t="shared" si="26"/>
        <v>0</v>
      </c>
      <c r="I16">
        <f t="shared" si="26"/>
        <v>0</v>
      </c>
      <c r="J16">
        <f t="shared" si="26"/>
        <v>0.83512747879176785</v>
      </c>
      <c r="K16">
        <f t="shared" ref="K16:V16" si="27">K$2*K103</f>
        <v>0.52039691289505163</v>
      </c>
      <c r="L16">
        <f t="shared" si="27"/>
        <v>1.4123636362488414</v>
      </c>
      <c r="M16" t="e">
        <f t="shared" si="27"/>
        <v>#DIV/0!</v>
      </c>
      <c r="N16" t="e">
        <f t="shared" si="27"/>
        <v>#DIV/0!</v>
      </c>
      <c r="O16">
        <f t="shared" si="27"/>
        <v>1.8276909723313357</v>
      </c>
      <c r="P16">
        <f t="shared" si="27"/>
        <v>0.44813915856739478</v>
      </c>
      <c r="Q16">
        <f t="shared" si="27"/>
        <v>0.29803110986547082</v>
      </c>
      <c r="R16">
        <f t="shared" si="27"/>
        <v>12.325581395348838</v>
      </c>
      <c r="S16">
        <f t="shared" si="27"/>
        <v>3.8695411829740185</v>
      </c>
      <c r="T16">
        <f t="shared" si="27"/>
        <v>37.93333333333333</v>
      </c>
      <c r="U16" t="e">
        <f t="shared" si="27"/>
        <v>#DIV/0!</v>
      </c>
      <c r="V16" t="e">
        <f t="shared" si="27"/>
        <v>#DIV/0!</v>
      </c>
    </row>
    <row r="17" spans="1:22" x14ac:dyDescent="0.2">
      <c r="A17" t="s">
        <v>1354</v>
      </c>
      <c r="C17">
        <f t="shared" ref="C17:J17" si="28">C$2*C104</f>
        <v>0</v>
      </c>
      <c r="D17">
        <f t="shared" si="28"/>
        <v>0</v>
      </c>
      <c r="E17">
        <f t="shared" si="28"/>
        <v>1572808.5834886553</v>
      </c>
      <c r="F17">
        <f t="shared" si="28"/>
        <v>3270881.216046656</v>
      </c>
      <c r="G17">
        <f t="shared" si="28"/>
        <v>1692284.5754187875</v>
      </c>
      <c r="H17">
        <f t="shared" si="28"/>
        <v>0</v>
      </c>
      <c r="I17">
        <f t="shared" si="28"/>
        <v>0</v>
      </c>
      <c r="J17">
        <f t="shared" si="28"/>
        <v>0</v>
      </c>
      <c r="K17">
        <f t="shared" ref="K17:V17" si="29">K$2*K104</f>
        <v>0</v>
      </c>
      <c r="L17">
        <f t="shared" si="29"/>
        <v>0</v>
      </c>
      <c r="M17">
        <f t="shared" si="29"/>
        <v>0</v>
      </c>
      <c r="N17">
        <f t="shared" si="29"/>
        <v>0</v>
      </c>
      <c r="O17">
        <f t="shared" si="29"/>
        <v>0</v>
      </c>
      <c r="P17">
        <f t="shared" si="29"/>
        <v>0</v>
      </c>
      <c r="Q17">
        <f t="shared" si="29"/>
        <v>0</v>
      </c>
      <c r="R17">
        <f t="shared" si="29"/>
        <v>0</v>
      </c>
      <c r="S17">
        <f t="shared" si="29"/>
        <v>0</v>
      </c>
      <c r="T17">
        <f t="shared" si="29"/>
        <v>0</v>
      </c>
      <c r="U17">
        <f t="shared" si="29"/>
        <v>0</v>
      </c>
      <c r="V17">
        <f t="shared" si="29"/>
        <v>0</v>
      </c>
    </row>
    <row r="18" spans="1:22" x14ac:dyDescent="0.2">
      <c r="A18" t="s">
        <v>1336</v>
      </c>
      <c r="C18">
        <f t="shared" ref="C18:J18" si="30">C$2*C105</f>
        <v>842163.85777459096</v>
      </c>
      <c r="D18">
        <f t="shared" si="30"/>
        <v>2939454.3141171169</v>
      </c>
      <c r="E18">
        <f t="shared" si="30"/>
        <v>9103786.1523419805</v>
      </c>
      <c r="F18">
        <f t="shared" si="30"/>
        <v>23121022.860408653</v>
      </c>
      <c r="G18">
        <f t="shared" si="30"/>
        <v>11120416.873240922</v>
      </c>
      <c r="H18">
        <f t="shared" si="30"/>
        <v>5401085.3218834689</v>
      </c>
      <c r="I18">
        <f t="shared" si="30"/>
        <v>5293979.6294942005</v>
      </c>
      <c r="J18">
        <f t="shared" si="30"/>
        <v>6708567.3446853925</v>
      </c>
      <c r="K18">
        <f t="shared" ref="K18:V18" si="31">K$2*K105</f>
        <v>10326837.432713898</v>
      </c>
      <c r="L18">
        <f t="shared" si="31"/>
        <v>14835696.02456647</v>
      </c>
      <c r="M18">
        <f t="shared" si="31"/>
        <v>21333667.121769994</v>
      </c>
      <c r="N18">
        <f t="shared" si="31"/>
        <v>32189174.833264347</v>
      </c>
      <c r="O18">
        <f t="shared" si="31"/>
        <v>30984277.883470897</v>
      </c>
      <c r="P18">
        <f t="shared" si="31"/>
        <v>52529339.172784954</v>
      </c>
      <c r="Q18">
        <f t="shared" si="31"/>
        <v>61928494.283541769</v>
      </c>
      <c r="R18">
        <f t="shared" si="31"/>
        <v>65602007.068192929</v>
      </c>
      <c r="S18">
        <f t="shared" si="31"/>
        <v>103651971.60695568</v>
      </c>
      <c r="T18">
        <f t="shared" si="31"/>
        <v>58753155.866289295</v>
      </c>
      <c r="U18">
        <f t="shared" si="31"/>
        <v>63147913.51699999</v>
      </c>
      <c r="V18">
        <f t="shared" si="31"/>
        <v>155300310</v>
      </c>
    </row>
    <row r="19" spans="1:22" x14ac:dyDescent="0.2">
      <c r="A19" t="s">
        <v>1355</v>
      </c>
      <c r="C19">
        <f t="shared" ref="C19:J19" si="32">C$2*C106</f>
        <v>0</v>
      </c>
      <c r="D19">
        <f t="shared" si="32"/>
        <v>0</v>
      </c>
      <c r="E19">
        <f t="shared" si="32"/>
        <v>0</v>
      </c>
      <c r="F19">
        <f t="shared" si="32"/>
        <v>0</v>
      </c>
      <c r="G19">
        <f t="shared" si="32"/>
        <v>0</v>
      </c>
      <c r="H19">
        <f t="shared" si="32"/>
        <v>0</v>
      </c>
      <c r="I19">
        <f t="shared" si="32"/>
        <v>0</v>
      </c>
      <c r="J19">
        <f t="shared" si="32"/>
        <v>414462.91873545921</v>
      </c>
      <c r="K19">
        <f t="shared" ref="K19:V19" si="33">K$2*K106</f>
        <v>104774.50805402352</v>
      </c>
      <c r="L19">
        <f t="shared" si="33"/>
        <v>58346.406507935921</v>
      </c>
      <c r="M19">
        <f t="shared" si="33"/>
        <v>47103.229375442133</v>
      </c>
      <c r="N19">
        <f t="shared" si="33"/>
        <v>72566.957793783178</v>
      </c>
      <c r="O19">
        <f t="shared" si="33"/>
        <v>78486.745280011004</v>
      </c>
      <c r="P19">
        <f t="shared" si="33"/>
        <v>273930.45391927171</v>
      </c>
      <c r="Q19">
        <f t="shared" si="33"/>
        <v>511482.08186780481</v>
      </c>
      <c r="R19">
        <f t="shared" si="33"/>
        <v>0</v>
      </c>
      <c r="S19">
        <f t="shared" si="33"/>
        <v>0</v>
      </c>
      <c r="T19">
        <f t="shared" si="33"/>
        <v>0</v>
      </c>
      <c r="U19">
        <f t="shared" si="33"/>
        <v>0</v>
      </c>
      <c r="V19">
        <f t="shared" si="33"/>
        <v>0</v>
      </c>
    </row>
    <row r="20" spans="1:22" x14ac:dyDescent="0.2">
      <c r="A20" t="s">
        <v>1356</v>
      </c>
      <c r="C20">
        <f t="shared" ref="C20:J20" si="34">C$2*C107</f>
        <v>15712.012882205852</v>
      </c>
      <c r="D20">
        <f t="shared" si="34"/>
        <v>386770.30415121542</v>
      </c>
      <c r="E20">
        <f t="shared" si="34"/>
        <v>1159560.8379983464</v>
      </c>
      <c r="F20">
        <f t="shared" si="34"/>
        <v>4946795.6065438325</v>
      </c>
      <c r="G20">
        <f t="shared" si="34"/>
        <v>3378052.0102638928</v>
      </c>
      <c r="H20">
        <f t="shared" si="34"/>
        <v>5131265.6824132688</v>
      </c>
      <c r="I20">
        <f t="shared" si="34"/>
        <v>1026780.4982271232</v>
      </c>
      <c r="J20">
        <f t="shared" si="34"/>
        <v>414462.91873545921</v>
      </c>
      <c r="K20">
        <f t="shared" ref="K20:V20" si="35">K$2*K107</f>
        <v>104774.50805402352</v>
      </c>
      <c r="L20">
        <f t="shared" si="35"/>
        <v>58346.406507935921</v>
      </c>
      <c r="M20">
        <f t="shared" si="35"/>
        <v>47103.229375442133</v>
      </c>
      <c r="N20">
        <f t="shared" si="35"/>
        <v>72566.957793783178</v>
      </c>
      <c r="O20">
        <f t="shared" si="35"/>
        <v>78486.745280011004</v>
      </c>
      <c r="P20">
        <f t="shared" si="35"/>
        <v>273930.45391927171</v>
      </c>
      <c r="Q20">
        <f t="shared" si="35"/>
        <v>511482.08186780481</v>
      </c>
      <c r="R20">
        <f t="shared" si="35"/>
        <v>0</v>
      </c>
      <c r="S20">
        <f t="shared" si="35"/>
        <v>0</v>
      </c>
      <c r="T20">
        <f t="shared" si="35"/>
        <v>0</v>
      </c>
      <c r="U20">
        <f t="shared" si="35"/>
        <v>0</v>
      </c>
      <c r="V20">
        <f t="shared" si="35"/>
        <v>0</v>
      </c>
    </row>
    <row r="21" spans="1:22" x14ac:dyDescent="0.2">
      <c r="A21" t="s">
        <v>1357</v>
      </c>
      <c r="C21">
        <f t="shared" ref="C21:J21" si="36">C$2*C108</f>
        <v>15712.012882205852</v>
      </c>
      <c r="D21">
        <f t="shared" si="36"/>
        <v>386770.30415121542</v>
      </c>
      <c r="E21">
        <f t="shared" si="36"/>
        <v>1159560.8379983464</v>
      </c>
      <c r="F21">
        <f t="shared" si="36"/>
        <v>4946795.6065438325</v>
      </c>
      <c r="G21">
        <f t="shared" si="36"/>
        <v>3378052.0102638928</v>
      </c>
      <c r="H21">
        <f t="shared" si="36"/>
        <v>5131265.6824132688</v>
      </c>
      <c r="I21">
        <f t="shared" si="36"/>
        <v>1026780.4982271232</v>
      </c>
      <c r="J21">
        <f t="shared" si="36"/>
        <v>205026.86929231122</v>
      </c>
      <c r="K21">
        <f t="shared" ref="K21:V21" si="37">K$2*K108</f>
        <v>104774.50805402352</v>
      </c>
      <c r="L21">
        <f t="shared" si="37"/>
        <v>20196.833597556491</v>
      </c>
      <c r="M21">
        <f t="shared" si="37"/>
        <v>47103.229375442133</v>
      </c>
      <c r="N21">
        <f t="shared" si="37"/>
        <v>72566.957793783178</v>
      </c>
      <c r="O21">
        <f t="shared" si="37"/>
        <v>78486.745280011004</v>
      </c>
      <c r="P21">
        <f t="shared" si="37"/>
        <v>273930.45391927171</v>
      </c>
      <c r="Q21">
        <f t="shared" si="37"/>
        <v>511482.08186780481</v>
      </c>
      <c r="R21">
        <f t="shared" si="37"/>
        <v>0</v>
      </c>
      <c r="S21">
        <f t="shared" si="37"/>
        <v>0</v>
      </c>
      <c r="T21">
        <f t="shared" si="37"/>
        <v>0</v>
      </c>
      <c r="U21">
        <f t="shared" si="37"/>
        <v>0</v>
      </c>
      <c r="V21">
        <f t="shared" si="37"/>
        <v>0</v>
      </c>
    </row>
    <row r="22" spans="1:22" x14ac:dyDescent="0.2">
      <c r="A22" t="s">
        <v>1365</v>
      </c>
      <c r="C22">
        <f t="shared" ref="C22:J22" si="38">C$2*C109</f>
        <v>0</v>
      </c>
      <c r="D22">
        <f t="shared" si="38"/>
        <v>0</v>
      </c>
      <c r="E22">
        <f t="shared" si="38"/>
        <v>0</v>
      </c>
      <c r="F22">
        <f t="shared" si="38"/>
        <v>0</v>
      </c>
      <c r="G22">
        <f t="shared" si="38"/>
        <v>0</v>
      </c>
      <c r="H22">
        <f t="shared" si="38"/>
        <v>0</v>
      </c>
      <c r="I22">
        <f t="shared" si="38"/>
        <v>0</v>
      </c>
      <c r="J22">
        <f t="shared" si="38"/>
        <v>209436.04944314796</v>
      </c>
      <c r="K22">
        <f t="shared" ref="K22:V22" si="39">K$2*K109</f>
        <v>104774.50805402352</v>
      </c>
      <c r="L22">
        <f t="shared" si="39"/>
        <v>38149.574270838115</v>
      </c>
      <c r="M22">
        <f t="shared" si="39"/>
        <v>0</v>
      </c>
      <c r="N22">
        <f t="shared" si="39"/>
        <v>0</v>
      </c>
      <c r="O22">
        <f t="shared" si="39"/>
        <v>0</v>
      </c>
      <c r="P22">
        <f t="shared" si="39"/>
        <v>0</v>
      </c>
      <c r="Q22">
        <f t="shared" si="39"/>
        <v>0</v>
      </c>
      <c r="R22">
        <f t="shared" si="39"/>
        <v>0</v>
      </c>
      <c r="S22">
        <f t="shared" si="39"/>
        <v>0</v>
      </c>
      <c r="T22">
        <f t="shared" si="39"/>
        <v>0</v>
      </c>
      <c r="U22">
        <f t="shared" si="39"/>
        <v>0</v>
      </c>
      <c r="V22">
        <f t="shared" si="39"/>
        <v>0</v>
      </c>
    </row>
    <row r="23" spans="1:22" x14ac:dyDescent="0.2">
      <c r="A23" t="s">
        <v>1366</v>
      </c>
      <c r="C23">
        <f t="shared" ref="C23:J23" si="40">C$2*C110</f>
        <v>0</v>
      </c>
      <c r="D23">
        <f t="shared" si="40"/>
        <v>0</v>
      </c>
      <c r="E23">
        <f t="shared" si="40"/>
        <v>0</v>
      </c>
      <c r="F23">
        <f t="shared" si="40"/>
        <v>0</v>
      </c>
      <c r="G23">
        <f t="shared" si="40"/>
        <v>0</v>
      </c>
      <c r="H23">
        <f t="shared" si="40"/>
        <v>0</v>
      </c>
      <c r="I23">
        <f t="shared" si="40"/>
        <v>0</v>
      </c>
      <c r="J23">
        <f t="shared" si="40"/>
        <v>209436.04944314796</v>
      </c>
      <c r="K23">
        <f t="shared" ref="K23:V23" si="41">K$2*K110</f>
        <v>104774.50805402352</v>
      </c>
      <c r="L23">
        <f t="shared" si="41"/>
        <v>38149.574270838115</v>
      </c>
      <c r="M23">
        <f t="shared" si="41"/>
        <v>0</v>
      </c>
      <c r="N23">
        <f t="shared" si="41"/>
        <v>0</v>
      </c>
      <c r="O23">
        <f t="shared" si="41"/>
        <v>0</v>
      </c>
      <c r="P23">
        <f t="shared" si="41"/>
        <v>0</v>
      </c>
      <c r="Q23">
        <f t="shared" si="41"/>
        <v>0</v>
      </c>
      <c r="R23">
        <f t="shared" si="41"/>
        <v>0</v>
      </c>
      <c r="S23">
        <f t="shared" si="41"/>
        <v>0</v>
      </c>
      <c r="T23">
        <f t="shared" si="41"/>
        <v>0</v>
      </c>
      <c r="U23">
        <f t="shared" si="41"/>
        <v>0</v>
      </c>
      <c r="V23">
        <f t="shared" si="41"/>
        <v>0</v>
      </c>
    </row>
    <row r="24" spans="1:22" x14ac:dyDescent="0.2">
      <c r="A24" t="s">
        <v>1389</v>
      </c>
      <c r="C24">
        <f t="shared" ref="C24:J24" si="42">C$2*C111</f>
        <v>0</v>
      </c>
      <c r="D24">
        <f t="shared" si="42"/>
        <v>0</v>
      </c>
      <c r="E24">
        <f t="shared" si="42"/>
        <v>0</v>
      </c>
      <c r="F24">
        <f t="shared" si="42"/>
        <v>0</v>
      </c>
      <c r="G24">
        <f t="shared" si="42"/>
        <v>0</v>
      </c>
      <c r="H24">
        <f t="shared" si="42"/>
        <v>0</v>
      </c>
      <c r="I24">
        <f t="shared" si="42"/>
        <v>0</v>
      </c>
      <c r="J24">
        <f t="shared" si="42"/>
        <v>0</v>
      </c>
      <c r="K24">
        <f t="shared" ref="K24:V24" si="43">K$2*K111</f>
        <v>0</v>
      </c>
      <c r="L24">
        <f t="shared" si="43"/>
        <v>0</v>
      </c>
      <c r="M24">
        <f t="shared" si="43"/>
        <v>0</v>
      </c>
      <c r="N24">
        <f t="shared" si="43"/>
        <v>0</v>
      </c>
      <c r="O24">
        <f t="shared" si="43"/>
        <v>0</v>
      </c>
      <c r="P24">
        <f t="shared" si="43"/>
        <v>0</v>
      </c>
      <c r="Q24">
        <f t="shared" si="43"/>
        <v>0</v>
      </c>
      <c r="R24">
        <f t="shared" si="43"/>
        <v>-11529669.110250598</v>
      </c>
      <c r="S24">
        <f t="shared" si="43"/>
        <v>-18466255.978247352</v>
      </c>
      <c r="T24">
        <f t="shared" si="43"/>
        <v>-5110492.9706960991</v>
      </c>
      <c r="U24">
        <f t="shared" si="43"/>
        <v>-1004488.3419999998</v>
      </c>
      <c r="V24">
        <f t="shared" si="43"/>
        <v>-322390</v>
      </c>
    </row>
    <row r="25" spans="1:22" x14ac:dyDescent="0.2">
      <c r="A25" t="s">
        <v>1358</v>
      </c>
      <c r="C25">
        <f t="shared" ref="C25:J25" si="44">C$2*C112</f>
        <v>21996.817367503649</v>
      </c>
      <c r="D25">
        <f t="shared" si="44"/>
        <v>1842172.635308424</v>
      </c>
      <c r="E25">
        <f t="shared" si="44"/>
        <v>2889650.280150312</v>
      </c>
      <c r="F25">
        <f t="shared" si="44"/>
        <v>4356178.192074744</v>
      </c>
      <c r="G25">
        <f t="shared" si="44"/>
        <v>6984203.9948673379</v>
      </c>
      <c r="H25">
        <f t="shared" si="44"/>
        <v>5053839.1770079769</v>
      </c>
      <c r="I25">
        <f t="shared" si="44"/>
        <v>-12518032.178023484</v>
      </c>
      <c r="J25">
        <f t="shared" si="44"/>
        <v>2876989.9396166489</v>
      </c>
      <c r="K25">
        <f t="shared" ref="K25:V25" si="45">K$2*K112</f>
        <v>-4136410.2587714987</v>
      </c>
      <c r="L25">
        <f t="shared" si="45"/>
        <v>-4138106.7115868265</v>
      </c>
      <c r="M25">
        <f t="shared" si="45"/>
        <v>-3866560.7680736734</v>
      </c>
      <c r="N25">
        <f t="shared" si="45"/>
        <v>-2446270.3459392898</v>
      </c>
      <c r="O25">
        <f t="shared" si="45"/>
        <v>-112824.69683057637</v>
      </c>
      <c r="P25">
        <f t="shared" si="45"/>
        <v>-4901722.4217210663</v>
      </c>
      <c r="Q25">
        <f t="shared" si="45"/>
        <v>-23927577.964125384</v>
      </c>
      <c r="R25">
        <f t="shared" si="45"/>
        <v>-12251273.948294692</v>
      </c>
      <c r="S25">
        <f t="shared" si="45"/>
        <v>-6997406.743828834</v>
      </c>
      <c r="T25">
        <f t="shared" si="45"/>
        <v>-11178002.865155099</v>
      </c>
      <c r="U25">
        <f t="shared" si="45"/>
        <v>-58400.484999999993</v>
      </c>
      <c r="V25">
        <f t="shared" si="45"/>
        <v>0</v>
      </c>
    </row>
    <row r="26" spans="1:22" x14ac:dyDescent="0.2">
      <c r="A26" t="s">
        <v>1293</v>
      </c>
      <c r="C26">
        <f t="shared" ref="C26:J26" si="46">C$2*C113</f>
        <v>-895584.69923754502</v>
      </c>
      <c r="D26">
        <f t="shared" si="46"/>
        <v>-5156937.3934976468</v>
      </c>
      <c r="E26">
        <f t="shared" si="46"/>
        <v>-13513818.06204503</v>
      </c>
      <c r="F26">
        <f t="shared" si="46"/>
        <v>-33994979.021726117</v>
      </c>
      <c r="G26">
        <f t="shared" si="46"/>
        <v>-22781756.545227427</v>
      </c>
      <c r="H26">
        <f t="shared" si="46"/>
        <v>-16243142.347801378</v>
      </c>
      <c r="I26">
        <f t="shared" si="46"/>
        <v>7498470.4983496433</v>
      </c>
      <c r="J26">
        <f t="shared" si="46"/>
        <v>-6618179.1551030558</v>
      </c>
      <c r="K26">
        <f t="shared" ref="K26:V26" si="47">K$2*K113</f>
        <v>-9979771.8752168044</v>
      </c>
      <c r="L26">
        <f t="shared" si="47"/>
        <v>-15055617.09713394</v>
      </c>
      <c r="M26">
        <f t="shared" si="47"/>
        <v>-25052774.301524423</v>
      </c>
      <c r="N26">
        <f t="shared" si="47"/>
        <v>-38853877.026525363</v>
      </c>
      <c r="O26">
        <f t="shared" si="47"/>
        <v>-39766617.664789855</v>
      </c>
      <c r="P26">
        <f t="shared" si="47"/>
        <v>-43181235.680101082</v>
      </c>
      <c r="Q26">
        <f t="shared" si="47"/>
        <v>12575261.713937724</v>
      </c>
      <c r="R26">
        <f t="shared" si="47"/>
        <v>-64405078.906795554</v>
      </c>
      <c r="S26">
        <f t="shared" si="47"/>
        <v>-104651427.65523252</v>
      </c>
      <c r="T26">
        <f t="shared" si="47"/>
        <v>-71884738.732844695</v>
      </c>
      <c r="U26">
        <f t="shared" si="47"/>
        <v>-94258382.789999992</v>
      </c>
      <c r="V26">
        <f t="shared" si="47"/>
        <v>-217292920</v>
      </c>
    </row>
    <row r="27" spans="1:22" x14ac:dyDescent="0.2">
      <c r="A27" t="s">
        <v>1295</v>
      </c>
      <c r="C27">
        <f t="shared" ref="C27:J27" si="48">C$2*C114</f>
        <v>675616.52723146975</v>
      </c>
      <c r="D27">
        <f t="shared" si="48"/>
        <v>1670274.7228873034</v>
      </c>
      <c r="E27">
        <f t="shared" si="48"/>
        <v>2692278.2222507112</v>
      </c>
      <c r="F27">
        <f t="shared" si="48"/>
        <v>2209568.7043768605</v>
      </c>
      <c r="G27">
        <f t="shared" si="48"/>
        <v>473578.99573547184</v>
      </c>
      <c r="H27">
        <f t="shared" si="48"/>
        <v>-138429.20734576124</v>
      </c>
      <c r="I27">
        <f t="shared" si="48"/>
        <v>29728.611471382552</v>
      </c>
      <c r="J27">
        <f t="shared" si="48"/>
        <v>8818.360301673536</v>
      </c>
      <c r="K27">
        <f t="shared" ref="K27:V27" si="49">K$2*K114</f>
        <v>24010.824906333921</v>
      </c>
      <c r="L27">
        <f t="shared" si="49"/>
        <v>20196.833597556491</v>
      </c>
      <c r="M27">
        <f t="shared" si="49"/>
        <v>-917488.99625181186</v>
      </c>
      <c r="N27">
        <f t="shared" si="49"/>
        <v>-5440612.1912994906</v>
      </c>
      <c r="O27">
        <f t="shared" si="49"/>
        <v>-1396410.0114087309</v>
      </c>
      <c r="P27">
        <f t="shared" si="49"/>
        <v>3463134.0127613219</v>
      </c>
      <c r="Q27">
        <f t="shared" si="49"/>
        <v>-776172.81755035138</v>
      </c>
      <c r="R27">
        <f t="shared" si="49"/>
        <v>-309083.30093697534</v>
      </c>
      <c r="S27">
        <f t="shared" si="49"/>
        <v>-293886.22561724711</v>
      </c>
      <c r="T27">
        <f t="shared" si="49"/>
        <v>-3263122.6397015997</v>
      </c>
      <c r="U27">
        <f t="shared" si="49"/>
        <v>-6432547.9659999991</v>
      </c>
      <c r="V27">
        <f t="shared" si="49"/>
        <v>4923400</v>
      </c>
    </row>
    <row r="28" spans="1:22" x14ac:dyDescent="0.2">
      <c r="A28" t="s">
        <v>1337</v>
      </c>
      <c r="C28">
        <f t="shared" ref="C28:J28" si="50">C$2*C115</f>
        <v>675616.52723146975</v>
      </c>
      <c r="D28">
        <f t="shared" si="50"/>
        <v>1670274.7228873034</v>
      </c>
      <c r="E28">
        <f t="shared" si="50"/>
        <v>2710781.8519418198</v>
      </c>
      <c r="F28">
        <f t="shared" si="50"/>
        <v>2323494.9055556692</v>
      </c>
      <c r="G28">
        <f t="shared" si="50"/>
        <v>649541.83342763782</v>
      </c>
      <c r="H28">
        <f t="shared" si="50"/>
        <v>18770.062361469863</v>
      </c>
      <c r="I28">
        <f t="shared" si="50"/>
        <v>38875.875983707163</v>
      </c>
      <c r="J28">
        <f t="shared" si="50"/>
        <v>15432.129825965189</v>
      </c>
      <c r="K28">
        <f t="shared" ref="K28:V28" si="51">K$2*K115</f>
        <v>24010.824906333921</v>
      </c>
      <c r="L28">
        <f t="shared" si="51"/>
        <v>20196.833597556491</v>
      </c>
      <c r="M28">
        <f t="shared" si="51"/>
        <v>104446.29240575027</v>
      </c>
      <c r="N28">
        <f t="shared" si="51"/>
        <v>57289.703309692166</v>
      </c>
      <c r="O28">
        <f t="shared" si="51"/>
        <v>13081.124213335166</v>
      </c>
      <c r="P28">
        <f t="shared" si="51"/>
        <v>19955.19911367547</v>
      </c>
      <c r="Q28">
        <f t="shared" si="51"/>
        <v>6310.3481101654579</v>
      </c>
      <c r="R28">
        <f t="shared" si="51"/>
        <v>4925.6302938163399</v>
      </c>
      <c r="S28">
        <f t="shared" si="51"/>
        <v>0</v>
      </c>
      <c r="T28">
        <f t="shared" si="51"/>
        <v>1709523.7374890998</v>
      </c>
      <c r="U28">
        <f t="shared" si="51"/>
        <v>11046186.280999998</v>
      </c>
      <c r="V28">
        <f t="shared" si="51"/>
        <v>13869980</v>
      </c>
    </row>
    <row r="29" spans="1:22" x14ac:dyDescent="0.2">
      <c r="A29" t="s">
        <v>1338</v>
      </c>
      <c r="C29">
        <f t="shared" ref="C29:J29" si="52">C$2*C116</f>
        <v>0</v>
      </c>
      <c r="D29">
        <f t="shared" si="52"/>
        <v>0</v>
      </c>
      <c r="E29">
        <f t="shared" si="52"/>
        <v>18503.629691108181</v>
      </c>
      <c r="F29">
        <f t="shared" si="52"/>
        <v>113926.20117880854</v>
      </c>
      <c r="G29">
        <f t="shared" si="52"/>
        <v>175962.83769216601</v>
      </c>
      <c r="H29">
        <f t="shared" si="52"/>
        <v>157199.26823861455</v>
      </c>
      <c r="I29">
        <f t="shared" si="52"/>
        <v>9147.2645123246093</v>
      </c>
      <c r="J29">
        <f t="shared" si="52"/>
        <v>6613.7695242916525</v>
      </c>
      <c r="K29">
        <f t="shared" ref="K29:V29" si="53">K$2*K116</f>
        <v>0</v>
      </c>
      <c r="L29">
        <f t="shared" si="53"/>
        <v>0</v>
      </c>
      <c r="M29">
        <f t="shared" si="53"/>
        <v>1021935.2872983267</v>
      </c>
      <c r="N29">
        <f t="shared" si="53"/>
        <v>0</v>
      </c>
      <c r="O29">
        <f t="shared" si="53"/>
        <v>1409491.135622066</v>
      </c>
      <c r="P29">
        <f t="shared" si="53"/>
        <v>1409562.6652604463</v>
      </c>
      <c r="Q29">
        <f t="shared" si="53"/>
        <v>782483.16566051682</v>
      </c>
      <c r="R29">
        <f t="shared" si="53"/>
        <v>314008.93123079167</v>
      </c>
      <c r="S29">
        <f t="shared" si="53"/>
        <v>293886.22561724711</v>
      </c>
      <c r="T29">
        <f t="shared" si="53"/>
        <v>4972646.3771906998</v>
      </c>
      <c r="U29">
        <f t="shared" si="53"/>
        <v>17478734.246999998</v>
      </c>
      <c r="V29">
        <f t="shared" si="53"/>
        <v>8946580</v>
      </c>
    </row>
    <row r="30" spans="1:22" x14ac:dyDescent="0.2">
      <c r="A30" t="s">
        <v>1359</v>
      </c>
      <c r="C30">
        <f t="shared" ref="C30:J30" si="54">C$2*C117</f>
        <v>0</v>
      </c>
      <c r="D30">
        <f t="shared" si="54"/>
        <v>0</v>
      </c>
      <c r="E30">
        <f t="shared" si="54"/>
        <v>0</v>
      </c>
      <c r="F30">
        <f t="shared" si="54"/>
        <v>0</v>
      </c>
      <c r="G30">
        <f t="shared" si="54"/>
        <v>0</v>
      </c>
      <c r="H30">
        <f t="shared" si="54"/>
        <v>0</v>
      </c>
      <c r="I30">
        <f t="shared" si="54"/>
        <v>0</v>
      </c>
      <c r="J30">
        <f t="shared" si="54"/>
        <v>0</v>
      </c>
      <c r="K30">
        <f t="shared" ref="K30:V30" si="55">K$2*K117</f>
        <v>0</v>
      </c>
      <c r="L30">
        <f t="shared" si="55"/>
        <v>0</v>
      </c>
      <c r="M30">
        <f t="shared" si="55"/>
        <v>0</v>
      </c>
      <c r="N30">
        <f t="shared" si="55"/>
        <v>5497901.8946091821</v>
      </c>
      <c r="O30">
        <f t="shared" si="55"/>
        <v>1127635.1935092479</v>
      </c>
      <c r="P30">
        <f t="shared" si="55"/>
        <v>-4852741.4801897239</v>
      </c>
      <c r="Q30">
        <f t="shared" si="55"/>
        <v>-4608304.5806968734</v>
      </c>
      <c r="R30">
        <f t="shared" si="55"/>
        <v>0</v>
      </c>
      <c r="S30">
        <f t="shared" si="55"/>
        <v>0</v>
      </c>
      <c r="T30">
        <f t="shared" si="55"/>
        <v>0</v>
      </c>
      <c r="U30">
        <f t="shared" si="55"/>
        <v>0</v>
      </c>
      <c r="V30">
        <f t="shared" si="55"/>
        <v>0</v>
      </c>
    </row>
    <row r="31" spans="1:22" x14ac:dyDescent="0.2">
      <c r="A31" t="s">
        <v>1298</v>
      </c>
      <c r="C31">
        <f t="shared" ref="C31:J31" si="56">C$2*C118</f>
        <v>0</v>
      </c>
      <c r="D31">
        <f t="shared" si="56"/>
        <v>0</v>
      </c>
      <c r="E31">
        <f t="shared" si="56"/>
        <v>0</v>
      </c>
      <c r="F31">
        <f t="shared" si="56"/>
        <v>0</v>
      </c>
      <c r="G31">
        <f t="shared" si="56"/>
        <v>0</v>
      </c>
      <c r="H31">
        <f t="shared" si="56"/>
        <v>0</v>
      </c>
      <c r="I31">
        <f t="shared" si="56"/>
        <v>0</v>
      </c>
      <c r="J31">
        <f t="shared" si="56"/>
        <v>0</v>
      </c>
      <c r="K31">
        <f t="shared" ref="K31:V31" si="57">K$2*K118</f>
        <v>-10914.011572325226</v>
      </c>
      <c r="L31">
        <f t="shared" si="57"/>
        <v>0</v>
      </c>
      <c r="M31">
        <f t="shared" si="57"/>
        <v>186364.95213003072</v>
      </c>
      <c r="N31">
        <f t="shared" si="57"/>
        <v>956738.05184210022</v>
      </c>
      <c r="O31">
        <f t="shared" si="57"/>
        <v>-871529.90251217748</v>
      </c>
      <c r="P31">
        <f t="shared" si="57"/>
        <v>-3675384.7619604007</v>
      </c>
      <c r="Q31">
        <f t="shared" si="57"/>
        <v>-335710.51946080237</v>
      </c>
      <c r="R31">
        <f t="shared" si="57"/>
        <v>-400207.46137257764</v>
      </c>
      <c r="S31">
        <f t="shared" si="57"/>
        <v>-2640118.4069913025</v>
      </c>
      <c r="T31">
        <f t="shared" si="57"/>
        <v>-13867141.328621099</v>
      </c>
      <c r="U31">
        <f t="shared" si="57"/>
        <v>-552293386.64499998</v>
      </c>
      <c r="V31">
        <f t="shared" si="57"/>
        <v>-15557120</v>
      </c>
    </row>
    <row r="32" spans="1:22" x14ac:dyDescent="0.2">
      <c r="A32" t="s">
        <v>1339</v>
      </c>
      <c r="C32">
        <f t="shared" ref="C32:J32" si="58">C$2*C119</f>
        <v>0</v>
      </c>
      <c r="D32">
        <f t="shared" si="58"/>
        <v>0</v>
      </c>
      <c r="E32">
        <f t="shared" si="58"/>
        <v>0</v>
      </c>
      <c r="F32">
        <f t="shared" si="58"/>
        <v>0</v>
      </c>
      <c r="G32">
        <f t="shared" si="58"/>
        <v>0</v>
      </c>
      <c r="H32">
        <f t="shared" si="58"/>
        <v>0</v>
      </c>
      <c r="I32">
        <f t="shared" si="58"/>
        <v>0</v>
      </c>
      <c r="J32">
        <f t="shared" si="58"/>
        <v>0</v>
      </c>
      <c r="K32">
        <f t="shared" ref="K32:V32" si="59">K$2*K119</f>
        <v>-10914.011572325226</v>
      </c>
      <c r="L32">
        <f t="shared" si="59"/>
        <v>0</v>
      </c>
      <c r="M32">
        <f t="shared" si="59"/>
        <v>186364.95213003072</v>
      </c>
      <c r="N32">
        <f t="shared" si="59"/>
        <v>956738.05184210022</v>
      </c>
      <c r="O32">
        <f t="shared" si="59"/>
        <v>-871529.90251217748</v>
      </c>
      <c r="P32">
        <f t="shared" si="59"/>
        <v>-3602820.4027121551</v>
      </c>
      <c r="Q32">
        <f t="shared" si="59"/>
        <v>774910.74792831822</v>
      </c>
      <c r="R32">
        <f t="shared" si="59"/>
        <v>66496.008966520589</v>
      </c>
      <c r="S32">
        <f t="shared" si="59"/>
        <v>-2592756.5772430683</v>
      </c>
      <c r="T32">
        <f t="shared" si="59"/>
        <v>-4642718.4648662992</v>
      </c>
      <c r="U32">
        <f t="shared" si="59"/>
        <v>1095805.4639999999</v>
      </c>
      <c r="V32">
        <f t="shared" si="59"/>
        <v>-99910</v>
      </c>
    </row>
    <row r="33" spans="1:22" x14ac:dyDescent="0.2">
      <c r="A33" s="46" t="s">
        <v>1411</v>
      </c>
      <c r="C33">
        <f t="shared" ref="C33:J33" si="60">C$2*C120</f>
        <v>0</v>
      </c>
      <c r="D33">
        <f t="shared" si="60"/>
        <v>0</v>
      </c>
      <c r="E33">
        <f t="shared" si="60"/>
        <v>0</v>
      </c>
      <c r="F33">
        <f t="shared" si="60"/>
        <v>0</v>
      </c>
      <c r="G33">
        <f t="shared" si="60"/>
        <v>0</v>
      </c>
      <c r="H33">
        <f t="shared" si="60"/>
        <v>0</v>
      </c>
      <c r="I33">
        <f t="shared" si="60"/>
        <v>0</v>
      </c>
      <c r="J33">
        <f t="shared" si="60"/>
        <v>0</v>
      </c>
      <c r="K33">
        <f t="shared" ref="K33:V33" si="61">K$2*K120</f>
        <v>-2.756339665307494E-3</v>
      </c>
      <c r="L33">
        <f t="shared" si="61"/>
        <v>0</v>
      </c>
      <c r="M33" t="e">
        <f t="shared" si="61"/>
        <v>#DIV/0!</v>
      </c>
      <c r="N33" t="e">
        <f t="shared" si="61"/>
        <v>#DIV/0!</v>
      </c>
      <c r="O33">
        <f t="shared" si="61"/>
        <v>-0.2313368057116908</v>
      </c>
      <c r="P33">
        <f t="shared" si="61"/>
        <v>-0.16067961162362646</v>
      </c>
      <c r="Q33">
        <f t="shared" si="61"/>
        <v>1.0755325112107623E-2</v>
      </c>
      <c r="R33">
        <f t="shared" si="61"/>
        <v>6.2790697674418611E-2</v>
      </c>
      <c r="S33">
        <f t="shared" si="61"/>
        <v>-1.1802100608070758</v>
      </c>
      <c r="T33">
        <f t="shared" si="61"/>
        <v>-5.8283687943262414</v>
      </c>
      <c r="U33" t="e">
        <f t="shared" si="61"/>
        <v>#DIV/0!</v>
      </c>
      <c r="V33" t="e">
        <f t="shared" si="61"/>
        <v>#DIV/0!</v>
      </c>
    </row>
    <row r="34" spans="1:22" x14ac:dyDescent="0.2">
      <c r="A34" t="s">
        <v>1341</v>
      </c>
      <c r="C34">
        <f t="shared" ref="C34:J34" si="62">C$2*C121</f>
        <v>0</v>
      </c>
      <c r="D34">
        <f t="shared" si="62"/>
        <v>0</v>
      </c>
      <c r="E34">
        <f t="shared" si="62"/>
        <v>0</v>
      </c>
      <c r="F34">
        <f t="shared" si="62"/>
        <v>-1376108.5965723754</v>
      </c>
      <c r="G34">
        <f t="shared" si="62"/>
        <v>-6071804.0944946501</v>
      </c>
      <c r="H34">
        <f t="shared" si="62"/>
        <v>2756852.8465575278</v>
      </c>
      <c r="I34">
        <f t="shared" si="62"/>
        <v>-5049290.2897001617</v>
      </c>
      <c r="J34">
        <f t="shared" si="62"/>
        <v>0</v>
      </c>
      <c r="K34">
        <f t="shared" ref="K34:V34" si="63">K$2*K121</f>
        <v>-2187167.8516546236</v>
      </c>
      <c r="L34">
        <f t="shared" si="63"/>
        <v>0</v>
      </c>
      <c r="M34">
        <f t="shared" si="63"/>
        <v>0</v>
      </c>
      <c r="N34">
        <f t="shared" si="63"/>
        <v>0</v>
      </c>
      <c r="O34">
        <f t="shared" si="63"/>
        <v>0</v>
      </c>
      <c r="P34">
        <f t="shared" si="63"/>
        <v>-72564.357966613912</v>
      </c>
      <c r="Q34">
        <f t="shared" si="63"/>
        <v>-6676348.3005550541</v>
      </c>
      <c r="R34">
        <f t="shared" si="63"/>
        <v>-1057779.105597059</v>
      </c>
      <c r="S34">
        <f t="shared" si="63"/>
        <v>0</v>
      </c>
      <c r="T34">
        <f t="shared" si="63"/>
        <v>-9567909.4574075993</v>
      </c>
      <c r="U34">
        <f t="shared" si="63"/>
        <v>-553121611.70499992</v>
      </c>
      <c r="V34">
        <f t="shared" si="63"/>
        <v>-15457210</v>
      </c>
    </row>
    <row r="35" spans="1:22" x14ac:dyDescent="0.2">
      <c r="A35" t="s">
        <v>1360</v>
      </c>
      <c r="C35">
        <f t="shared" ref="C35:J35" si="64">C$2*C122</f>
        <v>0</v>
      </c>
      <c r="D35">
        <f t="shared" si="64"/>
        <v>0</v>
      </c>
      <c r="E35">
        <f t="shared" si="64"/>
        <v>0</v>
      </c>
      <c r="F35">
        <f t="shared" si="64"/>
        <v>1376108.5965723754</v>
      </c>
      <c r="G35">
        <f t="shared" si="64"/>
        <v>0</v>
      </c>
      <c r="H35">
        <f t="shared" si="64"/>
        <v>0</v>
      </c>
      <c r="I35">
        <f t="shared" si="64"/>
        <v>0</v>
      </c>
      <c r="J35">
        <f t="shared" si="64"/>
        <v>0</v>
      </c>
      <c r="K35">
        <f t="shared" ref="K35:V35" si="65">K$2*K122</f>
        <v>200817.80629740527</v>
      </c>
      <c r="L35">
        <f t="shared" si="65"/>
        <v>0</v>
      </c>
      <c r="M35">
        <f t="shared" si="65"/>
        <v>0</v>
      </c>
      <c r="N35">
        <f t="shared" si="65"/>
        <v>0</v>
      </c>
      <c r="O35">
        <f t="shared" si="65"/>
        <v>0</v>
      </c>
      <c r="P35">
        <f t="shared" si="65"/>
        <v>0</v>
      </c>
      <c r="Q35">
        <f t="shared" si="65"/>
        <v>1248082.4906054032</v>
      </c>
      <c r="R35">
        <f t="shared" si="65"/>
        <v>0</v>
      </c>
      <c r="S35">
        <f t="shared" si="65"/>
        <v>0</v>
      </c>
      <c r="T35">
        <f t="shared" si="65"/>
        <v>0</v>
      </c>
      <c r="U35">
        <f t="shared" si="65"/>
        <v>0</v>
      </c>
      <c r="V35">
        <f t="shared" si="65"/>
        <v>0</v>
      </c>
    </row>
    <row r="36" spans="1:22" x14ac:dyDescent="0.2">
      <c r="A36" t="s">
        <v>1361</v>
      </c>
      <c r="C36">
        <f t="shared" ref="C36:J36" si="66">C$2*C123</f>
        <v>0</v>
      </c>
      <c r="D36">
        <f t="shared" si="66"/>
        <v>0</v>
      </c>
      <c r="E36">
        <f t="shared" si="66"/>
        <v>0</v>
      </c>
      <c r="F36">
        <f t="shared" si="66"/>
        <v>0</v>
      </c>
      <c r="G36">
        <f t="shared" si="66"/>
        <v>5641672.7141392408</v>
      </c>
      <c r="H36">
        <f t="shared" si="66"/>
        <v>0</v>
      </c>
      <c r="I36">
        <f t="shared" si="66"/>
        <v>7251494.3435113207</v>
      </c>
      <c r="J36">
        <f t="shared" si="66"/>
        <v>0</v>
      </c>
      <c r="K36">
        <f t="shared" ref="K36:V36" si="67">K$2*K123</f>
        <v>1962339.2204508842</v>
      </c>
      <c r="L36">
        <f t="shared" si="67"/>
        <v>0</v>
      </c>
      <c r="M36">
        <f t="shared" si="67"/>
        <v>0</v>
      </c>
      <c r="N36">
        <f t="shared" si="67"/>
        <v>0</v>
      </c>
      <c r="O36">
        <f t="shared" si="67"/>
        <v>0</v>
      </c>
      <c r="P36">
        <f t="shared" si="67"/>
        <v>0</v>
      </c>
      <c r="Q36">
        <f t="shared" si="67"/>
        <v>6676348.3005550541</v>
      </c>
      <c r="R36">
        <f t="shared" si="67"/>
        <v>1057779.105597059</v>
      </c>
      <c r="S36">
        <f t="shared" si="67"/>
        <v>0</v>
      </c>
      <c r="T36">
        <f t="shared" si="67"/>
        <v>9567909.4574075993</v>
      </c>
      <c r="U36">
        <f t="shared" si="67"/>
        <v>0</v>
      </c>
      <c r="V36">
        <f t="shared" si="67"/>
        <v>0</v>
      </c>
    </row>
    <row r="37" spans="1:22" x14ac:dyDescent="0.2">
      <c r="A37" t="s">
        <v>1342</v>
      </c>
      <c r="C37">
        <f t="shared" ref="C37:J37" si="68">C$2*C124</f>
        <v>0</v>
      </c>
      <c r="D37">
        <f t="shared" si="68"/>
        <v>0</v>
      </c>
      <c r="E37">
        <f t="shared" si="68"/>
        <v>0</v>
      </c>
      <c r="F37">
        <f t="shared" si="68"/>
        <v>0</v>
      </c>
      <c r="G37">
        <f t="shared" si="68"/>
        <v>430131.38186265086</v>
      </c>
      <c r="H37">
        <f t="shared" si="68"/>
        <v>-2756852.8465575278</v>
      </c>
      <c r="I37">
        <f t="shared" si="68"/>
        <v>-2202204.053811159</v>
      </c>
      <c r="J37">
        <f t="shared" si="68"/>
        <v>48500.980255277449</v>
      </c>
      <c r="K37">
        <f t="shared" ref="K37:V37" si="69">K$2*K124</f>
        <v>24010.824906333921</v>
      </c>
      <c r="L37">
        <f t="shared" si="69"/>
        <v>0</v>
      </c>
      <c r="M37">
        <f t="shared" si="69"/>
        <v>0</v>
      </c>
      <c r="N37">
        <f t="shared" si="69"/>
        <v>0</v>
      </c>
      <c r="O37">
        <f t="shared" si="69"/>
        <v>0</v>
      </c>
      <c r="P37">
        <f t="shared" si="69"/>
        <v>72564.357966613912</v>
      </c>
      <c r="Q37">
        <f t="shared" si="69"/>
        <v>71177.11842561698</v>
      </c>
      <c r="R37">
        <f t="shared" si="69"/>
        <v>0</v>
      </c>
      <c r="S37">
        <f t="shared" si="69"/>
        <v>0</v>
      </c>
      <c r="T37">
        <f t="shared" si="69"/>
        <v>0</v>
      </c>
      <c r="U37">
        <f t="shared" si="69"/>
        <v>553121611.70499992</v>
      </c>
      <c r="V37">
        <f t="shared" si="69"/>
        <v>15457210</v>
      </c>
    </row>
    <row r="38" spans="1:22" x14ac:dyDescent="0.2">
      <c r="A38" t="s">
        <v>1343</v>
      </c>
      <c r="C38">
        <f t="shared" ref="C38:J38" si="70">C$2*C125</f>
        <v>0</v>
      </c>
      <c r="D38">
        <f t="shared" si="70"/>
        <v>0</v>
      </c>
      <c r="E38">
        <f t="shared" si="70"/>
        <v>0</v>
      </c>
      <c r="F38">
        <f t="shared" si="70"/>
        <v>0</v>
      </c>
      <c r="G38">
        <f t="shared" si="70"/>
        <v>0</v>
      </c>
      <c r="H38">
        <f t="shared" si="70"/>
        <v>0</v>
      </c>
      <c r="I38">
        <f t="shared" si="70"/>
        <v>0</v>
      </c>
      <c r="J38">
        <f t="shared" si="70"/>
        <v>0</v>
      </c>
      <c r="K38">
        <f t="shared" ref="K38:V38" si="71">K$2*K125</f>
        <v>0</v>
      </c>
      <c r="L38">
        <f t="shared" si="71"/>
        <v>0</v>
      </c>
      <c r="M38">
        <f t="shared" si="71"/>
        <v>0</v>
      </c>
      <c r="N38">
        <f t="shared" si="71"/>
        <v>0</v>
      </c>
      <c r="O38">
        <f t="shared" si="71"/>
        <v>0</v>
      </c>
      <c r="P38">
        <f t="shared" si="71"/>
        <v>-72564.357966613912</v>
      </c>
      <c r="Q38">
        <f t="shared" si="71"/>
        <v>-71177.11842561698</v>
      </c>
      <c r="R38">
        <f t="shared" si="71"/>
        <v>0</v>
      </c>
      <c r="S38">
        <f t="shared" si="71"/>
        <v>0</v>
      </c>
      <c r="T38">
        <f t="shared" si="71"/>
        <v>0</v>
      </c>
      <c r="U38">
        <f t="shared" si="71"/>
        <v>0</v>
      </c>
      <c r="V38">
        <f t="shared" si="71"/>
        <v>0</v>
      </c>
    </row>
    <row r="39" spans="1:22" x14ac:dyDescent="0.2">
      <c r="A39" t="s">
        <v>1344</v>
      </c>
      <c r="C39">
        <f t="shared" ref="C39:J39" si="72">C$2*C126</f>
        <v>0</v>
      </c>
      <c r="D39">
        <f t="shared" si="72"/>
        <v>0</v>
      </c>
      <c r="E39">
        <f t="shared" si="72"/>
        <v>0</v>
      </c>
      <c r="F39">
        <f t="shared" si="72"/>
        <v>0</v>
      </c>
      <c r="G39">
        <f t="shared" si="72"/>
        <v>0</v>
      </c>
      <c r="H39">
        <f t="shared" si="72"/>
        <v>0</v>
      </c>
      <c r="I39">
        <f t="shared" si="72"/>
        <v>0</v>
      </c>
      <c r="J39">
        <f t="shared" si="72"/>
        <v>0</v>
      </c>
      <c r="K39">
        <f t="shared" ref="K39:V39" si="73">K$2*K126</f>
        <v>0</v>
      </c>
      <c r="L39">
        <f t="shared" si="73"/>
        <v>0</v>
      </c>
      <c r="M39">
        <f t="shared" si="73"/>
        <v>0</v>
      </c>
      <c r="N39">
        <f t="shared" si="73"/>
        <v>0</v>
      </c>
      <c r="O39">
        <f t="shared" si="73"/>
        <v>0</v>
      </c>
      <c r="P39">
        <f t="shared" si="73"/>
        <v>0</v>
      </c>
      <c r="Q39">
        <f t="shared" si="73"/>
        <v>5565727.0331659336</v>
      </c>
      <c r="R39">
        <f t="shared" si="73"/>
        <v>591075.63525796076</v>
      </c>
      <c r="S39">
        <f t="shared" si="73"/>
        <v>-47361.829748234035</v>
      </c>
      <c r="T39">
        <f t="shared" si="73"/>
        <v>343486.59365279996</v>
      </c>
      <c r="U39">
        <f t="shared" si="73"/>
        <v>-267580.40399999998</v>
      </c>
      <c r="V39">
        <f t="shared" si="73"/>
        <v>0</v>
      </c>
    </row>
    <row r="40" spans="1:22" x14ac:dyDescent="0.2">
      <c r="A40" t="s">
        <v>1304</v>
      </c>
      <c r="C40">
        <f t="shared" ref="C40:J40" si="74">C$2*C127</f>
        <v>-219968.17200607512</v>
      </c>
      <c r="D40">
        <f t="shared" si="74"/>
        <v>-3486662.6706103431</v>
      </c>
      <c r="E40">
        <f t="shared" si="74"/>
        <v>-10821539.841366541</v>
      </c>
      <c r="F40">
        <f t="shared" si="74"/>
        <v>-33077573.290175296</v>
      </c>
      <c r="G40">
        <f t="shared" si="74"/>
        <v>-28458187.350464921</v>
      </c>
      <c r="H40">
        <f t="shared" si="74"/>
        <v>-13652873.800663201</v>
      </c>
      <c r="I40">
        <f t="shared" si="74"/>
        <v>-13528804.962270243</v>
      </c>
      <c r="J40">
        <f t="shared" si="74"/>
        <v>-6609360.7948013823</v>
      </c>
      <c r="K40">
        <f t="shared" ref="K40:V40" si="75">K$2*K127</f>
        <v>-9966675.0618827958</v>
      </c>
      <c r="L40">
        <f t="shared" si="75"/>
        <v>-15035420.263536382</v>
      </c>
      <c r="M40">
        <f t="shared" si="75"/>
        <v>-25970263.297776237</v>
      </c>
      <c r="N40">
        <f t="shared" si="75"/>
        <v>-44294489.217824861</v>
      </c>
      <c r="O40">
        <f t="shared" si="75"/>
        <v>-42034557.578710757</v>
      </c>
      <c r="P40">
        <f t="shared" si="75"/>
        <v>-43393486.428018533</v>
      </c>
      <c r="Q40">
        <f t="shared" si="75"/>
        <v>11463378.376926571</v>
      </c>
      <c r="R40">
        <f t="shared" si="75"/>
        <v>-65153774.711455636</v>
      </c>
      <c r="S40">
        <f t="shared" si="75"/>
        <v>-107598790.75264184</v>
      </c>
      <c r="T40">
        <f t="shared" si="75"/>
        <v>-89015002.70116739</v>
      </c>
      <c r="U40">
        <f t="shared" si="75"/>
        <v>-652984317.4009999</v>
      </c>
      <c r="V40">
        <f t="shared" si="75"/>
        <v>-227926640</v>
      </c>
    </row>
    <row r="41" spans="1:22" x14ac:dyDescent="0.2">
      <c r="A41" t="s">
        <v>1305</v>
      </c>
      <c r="C41">
        <f t="shared" ref="C41:J41" si="76">C$2*C128</f>
        <v>-75417.658830457643</v>
      </c>
      <c r="D41">
        <f t="shared" si="76"/>
        <v>-444069.6093615389</v>
      </c>
      <c r="E41">
        <f t="shared" si="76"/>
        <v>-1508045.8764253317</v>
      </c>
      <c r="F41">
        <f t="shared" si="76"/>
        <v>-2731230.7860773988</v>
      </c>
      <c r="G41">
        <f t="shared" si="76"/>
        <v>-3795149.106457456</v>
      </c>
      <c r="H41">
        <f t="shared" si="76"/>
        <v>-872807.88071633317</v>
      </c>
      <c r="I41">
        <f t="shared" si="76"/>
        <v>-2803636.728371664</v>
      </c>
      <c r="J41">
        <f t="shared" si="76"/>
        <v>-670195.35765650275</v>
      </c>
      <c r="K41">
        <f t="shared" ref="K41:V41" si="77">K$2*K128</f>
        <v>-744335.56656853599</v>
      </c>
      <c r="L41">
        <f t="shared" si="77"/>
        <v>-1362164.194163752</v>
      </c>
      <c r="M41">
        <f t="shared" si="77"/>
        <v>-2656212.5619143425</v>
      </c>
      <c r="N41">
        <f t="shared" si="77"/>
        <v>-5839730.4605061626</v>
      </c>
      <c r="O41">
        <f t="shared" si="77"/>
        <v>-7089969.3340929523</v>
      </c>
      <c r="P41">
        <f t="shared" si="77"/>
        <v>-6824677.9238567315</v>
      </c>
      <c r="Q41">
        <f t="shared" si="77"/>
        <v>-2254056.3449511016</v>
      </c>
      <c r="R41">
        <f t="shared" si="77"/>
        <v>-262289.81314572011</v>
      </c>
      <c r="S41">
        <f t="shared" si="77"/>
        <v>0</v>
      </c>
      <c r="T41">
        <f t="shared" si="77"/>
        <v>0</v>
      </c>
      <c r="U41">
        <f t="shared" si="77"/>
        <v>0</v>
      </c>
      <c r="V41">
        <f t="shared" si="77"/>
        <v>0</v>
      </c>
    </row>
    <row r="81" spans="1:46" ht="18" x14ac:dyDescent="0.2">
      <c r="A81" s="22"/>
    </row>
    <row r="82" spans="1:46" ht="18" x14ac:dyDescent="0.2">
      <c r="A82" s="22"/>
    </row>
    <row r="83" spans="1:46" ht="18" x14ac:dyDescent="0.2">
      <c r="A83" s="22"/>
    </row>
    <row r="84" spans="1:46" ht="18" x14ac:dyDescent="0.2">
      <c r="A84" s="22"/>
    </row>
    <row r="85" spans="1:46" ht="18" x14ac:dyDescent="0.2">
      <c r="A85" s="22"/>
    </row>
    <row r="86" spans="1:46" ht="18" x14ac:dyDescent="0.2">
      <c r="A86" s="22"/>
    </row>
    <row r="87" spans="1:46" ht="18" x14ac:dyDescent="0.2">
      <c r="A87" s="22"/>
    </row>
    <row r="88" spans="1:46" ht="18" x14ac:dyDescent="0.2">
      <c r="A88" s="22"/>
    </row>
    <row r="89" spans="1:46" ht="18" x14ac:dyDescent="0.2">
      <c r="A89" s="22"/>
    </row>
    <row r="90" spans="1:46" x14ac:dyDescent="0.2">
      <c r="A90" t="s">
        <v>1285</v>
      </c>
      <c r="B90">
        <v>0</v>
      </c>
      <c r="C90" s="14">
        <v>212761.951</v>
      </c>
      <c r="D90" s="14">
        <v>947892.679</v>
      </c>
      <c r="E90" s="14">
        <v>2028206.5870000001</v>
      </c>
      <c r="F90" s="14">
        <v>6025174.4910000004</v>
      </c>
      <c r="G90" s="14">
        <v>266639.76199999999</v>
      </c>
      <c r="H90" s="14">
        <v>301945.87300000002</v>
      </c>
      <c r="I90" s="14">
        <v>1207450.4280000001</v>
      </c>
      <c r="J90" s="14">
        <v>2771583.807</v>
      </c>
      <c r="K90" s="14">
        <v>2865220.8939999999</v>
      </c>
      <c r="L90" s="14">
        <v>2268078.6490000002</v>
      </c>
      <c r="M90">
        <v>0</v>
      </c>
      <c r="N90">
        <v>0</v>
      </c>
      <c r="O90" s="14">
        <v>2879892.0040000002</v>
      </c>
      <c r="P90" s="14">
        <v>17495187.408</v>
      </c>
      <c r="Q90" s="19">
        <v>57088000</v>
      </c>
      <c r="R90" s="19">
        <v>860000</v>
      </c>
      <c r="S90" s="19">
        <v>1809000</v>
      </c>
      <c r="T90" s="19">
        <v>705000</v>
      </c>
      <c r="U90">
        <v>0</v>
      </c>
      <c r="V90">
        <v>0</v>
      </c>
    </row>
    <row r="91" spans="1:46" x14ac:dyDescent="0.2">
      <c r="A91" t="s">
        <v>1332</v>
      </c>
      <c r="B91">
        <v>0</v>
      </c>
      <c r="C91" s="14">
        <v>212761.951</v>
      </c>
      <c r="D91" s="14">
        <v>947892.679</v>
      </c>
      <c r="E91" s="14">
        <v>2028206.5870000001</v>
      </c>
      <c r="F91" s="14">
        <v>6025174.4910000004</v>
      </c>
      <c r="G91" s="14">
        <v>266639.76199999999</v>
      </c>
      <c r="H91" s="14">
        <v>301945.87300000002</v>
      </c>
      <c r="I91" s="14">
        <v>1207450.4280000001</v>
      </c>
      <c r="J91" s="14">
        <v>2771583.807</v>
      </c>
      <c r="K91" s="14">
        <v>2865220.8939999999</v>
      </c>
      <c r="L91" s="14">
        <v>2268078.6490000002</v>
      </c>
      <c r="M91">
        <v>0</v>
      </c>
      <c r="N91">
        <v>0</v>
      </c>
      <c r="O91" s="14">
        <v>2879892.0040000002</v>
      </c>
      <c r="P91" s="14">
        <v>17495187.408</v>
      </c>
      <c r="Q91" s="19">
        <v>57088000</v>
      </c>
      <c r="R91" s="19">
        <v>860000</v>
      </c>
      <c r="S91" s="19">
        <v>1809000</v>
      </c>
      <c r="T91" s="19">
        <v>705000</v>
      </c>
      <c r="U91">
        <v>0</v>
      </c>
      <c r="V91">
        <v>0</v>
      </c>
    </row>
    <row r="92" spans="1:46" x14ac:dyDescent="0.2">
      <c r="A92" t="s">
        <v>1349</v>
      </c>
      <c r="C92" s="14">
        <v>169456.421</v>
      </c>
      <c r="D92" s="14">
        <v>415930.30900000001</v>
      </c>
      <c r="E92" s="14">
        <v>596300.58299999998</v>
      </c>
      <c r="F92" s="14">
        <v>3227345.94</v>
      </c>
      <c r="G92" s="14">
        <v>5765.1840000000002</v>
      </c>
      <c r="J92">
        <v>0</v>
      </c>
      <c r="K92">
        <v>0</v>
      </c>
      <c r="L92">
        <v>0</v>
      </c>
      <c r="O92">
        <v>0</v>
      </c>
      <c r="P92" s="14">
        <v>97667.308000000005</v>
      </c>
      <c r="Q92" s="14">
        <v>24919.667000000001</v>
      </c>
    </row>
    <row r="93" spans="1:46" x14ac:dyDescent="0.2">
      <c r="A93" t="s">
        <v>1350</v>
      </c>
      <c r="C93" s="14">
        <v>43305.53</v>
      </c>
      <c r="D93" s="14">
        <v>531962.37</v>
      </c>
      <c r="E93" s="14">
        <v>1431906.004</v>
      </c>
      <c r="F93" s="14">
        <v>2797828.551</v>
      </c>
      <c r="G93" s="14">
        <v>260874.57800000001</v>
      </c>
      <c r="J93" s="14">
        <v>2771583.807</v>
      </c>
      <c r="K93" s="14">
        <v>2865220.8939999999</v>
      </c>
      <c r="L93" s="14">
        <v>2268078.6490000002</v>
      </c>
      <c r="O93" s="14">
        <v>2879892.0040000002</v>
      </c>
      <c r="P93" s="14">
        <v>17397520.100000001</v>
      </c>
      <c r="Q93" s="14">
        <v>56387959.865999997</v>
      </c>
    </row>
    <row r="94" spans="1:46" x14ac:dyDescent="0.2">
      <c r="A94" t="s">
        <v>1287</v>
      </c>
      <c r="B94" s="19">
        <v>759253000</v>
      </c>
      <c r="C94" s="14">
        <v>579917.53099999996</v>
      </c>
      <c r="D94" s="14">
        <v>3745157.8930000002</v>
      </c>
      <c r="E94" s="14">
        <v>10027265.060000001</v>
      </c>
      <c r="F94" s="14">
        <v>25345502.993000001</v>
      </c>
      <c r="G94" s="14">
        <v>15375745.870999999</v>
      </c>
      <c r="H94" s="14">
        <v>11362111.384</v>
      </c>
      <c r="I94" s="14">
        <v>-3981579.6549999998</v>
      </c>
      <c r="J94" s="14">
        <v>7485631.733</v>
      </c>
      <c r="K94" s="14">
        <v>7221493.8949999996</v>
      </c>
      <c r="L94" s="14">
        <v>11066574.294</v>
      </c>
      <c r="M94" s="14">
        <v>18431520.265000001</v>
      </c>
      <c r="N94" s="14">
        <v>28976714.377</v>
      </c>
      <c r="O94" s="14">
        <v>33278752.046999998</v>
      </c>
      <c r="P94" s="14">
        <v>51089910.542000003</v>
      </c>
      <c r="Q94" s="19">
        <v>47124000</v>
      </c>
      <c r="R94" s="19">
        <v>53162000</v>
      </c>
      <c r="S94" s="19">
        <v>87984000</v>
      </c>
      <c r="T94" s="19">
        <v>64326000</v>
      </c>
      <c r="U94" s="19">
        <v>88770000</v>
      </c>
      <c r="V94" s="19">
        <v>210964000</v>
      </c>
    </row>
    <row r="95" spans="1:46" x14ac:dyDescent="0.2">
      <c r="A95" s="46" t="s">
        <v>1408</v>
      </c>
      <c r="B95" s="19"/>
      <c r="C95" s="48">
        <f t="shared" ref="C95:AT95" si="78">C94/C$3</f>
        <v>1.6331496780799362</v>
      </c>
      <c r="D95" s="48">
        <f t="shared" si="78"/>
        <v>2.4618197817507901</v>
      </c>
      <c r="E95" s="48">
        <f t="shared" si="78"/>
        <v>3.1445337615321942</v>
      </c>
      <c r="F95" s="48">
        <f t="shared" si="78"/>
        <v>2.7900903288713801</v>
      </c>
      <c r="G95" s="48">
        <f t="shared" si="78"/>
        <v>38.258551764487514</v>
      </c>
      <c r="H95" s="48">
        <f t="shared" si="78"/>
        <v>25.622501080914844</v>
      </c>
      <c r="I95" s="48">
        <f t="shared" si="78"/>
        <v>-2.2819157197703799</v>
      </c>
      <c r="J95" s="48">
        <f t="shared" si="78"/>
        <v>1.9237822633066011</v>
      </c>
      <c r="K95" s="48">
        <f t="shared" si="78"/>
        <v>1.8237922814776424</v>
      </c>
      <c r="L95" s="48">
        <f t="shared" si="78"/>
        <v>3.586490927736226</v>
      </c>
      <c r="M95" s="48" t="e">
        <f t="shared" si="78"/>
        <v>#DIV/0!</v>
      </c>
      <c r="N95" s="48" t="e">
        <f t="shared" si="78"/>
        <v>#DIV/0!</v>
      </c>
      <c r="O95" s="48">
        <f t="shared" si="78"/>
        <v>8.8334320766656678</v>
      </c>
      <c r="P95" s="48">
        <f t="shared" si="78"/>
        <v>2.2785223980619946</v>
      </c>
      <c r="Q95" s="48">
        <f t="shared" si="78"/>
        <v>0.65405460169181107</v>
      </c>
      <c r="R95" s="48">
        <f t="shared" si="78"/>
        <v>50.199690502449521</v>
      </c>
      <c r="S95" s="48">
        <f t="shared" si="78"/>
        <v>40.049884706286058</v>
      </c>
      <c r="T95" s="48">
        <f t="shared" si="78"/>
        <v>80.753475340147844</v>
      </c>
      <c r="U95" s="48" t="e">
        <f t="shared" si="78"/>
        <v>#DIV/0!</v>
      </c>
      <c r="V95" s="48" t="e">
        <f t="shared" si="78"/>
        <v>#DIV/0!</v>
      </c>
      <c r="W95" s="48" t="e">
        <f t="shared" si="78"/>
        <v>#DIV/0!</v>
      </c>
      <c r="X95" s="48" t="e">
        <f t="shared" si="78"/>
        <v>#DIV/0!</v>
      </c>
      <c r="Y95" s="48" t="e">
        <f t="shared" si="78"/>
        <v>#DIV/0!</v>
      </c>
      <c r="Z95" s="48" t="e">
        <f t="shared" si="78"/>
        <v>#DIV/0!</v>
      </c>
      <c r="AA95" s="48" t="e">
        <f t="shared" si="78"/>
        <v>#DIV/0!</v>
      </c>
      <c r="AB95" s="48" t="e">
        <f t="shared" si="78"/>
        <v>#DIV/0!</v>
      </c>
      <c r="AC95" s="48" t="e">
        <f t="shared" si="78"/>
        <v>#DIV/0!</v>
      </c>
      <c r="AD95" s="48" t="e">
        <f t="shared" si="78"/>
        <v>#DIV/0!</v>
      </c>
      <c r="AE95" s="48" t="e">
        <f t="shared" si="78"/>
        <v>#DIV/0!</v>
      </c>
      <c r="AF95" s="48" t="e">
        <f t="shared" si="78"/>
        <v>#DIV/0!</v>
      </c>
      <c r="AG95" s="48" t="e">
        <f t="shared" si="78"/>
        <v>#DIV/0!</v>
      </c>
      <c r="AH95" s="48" t="e">
        <f t="shared" si="78"/>
        <v>#DIV/0!</v>
      </c>
      <c r="AI95" s="48" t="e">
        <f t="shared" si="78"/>
        <v>#DIV/0!</v>
      </c>
      <c r="AJ95" s="48" t="e">
        <f t="shared" si="78"/>
        <v>#DIV/0!</v>
      </c>
      <c r="AK95" s="48" t="e">
        <f t="shared" si="78"/>
        <v>#DIV/0!</v>
      </c>
      <c r="AL95" s="48" t="e">
        <f t="shared" si="78"/>
        <v>#DIV/0!</v>
      </c>
      <c r="AM95" s="48" t="e">
        <f t="shared" si="78"/>
        <v>#DIV/0!</v>
      </c>
      <c r="AN95" s="48" t="e">
        <f t="shared" si="78"/>
        <v>#DIV/0!</v>
      </c>
      <c r="AO95" s="48" t="e">
        <f t="shared" si="78"/>
        <v>#DIV/0!</v>
      </c>
      <c r="AP95" s="48" t="e">
        <f t="shared" si="78"/>
        <v>#DIV/0!</v>
      </c>
      <c r="AQ95" s="48" t="e">
        <f t="shared" si="78"/>
        <v>#DIV/0!</v>
      </c>
      <c r="AR95" s="48" t="e">
        <f t="shared" si="78"/>
        <v>#DIV/0!</v>
      </c>
      <c r="AS95" s="48" t="e">
        <f t="shared" si="78"/>
        <v>#DIV/0!</v>
      </c>
      <c r="AT95" s="48" t="e">
        <f t="shared" si="78"/>
        <v>#DIV/0!</v>
      </c>
    </row>
    <row r="96" spans="1:46" x14ac:dyDescent="0.2">
      <c r="A96" t="s">
        <v>1333</v>
      </c>
      <c r="B96" s="19">
        <v>411174000</v>
      </c>
      <c r="E96" s="14">
        <v>1000372.688</v>
      </c>
      <c r="F96" s="14">
        <v>2169460.5180000002</v>
      </c>
      <c r="G96" s="14">
        <v>1122769.594</v>
      </c>
      <c r="J96" s="14">
        <v>2411984.548</v>
      </c>
      <c r="K96" s="14">
        <v>2666203.3450000002</v>
      </c>
      <c r="L96" s="14">
        <v>3203351.8080000002</v>
      </c>
      <c r="M96" s="14">
        <v>5580834.7139999997</v>
      </c>
      <c r="N96" s="14">
        <v>6794844.4060000004</v>
      </c>
      <c r="O96" s="14">
        <v>9619639.2640000004</v>
      </c>
      <c r="P96" s="14">
        <v>13714471.747</v>
      </c>
      <c r="Q96" s="19">
        <v>17014000</v>
      </c>
      <c r="R96" s="19">
        <v>19200000</v>
      </c>
      <c r="S96" s="19">
        <v>23600000</v>
      </c>
      <c r="T96" s="19">
        <v>26743000</v>
      </c>
      <c r="U96" s="19">
        <v>30300000</v>
      </c>
      <c r="V96" s="19">
        <v>60500000</v>
      </c>
    </row>
    <row r="97" spans="1:46" x14ac:dyDescent="0.2">
      <c r="A97" s="46" t="s">
        <v>1409</v>
      </c>
      <c r="B97" s="19"/>
      <c r="C97" s="48">
        <f t="shared" ref="C97:AT97" si="79">C96/C$3</f>
        <v>0</v>
      </c>
      <c r="D97" s="48">
        <f t="shared" si="79"/>
        <v>0</v>
      </c>
      <c r="E97" s="48">
        <f t="shared" si="79"/>
        <v>0.31371522271604457</v>
      </c>
      <c r="F97" s="48">
        <f t="shared" si="79"/>
        <v>0.23881912352703472</v>
      </c>
      <c r="G97" s="48">
        <f t="shared" si="79"/>
        <v>2.7937206423695864</v>
      </c>
      <c r="H97" s="48">
        <f t="shared" si="79"/>
        <v>0</v>
      </c>
      <c r="I97" s="48">
        <f t="shared" si="79"/>
        <v>0</v>
      </c>
      <c r="J97" s="48">
        <f t="shared" si="79"/>
        <v>0.61987194378748489</v>
      </c>
      <c r="K97" s="48">
        <f t="shared" si="79"/>
        <v>0.67335113096580035</v>
      </c>
      <c r="L97" s="48">
        <f t="shared" si="79"/>
        <v>1.0381525386739014</v>
      </c>
      <c r="M97" s="48" t="e">
        <f t="shared" si="79"/>
        <v>#DIV/0!</v>
      </c>
      <c r="N97" s="48" t="e">
        <f t="shared" si="79"/>
        <v>#DIV/0!</v>
      </c>
      <c r="O97" s="48">
        <f t="shared" si="79"/>
        <v>2.5534139597710777</v>
      </c>
      <c r="P97" s="48">
        <f t="shared" si="79"/>
        <v>0.61164192149913721</v>
      </c>
      <c r="Q97" s="48">
        <f t="shared" si="79"/>
        <v>0.23614474563246909</v>
      </c>
      <c r="R97" s="48">
        <f t="shared" si="79"/>
        <v>18.130131628739154</v>
      </c>
      <c r="S97" s="48">
        <f t="shared" si="79"/>
        <v>10.742604099249307</v>
      </c>
      <c r="T97" s="48">
        <f t="shared" si="79"/>
        <v>33.572586372875257</v>
      </c>
      <c r="U97" s="48" t="e">
        <f t="shared" si="79"/>
        <v>#DIV/0!</v>
      </c>
      <c r="V97" s="48" t="e">
        <f t="shared" si="79"/>
        <v>#DIV/0!</v>
      </c>
      <c r="W97" s="48" t="e">
        <f t="shared" si="79"/>
        <v>#DIV/0!</v>
      </c>
      <c r="X97" s="48" t="e">
        <f t="shared" si="79"/>
        <v>#DIV/0!</v>
      </c>
      <c r="Y97" s="48" t="e">
        <f t="shared" si="79"/>
        <v>#DIV/0!</v>
      </c>
      <c r="Z97" s="48" t="e">
        <f t="shared" si="79"/>
        <v>#DIV/0!</v>
      </c>
      <c r="AA97" s="48" t="e">
        <f t="shared" si="79"/>
        <v>#DIV/0!</v>
      </c>
      <c r="AB97" s="48" t="e">
        <f t="shared" si="79"/>
        <v>#DIV/0!</v>
      </c>
      <c r="AC97" s="48" t="e">
        <f t="shared" si="79"/>
        <v>#DIV/0!</v>
      </c>
      <c r="AD97" s="48" t="e">
        <f t="shared" si="79"/>
        <v>#DIV/0!</v>
      </c>
      <c r="AE97" s="48" t="e">
        <f t="shared" si="79"/>
        <v>#DIV/0!</v>
      </c>
      <c r="AF97" s="48" t="e">
        <f t="shared" si="79"/>
        <v>#DIV/0!</v>
      </c>
      <c r="AG97" s="48" t="e">
        <f t="shared" si="79"/>
        <v>#DIV/0!</v>
      </c>
      <c r="AH97" s="48" t="e">
        <f t="shared" si="79"/>
        <v>#DIV/0!</v>
      </c>
      <c r="AI97" s="48" t="e">
        <f t="shared" si="79"/>
        <v>#DIV/0!</v>
      </c>
      <c r="AJ97" s="48" t="e">
        <f t="shared" si="79"/>
        <v>#DIV/0!</v>
      </c>
      <c r="AK97" s="48" t="e">
        <f t="shared" si="79"/>
        <v>#DIV/0!</v>
      </c>
      <c r="AL97" s="48" t="e">
        <f t="shared" si="79"/>
        <v>#DIV/0!</v>
      </c>
      <c r="AM97" s="48" t="e">
        <f t="shared" si="79"/>
        <v>#DIV/0!</v>
      </c>
      <c r="AN97" s="48" t="e">
        <f t="shared" si="79"/>
        <v>#DIV/0!</v>
      </c>
      <c r="AO97" s="48" t="e">
        <f t="shared" si="79"/>
        <v>#DIV/0!</v>
      </c>
      <c r="AP97" s="48" t="e">
        <f t="shared" si="79"/>
        <v>#DIV/0!</v>
      </c>
      <c r="AQ97" s="48" t="e">
        <f t="shared" si="79"/>
        <v>#DIV/0!</v>
      </c>
      <c r="AR97" s="48" t="e">
        <f t="shared" si="79"/>
        <v>#DIV/0!</v>
      </c>
      <c r="AS97" s="48" t="e">
        <f t="shared" si="79"/>
        <v>#DIV/0!</v>
      </c>
      <c r="AT97" s="48" t="e">
        <f t="shared" si="79"/>
        <v>#DIV/0!</v>
      </c>
    </row>
    <row r="98" spans="1:46" x14ac:dyDescent="0.2">
      <c r="A98" t="s">
        <v>1334</v>
      </c>
      <c r="B98" s="19">
        <v>411174000</v>
      </c>
      <c r="J98" s="14">
        <v>2411984.548</v>
      </c>
      <c r="K98" s="14">
        <v>2666203.3450000002</v>
      </c>
      <c r="L98" s="14">
        <v>3203351.8080000002</v>
      </c>
      <c r="M98" s="14">
        <v>5580834.7139999997</v>
      </c>
      <c r="N98" s="14">
        <v>6794844.4060000004</v>
      </c>
      <c r="O98" s="14">
        <v>9619639.2640000004</v>
      </c>
      <c r="P98" s="14">
        <v>13714471.747</v>
      </c>
      <c r="Q98" s="19">
        <v>17014000</v>
      </c>
      <c r="R98" s="19">
        <v>19200000</v>
      </c>
      <c r="S98" s="19">
        <v>23600000</v>
      </c>
      <c r="T98" s="19">
        <v>26743000</v>
      </c>
      <c r="U98" s="19">
        <v>30300000</v>
      </c>
      <c r="V98" s="19">
        <v>60500000</v>
      </c>
    </row>
    <row r="99" spans="1:46" x14ac:dyDescent="0.2">
      <c r="A99" t="s">
        <v>1351</v>
      </c>
      <c r="J99" s="14">
        <v>97358.751000000004</v>
      </c>
      <c r="K99" s="14">
        <v>884522.43700000003</v>
      </c>
      <c r="L99" s="14">
        <v>372789.65399999998</v>
      </c>
      <c r="M99" s="14">
        <v>3144492.9939999999</v>
      </c>
      <c r="N99" s="14">
        <v>3089083.5290000001</v>
      </c>
      <c r="O99" s="14">
        <v>4356086.6469999999</v>
      </c>
      <c r="P99" s="14">
        <v>5874193.1830000002</v>
      </c>
      <c r="Q99" s="14">
        <v>9036658.1420000009</v>
      </c>
      <c r="R99" s="19">
        <v>8600000</v>
      </c>
      <c r="S99" s="19">
        <v>16600000</v>
      </c>
      <c r="T99" s="19">
        <v>19100000</v>
      </c>
      <c r="U99" s="19">
        <v>19800000</v>
      </c>
      <c r="V99" s="19">
        <v>49700000</v>
      </c>
    </row>
    <row r="100" spans="1:46" x14ac:dyDescent="0.2">
      <c r="A100" s="46" t="s">
        <v>1410</v>
      </c>
      <c r="C100" s="48">
        <f t="shared" ref="C100:AT100" si="80">C99/C$3</f>
        <v>0</v>
      </c>
      <c r="D100" s="48">
        <f t="shared" si="80"/>
        <v>0</v>
      </c>
      <c r="E100" s="48">
        <f t="shared" si="80"/>
        <v>0</v>
      </c>
      <c r="F100" s="48">
        <f t="shared" si="80"/>
        <v>0</v>
      </c>
      <c r="G100" s="48">
        <f t="shared" si="80"/>
        <v>0</v>
      </c>
      <c r="H100" s="48">
        <f t="shared" si="80"/>
        <v>0</v>
      </c>
      <c r="I100" s="48">
        <f t="shared" si="80"/>
        <v>0</v>
      </c>
      <c r="J100" s="48">
        <f t="shared" si="80"/>
        <v>2.5020872657386419E-2</v>
      </c>
      <c r="K100" s="48">
        <f t="shared" si="80"/>
        <v>0.22338663119431942</v>
      </c>
      <c r="L100" s="48">
        <f t="shared" si="80"/>
        <v>0.12081486795329391</v>
      </c>
      <c r="M100" s="48" t="e">
        <f t="shared" si="80"/>
        <v>#DIV/0!</v>
      </c>
      <c r="N100" s="48" t="e">
        <f t="shared" si="80"/>
        <v>#DIV/0!</v>
      </c>
      <c r="O100" s="48">
        <f t="shared" si="80"/>
        <v>1.1562691852747407</v>
      </c>
      <c r="P100" s="48">
        <f t="shared" si="80"/>
        <v>0.26197894253515014</v>
      </c>
      <c r="Q100" s="48">
        <f t="shared" si="80"/>
        <v>0.1254237297701993</v>
      </c>
      <c r="R100" s="48">
        <f t="shared" si="80"/>
        <v>8.1207881253727461</v>
      </c>
      <c r="S100" s="48">
        <f t="shared" si="80"/>
        <v>7.5562384765906137</v>
      </c>
      <c r="T100" s="48">
        <f t="shared" si="80"/>
        <v>23.977728741050647</v>
      </c>
      <c r="U100" s="48" t="e">
        <f t="shared" si="80"/>
        <v>#DIV/0!</v>
      </c>
      <c r="V100" s="48" t="e">
        <f t="shared" si="80"/>
        <v>#DIV/0!</v>
      </c>
      <c r="W100" s="48" t="e">
        <f t="shared" si="80"/>
        <v>#DIV/0!</v>
      </c>
      <c r="X100" s="48" t="e">
        <f t="shared" si="80"/>
        <v>#DIV/0!</v>
      </c>
      <c r="Y100" s="48" t="e">
        <f t="shared" si="80"/>
        <v>#DIV/0!</v>
      </c>
      <c r="Z100" s="48" t="e">
        <f t="shared" si="80"/>
        <v>#DIV/0!</v>
      </c>
      <c r="AA100" s="48" t="e">
        <f t="shared" si="80"/>
        <v>#DIV/0!</v>
      </c>
      <c r="AB100" s="48" t="e">
        <f t="shared" si="80"/>
        <v>#DIV/0!</v>
      </c>
      <c r="AC100" s="48" t="e">
        <f t="shared" si="80"/>
        <v>#DIV/0!</v>
      </c>
      <c r="AD100" s="48" t="e">
        <f t="shared" si="80"/>
        <v>#DIV/0!</v>
      </c>
      <c r="AE100" s="48" t="e">
        <f t="shared" si="80"/>
        <v>#DIV/0!</v>
      </c>
      <c r="AF100" s="48" t="e">
        <f t="shared" si="80"/>
        <v>#DIV/0!</v>
      </c>
      <c r="AG100" s="48" t="e">
        <f t="shared" si="80"/>
        <v>#DIV/0!</v>
      </c>
      <c r="AH100" s="48" t="e">
        <f t="shared" si="80"/>
        <v>#DIV/0!</v>
      </c>
      <c r="AI100" s="48" t="e">
        <f t="shared" si="80"/>
        <v>#DIV/0!</v>
      </c>
      <c r="AJ100" s="48" t="e">
        <f t="shared" si="80"/>
        <v>#DIV/0!</v>
      </c>
      <c r="AK100" s="48" t="e">
        <f t="shared" si="80"/>
        <v>#DIV/0!</v>
      </c>
      <c r="AL100" s="48" t="e">
        <f t="shared" si="80"/>
        <v>#DIV/0!</v>
      </c>
      <c r="AM100" s="48" t="e">
        <f t="shared" si="80"/>
        <v>#DIV/0!</v>
      </c>
      <c r="AN100" s="48" t="e">
        <f t="shared" si="80"/>
        <v>#DIV/0!</v>
      </c>
      <c r="AO100" s="48" t="e">
        <f t="shared" si="80"/>
        <v>#DIV/0!</v>
      </c>
      <c r="AP100" s="48" t="e">
        <f t="shared" si="80"/>
        <v>#DIV/0!</v>
      </c>
      <c r="AQ100" s="48" t="e">
        <f t="shared" si="80"/>
        <v>#DIV/0!</v>
      </c>
      <c r="AR100" s="48" t="e">
        <f t="shared" si="80"/>
        <v>#DIV/0!</v>
      </c>
      <c r="AS100" s="48" t="e">
        <f t="shared" si="80"/>
        <v>#DIV/0!</v>
      </c>
      <c r="AT100" s="48" t="e">
        <f t="shared" si="80"/>
        <v>#DIV/0!</v>
      </c>
    </row>
    <row r="101" spans="1:46" x14ac:dyDescent="0.2">
      <c r="A101" t="s">
        <v>1352</v>
      </c>
      <c r="C101" s="14">
        <v>52719.775999999998</v>
      </c>
      <c r="D101" s="14">
        <v>524821.93500000006</v>
      </c>
      <c r="E101" s="14">
        <v>661030.57999999996</v>
      </c>
      <c r="F101" s="14">
        <v>1670345.4040000001</v>
      </c>
      <c r="H101" s="14">
        <v>749273.09299999999</v>
      </c>
      <c r="I101" s="14">
        <v>307005.74400000001</v>
      </c>
      <c r="J101" s="14">
        <v>309349.58100000001</v>
      </c>
      <c r="K101" s="14">
        <v>290628.80099999998</v>
      </c>
      <c r="M101" s="14">
        <v>49721.26</v>
      </c>
      <c r="N101" s="14">
        <v>186569.821</v>
      </c>
      <c r="O101" s="14">
        <v>266240.016</v>
      </c>
      <c r="P101" s="14">
        <v>409070.32</v>
      </c>
    </row>
    <row r="102" spans="1:46" x14ac:dyDescent="0.2">
      <c r="A102" t="s">
        <v>1335</v>
      </c>
      <c r="B102" s="19">
        <v>361474000</v>
      </c>
      <c r="J102" s="14">
        <v>2314625.7969999998</v>
      </c>
      <c r="K102" s="14">
        <v>1491052.108</v>
      </c>
      <c r="L102" s="14">
        <v>3203351.8080000002</v>
      </c>
      <c r="M102" s="14">
        <v>5580834.7139999997</v>
      </c>
      <c r="N102" s="14">
        <v>6794844.4060000004</v>
      </c>
      <c r="O102" s="14">
        <v>5263552.6169999996</v>
      </c>
      <c r="P102" s="14">
        <v>7840278.5640000002</v>
      </c>
      <c r="Q102" s="19">
        <v>17014000</v>
      </c>
      <c r="R102" s="19">
        <v>10600000</v>
      </c>
      <c r="S102" s="19">
        <v>7000000</v>
      </c>
      <c r="T102" s="19">
        <v>26743000</v>
      </c>
      <c r="U102" s="19">
        <v>10500000</v>
      </c>
      <c r="V102" s="19">
        <v>10800000</v>
      </c>
    </row>
    <row r="103" spans="1:46" x14ac:dyDescent="0.2">
      <c r="A103" s="46"/>
      <c r="B103" s="19"/>
      <c r="C103" s="48">
        <f t="shared" ref="C103:AT103" si="81">C102/C$3</f>
        <v>0</v>
      </c>
      <c r="D103" s="48">
        <f t="shared" si="81"/>
        <v>0</v>
      </c>
      <c r="E103" s="48">
        <f t="shared" si="81"/>
        <v>0</v>
      </c>
      <c r="F103" s="48">
        <f t="shared" si="81"/>
        <v>0</v>
      </c>
      <c r="G103" s="48">
        <f t="shared" si="81"/>
        <v>0</v>
      </c>
      <c r="H103" s="48">
        <f t="shared" si="81"/>
        <v>0</v>
      </c>
      <c r="I103" s="48">
        <f t="shared" si="81"/>
        <v>0</v>
      </c>
      <c r="J103" s="48">
        <f t="shared" si="81"/>
        <v>0.59485107113009839</v>
      </c>
      <c r="K103" s="48">
        <f t="shared" si="81"/>
        <v>0.37656603542020556</v>
      </c>
      <c r="L103" s="48">
        <f t="shared" si="81"/>
        <v>1.0381525386739014</v>
      </c>
      <c r="M103" s="48" t="e">
        <f t="shared" si="81"/>
        <v>#DIV/0!</v>
      </c>
      <c r="N103" s="48" t="e">
        <f t="shared" si="81"/>
        <v>#DIV/0!</v>
      </c>
      <c r="O103" s="48">
        <f t="shared" si="81"/>
        <v>1.3971447744963368</v>
      </c>
      <c r="P103" s="48">
        <f t="shared" si="81"/>
        <v>0.34966297896398713</v>
      </c>
      <c r="Q103" s="48">
        <f t="shared" si="81"/>
        <v>0.23614474563246909</v>
      </c>
      <c r="R103" s="48">
        <f t="shared" si="81"/>
        <v>10.009343503366408</v>
      </c>
      <c r="S103" s="48">
        <f t="shared" si="81"/>
        <v>3.1863656226586925</v>
      </c>
      <c r="T103" s="48">
        <f t="shared" si="81"/>
        <v>33.572586372875257</v>
      </c>
      <c r="U103" s="48" t="e">
        <f t="shared" si="81"/>
        <v>#DIV/0!</v>
      </c>
      <c r="V103" s="48" t="e">
        <f t="shared" si="81"/>
        <v>#DIV/0!</v>
      </c>
      <c r="W103" s="48" t="e">
        <f t="shared" si="81"/>
        <v>#DIV/0!</v>
      </c>
      <c r="X103" s="48" t="e">
        <f t="shared" si="81"/>
        <v>#DIV/0!</v>
      </c>
      <c r="Y103" s="48" t="e">
        <f t="shared" si="81"/>
        <v>#DIV/0!</v>
      </c>
      <c r="Z103" s="48" t="e">
        <f t="shared" si="81"/>
        <v>#DIV/0!</v>
      </c>
      <c r="AA103" s="48" t="e">
        <f t="shared" si="81"/>
        <v>#DIV/0!</v>
      </c>
      <c r="AB103" s="48" t="e">
        <f t="shared" si="81"/>
        <v>#DIV/0!</v>
      </c>
      <c r="AC103" s="48" t="e">
        <f t="shared" si="81"/>
        <v>#DIV/0!</v>
      </c>
      <c r="AD103" s="48" t="e">
        <f t="shared" si="81"/>
        <v>#DIV/0!</v>
      </c>
      <c r="AE103" s="48" t="e">
        <f t="shared" si="81"/>
        <v>#DIV/0!</v>
      </c>
      <c r="AF103" s="48" t="e">
        <f t="shared" si="81"/>
        <v>#DIV/0!</v>
      </c>
      <c r="AG103" s="48" t="e">
        <f t="shared" si="81"/>
        <v>#DIV/0!</v>
      </c>
      <c r="AH103" s="48" t="e">
        <f t="shared" si="81"/>
        <v>#DIV/0!</v>
      </c>
      <c r="AI103" s="48" t="e">
        <f t="shared" si="81"/>
        <v>#DIV/0!</v>
      </c>
      <c r="AJ103" s="48" t="e">
        <f t="shared" si="81"/>
        <v>#DIV/0!</v>
      </c>
      <c r="AK103" s="48" t="e">
        <f t="shared" si="81"/>
        <v>#DIV/0!</v>
      </c>
      <c r="AL103" s="48" t="e">
        <f t="shared" si="81"/>
        <v>#DIV/0!</v>
      </c>
      <c r="AM103" s="48" t="e">
        <f t="shared" si="81"/>
        <v>#DIV/0!</v>
      </c>
      <c r="AN103" s="48" t="e">
        <f t="shared" si="81"/>
        <v>#DIV/0!</v>
      </c>
      <c r="AO103" s="48" t="e">
        <f t="shared" si="81"/>
        <v>#DIV/0!</v>
      </c>
      <c r="AP103" s="48" t="e">
        <f t="shared" si="81"/>
        <v>#DIV/0!</v>
      </c>
      <c r="AQ103" s="48" t="e">
        <f t="shared" si="81"/>
        <v>#DIV/0!</v>
      </c>
      <c r="AR103" s="48" t="e">
        <f t="shared" si="81"/>
        <v>#DIV/0!</v>
      </c>
      <c r="AS103" s="48" t="e">
        <f t="shared" si="81"/>
        <v>#DIV/0!</v>
      </c>
      <c r="AT103" s="48" t="e">
        <f t="shared" si="81"/>
        <v>#DIV/0!</v>
      </c>
    </row>
    <row r="104" spans="1:46" x14ac:dyDescent="0.2">
      <c r="A104" t="s">
        <v>1354</v>
      </c>
      <c r="E104" s="14">
        <v>1000372.688</v>
      </c>
      <c r="F104" s="14">
        <v>2169460.5180000002</v>
      </c>
      <c r="G104" s="14">
        <v>1122769.594</v>
      </c>
    </row>
    <row r="105" spans="1:46" x14ac:dyDescent="0.2">
      <c r="A105" t="s">
        <v>1336</v>
      </c>
      <c r="B105" s="19">
        <v>348392000</v>
      </c>
      <c r="C105" s="14">
        <v>504603.56599999999</v>
      </c>
      <c r="D105" s="14">
        <v>1831521.4480000001</v>
      </c>
      <c r="E105" s="14">
        <v>5790392.4989999998</v>
      </c>
      <c r="F105" s="14">
        <v>15335361.609999999</v>
      </c>
      <c r="G105" s="14">
        <v>7377994.2920000004</v>
      </c>
      <c r="H105" s="14">
        <v>3677668.7859999998</v>
      </c>
      <c r="I105" s="14">
        <v>3663496.3840000001</v>
      </c>
      <c r="J105" s="14">
        <v>4778430.3260000004</v>
      </c>
      <c r="K105" s="14">
        <v>7472635.0870000003</v>
      </c>
      <c r="L105" s="14">
        <v>10904922.142999999</v>
      </c>
      <c r="M105" s="14">
        <v>15695344.282</v>
      </c>
      <c r="N105" s="14">
        <v>24006266.467</v>
      </c>
      <c r="O105" s="14">
        <v>23685361.798999999</v>
      </c>
      <c r="P105" s="14">
        <v>40986298.266999997</v>
      </c>
      <c r="Q105" s="19">
        <v>49069000</v>
      </c>
      <c r="R105" s="19">
        <v>53274000</v>
      </c>
      <c r="S105" s="19">
        <v>85352000</v>
      </c>
      <c r="T105" s="19">
        <v>51999000</v>
      </c>
      <c r="U105" s="19">
        <v>59471000</v>
      </c>
      <c r="V105" s="19">
        <v>150777000</v>
      </c>
    </row>
    <row r="106" spans="1:46" x14ac:dyDescent="0.2">
      <c r="A106" t="s">
        <v>1355</v>
      </c>
      <c r="J106" s="14">
        <v>295216.859</v>
      </c>
      <c r="K106" s="14">
        <v>75816.209000000003</v>
      </c>
      <c r="L106" s="14">
        <v>42887.305</v>
      </c>
      <c r="M106" s="14">
        <v>34654.211000000003</v>
      </c>
      <c r="N106" s="14">
        <v>54119.49</v>
      </c>
      <c r="O106" s="14">
        <v>59997.75</v>
      </c>
      <c r="P106" s="14">
        <v>213735.704</v>
      </c>
      <c r="Q106" s="14">
        <v>405272.47700000001</v>
      </c>
    </row>
    <row r="107" spans="1:46" x14ac:dyDescent="0.2">
      <c r="A107" t="s">
        <v>1356</v>
      </c>
      <c r="C107" s="14">
        <v>9414.2459999999992</v>
      </c>
      <c r="D107" s="14">
        <v>240989.66399999999</v>
      </c>
      <c r="E107" s="14">
        <v>737529.66799999995</v>
      </c>
      <c r="F107" s="14">
        <v>3281035.6140000001</v>
      </c>
      <c r="G107" s="14">
        <v>2241215.301</v>
      </c>
      <c r="H107" s="14">
        <v>3493945.1069999998</v>
      </c>
      <c r="I107" s="14">
        <v>710544.223</v>
      </c>
      <c r="J107" s="14">
        <v>295216.859</v>
      </c>
      <c r="K107" s="14">
        <v>75816.209000000003</v>
      </c>
      <c r="L107" s="14">
        <v>42887.305</v>
      </c>
      <c r="M107" s="14">
        <v>34654.211000000003</v>
      </c>
      <c r="N107" s="14">
        <v>54119.49</v>
      </c>
      <c r="O107" s="14">
        <v>59997.75</v>
      </c>
      <c r="P107" s="14">
        <v>213735.704</v>
      </c>
      <c r="Q107" s="14">
        <v>405272.47700000001</v>
      </c>
    </row>
    <row r="108" spans="1:46" x14ac:dyDescent="0.2">
      <c r="A108" t="s">
        <v>1357</v>
      </c>
      <c r="C108" s="14">
        <v>9414.2459999999992</v>
      </c>
      <c r="D108" s="14">
        <v>240989.66399999999</v>
      </c>
      <c r="E108" s="14">
        <v>737529.66799999995</v>
      </c>
      <c r="F108" s="14">
        <v>3281035.6140000001</v>
      </c>
      <c r="G108" s="14">
        <v>2241215.301</v>
      </c>
      <c r="H108" s="14">
        <v>3493945.1069999998</v>
      </c>
      <c r="I108" s="14">
        <v>710544.223</v>
      </c>
      <c r="J108" s="14">
        <v>146038.12700000001</v>
      </c>
      <c r="K108" s="14">
        <v>75816.209000000003</v>
      </c>
      <c r="L108" s="14">
        <v>14845.606</v>
      </c>
      <c r="M108" s="14">
        <v>34654.211000000003</v>
      </c>
      <c r="N108" s="14">
        <v>54119.49</v>
      </c>
      <c r="O108" s="14">
        <v>59997.75</v>
      </c>
      <c r="P108" s="14">
        <v>213735.704</v>
      </c>
      <c r="Q108" s="14">
        <v>405272.47700000001</v>
      </c>
    </row>
    <row r="109" spans="1:46" x14ac:dyDescent="0.2">
      <c r="A109" t="s">
        <v>1365</v>
      </c>
      <c r="J109" s="14">
        <v>149178.73199999999</v>
      </c>
      <c r="K109" s="14">
        <v>75816.209000000003</v>
      </c>
      <c r="L109" s="14">
        <v>28041.7</v>
      </c>
    </row>
    <row r="110" spans="1:46" x14ac:dyDescent="0.2">
      <c r="A110" t="s">
        <v>1366</v>
      </c>
      <c r="J110" s="14">
        <v>149178.73199999999</v>
      </c>
      <c r="K110" s="14">
        <v>75816.209000000003</v>
      </c>
      <c r="L110" s="14">
        <v>28041.7</v>
      </c>
    </row>
    <row r="111" spans="1:46" x14ac:dyDescent="0.2">
      <c r="A111" t="s">
        <v>1389</v>
      </c>
      <c r="R111" s="19">
        <v>-9363000</v>
      </c>
      <c r="S111" s="19">
        <v>-15206000</v>
      </c>
      <c r="T111" s="19">
        <v>-4523000</v>
      </c>
      <c r="U111" s="19">
        <v>-946000</v>
      </c>
      <c r="V111" s="19">
        <v>-313000</v>
      </c>
    </row>
    <row r="112" spans="1:46" x14ac:dyDescent="0.2">
      <c r="A112" t="s">
        <v>1358</v>
      </c>
      <c r="C112" s="14">
        <v>13179.944</v>
      </c>
      <c r="D112" s="14">
        <v>1147824.845</v>
      </c>
      <c r="E112" s="14">
        <v>1837939.625</v>
      </c>
      <c r="F112" s="14">
        <v>2889299.8470000001</v>
      </c>
      <c r="G112" s="14">
        <v>4633766.6830000002</v>
      </c>
      <c r="H112" s="14">
        <v>3441224.3990000002</v>
      </c>
      <c r="I112" s="14">
        <v>-8662626.0069999993</v>
      </c>
      <c r="J112" s="14">
        <v>2049244.6850000001</v>
      </c>
      <c r="K112" s="14">
        <v>-2993160.7459999998</v>
      </c>
      <c r="L112" s="14">
        <v>-3041699.6570000001</v>
      </c>
      <c r="M112" s="14">
        <v>-2844658.7310000001</v>
      </c>
      <c r="N112" s="14">
        <v>-1824396.496</v>
      </c>
      <c r="O112" s="14">
        <v>-86246.766000000003</v>
      </c>
      <c r="P112" s="14">
        <v>-3824595.176</v>
      </c>
      <c r="Q112" s="19">
        <v>-18959000</v>
      </c>
      <c r="R112" s="19">
        <v>-9949000</v>
      </c>
      <c r="S112" s="19">
        <v>-5762000</v>
      </c>
      <c r="T112" s="19">
        <v>-9893000</v>
      </c>
      <c r="U112" s="19">
        <v>-55000</v>
      </c>
    </row>
    <row r="113" spans="1:46" x14ac:dyDescent="0.2">
      <c r="A113" t="s">
        <v>1293</v>
      </c>
      <c r="B113" s="19">
        <v>-759253000</v>
      </c>
      <c r="C113" s="14">
        <v>-536612.00100000005</v>
      </c>
      <c r="D113" s="14">
        <v>-3213195.523</v>
      </c>
      <c r="E113" s="14">
        <v>-8595359.0549999997</v>
      </c>
      <c r="F113" s="14">
        <v>-22547674.442000002</v>
      </c>
      <c r="G113" s="14">
        <v>-15114871.291999999</v>
      </c>
      <c r="H113" s="14">
        <v>-11060165.511</v>
      </c>
      <c r="I113" s="14">
        <v>5189030.0829999996</v>
      </c>
      <c r="J113" s="14">
        <v>-4714047.926</v>
      </c>
      <c r="K113" s="14">
        <v>-7221493.8949999996</v>
      </c>
      <c r="L113" s="14">
        <v>-11066574.294</v>
      </c>
      <c r="M113" s="14">
        <v>-18431520.265000001</v>
      </c>
      <c r="N113" s="14">
        <v>-28976714.377</v>
      </c>
      <c r="O113" s="14">
        <v>-30398860.043000001</v>
      </c>
      <c r="P113" s="14">
        <v>-33692390.443000004</v>
      </c>
      <c r="Q113" s="19">
        <v>9964000</v>
      </c>
      <c r="R113" s="19">
        <v>-52302000</v>
      </c>
      <c r="S113" s="19">
        <v>-86175000</v>
      </c>
      <c r="T113" s="19">
        <v>-63621000</v>
      </c>
      <c r="U113" s="19">
        <v>-88770000</v>
      </c>
      <c r="V113" s="19">
        <v>-210964000</v>
      </c>
    </row>
    <row r="114" spans="1:46" x14ac:dyDescent="0.2">
      <c r="A114" t="s">
        <v>1295</v>
      </c>
      <c r="B114" s="19">
        <v>11003000</v>
      </c>
      <c r="C114" s="14">
        <v>404812.56199999998</v>
      </c>
      <c r="D114" s="14">
        <v>1040718.328</v>
      </c>
      <c r="E114" s="14">
        <v>1712402.66</v>
      </c>
      <c r="F114" s="14">
        <v>1465529.2409999999</v>
      </c>
      <c r="G114" s="14">
        <v>314202.53100000002</v>
      </c>
      <c r="H114" s="14">
        <v>-94258.236000000004</v>
      </c>
      <c r="I114" s="14">
        <v>20572.55</v>
      </c>
      <c r="J114" s="14">
        <v>6281.21</v>
      </c>
      <c r="K114" s="14">
        <v>17374.547999999999</v>
      </c>
      <c r="L114" s="14">
        <v>14845.606</v>
      </c>
      <c r="M114" s="14">
        <v>-675003.76699999999</v>
      </c>
      <c r="N114" s="14">
        <v>-4057537.5630000001</v>
      </c>
      <c r="O114" s="14">
        <v>-1067459.97</v>
      </c>
      <c r="P114" s="14">
        <v>2702128.8640000001</v>
      </c>
      <c r="Q114" s="19">
        <v>-615000</v>
      </c>
      <c r="R114" s="19">
        <v>-251000</v>
      </c>
      <c r="S114" s="19">
        <v>-242000</v>
      </c>
      <c r="T114" s="19">
        <v>-2888000</v>
      </c>
      <c r="U114" s="19">
        <v>-6058000</v>
      </c>
      <c r="V114" s="19">
        <v>4780000</v>
      </c>
    </row>
    <row r="115" spans="1:46" x14ac:dyDescent="0.2">
      <c r="A115" t="s">
        <v>1337</v>
      </c>
      <c r="C115" s="14">
        <v>404812.56199999998</v>
      </c>
      <c r="D115" s="14">
        <v>1040718.328</v>
      </c>
      <c r="E115" s="14">
        <v>1724171.75</v>
      </c>
      <c r="F115" s="14">
        <v>1541092.4850000001</v>
      </c>
      <c r="G115" s="14">
        <v>430947.50799999997</v>
      </c>
      <c r="H115" s="14">
        <v>12780.778</v>
      </c>
      <c r="I115" s="14">
        <v>26902.564999999999</v>
      </c>
      <c r="J115" s="14">
        <v>10992.117</v>
      </c>
      <c r="K115" s="14">
        <v>17374.547999999999</v>
      </c>
      <c r="L115" s="14">
        <v>14845.606</v>
      </c>
      <c r="M115" s="14">
        <v>76841.947</v>
      </c>
      <c r="N115" s="14">
        <v>42725.913</v>
      </c>
      <c r="O115" s="14">
        <v>9999.625</v>
      </c>
      <c r="P115" s="14">
        <v>15570.151</v>
      </c>
      <c r="Q115" s="19">
        <v>5000</v>
      </c>
      <c r="R115" s="19">
        <v>4000</v>
      </c>
      <c r="S115">
        <v>0</v>
      </c>
      <c r="T115" s="19">
        <v>1513000</v>
      </c>
      <c r="U115" s="19">
        <v>10403000</v>
      </c>
      <c r="V115" s="19">
        <v>13466000</v>
      </c>
    </row>
    <row r="116" spans="1:46" x14ac:dyDescent="0.2">
      <c r="A116" t="s">
        <v>1338</v>
      </c>
      <c r="B116" s="19">
        <v>2463000</v>
      </c>
      <c r="E116" s="14">
        <v>11769.09</v>
      </c>
      <c r="F116" s="14">
        <v>75563.244000000006</v>
      </c>
      <c r="G116" s="14">
        <v>116744.977</v>
      </c>
      <c r="H116" s="14">
        <v>107039.01300000001</v>
      </c>
      <c r="I116" s="14">
        <v>6330.0150000000003</v>
      </c>
      <c r="J116" s="14">
        <v>4710.9070000000002</v>
      </c>
      <c r="K116">
        <v>0</v>
      </c>
      <c r="M116" s="14">
        <v>751845.71299999999</v>
      </c>
      <c r="O116" s="14">
        <v>1077459.595</v>
      </c>
      <c r="P116" s="14">
        <v>1099818.82</v>
      </c>
      <c r="Q116" s="19">
        <v>620000</v>
      </c>
      <c r="R116" s="19">
        <v>255000</v>
      </c>
      <c r="S116" s="19">
        <v>242000</v>
      </c>
      <c r="T116" s="19">
        <v>4401000</v>
      </c>
      <c r="U116" s="19">
        <v>16461000</v>
      </c>
      <c r="V116" s="19">
        <v>8686000</v>
      </c>
    </row>
    <row r="117" spans="1:46" x14ac:dyDescent="0.2">
      <c r="A117" t="s">
        <v>1359</v>
      </c>
      <c r="N117" s="14">
        <v>4100263.4759999998</v>
      </c>
      <c r="O117" s="19">
        <v>862000</v>
      </c>
      <c r="P117" s="14">
        <v>-3786377.534</v>
      </c>
      <c r="Q117" s="14">
        <v>-3651386.9759999998</v>
      </c>
    </row>
    <row r="118" spans="1:46" x14ac:dyDescent="0.2">
      <c r="A118" t="s">
        <v>1298</v>
      </c>
      <c r="B118" s="19">
        <v>2199000</v>
      </c>
      <c r="K118" s="14">
        <v>-7897.5219999999999</v>
      </c>
      <c r="M118" s="14">
        <v>137110.14000000001</v>
      </c>
      <c r="N118" s="14">
        <v>713522.75199999998</v>
      </c>
      <c r="O118" s="14">
        <v>-666225.01699999999</v>
      </c>
      <c r="P118" s="14">
        <v>-2867738.648</v>
      </c>
      <c r="Q118" s="19">
        <v>-266000</v>
      </c>
      <c r="R118" s="19">
        <v>-325000</v>
      </c>
      <c r="S118" s="19">
        <v>-2174000</v>
      </c>
      <c r="T118" s="19">
        <v>-12273000</v>
      </c>
      <c r="U118" s="19">
        <v>-520135000</v>
      </c>
      <c r="V118" s="19">
        <v>-15104000</v>
      </c>
    </row>
    <row r="119" spans="1:46" x14ac:dyDescent="0.2">
      <c r="A119" t="s">
        <v>1339</v>
      </c>
      <c r="B119" s="19">
        <v>2252000</v>
      </c>
      <c r="K119" s="14">
        <v>-7897.5219999999999</v>
      </c>
      <c r="M119" s="14">
        <v>137110.14000000001</v>
      </c>
      <c r="N119" s="14">
        <v>713522.75199999998</v>
      </c>
      <c r="O119" s="14">
        <v>-666225.01699999999</v>
      </c>
      <c r="P119" s="14">
        <v>-2811119.9180000001</v>
      </c>
      <c r="Q119" s="19">
        <v>614000</v>
      </c>
      <c r="R119" s="19">
        <v>54000</v>
      </c>
      <c r="S119" s="19">
        <v>-2135000</v>
      </c>
      <c r="T119" s="19">
        <v>-4109000</v>
      </c>
      <c r="U119" s="19">
        <v>1032000</v>
      </c>
      <c r="V119" s="19">
        <v>-97000</v>
      </c>
    </row>
    <row r="120" spans="1:46" x14ac:dyDescent="0.2">
      <c r="A120" s="46" t="s">
        <v>1411</v>
      </c>
      <c r="B120" s="19"/>
      <c r="C120" s="48">
        <f t="shared" ref="C120:AT120" si="82">C119/C$3</f>
        <v>0</v>
      </c>
      <c r="D120" s="48">
        <f t="shared" si="82"/>
        <v>0</v>
      </c>
      <c r="E120" s="48">
        <f t="shared" si="82"/>
        <v>0</v>
      </c>
      <c r="F120" s="48">
        <f t="shared" si="82"/>
        <v>0</v>
      </c>
      <c r="G120" s="48">
        <f t="shared" si="82"/>
        <v>0</v>
      </c>
      <c r="H120" s="48">
        <f t="shared" si="82"/>
        <v>0</v>
      </c>
      <c r="I120" s="48">
        <f t="shared" si="82"/>
        <v>0</v>
      </c>
      <c r="J120" s="48">
        <f t="shared" si="82"/>
        <v>0</v>
      </c>
      <c r="K120" s="48">
        <f t="shared" si="82"/>
        <v>-1.994523553689146E-3</v>
      </c>
      <c r="L120" s="48">
        <f t="shared" si="82"/>
        <v>0</v>
      </c>
      <c r="M120" s="48" t="e">
        <f t="shared" si="82"/>
        <v>#DIV/0!</v>
      </c>
      <c r="N120" s="48" t="e">
        <f t="shared" si="82"/>
        <v>#DIV/0!</v>
      </c>
      <c r="O120" s="48">
        <f t="shared" si="82"/>
        <v>-0.17684116961878243</v>
      </c>
      <c r="P120" s="48">
        <f t="shared" si="82"/>
        <v>-0.12537112766199912</v>
      </c>
      <c r="Q120" s="48">
        <f t="shared" si="82"/>
        <v>8.5219744809178349E-3</v>
      </c>
      <c r="R120" s="48">
        <f t="shared" si="82"/>
        <v>5.0990995205828865E-2</v>
      </c>
      <c r="S120" s="48">
        <f t="shared" si="82"/>
        <v>-0.97184151491090132</v>
      </c>
      <c r="T120" s="48">
        <f t="shared" si="82"/>
        <v>-5.1583501254961837</v>
      </c>
      <c r="U120" s="48" t="e">
        <f t="shared" si="82"/>
        <v>#DIV/0!</v>
      </c>
      <c r="V120" s="48" t="e">
        <f t="shared" si="82"/>
        <v>#DIV/0!</v>
      </c>
      <c r="W120" s="48" t="e">
        <f t="shared" si="82"/>
        <v>#DIV/0!</v>
      </c>
      <c r="X120" s="48" t="e">
        <f t="shared" si="82"/>
        <v>#DIV/0!</v>
      </c>
      <c r="Y120" s="48" t="e">
        <f t="shared" si="82"/>
        <v>#DIV/0!</v>
      </c>
      <c r="Z120" s="48" t="e">
        <f t="shared" si="82"/>
        <v>#DIV/0!</v>
      </c>
      <c r="AA120" s="48" t="e">
        <f t="shared" si="82"/>
        <v>#DIV/0!</v>
      </c>
      <c r="AB120" s="48" t="e">
        <f t="shared" si="82"/>
        <v>#DIV/0!</v>
      </c>
      <c r="AC120" s="48" t="e">
        <f t="shared" si="82"/>
        <v>#DIV/0!</v>
      </c>
      <c r="AD120" s="48" t="e">
        <f t="shared" si="82"/>
        <v>#DIV/0!</v>
      </c>
      <c r="AE120" s="48" t="e">
        <f t="shared" si="82"/>
        <v>#DIV/0!</v>
      </c>
      <c r="AF120" s="48" t="e">
        <f t="shared" si="82"/>
        <v>#DIV/0!</v>
      </c>
      <c r="AG120" s="48" t="e">
        <f t="shared" si="82"/>
        <v>#DIV/0!</v>
      </c>
      <c r="AH120" s="48" t="e">
        <f t="shared" si="82"/>
        <v>#DIV/0!</v>
      </c>
      <c r="AI120" s="48" t="e">
        <f t="shared" si="82"/>
        <v>#DIV/0!</v>
      </c>
      <c r="AJ120" s="48" t="e">
        <f t="shared" si="82"/>
        <v>#DIV/0!</v>
      </c>
      <c r="AK120" s="48" t="e">
        <f t="shared" si="82"/>
        <v>#DIV/0!</v>
      </c>
      <c r="AL120" s="48" t="e">
        <f t="shared" si="82"/>
        <v>#DIV/0!</v>
      </c>
      <c r="AM120" s="48" t="e">
        <f t="shared" si="82"/>
        <v>#DIV/0!</v>
      </c>
      <c r="AN120" s="48" t="e">
        <f t="shared" si="82"/>
        <v>#DIV/0!</v>
      </c>
      <c r="AO120" s="48" t="e">
        <f t="shared" si="82"/>
        <v>#DIV/0!</v>
      </c>
      <c r="AP120" s="48" t="e">
        <f t="shared" si="82"/>
        <v>#DIV/0!</v>
      </c>
      <c r="AQ120" s="48" t="e">
        <f t="shared" si="82"/>
        <v>#DIV/0!</v>
      </c>
      <c r="AR120" s="48" t="e">
        <f t="shared" si="82"/>
        <v>#DIV/0!</v>
      </c>
      <c r="AS120" s="48" t="e">
        <f t="shared" si="82"/>
        <v>#DIV/0!</v>
      </c>
      <c r="AT120" s="48" t="e">
        <f t="shared" si="82"/>
        <v>#DIV/0!</v>
      </c>
    </row>
    <row r="121" spans="1:46" x14ac:dyDescent="0.2">
      <c r="A121" t="s">
        <v>1341</v>
      </c>
      <c r="B121">
        <v>0</v>
      </c>
      <c r="F121" s="14">
        <v>-912724.45299999998</v>
      </c>
      <c r="G121" s="14">
        <v>-4028422.3569999998</v>
      </c>
      <c r="H121" s="14">
        <v>1877176.726</v>
      </c>
      <c r="I121" s="14">
        <v>-3494168.4730000002</v>
      </c>
      <c r="J121">
        <v>0</v>
      </c>
      <c r="K121" s="14">
        <v>-1582663.36</v>
      </c>
      <c r="L121">
        <v>0</v>
      </c>
      <c r="O121">
        <v>0</v>
      </c>
      <c r="P121" s="14">
        <v>-56618.728999999999</v>
      </c>
      <c r="Q121" s="19">
        <v>-5290000</v>
      </c>
      <c r="R121" s="19">
        <v>-859000</v>
      </c>
      <c r="S121">
        <v>0</v>
      </c>
      <c r="T121" s="19">
        <v>-8468000</v>
      </c>
      <c r="U121" s="19">
        <v>-520915000</v>
      </c>
      <c r="V121" s="19">
        <v>-15007000</v>
      </c>
    </row>
    <row r="122" spans="1:46" x14ac:dyDescent="0.2">
      <c r="A122" t="s">
        <v>1360</v>
      </c>
      <c r="F122" s="14">
        <v>912724.45299999998</v>
      </c>
      <c r="J122">
        <v>0</v>
      </c>
      <c r="K122" s="14">
        <v>145314.4</v>
      </c>
      <c r="L122">
        <v>0</v>
      </c>
      <c r="O122">
        <v>0</v>
      </c>
      <c r="P122">
        <v>0</v>
      </c>
      <c r="Q122" s="14">
        <v>988917.30599999998</v>
      </c>
    </row>
    <row r="123" spans="1:46" x14ac:dyDescent="0.2">
      <c r="A123" t="s">
        <v>1361</v>
      </c>
      <c r="G123" s="14">
        <v>3743045.747</v>
      </c>
      <c r="I123" s="14">
        <v>5018119.6689999998</v>
      </c>
      <c r="J123">
        <v>0</v>
      </c>
      <c r="K123" s="14">
        <v>1419974.412</v>
      </c>
      <c r="L123">
        <v>0</v>
      </c>
      <c r="O123">
        <v>0</v>
      </c>
      <c r="P123">
        <v>0</v>
      </c>
      <c r="Q123" s="19">
        <v>5290000</v>
      </c>
      <c r="R123" s="19">
        <v>859000</v>
      </c>
      <c r="S123">
        <v>0</v>
      </c>
      <c r="T123" s="19">
        <v>8468000</v>
      </c>
      <c r="U123">
        <v>0</v>
      </c>
      <c r="V123">
        <v>0</v>
      </c>
    </row>
    <row r="124" spans="1:46" x14ac:dyDescent="0.2">
      <c r="A124" t="s">
        <v>1342</v>
      </c>
      <c r="G124" s="14">
        <v>285376.61099999998</v>
      </c>
      <c r="H124" s="14">
        <v>-1877176.726</v>
      </c>
      <c r="I124" s="14">
        <v>-1523951.196</v>
      </c>
      <c r="J124" s="14">
        <v>34546.654000000002</v>
      </c>
      <c r="K124" s="14">
        <v>17374.547999999999</v>
      </c>
      <c r="P124" s="14">
        <v>56618.728999999999</v>
      </c>
      <c r="Q124" s="14">
        <v>56397.141000000003</v>
      </c>
      <c r="U124" s="19">
        <v>520915000</v>
      </c>
      <c r="V124" s="19">
        <v>15007000</v>
      </c>
    </row>
    <row r="125" spans="1:46" x14ac:dyDescent="0.2">
      <c r="A125" t="s">
        <v>1343</v>
      </c>
      <c r="O125">
        <v>0</v>
      </c>
      <c r="P125" s="14">
        <v>-56618.728999999999</v>
      </c>
      <c r="Q125" s="14">
        <v>-56397.141000000003</v>
      </c>
    </row>
    <row r="126" spans="1:46" x14ac:dyDescent="0.2">
      <c r="A126" t="s">
        <v>1344</v>
      </c>
      <c r="Q126" s="19">
        <v>4410000</v>
      </c>
      <c r="R126" s="19">
        <v>480000</v>
      </c>
      <c r="S126" s="19">
        <v>-39000</v>
      </c>
      <c r="T126" s="19">
        <v>304000</v>
      </c>
      <c r="U126" s="19">
        <v>-252000</v>
      </c>
    </row>
    <row r="127" spans="1:46" x14ac:dyDescent="0.2">
      <c r="A127" t="s">
        <v>1304</v>
      </c>
      <c r="B127" s="19">
        <v>-746051000</v>
      </c>
      <c r="C127" s="14">
        <v>-131799.43900000001</v>
      </c>
      <c r="D127" s="14">
        <v>-2172477.1949999998</v>
      </c>
      <c r="E127" s="14">
        <v>-6882956.3959999997</v>
      </c>
      <c r="F127" s="14">
        <v>-21939191.473000001</v>
      </c>
      <c r="G127" s="14">
        <v>-18880977.774999999</v>
      </c>
      <c r="H127" s="14">
        <v>-9296418.1870000008</v>
      </c>
      <c r="I127" s="14">
        <v>-9362092.7029999997</v>
      </c>
      <c r="J127" s="14">
        <v>-4707766.716</v>
      </c>
      <c r="K127" s="14">
        <v>-7212016.8689999999</v>
      </c>
      <c r="L127" s="14">
        <v>-11051728.687999999</v>
      </c>
      <c r="M127" s="14">
        <v>-19106524.032000002</v>
      </c>
      <c r="N127" s="14">
        <v>-33034251.940000001</v>
      </c>
      <c r="O127" s="14">
        <v>-32132545.030000001</v>
      </c>
      <c r="P127" s="14">
        <v>-33858000.226000004</v>
      </c>
      <c r="Q127" s="19">
        <v>9083000</v>
      </c>
      <c r="R127" s="19">
        <v>-52910000</v>
      </c>
      <c r="S127" s="19">
        <v>-88602000</v>
      </c>
      <c r="T127" s="19">
        <v>-78782000</v>
      </c>
      <c r="U127" s="19">
        <v>-614963000</v>
      </c>
      <c r="V127" s="19">
        <v>-221288000</v>
      </c>
    </row>
    <row r="128" spans="1:46" x14ac:dyDescent="0.2">
      <c r="A128" t="s">
        <v>1305</v>
      </c>
      <c r="C128" s="14">
        <v>-45188.379000000001</v>
      </c>
      <c r="D128" s="14">
        <v>-276691.837</v>
      </c>
      <c r="E128" s="14">
        <v>-959180.87100000004</v>
      </c>
      <c r="F128" s="14">
        <v>-1811529.36</v>
      </c>
      <c r="G128" s="14">
        <v>-2517944.1349999998</v>
      </c>
      <c r="H128" s="14">
        <v>-594306.16399999999</v>
      </c>
      <c r="I128" s="14">
        <v>-1940149.7050000001</v>
      </c>
      <c r="J128" s="14">
        <v>-477371.94199999998</v>
      </c>
      <c r="K128" s="14">
        <v>-538610.98400000005</v>
      </c>
      <c r="L128" s="14">
        <v>-1001253.629</v>
      </c>
      <c r="M128" s="14">
        <v>-1954196.173</v>
      </c>
      <c r="N128" s="14">
        <v>-4355194.7589999996</v>
      </c>
      <c r="O128" s="14">
        <v>-5419796.7580000004</v>
      </c>
      <c r="P128" s="14">
        <v>-5324991.5070000002</v>
      </c>
      <c r="Q128" s="19">
        <v>-1786000</v>
      </c>
      <c r="R128" s="19">
        <v>-213000</v>
      </c>
      <c r="S128">
        <v>0</v>
      </c>
    </row>
    <row r="129" spans="1:46" x14ac:dyDescent="0.2">
      <c r="A129" t="s">
        <v>1306</v>
      </c>
      <c r="B129" s="19">
        <v>-746078000</v>
      </c>
      <c r="C129" s="14">
        <v>-86611.06</v>
      </c>
      <c r="D129" s="14">
        <v>-1895785.3589999999</v>
      </c>
      <c r="E129" s="14">
        <v>-5923775.5240000002</v>
      </c>
      <c r="F129" s="14">
        <v>-20127662.113000002</v>
      </c>
      <c r="G129" s="14">
        <v>-32289354.588</v>
      </c>
      <c r="H129" s="14">
        <v>-8657379.3019999992</v>
      </c>
      <c r="I129" s="14">
        <v>-7421942.9979999997</v>
      </c>
      <c r="J129" s="14">
        <v>-4230394.7740000002</v>
      </c>
      <c r="K129" s="14">
        <v>-6673405.8849999998</v>
      </c>
      <c r="L129" s="14">
        <v>-10050475.059</v>
      </c>
      <c r="M129" s="14">
        <v>-17152327.859000001</v>
      </c>
      <c r="N129" s="14">
        <v>-28679057.182</v>
      </c>
      <c r="O129" s="14">
        <v>-26712748.272</v>
      </c>
      <c r="P129" s="14">
        <v>-28533008.719000001</v>
      </c>
      <c r="Q129" s="19">
        <v>10869000</v>
      </c>
      <c r="R129" s="19">
        <v>-52697000</v>
      </c>
      <c r="S129" s="19">
        <v>-88602000</v>
      </c>
      <c r="T129" s="19">
        <v>-78782000</v>
      </c>
      <c r="U129" s="19">
        <v>-614928000</v>
      </c>
      <c r="V129" s="19">
        <v>-221315000</v>
      </c>
    </row>
    <row r="130" spans="1:46" x14ac:dyDescent="0.2">
      <c r="A130" t="s">
        <v>1345</v>
      </c>
      <c r="B130" s="19">
        <v>-746078000</v>
      </c>
      <c r="C130" s="14">
        <v>-86611.06</v>
      </c>
      <c r="D130" s="14">
        <v>-1895785.3589999999</v>
      </c>
      <c r="E130" s="14">
        <v>-5923775.5240000002</v>
      </c>
      <c r="F130" s="14">
        <v>-20127662.113000002</v>
      </c>
      <c r="G130" s="14">
        <v>-32289354.588</v>
      </c>
      <c r="H130" s="14">
        <v>-8657379.3019999992</v>
      </c>
      <c r="I130" s="14">
        <v>-7421942.9979999997</v>
      </c>
      <c r="J130" s="14">
        <v>-4230394.7740000002</v>
      </c>
      <c r="K130" s="14">
        <v>-6673405.8849999998</v>
      </c>
      <c r="L130" s="14">
        <v>-10050475.059</v>
      </c>
      <c r="M130" s="14">
        <v>-17152327.859000001</v>
      </c>
      <c r="N130" s="14">
        <v>-28679057.182</v>
      </c>
      <c r="O130" s="14">
        <v>-26712748.272</v>
      </c>
      <c r="P130" s="14">
        <v>-28533008.719000001</v>
      </c>
      <c r="Q130" s="19">
        <v>10869000</v>
      </c>
      <c r="R130" s="19">
        <v>-52697000</v>
      </c>
      <c r="S130" s="19">
        <v>-88602000</v>
      </c>
      <c r="T130" s="19">
        <v>-78782000</v>
      </c>
      <c r="U130" s="19">
        <v>-614928000</v>
      </c>
      <c r="V130" s="19">
        <v>-221315000</v>
      </c>
    </row>
    <row r="131" spans="1:46" x14ac:dyDescent="0.2">
      <c r="A131" t="s">
        <v>1346</v>
      </c>
      <c r="B131" s="19">
        <v>-746051000</v>
      </c>
      <c r="C131" s="14">
        <v>-86611.06</v>
      </c>
      <c r="D131" s="14">
        <v>-1895785.3589999999</v>
      </c>
      <c r="E131" s="14">
        <v>-5923775.5240000002</v>
      </c>
      <c r="F131" s="14">
        <v>-20127662.113000002</v>
      </c>
      <c r="G131" s="14">
        <v>-32289354.588</v>
      </c>
      <c r="H131" s="14">
        <v>-8657379.3019999992</v>
      </c>
      <c r="I131" s="14">
        <v>-7421942.9979999997</v>
      </c>
      <c r="J131" s="14">
        <v>-4230394.7740000002</v>
      </c>
      <c r="K131" s="14">
        <v>-6673405.8849999998</v>
      </c>
      <c r="L131" s="14">
        <v>-10050475.059</v>
      </c>
      <c r="M131" s="14">
        <v>-17152327.859000001</v>
      </c>
      <c r="N131" s="14">
        <v>-28679057.182</v>
      </c>
      <c r="O131" s="14">
        <v>-26712748.272</v>
      </c>
      <c r="P131" s="14">
        <v>-28533008.719000001</v>
      </c>
      <c r="Q131" s="19">
        <v>10869000</v>
      </c>
      <c r="R131" s="19">
        <v>-52697000</v>
      </c>
      <c r="S131" s="19">
        <v>-88602000</v>
      </c>
      <c r="T131" s="19">
        <v>-78782000</v>
      </c>
      <c r="U131" s="19">
        <v>-614963000</v>
      </c>
      <c r="V131" s="19">
        <v>-221288000</v>
      </c>
    </row>
    <row r="132" spans="1:46" x14ac:dyDescent="0.2">
      <c r="A132" t="s">
        <v>1347</v>
      </c>
      <c r="B132" s="19">
        <v>-746051000</v>
      </c>
      <c r="C132" s="14">
        <v>-86611.06</v>
      </c>
      <c r="D132" s="14">
        <v>-1895785.3589999999</v>
      </c>
      <c r="E132" s="14">
        <v>-5923775.5240000002</v>
      </c>
      <c r="F132" s="14">
        <v>-20127662.113000002</v>
      </c>
      <c r="G132" s="14">
        <v>-16363033.640000001</v>
      </c>
      <c r="H132" s="14">
        <v>-8702112.0240000002</v>
      </c>
      <c r="I132" s="14">
        <v>-7421942.9979999997</v>
      </c>
      <c r="J132" s="14">
        <v>-4230394.7740000002</v>
      </c>
      <c r="K132" s="14">
        <v>-6673405.8849999998</v>
      </c>
      <c r="L132" s="14">
        <v>-10050475.059</v>
      </c>
      <c r="M132" s="14">
        <v>-17152327.859000001</v>
      </c>
      <c r="N132" s="14">
        <v>-28679057.182</v>
      </c>
      <c r="O132" s="14">
        <v>-26712748.272</v>
      </c>
      <c r="P132" s="14">
        <v>-28533008.719000001</v>
      </c>
      <c r="Q132" s="19">
        <v>10869000</v>
      </c>
      <c r="R132" s="19">
        <v>-52697000</v>
      </c>
      <c r="S132" s="19">
        <v>-88602000</v>
      </c>
      <c r="T132" s="19">
        <v>-78782000</v>
      </c>
      <c r="U132" s="19">
        <v>-614963000</v>
      </c>
      <c r="V132" s="19">
        <v>-221288000</v>
      </c>
    </row>
    <row r="133" spans="1:46" x14ac:dyDescent="0.2">
      <c r="A133" t="s">
        <v>1370</v>
      </c>
      <c r="G133" s="14">
        <v>-15926320.948000001</v>
      </c>
      <c r="H133" s="14">
        <v>44732.722000000002</v>
      </c>
    </row>
    <row r="134" spans="1:46" x14ac:dyDescent="0.2">
      <c r="A134" t="s">
        <v>1348</v>
      </c>
      <c r="C134">
        <v>0</v>
      </c>
      <c r="D134">
        <v>0</v>
      </c>
      <c r="E134">
        <v>0</v>
      </c>
      <c r="F134">
        <v>0</v>
      </c>
      <c r="G134">
        <v>0</v>
      </c>
      <c r="H134">
        <v>0</v>
      </c>
      <c r="I134">
        <v>0</v>
      </c>
      <c r="J134">
        <v>0</v>
      </c>
      <c r="K134">
        <v>0</v>
      </c>
      <c r="L134">
        <v>0</v>
      </c>
      <c r="M134">
        <v>0</v>
      </c>
      <c r="N134">
        <v>0</v>
      </c>
      <c r="O134">
        <v>0</v>
      </c>
      <c r="P134">
        <v>0</v>
      </c>
      <c r="Q134">
        <v>0</v>
      </c>
    </row>
    <row r="135" spans="1:46" x14ac:dyDescent="0.2">
      <c r="A135" t="s">
        <v>1312</v>
      </c>
      <c r="B135" s="19">
        <v>-746078000</v>
      </c>
      <c r="C135" s="14">
        <v>-86611.06</v>
      </c>
      <c r="D135" s="14">
        <v>-1895785.3589999999</v>
      </c>
      <c r="E135" s="14">
        <v>-5923775.5240000002</v>
      </c>
      <c r="F135" s="14">
        <v>-20127662.113000002</v>
      </c>
      <c r="G135" s="14">
        <v>-32289354.588</v>
      </c>
      <c r="H135" s="14">
        <v>-8657379.3019999992</v>
      </c>
      <c r="I135" s="14">
        <v>-7421942.9979999997</v>
      </c>
      <c r="J135" s="14">
        <v>-4230394.7740000002</v>
      </c>
      <c r="K135" s="14">
        <v>-6673405.8849999998</v>
      </c>
      <c r="L135" s="14">
        <v>-10050475.059</v>
      </c>
      <c r="M135" s="14">
        <v>-17152327.859000001</v>
      </c>
      <c r="N135" s="14">
        <v>-28679057.182</v>
      </c>
      <c r="O135" s="14">
        <v>-26712748.272</v>
      </c>
      <c r="P135" s="14">
        <v>-28533008.719000001</v>
      </c>
      <c r="Q135" s="19">
        <v>10869000</v>
      </c>
      <c r="R135" s="19">
        <v>-52697000</v>
      </c>
      <c r="S135" s="19">
        <v>-88602000</v>
      </c>
      <c r="T135" s="19">
        <v>-78782000</v>
      </c>
      <c r="U135" s="19">
        <v>-614928000</v>
      </c>
      <c r="V135" s="19">
        <v>-221315000</v>
      </c>
    </row>
    <row r="136" spans="1:46" x14ac:dyDescent="0.2">
      <c r="A136" t="s">
        <v>1313</v>
      </c>
      <c r="B136">
        <v>-1.01</v>
      </c>
      <c r="C136">
        <v>-4.0000000000000001E-3</v>
      </c>
      <c r="D136">
        <v>-6.0999999999999999E-2</v>
      </c>
      <c r="E136">
        <v>-0.16300000000000001</v>
      </c>
      <c r="F136">
        <v>-0.42</v>
      </c>
      <c r="G136">
        <v>-0.60499999999999998</v>
      </c>
      <c r="H136">
        <v>-0.129</v>
      </c>
      <c r="I136">
        <v>-4.4999999999999998E-2</v>
      </c>
      <c r="J136">
        <v>-2.4E-2</v>
      </c>
      <c r="K136">
        <v>-2.1000000000000001E-2</v>
      </c>
      <c r="L136">
        <v>-2.5000000000000001E-2</v>
      </c>
      <c r="M136">
        <v>-0.437</v>
      </c>
      <c r="N136">
        <v>-0.41299999999999998</v>
      </c>
      <c r="O136">
        <v>-0.437</v>
      </c>
      <c r="P136">
        <v>-0.156</v>
      </c>
      <c r="Q136">
        <v>0.11799999999999999</v>
      </c>
      <c r="R136">
        <v>-0.76</v>
      </c>
      <c r="S136">
        <v>-0.96</v>
      </c>
      <c r="T136">
        <v>-0.41</v>
      </c>
      <c r="U136">
        <v>-0.99</v>
      </c>
      <c r="V136">
        <v>-0.31</v>
      </c>
    </row>
    <row r="137" spans="1:46" x14ac:dyDescent="0.2">
      <c r="A137" t="s">
        <v>1314</v>
      </c>
      <c r="B137">
        <v>-1.01</v>
      </c>
      <c r="C137">
        <v>-4.0000000000000001E-3</v>
      </c>
      <c r="D137">
        <v>-6.0999999999999999E-2</v>
      </c>
      <c r="E137">
        <v>-0.16300000000000001</v>
      </c>
      <c r="F137">
        <v>-0.42</v>
      </c>
      <c r="G137">
        <v>-0.60499999999999998</v>
      </c>
      <c r="H137">
        <v>-0.129</v>
      </c>
      <c r="I137">
        <v>-4.4999999999999998E-2</v>
      </c>
      <c r="J137">
        <v>-2.4E-2</v>
      </c>
      <c r="K137">
        <v>-2.1000000000000001E-2</v>
      </c>
      <c r="L137">
        <v>-2.5000000000000001E-2</v>
      </c>
      <c r="M137">
        <v>-0.437</v>
      </c>
      <c r="N137">
        <v>-0.41299999999999998</v>
      </c>
      <c r="O137">
        <v>-0.437</v>
      </c>
      <c r="P137">
        <v>-0.156</v>
      </c>
      <c r="Q137">
        <v>0.11799999999999999</v>
      </c>
      <c r="R137">
        <v>-0.76</v>
      </c>
      <c r="S137">
        <v>-0.96</v>
      </c>
      <c r="T137">
        <v>-0.41</v>
      </c>
      <c r="U137">
        <v>-0.99</v>
      </c>
      <c r="V137">
        <v>-0.31</v>
      </c>
    </row>
    <row r="138" spans="1:46" x14ac:dyDescent="0.2">
      <c r="A138" t="s">
        <v>1315</v>
      </c>
      <c r="B138" s="19">
        <v>736298445</v>
      </c>
      <c r="C138" s="19">
        <v>23464765</v>
      </c>
      <c r="D138" s="19">
        <v>31313111</v>
      </c>
      <c r="E138" s="19">
        <v>37217000</v>
      </c>
      <c r="F138" s="19">
        <v>50842000</v>
      </c>
      <c r="G138" s="19">
        <v>53389132</v>
      </c>
      <c r="H138" s="19">
        <v>166249806</v>
      </c>
      <c r="I138" s="19">
        <v>168269806</v>
      </c>
      <c r="J138" s="19">
        <v>187421780</v>
      </c>
      <c r="K138" s="19">
        <v>3540884</v>
      </c>
      <c r="L138" s="19">
        <v>408926174</v>
      </c>
      <c r="M138" s="19">
        <v>8223539</v>
      </c>
      <c r="N138" s="19">
        <v>59102292</v>
      </c>
      <c r="O138" s="19">
        <v>61548557</v>
      </c>
      <c r="P138" s="19">
        <v>65434294</v>
      </c>
      <c r="Q138" s="19">
        <v>85702000</v>
      </c>
      <c r="R138" s="19">
        <v>69338158</v>
      </c>
      <c r="S138" s="19">
        <v>92293750</v>
      </c>
      <c r="T138" s="19">
        <v>193336063</v>
      </c>
      <c r="U138" s="19">
        <v>619646180</v>
      </c>
      <c r="V138" s="19">
        <v>718541896</v>
      </c>
    </row>
    <row r="139" spans="1:46" x14ac:dyDescent="0.2">
      <c r="A139" t="s">
        <v>1316</v>
      </c>
      <c r="B139" s="19">
        <v>736298445</v>
      </c>
      <c r="C139" s="19">
        <v>23464765</v>
      </c>
      <c r="D139" s="19">
        <v>31313111</v>
      </c>
      <c r="E139" s="19">
        <v>37217000</v>
      </c>
      <c r="F139" s="19">
        <v>50842000</v>
      </c>
      <c r="G139" s="19">
        <v>53389132</v>
      </c>
      <c r="H139" s="19">
        <v>166249806</v>
      </c>
      <c r="I139" s="19">
        <v>168269806</v>
      </c>
      <c r="J139" s="19">
        <v>187421780</v>
      </c>
      <c r="K139" s="19">
        <v>3540884</v>
      </c>
      <c r="L139" s="19">
        <v>408926174</v>
      </c>
      <c r="M139" s="19">
        <v>8223539</v>
      </c>
      <c r="N139" s="19">
        <v>59102292</v>
      </c>
      <c r="O139" s="19">
        <v>61548557</v>
      </c>
      <c r="P139" s="19">
        <v>65434294</v>
      </c>
      <c r="Q139" s="19">
        <v>86144000</v>
      </c>
      <c r="R139" s="19">
        <v>69338158</v>
      </c>
      <c r="S139" s="19">
        <v>92293750</v>
      </c>
      <c r="T139" s="19">
        <v>193336063</v>
      </c>
      <c r="U139" s="19">
        <v>619646180</v>
      </c>
      <c r="V139" s="19">
        <v>718541896</v>
      </c>
    </row>
    <row r="140" spans="1:46" x14ac:dyDescent="0.2">
      <c r="A140" t="s">
        <v>1317</v>
      </c>
      <c r="B140" s="19">
        <v>-759280000</v>
      </c>
      <c r="C140" s="14">
        <v>-536612.00100000005</v>
      </c>
      <c r="D140" s="14">
        <v>-3213195.523</v>
      </c>
      <c r="E140" s="14">
        <v>-8595359.0549999997</v>
      </c>
      <c r="F140" s="14">
        <v>-23404720.714000002</v>
      </c>
      <c r="G140" s="14">
        <v>-19195180.306000002</v>
      </c>
      <c r="H140" s="14">
        <v>-9202159.9509999994</v>
      </c>
      <c r="I140" s="14">
        <v>-9382665.2530000005</v>
      </c>
      <c r="J140" s="14">
        <v>-4714047.926</v>
      </c>
      <c r="K140" s="14">
        <v>-7229391.4170000004</v>
      </c>
      <c r="L140" s="14">
        <v>-11066574.294</v>
      </c>
      <c r="M140" s="14">
        <v>-18431520.265000001</v>
      </c>
      <c r="N140" s="14">
        <v>-28976714.377</v>
      </c>
      <c r="O140" s="14">
        <v>-31065085.059</v>
      </c>
      <c r="P140" s="14">
        <v>-36560129.090999998</v>
      </c>
      <c r="Q140" s="19">
        <v>5389000</v>
      </c>
      <c r="R140" s="19">
        <v>-53193000</v>
      </c>
      <c r="S140" s="19">
        <v>-86186000</v>
      </c>
      <c r="T140" s="19">
        <v>-72089000</v>
      </c>
      <c r="U140" s="19">
        <v>-609650000</v>
      </c>
      <c r="V140" s="19">
        <v>-225998000</v>
      </c>
    </row>
    <row r="141" spans="1:46" x14ac:dyDescent="0.2">
      <c r="A141" t="s">
        <v>1363</v>
      </c>
      <c r="C141" s="14">
        <v>52719.775999999998</v>
      </c>
      <c r="D141" s="14">
        <v>524821.93500000006</v>
      </c>
      <c r="E141" s="14">
        <v>661030.57999999996</v>
      </c>
      <c r="F141" s="14">
        <v>1670345.4040000001</v>
      </c>
      <c r="H141" s="14">
        <v>749273.09299999999</v>
      </c>
      <c r="I141" s="14">
        <v>307005.74400000001</v>
      </c>
      <c r="J141" s="14">
        <v>309349.58100000001</v>
      </c>
      <c r="K141" s="14">
        <v>290628.80099999998</v>
      </c>
      <c r="L141" s="14">
        <v>192992.87400000001</v>
      </c>
      <c r="M141" s="14">
        <v>49721.26</v>
      </c>
      <c r="N141" s="14">
        <v>186569.821</v>
      </c>
      <c r="O141" s="14">
        <v>266240.016</v>
      </c>
      <c r="P141" s="14">
        <v>409070.32</v>
      </c>
    </row>
    <row r="142" spans="1:46" x14ac:dyDescent="0.2">
      <c r="A142" t="s">
        <v>1318</v>
      </c>
      <c r="B142" s="19"/>
      <c r="C142" s="14">
        <v>749373.95299999998</v>
      </c>
      <c r="D142" s="14">
        <v>4161088.202</v>
      </c>
      <c r="E142" s="14">
        <v>10623565.642000001</v>
      </c>
      <c r="F142" s="14">
        <v>28572848.932999998</v>
      </c>
      <c r="G142" s="14">
        <v>15381511.055</v>
      </c>
      <c r="H142" s="14">
        <v>11362111.384</v>
      </c>
      <c r="I142" s="14">
        <v>-3981579.6549999998</v>
      </c>
      <c r="J142" s="14">
        <v>7485631.733</v>
      </c>
      <c r="K142" s="14">
        <v>7221493.8949999996</v>
      </c>
      <c r="L142" s="14">
        <v>11066574.294</v>
      </c>
      <c r="M142" s="14">
        <v>18431520.265000001</v>
      </c>
      <c r="N142" s="14">
        <v>28976714.377</v>
      </c>
      <c r="O142" s="14">
        <v>33278752.046999998</v>
      </c>
      <c r="P142" s="19"/>
      <c r="Q142" s="19"/>
      <c r="R142" s="19"/>
      <c r="S142" s="19"/>
      <c r="T142" s="19"/>
      <c r="U142" s="19"/>
      <c r="V142" s="19"/>
    </row>
    <row r="143" spans="1:46" x14ac:dyDescent="0.2">
      <c r="A143" t="s">
        <v>1319</v>
      </c>
      <c r="B143" s="19">
        <v>-746078000000</v>
      </c>
      <c r="C143" s="14">
        <v>-86611.06</v>
      </c>
      <c r="D143" s="14">
        <v>-1895785.3589999999</v>
      </c>
      <c r="E143" s="14">
        <v>-5923775.5240000002</v>
      </c>
      <c r="F143" s="14">
        <v>-20127662.113000002</v>
      </c>
      <c r="G143" s="14">
        <v>-32289354.588</v>
      </c>
      <c r="H143" s="14">
        <v>-8657379.3019999992</v>
      </c>
      <c r="I143" s="14">
        <v>-7421942.9979999997</v>
      </c>
      <c r="J143" s="14">
        <v>-4230394.7740000002</v>
      </c>
      <c r="K143" s="14">
        <v>-6673405.8849999998</v>
      </c>
      <c r="L143" s="14">
        <v>-10050475.059</v>
      </c>
      <c r="M143" s="14">
        <v>-17152327.859000001</v>
      </c>
      <c r="N143" s="14">
        <v>-28679057.182</v>
      </c>
      <c r="O143" s="14">
        <v>-26712748.272</v>
      </c>
      <c r="P143" s="14">
        <v>-28533008719</v>
      </c>
      <c r="Q143" s="19">
        <v>10869000000</v>
      </c>
      <c r="R143" s="19">
        <v>-52697000000</v>
      </c>
      <c r="S143" s="19">
        <v>-88602000000</v>
      </c>
      <c r="T143" s="19">
        <v>-78782000000</v>
      </c>
      <c r="U143" s="19">
        <v>-614928000000</v>
      </c>
      <c r="V143" s="19">
        <v>-221315000000</v>
      </c>
    </row>
    <row r="144" spans="1:46" x14ac:dyDescent="0.2">
      <c r="A144" s="46" t="s">
        <v>1412</v>
      </c>
      <c r="B144" s="19"/>
      <c r="C144" s="48">
        <f t="shared" ref="C144:AT144" si="83">IFERROR(C143/C$3,0)</f>
        <v>-0.24391196540178753</v>
      </c>
      <c r="D144" s="48">
        <f t="shared" si="83"/>
        <v>-1.2461642558416224</v>
      </c>
      <c r="E144" s="48">
        <f t="shared" si="83"/>
        <v>-1.8576862204693794</v>
      </c>
      <c r="F144" s="48">
        <f t="shared" si="83"/>
        <v>-2.2156985963064959</v>
      </c>
      <c r="G144" s="48">
        <f t="shared" si="83"/>
        <v>-80.343675962858953</v>
      </c>
      <c r="H144" s="48">
        <f t="shared" si="83"/>
        <v>-19.523106491963674</v>
      </c>
      <c r="I144" s="48">
        <f t="shared" si="83"/>
        <v>-4.2536505271488538</v>
      </c>
      <c r="J144" s="48">
        <f t="shared" si="83"/>
        <v>-1.0871972765008766</v>
      </c>
      <c r="K144" s="48">
        <f t="shared" si="83"/>
        <v>-1.6853723510944649</v>
      </c>
      <c r="L144" s="48">
        <f t="shared" si="83"/>
        <v>-3.2571902253514762</v>
      </c>
      <c r="M144" s="48">
        <f t="shared" si="83"/>
        <v>0</v>
      </c>
      <c r="N144" s="48">
        <f t="shared" si="83"/>
        <v>0</v>
      </c>
      <c r="O144" s="48">
        <f t="shared" si="83"/>
        <v>-7.0905677925819912</v>
      </c>
      <c r="P144" s="48">
        <f t="shared" si="83"/>
        <v>-1272.5232587145304</v>
      </c>
      <c r="Q144" s="48">
        <f t="shared" si="83"/>
        <v>150.85560363696408</v>
      </c>
      <c r="R144" s="48">
        <f t="shared" si="83"/>
        <v>-49760.601377065992</v>
      </c>
      <c r="S144" s="48">
        <f t="shared" si="83"/>
        <v>-40331.19527125793</v>
      </c>
      <c r="T144" s="48">
        <f t="shared" si="83"/>
        <v>-98901.226475259275</v>
      </c>
      <c r="U144" s="48">
        <f t="shared" si="83"/>
        <v>0</v>
      </c>
      <c r="V144" s="48">
        <f t="shared" si="83"/>
        <v>0</v>
      </c>
      <c r="W144" s="48">
        <f t="shared" si="83"/>
        <v>0</v>
      </c>
      <c r="X144" s="48">
        <f t="shared" si="83"/>
        <v>0</v>
      </c>
      <c r="Y144" s="48">
        <f t="shared" si="83"/>
        <v>0</v>
      </c>
      <c r="Z144" s="48">
        <f t="shared" si="83"/>
        <v>0</v>
      </c>
      <c r="AA144" s="48">
        <f t="shared" si="83"/>
        <v>0</v>
      </c>
      <c r="AB144" s="48">
        <f t="shared" si="83"/>
        <v>0</v>
      </c>
      <c r="AC144" s="48">
        <f t="shared" si="83"/>
        <v>0</v>
      </c>
      <c r="AD144" s="48">
        <f t="shared" si="83"/>
        <v>0</v>
      </c>
      <c r="AE144" s="48">
        <f t="shared" si="83"/>
        <v>0</v>
      </c>
      <c r="AF144" s="48">
        <f t="shared" si="83"/>
        <v>0</v>
      </c>
      <c r="AG144" s="48">
        <f t="shared" si="83"/>
        <v>0</v>
      </c>
      <c r="AH144" s="48">
        <f t="shared" si="83"/>
        <v>0</v>
      </c>
      <c r="AI144" s="48">
        <f t="shared" si="83"/>
        <v>0</v>
      </c>
      <c r="AJ144" s="48">
        <f t="shared" si="83"/>
        <v>0</v>
      </c>
      <c r="AK144" s="48">
        <f t="shared" si="83"/>
        <v>0</v>
      </c>
      <c r="AL144" s="48">
        <f t="shared" si="83"/>
        <v>0</v>
      </c>
      <c r="AM144" s="48">
        <f t="shared" si="83"/>
        <v>0</v>
      </c>
      <c r="AN144" s="48">
        <f t="shared" si="83"/>
        <v>0</v>
      </c>
      <c r="AO144" s="48">
        <f t="shared" si="83"/>
        <v>0</v>
      </c>
      <c r="AP144" s="48">
        <f t="shared" si="83"/>
        <v>0</v>
      </c>
      <c r="AQ144" s="48">
        <f t="shared" si="83"/>
        <v>0</v>
      </c>
      <c r="AR144" s="48">
        <f t="shared" si="83"/>
        <v>0</v>
      </c>
      <c r="AS144" s="48">
        <f t="shared" si="83"/>
        <v>0</v>
      </c>
      <c r="AT144" s="48">
        <f t="shared" si="83"/>
        <v>0</v>
      </c>
    </row>
    <row r="145" spans="1:46" x14ac:dyDescent="0.2">
      <c r="A145" t="s">
        <v>1321</v>
      </c>
      <c r="C145" s="14">
        <v>404812.56199999998</v>
      </c>
      <c r="D145" s="14">
        <v>1040718.328</v>
      </c>
      <c r="E145" s="14">
        <v>1724171.75</v>
      </c>
      <c r="F145" s="14">
        <v>1541092.4850000001</v>
      </c>
      <c r="G145" s="14">
        <v>430947.50799999997</v>
      </c>
      <c r="H145" s="14">
        <v>12780.778</v>
      </c>
      <c r="I145" s="14">
        <v>26902.564999999999</v>
      </c>
      <c r="J145" s="14">
        <v>10992.117</v>
      </c>
      <c r="K145" s="14">
        <v>17374.547999999999</v>
      </c>
      <c r="L145" s="14">
        <v>14845.606</v>
      </c>
      <c r="M145" s="14">
        <v>76841.947</v>
      </c>
      <c r="N145" s="14">
        <v>42725.913</v>
      </c>
      <c r="O145" s="14">
        <v>9999.625</v>
      </c>
      <c r="P145" s="14">
        <v>15570.151</v>
      </c>
      <c r="Q145" s="19">
        <v>5000</v>
      </c>
      <c r="R145" s="19">
        <v>4000</v>
      </c>
      <c r="S145">
        <v>0</v>
      </c>
      <c r="T145" s="19">
        <v>1513000</v>
      </c>
      <c r="U145" s="19">
        <v>10403000</v>
      </c>
      <c r="V145" s="19">
        <v>13466000</v>
      </c>
    </row>
    <row r="146" spans="1:46" x14ac:dyDescent="0.2">
      <c r="A146" t="s">
        <v>1322</v>
      </c>
      <c r="B146" s="19">
        <v>2463000</v>
      </c>
      <c r="E146" s="14">
        <v>11769.09</v>
      </c>
      <c r="F146" s="14">
        <v>75563.244000000006</v>
      </c>
      <c r="G146" s="14">
        <v>116744.977</v>
      </c>
      <c r="H146" s="14">
        <v>107039.01300000001</v>
      </c>
      <c r="I146" s="14">
        <v>6330.0150000000003</v>
      </c>
      <c r="J146" s="14">
        <v>4710.9070000000002</v>
      </c>
      <c r="K146">
        <v>0</v>
      </c>
      <c r="M146" s="14">
        <v>751845.71299999999</v>
      </c>
      <c r="O146" s="14">
        <v>1077459.595</v>
      </c>
      <c r="P146" s="14">
        <v>1099818.82</v>
      </c>
      <c r="Q146" s="19">
        <v>620000</v>
      </c>
      <c r="R146" s="19">
        <v>255000</v>
      </c>
      <c r="S146" s="19">
        <v>242000</v>
      </c>
      <c r="T146" s="19">
        <v>4401000</v>
      </c>
      <c r="U146" s="19">
        <v>16461000</v>
      </c>
      <c r="V146" s="19">
        <v>8686000</v>
      </c>
    </row>
    <row r="147" spans="1:46" x14ac:dyDescent="0.2">
      <c r="A147" t="s">
        <v>1323</v>
      </c>
      <c r="B147" s="19">
        <v>11003000</v>
      </c>
      <c r="C147" s="14">
        <v>404812.56199999998</v>
      </c>
      <c r="D147" s="14">
        <v>1040718.328</v>
      </c>
      <c r="E147" s="14">
        <v>1712402.66</v>
      </c>
      <c r="F147" s="14">
        <v>1465529.2409999999</v>
      </c>
      <c r="G147" s="14">
        <v>314202.53100000002</v>
      </c>
      <c r="H147" s="14">
        <v>-94258.236000000004</v>
      </c>
      <c r="I147" s="14">
        <v>20572.55</v>
      </c>
      <c r="J147" s="14">
        <v>6281.21</v>
      </c>
      <c r="K147" s="14">
        <v>17374.547999999999</v>
      </c>
      <c r="L147" s="14">
        <v>14845.606</v>
      </c>
      <c r="M147" s="14">
        <v>-675003.76699999999</v>
      </c>
      <c r="N147" s="14">
        <v>-4057537.5630000001</v>
      </c>
      <c r="O147" s="14">
        <v>-1067459.97</v>
      </c>
      <c r="P147" s="14">
        <v>2702128.8640000001</v>
      </c>
      <c r="Q147" s="19">
        <v>-615000</v>
      </c>
      <c r="R147" s="19">
        <v>-251000</v>
      </c>
      <c r="S147" s="19">
        <v>-242000</v>
      </c>
      <c r="T147" s="19">
        <v>-2888000</v>
      </c>
      <c r="U147" s="19">
        <v>-6058000</v>
      </c>
      <c r="V147" s="19">
        <v>4780000</v>
      </c>
    </row>
    <row r="148" spans="1:46" x14ac:dyDescent="0.2">
      <c r="A148" t="s">
        <v>1281</v>
      </c>
      <c r="B148" s="19">
        <v>-743588000</v>
      </c>
      <c r="C148" s="14">
        <v>-536612.00100000005</v>
      </c>
      <c r="D148" s="14">
        <v>-3213195.523</v>
      </c>
      <c r="E148" s="14">
        <v>-6871187.3049999997</v>
      </c>
      <c r="F148" s="14">
        <v>-21863628.228999998</v>
      </c>
      <c r="G148" s="14">
        <v>-18764232.798</v>
      </c>
      <c r="H148" s="14">
        <v>-9189379.1740000006</v>
      </c>
      <c r="I148" s="14">
        <v>-9355762.6879999992</v>
      </c>
      <c r="J148" s="14">
        <v>-4703055.8090000004</v>
      </c>
      <c r="K148" s="14">
        <v>-7221493.8949999996</v>
      </c>
      <c r="L148" s="14">
        <v>-11066574.294</v>
      </c>
      <c r="M148" s="14">
        <v>-18354678.318999998</v>
      </c>
      <c r="N148" s="14">
        <v>-28976714.377</v>
      </c>
      <c r="O148" s="14">
        <v>-31055085.434</v>
      </c>
      <c r="P148" s="14">
        <v>-32758181.405999999</v>
      </c>
      <c r="Q148" s="19">
        <v>9703000</v>
      </c>
      <c r="R148" s="19">
        <v>-52655000</v>
      </c>
      <c r="S148" s="19">
        <v>-88360000</v>
      </c>
      <c r="T148" s="19">
        <v>-74381000</v>
      </c>
      <c r="U148" s="19">
        <v>-598502000</v>
      </c>
      <c r="V148" s="19">
        <v>-212602000</v>
      </c>
    </row>
    <row r="150" spans="1:46" x14ac:dyDescent="0.2">
      <c r="A150" t="s">
        <v>1278</v>
      </c>
      <c r="B150" s="19">
        <v>-743484000</v>
      </c>
      <c r="C150" s="14">
        <v>-527197.75600000005</v>
      </c>
      <c r="D150" s="14">
        <v>-2972205.8590000002</v>
      </c>
      <c r="E150" s="14">
        <v>-6133657.6370000001</v>
      </c>
      <c r="F150" s="14">
        <v>-18582592.614999998</v>
      </c>
      <c r="G150" s="14">
        <v>-16025770.373</v>
      </c>
      <c r="H150" s="14">
        <v>-5406268.9709999999</v>
      </c>
      <c r="I150" s="14">
        <v>-8645218.4649999999</v>
      </c>
      <c r="J150" s="14">
        <v>-4407838.95</v>
      </c>
      <c r="K150" s="14">
        <v>-7074599.9910000004</v>
      </c>
      <c r="L150" s="14">
        <v>-11023686.989</v>
      </c>
      <c r="M150" s="14">
        <v>-18304957.059</v>
      </c>
      <c r="N150" s="14">
        <v>-28908352.916000001</v>
      </c>
      <c r="O150" s="14">
        <v>-30982588.153000001</v>
      </c>
      <c r="P150" s="14">
        <v>-32191994.112</v>
      </c>
      <c r="Q150" s="19">
        <v>11655000</v>
      </c>
      <c r="R150" s="19">
        <v>-50652000</v>
      </c>
      <c r="S150" s="19">
        <v>-85905000</v>
      </c>
      <c r="T150" s="19">
        <v>-73118000</v>
      </c>
      <c r="U150" s="19">
        <v>-598304000</v>
      </c>
      <c r="V150" s="19">
        <v>-212513000</v>
      </c>
    </row>
    <row r="151" spans="1:46"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row>
    <row r="152" spans="1:46" x14ac:dyDescent="0.2">
      <c r="A152" t="s">
        <v>1324</v>
      </c>
      <c r="B152" s="19">
        <v>104000</v>
      </c>
      <c r="C152" s="14">
        <v>9414.2459999999992</v>
      </c>
      <c r="D152" s="14">
        <v>240989.66399999999</v>
      </c>
      <c r="E152" s="14">
        <v>737529.66799999995</v>
      </c>
      <c r="F152" s="14">
        <v>3281035.6140000001</v>
      </c>
      <c r="G152" s="14">
        <v>2738462.4249999998</v>
      </c>
      <c r="H152" s="14">
        <v>3783110.202</v>
      </c>
      <c r="I152" s="14">
        <v>710544.223</v>
      </c>
      <c r="J152" s="14">
        <v>295216.859</v>
      </c>
      <c r="K152" s="14">
        <v>146893.905</v>
      </c>
      <c r="L152" s="14">
        <v>42887.305</v>
      </c>
      <c r="M152" s="14">
        <v>49721.26</v>
      </c>
      <c r="N152" s="14">
        <v>68361.460999999996</v>
      </c>
      <c r="O152" s="14">
        <v>72497.281000000003</v>
      </c>
      <c r="P152" s="14">
        <v>566187.29500000004</v>
      </c>
      <c r="Q152" s="19">
        <v>1952000</v>
      </c>
      <c r="R152" s="19">
        <v>2003000</v>
      </c>
      <c r="S152" s="19">
        <v>2455000</v>
      </c>
      <c r="T152" s="19">
        <v>1263000</v>
      </c>
      <c r="U152" s="19">
        <v>198000</v>
      </c>
      <c r="V152" s="19">
        <v>89000</v>
      </c>
    </row>
    <row r="153" spans="1:46" x14ac:dyDescent="0.2">
      <c r="A153" t="s">
        <v>1325</v>
      </c>
      <c r="B153" s="19">
        <v>-746078000</v>
      </c>
      <c r="C153" s="14">
        <v>-86611.06</v>
      </c>
      <c r="D153" s="14">
        <v>-1895785.3589999999</v>
      </c>
      <c r="E153" s="14">
        <v>-5923775.5240000002</v>
      </c>
      <c r="F153" s="14">
        <v>-20127662.113000002</v>
      </c>
      <c r="G153" s="14">
        <v>-16363033.640000001</v>
      </c>
      <c r="H153" s="14">
        <v>-8702112.0240000002</v>
      </c>
      <c r="I153" s="14">
        <v>-7421942.9979999997</v>
      </c>
      <c r="J153" s="14">
        <v>-4230394.7740000002</v>
      </c>
      <c r="K153" s="14">
        <v>-6673405.8849999998</v>
      </c>
      <c r="L153" s="14">
        <v>-10050475.059</v>
      </c>
      <c r="M153" s="14">
        <v>-17152327.859000001</v>
      </c>
      <c r="N153" s="14">
        <v>-28679057.182</v>
      </c>
      <c r="O153" s="14">
        <v>-26712748.272</v>
      </c>
      <c r="P153" s="14">
        <v>-28533008.719000001</v>
      </c>
      <c r="Q153" s="19">
        <v>10869000</v>
      </c>
      <c r="R153" s="19">
        <v>-52697000</v>
      </c>
      <c r="S153" s="19">
        <v>-88602000</v>
      </c>
      <c r="T153" s="19">
        <v>-78782000</v>
      </c>
      <c r="U153" s="19">
        <v>-614928000</v>
      </c>
      <c r="V153" s="19">
        <v>-221315000</v>
      </c>
    </row>
    <row r="154" spans="1:46" x14ac:dyDescent="0.2">
      <c r="A154" t="s">
        <v>1326</v>
      </c>
      <c r="B154" s="19">
        <v>2252000</v>
      </c>
      <c r="F154" s="14">
        <v>-912724.45299999998</v>
      </c>
      <c r="G154" s="14">
        <v>-4028422.3569999998</v>
      </c>
      <c r="H154" s="14">
        <v>1877176.726</v>
      </c>
      <c r="I154" s="14">
        <v>-3494168.4730000002</v>
      </c>
      <c r="J154">
        <v>0</v>
      </c>
      <c r="K154" s="14">
        <v>-7897.5219999999999</v>
      </c>
      <c r="L154">
        <v>0</v>
      </c>
      <c r="M154" s="14">
        <v>137110.14000000001</v>
      </c>
      <c r="N154" s="14">
        <v>713522.75199999998</v>
      </c>
      <c r="O154" s="14">
        <v>-666225.01699999999</v>
      </c>
      <c r="P154" s="14">
        <v>-2867738.648</v>
      </c>
      <c r="Q154" s="19">
        <v>-4676000</v>
      </c>
      <c r="R154" s="19">
        <v>-805000</v>
      </c>
      <c r="S154" s="19">
        <v>-2135000</v>
      </c>
      <c r="T154" s="19">
        <v>-12577000</v>
      </c>
      <c r="U154" s="19">
        <v>-519883000</v>
      </c>
      <c r="V154" s="19">
        <v>-15104000</v>
      </c>
    </row>
    <row r="155" spans="1:46" x14ac:dyDescent="0.2">
      <c r="A155" t="s">
        <v>1327</v>
      </c>
      <c r="B155" s="19">
        <v>2252000</v>
      </c>
      <c r="F155" s="14">
        <v>-912724.45299999998</v>
      </c>
      <c r="G155" s="14">
        <v>-4028422.3569999998</v>
      </c>
      <c r="H155" s="14">
        <v>1877176.726</v>
      </c>
      <c r="I155" s="14">
        <v>-3494168.4730000002</v>
      </c>
      <c r="J155">
        <v>0</v>
      </c>
      <c r="K155" s="14">
        <v>-7897.5219999999999</v>
      </c>
      <c r="L155">
        <v>0</v>
      </c>
      <c r="M155" s="14">
        <v>137110.14000000001</v>
      </c>
      <c r="N155" s="14">
        <v>713522.75199999998</v>
      </c>
      <c r="O155" s="14">
        <v>-666225.01699999999</v>
      </c>
      <c r="P155" s="14">
        <v>-2867738.648</v>
      </c>
      <c r="Q155" s="19">
        <v>-4676000</v>
      </c>
      <c r="R155" s="19">
        <v>-805000</v>
      </c>
      <c r="S155" s="19">
        <v>-2135000</v>
      </c>
      <c r="T155" s="19">
        <v>-12577000</v>
      </c>
      <c r="U155" s="19">
        <v>-519883000</v>
      </c>
      <c r="V155" s="19">
        <v>-15104000</v>
      </c>
    </row>
    <row r="156" spans="1:46" x14ac:dyDescent="0.2">
      <c r="A156" t="s">
        <v>1328</v>
      </c>
      <c r="B156" s="19">
        <v>-745736000</v>
      </c>
      <c r="C156" s="14">
        <v>-527197.75600000005</v>
      </c>
      <c r="D156" s="14">
        <v>-2972205.8590000002</v>
      </c>
      <c r="E156" s="14">
        <v>-6133657.6370000001</v>
      </c>
      <c r="F156" s="14">
        <v>-17669868.162</v>
      </c>
      <c r="G156" s="14">
        <v>-11997348.015000001</v>
      </c>
      <c r="H156" s="14">
        <v>-7283445.6979999999</v>
      </c>
      <c r="I156" s="14">
        <v>-5151049.9910000004</v>
      </c>
      <c r="J156" s="14">
        <v>-4407838.95</v>
      </c>
      <c r="K156" s="14">
        <v>-7066702.4689999996</v>
      </c>
      <c r="L156" s="14">
        <v>-11023686.989</v>
      </c>
      <c r="M156" s="14">
        <v>-18304957.059</v>
      </c>
      <c r="N156" s="14">
        <v>-28908352.916000001</v>
      </c>
      <c r="O156" s="14">
        <v>-30316363.136</v>
      </c>
      <c r="P156" s="14">
        <v>-29324255.464000002</v>
      </c>
      <c r="Q156" s="19">
        <v>16331000</v>
      </c>
      <c r="R156" s="19">
        <v>-49847000</v>
      </c>
      <c r="S156" s="19">
        <v>-83770000</v>
      </c>
      <c r="T156" s="19">
        <v>-60541000</v>
      </c>
      <c r="U156" s="19">
        <v>-78421000</v>
      </c>
      <c r="V156" s="19">
        <v>-197409000</v>
      </c>
    </row>
    <row r="157" spans="1:46" x14ac:dyDescent="0.2">
      <c r="A157" t="s">
        <v>1329</v>
      </c>
      <c r="B157">
        <v>0</v>
      </c>
      <c r="C157">
        <v>0.34300000000000003</v>
      </c>
      <c r="D157">
        <v>0.127</v>
      </c>
      <c r="E157">
        <v>0.13900000000000001</v>
      </c>
      <c r="F157">
        <v>8.3000000000000004E-2</v>
      </c>
      <c r="G157">
        <v>0.13300000000000001</v>
      </c>
      <c r="H157">
        <v>6.4000000000000001E-2</v>
      </c>
      <c r="I157">
        <v>0.20699999999999999</v>
      </c>
      <c r="J157">
        <v>0.10100000000000001</v>
      </c>
      <c r="K157">
        <v>7.4999999999999997E-2</v>
      </c>
      <c r="L157">
        <v>9.0999999999999998E-2</v>
      </c>
      <c r="M157">
        <v>0.10199999999999999</v>
      </c>
      <c r="N157">
        <v>0.13200000000000001</v>
      </c>
      <c r="O157">
        <v>0.16900000000000001</v>
      </c>
      <c r="P157">
        <v>0.157</v>
      </c>
      <c r="Q157">
        <v>0.27</v>
      </c>
      <c r="R157">
        <v>4.0000000000000001E-3</v>
      </c>
      <c r="S157">
        <v>0</v>
      </c>
      <c r="T157">
        <v>0</v>
      </c>
      <c r="U157">
        <v>0</v>
      </c>
      <c r="V157">
        <v>0</v>
      </c>
    </row>
    <row r="158" spans="1:46" x14ac:dyDescent="0.2">
      <c r="A158" t="s">
        <v>1330</v>
      </c>
      <c r="B158">
        <v>0</v>
      </c>
      <c r="C158">
        <v>0</v>
      </c>
      <c r="D158">
        <v>0</v>
      </c>
      <c r="E158">
        <v>0</v>
      </c>
      <c r="F158" s="14">
        <v>-75364.087</v>
      </c>
      <c r="G158" s="14">
        <v>-537225.48499999999</v>
      </c>
      <c r="H158" s="14">
        <v>120005.111</v>
      </c>
      <c r="I158" s="14">
        <v>-724112.66899999999</v>
      </c>
      <c r="J158">
        <v>0</v>
      </c>
      <c r="K158">
        <v>-589.80600000000004</v>
      </c>
      <c r="L158">
        <v>0</v>
      </c>
      <c r="M158">
        <v>0</v>
      </c>
      <c r="N158">
        <v>0</v>
      </c>
      <c r="O158" s="14">
        <v>-112372.182</v>
      </c>
      <c r="P158" s="14">
        <v>-451021.43800000002</v>
      </c>
      <c r="Q158" s="19">
        <v>-1262520</v>
      </c>
      <c r="R158" s="14">
        <v>-3240.692</v>
      </c>
      <c r="S158">
        <v>0</v>
      </c>
      <c r="T158">
        <v>0</v>
      </c>
      <c r="U158">
        <v>0</v>
      </c>
      <c r="V158">
        <v>0</v>
      </c>
    </row>
    <row r="160" spans="1:46" x14ac:dyDescent="0.2">
      <c r="A160" t="s">
        <v>1331</v>
      </c>
      <c r="B160">
        <v>190429</v>
      </c>
      <c r="C160">
        <v>26467.21</v>
      </c>
      <c r="D160">
        <v>1351.33</v>
      </c>
      <c r="E160">
        <v>19375.849999999999</v>
      </c>
      <c r="F160">
        <v>1334.29</v>
      </c>
      <c r="G160">
        <v>5312.62</v>
      </c>
      <c r="H160">
        <v>8136.56</v>
      </c>
      <c r="I160">
        <v>25.32</v>
      </c>
      <c r="J160">
        <v>2130.9</v>
      </c>
      <c r="K160">
        <v>7194.64</v>
      </c>
      <c r="L160">
        <v>7350.22</v>
      </c>
      <c r="M160">
        <v>30477.63</v>
      </c>
      <c r="N160">
        <v>31526.03</v>
      </c>
      <c r="O160">
        <v>516.23</v>
      </c>
      <c r="P160">
        <v>19471.18</v>
      </c>
      <c r="Q160">
        <v>44510</v>
      </c>
      <c r="R160">
        <v>50551</v>
      </c>
      <c r="S160">
        <v>77916</v>
      </c>
      <c r="T160">
        <v>620244</v>
      </c>
      <c r="U160">
        <v>86513</v>
      </c>
      <c r="V160">
        <v>381227</v>
      </c>
    </row>
    <row r="161" spans="1:22" ht="18" x14ac:dyDescent="0.2">
      <c r="A161" s="22" t="s">
        <v>1402</v>
      </c>
      <c r="B161">
        <v>-494</v>
      </c>
      <c r="C161">
        <v>-13.18</v>
      </c>
      <c r="D161">
        <v>-2452.7399999999998</v>
      </c>
      <c r="E161">
        <v>-3371.84</v>
      </c>
      <c r="F161">
        <v>-3863.67</v>
      </c>
      <c r="G161">
        <v>-1653.17</v>
      </c>
      <c r="H161">
        <v>-140.59</v>
      </c>
      <c r="I161">
        <v>-193.07</v>
      </c>
      <c r="J161">
        <v>-190.01</v>
      </c>
      <c r="K161">
        <v>-120.04</v>
      </c>
      <c r="L161">
        <v>-77.53</v>
      </c>
      <c r="M161">
        <v>-52.73</v>
      </c>
      <c r="N161">
        <v>-94</v>
      </c>
      <c r="O161">
        <v>-110</v>
      </c>
      <c r="P161">
        <v>-678.01</v>
      </c>
      <c r="Q161">
        <v>-164</v>
      </c>
      <c r="R161">
        <v>-421</v>
      </c>
      <c r="S161">
        <v>-306</v>
      </c>
      <c r="T161">
        <v>-624</v>
      </c>
      <c r="U161">
        <v>-128</v>
      </c>
      <c r="V161">
        <v>-139</v>
      </c>
    </row>
    <row r="162" spans="1:22" ht="18" x14ac:dyDescent="0.2">
      <c r="A162" s="22"/>
    </row>
    <row r="163" spans="1:22" ht="18" x14ac:dyDescent="0.2">
      <c r="A163" s="22"/>
    </row>
    <row r="164" spans="1:22" ht="18" x14ac:dyDescent="0.2">
      <c r="A164" s="22"/>
    </row>
    <row r="165" spans="1:22" ht="18" x14ac:dyDescent="0.2">
      <c r="A165" s="22"/>
    </row>
    <row r="166" spans="1:22" ht="18" x14ac:dyDescent="0.2">
      <c r="A166" s="22"/>
    </row>
  </sheetData>
  <sortState xmlns:xlrd2="http://schemas.microsoft.com/office/spreadsheetml/2017/richdata2" columnSort="1" ref="C1:V75">
    <sortCondition ref="C1:V1"/>
  </sortState>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AF47-DE64-D34F-88C3-A5FB3D8CF533}">
  <dimension ref="A1:AU151"/>
  <sheetViews>
    <sheetView workbookViewId="0"/>
  </sheetViews>
  <sheetFormatPr baseColWidth="10" defaultRowHeight="16" x14ac:dyDescent="0.2"/>
  <sheetData>
    <row r="1" spans="1:47" x14ac:dyDescent="0.2">
      <c r="A1" t="s">
        <v>1283</v>
      </c>
      <c r="B1" t="s">
        <v>1284</v>
      </c>
      <c r="C1" s="17">
        <v>44196</v>
      </c>
      <c r="D1" s="17">
        <v>44561</v>
      </c>
      <c r="E1" s="17">
        <v>44926</v>
      </c>
      <c r="F1" s="17">
        <v>45291</v>
      </c>
      <c r="G1" s="17">
        <v>45657</v>
      </c>
    </row>
    <row r="2" spans="1:47" x14ac:dyDescent="0.2">
      <c r="C2" s="41">
        <v>1.231407573454085</v>
      </c>
      <c r="D2" s="41">
        <v>1.2144058909803599</v>
      </c>
      <c r="E2" s="41">
        <v>1.1298901106999999</v>
      </c>
      <c r="F2" s="41">
        <v>1.0618269999999999</v>
      </c>
      <c r="G2" s="41">
        <v>1.03</v>
      </c>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9427656.3823644742</v>
      </c>
      <c r="D3">
        <f t="shared" ref="D3:G3" si="0">D$2*D90</f>
        <v>44984023.013694488</v>
      </c>
      <c r="E3">
        <f t="shared" si="0"/>
        <v>28089068.152001996</v>
      </c>
      <c r="F3">
        <f t="shared" si="0"/>
        <v>38785354.828999996</v>
      </c>
      <c r="G3">
        <f t="shared" si="0"/>
        <v>43331070</v>
      </c>
    </row>
    <row r="4" spans="1:47" x14ac:dyDescent="0.2">
      <c r="A4" t="s">
        <v>1332</v>
      </c>
      <c r="C4">
        <f t="shared" ref="C4:G4" si="1">C$2*C91</f>
        <v>9427656.3823644742</v>
      </c>
      <c r="D4">
        <f t="shared" si="1"/>
        <v>44984023.013694488</v>
      </c>
      <c r="E4">
        <f t="shared" si="1"/>
        <v>28089068.152001996</v>
      </c>
      <c r="F4">
        <f t="shared" si="1"/>
        <v>38785354.828999996</v>
      </c>
      <c r="G4">
        <f t="shared" si="1"/>
        <v>43331070</v>
      </c>
    </row>
    <row r="5" spans="1:47" x14ac:dyDescent="0.2">
      <c r="A5" t="s">
        <v>1287</v>
      </c>
      <c r="C5">
        <f t="shared" ref="C5:G5" si="2">C$2*C92</f>
        <v>73707131.716667712</v>
      </c>
      <c r="D5">
        <f t="shared" si="2"/>
        <v>115650301.80984163</v>
      </c>
      <c r="E5">
        <f t="shared" si="2"/>
        <v>153587092.63756168</v>
      </c>
      <c r="F5">
        <f t="shared" si="2"/>
        <v>160017328.89999998</v>
      </c>
      <c r="G5">
        <f t="shared" si="2"/>
        <v>193293920</v>
      </c>
    </row>
    <row r="6" spans="1:47" x14ac:dyDescent="0.2">
      <c r="A6" t="s">
        <v>1333</v>
      </c>
      <c r="C6">
        <f t="shared" ref="C6:G6" si="3">C$2*C93</f>
        <v>12147835.712124549</v>
      </c>
      <c r="D6">
        <f t="shared" si="3"/>
        <v>21368686.057690412</v>
      </c>
      <c r="E6">
        <f t="shared" si="3"/>
        <v>33924950.573767498</v>
      </c>
      <c r="F6">
        <f t="shared" si="3"/>
        <v>37696982.153999992</v>
      </c>
      <c r="G6">
        <f t="shared" si="3"/>
        <v>45058380</v>
      </c>
    </row>
    <row r="7" spans="1:47" x14ac:dyDescent="0.2">
      <c r="A7" t="s">
        <v>1334</v>
      </c>
      <c r="C7">
        <f t="shared" ref="C7:G7" si="4">C$2*C94</f>
        <v>12147835.712124549</v>
      </c>
      <c r="D7">
        <f t="shared" si="4"/>
        <v>21368686.057690412</v>
      </c>
      <c r="E7">
        <f t="shared" si="4"/>
        <v>33924950.573767498</v>
      </c>
      <c r="F7">
        <f t="shared" si="4"/>
        <v>37696982.153999992</v>
      </c>
      <c r="G7">
        <f t="shared" si="4"/>
        <v>45058380</v>
      </c>
    </row>
    <row r="8" spans="1:47" x14ac:dyDescent="0.2">
      <c r="A8" s="46" t="s">
        <v>1408</v>
      </c>
      <c r="C8">
        <f t="shared" ref="C8:G8" si="5">C$2*C95</f>
        <v>1.2885318704284221</v>
      </c>
      <c r="D8">
        <f t="shared" si="5"/>
        <v>0.47502834620160905</v>
      </c>
      <c r="E8">
        <f t="shared" si="5"/>
        <v>1.2077634754625906</v>
      </c>
      <c r="F8">
        <f t="shared" si="5"/>
        <v>0.97193856599227968</v>
      </c>
      <c r="G8">
        <f t="shared" si="5"/>
        <v>1.039863082079441</v>
      </c>
    </row>
    <row r="9" spans="1:47" x14ac:dyDescent="0.2">
      <c r="A9" t="s">
        <v>1335</v>
      </c>
      <c r="C9">
        <f t="shared" ref="C9:G9" si="6">C$2*C96</f>
        <v>12147835.712124549</v>
      </c>
      <c r="D9">
        <f t="shared" si="6"/>
        <v>21368686.057690412</v>
      </c>
      <c r="E9">
        <f t="shared" si="6"/>
        <v>33924950.573767498</v>
      </c>
      <c r="F9">
        <f t="shared" si="6"/>
        <v>37696982.153999992</v>
      </c>
      <c r="G9">
        <f t="shared" si="6"/>
        <v>45058380</v>
      </c>
    </row>
    <row r="10" spans="1:47" x14ac:dyDescent="0.2">
      <c r="A10" s="46" t="s">
        <v>1409</v>
      </c>
      <c r="C10">
        <f t="shared" ref="C10:G10" si="7">C$2*C97</f>
        <v>1.2885318704284221</v>
      </c>
      <c r="D10">
        <f t="shared" si="7"/>
        <v>0.47502834620160905</v>
      </c>
      <c r="E10">
        <f t="shared" si="7"/>
        <v>1.2077634754625906</v>
      </c>
      <c r="F10">
        <f t="shared" si="7"/>
        <v>0.97193856599227968</v>
      </c>
      <c r="G10">
        <f t="shared" si="7"/>
        <v>1.039863082079441</v>
      </c>
    </row>
    <row r="11" spans="1:47" x14ac:dyDescent="0.2">
      <c r="A11" t="s">
        <v>1336</v>
      </c>
      <c r="C11">
        <f t="shared" ref="C11:G11" si="8">C$2*C98</f>
        <v>61559296.004543163</v>
      </c>
      <c r="D11">
        <f t="shared" si="8"/>
        <v>94281615.752151221</v>
      </c>
      <c r="E11">
        <f t="shared" si="8"/>
        <v>119662142.0637942</v>
      </c>
      <c r="F11">
        <f t="shared" si="8"/>
        <v>122320346.74599998</v>
      </c>
      <c r="G11">
        <f t="shared" si="8"/>
        <v>148235540</v>
      </c>
    </row>
    <row r="12" spans="1:47" x14ac:dyDescent="0.2">
      <c r="A12" t="s">
        <v>1293</v>
      </c>
      <c r="C12">
        <f t="shared" ref="C12:G12" si="9">C$2*C99</f>
        <v>-64279475.334303237</v>
      </c>
      <c r="D12">
        <f t="shared" si="9"/>
        <v>-70666278.796147138</v>
      </c>
      <c r="E12">
        <f t="shared" si="9"/>
        <v>-125498024.48555969</v>
      </c>
      <c r="F12">
        <f t="shared" si="9"/>
        <v>-121231974.07099998</v>
      </c>
      <c r="G12">
        <f t="shared" si="9"/>
        <v>-149962850</v>
      </c>
    </row>
    <row r="13" spans="1:47" x14ac:dyDescent="0.2">
      <c r="A13" s="46" t="s">
        <v>1410</v>
      </c>
      <c r="C13">
        <f t="shared" ref="C13:G13" si="10">C$2*C100</f>
        <v>-6.8181818181818192</v>
      </c>
      <c r="D13">
        <f t="shared" si="10"/>
        <v>-1.5709194967874307</v>
      </c>
      <c r="E13">
        <f t="shared" si="10"/>
        <v>-4.4678600160901052</v>
      </c>
      <c r="F13">
        <f t="shared" si="10"/>
        <v>-3.1257152243545869</v>
      </c>
      <c r="G13">
        <f t="shared" si="10"/>
        <v>-3.4608619173262976</v>
      </c>
    </row>
    <row r="14" spans="1:47" x14ac:dyDescent="0.2">
      <c r="A14" t="s">
        <v>1295</v>
      </c>
      <c r="C14">
        <f t="shared" ref="C14:G14" si="11">C$2*C101</f>
        <v>132992.01793304118</v>
      </c>
      <c r="D14">
        <f t="shared" si="11"/>
        <v>601130.91603527812</v>
      </c>
      <c r="E14">
        <f t="shared" si="11"/>
        <v>1645120.0011791999</v>
      </c>
      <c r="F14">
        <f t="shared" si="11"/>
        <v>7028232.9129999988</v>
      </c>
      <c r="G14">
        <f t="shared" si="11"/>
        <v>8126700</v>
      </c>
    </row>
    <row r="15" spans="1:47" x14ac:dyDescent="0.2">
      <c r="A15" t="s">
        <v>1337</v>
      </c>
      <c r="C15">
        <f t="shared" ref="C15:G15" si="12">C$2*C102</f>
        <v>132992.01793304118</v>
      </c>
      <c r="D15">
        <f t="shared" si="12"/>
        <v>601130.91603527812</v>
      </c>
      <c r="E15">
        <f t="shared" si="12"/>
        <v>1645120.0011791999</v>
      </c>
      <c r="F15">
        <f t="shared" si="12"/>
        <v>7028232.9129999988</v>
      </c>
      <c r="G15">
        <f t="shared" si="12"/>
        <v>8126700</v>
      </c>
    </row>
    <row r="16" spans="1:47" x14ac:dyDescent="0.2">
      <c r="A16" s="46"/>
      <c r="C16">
        <f t="shared" ref="C16:G16" si="13">C$2*C103</f>
        <v>1.4106583072100316E-2</v>
      </c>
      <c r="D16">
        <f t="shared" si="13"/>
        <v>1.3363209329949787E-2</v>
      </c>
      <c r="E16">
        <f t="shared" si="13"/>
        <v>5.8567980691874501E-2</v>
      </c>
      <c r="F16">
        <f t="shared" si="13"/>
        <v>0.1812084211679032</v>
      </c>
      <c r="G16">
        <f t="shared" si="13"/>
        <v>0.18754902659915854</v>
      </c>
    </row>
    <row r="17" spans="1:7" x14ac:dyDescent="0.2">
      <c r="A17" t="s">
        <v>1298</v>
      </c>
      <c r="C17">
        <f t="shared" ref="C17:G17" si="14">C$2*C104</f>
        <v>147768.90881449019</v>
      </c>
      <c r="D17">
        <f t="shared" si="14"/>
        <v>-301172.66096312925</v>
      </c>
      <c r="E17">
        <f t="shared" si="14"/>
        <v>1686925.9352750999</v>
      </c>
      <c r="F17">
        <f t="shared" si="14"/>
        <v>6311499.6879999992</v>
      </c>
      <c r="G17">
        <f t="shared" si="14"/>
        <v>7839330</v>
      </c>
    </row>
    <row r="18" spans="1:7" x14ac:dyDescent="0.2">
      <c r="A18" t="s">
        <v>1344</v>
      </c>
      <c r="C18">
        <f t="shared" ref="C18:G18" si="15">C$2*C105</f>
        <v>147768.90881449019</v>
      </c>
      <c r="D18">
        <f t="shared" si="15"/>
        <v>-301172.66096312925</v>
      </c>
      <c r="E18">
        <f t="shared" si="15"/>
        <v>1686925.9352750999</v>
      </c>
      <c r="F18">
        <f t="shared" si="15"/>
        <v>6311499.6879999992</v>
      </c>
      <c r="G18">
        <f t="shared" si="15"/>
        <v>7839330</v>
      </c>
    </row>
    <row r="19" spans="1:7" x14ac:dyDescent="0.2">
      <c r="A19" t="s">
        <v>1304</v>
      </c>
      <c r="C19">
        <f t="shared" ref="C19:G19" si="16">C$2*C106</f>
        <v>-63998714.407555707</v>
      </c>
      <c r="D19">
        <f t="shared" si="16"/>
        <v>-70366320.541074991</v>
      </c>
      <c r="E19">
        <f t="shared" si="16"/>
        <v>-122165978.54910539</v>
      </c>
      <c r="F19">
        <f t="shared" si="16"/>
        <v>-107892241.46999998</v>
      </c>
      <c r="G19">
        <f t="shared" si="16"/>
        <v>-133996820</v>
      </c>
    </row>
    <row r="20" spans="1:7" x14ac:dyDescent="0.2">
      <c r="A20" t="s">
        <v>1305</v>
      </c>
      <c r="C20">
        <f t="shared" ref="C20:G20" si="17">C$2*C107</f>
        <v>0</v>
      </c>
      <c r="D20">
        <f t="shared" si="17"/>
        <v>354606.52016626508</v>
      </c>
      <c r="E20">
        <f t="shared" si="17"/>
        <v>61014.065977799997</v>
      </c>
      <c r="F20">
        <f t="shared" si="17"/>
        <v>142284.81799999997</v>
      </c>
      <c r="G20">
        <f t="shared" si="17"/>
        <v>214240</v>
      </c>
    </row>
    <row r="21" spans="1:7" x14ac:dyDescent="0.2">
      <c r="A21" t="s">
        <v>1306</v>
      </c>
      <c r="C21">
        <f t="shared" ref="C21:G21" si="18">C$2*C108</f>
        <v>-63998714.407555707</v>
      </c>
      <c r="D21">
        <f t="shared" si="18"/>
        <v>-70720927.061241254</v>
      </c>
      <c r="E21">
        <f t="shared" si="18"/>
        <v>-122226992.61508319</v>
      </c>
      <c r="F21">
        <f t="shared" si="18"/>
        <v>-108034526.28799999</v>
      </c>
      <c r="G21">
        <f t="shared" si="18"/>
        <v>-134211060</v>
      </c>
    </row>
    <row r="22" spans="1:7" x14ac:dyDescent="0.2">
      <c r="A22" t="s">
        <v>1345</v>
      </c>
      <c r="C22">
        <f t="shared" ref="C22:G22" si="19">C$2*C109</f>
        <v>-63998714.407555707</v>
      </c>
      <c r="D22">
        <f t="shared" si="19"/>
        <v>-70720927.061241254</v>
      </c>
      <c r="E22">
        <f t="shared" si="19"/>
        <v>-122226992.61508319</v>
      </c>
      <c r="F22">
        <f t="shared" si="19"/>
        <v>-108034526.28799999</v>
      </c>
      <c r="G22">
        <f t="shared" si="19"/>
        <v>-134211060</v>
      </c>
    </row>
    <row r="23" spans="1:7" x14ac:dyDescent="0.2">
      <c r="A23" t="s">
        <v>1346</v>
      </c>
      <c r="C23">
        <f t="shared" ref="C23:G23" si="20">C$2*C110</f>
        <v>-63998714.407555707</v>
      </c>
      <c r="D23">
        <f t="shared" si="20"/>
        <v>-70720927.061241254</v>
      </c>
      <c r="E23">
        <f t="shared" si="20"/>
        <v>-122226992.61508319</v>
      </c>
      <c r="F23">
        <f t="shared" si="20"/>
        <v>-108034526.28799999</v>
      </c>
      <c r="G23">
        <f t="shared" si="20"/>
        <v>-134211060</v>
      </c>
    </row>
    <row r="24" spans="1:7" x14ac:dyDescent="0.2">
      <c r="A24" t="s">
        <v>1347</v>
      </c>
      <c r="C24">
        <f t="shared" ref="C24:G24" si="21">C$2*C111</f>
        <v>-63998714.407555707</v>
      </c>
      <c r="D24">
        <f t="shared" si="21"/>
        <v>-70720927.061241254</v>
      </c>
      <c r="E24">
        <f t="shared" si="21"/>
        <v>-122226992.61508319</v>
      </c>
      <c r="F24">
        <f t="shared" si="21"/>
        <v>-108034526.28799999</v>
      </c>
      <c r="G24">
        <f t="shared" si="21"/>
        <v>-134211060</v>
      </c>
    </row>
    <row r="25" spans="1:7" x14ac:dyDescent="0.2">
      <c r="A25" t="s">
        <v>1312</v>
      </c>
      <c r="C25">
        <f t="shared" ref="C25:G25" si="22">C$2*C112</f>
        <v>-63998714.407555707</v>
      </c>
      <c r="D25">
        <f t="shared" si="22"/>
        <v>-70720927.061241254</v>
      </c>
      <c r="E25">
        <f t="shared" si="22"/>
        <v>-122226992.61508319</v>
      </c>
      <c r="F25">
        <f t="shared" si="22"/>
        <v>-108034526.28799999</v>
      </c>
      <c r="G25">
        <f t="shared" si="22"/>
        <v>-134211060</v>
      </c>
    </row>
    <row r="26" spans="1:7" x14ac:dyDescent="0.2">
      <c r="A26" t="s">
        <v>1313</v>
      </c>
      <c r="C26">
        <f t="shared" ref="C26:G26" si="23">C$2*C113</f>
        <v>-0.73145609863172645</v>
      </c>
      <c r="D26">
        <f t="shared" si="23"/>
        <v>-1.1415415375215383</v>
      </c>
      <c r="E26">
        <f t="shared" si="23"/>
        <v>-1.3897648361609998</v>
      </c>
      <c r="F26">
        <f t="shared" si="23"/>
        <v>-1.14677316</v>
      </c>
      <c r="G26">
        <f t="shared" si="23"/>
        <v>-1.2257</v>
      </c>
    </row>
    <row r="27" spans="1:7" x14ac:dyDescent="0.2">
      <c r="A27" t="s">
        <v>1314</v>
      </c>
      <c r="C27">
        <f t="shared" ref="C27:G27" si="24">C$2*C114</f>
        <v>-0.73145609863172645</v>
      </c>
      <c r="D27">
        <f t="shared" si="24"/>
        <v>-1.1415415375215383</v>
      </c>
      <c r="E27">
        <f t="shared" si="24"/>
        <v>-1.3897648361609998</v>
      </c>
      <c r="F27">
        <f t="shared" si="24"/>
        <v>-1.14677316</v>
      </c>
      <c r="G27">
        <f t="shared" si="24"/>
        <v>-1.2257</v>
      </c>
    </row>
    <row r="28" spans="1:7" x14ac:dyDescent="0.2">
      <c r="A28" t="s">
        <v>1315</v>
      </c>
      <c r="C28">
        <f t="shared" ref="C28:G28" si="25">C$2*C115</f>
        <v>107716463.78347659</v>
      </c>
      <c r="D28">
        <f t="shared" si="25"/>
        <v>75424359.9379967</v>
      </c>
      <c r="E28">
        <f t="shared" si="25"/>
        <v>99226991.327608094</v>
      </c>
      <c r="F28">
        <f t="shared" si="25"/>
        <v>100419578.74249598</v>
      </c>
      <c r="G28">
        <f t="shared" si="25"/>
        <v>112503532.93000001</v>
      </c>
    </row>
    <row r="29" spans="1:7" x14ac:dyDescent="0.2">
      <c r="A29" t="s">
        <v>1316</v>
      </c>
      <c r="C29">
        <f t="shared" ref="C29:G29" si="26">C$2*C116</f>
        <v>107716463.78347659</v>
      </c>
      <c r="D29">
        <f t="shared" si="26"/>
        <v>75424359.9379967</v>
      </c>
      <c r="E29">
        <f t="shared" si="26"/>
        <v>99226991.327608094</v>
      </c>
      <c r="F29">
        <f t="shared" si="26"/>
        <v>100419578.74249598</v>
      </c>
      <c r="G29">
        <f t="shared" si="26"/>
        <v>112503532.93000001</v>
      </c>
    </row>
    <row r="30" spans="1:7" x14ac:dyDescent="0.2">
      <c r="A30" t="s">
        <v>1317</v>
      </c>
      <c r="C30">
        <f t="shared" ref="C30:G30" si="27">C$2*C117</f>
        <v>-64279475.334303237</v>
      </c>
      <c r="D30">
        <f t="shared" si="27"/>
        <v>-70666278.796147138</v>
      </c>
      <c r="E30">
        <f t="shared" si="27"/>
        <v>-125498024.48555969</v>
      </c>
      <c r="F30">
        <f t="shared" si="27"/>
        <v>-121231974.07099998</v>
      </c>
      <c r="G30">
        <f t="shared" si="27"/>
        <v>-149962850</v>
      </c>
    </row>
    <row r="31" spans="1:7" x14ac:dyDescent="0.2">
      <c r="A31" t="s">
        <v>1318</v>
      </c>
      <c r="C31">
        <f t="shared" ref="C31:G31" si="28">C$2*C118</f>
        <v>73707131.716667712</v>
      </c>
      <c r="D31">
        <f t="shared" si="28"/>
        <v>115650301.80984163</v>
      </c>
      <c r="E31">
        <f t="shared" si="28"/>
        <v>153587092.63756168</v>
      </c>
      <c r="F31">
        <f t="shared" si="28"/>
        <v>160017328.89999998</v>
      </c>
      <c r="G31">
        <f t="shared" si="28"/>
        <v>193293920</v>
      </c>
    </row>
    <row r="32" spans="1:7" x14ac:dyDescent="0.2">
      <c r="A32" t="s">
        <v>1319</v>
      </c>
      <c r="C32">
        <f t="shared" ref="C32:G32" si="29">C$2*C119</f>
        <v>-63998714.407555707</v>
      </c>
      <c r="D32">
        <f t="shared" si="29"/>
        <v>-70720927.061241254</v>
      </c>
      <c r="E32">
        <f t="shared" si="29"/>
        <v>-122226992.61508319</v>
      </c>
      <c r="F32">
        <f t="shared" si="29"/>
        <v>-108034526.28799999</v>
      </c>
      <c r="G32">
        <f t="shared" si="29"/>
        <v>-134211060</v>
      </c>
    </row>
    <row r="33" spans="1:7" x14ac:dyDescent="0.2">
      <c r="A33" s="46" t="s">
        <v>1411</v>
      </c>
      <c r="C33">
        <f t="shared" ref="C33:G33" si="30">C$2*C120</f>
        <v>-6.7884012539184955</v>
      </c>
      <c r="D33">
        <f t="shared" si="30"/>
        <v>-1.5721343339992442</v>
      </c>
      <c r="E33">
        <f t="shared" si="30"/>
        <v>-4.3514078841512474</v>
      </c>
      <c r="F33">
        <f t="shared" si="30"/>
        <v>-2.7854463821282884</v>
      </c>
      <c r="G33">
        <f t="shared" si="30"/>
        <v>-3.0973400841474721</v>
      </c>
    </row>
    <row r="34" spans="1:7" x14ac:dyDescent="0.2">
      <c r="A34" t="s">
        <v>1320</v>
      </c>
      <c r="C34">
        <f t="shared" ref="C34:G34" si="31">C$2*C121</f>
        <v>-63998714.407555707</v>
      </c>
      <c r="D34">
        <f t="shared" si="31"/>
        <v>-70720927.061241254</v>
      </c>
      <c r="E34">
        <f t="shared" si="31"/>
        <v>-122226992.61508319</v>
      </c>
      <c r="F34">
        <f t="shared" si="31"/>
        <v>-108034526.28799999</v>
      </c>
      <c r="G34">
        <f t="shared" si="31"/>
        <v>-134211060</v>
      </c>
    </row>
    <row r="35" spans="1:7" x14ac:dyDescent="0.2">
      <c r="A35" t="s">
        <v>1321</v>
      </c>
      <c r="C35">
        <f t="shared" ref="C35:G35" si="32">C$2*C122</f>
        <v>132992.01793304118</v>
      </c>
      <c r="D35">
        <f t="shared" si="32"/>
        <v>601130.91603527812</v>
      </c>
      <c r="E35">
        <f t="shared" si="32"/>
        <v>1645120.0011791999</v>
      </c>
      <c r="F35">
        <f t="shared" si="32"/>
        <v>7028232.9129999988</v>
      </c>
      <c r="G35">
        <f t="shared" si="32"/>
        <v>8126700</v>
      </c>
    </row>
    <row r="36" spans="1:7" x14ac:dyDescent="0.2">
      <c r="A36" t="s">
        <v>1323</v>
      </c>
      <c r="C36">
        <f t="shared" ref="C36:G36" si="33">C$2*C123</f>
        <v>132992.01793304118</v>
      </c>
      <c r="D36">
        <f t="shared" si="33"/>
        <v>601130.91603527812</v>
      </c>
      <c r="E36">
        <f t="shared" si="33"/>
        <v>1645120.0011791999</v>
      </c>
      <c r="F36">
        <f t="shared" si="33"/>
        <v>7028232.9129999988</v>
      </c>
      <c r="G36">
        <f t="shared" si="33"/>
        <v>8126700</v>
      </c>
    </row>
    <row r="37" spans="1:7" x14ac:dyDescent="0.2">
      <c r="A37" t="s">
        <v>1281</v>
      </c>
      <c r="C37">
        <f t="shared" ref="C37:G37" si="34">C$2*C124</f>
        <v>-64279475.334303237</v>
      </c>
      <c r="D37">
        <f t="shared" si="34"/>
        <v>-70666278.796147138</v>
      </c>
      <c r="E37">
        <f t="shared" si="34"/>
        <v>-125498024.48555969</v>
      </c>
      <c r="F37">
        <f t="shared" si="34"/>
        <v>-121231974.07099998</v>
      </c>
      <c r="G37">
        <f t="shared" si="34"/>
        <v>-149962850</v>
      </c>
    </row>
    <row r="38" spans="1:7" x14ac:dyDescent="0.2">
      <c r="A38" t="s">
        <v>1278</v>
      </c>
      <c r="C38">
        <f t="shared" ref="C38:G38" si="35">C$2*C125</f>
        <v>-63395324.696563207</v>
      </c>
      <c r="D38">
        <f t="shared" si="35"/>
        <v>-69576956.711937755</v>
      </c>
      <c r="E38">
        <f t="shared" si="35"/>
        <v>-123681161.18755409</v>
      </c>
      <c r="F38">
        <f t="shared" si="35"/>
        <v>-118667661.86599998</v>
      </c>
      <c r="G38">
        <f t="shared" si="35"/>
        <v>-147388880</v>
      </c>
    </row>
    <row r="39" spans="1:7" x14ac:dyDescent="0.2">
      <c r="A39" t="s">
        <v>1324</v>
      </c>
      <c r="C39">
        <f t="shared" ref="C39:G39" si="36">C$2*C126</f>
        <v>884150.6377400331</v>
      </c>
      <c r="D39">
        <f t="shared" si="36"/>
        <v>1089322.0842093828</v>
      </c>
      <c r="E39">
        <f t="shared" si="36"/>
        <v>1816863.2980055998</v>
      </c>
      <c r="F39">
        <f t="shared" si="36"/>
        <v>2564312.2049999996</v>
      </c>
      <c r="G39">
        <f t="shared" si="36"/>
        <v>2573970</v>
      </c>
    </row>
    <row r="40" spans="1:7" x14ac:dyDescent="0.2">
      <c r="A40" t="s">
        <v>1325</v>
      </c>
      <c r="C40">
        <f t="shared" ref="C40:G40" si="37">C$2*C127</f>
        <v>-63998714.407555707</v>
      </c>
      <c r="D40">
        <f t="shared" si="37"/>
        <v>-70720927.061241254</v>
      </c>
      <c r="E40">
        <f t="shared" si="37"/>
        <v>-122226992.61508319</v>
      </c>
      <c r="F40">
        <f t="shared" si="37"/>
        <v>-108034526.28799999</v>
      </c>
      <c r="G40">
        <f t="shared" si="37"/>
        <v>-134211060</v>
      </c>
    </row>
    <row r="41" spans="1:7" x14ac:dyDescent="0.2">
      <c r="A41" t="s">
        <v>1328</v>
      </c>
      <c r="C41">
        <f t="shared" ref="C41:G41" si="38">C$2*C128</f>
        <v>-63395324.696563207</v>
      </c>
      <c r="D41">
        <f t="shared" si="38"/>
        <v>-69576956.711937755</v>
      </c>
      <c r="E41">
        <f t="shared" si="38"/>
        <v>-123681161.18755409</v>
      </c>
      <c r="F41">
        <f t="shared" si="38"/>
        <v>-118667661.86599998</v>
      </c>
      <c r="G41">
        <f t="shared" si="38"/>
        <v>-147388880</v>
      </c>
    </row>
    <row r="90" spans="1:47" x14ac:dyDescent="0.2">
      <c r="A90" t="s">
        <v>1285</v>
      </c>
      <c r="B90" s="19">
        <v>24296000</v>
      </c>
      <c r="C90" s="19">
        <v>7656000</v>
      </c>
      <c r="D90" s="19">
        <v>37042000</v>
      </c>
      <c r="E90" s="19">
        <v>24860000</v>
      </c>
      <c r="F90" s="19">
        <v>36527000</v>
      </c>
      <c r="G90" s="19">
        <v>42069000</v>
      </c>
    </row>
    <row r="91" spans="1:47" x14ac:dyDescent="0.2">
      <c r="A91" t="s">
        <v>1332</v>
      </c>
      <c r="B91" s="19">
        <v>24296000</v>
      </c>
      <c r="C91" s="19">
        <v>7656000</v>
      </c>
      <c r="D91" s="19">
        <v>37042000</v>
      </c>
      <c r="E91" s="19">
        <v>24860000</v>
      </c>
      <c r="F91" s="19">
        <v>36527000</v>
      </c>
      <c r="G91" s="19">
        <v>42069000</v>
      </c>
    </row>
    <row r="92" spans="1:47" x14ac:dyDescent="0.2">
      <c r="A92" t="s">
        <v>1287</v>
      </c>
      <c r="B92" s="19">
        <v>181581000</v>
      </c>
      <c r="C92" s="19">
        <v>59856000</v>
      </c>
      <c r="D92" s="19">
        <v>95232000</v>
      </c>
      <c r="E92" s="19">
        <v>135931000</v>
      </c>
      <c r="F92" s="19">
        <v>150700000</v>
      </c>
      <c r="G92" s="19">
        <v>187664000</v>
      </c>
    </row>
    <row r="93" spans="1:47" x14ac:dyDescent="0.2">
      <c r="A93" t="s">
        <v>1333</v>
      </c>
      <c r="B93" s="19">
        <v>45133000</v>
      </c>
      <c r="C93" s="19">
        <v>9865000</v>
      </c>
      <c r="D93" s="19">
        <v>17596000</v>
      </c>
      <c r="E93" s="19">
        <v>30025000</v>
      </c>
      <c r="F93" s="19">
        <v>35502000</v>
      </c>
      <c r="G93" s="19">
        <v>43746000</v>
      </c>
    </row>
    <row r="94" spans="1:47" x14ac:dyDescent="0.2">
      <c r="A94" t="s">
        <v>1334</v>
      </c>
      <c r="B94" s="19">
        <v>45133000</v>
      </c>
      <c r="C94" s="19">
        <v>9865000</v>
      </c>
      <c r="D94" s="19">
        <v>17596000</v>
      </c>
      <c r="E94" s="19">
        <v>30025000</v>
      </c>
      <c r="F94" s="19">
        <v>35502000</v>
      </c>
      <c r="G94" s="19">
        <v>43746000</v>
      </c>
    </row>
    <row r="95" spans="1:47" x14ac:dyDescent="0.2">
      <c r="A95" s="46" t="s">
        <v>1408</v>
      </c>
      <c r="B95" s="19"/>
      <c r="C95" s="48">
        <f>C94/C$3</f>
        <v>1.0463894312539463</v>
      </c>
      <c r="D95" s="48">
        <f>D94/D$3</f>
        <v>0.3911611016792173</v>
      </c>
      <c r="E95" s="48">
        <f>E94/E$3</f>
        <v>1.068921184480804</v>
      </c>
      <c r="F95" s="48">
        <f>F94/F$3</f>
        <v>0.91534549977753421</v>
      </c>
      <c r="G95" s="48">
        <f>G94/G$3</f>
        <v>1.0095758078441175</v>
      </c>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row>
    <row r="96" spans="1:47" x14ac:dyDescent="0.2">
      <c r="A96" t="s">
        <v>1335</v>
      </c>
      <c r="B96" s="19">
        <v>45133000</v>
      </c>
      <c r="C96" s="19">
        <v>9865000</v>
      </c>
      <c r="D96" s="19">
        <v>17596000</v>
      </c>
      <c r="E96" s="19">
        <v>30025000</v>
      </c>
      <c r="F96" s="19">
        <v>35502000</v>
      </c>
      <c r="G96" s="19">
        <v>43746000</v>
      </c>
    </row>
    <row r="97" spans="1:47" x14ac:dyDescent="0.2">
      <c r="A97" s="46" t="s">
        <v>1409</v>
      </c>
      <c r="B97" s="19"/>
      <c r="C97" s="48">
        <f>C96/C$3</f>
        <v>1.0463894312539463</v>
      </c>
      <c r="D97" s="48">
        <f>D96/D$3</f>
        <v>0.3911611016792173</v>
      </c>
      <c r="E97" s="48">
        <f>E96/E$3</f>
        <v>1.068921184480804</v>
      </c>
      <c r="F97" s="48">
        <f>F96/F$3</f>
        <v>0.91534549977753421</v>
      </c>
      <c r="G97" s="48">
        <f>G96/G$3</f>
        <v>1.0095758078441175</v>
      </c>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row>
    <row r="98" spans="1:47" x14ac:dyDescent="0.2">
      <c r="A98" t="s">
        <v>1336</v>
      </c>
      <c r="B98" s="19">
        <v>136448000</v>
      </c>
      <c r="C98" s="19">
        <v>49991000</v>
      </c>
      <c r="D98" s="19">
        <v>77636000</v>
      </c>
      <c r="E98" s="19">
        <v>105906000</v>
      </c>
      <c r="F98" s="19">
        <v>115198000</v>
      </c>
      <c r="G98" s="19">
        <v>143918000</v>
      </c>
    </row>
    <row r="99" spans="1:47" x14ac:dyDescent="0.2">
      <c r="A99" t="s">
        <v>1293</v>
      </c>
      <c r="B99" s="19">
        <v>-157285000</v>
      </c>
      <c r="C99" s="19">
        <v>-52200000</v>
      </c>
      <c r="D99" s="19">
        <v>-58190000</v>
      </c>
      <c r="E99" s="19">
        <v>-111071000</v>
      </c>
      <c r="F99" s="19">
        <v>-114173000</v>
      </c>
      <c r="G99" s="19">
        <v>-145595000</v>
      </c>
    </row>
    <row r="100" spans="1:47" x14ac:dyDescent="0.2">
      <c r="A100" s="46" t="s">
        <v>1410</v>
      </c>
      <c r="B100" s="19"/>
      <c r="C100" s="48">
        <f>C99/C$3</f>
        <v>-5.5369009945723269</v>
      </c>
      <c r="D100" s="48">
        <f>D99/D$3</f>
        <v>-1.2935703856963887</v>
      </c>
      <c r="E100" s="48">
        <f>E99/E$3</f>
        <v>-3.9542429602487053</v>
      </c>
      <c r="F100" s="48">
        <f>F99/F$3</f>
        <v>-2.9437142061320603</v>
      </c>
      <c r="G100" s="48">
        <f>G99/G$3</f>
        <v>-3.3600601139090265</v>
      </c>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row>
    <row r="101" spans="1:47" x14ac:dyDescent="0.2">
      <c r="A101" t="s">
        <v>1295</v>
      </c>
      <c r="B101" s="19">
        <v>6475000</v>
      </c>
      <c r="C101" s="19">
        <v>108000</v>
      </c>
      <c r="D101" s="19">
        <v>495000</v>
      </c>
      <c r="E101" s="19">
        <v>1456000</v>
      </c>
      <c r="F101" s="19">
        <v>6619000</v>
      </c>
      <c r="G101" s="19">
        <v>7890000</v>
      </c>
    </row>
    <row r="102" spans="1:47" x14ac:dyDescent="0.2">
      <c r="A102" t="s">
        <v>1337</v>
      </c>
      <c r="B102" s="19">
        <v>6475000</v>
      </c>
      <c r="C102" s="19">
        <v>108000</v>
      </c>
      <c r="D102" s="19">
        <v>495000</v>
      </c>
      <c r="E102" s="19">
        <v>1456000</v>
      </c>
      <c r="F102" s="19">
        <v>6619000</v>
      </c>
      <c r="G102" s="19">
        <v>7890000</v>
      </c>
    </row>
    <row r="103" spans="1:47" x14ac:dyDescent="0.2">
      <c r="A103" s="46"/>
      <c r="B103" s="19"/>
      <c r="C103" s="48">
        <f>C102/C$3</f>
        <v>1.1455657230149642E-2</v>
      </c>
      <c r="D103" s="48">
        <f>D102/D$3</f>
        <v>1.1003906872653589E-2</v>
      </c>
      <c r="E103" s="48">
        <f>E102/E$3</f>
        <v>5.1835112226612842E-2</v>
      </c>
      <c r="F103" s="48">
        <f>F102/F$3</f>
        <v>0.17065719855296882</v>
      </c>
      <c r="G103" s="48">
        <f>G102/G$3</f>
        <v>0.18208643359141605</v>
      </c>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row>
    <row r="104" spans="1:47" x14ac:dyDescent="0.2">
      <c r="A104" t="s">
        <v>1298</v>
      </c>
      <c r="B104" s="19">
        <v>5416000</v>
      </c>
      <c r="C104" s="19">
        <v>120000</v>
      </c>
      <c r="D104" s="19">
        <v>-248000</v>
      </c>
      <c r="E104" s="19">
        <v>1493000</v>
      </c>
      <c r="F104" s="19">
        <v>5944000</v>
      </c>
      <c r="G104" s="19">
        <v>7611000</v>
      </c>
    </row>
    <row r="105" spans="1:47" x14ac:dyDescent="0.2">
      <c r="A105" t="s">
        <v>1344</v>
      </c>
      <c r="B105" s="19">
        <v>5416000</v>
      </c>
      <c r="C105" s="19">
        <v>120000</v>
      </c>
      <c r="D105" s="19">
        <v>-248000</v>
      </c>
      <c r="E105" s="19">
        <v>1493000</v>
      </c>
      <c r="F105" s="19">
        <v>5944000</v>
      </c>
      <c r="G105" s="19">
        <v>7611000</v>
      </c>
    </row>
    <row r="106" spans="1:47" x14ac:dyDescent="0.2">
      <c r="A106" t="s">
        <v>1304</v>
      </c>
      <c r="B106" s="19">
        <v>-145394000</v>
      </c>
      <c r="C106" s="19">
        <v>-51972000</v>
      </c>
      <c r="D106" s="19">
        <v>-57943000</v>
      </c>
      <c r="E106" s="19">
        <v>-108122000</v>
      </c>
      <c r="F106" s="19">
        <v>-101610000</v>
      </c>
      <c r="G106" s="19">
        <v>-130094000</v>
      </c>
    </row>
    <row r="107" spans="1:47" x14ac:dyDescent="0.2">
      <c r="A107" t="s">
        <v>1305</v>
      </c>
      <c r="B107" s="19">
        <v>172000</v>
      </c>
      <c r="C107">
        <v>0</v>
      </c>
      <c r="D107" s="19">
        <v>292000</v>
      </c>
      <c r="E107" s="19">
        <v>54000</v>
      </c>
      <c r="F107" s="19">
        <v>134000</v>
      </c>
      <c r="G107" s="19">
        <v>208000</v>
      </c>
    </row>
    <row r="108" spans="1:47" x14ac:dyDescent="0.2">
      <c r="A108" t="s">
        <v>1306</v>
      </c>
      <c r="B108" s="19">
        <v>-145566000</v>
      </c>
      <c r="C108" s="19">
        <v>-51972000</v>
      </c>
      <c r="D108" s="19">
        <v>-58235000</v>
      </c>
      <c r="E108" s="19">
        <v>-108176000</v>
      </c>
      <c r="F108" s="19">
        <v>-101744000</v>
      </c>
      <c r="G108" s="19">
        <v>-130302000</v>
      </c>
    </row>
    <row r="109" spans="1:47" x14ac:dyDescent="0.2">
      <c r="A109" t="s">
        <v>1345</v>
      </c>
      <c r="B109" s="19">
        <v>-145566000</v>
      </c>
      <c r="C109" s="19">
        <v>-51972000</v>
      </c>
      <c r="D109" s="19">
        <v>-58235000</v>
      </c>
      <c r="E109" s="19">
        <v>-108176000</v>
      </c>
      <c r="F109" s="19">
        <v>-101744000</v>
      </c>
      <c r="G109" s="19">
        <v>-130302000</v>
      </c>
    </row>
    <row r="110" spans="1:47" x14ac:dyDescent="0.2">
      <c r="A110" t="s">
        <v>1346</v>
      </c>
      <c r="B110" s="19">
        <v>-145566000</v>
      </c>
      <c r="C110" s="19">
        <v>-51972000</v>
      </c>
      <c r="D110" s="19">
        <v>-58235000</v>
      </c>
      <c r="E110" s="19">
        <v>-108176000</v>
      </c>
      <c r="F110" s="19">
        <v>-101744000</v>
      </c>
      <c r="G110" s="19">
        <v>-130302000</v>
      </c>
    </row>
    <row r="111" spans="1:47" x14ac:dyDescent="0.2">
      <c r="A111" t="s">
        <v>1347</v>
      </c>
      <c r="B111" s="19">
        <v>-145566000</v>
      </c>
      <c r="C111" s="19">
        <v>-51972000</v>
      </c>
      <c r="D111" s="19">
        <v>-58235000</v>
      </c>
      <c r="E111" s="19">
        <v>-108176000</v>
      </c>
      <c r="F111" s="19">
        <v>-101744000</v>
      </c>
      <c r="G111" s="19">
        <v>-130302000</v>
      </c>
    </row>
    <row r="112" spans="1:47" x14ac:dyDescent="0.2">
      <c r="A112" t="s">
        <v>1312</v>
      </c>
      <c r="B112" s="19">
        <v>-145566000</v>
      </c>
      <c r="C112" s="19">
        <v>-51972000</v>
      </c>
      <c r="D112" s="19">
        <v>-58235000</v>
      </c>
      <c r="E112" s="19">
        <v>-108176000</v>
      </c>
      <c r="F112" s="19">
        <v>-101744000</v>
      </c>
      <c r="G112" s="19">
        <v>-130302000</v>
      </c>
    </row>
    <row r="113" spans="1:47" x14ac:dyDescent="0.2">
      <c r="A113" t="s">
        <v>1313</v>
      </c>
      <c r="B113">
        <v>-1.32</v>
      </c>
      <c r="C113">
        <v>-0.59399999999999997</v>
      </c>
      <c r="D113">
        <v>-0.94</v>
      </c>
      <c r="E113">
        <v>-1.23</v>
      </c>
      <c r="F113">
        <v>-1.08</v>
      </c>
      <c r="G113">
        <v>-1.19</v>
      </c>
    </row>
    <row r="114" spans="1:47" x14ac:dyDescent="0.2">
      <c r="A114" t="s">
        <v>1314</v>
      </c>
      <c r="B114">
        <v>-1.32</v>
      </c>
      <c r="C114">
        <v>-0.59399999999999997</v>
      </c>
      <c r="D114">
        <v>-0.94</v>
      </c>
      <c r="E114">
        <v>-1.23</v>
      </c>
      <c r="F114">
        <v>-1.08</v>
      </c>
      <c r="G114">
        <v>-1.19</v>
      </c>
    </row>
    <row r="115" spans="1:47" x14ac:dyDescent="0.2">
      <c r="A115" t="s">
        <v>1315</v>
      </c>
      <c r="B115" s="19">
        <v>110127518</v>
      </c>
      <c r="C115" s="19">
        <v>87474258</v>
      </c>
      <c r="D115" s="19">
        <v>62108032</v>
      </c>
      <c r="E115" s="19">
        <v>87820037</v>
      </c>
      <c r="F115" s="19">
        <v>94572448</v>
      </c>
      <c r="G115" s="19">
        <v>109226731</v>
      </c>
    </row>
    <row r="116" spans="1:47" x14ac:dyDescent="0.2">
      <c r="A116" t="s">
        <v>1316</v>
      </c>
      <c r="B116" s="19">
        <v>110127518</v>
      </c>
      <c r="C116" s="19">
        <v>87474258</v>
      </c>
      <c r="D116" s="19">
        <v>62108032</v>
      </c>
      <c r="E116" s="19">
        <v>87820037</v>
      </c>
      <c r="F116" s="19">
        <v>94572448</v>
      </c>
      <c r="G116" s="19">
        <v>109226731</v>
      </c>
    </row>
    <row r="117" spans="1:47" x14ac:dyDescent="0.2">
      <c r="A117" t="s">
        <v>1317</v>
      </c>
      <c r="B117" s="19">
        <v>-157285000</v>
      </c>
      <c r="C117" s="19">
        <v>-52200000</v>
      </c>
      <c r="D117" s="19">
        <v>-58190000</v>
      </c>
      <c r="E117" s="19">
        <v>-111071000</v>
      </c>
      <c r="F117" s="19">
        <v>-114173000</v>
      </c>
      <c r="G117" s="19">
        <v>-145595000</v>
      </c>
    </row>
    <row r="118" spans="1:47" x14ac:dyDescent="0.2">
      <c r="A118" t="s">
        <v>1318</v>
      </c>
      <c r="B118" s="19">
        <v>181581000</v>
      </c>
      <c r="C118" s="19">
        <v>59856000</v>
      </c>
      <c r="D118" s="19">
        <v>95232000</v>
      </c>
      <c r="E118" s="19">
        <v>135931000</v>
      </c>
      <c r="F118" s="19">
        <v>150700000</v>
      </c>
      <c r="G118" s="19">
        <v>187664000</v>
      </c>
    </row>
    <row r="119" spans="1:47" x14ac:dyDescent="0.2">
      <c r="A119" t="s">
        <v>1319</v>
      </c>
      <c r="B119" s="19">
        <v>-145566000</v>
      </c>
      <c r="C119" s="19">
        <v>-51972000</v>
      </c>
      <c r="D119" s="19">
        <v>-58235000</v>
      </c>
      <c r="E119" s="19">
        <v>-108176000</v>
      </c>
      <c r="F119" s="19">
        <v>-101744000</v>
      </c>
      <c r="G119" s="19">
        <v>-130302000</v>
      </c>
    </row>
    <row r="120" spans="1:47" x14ac:dyDescent="0.2">
      <c r="A120" s="46" t="s">
        <v>1411</v>
      </c>
      <c r="B120" s="19"/>
      <c r="C120" s="48">
        <f>C119/C$3</f>
        <v>-5.512716829308677</v>
      </c>
      <c r="D120" s="48">
        <f>D119/D$3</f>
        <v>-1.2945707408666298</v>
      </c>
      <c r="E120" s="48">
        <f>E119/E$3</f>
        <v>-3.8511779534519714</v>
      </c>
      <c r="F120" s="48">
        <f>F119/F$3</f>
        <v>-2.6232581975484601</v>
      </c>
      <c r="G120" s="48">
        <f>G119/G$3</f>
        <v>-3.0071262952888076</v>
      </c>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row>
    <row r="121" spans="1:47" x14ac:dyDescent="0.2">
      <c r="A121" t="s">
        <v>1320</v>
      </c>
      <c r="B121" s="19">
        <v>-145566000</v>
      </c>
      <c r="C121" s="19">
        <v>-51972000</v>
      </c>
      <c r="D121" s="19">
        <v>-58235000</v>
      </c>
      <c r="E121" s="19">
        <v>-108176000</v>
      </c>
      <c r="F121" s="19">
        <v>-101744000</v>
      </c>
      <c r="G121" s="19">
        <v>-130302000</v>
      </c>
    </row>
    <row r="122" spans="1:47" x14ac:dyDescent="0.2">
      <c r="A122" t="s">
        <v>1321</v>
      </c>
      <c r="B122" s="19">
        <v>6475000</v>
      </c>
      <c r="C122" s="19">
        <v>108000</v>
      </c>
      <c r="D122" s="19">
        <v>495000</v>
      </c>
      <c r="E122" s="19">
        <v>1456000</v>
      </c>
      <c r="F122" s="19">
        <v>6619000</v>
      </c>
      <c r="G122" s="19">
        <v>7890000</v>
      </c>
    </row>
    <row r="123" spans="1:47" x14ac:dyDescent="0.2">
      <c r="A123" t="s">
        <v>1323</v>
      </c>
      <c r="B123" s="19">
        <v>6475000</v>
      </c>
      <c r="C123" s="19">
        <v>108000</v>
      </c>
      <c r="D123" s="19">
        <v>495000</v>
      </c>
      <c r="E123" s="19">
        <v>1456000</v>
      </c>
      <c r="F123" s="19">
        <v>6619000</v>
      </c>
      <c r="G123" s="19">
        <v>7890000</v>
      </c>
    </row>
    <row r="124" spans="1:47" x14ac:dyDescent="0.2">
      <c r="A124" t="s">
        <v>1281</v>
      </c>
      <c r="B124" s="19">
        <v>-157285000</v>
      </c>
      <c r="C124" s="19">
        <v>-52200000</v>
      </c>
      <c r="D124" s="19">
        <v>-58190000</v>
      </c>
      <c r="E124" s="19">
        <v>-111071000</v>
      </c>
      <c r="F124" s="19">
        <v>-114173000</v>
      </c>
      <c r="G124" s="19">
        <v>-145595000</v>
      </c>
    </row>
    <row r="125" spans="1:47" x14ac:dyDescent="0.2">
      <c r="A125" t="s">
        <v>1278</v>
      </c>
      <c r="B125" s="19">
        <v>-154796000</v>
      </c>
      <c r="C125" s="19">
        <v>-51482000</v>
      </c>
      <c r="D125" s="19">
        <v>-57293000</v>
      </c>
      <c r="E125" s="19">
        <v>-109463000</v>
      </c>
      <c r="F125" s="19">
        <v>-111758000</v>
      </c>
      <c r="G125" s="19">
        <v>-143096000</v>
      </c>
    </row>
    <row r="126" spans="1:47" x14ac:dyDescent="0.2">
      <c r="A126" t="s">
        <v>1324</v>
      </c>
      <c r="B126" s="19">
        <v>2489000</v>
      </c>
      <c r="C126" s="19">
        <v>718000</v>
      </c>
      <c r="D126" s="19">
        <v>897000</v>
      </c>
      <c r="E126" s="19">
        <v>1608000</v>
      </c>
      <c r="F126" s="19">
        <v>2415000</v>
      </c>
      <c r="G126" s="19">
        <v>2499000</v>
      </c>
    </row>
    <row r="127" spans="1:47" x14ac:dyDescent="0.2">
      <c r="A127" t="s">
        <v>1325</v>
      </c>
      <c r="B127" s="19">
        <v>-145566000</v>
      </c>
      <c r="C127" s="19">
        <v>-51972000</v>
      </c>
      <c r="D127" s="19">
        <v>-58235000</v>
      </c>
      <c r="E127" s="19">
        <v>-108176000</v>
      </c>
      <c r="F127" s="19">
        <v>-101744000</v>
      </c>
      <c r="G127" s="19">
        <v>-130302000</v>
      </c>
    </row>
    <row r="128" spans="1:47" x14ac:dyDescent="0.2">
      <c r="A128" t="s">
        <v>1328</v>
      </c>
      <c r="B128" s="19">
        <v>-154796000</v>
      </c>
      <c r="C128" s="19">
        <v>-51482000</v>
      </c>
      <c r="D128" s="19">
        <v>-57293000</v>
      </c>
      <c r="E128" s="19">
        <v>-109463000</v>
      </c>
      <c r="F128" s="19">
        <v>-111758000</v>
      </c>
      <c r="G128" s="19">
        <v>-143096000</v>
      </c>
    </row>
    <row r="129" spans="1:47" x14ac:dyDescent="0.2">
      <c r="A129" t="s">
        <v>1329</v>
      </c>
      <c r="B129">
        <v>0.21</v>
      </c>
      <c r="C129">
        <v>0</v>
      </c>
      <c r="D129">
        <v>0.27</v>
      </c>
      <c r="E129">
        <v>0.21</v>
      </c>
      <c r="F129">
        <v>0.21</v>
      </c>
      <c r="G129">
        <v>0.21</v>
      </c>
    </row>
    <row r="130" spans="1:47" x14ac:dyDescent="0.2">
      <c r="A130" t="s">
        <v>1330</v>
      </c>
      <c r="B130">
        <v>0</v>
      </c>
      <c r="C130">
        <v>0</v>
      </c>
      <c r="D130">
        <v>0</v>
      </c>
      <c r="E130">
        <v>0</v>
      </c>
      <c r="F130">
        <v>0</v>
      </c>
      <c r="G130">
        <v>0</v>
      </c>
    </row>
    <row r="132" spans="1:47" x14ac:dyDescent="0.2">
      <c r="A132" t="s">
        <v>1331</v>
      </c>
      <c r="B132">
        <v>3954</v>
      </c>
      <c r="C132">
        <v>80884</v>
      </c>
      <c r="D132">
        <v>357325</v>
      </c>
      <c r="E132">
        <v>1615</v>
      </c>
      <c r="F132">
        <v>82406</v>
      </c>
      <c r="G132">
        <v>47664</v>
      </c>
    </row>
    <row r="133" spans="1:47" ht="18" x14ac:dyDescent="0.2">
      <c r="A133" s="22" t="s">
        <v>1402</v>
      </c>
      <c r="B133">
        <v>-914</v>
      </c>
      <c r="C133">
        <v>-1106</v>
      </c>
      <c r="D133">
        <v>-1837</v>
      </c>
      <c r="E133">
        <v>-7692</v>
      </c>
      <c r="F133">
        <v>-1526</v>
      </c>
      <c r="G133">
        <v>-754</v>
      </c>
    </row>
    <row r="134" spans="1:47" ht="18" x14ac:dyDescent="0.2">
      <c r="A134" s="22"/>
    </row>
    <row r="135" spans="1:47" ht="18" x14ac:dyDescent="0.2">
      <c r="A135" s="22"/>
    </row>
    <row r="136" spans="1:47" ht="18" x14ac:dyDescent="0.2">
      <c r="A136" s="22"/>
    </row>
    <row r="137" spans="1:47" ht="18" x14ac:dyDescent="0.2">
      <c r="A137" s="23"/>
    </row>
    <row r="138" spans="1:47" ht="18" x14ac:dyDescent="0.2">
      <c r="A138" s="23"/>
    </row>
    <row r="139" spans="1:47" ht="18" x14ac:dyDescent="0.2">
      <c r="A139" s="23"/>
    </row>
    <row r="140" spans="1:47" ht="18" x14ac:dyDescent="0.2">
      <c r="A140" s="23"/>
    </row>
    <row r="143" spans="1:47" x14ac:dyDescent="0.2">
      <c r="B143">
        <v>0</v>
      </c>
      <c r="C143">
        <v>0</v>
      </c>
      <c r="D143">
        <v>0</v>
      </c>
      <c r="E143">
        <v>0</v>
      </c>
      <c r="F143">
        <v>0</v>
      </c>
      <c r="G143">
        <v>0</v>
      </c>
    </row>
    <row r="144" spans="1:47" x14ac:dyDescent="0.2">
      <c r="A144" s="46" t="s">
        <v>1412</v>
      </c>
      <c r="B144" s="19"/>
      <c r="C144" s="48">
        <f>IFERROR(C143/C$3,0)</f>
        <v>0</v>
      </c>
      <c r="D144" s="48">
        <f>IFERROR(D143/D$3,0)</f>
        <v>0</v>
      </c>
      <c r="E144" s="48">
        <f>IFERROR(E143/E$3,0)</f>
        <v>0</v>
      </c>
      <c r="F144" s="48">
        <f>IFERROR(F143/F$3,0)</f>
        <v>0</v>
      </c>
      <c r="G144" s="48">
        <f>IFERROR(G143/G$3,0)</f>
        <v>0</v>
      </c>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sheetData>
  <sortState xmlns:xlrd2="http://schemas.microsoft.com/office/spreadsheetml/2017/richdata2" columnSort="1" ref="C1:G47">
    <sortCondition ref="C1:G1"/>
  </sortState>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96C6-AEE9-F04C-A07C-DC713F2BADF3}">
  <dimension ref="A1:AU166"/>
  <sheetViews>
    <sheetView workbookViewId="0"/>
  </sheetViews>
  <sheetFormatPr baseColWidth="10" defaultRowHeight="16" x14ac:dyDescent="0.2"/>
  <sheetData>
    <row r="1" spans="1:47" x14ac:dyDescent="0.2">
      <c r="A1" t="s">
        <v>1283</v>
      </c>
      <c r="B1" t="s">
        <v>1284</v>
      </c>
      <c r="C1" s="17">
        <v>40908</v>
      </c>
      <c r="D1" s="17">
        <v>41274</v>
      </c>
      <c r="E1" s="17">
        <v>41639</v>
      </c>
      <c r="F1" s="17">
        <v>42004</v>
      </c>
      <c r="G1" s="17">
        <v>42369</v>
      </c>
      <c r="H1" s="17">
        <v>42735</v>
      </c>
      <c r="I1" s="17">
        <v>43100</v>
      </c>
      <c r="J1" s="17">
        <v>43465</v>
      </c>
      <c r="K1" s="17">
        <v>43830</v>
      </c>
      <c r="L1" s="17">
        <v>44196</v>
      </c>
      <c r="M1" s="17">
        <v>44561</v>
      </c>
      <c r="N1" s="17">
        <v>44926</v>
      </c>
      <c r="O1" s="17">
        <v>45291</v>
      </c>
      <c r="P1" s="17">
        <v>45657</v>
      </c>
    </row>
    <row r="2" spans="1:47" x14ac:dyDescent="0.2">
      <c r="C2" s="41">
        <v>1.4450620594618826</v>
      </c>
      <c r="D2" s="41">
        <v>1.403926998408513</v>
      </c>
      <c r="E2" s="41">
        <v>1.3819539309070903</v>
      </c>
      <c r="F2" s="41">
        <v>1.3604586837045582</v>
      </c>
      <c r="G2" s="41">
        <v>1.3592353718698755</v>
      </c>
      <c r="H2" s="41">
        <v>1.3408655143236416</v>
      </c>
      <c r="I2" s="41">
        <v>1.3081614773889187</v>
      </c>
      <c r="J2" s="41">
        <v>1.2816317011746046</v>
      </c>
      <c r="K2" s="41">
        <v>1.2620696220330916</v>
      </c>
      <c r="L2" s="41">
        <v>1.231407573454085</v>
      </c>
      <c r="M2" s="41">
        <v>1.2144058909803599</v>
      </c>
      <c r="N2" s="41">
        <v>1.1298901106999999</v>
      </c>
      <c r="O2" s="41">
        <v>1.0618269999999999</v>
      </c>
      <c r="P2" s="41">
        <v>1.03</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0</v>
      </c>
      <c r="E3">
        <f t="shared" si="0"/>
        <v>5616131.9273497127</v>
      </c>
      <c r="F3">
        <f t="shared" si="0"/>
        <v>8354576.7766296919</v>
      </c>
      <c r="G3">
        <f t="shared" si="0"/>
        <v>14377991.763639543</v>
      </c>
      <c r="H3">
        <f t="shared" si="0"/>
        <v>33653042.678494759</v>
      </c>
      <c r="I3">
        <f t="shared" si="0"/>
        <v>17146072.484136559</v>
      </c>
      <c r="J3">
        <f t="shared" si="0"/>
        <v>14461932.116054239</v>
      </c>
      <c r="K3">
        <f t="shared" ref="K3:AU3" si="1">K2*K90</f>
        <v>9189128.9180229399</v>
      </c>
      <c r="L3">
        <f t="shared" si="1"/>
        <v>46195023.710556544</v>
      </c>
      <c r="M3">
        <f t="shared" si="1"/>
        <v>636351115.68549049</v>
      </c>
      <c r="N3">
        <f t="shared" si="1"/>
        <v>120314088.65766808</v>
      </c>
      <c r="O3">
        <f t="shared" si="1"/>
        <v>16822525.160999998</v>
      </c>
      <c r="P3">
        <f t="shared" si="1"/>
        <v>27932570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P4" si="2">C$2*C91</f>
        <v>0</v>
      </c>
      <c r="D4">
        <f t="shared" si="2"/>
        <v>0</v>
      </c>
      <c r="E4">
        <f t="shared" si="2"/>
        <v>5616131.9273497127</v>
      </c>
      <c r="F4">
        <f t="shared" si="2"/>
        <v>8354576.7766296919</v>
      </c>
      <c r="G4">
        <f t="shared" si="2"/>
        <v>14377991.763639543</v>
      </c>
      <c r="H4">
        <f t="shared" si="2"/>
        <v>33653042.678494759</v>
      </c>
      <c r="I4">
        <f t="shared" si="2"/>
        <v>17146072.484136559</v>
      </c>
      <c r="J4">
        <f t="shared" si="2"/>
        <v>14461932.116054239</v>
      </c>
      <c r="K4">
        <f t="shared" si="2"/>
        <v>9189128.9180229399</v>
      </c>
      <c r="L4">
        <f t="shared" si="2"/>
        <v>46195023.710556544</v>
      </c>
      <c r="M4">
        <f t="shared" si="2"/>
        <v>636351115.68549049</v>
      </c>
      <c r="N4">
        <f t="shared" si="2"/>
        <v>120314088.65766808</v>
      </c>
      <c r="O4">
        <f t="shared" si="2"/>
        <v>16822525.160999998</v>
      </c>
      <c r="P4">
        <f t="shared" si="2"/>
        <v>27932570</v>
      </c>
    </row>
    <row r="5" spans="1:47" x14ac:dyDescent="0.2">
      <c r="A5" t="s">
        <v>1349</v>
      </c>
      <c r="C5">
        <f t="shared" ref="C5:P5" si="3">C$2*C92</f>
        <v>0</v>
      </c>
      <c r="D5">
        <f t="shared" si="3"/>
        <v>0</v>
      </c>
      <c r="E5">
        <f t="shared" si="3"/>
        <v>1526641.3662917777</v>
      </c>
      <c r="F5">
        <f t="shared" si="3"/>
        <v>0</v>
      </c>
      <c r="G5">
        <f t="shared" si="3"/>
        <v>867856.31548114819</v>
      </c>
      <c r="H5">
        <f t="shared" si="3"/>
        <v>0</v>
      </c>
      <c r="I5">
        <f t="shared" si="3"/>
        <v>0</v>
      </c>
      <c r="J5">
        <f t="shared" si="3"/>
        <v>0</v>
      </c>
      <c r="K5">
        <f t="shared" si="3"/>
        <v>0</v>
      </c>
      <c r="L5">
        <f t="shared" si="3"/>
        <v>0</v>
      </c>
      <c r="M5">
        <f t="shared" si="3"/>
        <v>30331001.533125468</v>
      </c>
      <c r="N5">
        <f t="shared" si="3"/>
        <v>3777222.6400700998</v>
      </c>
      <c r="O5">
        <f t="shared" si="3"/>
        <v>14470578.355999999</v>
      </c>
      <c r="P5">
        <f t="shared" si="3"/>
        <v>18876810</v>
      </c>
    </row>
    <row r="6" spans="1:47" x14ac:dyDescent="0.2">
      <c r="A6" t="s">
        <v>1350</v>
      </c>
      <c r="C6">
        <f t="shared" ref="C6:P6" si="4">C$2*C93</f>
        <v>0</v>
      </c>
      <c r="D6">
        <f t="shared" si="4"/>
        <v>0</v>
      </c>
      <c r="E6">
        <f t="shared" si="4"/>
        <v>4089490.5596759808</v>
      </c>
      <c r="F6">
        <f t="shared" si="4"/>
        <v>7750558.0677957516</v>
      </c>
      <c r="G6">
        <f t="shared" si="4"/>
        <v>13138215.209146945</v>
      </c>
      <c r="H6">
        <f t="shared" si="4"/>
        <v>0</v>
      </c>
      <c r="I6">
        <f t="shared" si="4"/>
        <v>0</v>
      </c>
      <c r="J6">
        <f t="shared" si="4"/>
        <v>0</v>
      </c>
      <c r="K6">
        <f t="shared" si="4"/>
        <v>9189128.9180229399</v>
      </c>
      <c r="L6">
        <f t="shared" si="4"/>
        <v>46195023.710556544</v>
      </c>
      <c r="M6">
        <f t="shared" si="4"/>
        <v>606020114.15236509</v>
      </c>
      <c r="N6">
        <f t="shared" si="4"/>
        <v>116536866.01759799</v>
      </c>
      <c r="O6">
        <f t="shared" si="4"/>
        <v>2351946.8049999997</v>
      </c>
      <c r="P6">
        <f t="shared" si="4"/>
        <v>9055760</v>
      </c>
    </row>
    <row r="7" spans="1:47" x14ac:dyDescent="0.2">
      <c r="A7" t="s">
        <v>1287</v>
      </c>
      <c r="C7">
        <f t="shared" ref="C7:P7" si="5">C$2*C94</f>
        <v>32103957.956617806</v>
      </c>
      <c r="D7">
        <f t="shared" si="5"/>
        <v>26348464.615161285</v>
      </c>
      <c r="E7">
        <f t="shared" si="5"/>
        <v>47093069.549957387</v>
      </c>
      <c r="F7">
        <f t="shared" si="5"/>
        <v>81386719.835257784</v>
      </c>
      <c r="G7">
        <f t="shared" si="5"/>
        <v>111088947.70755306</v>
      </c>
      <c r="H7">
        <f t="shared" si="5"/>
        <v>130122952.97202349</v>
      </c>
      <c r="I7">
        <f t="shared" si="5"/>
        <v>106454256.54547805</v>
      </c>
      <c r="J7">
        <f t="shared" si="5"/>
        <v>125558894.50067367</v>
      </c>
      <c r="K7">
        <f t="shared" si="5"/>
        <v>159516765.73762855</v>
      </c>
      <c r="L7">
        <f t="shared" si="5"/>
        <v>199042257.3579714</v>
      </c>
      <c r="M7">
        <f t="shared" si="5"/>
        <v>227739965.54732886</v>
      </c>
      <c r="N7">
        <f t="shared" si="5"/>
        <v>279518994.92563015</v>
      </c>
      <c r="O7">
        <f t="shared" si="5"/>
        <v>302303208.72699994</v>
      </c>
      <c r="P7">
        <f t="shared" si="5"/>
        <v>195516660</v>
      </c>
    </row>
    <row r="8" spans="1:47" x14ac:dyDescent="0.2">
      <c r="A8" s="46" t="s">
        <v>1408</v>
      </c>
      <c r="C8" t="e">
        <f t="shared" ref="C8:P8" si="6">C$2*C95</f>
        <v>#DIV/0!</v>
      </c>
      <c r="D8" t="e">
        <f t="shared" si="6"/>
        <v>#DIV/0!</v>
      </c>
      <c r="E8">
        <f t="shared" si="6"/>
        <v>8.3853210998518861</v>
      </c>
      <c r="F8">
        <f t="shared" si="6"/>
        <v>9.7415730337078656</v>
      </c>
      <c r="G8">
        <f t="shared" si="6"/>
        <v>7.7263187748156552</v>
      </c>
      <c r="H8">
        <f t="shared" si="6"/>
        <v>3.8666029165670568</v>
      </c>
      <c r="I8">
        <f t="shared" si="6"/>
        <v>6.2086671244373237</v>
      </c>
      <c r="J8">
        <f t="shared" si="6"/>
        <v>8.6820276497695854</v>
      </c>
      <c r="K8">
        <f t="shared" si="6"/>
        <v>17.359291306139266</v>
      </c>
      <c r="L8">
        <f t="shared" si="6"/>
        <v>4.3087380711201151</v>
      </c>
      <c r="M8">
        <f t="shared" si="6"/>
        <v>0.3578841302132435</v>
      </c>
      <c r="N8">
        <f t="shared" si="6"/>
        <v>2.3232440859104271</v>
      </c>
      <c r="O8">
        <f t="shared" si="6"/>
        <v>17.97014454333144</v>
      </c>
      <c r="P8">
        <f t="shared" si="6"/>
        <v>6.9995943803237584</v>
      </c>
    </row>
    <row r="9" spans="1:47" x14ac:dyDescent="0.2">
      <c r="A9" t="s">
        <v>1333</v>
      </c>
      <c r="C9">
        <f t="shared" ref="C9:P9" si="7">C$2*C96</f>
        <v>7130258.9083088608</v>
      </c>
      <c r="D9">
        <f t="shared" si="7"/>
        <v>8473990.0289829113</v>
      </c>
      <c r="E9">
        <f t="shared" si="7"/>
        <v>22189732.260508951</v>
      </c>
      <c r="F9">
        <f t="shared" si="7"/>
        <v>23227111.106887922</v>
      </c>
      <c r="G9">
        <f t="shared" si="7"/>
        <v>31783000.700433299</v>
      </c>
      <c r="H9">
        <f t="shared" si="7"/>
        <v>34861162.506900363</v>
      </c>
      <c r="I9">
        <f t="shared" si="7"/>
        <v>32226557.995476015</v>
      </c>
      <c r="J9">
        <f t="shared" si="7"/>
        <v>32431690.198223367</v>
      </c>
      <c r="K9">
        <f t="shared" si="7"/>
        <v>42334863.401478022</v>
      </c>
      <c r="L9">
        <f t="shared" si="7"/>
        <v>52433334.477674939</v>
      </c>
      <c r="M9">
        <f t="shared" si="7"/>
        <v>68358907.603284463</v>
      </c>
      <c r="N9">
        <f t="shared" si="7"/>
        <v>61802729.275068596</v>
      </c>
      <c r="O9">
        <f t="shared" si="7"/>
        <v>77597255.332999989</v>
      </c>
      <c r="P9">
        <f t="shared" si="7"/>
        <v>52202460</v>
      </c>
    </row>
    <row r="10" spans="1:47" x14ac:dyDescent="0.2">
      <c r="A10" s="46" t="s">
        <v>1409</v>
      </c>
      <c r="C10" t="e">
        <f t="shared" ref="C10:P10" si="8">C$2*C97</f>
        <v>#DIV/0!</v>
      </c>
      <c r="D10" t="e">
        <f t="shared" si="8"/>
        <v>#DIV/0!</v>
      </c>
      <c r="E10">
        <f t="shared" si="8"/>
        <v>3.9510703358744674</v>
      </c>
      <c r="F10">
        <f t="shared" si="8"/>
        <v>2.7801660967269179</v>
      </c>
      <c r="G10">
        <f t="shared" si="8"/>
        <v>2.2105312913594251</v>
      </c>
      <c r="H10">
        <f t="shared" si="8"/>
        <v>1.0358992748426168</v>
      </c>
      <c r="I10">
        <f t="shared" si="8"/>
        <v>1.8795300221255817</v>
      </c>
      <c r="J10">
        <f t="shared" si="8"/>
        <v>2.2425558312655087</v>
      </c>
      <c r="K10">
        <f t="shared" si="8"/>
        <v>4.6070594698530423</v>
      </c>
      <c r="L10">
        <f t="shared" si="8"/>
        <v>1.1350429173108707</v>
      </c>
      <c r="M10">
        <f t="shared" si="8"/>
        <v>0.10742325410971715</v>
      </c>
      <c r="N10">
        <f t="shared" si="8"/>
        <v>0.51367823971901616</v>
      </c>
      <c r="O10">
        <f t="shared" si="8"/>
        <v>4.6126996149719117</v>
      </c>
      <c r="P10">
        <f t="shared" si="8"/>
        <v>1.8688742210258491</v>
      </c>
    </row>
    <row r="11" spans="1:47" x14ac:dyDescent="0.2">
      <c r="A11" t="s">
        <v>1334</v>
      </c>
      <c r="C11">
        <f t="shared" ref="C11:P11" si="9">C$2*C98</f>
        <v>0</v>
      </c>
      <c r="D11">
        <f t="shared" si="9"/>
        <v>8473990.0289829113</v>
      </c>
      <c r="E11">
        <f t="shared" si="9"/>
        <v>0</v>
      </c>
      <c r="F11">
        <f t="shared" si="9"/>
        <v>0</v>
      </c>
      <c r="G11">
        <f t="shared" si="9"/>
        <v>0</v>
      </c>
      <c r="H11">
        <f t="shared" si="9"/>
        <v>0</v>
      </c>
      <c r="I11">
        <f t="shared" si="9"/>
        <v>0</v>
      </c>
      <c r="J11">
        <f t="shared" si="9"/>
        <v>0</v>
      </c>
      <c r="K11">
        <f t="shared" si="9"/>
        <v>0</v>
      </c>
      <c r="L11">
        <f t="shared" si="9"/>
        <v>0</v>
      </c>
      <c r="M11">
        <f t="shared" si="9"/>
        <v>0</v>
      </c>
      <c r="N11">
        <f t="shared" si="9"/>
        <v>61802729.275068596</v>
      </c>
      <c r="O11">
        <f t="shared" si="9"/>
        <v>77597255.332999989</v>
      </c>
      <c r="P11">
        <f t="shared" si="9"/>
        <v>52202460</v>
      </c>
    </row>
    <row r="12" spans="1:47" x14ac:dyDescent="0.2">
      <c r="A12" t="s">
        <v>1351</v>
      </c>
      <c r="C12">
        <f t="shared" ref="C12:P12" si="10">C$2*C99</f>
        <v>0</v>
      </c>
      <c r="D12">
        <f t="shared" si="10"/>
        <v>0</v>
      </c>
      <c r="E12">
        <f t="shared" si="10"/>
        <v>0</v>
      </c>
      <c r="F12">
        <f t="shared" si="10"/>
        <v>0</v>
      </c>
      <c r="G12">
        <f t="shared" si="10"/>
        <v>0</v>
      </c>
      <c r="H12">
        <f t="shared" si="10"/>
        <v>0</v>
      </c>
      <c r="I12">
        <f t="shared" si="10"/>
        <v>0</v>
      </c>
      <c r="J12">
        <f t="shared" si="10"/>
        <v>0</v>
      </c>
      <c r="K12">
        <f t="shared" si="10"/>
        <v>0</v>
      </c>
      <c r="L12">
        <f t="shared" si="10"/>
        <v>0</v>
      </c>
      <c r="M12">
        <f t="shared" si="10"/>
        <v>0</v>
      </c>
      <c r="N12">
        <f t="shared" si="10"/>
        <v>41290704.2054208</v>
      </c>
      <c r="O12">
        <f t="shared" si="10"/>
        <v>44368441.194999993</v>
      </c>
      <c r="P12">
        <f t="shared" si="10"/>
        <v>34269130</v>
      </c>
    </row>
    <row r="13" spans="1:47" x14ac:dyDescent="0.2">
      <c r="A13" s="46" t="s">
        <v>1410</v>
      </c>
      <c r="C13" t="e">
        <f t="shared" ref="C13:P13" si="11">C$2*C100</f>
        <v>#DIV/0!</v>
      </c>
      <c r="D13" t="e">
        <f t="shared" si="11"/>
        <v>#DIV/0!</v>
      </c>
      <c r="E13">
        <f t="shared" si="11"/>
        <v>0</v>
      </c>
      <c r="F13">
        <f t="shared" si="11"/>
        <v>0</v>
      </c>
      <c r="G13">
        <f t="shared" si="11"/>
        <v>0</v>
      </c>
      <c r="H13">
        <f t="shared" si="11"/>
        <v>0</v>
      </c>
      <c r="I13">
        <f t="shared" si="11"/>
        <v>0</v>
      </c>
      <c r="J13">
        <f t="shared" si="11"/>
        <v>0</v>
      </c>
      <c r="K13">
        <f t="shared" si="11"/>
        <v>0</v>
      </c>
      <c r="L13">
        <f t="shared" si="11"/>
        <v>0</v>
      </c>
      <c r="M13">
        <f t="shared" si="11"/>
        <v>0</v>
      </c>
      <c r="N13">
        <f t="shared" si="11"/>
        <v>0.34319093188584099</v>
      </c>
      <c r="O13">
        <f t="shared" si="11"/>
        <v>2.6374424035851796</v>
      </c>
      <c r="P13">
        <f t="shared" si="11"/>
        <v>1.2268520225672037</v>
      </c>
    </row>
    <row r="14" spans="1:47" x14ac:dyDescent="0.2">
      <c r="A14" t="s">
        <v>1352</v>
      </c>
      <c r="C14">
        <f t="shared" ref="C14:P14" si="12">C$2*C101</f>
        <v>0</v>
      </c>
      <c r="D14">
        <f t="shared" si="12"/>
        <v>0</v>
      </c>
      <c r="E14">
        <f t="shared" si="12"/>
        <v>0</v>
      </c>
      <c r="F14">
        <f t="shared" si="12"/>
        <v>0</v>
      </c>
      <c r="G14">
        <f t="shared" si="12"/>
        <v>0</v>
      </c>
      <c r="H14">
        <f t="shared" si="12"/>
        <v>0</v>
      </c>
      <c r="I14">
        <f t="shared" si="12"/>
        <v>0</v>
      </c>
      <c r="J14">
        <f t="shared" si="12"/>
        <v>0</v>
      </c>
      <c r="K14">
        <f t="shared" si="12"/>
        <v>0</v>
      </c>
      <c r="L14">
        <f t="shared" si="12"/>
        <v>0</v>
      </c>
      <c r="M14">
        <f t="shared" si="12"/>
        <v>0</v>
      </c>
      <c r="N14">
        <f t="shared" si="12"/>
        <v>926509.89077399997</v>
      </c>
      <c r="O14">
        <f t="shared" si="12"/>
        <v>955644.29999999981</v>
      </c>
      <c r="P14">
        <f t="shared" si="12"/>
        <v>1398740</v>
      </c>
    </row>
    <row r="15" spans="1:47" x14ac:dyDescent="0.2">
      <c r="A15" t="s">
        <v>1335</v>
      </c>
      <c r="C15">
        <f t="shared" ref="C15:P15" si="13">C$2*C102</f>
        <v>0</v>
      </c>
      <c r="D15">
        <f t="shared" si="13"/>
        <v>8473990.0289829113</v>
      </c>
      <c r="E15">
        <f t="shared" si="13"/>
        <v>0</v>
      </c>
      <c r="F15">
        <f t="shared" si="13"/>
        <v>0</v>
      </c>
      <c r="G15">
        <f t="shared" si="13"/>
        <v>0</v>
      </c>
      <c r="H15">
        <f t="shared" si="13"/>
        <v>0</v>
      </c>
      <c r="I15">
        <f t="shared" si="13"/>
        <v>0</v>
      </c>
      <c r="J15">
        <f t="shared" si="13"/>
        <v>0</v>
      </c>
      <c r="K15">
        <f t="shared" si="13"/>
        <v>0</v>
      </c>
      <c r="L15">
        <f t="shared" si="13"/>
        <v>0</v>
      </c>
      <c r="M15">
        <f t="shared" si="13"/>
        <v>0</v>
      </c>
      <c r="N15">
        <f t="shared" si="13"/>
        <v>19585515.1788738</v>
      </c>
      <c r="O15">
        <f t="shared" si="13"/>
        <v>32273169.837999996</v>
      </c>
      <c r="P15">
        <f t="shared" si="13"/>
        <v>16534590</v>
      </c>
    </row>
    <row r="16" spans="1:47" x14ac:dyDescent="0.2">
      <c r="A16" s="46"/>
      <c r="C16" t="e">
        <f t="shared" ref="C16:P16" si="14">C$2*C103</f>
        <v>#DIV/0!</v>
      </c>
      <c r="D16" t="e">
        <f t="shared" si="14"/>
        <v>#DIV/0!</v>
      </c>
      <c r="E16">
        <f t="shared" si="14"/>
        <v>0</v>
      </c>
      <c r="F16">
        <f t="shared" si="14"/>
        <v>0</v>
      </c>
      <c r="G16">
        <f t="shared" si="14"/>
        <v>0</v>
      </c>
      <c r="H16">
        <f t="shared" si="14"/>
        <v>0</v>
      </c>
      <c r="I16">
        <f t="shared" si="14"/>
        <v>0</v>
      </c>
      <c r="J16">
        <f t="shared" si="14"/>
        <v>0</v>
      </c>
      <c r="K16">
        <f t="shared" si="14"/>
        <v>0</v>
      </c>
      <c r="L16">
        <f t="shared" si="14"/>
        <v>0</v>
      </c>
      <c r="M16">
        <f t="shared" si="14"/>
        <v>0</v>
      </c>
      <c r="N16">
        <f t="shared" si="14"/>
        <v>0.16278654808748813</v>
      </c>
      <c r="O16">
        <f t="shared" si="14"/>
        <v>1.9184497885501481</v>
      </c>
      <c r="P16">
        <f t="shared" si="14"/>
        <v>0.59194660570080015</v>
      </c>
    </row>
    <row r="17" spans="1:16" x14ac:dyDescent="0.2">
      <c r="A17" t="s">
        <v>1336</v>
      </c>
      <c r="C17">
        <f t="shared" ref="C17:P17" si="15">C$2*C104</f>
        <v>29030473.6195531</v>
      </c>
      <c r="D17">
        <f t="shared" si="15"/>
        <v>18995922.872050304</v>
      </c>
      <c r="E17">
        <f t="shared" si="15"/>
        <v>25155233.114948768</v>
      </c>
      <c r="F17">
        <f t="shared" si="15"/>
        <v>59549997.503115922</v>
      </c>
      <c r="G17">
        <f t="shared" si="15"/>
        <v>80364791.361806393</v>
      </c>
      <c r="H17">
        <f t="shared" si="15"/>
        <v>97226158.443607256</v>
      </c>
      <c r="I17">
        <f t="shared" si="15"/>
        <v>94412630.146113038</v>
      </c>
      <c r="J17">
        <f t="shared" si="15"/>
        <v>95877585.933170989</v>
      </c>
      <c r="K17">
        <f t="shared" si="15"/>
        <v>119564689.78254899</v>
      </c>
      <c r="L17">
        <f t="shared" si="15"/>
        <v>150724286.99078</v>
      </c>
      <c r="M17">
        <f t="shared" si="15"/>
        <v>174325536.8384487</v>
      </c>
      <c r="N17">
        <f t="shared" si="15"/>
        <v>223256116.86332369</v>
      </c>
      <c r="O17">
        <f t="shared" si="15"/>
        <v>228148396.52799997</v>
      </c>
      <c r="P17">
        <f t="shared" si="15"/>
        <v>148095460</v>
      </c>
    </row>
    <row r="18" spans="1:16" x14ac:dyDescent="0.2">
      <c r="A18" t="s">
        <v>1355</v>
      </c>
      <c r="C18">
        <f t="shared" ref="C18:P18" si="16">C$2*C105</f>
        <v>0</v>
      </c>
      <c r="D18">
        <f t="shared" si="16"/>
        <v>0</v>
      </c>
      <c r="E18">
        <f t="shared" si="16"/>
        <v>0</v>
      </c>
      <c r="F18">
        <f t="shared" si="16"/>
        <v>0</v>
      </c>
      <c r="G18">
        <f t="shared" si="16"/>
        <v>0</v>
      </c>
      <c r="H18">
        <f t="shared" si="16"/>
        <v>0</v>
      </c>
      <c r="I18">
        <f t="shared" si="16"/>
        <v>0</v>
      </c>
      <c r="J18">
        <f t="shared" si="16"/>
        <v>0</v>
      </c>
      <c r="K18">
        <f t="shared" si="16"/>
        <v>0</v>
      </c>
      <c r="L18">
        <f t="shared" si="16"/>
        <v>0</v>
      </c>
      <c r="M18">
        <f t="shared" si="16"/>
        <v>0</v>
      </c>
      <c r="N18">
        <f t="shared" si="16"/>
        <v>1334400.2207366999</v>
      </c>
      <c r="O18">
        <f t="shared" si="16"/>
        <v>2177807.1769999997</v>
      </c>
      <c r="P18">
        <f t="shared" si="16"/>
        <v>2173300</v>
      </c>
    </row>
    <row r="19" spans="1:16" x14ac:dyDescent="0.2">
      <c r="A19" t="s">
        <v>1356</v>
      </c>
      <c r="C19">
        <f t="shared" ref="C19:P19" si="17">C$2*C106</f>
        <v>0</v>
      </c>
      <c r="D19">
        <f t="shared" si="17"/>
        <v>0</v>
      </c>
      <c r="E19">
        <f t="shared" si="17"/>
        <v>0</v>
      </c>
      <c r="F19">
        <f t="shared" si="17"/>
        <v>0</v>
      </c>
      <c r="G19">
        <f t="shared" si="17"/>
        <v>0</v>
      </c>
      <c r="H19">
        <f t="shared" si="17"/>
        <v>0</v>
      </c>
      <c r="I19">
        <f t="shared" si="17"/>
        <v>0</v>
      </c>
      <c r="J19">
        <f t="shared" si="17"/>
        <v>0</v>
      </c>
      <c r="K19">
        <f t="shared" si="17"/>
        <v>0</v>
      </c>
      <c r="L19">
        <f t="shared" si="17"/>
        <v>0</v>
      </c>
      <c r="M19">
        <f t="shared" si="17"/>
        <v>0</v>
      </c>
      <c r="N19">
        <f t="shared" si="17"/>
        <v>1334400.2207366999</v>
      </c>
      <c r="O19">
        <f t="shared" si="17"/>
        <v>2177807.1769999997</v>
      </c>
      <c r="P19">
        <f t="shared" si="17"/>
        <v>2173300</v>
      </c>
    </row>
    <row r="20" spans="1:16" x14ac:dyDescent="0.2">
      <c r="A20" t="s">
        <v>1357</v>
      </c>
      <c r="C20">
        <f t="shared" ref="C20:P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1334400.2207366999</v>
      </c>
      <c r="O20">
        <f t="shared" si="18"/>
        <v>2177807.1769999997</v>
      </c>
      <c r="P20">
        <f t="shared" si="18"/>
        <v>2173300</v>
      </c>
    </row>
    <row r="21" spans="1:16" x14ac:dyDescent="0.2">
      <c r="A21" t="s">
        <v>1358</v>
      </c>
      <c r="C21">
        <f t="shared" ref="C21:P21" si="19">C$2*C108</f>
        <v>-4056774.5712441611</v>
      </c>
      <c r="D21">
        <f t="shared" si="19"/>
        <v>-1121448.2858719279</v>
      </c>
      <c r="E21">
        <f t="shared" si="19"/>
        <v>-251895.82550033124</v>
      </c>
      <c r="F21">
        <f t="shared" si="19"/>
        <v>-1390388.7747460585</v>
      </c>
      <c r="G21">
        <f t="shared" si="19"/>
        <v>-1058844.354686633</v>
      </c>
      <c r="H21">
        <f t="shared" si="19"/>
        <v>-1964367.9784841351</v>
      </c>
      <c r="I21">
        <f t="shared" si="19"/>
        <v>-20184931.596111014</v>
      </c>
      <c r="J21">
        <f t="shared" si="19"/>
        <v>-2750381.6307207015</v>
      </c>
      <c r="K21">
        <f t="shared" si="19"/>
        <v>-2382787.4463984771</v>
      </c>
      <c r="L21">
        <f t="shared" si="19"/>
        <v>-4115364.1104835523</v>
      </c>
      <c r="M21">
        <f t="shared" si="19"/>
        <v>-14944478.894404309</v>
      </c>
      <c r="N21">
        <f t="shared" si="19"/>
        <v>-6874251.4334987998</v>
      </c>
      <c r="O21">
        <f t="shared" si="19"/>
        <v>-5620250.3109999988</v>
      </c>
      <c r="P21">
        <f t="shared" si="19"/>
        <v>-6954560</v>
      </c>
    </row>
    <row r="22" spans="1:16" x14ac:dyDescent="0.2">
      <c r="A22" t="s">
        <v>1293</v>
      </c>
      <c r="C22">
        <f t="shared" ref="C22:P22" si="20">C$2*C109</f>
        <v>-32103957.956617806</v>
      </c>
      <c r="D22">
        <f t="shared" si="20"/>
        <v>-26348464.615161285</v>
      </c>
      <c r="E22">
        <f t="shared" si="20"/>
        <v>-43003578.990281411</v>
      </c>
      <c r="F22">
        <f t="shared" si="20"/>
        <v>-73032143.058628097</v>
      </c>
      <c r="G22">
        <f t="shared" si="20"/>
        <v>-96710955.943913519</v>
      </c>
      <c r="H22">
        <f t="shared" si="20"/>
        <v>-96469910.293528721</v>
      </c>
      <c r="I22">
        <f t="shared" si="20"/>
        <v>-89308184.061341479</v>
      </c>
      <c r="J22">
        <f t="shared" si="20"/>
        <v>-111096962.38461941</v>
      </c>
      <c r="K22">
        <f t="shared" si="20"/>
        <v>-150327636.81960562</v>
      </c>
      <c r="L22">
        <f t="shared" si="20"/>
        <v>-152847233.64741486</v>
      </c>
      <c r="M22">
        <f t="shared" si="20"/>
        <v>378280148.6050362</v>
      </c>
      <c r="N22">
        <f t="shared" si="20"/>
        <v>-162982128.90803218</v>
      </c>
      <c r="O22">
        <f t="shared" si="20"/>
        <v>-299951261.92199993</v>
      </c>
      <c r="P22">
        <f t="shared" si="20"/>
        <v>-186460900</v>
      </c>
    </row>
    <row r="23" spans="1:16" x14ac:dyDescent="0.2">
      <c r="A23" t="s">
        <v>1295</v>
      </c>
      <c r="C23">
        <f t="shared" ref="C23:P23" si="21">C$2*C110</f>
        <v>-683620.83063319779</v>
      </c>
      <c r="D23">
        <f t="shared" si="21"/>
        <v>-113258.84971456714</v>
      </c>
      <c r="E23">
        <f t="shared" si="21"/>
        <v>-1599156.8311457236</v>
      </c>
      <c r="F23">
        <f t="shared" si="21"/>
        <v>-2447465.1719845003</v>
      </c>
      <c r="G23">
        <f t="shared" si="21"/>
        <v>-3331485.8964530649</v>
      </c>
      <c r="H23">
        <f t="shared" si="21"/>
        <v>-2818499.3111082949</v>
      </c>
      <c r="I23">
        <f t="shared" si="21"/>
        <v>-3084644.7636830704</v>
      </c>
      <c r="J23">
        <f t="shared" si="21"/>
        <v>729248.43796835002</v>
      </c>
      <c r="K23">
        <f t="shared" si="21"/>
        <v>-331924.31059470307</v>
      </c>
      <c r="L23">
        <f t="shared" si="21"/>
        <v>-3555073.6645619436</v>
      </c>
      <c r="M23">
        <f t="shared" si="21"/>
        <v>-8879735.8748483919</v>
      </c>
      <c r="N23">
        <f t="shared" si="21"/>
        <v>-12536130.778216498</v>
      </c>
      <c r="O23">
        <f t="shared" si="21"/>
        <v>-23354884.864999998</v>
      </c>
      <c r="P23">
        <f t="shared" si="21"/>
        <v>-43595780</v>
      </c>
    </row>
    <row r="24" spans="1:16" x14ac:dyDescent="0.2">
      <c r="A24" t="s">
        <v>1337</v>
      </c>
      <c r="C24">
        <f t="shared" ref="C24:P24" si="22">C$2*C111</f>
        <v>131105.36513528612</v>
      </c>
      <c r="D24">
        <f t="shared" si="22"/>
        <v>40847.453972402458</v>
      </c>
      <c r="E24">
        <f t="shared" si="22"/>
        <v>110681.49876939844</v>
      </c>
      <c r="F24">
        <f t="shared" si="22"/>
        <v>299300.91041500284</v>
      </c>
      <c r="G24">
        <f t="shared" si="22"/>
        <v>164467.47999625493</v>
      </c>
      <c r="H24">
        <f t="shared" si="22"/>
        <v>93860.58600265492</v>
      </c>
      <c r="I24">
        <f t="shared" si="22"/>
        <v>153054.8928545035</v>
      </c>
      <c r="J24">
        <f t="shared" si="22"/>
        <v>3497572.9125054958</v>
      </c>
      <c r="K24">
        <f t="shared" si="22"/>
        <v>4476560.9493513759</v>
      </c>
      <c r="L24">
        <f t="shared" si="22"/>
        <v>1155060.3038999317</v>
      </c>
      <c r="M24">
        <f t="shared" si="22"/>
        <v>196733.75433881831</v>
      </c>
      <c r="N24">
        <f t="shared" si="22"/>
        <v>688103.07741629996</v>
      </c>
      <c r="O24">
        <f t="shared" si="22"/>
        <v>20771459.773999996</v>
      </c>
      <c r="P24">
        <f t="shared" si="22"/>
        <v>22057450</v>
      </c>
    </row>
    <row r="25" spans="1:16" x14ac:dyDescent="0.2">
      <c r="A25" t="s">
        <v>1338</v>
      </c>
      <c r="C25">
        <f t="shared" ref="C25:P25" si="23">C$2*C112</f>
        <v>736062.97668731224</v>
      </c>
      <c r="D25">
        <f t="shared" si="23"/>
        <v>154106.30368696962</v>
      </c>
      <c r="E25">
        <f t="shared" si="23"/>
        <v>1709838.3299151219</v>
      </c>
      <c r="F25">
        <f t="shared" si="23"/>
        <v>2746766.0823995033</v>
      </c>
      <c r="G25">
        <f t="shared" si="23"/>
        <v>3495953.37644932</v>
      </c>
      <c r="H25">
        <f t="shared" si="23"/>
        <v>2912359.8971109497</v>
      </c>
      <c r="I25">
        <f t="shared" si="23"/>
        <v>2919816.4175320668</v>
      </c>
      <c r="J25">
        <f t="shared" si="23"/>
        <v>2768324.4745371458</v>
      </c>
      <c r="K25">
        <f t="shared" si="23"/>
        <v>4808485.259946079</v>
      </c>
      <c r="L25">
        <f t="shared" si="23"/>
        <v>4710133.9684618749</v>
      </c>
      <c r="M25">
        <f t="shared" si="23"/>
        <v>9076469.6291872095</v>
      </c>
      <c r="N25">
        <f t="shared" si="23"/>
        <v>13224233.855632799</v>
      </c>
      <c r="O25">
        <f t="shared" si="23"/>
        <v>44126344.638999991</v>
      </c>
      <c r="P25">
        <f t="shared" si="23"/>
        <v>65653230</v>
      </c>
    </row>
    <row r="26" spans="1:16" x14ac:dyDescent="0.2">
      <c r="A26" t="s">
        <v>1359</v>
      </c>
      <c r="C26">
        <f t="shared" ref="C26:P26" si="24">C$2*C113</f>
        <v>78663.219081171657</v>
      </c>
      <c r="D26">
        <f t="shared" si="24"/>
        <v>0</v>
      </c>
      <c r="E26">
        <f t="shared" si="24"/>
        <v>8287754.3180148359</v>
      </c>
      <c r="F26">
        <f t="shared" si="24"/>
        <v>0</v>
      </c>
      <c r="G26">
        <f t="shared" si="24"/>
        <v>0</v>
      </c>
      <c r="H26">
        <f t="shared" si="24"/>
        <v>0</v>
      </c>
      <c r="I26">
        <f t="shared" si="24"/>
        <v>317883.23900550726</v>
      </c>
      <c r="J26">
        <f t="shared" si="24"/>
        <v>0</v>
      </c>
      <c r="K26">
        <f t="shared" si="24"/>
        <v>0</v>
      </c>
      <c r="L26">
        <f t="shared" si="24"/>
        <v>0</v>
      </c>
      <c r="M26">
        <f t="shared" si="24"/>
        <v>0</v>
      </c>
      <c r="N26">
        <f t="shared" si="24"/>
        <v>0</v>
      </c>
      <c r="O26">
        <f t="shared" si="24"/>
        <v>0</v>
      </c>
      <c r="P26">
        <f t="shared" si="24"/>
        <v>0</v>
      </c>
    </row>
    <row r="27" spans="1:16" x14ac:dyDescent="0.2">
      <c r="A27" t="s">
        <v>1298</v>
      </c>
      <c r="C27">
        <f t="shared" ref="C27:P27" si="25">C$2*C114</f>
        <v>387697.29239141801</v>
      </c>
      <c r="D27">
        <f t="shared" si="25"/>
        <v>-861509.9413901472</v>
      </c>
      <c r="E27">
        <f t="shared" si="25"/>
        <v>-6577915.9880997138</v>
      </c>
      <c r="F27">
        <f t="shared" si="25"/>
        <v>7032210.9360688617</v>
      </c>
      <c r="G27">
        <f t="shared" si="25"/>
        <v>-13130213.692262998</v>
      </c>
      <c r="H27">
        <f t="shared" si="25"/>
        <v>2439034.3705547042</v>
      </c>
      <c r="I27">
        <f t="shared" si="25"/>
        <v>-11552374.006821541</v>
      </c>
      <c r="J27">
        <f t="shared" si="25"/>
        <v>3898723.634973147</v>
      </c>
      <c r="K27">
        <f t="shared" si="25"/>
        <v>-6090747.9959316999</v>
      </c>
      <c r="L27">
        <f t="shared" si="25"/>
        <v>-17771674.100089356</v>
      </c>
      <c r="M27">
        <f t="shared" si="25"/>
        <v>34761154.22342182</v>
      </c>
      <c r="N27">
        <f t="shared" si="25"/>
        <v>30644879.582405396</v>
      </c>
      <c r="O27">
        <f t="shared" si="25"/>
        <v>-2204352.8519999995</v>
      </c>
      <c r="P27">
        <f t="shared" si="25"/>
        <v>-14184130</v>
      </c>
    </row>
    <row r="28" spans="1:16" x14ac:dyDescent="0.2">
      <c r="A28" t="s">
        <v>1339</v>
      </c>
      <c r="C28">
        <f t="shared" ref="C28:P28" si="26">C$2*C115</f>
        <v>387697.29239141801</v>
      </c>
      <c r="D28">
        <f t="shared" si="26"/>
        <v>-861509.9413901472</v>
      </c>
      <c r="E28">
        <f t="shared" si="26"/>
        <v>-6577915.9880997138</v>
      </c>
      <c r="F28">
        <f t="shared" si="26"/>
        <v>7032210.9360688617</v>
      </c>
      <c r="G28">
        <f t="shared" si="26"/>
        <v>-13130213.692262998</v>
      </c>
      <c r="H28">
        <f t="shared" si="26"/>
        <v>2439034.3705547042</v>
      </c>
      <c r="I28">
        <f t="shared" si="26"/>
        <v>-7532393.7868053941</v>
      </c>
      <c r="J28">
        <f t="shared" si="26"/>
        <v>5882689.5083914353</v>
      </c>
      <c r="K28">
        <f t="shared" si="26"/>
        <v>-338234.65870486852</v>
      </c>
      <c r="L28">
        <f t="shared" si="26"/>
        <v>-16168381.439452136</v>
      </c>
      <c r="M28">
        <f t="shared" si="26"/>
        <v>35824973.783920616</v>
      </c>
      <c r="N28">
        <f t="shared" si="26"/>
        <v>29416689.032074496</v>
      </c>
      <c r="O28">
        <f t="shared" si="26"/>
        <v>-2634392.7869999995</v>
      </c>
      <c r="P28">
        <f t="shared" si="26"/>
        <v>-10822210</v>
      </c>
    </row>
    <row r="29" spans="1:16" x14ac:dyDescent="0.2">
      <c r="A29" t="s">
        <v>1341</v>
      </c>
      <c r="C29">
        <f t="shared" ref="C29:P29" si="27">C$2*C116</f>
        <v>0</v>
      </c>
      <c r="D29">
        <f t="shared" si="27"/>
        <v>0</v>
      </c>
      <c r="E29">
        <f t="shared" si="27"/>
        <v>0</v>
      </c>
      <c r="F29">
        <f t="shared" si="27"/>
        <v>0</v>
      </c>
      <c r="G29">
        <f t="shared" si="27"/>
        <v>-17297684.088339109</v>
      </c>
      <c r="H29">
        <f t="shared" si="27"/>
        <v>0</v>
      </c>
      <c r="I29">
        <f t="shared" si="27"/>
        <v>0</v>
      </c>
      <c r="J29">
        <f t="shared" si="27"/>
        <v>0</v>
      </c>
      <c r="K29">
        <f t="shared" si="27"/>
        <v>0</v>
      </c>
      <c r="L29">
        <f t="shared" si="27"/>
        <v>0</v>
      </c>
      <c r="M29">
        <f t="shared" si="27"/>
        <v>0</v>
      </c>
      <c r="N29">
        <f t="shared" si="27"/>
        <v>0</v>
      </c>
      <c r="O29">
        <f t="shared" si="27"/>
        <v>-383319.54699999996</v>
      </c>
      <c r="P29">
        <f t="shared" si="27"/>
        <v>-1259690</v>
      </c>
    </row>
    <row r="30" spans="1:16" x14ac:dyDescent="0.2">
      <c r="A30" t="s">
        <v>1360</v>
      </c>
      <c r="C30">
        <f t="shared" ref="C30:P30" si="28">C$2*C117</f>
        <v>0</v>
      </c>
      <c r="D30">
        <f t="shared" si="28"/>
        <v>0</v>
      </c>
      <c r="E30">
        <f t="shared" si="28"/>
        <v>0</v>
      </c>
      <c r="F30">
        <f t="shared" si="28"/>
        <v>0</v>
      </c>
      <c r="G30">
        <f t="shared" si="28"/>
        <v>0</v>
      </c>
      <c r="H30">
        <f t="shared" si="28"/>
        <v>0</v>
      </c>
      <c r="I30">
        <f t="shared" si="28"/>
        <v>0</v>
      </c>
      <c r="J30">
        <f t="shared" si="28"/>
        <v>0</v>
      </c>
      <c r="K30">
        <f t="shared" si="28"/>
        <v>0</v>
      </c>
      <c r="L30">
        <f t="shared" si="28"/>
        <v>0</v>
      </c>
      <c r="M30">
        <f t="shared" si="28"/>
        <v>0</v>
      </c>
      <c r="N30">
        <f t="shared" si="28"/>
        <v>0</v>
      </c>
      <c r="O30">
        <f t="shared" si="28"/>
        <v>383319.54699999996</v>
      </c>
      <c r="P30">
        <f t="shared" si="28"/>
        <v>1259690</v>
      </c>
    </row>
    <row r="31" spans="1:16" x14ac:dyDescent="0.2">
      <c r="A31" t="s">
        <v>1361</v>
      </c>
      <c r="C31">
        <f t="shared" ref="C31:P31" si="29">C$2*C118</f>
        <v>0</v>
      </c>
      <c r="D31">
        <f t="shared" si="29"/>
        <v>0</v>
      </c>
      <c r="E31">
        <f t="shared" si="29"/>
        <v>0</v>
      </c>
      <c r="F31">
        <f t="shared" si="29"/>
        <v>0</v>
      </c>
      <c r="G31">
        <f t="shared" si="29"/>
        <v>17297684.088339109</v>
      </c>
      <c r="H31">
        <f t="shared" si="29"/>
        <v>0</v>
      </c>
      <c r="I31">
        <f t="shared" si="29"/>
        <v>0</v>
      </c>
      <c r="J31">
        <f t="shared" si="29"/>
        <v>0</v>
      </c>
      <c r="K31">
        <f t="shared" si="29"/>
        <v>0</v>
      </c>
      <c r="L31">
        <f t="shared" si="29"/>
        <v>0</v>
      </c>
      <c r="M31">
        <f t="shared" si="29"/>
        <v>0</v>
      </c>
      <c r="N31">
        <f t="shared" si="29"/>
        <v>0</v>
      </c>
      <c r="O31">
        <f t="shared" si="29"/>
        <v>0</v>
      </c>
      <c r="P31">
        <f t="shared" si="29"/>
        <v>0</v>
      </c>
    </row>
    <row r="32" spans="1:16" x14ac:dyDescent="0.2">
      <c r="A32" t="s">
        <v>1344</v>
      </c>
      <c r="C32">
        <f t="shared" ref="C32:P32" si="30">C$2*C119</f>
        <v>0</v>
      </c>
      <c r="D32">
        <f t="shared" si="30"/>
        <v>0</v>
      </c>
      <c r="E32">
        <f t="shared" si="30"/>
        <v>0</v>
      </c>
      <c r="F32">
        <f t="shared" si="30"/>
        <v>0</v>
      </c>
      <c r="G32">
        <f t="shared" si="30"/>
        <v>0</v>
      </c>
      <c r="H32">
        <f t="shared" si="30"/>
        <v>0</v>
      </c>
      <c r="I32">
        <f t="shared" si="30"/>
        <v>-4019980.2200161475</v>
      </c>
      <c r="J32">
        <f t="shared" si="30"/>
        <v>-1983965.8734182878</v>
      </c>
      <c r="K32">
        <f t="shared" si="30"/>
        <v>-5752513.3372268314</v>
      </c>
      <c r="L32">
        <f t="shared" si="30"/>
        <v>-1603292.6606372187</v>
      </c>
      <c r="M32">
        <f t="shared" si="30"/>
        <v>-1063819.5604987952</v>
      </c>
      <c r="N32">
        <f t="shared" si="30"/>
        <v>1228190.5503308999</v>
      </c>
      <c r="O32">
        <f t="shared" si="30"/>
        <v>813359.48199999984</v>
      </c>
      <c r="P32">
        <f t="shared" si="30"/>
        <v>-2102230</v>
      </c>
    </row>
    <row r="33" spans="1:16" x14ac:dyDescent="0.2">
      <c r="A33" s="46" t="s">
        <v>1411</v>
      </c>
      <c r="C33" t="e">
        <f t="shared" ref="C33:P33" si="31">C$2*C120</f>
        <v>#DIV/0!</v>
      </c>
      <c r="D33" t="e">
        <f t="shared" si="31"/>
        <v>#DIV/0!</v>
      </c>
      <c r="E33">
        <f t="shared" si="31"/>
        <v>0</v>
      </c>
      <c r="F33">
        <f t="shared" si="31"/>
        <v>0</v>
      </c>
      <c r="G33">
        <f t="shared" si="31"/>
        <v>0</v>
      </c>
      <c r="H33">
        <f t="shared" si="31"/>
        <v>0</v>
      </c>
      <c r="I33">
        <f t="shared" si="31"/>
        <v>-0.23445487144274049</v>
      </c>
      <c r="J33">
        <f t="shared" si="31"/>
        <v>-0.13718539524991136</v>
      </c>
      <c r="K33">
        <f t="shared" si="31"/>
        <v>-0.62601291031451722</v>
      </c>
      <c r="L33">
        <f t="shared" si="31"/>
        <v>-3.4707042704057153E-2</v>
      </c>
      <c r="M33">
        <f t="shared" si="31"/>
        <v>-1.671749344468151E-3</v>
      </c>
      <c r="N33">
        <f t="shared" si="31"/>
        <v>1.0208202248246199E-2</v>
      </c>
      <c r="O33">
        <f t="shared" si="31"/>
        <v>4.8349428769803693E-2</v>
      </c>
      <c r="P33">
        <f t="shared" si="31"/>
        <v>-7.5260887200855484E-2</v>
      </c>
    </row>
    <row r="34" spans="1:16" x14ac:dyDescent="0.2">
      <c r="A34" t="s">
        <v>1304</v>
      </c>
      <c r="C34">
        <f t="shared" ref="C34:P34" si="32">C$2*C121</f>
        <v>-32401754.428234357</v>
      </c>
      <c r="D34">
        <f t="shared" si="32"/>
        <v>-27323233.407669928</v>
      </c>
      <c r="E34">
        <f t="shared" si="32"/>
        <v>-51180651.809526846</v>
      </c>
      <c r="F34">
        <f t="shared" si="32"/>
        <v>-68447397.294543728</v>
      </c>
      <c r="G34">
        <f t="shared" si="32"/>
        <v>-113172655.53262958</v>
      </c>
      <c r="H34">
        <f t="shared" si="32"/>
        <v>-96849375.234082311</v>
      </c>
      <c r="I34">
        <f t="shared" si="32"/>
        <v>-103945202.83184609</v>
      </c>
      <c r="J34">
        <f t="shared" si="32"/>
        <v>-106468990.31167792</v>
      </c>
      <c r="K34">
        <f t="shared" si="32"/>
        <v>-156750309.12613201</v>
      </c>
      <c r="L34">
        <f t="shared" si="32"/>
        <v>-174173981.41206616</v>
      </c>
      <c r="M34">
        <f t="shared" si="32"/>
        <v>404161566.95360965</v>
      </c>
      <c r="N34">
        <f t="shared" si="32"/>
        <v>-144918575.70827129</v>
      </c>
      <c r="O34">
        <f t="shared" si="32"/>
        <v>-325510499.63899994</v>
      </c>
      <c r="P34">
        <f t="shared" si="32"/>
        <v>-244240810</v>
      </c>
    </row>
    <row r="35" spans="1:16" x14ac:dyDescent="0.2">
      <c r="A35" t="s">
        <v>1305</v>
      </c>
      <c r="C35">
        <f t="shared" ref="C35:P35" si="33">C$2*C122</f>
        <v>0</v>
      </c>
      <c r="D35">
        <f t="shared" si="33"/>
        <v>0</v>
      </c>
      <c r="E35">
        <f t="shared" si="33"/>
        <v>0</v>
      </c>
      <c r="F35">
        <f t="shared" si="33"/>
        <v>-727845.39578193869</v>
      </c>
      <c r="G35">
        <f t="shared" si="33"/>
        <v>-1602538.5034345833</v>
      </c>
      <c r="H35">
        <f t="shared" si="33"/>
        <v>1535291.0139005696</v>
      </c>
      <c r="I35">
        <f t="shared" si="33"/>
        <v>-260324.13400039484</v>
      </c>
      <c r="J35">
        <f t="shared" si="33"/>
        <v>296056.92297133367</v>
      </c>
      <c r="K35">
        <f t="shared" si="33"/>
        <v>0</v>
      </c>
      <c r="L35">
        <f t="shared" si="33"/>
        <v>-20218480.948542621</v>
      </c>
      <c r="M35">
        <f t="shared" si="33"/>
        <v>3906743.7512838179</v>
      </c>
      <c r="N35">
        <f t="shared" si="33"/>
        <v>-1660938.4627289998</v>
      </c>
      <c r="O35">
        <f t="shared" si="33"/>
        <v>2039769.6669999997</v>
      </c>
      <c r="P35">
        <f t="shared" si="33"/>
        <v>2501870</v>
      </c>
    </row>
    <row r="36" spans="1:16" x14ac:dyDescent="0.2">
      <c r="A36" t="s">
        <v>1306</v>
      </c>
      <c r="C36">
        <f t="shared" ref="C36:P36" si="34">C$2*C123</f>
        <v>-32401754.428234357</v>
      </c>
      <c r="D36">
        <f t="shared" si="34"/>
        <v>-27323233.407669928</v>
      </c>
      <c r="E36">
        <f t="shared" si="34"/>
        <v>-51180651.809526846</v>
      </c>
      <c r="F36">
        <f t="shared" si="34"/>
        <v>-67719551.898761794</v>
      </c>
      <c r="G36">
        <f t="shared" si="34"/>
        <v>-111570117.029195</v>
      </c>
      <c r="H36">
        <f t="shared" si="34"/>
        <v>-98384666.247982889</v>
      </c>
      <c r="I36">
        <f t="shared" si="34"/>
        <v>-103684878.6978457</v>
      </c>
      <c r="J36">
        <f t="shared" si="34"/>
        <v>-106765047.23464926</v>
      </c>
      <c r="K36">
        <f t="shared" si="34"/>
        <v>-156750309.12613201</v>
      </c>
      <c r="L36">
        <f t="shared" si="34"/>
        <v>-153955500.46352354</v>
      </c>
      <c r="M36">
        <f t="shared" si="34"/>
        <v>400254823.20232582</v>
      </c>
      <c r="N36">
        <f t="shared" si="34"/>
        <v>-143257637.24554229</v>
      </c>
      <c r="O36">
        <f t="shared" si="34"/>
        <v>-327550269.30599993</v>
      </c>
      <c r="P36">
        <f t="shared" si="34"/>
        <v>-246742680</v>
      </c>
    </row>
    <row r="37" spans="1:16" x14ac:dyDescent="0.2">
      <c r="A37" t="s">
        <v>1345</v>
      </c>
      <c r="C37">
        <f t="shared" ref="C37:P37" si="35">C$2*C124</f>
        <v>-32401754.428234357</v>
      </c>
      <c r="D37">
        <f t="shared" si="35"/>
        <v>-27323233.407669928</v>
      </c>
      <c r="E37">
        <f t="shared" si="35"/>
        <v>-51180651.809526846</v>
      </c>
      <c r="F37">
        <f t="shared" si="35"/>
        <v>-67719551.898761794</v>
      </c>
      <c r="G37">
        <f t="shared" si="35"/>
        <v>-111570117.029195</v>
      </c>
      <c r="H37">
        <f t="shared" si="35"/>
        <v>-98384666.247982889</v>
      </c>
      <c r="I37">
        <f t="shared" si="35"/>
        <v>-103684878.6978457</v>
      </c>
      <c r="J37">
        <f t="shared" si="35"/>
        <v>-106765047.23464926</v>
      </c>
      <c r="K37">
        <f t="shared" si="35"/>
        <v>-156750309.12613201</v>
      </c>
      <c r="L37">
        <f t="shared" si="35"/>
        <v>-153955500.46352354</v>
      </c>
      <c r="M37">
        <f t="shared" si="35"/>
        <v>400254823.20232582</v>
      </c>
      <c r="N37">
        <f t="shared" si="35"/>
        <v>-143257637.24554229</v>
      </c>
      <c r="O37">
        <f t="shared" si="35"/>
        <v>-327550269.30599993</v>
      </c>
      <c r="P37">
        <f t="shared" si="35"/>
        <v>-246742680</v>
      </c>
    </row>
    <row r="38" spans="1:16" x14ac:dyDescent="0.2">
      <c r="A38" t="s">
        <v>1346</v>
      </c>
      <c r="C38">
        <f t="shared" ref="C38:P38" si="36">C$2*C125</f>
        <v>-32401754.428234357</v>
      </c>
      <c r="D38">
        <f t="shared" si="36"/>
        <v>-27323233.407669928</v>
      </c>
      <c r="E38">
        <f t="shared" si="36"/>
        <v>-51180651.809526846</v>
      </c>
      <c r="F38">
        <f t="shared" si="36"/>
        <v>-67719551.898761794</v>
      </c>
      <c r="G38">
        <f t="shared" si="36"/>
        <v>-111570117.029195</v>
      </c>
      <c r="H38">
        <f t="shared" si="36"/>
        <v>-98384666.247982889</v>
      </c>
      <c r="I38">
        <f t="shared" si="36"/>
        <v>-103684878.6978457</v>
      </c>
      <c r="J38">
        <f t="shared" si="36"/>
        <v>-106765047.23464926</v>
      </c>
      <c r="K38">
        <f t="shared" si="36"/>
        <v>-156750309.12613201</v>
      </c>
      <c r="L38">
        <f t="shared" si="36"/>
        <v>-153955500.46352354</v>
      </c>
      <c r="M38">
        <f t="shared" si="36"/>
        <v>400254823.20232582</v>
      </c>
      <c r="N38">
        <f t="shared" si="36"/>
        <v>-143257637.24554229</v>
      </c>
      <c r="O38">
        <f t="shared" si="36"/>
        <v>-327550269.30599993</v>
      </c>
      <c r="P38">
        <f t="shared" si="36"/>
        <v>-246742680</v>
      </c>
    </row>
    <row r="39" spans="1:16" x14ac:dyDescent="0.2">
      <c r="A39" t="s">
        <v>1347</v>
      </c>
      <c r="C39">
        <f t="shared" ref="C39:P39" si="37">C$2*C126</f>
        <v>-32401754.428234357</v>
      </c>
      <c r="D39">
        <f t="shared" si="37"/>
        <v>-27323233.407669928</v>
      </c>
      <c r="E39">
        <f t="shared" si="37"/>
        <v>-51180651.809526846</v>
      </c>
      <c r="F39">
        <f t="shared" si="37"/>
        <v>-67719551.898761794</v>
      </c>
      <c r="G39">
        <f t="shared" si="37"/>
        <v>-111570117.029195</v>
      </c>
      <c r="H39">
        <f t="shared" si="37"/>
        <v>-98384666.247982889</v>
      </c>
      <c r="I39">
        <f t="shared" si="37"/>
        <v>-103684878.6978457</v>
      </c>
      <c r="J39">
        <f t="shared" si="37"/>
        <v>-106765047.23464926</v>
      </c>
      <c r="K39">
        <f t="shared" si="37"/>
        <v>-156750309.12613201</v>
      </c>
      <c r="L39">
        <f t="shared" si="37"/>
        <v>-153955500.46352354</v>
      </c>
      <c r="M39">
        <f t="shared" si="37"/>
        <v>400254823.20232582</v>
      </c>
      <c r="N39">
        <f t="shared" si="37"/>
        <v>-143257637.24554229</v>
      </c>
      <c r="O39">
        <f t="shared" si="37"/>
        <v>-327550269.30599993</v>
      </c>
      <c r="P39">
        <f t="shared" si="37"/>
        <v>-246742680</v>
      </c>
    </row>
    <row r="40" spans="1:16" x14ac:dyDescent="0.2">
      <c r="A40" t="s">
        <v>1312</v>
      </c>
      <c r="C40">
        <f t="shared" ref="C40:P40" si="38">C$2*C127</f>
        <v>-32401754.428234357</v>
      </c>
      <c r="D40">
        <f t="shared" si="38"/>
        <v>-27323233.407669928</v>
      </c>
      <c r="E40">
        <f t="shared" si="38"/>
        <v>-51180651.809526846</v>
      </c>
      <c r="F40">
        <f t="shared" si="38"/>
        <v>-67719551.898761794</v>
      </c>
      <c r="G40">
        <f t="shared" si="38"/>
        <v>-111570117.029195</v>
      </c>
      <c r="H40">
        <f t="shared" si="38"/>
        <v>-98384666.247982889</v>
      </c>
      <c r="I40">
        <f t="shared" si="38"/>
        <v>-103684878.6978457</v>
      </c>
      <c r="J40">
        <f t="shared" si="38"/>
        <v>-106765047.23464926</v>
      </c>
      <c r="K40">
        <f t="shared" si="38"/>
        <v>-156750309.12613201</v>
      </c>
      <c r="L40">
        <f t="shared" si="38"/>
        <v>-153955500.46352354</v>
      </c>
      <c r="M40">
        <f t="shared" si="38"/>
        <v>400254823.20232582</v>
      </c>
      <c r="N40">
        <f t="shared" si="38"/>
        <v>-143257637.24554229</v>
      </c>
      <c r="O40">
        <f t="shared" si="38"/>
        <v>-327550269.30599993</v>
      </c>
      <c r="P40">
        <f t="shared" si="38"/>
        <v>-246742680</v>
      </c>
    </row>
    <row r="41" spans="1:16" x14ac:dyDescent="0.2">
      <c r="A41" t="s">
        <v>1313</v>
      </c>
      <c r="C41">
        <f t="shared" ref="C41:P41" si="39">C$2*C128</f>
        <v>-1.8410090637544385</v>
      </c>
      <c r="D41">
        <f t="shared" si="39"/>
        <v>-1.5527432602398155</v>
      </c>
      <c r="E41">
        <f t="shared" si="39"/>
        <v>-2.909013024559425</v>
      </c>
      <c r="F41">
        <f t="shared" si="39"/>
        <v>-3.573924962091874</v>
      </c>
      <c r="G41">
        <f t="shared" si="39"/>
        <v>-4.8144116871630986</v>
      </c>
      <c r="H41">
        <f t="shared" si="39"/>
        <v>-3.92873595696827</v>
      </c>
      <c r="I41">
        <f t="shared" si="39"/>
        <v>-3.8983212026189777</v>
      </c>
      <c r="J41">
        <f t="shared" si="39"/>
        <v>-2.9990181807485743</v>
      </c>
      <c r="K41">
        <f t="shared" si="39"/>
        <v>-3.9250365245229148</v>
      </c>
      <c r="L41">
        <f t="shared" si="39"/>
        <v>-3.460255281405979</v>
      </c>
      <c r="M41">
        <f t="shared" si="39"/>
        <v>8.7072902383291808</v>
      </c>
      <c r="N41">
        <f t="shared" si="39"/>
        <v>-3.0620021999969995</v>
      </c>
      <c r="O41">
        <f t="shared" si="39"/>
        <v>-6.8700206899999987</v>
      </c>
      <c r="P41">
        <f t="shared" si="39"/>
        <v>-5.0675999999999997</v>
      </c>
    </row>
    <row r="81" spans="1:47" ht="18" x14ac:dyDescent="0.2">
      <c r="A81" s="24"/>
    </row>
    <row r="82" spans="1:47" ht="18" x14ac:dyDescent="0.2">
      <c r="A82" s="24"/>
    </row>
    <row r="83" spans="1:47" ht="18" x14ac:dyDescent="0.2">
      <c r="A83" s="22"/>
    </row>
    <row r="90" spans="1:47" x14ac:dyDescent="0.2">
      <c r="A90" t="s">
        <v>1285</v>
      </c>
      <c r="B90" s="19">
        <v>14337000</v>
      </c>
      <c r="C90">
        <v>0</v>
      </c>
      <c r="D90">
        <v>0</v>
      </c>
      <c r="E90" s="14">
        <v>4063906.764</v>
      </c>
      <c r="F90" s="19">
        <v>6141000</v>
      </c>
      <c r="G90" s="19">
        <v>10578000</v>
      </c>
      <c r="H90" s="19">
        <v>25098000</v>
      </c>
      <c r="I90" s="19">
        <v>13107000</v>
      </c>
      <c r="J90" s="19">
        <v>11284000</v>
      </c>
      <c r="K90" s="19">
        <v>7281000</v>
      </c>
      <c r="L90" s="19">
        <v>37514000</v>
      </c>
      <c r="M90" s="19">
        <v>524002000</v>
      </c>
      <c r="N90" s="19">
        <v>106483000</v>
      </c>
      <c r="O90" s="19">
        <v>15843000</v>
      </c>
      <c r="P90" s="19">
        <v>27119000</v>
      </c>
    </row>
    <row r="91" spans="1:47" x14ac:dyDescent="0.2">
      <c r="A91" t="s">
        <v>1332</v>
      </c>
      <c r="B91" s="19">
        <v>14337000</v>
      </c>
      <c r="C91">
        <v>0</v>
      </c>
      <c r="D91">
        <v>0</v>
      </c>
      <c r="E91" s="14">
        <v>4063906.764</v>
      </c>
      <c r="F91" s="19">
        <v>6141000</v>
      </c>
      <c r="G91" s="19">
        <v>10578000</v>
      </c>
      <c r="H91" s="19">
        <v>25098000</v>
      </c>
      <c r="I91" s="19">
        <v>13107000</v>
      </c>
      <c r="J91" s="19">
        <v>11284000</v>
      </c>
      <c r="K91" s="19">
        <v>7281000</v>
      </c>
      <c r="L91" s="19">
        <v>37514000</v>
      </c>
      <c r="M91" s="19">
        <v>524002000</v>
      </c>
      <c r="N91" s="19">
        <v>106483000</v>
      </c>
      <c r="O91" s="19">
        <v>15843000</v>
      </c>
      <c r="P91" s="19">
        <v>27119000</v>
      </c>
    </row>
    <row r="92" spans="1:47" x14ac:dyDescent="0.2">
      <c r="A92" t="s">
        <v>1349</v>
      </c>
      <c r="B92" s="19">
        <v>2493000</v>
      </c>
      <c r="C92">
        <v>0</v>
      </c>
      <c r="D92">
        <v>0</v>
      </c>
      <c r="E92" s="14">
        <v>1104697.727</v>
      </c>
      <c r="F92">
        <v>0</v>
      </c>
      <c r="G92" s="14">
        <v>638488.61899999995</v>
      </c>
      <c r="K92">
        <v>0</v>
      </c>
      <c r="L92">
        <v>0</v>
      </c>
      <c r="M92" s="19">
        <v>24976000</v>
      </c>
      <c r="N92" s="19">
        <v>3343000</v>
      </c>
      <c r="O92" s="19">
        <v>13628000</v>
      </c>
      <c r="P92" s="19">
        <v>18327000</v>
      </c>
    </row>
    <row r="93" spans="1:47" x14ac:dyDescent="0.2">
      <c r="A93" t="s">
        <v>1350</v>
      </c>
      <c r="B93" s="19">
        <v>11844000</v>
      </c>
      <c r="C93">
        <v>0</v>
      </c>
      <c r="D93">
        <v>0</v>
      </c>
      <c r="E93" s="14">
        <v>2959209.0359999998</v>
      </c>
      <c r="F93" s="14">
        <v>5697018.3370000003</v>
      </c>
      <c r="G93" s="14">
        <v>9665886.7780000009</v>
      </c>
      <c r="K93" s="19">
        <v>7281000</v>
      </c>
      <c r="L93" s="19">
        <v>37514000</v>
      </c>
      <c r="M93" s="19">
        <v>499026000</v>
      </c>
      <c r="N93" s="19">
        <v>103140000</v>
      </c>
      <c r="O93" s="19">
        <v>2215000</v>
      </c>
      <c r="P93" s="19">
        <v>8792000</v>
      </c>
    </row>
    <row r="94" spans="1:47" x14ac:dyDescent="0.2">
      <c r="A94" t="s">
        <v>1287</v>
      </c>
      <c r="B94" s="19">
        <v>181477000</v>
      </c>
      <c r="C94" s="14">
        <v>22216317.802000001</v>
      </c>
      <c r="D94" s="14">
        <v>18767688.522999998</v>
      </c>
      <c r="E94" s="14">
        <v>34077163.136</v>
      </c>
      <c r="F94" s="19">
        <v>59823000</v>
      </c>
      <c r="G94" s="19">
        <v>81729000</v>
      </c>
      <c r="H94" s="19">
        <v>97044000</v>
      </c>
      <c r="I94" s="19">
        <v>81377000</v>
      </c>
      <c r="J94" s="19">
        <v>97968000</v>
      </c>
      <c r="K94" s="19">
        <v>126393000</v>
      </c>
      <c r="L94" s="19">
        <v>161638000</v>
      </c>
      <c r="M94" s="19">
        <v>187532000</v>
      </c>
      <c r="N94" s="19">
        <v>247386000</v>
      </c>
      <c r="O94" s="19">
        <v>284701000</v>
      </c>
      <c r="P94" s="19">
        <v>189822000</v>
      </c>
    </row>
    <row r="95" spans="1:47" x14ac:dyDescent="0.2">
      <c r="A95" s="46" t="s">
        <v>1408</v>
      </c>
      <c r="B95" s="19"/>
      <c r="C95" s="48" t="e">
        <f t="shared" ref="C95:AU95" si="40">C94/C$3</f>
        <v>#DIV/0!</v>
      </c>
      <c r="D95" s="48" t="e">
        <f t="shared" si="40"/>
        <v>#DIV/0!</v>
      </c>
      <c r="E95" s="48">
        <f t="shared" si="40"/>
        <v>6.0677283897212906</v>
      </c>
      <c r="F95" s="48">
        <f t="shared" si="40"/>
        <v>7.1605063427441635</v>
      </c>
      <c r="G95" s="48">
        <f t="shared" si="40"/>
        <v>5.6843126177526546</v>
      </c>
      <c r="H95" s="48">
        <f t="shared" si="40"/>
        <v>2.8836619894109559</v>
      </c>
      <c r="I95" s="48">
        <f t="shared" si="40"/>
        <v>4.7461014803996369</v>
      </c>
      <c r="J95" s="48">
        <f t="shared" si="40"/>
        <v>6.774198579679779</v>
      </c>
      <c r="K95" s="48">
        <f t="shared" si="40"/>
        <v>13.754622568424441</v>
      </c>
      <c r="L95" s="48">
        <f t="shared" si="40"/>
        <v>3.4990348963293698</v>
      </c>
      <c r="M95" s="48">
        <f t="shared" si="40"/>
        <v>0.29469894116235923</v>
      </c>
      <c r="N95" s="48">
        <f t="shared" si="40"/>
        <v>2.0561681741520061</v>
      </c>
      <c r="O95" s="48">
        <f t="shared" si="40"/>
        <v>16.923796949344329</v>
      </c>
      <c r="P95" s="48">
        <f t="shared" si="40"/>
        <v>6.7957226993434547</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45386000</v>
      </c>
      <c r="C96" s="14">
        <v>4934223.3169999998</v>
      </c>
      <c r="D96" s="14">
        <v>6035919.2740000002</v>
      </c>
      <c r="E96" s="14">
        <v>16056781.463</v>
      </c>
      <c r="F96" s="19">
        <v>17073000</v>
      </c>
      <c r="G96" s="19">
        <v>23383000</v>
      </c>
      <c r="H96" s="19">
        <v>25999000</v>
      </c>
      <c r="I96" s="19">
        <v>24635000</v>
      </c>
      <c r="J96" s="19">
        <v>25305000</v>
      </c>
      <c r="K96" s="19">
        <v>33544000</v>
      </c>
      <c r="L96" s="19">
        <v>42580000</v>
      </c>
      <c r="M96" s="19">
        <v>56290000</v>
      </c>
      <c r="N96" s="19">
        <v>54698000</v>
      </c>
      <c r="O96" s="19">
        <v>73079000</v>
      </c>
      <c r="P96" s="19">
        <v>50682000</v>
      </c>
    </row>
    <row r="97" spans="1:47" x14ac:dyDescent="0.2">
      <c r="A97" s="46" t="s">
        <v>1409</v>
      </c>
      <c r="B97" s="19"/>
      <c r="C97" s="48" t="e">
        <f t="shared" ref="C97:AU97" si="41">C96/C$3</f>
        <v>#DIV/0!</v>
      </c>
      <c r="D97" s="48" t="e">
        <f t="shared" si="41"/>
        <v>#DIV/0!</v>
      </c>
      <c r="E97" s="48">
        <f t="shared" si="41"/>
        <v>2.8590463455471733</v>
      </c>
      <c r="F97" s="48">
        <f t="shared" si="41"/>
        <v>2.04355055396204</v>
      </c>
      <c r="G97" s="48">
        <f t="shared" si="41"/>
        <v>1.6263050072912959</v>
      </c>
      <c r="H97" s="48">
        <f t="shared" si="41"/>
        <v>0.77256015892477059</v>
      </c>
      <c r="I97" s="48">
        <f t="shared" si="41"/>
        <v>1.4367721834135574</v>
      </c>
      <c r="J97" s="48">
        <f t="shared" si="41"/>
        <v>1.7497661997672382</v>
      </c>
      <c r="K97" s="48">
        <f t="shared" si="41"/>
        <v>3.6504004132762846</v>
      </c>
      <c r="L97" s="48">
        <f t="shared" si="41"/>
        <v>0.92174430446865574</v>
      </c>
      <c r="M97" s="48">
        <f t="shared" si="41"/>
        <v>8.8457454717217332E-2</v>
      </c>
      <c r="N97" s="48">
        <f t="shared" si="41"/>
        <v>0.45462672418716676</v>
      </c>
      <c r="O97" s="48">
        <f t="shared" si="41"/>
        <v>4.3441159576578032</v>
      </c>
      <c r="P97" s="48">
        <f t="shared" si="41"/>
        <v>1.8144409912872321</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D98" s="14">
        <v>6035919.2740000002</v>
      </c>
      <c r="N98" s="19">
        <v>54698000</v>
      </c>
      <c r="O98" s="19">
        <v>73079000</v>
      </c>
      <c r="P98" s="19">
        <v>50682000</v>
      </c>
    </row>
    <row r="99" spans="1:47" x14ac:dyDescent="0.2">
      <c r="A99" t="s">
        <v>1351</v>
      </c>
      <c r="N99" s="19">
        <v>36544000</v>
      </c>
      <c r="O99" s="19">
        <v>41785000</v>
      </c>
      <c r="P99" s="19">
        <v>33271000</v>
      </c>
    </row>
    <row r="100" spans="1:47" x14ac:dyDescent="0.2">
      <c r="A100" s="46" t="s">
        <v>1410</v>
      </c>
      <c r="C100" s="48" t="e">
        <f t="shared" ref="C100:AU100" si="42">C99/C$3</f>
        <v>#DIV/0!</v>
      </c>
      <c r="D100" s="48" t="e">
        <f t="shared" si="42"/>
        <v>#DIV/0!</v>
      </c>
      <c r="E100" s="48">
        <f t="shared" si="42"/>
        <v>0</v>
      </c>
      <c r="F100" s="48">
        <f t="shared" si="42"/>
        <v>0</v>
      </c>
      <c r="G100" s="48">
        <f t="shared" si="42"/>
        <v>0</v>
      </c>
      <c r="H100" s="48">
        <f t="shared" si="42"/>
        <v>0</v>
      </c>
      <c r="I100" s="48">
        <f t="shared" si="42"/>
        <v>0</v>
      </c>
      <c r="J100" s="48">
        <f t="shared" si="42"/>
        <v>0</v>
      </c>
      <c r="K100" s="48">
        <f t="shared" si="42"/>
        <v>0</v>
      </c>
      <c r="L100" s="48">
        <f t="shared" si="42"/>
        <v>0</v>
      </c>
      <c r="M100" s="48">
        <f t="shared" si="42"/>
        <v>0</v>
      </c>
      <c r="N100" s="48">
        <f t="shared" si="42"/>
        <v>0.30373832697165937</v>
      </c>
      <c r="O100" s="48">
        <f t="shared" si="42"/>
        <v>2.4838720465623685</v>
      </c>
      <c r="P100" s="48">
        <f t="shared" si="42"/>
        <v>1.1911184685118483</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1352</v>
      </c>
      <c r="N101" s="19">
        <v>820000</v>
      </c>
      <c r="O101" s="19">
        <v>900000</v>
      </c>
      <c r="P101" s="19">
        <v>1358000</v>
      </c>
    </row>
    <row r="102" spans="1:47" x14ac:dyDescent="0.2">
      <c r="A102" t="s">
        <v>1335</v>
      </c>
      <c r="D102" s="14">
        <v>6035919.2740000002</v>
      </c>
      <c r="N102" s="19">
        <v>17334000</v>
      </c>
      <c r="O102" s="19">
        <v>30394000</v>
      </c>
      <c r="P102" s="19">
        <v>16053000</v>
      </c>
    </row>
    <row r="103" spans="1:47" x14ac:dyDescent="0.2">
      <c r="A103" s="46"/>
      <c r="C103" s="48" t="e">
        <f t="shared" ref="C103:AU103" si="43">C102/C$3</f>
        <v>#DIV/0!</v>
      </c>
      <c r="D103" s="48" t="e">
        <f t="shared" si="43"/>
        <v>#DIV/0!</v>
      </c>
      <c r="E103" s="48">
        <f t="shared" si="43"/>
        <v>0</v>
      </c>
      <c r="F103" s="48">
        <f t="shared" si="43"/>
        <v>0</v>
      </c>
      <c r="G103" s="48">
        <f t="shared" si="43"/>
        <v>0</v>
      </c>
      <c r="H103" s="48">
        <f t="shared" si="43"/>
        <v>0</v>
      </c>
      <c r="I103" s="48">
        <f t="shared" si="43"/>
        <v>0</v>
      </c>
      <c r="J103" s="48">
        <f t="shared" si="43"/>
        <v>0</v>
      </c>
      <c r="K103" s="48">
        <f t="shared" si="43"/>
        <v>0</v>
      </c>
      <c r="L103" s="48">
        <f t="shared" si="43"/>
        <v>0</v>
      </c>
      <c r="M103" s="48">
        <f t="shared" si="43"/>
        <v>0</v>
      </c>
      <c r="N103" s="48">
        <f t="shared" si="43"/>
        <v>0.14407290279462409</v>
      </c>
      <c r="O103" s="48">
        <f t="shared" si="43"/>
        <v>1.8067442140293555</v>
      </c>
      <c r="P103" s="48">
        <f t="shared" si="43"/>
        <v>0.57470544242796129</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1336</v>
      </c>
      <c r="B104" s="19">
        <v>140958000</v>
      </c>
      <c r="C104" s="14">
        <v>20089430.366999999</v>
      </c>
      <c r="D104" s="14">
        <v>13530563.123</v>
      </c>
      <c r="E104" s="14">
        <v>18202656.798</v>
      </c>
      <c r="F104" s="19">
        <v>43772000</v>
      </c>
      <c r="G104" s="19">
        <v>59125000</v>
      </c>
      <c r="H104" s="19">
        <v>72510000</v>
      </c>
      <c r="I104" s="19">
        <v>72172000</v>
      </c>
      <c r="J104" s="19">
        <v>74809000</v>
      </c>
      <c r="K104" s="19">
        <v>94737000</v>
      </c>
      <c r="L104" s="19">
        <v>122400000</v>
      </c>
      <c r="M104" s="19">
        <v>143548000</v>
      </c>
      <c r="N104" s="19">
        <v>197591000</v>
      </c>
      <c r="O104" s="19">
        <v>214864000</v>
      </c>
      <c r="P104" s="19">
        <v>143782000</v>
      </c>
    </row>
    <row r="105" spans="1:47" x14ac:dyDescent="0.2">
      <c r="A105" t="s">
        <v>1355</v>
      </c>
      <c r="N105" s="19">
        <v>1181000</v>
      </c>
      <c r="O105" s="19">
        <v>2051000</v>
      </c>
      <c r="P105" s="19">
        <v>2110000</v>
      </c>
    </row>
    <row r="106" spans="1:47" x14ac:dyDescent="0.2">
      <c r="A106" t="s">
        <v>1356</v>
      </c>
      <c r="N106" s="19">
        <v>1181000</v>
      </c>
      <c r="O106" s="19">
        <v>2051000</v>
      </c>
      <c r="P106" s="19">
        <v>2110000</v>
      </c>
    </row>
    <row r="107" spans="1:47" x14ac:dyDescent="0.2">
      <c r="A107" t="s">
        <v>1357</v>
      </c>
      <c r="N107" s="19">
        <v>1181000</v>
      </c>
      <c r="O107" s="19">
        <v>2051000</v>
      </c>
      <c r="P107" s="19">
        <v>2110000</v>
      </c>
    </row>
    <row r="108" spans="1:47" x14ac:dyDescent="0.2">
      <c r="A108" t="s">
        <v>1358</v>
      </c>
      <c r="B108" s="19">
        <v>-6977000</v>
      </c>
      <c r="C108" s="14">
        <v>-2807335.8820000002</v>
      </c>
      <c r="D108" s="14">
        <v>-798793.87399999995</v>
      </c>
      <c r="E108" s="14">
        <v>-182275.125</v>
      </c>
      <c r="F108" s="19">
        <v>-1022000</v>
      </c>
      <c r="G108" s="19">
        <v>-779000</v>
      </c>
      <c r="H108" s="19">
        <v>-1465000</v>
      </c>
      <c r="I108" s="19">
        <v>-15430000</v>
      </c>
      <c r="J108" s="19">
        <v>-2146000</v>
      </c>
      <c r="K108" s="19">
        <v>-1888000</v>
      </c>
      <c r="L108" s="19">
        <v>-3342000</v>
      </c>
      <c r="M108" s="19">
        <v>-12306000</v>
      </c>
      <c r="N108" s="19">
        <v>-6084000</v>
      </c>
      <c r="O108" s="19">
        <v>-5293000</v>
      </c>
      <c r="P108" s="19">
        <v>-6752000</v>
      </c>
    </row>
    <row r="109" spans="1:47" x14ac:dyDescent="0.2">
      <c r="A109" t="s">
        <v>1293</v>
      </c>
      <c r="B109" s="19">
        <v>-169633000</v>
      </c>
      <c r="C109" s="14">
        <v>-22216317.802000001</v>
      </c>
      <c r="D109" s="14">
        <v>-18767688.522999998</v>
      </c>
      <c r="E109" s="14">
        <v>-31117954.100000001</v>
      </c>
      <c r="F109" s="19">
        <v>-53682000</v>
      </c>
      <c r="G109" s="19">
        <v>-71151000</v>
      </c>
      <c r="H109" s="19">
        <v>-71946000</v>
      </c>
      <c r="I109" s="19">
        <v>-68270000</v>
      </c>
      <c r="J109" s="19">
        <v>-86684000</v>
      </c>
      <c r="K109" s="19">
        <v>-119112000</v>
      </c>
      <c r="L109" s="19">
        <v>-124124000</v>
      </c>
      <c r="M109" s="19">
        <v>311494000</v>
      </c>
      <c r="N109" s="19">
        <v>-144246000</v>
      </c>
      <c r="O109" s="19">
        <v>-282486000</v>
      </c>
      <c r="P109" s="19">
        <v>-181030000</v>
      </c>
    </row>
    <row r="110" spans="1:47" x14ac:dyDescent="0.2">
      <c r="A110" t="s">
        <v>1295</v>
      </c>
      <c r="B110" s="19">
        <v>-45434000</v>
      </c>
      <c r="C110" s="14">
        <v>-473073.68300000002</v>
      </c>
      <c r="D110" s="14">
        <v>-80672.891000000003</v>
      </c>
      <c r="E110" s="14">
        <v>-1157170.8689999999</v>
      </c>
      <c r="F110" s="19">
        <v>-1799000</v>
      </c>
      <c r="G110" s="19">
        <v>-2451000</v>
      </c>
      <c r="H110" s="19">
        <v>-2102000</v>
      </c>
      <c r="I110" s="19">
        <v>-2358000</v>
      </c>
      <c r="J110" s="19">
        <v>569000</v>
      </c>
      <c r="K110" s="19">
        <v>-263000</v>
      </c>
      <c r="L110" s="19">
        <v>-2887000</v>
      </c>
      <c r="M110" s="19">
        <v>-7312000</v>
      </c>
      <c r="N110" s="19">
        <v>-11095000</v>
      </c>
      <c r="O110" s="19">
        <v>-21995000</v>
      </c>
      <c r="P110" s="19">
        <v>-42326000</v>
      </c>
    </row>
    <row r="111" spans="1:47" x14ac:dyDescent="0.2">
      <c r="A111" t="s">
        <v>1337</v>
      </c>
      <c r="B111" s="19">
        <v>16753000</v>
      </c>
      <c r="C111" s="14">
        <v>90726.46</v>
      </c>
      <c r="D111" s="14">
        <v>29095.141</v>
      </c>
      <c r="E111" s="14">
        <v>80090.585000000006</v>
      </c>
      <c r="F111" s="19">
        <v>220000</v>
      </c>
      <c r="G111" s="19">
        <v>121000</v>
      </c>
      <c r="H111" s="19">
        <v>70000</v>
      </c>
      <c r="I111" s="19">
        <v>117000</v>
      </c>
      <c r="J111" s="19">
        <v>2729000</v>
      </c>
      <c r="K111" s="19">
        <v>3547000</v>
      </c>
      <c r="L111" s="19">
        <v>938000</v>
      </c>
      <c r="M111" s="19">
        <v>162000</v>
      </c>
      <c r="N111" s="19">
        <v>609000</v>
      </c>
      <c r="O111" s="19">
        <v>19562000</v>
      </c>
      <c r="P111" s="19">
        <v>21415000</v>
      </c>
    </row>
    <row r="112" spans="1:47" x14ac:dyDescent="0.2">
      <c r="A112" t="s">
        <v>1338</v>
      </c>
      <c r="B112" s="19">
        <v>62187000</v>
      </c>
      <c r="C112" s="14">
        <v>509364.26699999999</v>
      </c>
      <c r="D112" s="14">
        <v>109768.03200000001</v>
      </c>
      <c r="E112" s="14">
        <v>1237261.4539999999</v>
      </c>
      <c r="F112" s="19">
        <v>2019000</v>
      </c>
      <c r="G112" s="19">
        <v>2572000</v>
      </c>
      <c r="H112" s="19">
        <v>2172000</v>
      </c>
      <c r="I112" s="19">
        <v>2232000</v>
      </c>
      <c r="J112" s="19">
        <v>2160000</v>
      </c>
      <c r="K112" s="19">
        <v>3810000</v>
      </c>
      <c r="L112" s="19">
        <v>3825000</v>
      </c>
      <c r="M112" s="19">
        <v>7474000</v>
      </c>
      <c r="N112" s="19">
        <v>11704000</v>
      </c>
      <c r="O112" s="19">
        <v>41557000</v>
      </c>
      <c r="P112" s="19">
        <v>63741000</v>
      </c>
    </row>
    <row r="113" spans="1:47" x14ac:dyDescent="0.2">
      <c r="A113" t="s">
        <v>1359</v>
      </c>
      <c r="C113" s="14">
        <v>54435.875999999997</v>
      </c>
      <c r="E113" s="14">
        <v>5997127.7860000003</v>
      </c>
      <c r="I113" s="19">
        <v>243000</v>
      </c>
    </row>
    <row r="114" spans="1:47" x14ac:dyDescent="0.2">
      <c r="A114" t="s">
        <v>1298</v>
      </c>
      <c r="B114" s="19">
        <v>17818000</v>
      </c>
      <c r="C114" s="14">
        <v>268291.10200000001</v>
      </c>
      <c r="D114" s="14">
        <v>-613642.97600000002</v>
      </c>
      <c r="E114" s="14">
        <v>-4759866.3320000004</v>
      </c>
      <c r="F114" s="19">
        <v>5169000</v>
      </c>
      <c r="G114" s="19">
        <v>-9660000</v>
      </c>
      <c r="H114" s="19">
        <v>1819000</v>
      </c>
      <c r="I114" s="19">
        <v>-8831000</v>
      </c>
      <c r="J114" s="19">
        <v>3042000</v>
      </c>
      <c r="K114" s="19">
        <v>-4826000</v>
      </c>
      <c r="L114" s="19">
        <v>-14432000</v>
      </c>
      <c r="M114" s="19">
        <v>28624000</v>
      </c>
      <c r="N114" s="19">
        <v>27122000</v>
      </c>
      <c r="O114" s="19">
        <v>-2076000</v>
      </c>
      <c r="P114" s="19">
        <v>-13771000</v>
      </c>
    </row>
    <row r="115" spans="1:47" x14ac:dyDescent="0.2">
      <c r="A115" t="s">
        <v>1339</v>
      </c>
      <c r="B115" s="19">
        <v>17437000</v>
      </c>
      <c r="C115" s="14">
        <v>268291.10200000001</v>
      </c>
      <c r="D115" s="14">
        <v>-613642.97600000002</v>
      </c>
      <c r="E115" s="14">
        <v>-4759866.3320000004</v>
      </c>
      <c r="F115" s="19">
        <v>5169000</v>
      </c>
      <c r="G115" s="19">
        <v>-9660000</v>
      </c>
      <c r="H115" s="19">
        <v>1819000</v>
      </c>
      <c r="I115" s="19">
        <v>-5758000</v>
      </c>
      <c r="J115" s="19">
        <v>4590000</v>
      </c>
      <c r="K115" s="19">
        <v>-268000</v>
      </c>
      <c r="L115" s="19">
        <v>-13130000</v>
      </c>
      <c r="M115" s="19">
        <v>29500000</v>
      </c>
      <c r="N115" s="19">
        <v>26035000</v>
      </c>
      <c r="O115" s="19">
        <v>-2481000</v>
      </c>
      <c r="P115" s="19">
        <v>-10507000</v>
      </c>
    </row>
    <row r="116" spans="1:47" x14ac:dyDescent="0.2">
      <c r="A116" t="s">
        <v>1341</v>
      </c>
      <c r="B116" s="19">
        <v>4777000</v>
      </c>
      <c r="E116">
        <v>0</v>
      </c>
      <c r="G116" s="14">
        <v>-12726040.277000001</v>
      </c>
      <c r="N116">
        <v>0</v>
      </c>
      <c r="O116" s="19">
        <v>-361000</v>
      </c>
      <c r="P116" s="19">
        <v>-1223000</v>
      </c>
    </row>
    <row r="117" spans="1:47" x14ac:dyDescent="0.2">
      <c r="A117" t="s">
        <v>1360</v>
      </c>
      <c r="N117">
        <v>0</v>
      </c>
      <c r="O117" s="19">
        <v>361000</v>
      </c>
      <c r="P117" s="19">
        <v>1223000</v>
      </c>
    </row>
    <row r="118" spans="1:47" x14ac:dyDescent="0.2">
      <c r="A118" t="s">
        <v>1361</v>
      </c>
      <c r="E118">
        <v>0</v>
      </c>
      <c r="G118" s="14">
        <v>12726040.277000001</v>
      </c>
    </row>
    <row r="119" spans="1:47" x14ac:dyDescent="0.2">
      <c r="A119" t="s">
        <v>1344</v>
      </c>
      <c r="B119" s="19">
        <v>-4396000</v>
      </c>
      <c r="I119" s="19">
        <v>-3073000</v>
      </c>
      <c r="J119" s="19">
        <v>-1548000</v>
      </c>
      <c r="K119" s="19">
        <v>-4558000</v>
      </c>
      <c r="L119" s="19">
        <v>-1302000</v>
      </c>
      <c r="M119" s="19">
        <v>-876000</v>
      </c>
      <c r="N119" s="19">
        <v>1087000</v>
      </c>
      <c r="O119" s="19">
        <v>766000</v>
      </c>
      <c r="P119" s="19">
        <v>-2041000</v>
      </c>
    </row>
    <row r="120" spans="1:47" x14ac:dyDescent="0.2">
      <c r="A120" s="46" t="s">
        <v>1411</v>
      </c>
      <c r="B120" s="19"/>
      <c r="C120" s="48" t="e">
        <f t="shared" ref="C120:AU120" si="44">C119/C$3</f>
        <v>#DIV/0!</v>
      </c>
      <c r="D120" s="48" t="e">
        <f t="shared" si="44"/>
        <v>#DIV/0!</v>
      </c>
      <c r="E120" s="48">
        <f t="shared" si="44"/>
        <v>0</v>
      </c>
      <c r="F120" s="48">
        <f t="shared" si="44"/>
        <v>0</v>
      </c>
      <c r="G120" s="48">
        <f t="shared" si="44"/>
        <v>0</v>
      </c>
      <c r="H120" s="48">
        <f t="shared" si="44"/>
        <v>0</v>
      </c>
      <c r="I120" s="48">
        <f t="shared" si="44"/>
        <v>-0.17922471766307535</v>
      </c>
      <c r="J120" s="48">
        <f t="shared" si="44"/>
        <v>-0.10703963948783579</v>
      </c>
      <c r="K120" s="48">
        <f t="shared" si="44"/>
        <v>-0.4960209004207401</v>
      </c>
      <c r="L120" s="48">
        <f t="shared" si="44"/>
        <v>-2.8184854025791208E-2</v>
      </c>
      <c r="M120" s="48">
        <f t="shared" si="44"/>
        <v>-1.3765985136308825E-3</v>
      </c>
      <c r="N120" s="48">
        <f t="shared" si="44"/>
        <v>9.0346858969514478E-3</v>
      </c>
      <c r="O120" s="48">
        <f t="shared" si="44"/>
        <v>4.5534186614018764E-2</v>
      </c>
      <c r="P120" s="48">
        <f t="shared" si="44"/>
        <v>-7.3068822525102411E-2</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1304</v>
      </c>
      <c r="B121" s="19">
        <v>-197249000</v>
      </c>
      <c r="C121" s="14">
        <v>-22422396.475000001</v>
      </c>
      <c r="D121" s="14">
        <v>-19462004.390999999</v>
      </c>
      <c r="E121" s="14">
        <v>-37034991.300999999</v>
      </c>
      <c r="F121" s="19">
        <v>-50312000</v>
      </c>
      <c r="G121" s="19">
        <v>-83262000</v>
      </c>
      <c r="H121" s="19">
        <v>-72229000</v>
      </c>
      <c r="I121" s="19">
        <v>-79459000</v>
      </c>
      <c r="J121" s="19">
        <v>-83073000</v>
      </c>
      <c r="K121" s="19">
        <v>-124201000</v>
      </c>
      <c r="L121" s="19">
        <v>-141443000</v>
      </c>
      <c r="M121" s="19">
        <v>332806000</v>
      </c>
      <c r="N121" s="19">
        <v>-128259000</v>
      </c>
      <c r="O121" s="19">
        <v>-306557000</v>
      </c>
      <c r="P121" s="19">
        <v>-237127000</v>
      </c>
    </row>
    <row r="122" spans="1:47" x14ac:dyDescent="0.2">
      <c r="A122" t="s">
        <v>1305</v>
      </c>
      <c r="B122" s="19">
        <v>1746000</v>
      </c>
      <c r="C122">
        <v>0</v>
      </c>
      <c r="D122">
        <v>0</v>
      </c>
      <c r="E122">
        <v>0</v>
      </c>
      <c r="F122" s="19">
        <v>-535000</v>
      </c>
      <c r="G122" s="19">
        <v>-1179000</v>
      </c>
      <c r="H122" s="19">
        <v>1145000</v>
      </c>
      <c r="I122" s="19">
        <v>-199000</v>
      </c>
      <c r="J122" s="19">
        <v>231000</v>
      </c>
      <c r="K122">
        <v>0</v>
      </c>
      <c r="L122" s="19">
        <v>-16419000</v>
      </c>
      <c r="M122" s="19">
        <v>3217000</v>
      </c>
      <c r="N122" s="19">
        <v>-1470000</v>
      </c>
      <c r="O122" s="19">
        <v>1921000</v>
      </c>
      <c r="P122" s="19">
        <v>2429000</v>
      </c>
    </row>
    <row r="123" spans="1:47" x14ac:dyDescent="0.2">
      <c r="A123" t="s">
        <v>1306</v>
      </c>
      <c r="B123" s="19">
        <v>-198995000</v>
      </c>
      <c r="C123" s="14">
        <v>-22422396.475000001</v>
      </c>
      <c r="D123" s="14">
        <v>-19462004.390999999</v>
      </c>
      <c r="E123" s="14">
        <v>-37034991.300999999</v>
      </c>
      <c r="F123" s="19">
        <v>-49777000</v>
      </c>
      <c r="G123" s="19">
        <v>-82083000</v>
      </c>
      <c r="H123" s="19">
        <v>-73374000</v>
      </c>
      <c r="I123" s="19">
        <v>-79260000</v>
      </c>
      <c r="J123" s="19">
        <v>-83304000</v>
      </c>
      <c r="K123" s="19">
        <v>-124201000</v>
      </c>
      <c r="L123" s="19">
        <v>-125024000</v>
      </c>
      <c r="M123" s="19">
        <v>329589000</v>
      </c>
      <c r="N123" s="19">
        <v>-126789000</v>
      </c>
      <c r="O123" s="19">
        <v>-308478000</v>
      </c>
      <c r="P123" s="19">
        <v>-239556000</v>
      </c>
    </row>
    <row r="124" spans="1:47" x14ac:dyDescent="0.2">
      <c r="A124" t="s">
        <v>1345</v>
      </c>
      <c r="B124" s="19">
        <v>-198995000</v>
      </c>
      <c r="C124" s="14">
        <v>-22422396.475000001</v>
      </c>
      <c r="D124" s="14">
        <v>-19462004.390999999</v>
      </c>
      <c r="E124" s="14">
        <v>-37034991.300999999</v>
      </c>
      <c r="F124" s="19">
        <v>-49777000</v>
      </c>
      <c r="G124" s="19">
        <v>-82083000</v>
      </c>
      <c r="H124" s="19">
        <v>-73374000</v>
      </c>
      <c r="I124" s="19">
        <v>-79260000</v>
      </c>
      <c r="J124" s="19">
        <v>-83304000</v>
      </c>
      <c r="K124" s="19">
        <v>-124201000</v>
      </c>
      <c r="L124" s="19">
        <v>-125024000</v>
      </c>
      <c r="M124" s="19">
        <v>329589000</v>
      </c>
      <c r="N124" s="19">
        <v>-126789000</v>
      </c>
      <c r="O124" s="19">
        <v>-308478000</v>
      </c>
      <c r="P124" s="19">
        <v>-239556000</v>
      </c>
    </row>
    <row r="125" spans="1:47" x14ac:dyDescent="0.2">
      <c r="A125" t="s">
        <v>1346</v>
      </c>
      <c r="B125" s="19">
        <v>-198995000</v>
      </c>
      <c r="C125" s="14">
        <v>-22422396.475000001</v>
      </c>
      <c r="D125" s="14">
        <v>-19462004.390999999</v>
      </c>
      <c r="E125" s="14">
        <v>-37034991.300999999</v>
      </c>
      <c r="F125" s="19">
        <v>-49777000</v>
      </c>
      <c r="G125" s="19">
        <v>-82083000</v>
      </c>
      <c r="H125" s="19">
        <v>-73374000</v>
      </c>
      <c r="I125" s="19">
        <v>-79260000</v>
      </c>
      <c r="J125" s="19">
        <v>-83304000</v>
      </c>
      <c r="K125" s="19">
        <v>-124201000</v>
      </c>
      <c r="L125" s="19">
        <v>-125024000</v>
      </c>
      <c r="M125" s="19">
        <v>329589000</v>
      </c>
      <c r="N125" s="19">
        <v>-126789000</v>
      </c>
      <c r="O125" s="19">
        <v>-308478000</v>
      </c>
      <c r="P125" s="19">
        <v>-239556000</v>
      </c>
    </row>
    <row r="126" spans="1:47" x14ac:dyDescent="0.2">
      <c r="A126" t="s">
        <v>1347</v>
      </c>
      <c r="B126" s="19">
        <v>-198995000</v>
      </c>
      <c r="C126" s="14">
        <v>-22422396.475000001</v>
      </c>
      <c r="D126" s="14">
        <v>-19462004.390999999</v>
      </c>
      <c r="E126" s="14">
        <v>-37034991.300999999</v>
      </c>
      <c r="F126" s="19">
        <v>-49777000</v>
      </c>
      <c r="G126" s="19">
        <v>-82083000</v>
      </c>
      <c r="H126" s="19">
        <v>-73374000</v>
      </c>
      <c r="I126" s="19">
        <v>-79260000</v>
      </c>
      <c r="J126" s="19">
        <v>-83304000</v>
      </c>
      <c r="K126" s="19">
        <v>-124201000</v>
      </c>
      <c r="L126" s="19">
        <v>-125024000</v>
      </c>
      <c r="M126" s="19">
        <v>329589000</v>
      </c>
      <c r="N126" s="19">
        <v>-126789000</v>
      </c>
      <c r="O126" s="19">
        <v>-308478000</v>
      </c>
      <c r="P126" s="19">
        <v>-239556000</v>
      </c>
    </row>
    <row r="127" spans="1:47" x14ac:dyDescent="0.2">
      <c r="A127" t="s">
        <v>1312</v>
      </c>
      <c r="B127" s="19">
        <v>-198995000</v>
      </c>
      <c r="C127" s="14">
        <v>-22422396.475000001</v>
      </c>
      <c r="D127" s="14">
        <v>-19462004.390999999</v>
      </c>
      <c r="E127" s="14">
        <v>-37034991.300999999</v>
      </c>
      <c r="F127" s="19">
        <v>-49777000</v>
      </c>
      <c r="G127" s="19">
        <v>-82083000</v>
      </c>
      <c r="H127" s="19">
        <v>-73374000</v>
      </c>
      <c r="I127" s="19">
        <v>-79260000</v>
      </c>
      <c r="J127" s="19">
        <v>-83304000</v>
      </c>
      <c r="K127" s="19">
        <v>-124201000</v>
      </c>
      <c r="L127" s="19">
        <v>-125024000</v>
      </c>
      <c r="M127" s="19">
        <v>329589000</v>
      </c>
      <c r="N127" s="19">
        <v>-126789000</v>
      </c>
      <c r="O127" s="19">
        <v>-308478000</v>
      </c>
      <c r="P127" s="19">
        <v>-239556000</v>
      </c>
    </row>
    <row r="128" spans="1:47" x14ac:dyDescent="0.2">
      <c r="A128" t="s">
        <v>1313</v>
      </c>
      <c r="B128">
        <v>-3.9</v>
      </c>
      <c r="C128">
        <v>-1.274</v>
      </c>
      <c r="D128">
        <v>-1.1060000000000001</v>
      </c>
      <c r="E128">
        <v>-2.105</v>
      </c>
      <c r="F128">
        <v>-2.6269999999999998</v>
      </c>
      <c r="G128">
        <v>-3.5419999999999998</v>
      </c>
      <c r="H128">
        <v>-2.93</v>
      </c>
      <c r="I128">
        <v>-2.98</v>
      </c>
      <c r="J128">
        <v>-2.34</v>
      </c>
      <c r="K128">
        <v>-3.11</v>
      </c>
      <c r="L128">
        <v>-2.81</v>
      </c>
      <c r="M128">
        <v>7.17</v>
      </c>
      <c r="N128">
        <v>-2.71</v>
      </c>
      <c r="O128">
        <v>-6.47</v>
      </c>
      <c r="P128">
        <v>-4.92</v>
      </c>
    </row>
    <row r="129" spans="1:47" x14ac:dyDescent="0.2">
      <c r="A129" t="s">
        <v>1314</v>
      </c>
      <c r="B129">
        <v>-3.9</v>
      </c>
      <c r="C129">
        <v>-1.274</v>
      </c>
      <c r="D129">
        <v>-1.1060000000000001</v>
      </c>
      <c r="E129">
        <v>-2.105</v>
      </c>
      <c r="F129">
        <v>-2.6269999999999998</v>
      </c>
      <c r="G129">
        <v>-3.5419999999999998</v>
      </c>
      <c r="H129">
        <v>-2.93</v>
      </c>
      <c r="I129">
        <v>-2.98</v>
      </c>
      <c r="J129">
        <v>-2.34</v>
      </c>
      <c r="K129">
        <v>-3.11</v>
      </c>
      <c r="L129">
        <v>-2.81</v>
      </c>
      <c r="M129">
        <v>7.04</v>
      </c>
      <c r="N129">
        <v>-2.71</v>
      </c>
      <c r="O129">
        <v>-6.47</v>
      </c>
      <c r="P129">
        <v>-4.92</v>
      </c>
    </row>
    <row r="130" spans="1:47" x14ac:dyDescent="0.2">
      <c r="A130" t="s">
        <v>1315</v>
      </c>
      <c r="B130" s="19">
        <v>51667603</v>
      </c>
      <c r="C130" s="19">
        <v>17594906</v>
      </c>
      <c r="D130" s="19">
        <v>17594906</v>
      </c>
      <c r="E130" s="19">
        <v>17594906</v>
      </c>
      <c r="F130" s="19">
        <v>17121000</v>
      </c>
      <c r="G130" s="19">
        <v>22061728</v>
      </c>
      <c r="H130" s="19">
        <v>25036465</v>
      </c>
      <c r="I130" s="19">
        <v>26984183</v>
      </c>
      <c r="J130" s="19">
        <v>35639745</v>
      </c>
      <c r="K130" s="19">
        <v>39999450</v>
      </c>
      <c r="L130" s="19">
        <v>44466365</v>
      </c>
      <c r="M130" s="19">
        <v>45986467</v>
      </c>
      <c r="N130" s="19">
        <v>46735045</v>
      </c>
      <c r="O130" s="19">
        <v>47670986</v>
      </c>
      <c r="P130" s="19">
        <v>48649129</v>
      </c>
    </row>
    <row r="131" spans="1:47" x14ac:dyDescent="0.2">
      <c r="A131" t="s">
        <v>1316</v>
      </c>
      <c r="B131" s="19">
        <v>51667603</v>
      </c>
      <c r="C131" s="19">
        <v>17594906</v>
      </c>
      <c r="D131" s="19">
        <v>17594906</v>
      </c>
      <c r="E131" s="19">
        <v>17594906</v>
      </c>
      <c r="F131" s="19">
        <v>17121000</v>
      </c>
      <c r="G131" s="19">
        <v>22061728</v>
      </c>
      <c r="H131" s="19">
        <v>25036465</v>
      </c>
      <c r="I131" s="19">
        <v>26984183</v>
      </c>
      <c r="J131" s="19">
        <v>35639745</v>
      </c>
      <c r="K131" s="19">
        <v>39999450</v>
      </c>
      <c r="L131" s="19">
        <v>44466365</v>
      </c>
      <c r="M131" s="19">
        <v>46840972</v>
      </c>
      <c r="N131" s="19">
        <v>46735045</v>
      </c>
      <c r="O131" s="19">
        <v>47670986</v>
      </c>
      <c r="P131" s="19">
        <v>48649129</v>
      </c>
    </row>
    <row r="132" spans="1:47" x14ac:dyDescent="0.2">
      <c r="A132" t="s">
        <v>1317</v>
      </c>
      <c r="B132" s="19">
        <v>-169252000</v>
      </c>
      <c r="C132" s="14">
        <v>-22216317.802000001</v>
      </c>
      <c r="D132" s="14">
        <v>-18767688.522999998</v>
      </c>
      <c r="E132" s="14">
        <v>-31117954.100000001</v>
      </c>
      <c r="F132" s="19">
        <v>-53682000</v>
      </c>
      <c r="G132" s="19">
        <v>-71151000</v>
      </c>
      <c r="H132" s="19">
        <v>-71946000</v>
      </c>
      <c r="I132" s="19">
        <v>-71343000</v>
      </c>
      <c r="J132" s="19">
        <v>-88232000</v>
      </c>
      <c r="K132" s="19">
        <v>-121140000</v>
      </c>
      <c r="L132" s="19">
        <v>-125426000</v>
      </c>
      <c r="M132" s="19">
        <v>310618000</v>
      </c>
      <c r="N132" s="19">
        <v>-143159000</v>
      </c>
      <c r="O132" s="19">
        <v>-282871000</v>
      </c>
      <c r="P132" s="19">
        <v>-184294000</v>
      </c>
    </row>
    <row r="133" spans="1:47" x14ac:dyDescent="0.2">
      <c r="A133" t="s">
        <v>1363</v>
      </c>
      <c r="N133" s="19">
        <v>820000</v>
      </c>
      <c r="O133" s="19">
        <v>900000</v>
      </c>
      <c r="P133" s="19">
        <v>1358000</v>
      </c>
    </row>
    <row r="134" spans="1:47" x14ac:dyDescent="0.2">
      <c r="A134" t="s">
        <v>1318</v>
      </c>
      <c r="B134" s="19">
        <v>183970000</v>
      </c>
      <c r="C134" s="14">
        <v>22216317.802000001</v>
      </c>
      <c r="D134" s="14">
        <v>18767688.522999998</v>
      </c>
      <c r="E134" s="14">
        <v>35181860.862999998</v>
      </c>
      <c r="F134" s="19">
        <v>59823000</v>
      </c>
      <c r="G134" s="19">
        <v>81729000</v>
      </c>
      <c r="H134" s="19">
        <v>97044000</v>
      </c>
      <c r="I134" s="19">
        <v>81377000</v>
      </c>
      <c r="J134" s="19">
        <v>97968000</v>
      </c>
      <c r="K134" s="19">
        <v>126393000</v>
      </c>
      <c r="L134" s="19">
        <v>161638000</v>
      </c>
      <c r="M134" s="19">
        <v>212508000</v>
      </c>
      <c r="N134" s="19">
        <v>250729000</v>
      </c>
      <c r="O134" s="19">
        <v>298329000</v>
      </c>
      <c r="P134" s="19">
        <v>208149000</v>
      </c>
    </row>
    <row r="135" spans="1:47" x14ac:dyDescent="0.2">
      <c r="A135" t="s">
        <v>1319</v>
      </c>
      <c r="B135" s="19">
        <v>-198995000</v>
      </c>
      <c r="C135" s="14">
        <v>-22422396.475000001</v>
      </c>
      <c r="D135" s="14">
        <v>-19462004.390999999</v>
      </c>
      <c r="E135" s="14">
        <v>-37034991.300999999</v>
      </c>
      <c r="F135" s="19">
        <v>-49777000</v>
      </c>
      <c r="G135" s="19">
        <v>-82083000</v>
      </c>
      <c r="H135" s="19">
        <v>-73374000</v>
      </c>
      <c r="I135" s="19">
        <v>-79260000</v>
      </c>
      <c r="J135" s="19">
        <v>-83304000</v>
      </c>
      <c r="K135" s="19">
        <v>-124201000</v>
      </c>
      <c r="L135" s="19">
        <v>-125024000</v>
      </c>
      <c r="M135" s="19">
        <v>329589000</v>
      </c>
      <c r="N135" s="19">
        <v>-126789000</v>
      </c>
      <c r="O135" s="19">
        <v>-308478000</v>
      </c>
      <c r="P135" s="19">
        <v>-239556000</v>
      </c>
    </row>
    <row r="136" spans="1:47" x14ac:dyDescent="0.2">
      <c r="A136" t="s">
        <v>1320</v>
      </c>
      <c r="B136" s="19">
        <v>-215477788</v>
      </c>
      <c r="C136" s="14">
        <v>-22690687.577</v>
      </c>
      <c r="D136" s="14">
        <v>-18848361.414999999</v>
      </c>
      <c r="E136" s="14">
        <v>-32275124.969000001</v>
      </c>
      <c r="F136" s="14">
        <v>-54891034.684</v>
      </c>
      <c r="G136" s="14">
        <v>-72559786.768999994</v>
      </c>
      <c r="H136" s="19">
        <v>-74738250</v>
      </c>
      <c r="I136" s="14">
        <v>-73516420.544</v>
      </c>
      <c r="J136" s="19">
        <v>-86746500</v>
      </c>
      <c r="K136" s="19">
        <v>-123933000</v>
      </c>
      <c r="L136" s="14">
        <v>-113418157.92900001</v>
      </c>
      <c r="M136" s="14">
        <v>300374155.616</v>
      </c>
      <c r="N136" s="14">
        <v>-152525608.074</v>
      </c>
      <c r="O136" s="19">
        <v>-306369236</v>
      </c>
      <c r="P136" s="19">
        <v>-230852340</v>
      </c>
    </row>
    <row r="137" spans="1:47" x14ac:dyDescent="0.2">
      <c r="A137" t="s">
        <v>1321</v>
      </c>
      <c r="B137" s="19">
        <v>16753000</v>
      </c>
      <c r="C137" s="14">
        <v>90726.46</v>
      </c>
      <c r="D137" s="14">
        <v>29095.141</v>
      </c>
      <c r="E137" s="14">
        <v>80090.585000000006</v>
      </c>
      <c r="F137" s="19">
        <v>220000</v>
      </c>
      <c r="G137" s="19">
        <v>121000</v>
      </c>
      <c r="H137" s="19">
        <v>70000</v>
      </c>
      <c r="I137" s="19">
        <v>117000</v>
      </c>
      <c r="J137" s="19">
        <v>2729000</v>
      </c>
      <c r="K137" s="19">
        <v>3547000</v>
      </c>
      <c r="L137" s="19">
        <v>938000</v>
      </c>
      <c r="M137" s="19">
        <v>162000</v>
      </c>
      <c r="N137" s="19">
        <v>609000</v>
      </c>
      <c r="O137" s="19">
        <v>19562000</v>
      </c>
      <c r="P137" s="19">
        <v>21415000</v>
      </c>
    </row>
    <row r="138" spans="1:47" x14ac:dyDescent="0.2">
      <c r="A138" t="s">
        <v>1322</v>
      </c>
      <c r="B138" s="19">
        <v>62187000</v>
      </c>
      <c r="C138" s="14">
        <v>509364.26699999999</v>
      </c>
      <c r="D138" s="14">
        <v>109768.03200000001</v>
      </c>
      <c r="E138" s="14">
        <v>1237261.4539999999</v>
      </c>
      <c r="F138" s="19">
        <v>2019000</v>
      </c>
      <c r="G138" s="19">
        <v>2572000</v>
      </c>
      <c r="H138" s="19">
        <v>2172000</v>
      </c>
      <c r="I138" s="19">
        <v>2232000</v>
      </c>
      <c r="J138" s="19">
        <v>2160000</v>
      </c>
      <c r="K138" s="19">
        <v>3810000</v>
      </c>
      <c r="L138" s="19">
        <v>3825000</v>
      </c>
      <c r="M138" s="19">
        <v>7474000</v>
      </c>
      <c r="N138" s="19">
        <v>11704000</v>
      </c>
      <c r="O138" s="19">
        <v>41557000</v>
      </c>
      <c r="P138" s="19">
        <v>63741000</v>
      </c>
    </row>
    <row r="139" spans="1:47" x14ac:dyDescent="0.2">
      <c r="A139" t="s">
        <v>1323</v>
      </c>
      <c r="B139" s="19">
        <v>-45434000</v>
      </c>
      <c r="C139" s="14">
        <v>-473073.68300000002</v>
      </c>
      <c r="D139" s="14">
        <v>-80672.891000000003</v>
      </c>
      <c r="E139" s="14">
        <v>-1157170.8689999999</v>
      </c>
      <c r="F139" s="19">
        <v>-1799000</v>
      </c>
      <c r="G139" s="19">
        <v>-2451000</v>
      </c>
      <c r="H139" s="19">
        <v>-2102000</v>
      </c>
      <c r="I139" s="19">
        <v>-2358000</v>
      </c>
      <c r="J139" s="19">
        <v>569000</v>
      </c>
      <c r="K139" s="19">
        <v>-263000</v>
      </c>
      <c r="L139" s="19">
        <v>-2887000</v>
      </c>
      <c r="M139" s="19">
        <v>-7312000</v>
      </c>
      <c r="N139" s="19">
        <v>-11095000</v>
      </c>
      <c r="O139" s="19">
        <v>-21995000</v>
      </c>
      <c r="P139" s="19">
        <v>-42326000</v>
      </c>
    </row>
    <row r="140" spans="1:47" x14ac:dyDescent="0.2">
      <c r="A140" t="s">
        <v>1281</v>
      </c>
      <c r="B140" s="19">
        <v>-135062000</v>
      </c>
      <c r="C140" s="14">
        <v>-21913032.208000001</v>
      </c>
      <c r="D140" s="14">
        <v>-19352236.357999999</v>
      </c>
      <c r="E140" s="14">
        <v>-35797729.846000001</v>
      </c>
      <c r="F140" s="19">
        <v>-48293000</v>
      </c>
      <c r="G140" s="19">
        <v>-80690000</v>
      </c>
      <c r="H140" s="19">
        <v>-70057000</v>
      </c>
      <c r="I140" s="19">
        <v>-77227000</v>
      </c>
      <c r="J140" s="19">
        <v>-80913000</v>
      </c>
      <c r="K140" s="19">
        <v>-120391000</v>
      </c>
      <c r="L140" s="19">
        <v>-137618000</v>
      </c>
      <c r="M140" s="19">
        <v>340280000</v>
      </c>
      <c r="N140" s="19">
        <v>-116555000</v>
      </c>
      <c r="O140" s="19">
        <v>-265000000</v>
      </c>
      <c r="P140" s="19">
        <v>-173386000</v>
      </c>
    </row>
    <row r="141" spans="1:47" x14ac:dyDescent="0.2">
      <c r="A141" t="s">
        <v>1278</v>
      </c>
      <c r="B141" s="19">
        <v>-119563000</v>
      </c>
      <c r="C141" s="14">
        <v>-21148337.761999998</v>
      </c>
      <c r="D141" s="14">
        <v>-18627502.842999998</v>
      </c>
      <c r="E141" s="14">
        <v>-35058963.240999997</v>
      </c>
      <c r="F141" s="19">
        <v>-45713000</v>
      </c>
      <c r="G141" s="19">
        <v>-74366000</v>
      </c>
      <c r="H141" s="19">
        <v>-63968000</v>
      </c>
      <c r="I141" s="19">
        <v>-69684000</v>
      </c>
      <c r="J141" s="19">
        <v>-68498000</v>
      </c>
      <c r="K141" s="19">
        <v>-113722000</v>
      </c>
      <c r="L141" s="19">
        <v>-126970000</v>
      </c>
      <c r="M141" s="19">
        <v>347579000</v>
      </c>
      <c r="N141" s="19">
        <v>-108018000</v>
      </c>
      <c r="O141" s="19">
        <v>-253100000</v>
      </c>
      <c r="P141" s="19">
        <v>-160745000</v>
      </c>
    </row>
    <row r="142" spans="1:47" x14ac:dyDescent="0.2">
      <c r="A142" t="s">
        <v>1364</v>
      </c>
      <c r="B142" s="19"/>
      <c r="C142">
        <v>0</v>
      </c>
      <c r="D142">
        <v>0</v>
      </c>
      <c r="E142" s="14">
        <v>1104697.727</v>
      </c>
      <c r="F142">
        <v>0</v>
      </c>
      <c r="G142" s="14">
        <v>638488.61899999995</v>
      </c>
      <c r="J142" s="19"/>
      <c r="K142" s="19"/>
      <c r="L142" s="19"/>
      <c r="M142" s="19"/>
      <c r="N142" s="19"/>
      <c r="O142" s="19"/>
      <c r="P142" s="19"/>
    </row>
    <row r="143" spans="1:47" x14ac:dyDescent="0.2">
      <c r="A143" t="s">
        <v>1324</v>
      </c>
      <c r="B143" s="19">
        <v>15499000000</v>
      </c>
      <c r="C143" s="14">
        <v>764694.446</v>
      </c>
      <c r="D143" s="14">
        <v>724733.51500000001</v>
      </c>
      <c r="E143" s="14">
        <v>738766.60499999998</v>
      </c>
      <c r="F143" s="19">
        <v>2580000</v>
      </c>
      <c r="G143" s="19">
        <v>6324000</v>
      </c>
      <c r="H143" s="19">
        <v>6089000</v>
      </c>
      <c r="I143" s="19">
        <v>7543000</v>
      </c>
      <c r="J143" s="19">
        <v>12415000000</v>
      </c>
      <c r="K143" s="19">
        <v>6669000000</v>
      </c>
      <c r="L143" s="19">
        <v>10648000000</v>
      </c>
      <c r="M143" s="19">
        <v>7299000000</v>
      </c>
      <c r="N143" s="19">
        <v>8537000000</v>
      </c>
      <c r="O143" s="19">
        <v>11900000000</v>
      </c>
      <c r="P143" s="19">
        <v>12641000000</v>
      </c>
    </row>
    <row r="144" spans="1:47" x14ac:dyDescent="0.2">
      <c r="A144" s="46" t="s">
        <v>1412</v>
      </c>
      <c r="B144" s="19"/>
      <c r="C144" s="48">
        <f t="shared" ref="C144:AU144" si="45">IFERROR(C143/C$3,0)</f>
        <v>0</v>
      </c>
      <c r="D144" s="48">
        <f t="shared" si="45"/>
        <v>0</v>
      </c>
      <c r="E144" s="48">
        <f t="shared" si="45"/>
        <v>0.13154367001286391</v>
      </c>
      <c r="F144" s="48">
        <f t="shared" si="45"/>
        <v>0.30881277041071065</v>
      </c>
      <c r="G144" s="48">
        <f t="shared" si="45"/>
        <v>0.43983889432964784</v>
      </c>
      <c r="H144" s="48">
        <f t="shared" si="45"/>
        <v>0.18093460547301543</v>
      </c>
      <c r="I144" s="48">
        <f t="shared" si="45"/>
        <v>0.43992582015378373</v>
      </c>
      <c r="J144" s="48">
        <f t="shared" si="45"/>
        <v>858.46067457460038</v>
      </c>
      <c r="K144" s="48">
        <f t="shared" si="45"/>
        <v>725.74887777663798</v>
      </c>
      <c r="L144" s="48">
        <f t="shared" si="45"/>
        <v>230.50101817713119</v>
      </c>
      <c r="M144" s="48">
        <f t="shared" si="45"/>
        <v>11.470082820766908</v>
      </c>
      <c r="N144" s="48">
        <f t="shared" si="45"/>
        <v>70.955946184245178</v>
      </c>
      <c r="O144" s="48">
        <f t="shared" si="45"/>
        <v>707.38488342927326</v>
      </c>
      <c r="P144" s="48">
        <f t="shared" si="45"/>
        <v>452.55413304253779</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1326</v>
      </c>
      <c r="B145" s="19">
        <v>22214000</v>
      </c>
      <c r="C145" s="14">
        <v>268291.10200000001</v>
      </c>
      <c r="D145" s="14">
        <v>-613642.97600000002</v>
      </c>
      <c r="E145" s="14">
        <v>-4759866.3320000004</v>
      </c>
      <c r="F145" s="19">
        <v>5169000</v>
      </c>
      <c r="G145" s="19">
        <v>-9660000</v>
      </c>
      <c r="H145" s="19">
        <v>1819000</v>
      </c>
      <c r="I145" s="19">
        <v>-5758000</v>
      </c>
      <c r="J145" s="19">
        <v>4590000</v>
      </c>
      <c r="K145" s="19">
        <v>-268000</v>
      </c>
      <c r="L145" s="19">
        <v>-13130000</v>
      </c>
      <c r="M145" s="19">
        <v>29500000</v>
      </c>
      <c r="N145" s="19">
        <v>26035000</v>
      </c>
      <c r="O145" s="19">
        <v>-2842000</v>
      </c>
      <c r="P145" s="19">
        <v>-11730000</v>
      </c>
    </row>
    <row r="146" spans="1:47" x14ac:dyDescent="0.2">
      <c r="A146" t="s">
        <v>1327</v>
      </c>
      <c r="B146" s="19">
        <v>22214000</v>
      </c>
      <c r="C146" s="14">
        <v>268291.10200000001</v>
      </c>
      <c r="D146" s="14">
        <v>-613642.97600000002</v>
      </c>
      <c r="E146" s="14">
        <v>-4759866.3320000004</v>
      </c>
      <c r="F146" s="19">
        <v>5169000</v>
      </c>
      <c r="G146" s="19">
        <v>-9660000</v>
      </c>
      <c r="H146" s="19">
        <v>1819000</v>
      </c>
      <c r="I146" s="19">
        <v>-5758000</v>
      </c>
      <c r="J146" s="19">
        <v>4590000</v>
      </c>
      <c r="K146" s="19">
        <v>-268000</v>
      </c>
      <c r="L146" s="19">
        <v>-13130000</v>
      </c>
      <c r="M146" s="19">
        <v>29500000</v>
      </c>
      <c r="N146" s="19">
        <v>26035000</v>
      </c>
      <c r="O146" s="19">
        <v>-2842000</v>
      </c>
      <c r="P146" s="19">
        <v>-11730000</v>
      </c>
    </row>
    <row r="147" spans="1:47" x14ac:dyDescent="0.2">
      <c r="A147" t="s">
        <v>1328</v>
      </c>
      <c r="B147" s="19">
        <v>-141777000</v>
      </c>
      <c r="C147" s="14">
        <v>-21416628.864</v>
      </c>
      <c r="D147" s="14">
        <v>-18013859.866999999</v>
      </c>
      <c r="E147" s="14">
        <v>-30299096.91</v>
      </c>
      <c r="F147" s="19">
        <v>-50882000</v>
      </c>
      <c r="G147" s="19">
        <v>-64706000</v>
      </c>
      <c r="H147" s="19">
        <v>-65787000</v>
      </c>
      <c r="I147" s="19">
        <v>-63926000</v>
      </c>
      <c r="J147" s="19">
        <v>-73088000</v>
      </c>
      <c r="K147" s="19">
        <v>-113454000</v>
      </c>
      <c r="L147" s="19">
        <v>-113840000</v>
      </c>
      <c r="M147" s="19">
        <v>318079000</v>
      </c>
      <c r="N147" s="19">
        <v>-134053000</v>
      </c>
      <c r="O147" s="19">
        <v>-250258000</v>
      </c>
      <c r="P147" s="19">
        <v>-149015000</v>
      </c>
    </row>
    <row r="148" spans="1:47" x14ac:dyDescent="0.2">
      <c r="A148" t="s">
        <v>1329</v>
      </c>
      <c r="B148">
        <v>0.25800000000000001</v>
      </c>
      <c r="C148">
        <v>0</v>
      </c>
      <c r="D148">
        <v>0</v>
      </c>
      <c r="E148">
        <v>0</v>
      </c>
      <c r="F148">
        <v>1.0999999999999999E-2</v>
      </c>
      <c r="G148">
        <v>1.4E-2</v>
      </c>
      <c r="H148">
        <v>0.25</v>
      </c>
      <c r="I148">
        <v>3.0000000000000001E-3</v>
      </c>
      <c r="J148">
        <v>0.25</v>
      </c>
      <c r="K148">
        <v>0</v>
      </c>
      <c r="L148">
        <v>0.11600000000000001</v>
      </c>
      <c r="M148">
        <v>0.01</v>
      </c>
      <c r="N148">
        <v>1.0999999999999999E-2</v>
      </c>
      <c r="O148">
        <v>0.25800000000000001</v>
      </c>
      <c r="P148">
        <v>0.25800000000000001</v>
      </c>
    </row>
    <row r="150" spans="1:47" x14ac:dyDescent="0.2">
      <c r="A150" t="s">
        <v>1330</v>
      </c>
      <c r="B150" s="19">
        <v>5731212</v>
      </c>
      <c r="C150">
        <v>0</v>
      </c>
      <c r="D150">
        <v>0</v>
      </c>
      <c r="E150">
        <v>0</v>
      </c>
      <c r="F150" s="14">
        <v>54965.315999999999</v>
      </c>
      <c r="G150" s="14">
        <v>-136786.769</v>
      </c>
      <c r="H150" s="19">
        <v>454750</v>
      </c>
      <c r="I150" s="14">
        <v>-14420.544</v>
      </c>
      <c r="J150" s="19">
        <v>1147500</v>
      </c>
      <c r="K150">
        <v>0</v>
      </c>
      <c r="L150" s="14">
        <v>-1524157.929</v>
      </c>
      <c r="M150" s="14">
        <v>285155.61599999998</v>
      </c>
      <c r="N150" s="14">
        <v>298391.92599999998</v>
      </c>
      <c r="O150" s="19">
        <v>-733236</v>
      </c>
      <c r="P150" s="19">
        <v>-3026340</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x14ac:dyDescent="0.2">
      <c r="A152" t="s">
        <v>1331</v>
      </c>
      <c r="B152">
        <v>21178</v>
      </c>
      <c r="C152">
        <v>139.97999999999999</v>
      </c>
      <c r="D152">
        <v>14907.29</v>
      </c>
      <c r="E152">
        <v>46455.3</v>
      </c>
      <c r="F152">
        <v>94393</v>
      </c>
      <c r="G152">
        <v>160691</v>
      </c>
      <c r="H152">
        <v>2445</v>
      </c>
      <c r="I152">
        <v>90074</v>
      </c>
      <c r="J152">
        <v>157961</v>
      </c>
      <c r="K152">
        <v>248821</v>
      </c>
      <c r="L152">
        <v>7444</v>
      </c>
      <c r="M152">
        <v>94858</v>
      </c>
      <c r="N152">
        <v>1445</v>
      </c>
      <c r="O152">
        <v>362721</v>
      </c>
      <c r="P152">
        <v>-59486</v>
      </c>
    </row>
    <row r="153" spans="1:47" ht="18" x14ac:dyDescent="0.2">
      <c r="A153" s="22" t="s">
        <v>1402</v>
      </c>
      <c r="B153">
        <v>-9127</v>
      </c>
      <c r="C153">
        <v>-400.49</v>
      </c>
      <c r="D153">
        <v>-1249.77</v>
      </c>
      <c r="E153">
        <v>-8268.66</v>
      </c>
      <c r="F153">
        <v>-22494</v>
      </c>
      <c r="G153">
        <v>-8022</v>
      </c>
      <c r="H153">
        <v>-17172</v>
      </c>
      <c r="I153">
        <v>-5583</v>
      </c>
      <c r="J153">
        <v>-4245</v>
      </c>
      <c r="K153">
        <v>-6647</v>
      </c>
      <c r="L153">
        <v>-9484</v>
      </c>
      <c r="M153">
        <v>-17438</v>
      </c>
      <c r="N153">
        <v>-17688</v>
      </c>
      <c r="O153">
        <v>-7154</v>
      </c>
      <c r="P153">
        <v>-11689</v>
      </c>
    </row>
    <row r="154" spans="1:47" ht="18" x14ac:dyDescent="0.2">
      <c r="A154" s="22"/>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P67">
    <sortCondition ref="C1:P1"/>
  </sortState>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C605-648F-524C-A153-7C74DCA0F7BB}">
  <dimension ref="A1:AU166"/>
  <sheetViews>
    <sheetView workbookViewId="0"/>
  </sheetViews>
  <sheetFormatPr baseColWidth="10" defaultRowHeight="16" x14ac:dyDescent="0.2"/>
  <cols>
    <col min="3" max="5" width="12.1640625" bestFit="1" customWidth="1"/>
    <col min="6" max="12" width="11.1640625" bestFit="1" customWidth="1"/>
    <col min="13" max="13" width="12.1640625" bestFit="1" customWidth="1"/>
    <col min="14" max="16" width="11.1640625" bestFit="1" customWidth="1"/>
    <col min="17" max="17" width="12.1640625" bestFit="1" customWidth="1"/>
    <col min="18" max="47" width="11" bestFit="1" customWidth="1"/>
  </cols>
  <sheetData>
    <row r="1" spans="1:47" x14ac:dyDescent="0.2">
      <c r="A1" t="s">
        <v>1283</v>
      </c>
      <c r="B1" t="s">
        <v>1284</v>
      </c>
      <c r="C1" s="17">
        <v>33238</v>
      </c>
      <c r="D1" s="17">
        <v>33603</v>
      </c>
      <c r="E1" s="17">
        <v>33969</v>
      </c>
      <c r="F1" s="17">
        <v>34334</v>
      </c>
      <c r="G1" s="17">
        <v>34699</v>
      </c>
      <c r="H1" s="17">
        <v>35064</v>
      </c>
      <c r="I1" s="17">
        <v>35430</v>
      </c>
      <c r="J1" s="17">
        <v>35795</v>
      </c>
      <c r="K1" s="17">
        <v>36160</v>
      </c>
      <c r="L1" s="17">
        <v>36525</v>
      </c>
      <c r="M1" s="17">
        <v>36891</v>
      </c>
      <c r="N1" s="17">
        <v>37256</v>
      </c>
      <c r="O1" s="17">
        <v>37621</v>
      </c>
      <c r="P1" s="17">
        <v>37986</v>
      </c>
      <c r="Q1" s="17">
        <v>38352</v>
      </c>
      <c r="R1" s="17">
        <v>38717</v>
      </c>
      <c r="S1" s="17">
        <v>39082</v>
      </c>
      <c r="T1" s="17">
        <v>39447</v>
      </c>
      <c r="U1" s="17">
        <v>39813</v>
      </c>
      <c r="V1" s="17">
        <v>40178</v>
      </c>
      <c r="W1" s="17">
        <v>40543</v>
      </c>
      <c r="X1" s="17">
        <v>40908</v>
      </c>
      <c r="Y1" s="17">
        <v>41274</v>
      </c>
      <c r="Z1" s="17">
        <v>41639</v>
      </c>
      <c r="AA1" s="17">
        <v>42004</v>
      </c>
      <c r="AB1" s="17">
        <v>42369</v>
      </c>
      <c r="AC1" s="17">
        <v>42735</v>
      </c>
      <c r="AD1" s="17">
        <v>43100</v>
      </c>
      <c r="AE1" s="17">
        <v>43465</v>
      </c>
      <c r="AF1" s="17">
        <v>43830</v>
      </c>
      <c r="AG1" s="17">
        <v>44196</v>
      </c>
      <c r="AH1" s="17">
        <v>44561</v>
      </c>
      <c r="AI1" s="17">
        <v>44926</v>
      </c>
      <c r="AJ1" s="17">
        <v>45291</v>
      </c>
      <c r="AK1" s="17">
        <v>45657</v>
      </c>
    </row>
    <row r="2" spans="1:47" x14ac:dyDescent="0.2">
      <c r="C2" s="41">
        <v>2.4979594237215133</v>
      </c>
      <c r="D2" s="41">
        <v>2.3643723840241488</v>
      </c>
      <c r="E2" s="41">
        <v>2.3044565146434199</v>
      </c>
      <c r="F2" s="41">
        <v>2.2317029969430759</v>
      </c>
      <c r="G2" s="41">
        <v>2.1768464659998794</v>
      </c>
      <c r="H2" s="41">
        <v>2.1175549280154469</v>
      </c>
      <c r="I2" s="41">
        <v>2.0612819312911972</v>
      </c>
      <c r="J2" s="41">
        <v>2.0004677128214259</v>
      </c>
      <c r="K2" s="41">
        <v>1.9695458430849915</v>
      </c>
      <c r="L2" s="41">
        <v>1.9371946917330496</v>
      </c>
      <c r="M2" s="41">
        <v>1.8855311385371321</v>
      </c>
      <c r="N2" s="41">
        <v>1.8177298163859363</v>
      </c>
      <c r="O2" s="41">
        <v>1.79724126595406</v>
      </c>
      <c r="P2" s="41">
        <v>1.7516971403061012</v>
      </c>
      <c r="Q2" s="41">
        <v>1.7185295205593065</v>
      </c>
      <c r="R2" s="41">
        <v>1.6689613679317339</v>
      </c>
      <c r="S2" s="41">
        <v>1.6049248657868389</v>
      </c>
      <c r="T2" s="41">
        <v>1.5722226349792703</v>
      </c>
      <c r="U2" s="41">
        <v>1.5076933592052841</v>
      </c>
      <c r="V2" s="41">
        <v>1.5072411868492295</v>
      </c>
      <c r="W2" s="41">
        <v>1.4686165710311112</v>
      </c>
      <c r="X2" s="41">
        <v>1.4450620594618826</v>
      </c>
      <c r="Y2" s="41">
        <v>1.403926998408513</v>
      </c>
      <c r="Z2" s="41">
        <v>1.3819539309070903</v>
      </c>
      <c r="AA2" s="41">
        <v>1.3604586837045582</v>
      </c>
      <c r="AB2" s="41">
        <v>1.3592353718698755</v>
      </c>
      <c r="AC2" s="41">
        <v>1.3408655143236416</v>
      </c>
      <c r="AD2" s="41">
        <v>1.3081614773889187</v>
      </c>
      <c r="AE2" s="41">
        <v>1.2816317011746046</v>
      </c>
      <c r="AF2" s="41">
        <v>1.2620696220330916</v>
      </c>
      <c r="AG2" s="41">
        <v>1.231407573454085</v>
      </c>
      <c r="AH2" s="41">
        <v>1.2144058909803599</v>
      </c>
      <c r="AI2" s="41">
        <v>1.1298901106999999</v>
      </c>
      <c r="AJ2" s="41">
        <v>1.0618269999999999</v>
      </c>
      <c r="AK2" s="41">
        <v>1.03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5745306.6745594805</v>
      </c>
      <c r="D3">
        <f t="shared" ref="D3:J3" si="0">D$2*D90</f>
        <v>7565991.6288772766</v>
      </c>
      <c r="E3">
        <f t="shared" si="0"/>
        <v>8756934.7556449957</v>
      </c>
      <c r="F3">
        <f t="shared" si="0"/>
        <v>62264513.614711821</v>
      </c>
      <c r="G3">
        <f t="shared" si="0"/>
        <v>42666190.733597636</v>
      </c>
      <c r="H3">
        <f t="shared" si="0"/>
        <v>46797963.909141377</v>
      </c>
      <c r="I3">
        <f t="shared" si="0"/>
        <v>38339843.92201627</v>
      </c>
      <c r="J3">
        <f t="shared" si="0"/>
        <v>87620485.821578458</v>
      </c>
      <c r="K3">
        <f t="shared" ref="K3:AU3" si="1">K2*K90</f>
        <v>57313784.033773251</v>
      </c>
      <c r="L3">
        <f t="shared" si="1"/>
        <v>98022051.401692316</v>
      </c>
      <c r="M3">
        <f t="shared" si="1"/>
        <v>289017983.97724867</v>
      </c>
      <c r="N3">
        <f t="shared" si="1"/>
        <v>155046900.1482712</v>
      </c>
      <c r="O3">
        <f t="shared" si="1"/>
        <v>170324554.77446628</v>
      </c>
      <c r="P3">
        <f t="shared" si="1"/>
        <v>121114091.97790414</v>
      </c>
      <c r="Q3">
        <f t="shared" si="1"/>
        <v>176522196.76329029</v>
      </c>
      <c r="R3">
        <f t="shared" si="1"/>
        <v>268519194.48653668</v>
      </c>
      <c r="S3">
        <f t="shared" si="1"/>
        <v>347235124.26217729</v>
      </c>
      <c r="T3">
        <f t="shared" si="1"/>
        <v>312891171.03249454</v>
      </c>
      <c r="U3">
        <f t="shared" si="1"/>
        <v>264606215.31396419</v>
      </c>
      <c r="V3">
        <f t="shared" si="1"/>
        <v>153571297.28688115</v>
      </c>
      <c r="W3">
        <f t="shared" si="1"/>
        <v>210555557.78873041</v>
      </c>
      <c r="X3">
        <f t="shared" si="1"/>
        <v>2038442112.6904776</v>
      </c>
      <c r="Y3">
        <f t="shared" si="1"/>
        <v>2143855491.5037324</v>
      </c>
      <c r="Z3">
        <f t="shared" si="1"/>
        <v>1674893615.4111207</v>
      </c>
      <c r="AA3">
        <f t="shared" si="1"/>
        <v>789630626.90238118</v>
      </c>
      <c r="AB3">
        <f t="shared" si="1"/>
        <v>1403187606.8546598</v>
      </c>
      <c r="AC3">
        <f t="shared" si="1"/>
        <v>2282390438.5748734</v>
      </c>
      <c r="AD3">
        <f t="shared" si="1"/>
        <v>3255558677.0268874</v>
      </c>
      <c r="AE3">
        <f t="shared" si="1"/>
        <v>3905896927.6046214</v>
      </c>
      <c r="AF3">
        <f t="shared" si="1"/>
        <v>5253743422.5993538</v>
      </c>
      <c r="AG3">
        <f t="shared" si="1"/>
        <v>7641745978.5840158</v>
      </c>
      <c r="AH3">
        <f t="shared" si="1"/>
        <v>9198395980.6416378</v>
      </c>
      <c r="AI3">
        <f t="shared" si="1"/>
        <v>10090709611.628489</v>
      </c>
      <c r="AJ3">
        <f t="shared" si="1"/>
        <v>10479383028.399998</v>
      </c>
      <c r="AK3">
        <f t="shared" si="1"/>
        <v>11350703000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AK4" si="2">C$2*C91</f>
        <v>5745306.6745594805</v>
      </c>
      <c r="D4">
        <f t="shared" si="2"/>
        <v>7565991.6288772766</v>
      </c>
      <c r="E4">
        <f t="shared" si="2"/>
        <v>8756934.7556449957</v>
      </c>
      <c r="F4">
        <f t="shared" si="2"/>
        <v>62264513.614711821</v>
      </c>
      <c r="G4">
        <f t="shared" si="2"/>
        <v>42666190.733597636</v>
      </c>
      <c r="H4">
        <f t="shared" si="2"/>
        <v>46797963.909141377</v>
      </c>
      <c r="I4">
        <f t="shared" si="2"/>
        <v>38339843.92201627</v>
      </c>
      <c r="J4">
        <f t="shared" si="2"/>
        <v>87620485.821578458</v>
      </c>
      <c r="K4">
        <f t="shared" si="2"/>
        <v>57313784.033773251</v>
      </c>
      <c r="L4">
        <f t="shared" si="2"/>
        <v>98022051.401692316</v>
      </c>
      <c r="M4">
        <f t="shared" si="2"/>
        <v>289017983.97724867</v>
      </c>
      <c r="N4">
        <f t="shared" si="2"/>
        <v>135446319.53818166</v>
      </c>
      <c r="O4">
        <f t="shared" si="2"/>
        <v>152255091.08656415</v>
      </c>
      <c r="P4">
        <f t="shared" si="2"/>
        <v>105345314.32086863</v>
      </c>
      <c r="Q4">
        <f t="shared" si="2"/>
        <v>146753828.40816197</v>
      </c>
      <c r="R4">
        <f t="shared" si="2"/>
        <v>268519194.48653668</v>
      </c>
      <c r="S4">
        <f t="shared" si="2"/>
        <v>347235124.26217729</v>
      </c>
      <c r="T4">
        <f t="shared" si="2"/>
        <v>312891171.03249454</v>
      </c>
      <c r="U4">
        <f t="shared" si="2"/>
        <v>264606215.31396419</v>
      </c>
      <c r="V4">
        <f t="shared" si="2"/>
        <v>153571297.28688115</v>
      </c>
      <c r="W4">
        <f t="shared" si="2"/>
        <v>210555557.78873041</v>
      </c>
      <c r="X4">
        <f t="shared" si="2"/>
        <v>2038442112.6904776</v>
      </c>
      <c r="Y4">
        <f t="shared" si="2"/>
        <v>2143855491.5037324</v>
      </c>
      <c r="Z4">
        <f t="shared" si="2"/>
        <v>1674893615.4111207</v>
      </c>
      <c r="AA4">
        <f t="shared" si="2"/>
        <v>789630626.90238118</v>
      </c>
      <c r="AB4">
        <f t="shared" si="2"/>
        <v>1403187606.8546598</v>
      </c>
      <c r="AC4">
        <f t="shared" si="2"/>
        <v>2282390438.5748734</v>
      </c>
      <c r="AD4">
        <f t="shared" si="2"/>
        <v>3255558677.0268874</v>
      </c>
      <c r="AE4">
        <f t="shared" si="2"/>
        <v>3905896927.6046214</v>
      </c>
      <c r="AF4">
        <f t="shared" si="2"/>
        <v>5251093076.3930845</v>
      </c>
      <c r="AG4">
        <f t="shared" si="2"/>
        <v>7638174896.6209984</v>
      </c>
      <c r="AH4">
        <f t="shared" si="2"/>
        <v>9197181574.750658</v>
      </c>
      <c r="AI4">
        <f t="shared" si="2"/>
        <v>10090709611.628489</v>
      </c>
      <c r="AJ4">
        <f t="shared" si="2"/>
        <v>10479383028.399998</v>
      </c>
      <c r="AK4">
        <f t="shared" si="2"/>
        <v>11350703000</v>
      </c>
    </row>
    <row r="5" spans="1:47" x14ac:dyDescent="0.2">
      <c r="A5" t="s">
        <v>1349</v>
      </c>
      <c r="C5">
        <f t="shared" ref="C5:AK5" si="3">C$2*C92</f>
        <v>0</v>
      </c>
      <c r="D5">
        <f t="shared" si="3"/>
        <v>-4255870.2912434675</v>
      </c>
      <c r="E5">
        <f t="shared" si="3"/>
        <v>-6452478.2410015762</v>
      </c>
      <c r="F5">
        <f t="shared" si="3"/>
        <v>-8703641.6880779956</v>
      </c>
      <c r="G5">
        <f t="shared" si="3"/>
        <v>-7618962.6309995782</v>
      </c>
      <c r="H5">
        <f t="shared" si="3"/>
        <v>-7834953.2336571533</v>
      </c>
      <c r="I5">
        <f t="shared" si="3"/>
        <v>-6596102.1801318312</v>
      </c>
      <c r="J5">
        <f t="shared" si="3"/>
        <v>-7201683.7661571335</v>
      </c>
      <c r="K5">
        <f t="shared" si="3"/>
        <v>-8862956.2938824613</v>
      </c>
      <c r="L5">
        <f t="shared" si="3"/>
        <v>-6586461.9518923685</v>
      </c>
      <c r="M5">
        <f t="shared" si="3"/>
        <v>88487976.331547603</v>
      </c>
      <c r="N5">
        <f t="shared" si="3"/>
        <v>6532920.9600910554</v>
      </c>
      <c r="O5">
        <f t="shared" si="3"/>
        <v>5992002.3806908363</v>
      </c>
      <c r="P5">
        <f t="shared" si="3"/>
        <v>5475805.2605968723</v>
      </c>
      <c r="Q5">
        <f t="shared" si="3"/>
        <v>9707973.2616395224</v>
      </c>
      <c r="R5">
        <f t="shared" si="3"/>
        <v>16853171.893374648</v>
      </c>
      <c r="S5">
        <f t="shared" si="3"/>
        <v>19531935.616625831</v>
      </c>
      <c r="T5">
        <f t="shared" si="3"/>
        <v>21860183.516751774</v>
      </c>
      <c r="U5">
        <f t="shared" si="3"/>
        <v>23649678.032494087</v>
      </c>
      <c r="V5">
        <f t="shared" si="3"/>
        <v>21405839.335632756</v>
      </c>
      <c r="W5">
        <f t="shared" si="3"/>
        <v>18695488.949226044</v>
      </c>
      <c r="X5">
        <f t="shared" si="3"/>
        <v>116334721.09697886</v>
      </c>
      <c r="Y5">
        <f t="shared" si="3"/>
        <v>392938107.94956666</v>
      </c>
      <c r="Z5">
        <f t="shared" si="3"/>
        <v>180036812.25678301</v>
      </c>
      <c r="AA5">
        <f t="shared" si="3"/>
        <v>82970293.743089899</v>
      </c>
      <c r="AB5">
        <f t="shared" si="3"/>
        <v>169241114.62226194</v>
      </c>
      <c r="AC5">
        <f t="shared" si="3"/>
        <v>282198556.1445536</v>
      </c>
      <c r="AD5">
        <f t="shared" si="3"/>
        <v>359900077.49776196</v>
      </c>
      <c r="AE5">
        <f t="shared" si="3"/>
        <v>524878165.26734638</v>
      </c>
      <c r="AF5">
        <f t="shared" si="3"/>
        <v>691361738.94972754</v>
      </c>
      <c r="AG5">
        <f t="shared" si="3"/>
        <v>906685396.33424282</v>
      </c>
      <c r="AH5">
        <f t="shared" si="3"/>
        <v>1098065806.6244414</v>
      </c>
      <c r="AI5">
        <f t="shared" si="3"/>
        <v>1220620286.5892098</v>
      </c>
      <c r="AJ5">
        <f t="shared" si="3"/>
        <v>1340238039.3999999</v>
      </c>
      <c r="AK5">
        <f t="shared" si="3"/>
        <v>1576415000</v>
      </c>
    </row>
    <row r="6" spans="1:47" x14ac:dyDescent="0.2">
      <c r="A6" t="s">
        <v>1350</v>
      </c>
      <c r="C6">
        <f t="shared" ref="C6:AK6" si="4">C$2*C93</f>
        <v>0</v>
      </c>
      <c r="D6">
        <f t="shared" si="4"/>
        <v>11821861.920120744</v>
      </c>
      <c r="E6">
        <f t="shared" si="4"/>
        <v>15209412.996646572</v>
      </c>
      <c r="F6">
        <f t="shared" si="4"/>
        <v>70968155.302789822</v>
      </c>
      <c r="G6">
        <f t="shared" si="4"/>
        <v>50285153.364597216</v>
      </c>
      <c r="H6">
        <f t="shared" si="4"/>
        <v>54632917.142798528</v>
      </c>
      <c r="I6">
        <f t="shared" si="4"/>
        <v>44935946.102148101</v>
      </c>
      <c r="J6">
        <f t="shared" si="4"/>
        <v>94822169.587735593</v>
      </c>
      <c r="K6">
        <f t="shared" si="4"/>
        <v>66176740.32765571</v>
      </c>
      <c r="L6">
        <f t="shared" si="4"/>
        <v>104608513.35358468</v>
      </c>
      <c r="M6">
        <f t="shared" si="4"/>
        <v>200530007.64570108</v>
      </c>
      <c r="N6">
        <f t="shared" si="4"/>
        <v>148513979.18818015</v>
      </c>
      <c r="O6">
        <f t="shared" si="4"/>
        <v>164332552.39377543</v>
      </c>
      <c r="P6">
        <f t="shared" si="4"/>
        <v>115638286.71730727</v>
      </c>
      <c r="Q6">
        <f t="shared" si="4"/>
        <v>166814223.50165078</v>
      </c>
      <c r="R6">
        <f t="shared" si="4"/>
        <v>251666022.59316203</v>
      </c>
      <c r="S6">
        <f t="shared" si="4"/>
        <v>327703188.6455515</v>
      </c>
      <c r="T6">
        <f t="shared" si="4"/>
        <v>291030987.51574278</v>
      </c>
      <c r="U6">
        <f t="shared" si="4"/>
        <v>240956537.28147009</v>
      </c>
      <c r="V6">
        <f t="shared" si="4"/>
        <v>132165457.95124838</v>
      </c>
      <c r="W6">
        <f t="shared" si="4"/>
        <v>191860068.83950436</v>
      </c>
      <c r="X6">
        <f t="shared" si="4"/>
        <v>1922107391.5934987</v>
      </c>
      <c r="Y6">
        <f t="shared" si="4"/>
        <v>1750917383.5541658</v>
      </c>
      <c r="Z6">
        <f t="shared" si="4"/>
        <v>1494856803.1543376</v>
      </c>
      <c r="AA6">
        <f t="shared" si="4"/>
        <v>706660333.15929127</v>
      </c>
      <c r="AB6">
        <f t="shared" si="4"/>
        <v>1233946492.2323978</v>
      </c>
      <c r="AC6">
        <f t="shared" si="4"/>
        <v>2000191882.4303198</v>
      </c>
      <c r="AD6">
        <f t="shared" si="4"/>
        <v>2895658599.5291257</v>
      </c>
      <c r="AE6">
        <f t="shared" si="4"/>
        <v>3381018762.337275</v>
      </c>
      <c r="AF6">
        <f t="shared" si="4"/>
        <v>4562381683.6496258</v>
      </c>
      <c r="AG6">
        <f t="shared" si="4"/>
        <v>6735060582.249773</v>
      </c>
      <c r="AH6">
        <f t="shared" si="4"/>
        <v>8100330174.0171967</v>
      </c>
      <c r="AI6">
        <f t="shared" si="4"/>
        <v>8870089325.0392799</v>
      </c>
      <c r="AJ6">
        <f t="shared" si="4"/>
        <v>9139144988.9999981</v>
      </c>
      <c r="AK6">
        <f t="shared" si="4"/>
        <v>9774288000</v>
      </c>
    </row>
    <row r="7" spans="1:47" x14ac:dyDescent="0.2">
      <c r="A7" t="s">
        <v>1287</v>
      </c>
      <c r="C7">
        <f t="shared" ref="C7:AK7" si="5">C$2*C94</f>
        <v>15986940.311817685</v>
      </c>
      <c r="D7">
        <f t="shared" si="5"/>
        <v>25062347.270655978</v>
      </c>
      <c r="E7">
        <f t="shared" si="5"/>
        <v>38253978.143080771</v>
      </c>
      <c r="F7">
        <f t="shared" si="5"/>
        <v>68290111.706458122</v>
      </c>
      <c r="G7">
        <f t="shared" si="5"/>
        <v>95345875.210794717</v>
      </c>
      <c r="H7">
        <f t="shared" si="5"/>
        <v>110748122.73520787</v>
      </c>
      <c r="I7">
        <f t="shared" si="5"/>
        <v>126356582.38815039</v>
      </c>
      <c r="J7">
        <f t="shared" si="5"/>
        <v>133231149.67390697</v>
      </c>
      <c r="K7">
        <f t="shared" si="5"/>
        <v>160321031.62711832</v>
      </c>
      <c r="L7">
        <f t="shared" si="5"/>
        <v>202630564.75527698</v>
      </c>
      <c r="M7">
        <f t="shared" si="5"/>
        <v>271129950.06594688</v>
      </c>
      <c r="N7">
        <f t="shared" si="5"/>
        <v>357736498.7840178</v>
      </c>
      <c r="O7">
        <f t="shared" si="5"/>
        <v>430248775.6218062</v>
      </c>
      <c r="P7">
        <f t="shared" si="5"/>
        <v>418161637.93959188</v>
      </c>
      <c r="Q7">
        <f t="shared" si="5"/>
        <v>402653185.1965661</v>
      </c>
      <c r="R7">
        <f t="shared" si="5"/>
        <v>488221268.96107012</v>
      </c>
      <c r="S7">
        <f t="shared" si="5"/>
        <v>689432389.3706497</v>
      </c>
      <c r="T7">
        <f t="shared" si="5"/>
        <v>939844818.96054316</v>
      </c>
      <c r="U7">
        <f t="shared" si="5"/>
        <v>932059050.04742503</v>
      </c>
      <c r="V7">
        <f t="shared" si="5"/>
        <v>1025626381.4505478</v>
      </c>
      <c r="W7">
        <f t="shared" si="5"/>
        <v>1211925892.2800095</v>
      </c>
      <c r="X7">
        <f t="shared" si="5"/>
        <v>1601745803.3831561</v>
      </c>
      <c r="Y7">
        <f t="shared" si="5"/>
        <v>1682727245.314466</v>
      </c>
      <c r="Z7">
        <f t="shared" si="5"/>
        <v>1711252823.3332863</v>
      </c>
      <c r="AA7">
        <f t="shared" si="5"/>
        <v>1579376892.7928772</v>
      </c>
      <c r="AB7">
        <f t="shared" si="5"/>
        <v>1865546470.1852887</v>
      </c>
      <c r="AC7">
        <f t="shared" si="5"/>
        <v>1985176870.4009237</v>
      </c>
      <c r="AD7">
        <f t="shared" si="5"/>
        <v>2381774834.527914</v>
      </c>
      <c r="AE7">
        <f t="shared" si="5"/>
        <v>2530058888.2351775</v>
      </c>
      <c r="AF7">
        <f t="shared" si="5"/>
        <v>3045373997.9658499</v>
      </c>
      <c r="AG7">
        <f t="shared" si="5"/>
        <v>3201659690.9806209</v>
      </c>
      <c r="AH7">
        <f t="shared" si="5"/>
        <v>4725496202.9827766</v>
      </c>
      <c r="AI7">
        <f t="shared" si="5"/>
        <v>4068169343.5753498</v>
      </c>
      <c r="AJ7">
        <f t="shared" si="5"/>
        <v>5125014198.1999989</v>
      </c>
      <c r="AK7">
        <f t="shared" si="5"/>
        <v>10014690000</v>
      </c>
    </row>
    <row r="8" spans="1:47" x14ac:dyDescent="0.2">
      <c r="A8" s="46" t="s">
        <v>1408</v>
      </c>
      <c r="C8">
        <f t="shared" ref="C8:AK8" si="6">C$2*C95</f>
        <v>2.7826086956521738</v>
      </c>
      <c r="D8">
        <f t="shared" si="6"/>
        <v>3.3125</v>
      </c>
      <c r="E8">
        <f t="shared" si="6"/>
        <v>4.3684210526315788</v>
      </c>
      <c r="F8">
        <f t="shared" si="6"/>
        <v>1.096774193548387</v>
      </c>
      <c r="G8">
        <f t="shared" si="6"/>
        <v>2.2346938775510203</v>
      </c>
      <c r="H8">
        <f t="shared" si="6"/>
        <v>2.3665158371040724</v>
      </c>
      <c r="I8">
        <f t="shared" si="6"/>
        <v>3.2956989247311825</v>
      </c>
      <c r="J8">
        <f t="shared" si="6"/>
        <v>1.5205479452054793</v>
      </c>
      <c r="K8">
        <f t="shared" si="6"/>
        <v>2.7972508591065295</v>
      </c>
      <c r="L8">
        <f t="shared" si="6"/>
        <v>2.0671936758893277</v>
      </c>
      <c r="M8">
        <f t="shared" si="6"/>
        <v>0.93810754035046517</v>
      </c>
      <c r="N8">
        <f t="shared" si="6"/>
        <v>2.307279271252213</v>
      </c>
      <c r="O8">
        <f t="shared" si="6"/>
        <v>2.5260525482747704</v>
      </c>
      <c r="P8">
        <f t="shared" si="6"/>
        <v>3.452625793668012</v>
      </c>
      <c r="Q8">
        <f t="shared" si="6"/>
        <v>2.2810342981200775</v>
      </c>
      <c r="R8">
        <f t="shared" si="6"/>
        <v>1.8181987693455153</v>
      </c>
      <c r="S8">
        <f t="shared" si="6"/>
        <v>1.9854915047421844</v>
      </c>
      <c r="T8">
        <f t="shared" si="6"/>
        <v>3.0037434928547024</v>
      </c>
      <c r="U8">
        <f t="shared" si="6"/>
        <v>3.522438235025982</v>
      </c>
      <c r="V8">
        <f t="shared" si="6"/>
        <v>6.6785030768777789</v>
      </c>
      <c r="W8">
        <f t="shared" si="6"/>
        <v>5.7558485038711025</v>
      </c>
      <c r="X8">
        <f t="shared" si="6"/>
        <v>0.78576958031398825</v>
      </c>
      <c r="Y8">
        <f t="shared" si="6"/>
        <v>0.78490702940718071</v>
      </c>
      <c r="Z8">
        <f t="shared" si="6"/>
        <v>1.021708368571959</v>
      </c>
      <c r="AA8">
        <f t="shared" si="6"/>
        <v>2.0001464469388281</v>
      </c>
      <c r="AB8">
        <f t="shared" si="6"/>
        <v>1.3295060910401264</v>
      </c>
      <c r="AC8">
        <f t="shared" si="6"/>
        <v>0.86977969976095315</v>
      </c>
      <c r="AD8">
        <f t="shared" si="6"/>
        <v>0.73160249002271105</v>
      </c>
      <c r="AE8">
        <f t="shared" si="6"/>
        <v>0.64775362359262056</v>
      </c>
      <c r="AF8">
        <f t="shared" si="6"/>
        <v>0.57965792255212845</v>
      </c>
      <c r="AG8">
        <f t="shared" si="6"/>
        <v>0.41896965692830784</v>
      </c>
      <c r="AH8">
        <f t="shared" si="6"/>
        <v>0.51373046049852134</v>
      </c>
      <c r="AI8">
        <f t="shared" si="6"/>
        <v>0.40315988668301478</v>
      </c>
      <c r="AJ8">
        <f t="shared" si="6"/>
        <v>0.48905686377821916</v>
      </c>
      <c r="AK8">
        <f t="shared" si="6"/>
        <v>0.88229689385758747</v>
      </c>
    </row>
    <row r="9" spans="1:47" x14ac:dyDescent="0.2">
      <c r="A9" t="s">
        <v>1333</v>
      </c>
      <c r="C9">
        <f t="shared" ref="C9:AK9" si="7">C$2*C96</f>
        <v>15986940.311817685</v>
      </c>
      <c r="D9">
        <f t="shared" si="7"/>
        <v>20806476.979412511</v>
      </c>
      <c r="E9">
        <f t="shared" si="7"/>
        <v>31801499.902079195</v>
      </c>
      <c r="F9">
        <f t="shared" si="7"/>
        <v>59586470.018380128</v>
      </c>
      <c r="G9">
        <f t="shared" si="7"/>
        <v>87726912.579795137</v>
      </c>
      <c r="H9">
        <f t="shared" si="7"/>
        <v>15034639.988909673</v>
      </c>
      <c r="I9">
        <f t="shared" si="7"/>
        <v>47203356.226568416</v>
      </c>
      <c r="J9">
        <f t="shared" si="7"/>
        <v>22805331.926164255</v>
      </c>
      <c r="K9">
        <f t="shared" si="7"/>
        <v>35648779.759838343</v>
      </c>
      <c r="L9">
        <f t="shared" si="7"/>
        <v>50560781.454232596</v>
      </c>
      <c r="M9">
        <f t="shared" si="7"/>
        <v>77974254.703064561</v>
      </c>
      <c r="N9">
        <f t="shared" si="7"/>
        <v>57905601.030790389</v>
      </c>
      <c r="O9">
        <f t="shared" si="7"/>
        <v>73787537.415009886</v>
      </c>
      <c r="P9">
        <f t="shared" si="7"/>
        <v>68459827.637443051</v>
      </c>
      <c r="Q9">
        <f t="shared" si="7"/>
        <v>72417115.466848612</v>
      </c>
      <c r="R9">
        <f t="shared" si="7"/>
        <v>73417610.57531698</v>
      </c>
      <c r="S9">
        <f t="shared" si="7"/>
        <v>92860952.734426498</v>
      </c>
      <c r="T9">
        <f t="shared" si="7"/>
        <v>133209707.19388863</v>
      </c>
      <c r="U9">
        <f t="shared" si="7"/>
        <v>152714260.35390323</v>
      </c>
      <c r="V9">
        <f t="shared" si="7"/>
        <v>196230744.59827489</v>
      </c>
      <c r="W9">
        <f t="shared" si="7"/>
        <v>275806192.03964269</v>
      </c>
      <c r="X9">
        <f t="shared" si="7"/>
        <v>579066713.52962506</v>
      </c>
      <c r="Y9">
        <f t="shared" si="7"/>
        <v>607452537.5983938</v>
      </c>
      <c r="Z9">
        <f t="shared" si="7"/>
        <v>492235406.74193466</v>
      </c>
      <c r="AA9">
        <f t="shared" si="7"/>
        <v>415496326.13152546</v>
      </c>
      <c r="AB9">
        <f t="shared" si="7"/>
        <v>511854060.16189837</v>
      </c>
      <c r="AC9">
        <f t="shared" si="7"/>
        <v>580365479.69918752</v>
      </c>
      <c r="AD9">
        <f t="shared" si="7"/>
        <v>648951437.54161739</v>
      </c>
      <c r="AE9">
        <f t="shared" si="7"/>
        <v>714658342.68217826</v>
      </c>
      <c r="AF9">
        <f t="shared" si="7"/>
        <v>831072846.10879076</v>
      </c>
      <c r="AG9">
        <f t="shared" si="7"/>
        <v>948799535.34637249</v>
      </c>
      <c r="AH9">
        <f t="shared" si="7"/>
        <v>1020222389.0126003</v>
      </c>
      <c r="AI9">
        <f t="shared" si="7"/>
        <v>1067407187.5782899</v>
      </c>
      <c r="AJ9">
        <f t="shared" si="7"/>
        <v>1206872568.1999998</v>
      </c>
      <c r="AK9">
        <f t="shared" si="7"/>
        <v>1508229000</v>
      </c>
    </row>
    <row r="10" spans="1:47" x14ac:dyDescent="0.2">
      <c r="A10" s="46" t="s">
        <v>1409</v>
      </c>
      <c r="C10">
        <f t="shared" ref="C10:AK10" si="8">C$2*C97</f>
        <v>2.7826086956521738</v>
      </c>
      <c r="D10">
        <f t="shared" si="8"/>
        <v>2.7499999999999996</v>
      </c>
      <c r="E10">
        <f t="shared" si="8"/>
        <v>3.6315789473684208</v>
      </c>
      <c r="F10">
        <f t="shared" si="8"/>
        <v>0.956989247311828</v>
      </c>
      <c r="G10">
        <f t="shared" si="8"/>
        <v>2.056122448979592</v>
      </c>
      <c r="H10">
        <f t="shared" si="8"/>
        <v>0.32126696832579188</v>
      </c>
      <c r="I10">
        <f t="shared" si="8"/>
        <v>1.2311827956989245</v>
      </c>
      <c r="J10">
        <f t="shared" si="8"/>
        <v>0.26027397260273971</v>
      </c>
      <c r="K10">
        <f t="shared" si="8"/>
        <v>0.62199312714776633</v>
      </c>
      <c r="L10">
        <f t="shared" si="8"/>
        <v>0.51581027667984181</v>
      </c>
      <c r="M10">
        <f t="shared" si="8"/>
        <v>0.26979032110750117</v>
      </c>
      <c r="N10">
        <f t="shared" si="8"/>
        <v>0.37347151716941979</v>
      </c>
      <c r="O10">
        <f t="shared" si="8"/>
        <v>0.43321726284689244</v>
      </c>
      <c r="P10">
        <f t="shared" si="8"/>
        <v>0.56525071954411998</v>
      </c>
      <c r="Q10">
        <f t="shared" si="8"/>
        <v>0.41024367923518013</v>
      </c>
      <c r="R10">
        <f t="shared" si="8"/>
        <v>0.27341662005096651</v>
      </c>
      <c r="S10">
        <f t="shared" si="8"/>
        <v>0.26742960675923017</v>
      </c>
      <c r="T10">
        <f t="shared" si="8"/>
        <v>0.42573814644343055</v>
      </c>
      <c r="U10">
        <f t="shared" si="8"/>
        <v>0.57713784301212512</v>
      </c>
      <c r="V10">
        <f t="shared" si="8"/>
        <v>1.2777826850788603</v>
      </c>
      <c r="W10">
        <f t="shared" si="8"/>
        <v>1.3098974680895585</v>
      </c>
      <c r="X10">
        <f t="shared" si="8"/>
        <v>0.28407317035131918</v>
      </c>
      <c r="Y10">
        <f t="shared" si="8"/>
        <v>0.28334584117529182</v>
      </c>
      <c r="Z10">
        <f t="shared" si="8"/>
        <v>0.29389055054765983</v>
      </c>
      <c r="AA10">
        <f t="shared" si="8"/>
        <v>0.52619074283056089</v>
      </c>
      <c r="AB10">
        <f t="shared" si="8"/>
        <v>0.36477949039847496</v>
      </c>
      <c r="AC10">
        <f t="shared" si="8"/>
        <v>0.25427966656816531</v>
      </c>
      <c r="AD10">
        <f t="shared" si="8"/>
        <v>0.19933642791358533</v>
      </c>
      <c r="AE10">
        <f t="shared" si="8"/>
        <v>0.1829690736668923</v>
      </c>
      <c r="AF10">
        <f t="shared" si="8"/>
        <v>0.15818679734793889</v>
      </c>
      <c r="AG10">
        <f t="shared" si="8"/>
        <v>0.12416004640894661</v>
      </c>
      <c r="AH10">
        <f t="shared" si="8"/>
        <v>0.11091307562315167</v>
      </c>
      <c r="AI10">
        <f t="shared" si="8"/>
        <v>0.10578118176626693</v>
      </c>
      <c r="AJ10">
        <f t="shared" si="8"/>
        <v>0.11516637620070523</v>
      </c>
      <c r="AK10">
        <f t="shared" si="8"/>
        <v>0.13287538225605938</v>
      </c>
    </row>
    <row r="11" spans="1:47" x14ac:dyDescent="0.2">
      <c r="A11" t="s">
        <v>1336</v>
      </c>
      <c r="C11">
        <f t="shared" ref="C11:AK11" si="9">C$2*C98</f>
        <v>13738776.830468323</v>
      </c>
      <c r="D11">
        <f t="shared" si="9"/>
        <v>20103076.195165325</v>
      </c>
      <c r="E11">
        <f t="shared" si="9"/>
        <v>26512772.200972546</v>
      </c>
      <c r="F11">
        <f t="shared" si="9"/>
        <v>51695168.221189409</v>
      </c>
      <c r="G11">
        <f t="shared" si="9"/>
        <v>75669360.004621804</v>
      </c>
      <c r="H11">
        <f t="shared" si="9"/>
        <v>87878529.512641042</v>
      </c>
      <c r="I11">
        <f t="shared" si="9"/>
        <v>72557123.98145014</v>
      </c>
      <c r="J11">
        <f t="shared" si="9"/>
        <v>103224133.98158558</v>
      </c>
      <c r="K11">
        <f t="shared" si="9"/>
        <v>115612340.989089</v>
      </c>
      <c r="L11">
        <f t="shared" si="9"/>
        <v>139865456.74312618</v>
      </c>
      <c r="M11">
        <f t="shared" si="9"/>
        <v>193155695.36288235</v>
      </c>
      <c r="N11">
        <f t="shared" si="9"/>
        <v>258095821.16900632</v>
      </c>
      <c r="O11">
        <f t="shared" si="9"/>
        <v>356461238.20679635</v>
      </c>
      <c r="P11">
        <f t="shared" si="9"/>
        <v>349701810.30214882</v>
      </c>
      <c r="Q11">
        <f t="shared" si="9"/>
        <v>330236069.72971743</v>
      </c>
      <c r="R11">
        <f t="shared" si="9"/>
        <v>414803658.38575315</v>
      </c>
      <c r="S11">
        <f t="shared" si="9"/>
        <v>596571436.6362232</v>
      </c>
      <c r="T11">
        <f t="shared" si="9"/>
        <v>806635111.76665449</v>
      </c>
      <c r="U11">
        <f t="shared" si="9"/>
        <v>779344789.69352186</v>
      </c>
      <c r="V11">
        <f t="shared" si="9"/>
        <v>829395636.85227287</v>
      </c>
      <c r="W11">
        <f t="shared" si="9"/>
        <v>936119700.24036682</v>
      </c>
      <c r="X11">
        <f t="shared" si="9"/>
        <v>1022679089.8535311</v>
      </c>
      <c r="Y11">
        <f t="shared" si="9"/>
        <v>1075274707.7160721</v>
      </c>
      <c r="Z11">
        <f t="shared" si="9"/>
        <v>1219017416.5913515</v>
      </c>
      <c r="AA11">
        <f t="shared" si="9"/>
        <v>1163880566.6613519</v>
      </c>
      <c r="AB11">
        <f t="shared" si="9"/>
        <v>1353692410.0233903</v>
      </c>
      <c r="AC11">
        <f t="shared" si="9"/>
        <v>1404811390.7017362</v>
      </c>
      <c r="AD11">
        <f t="shared" si="9"/>
        <v>1732823396.9862964</v>
      </c>
      <c r="AE11">
        <f t="shared" si="9"/>
        <v>1815400545.5529993</v>
      </c>
      <c r="AF11">
        <f t="shared" si="9"/>
        <v>2214301151.857059</v>
      </c>
      <c r="AG11">
        <f t="shared" si="9"/>
        <v>2252860155.6342487</v>
      </c>
      <c r="AH11">
        <f t="shared" si="9"/>
        <v>3705273813.9701762</v>
      </c>
      <c r="AI11">
        <f t="shared" si="9"/>
        <v>3000762155.9970598</v>
      </c>
      <c r="AJ11">
        <f t="shared" si="9"/>
        <v>3918141629.9999995</v>
      </c>
      <c r="AK11">
        <f t="shared" si="9"/>
        <v>8506461000</v>
      </c>
    </row>
    <row r="12" spans="1:47" x14ac:dyDescent="0.2">
      <c r="A12" t="s">
        <v>1355</v>
      </c>
      <c r="C12">
        <f t="shared" ref="C12:AK12" si="10">C$2*C99</f>
        <v>0</v>
      </c>
      <c r="D12">
        <f t="shared" si="10"/>
        <v>4255870.2912434675</v>
      </c>
      <c r="E12">
        <f t="shared" si="10"/>
        <v>6452478.2410015762</v>
      </c>
      <c r="F12">
        <f t="shared" si="10"/>
        <v>8703641.6880779956</v>
      </c>
      <c r="G12">
        <f t="shared" si="10"/>
        <v>7618962.6309995782</v>
      </c>
      <c r="H12">
        <f t="shared" si="10"/>
        <v>7834953.2336571533</v>
      </c>
      <c r="I12">
        <f t="shared" si="10"/>
        <v>6596102.1801318312</v>
      </c>
      <c r="J12">
        <f t="shared" si="10"/>
        <v>7201683.7661571335</v>
      </c>
      <c r="K12">
        <f t="shared" si="10"/>
        <v>9059910.8781909607</v>
      </c>
      <c r="L12">
        <f t="shared" si="10"/>
        <v>12204326.557918213</v>
      </c>
      <c r="M12">
        <f t="shared" si="10"/>
        <v>0</v>
      </c>
      <c r="N12">
        <f t="shared" si="10"/>
        <v>0</v>
      </c>
      <c r="O12">
        <f t="shared" si="10"/>
        <v>0</v>
      </c>
      <c r="P12">
        <f t="shared" si="10"/>
        <v>0</v>
      </c>
      <c r="Q12">
        <f t="shared" si="10"/>
        <v>0</v>
      </c>
      <c r="R12">
        <f t="shared" si="10"/>
        <v>0</v>
      </c>
      <c r="S12">
        <f t="shared" si="10"/>
        <v>0</v>
      </c>
      <c r="T12">
        <f t="shared" si="10"/>
        <v>0</v>
      </c>
      <c r="U12">
        <f t="shared" si="10"/>
        <v>0</v>
      </c>
      <c r="V12">
        <f t="shared" si="10"/>
        <v>0</v>
      </c>
      <c r="W12">
        <f t="shared" si="10"/>
        <v>0</v>
      </c>
      <c r="X12">
        <f t="shared" si="10"/>
        <v>0</v>
      </c>
      <c r="Y12">
        <f t="shared" si="10"/>
        <v>0</v>
      </c>
      <c r="Z12">
        <f t="shared" si="10"/>
        <v>0</v>
      </c>
      <c r="AA12">
        <f t="shared" si="10"/>
        <v>0</v>
      </c>
      <c r="AB12">
        <f t="shared" si="10"/>
        <v>0</v>
      </c>
      <c r="AC12">
        <f t="shared" si="10"/>
        <v>0</v>
      </c>
      <c r="AD12">
        <f t="shared" si="10"/>
        <v>0</v>
      </c>
      <c r="AE12">
        <f t="shared" si="10"/>
        <v>0</v>
      </c>
      <c r="AF12">
        <f t="shared" si="10"/>
        <v>0</v>
      </c>
      <c r="AG12">
        <f t="shared" si="10"/>
        <v>0</v>
      </c>
      <c r="AH12">
        <f t="shared" si="10"/>
        <v>0</v>
      </c>
      <c r="AI12">
        <f t="shared" si="10"/>
        <v>0</v>
      </c>
      <c r="AJ12">
        <f t="shared" si="10"/>
        <v>0</v>
      </c>
      <c r="AK12">
        <f t="shared" si="10"/>
        <v>0</v>
      </c>
    </row>
    <row r="13" spans="1:47" x14ac:dyDescent="0.2">
      <c r="A13" s="46" t="s">
        <v>1410</v>
      </c>
      <c r="C13">
        <f t="shared" ref="C13:AK13" si="11">C$2*C100</f>
        <v>0</v>
      </c>
      <c r="D13">
        <f t="shared" si="11"/>
        <v>0.5625</v>
      </c>
      <c r="E13">
        <f t="shared" si="11"/>
        <v>0.73684210526315796</v>
      </c>
      <c r="F13">
        <f t="shared" si="11"/>
        <v>0.13978494623655913</v>
      </c>
      <c r="G13">
        <f t="shared" si="11"/>
        <v>0.17857142857142858</v>
      </c>
      <c r="H13">
        <f t="shared" si="11"/>
        <v>0.16742081447963802</v>
      </c>
      <c r="I13">
        <f t="shared" si="11"/>
        <v>0.17204301075268816</v>
      </c>
      <c r="J13">
        <f t="shared" si="11"/>
        <v>8.2191780821917804E-2</v>
      </c>
      <c r="K13">
        <f t="shared" si="11"/>
        <v>0.15807560137457047</v>
      </c>
      <c r="L13">
        <f t="shared" si="11"/>
        <v>0.12450592885375493</v>
      </c>
      <c r="M13">
        <f t="shared" si="11"/>
        <v>0</v>
      </c>
      <c r="N13">
        <f t="shared" si="11"/>
        <v>0</v>
      </c>
      <c r="O13">
        <f t="shared" si="11"/>
        <v>0</v>
      </c>
      <c r="P13">
        <f t="shared" si="11"/>
        <v>0</v>
      </c>
      <c r="Q13">
        <f t="shared" si="11"/>
        <v>0</v>
      </c>
      <c r="R13">
        <f t="shared" si="11"/>
        <v>0</v>
      </c>
      <c r="S13">
        <f t="shared" si="11"/>
        <v>0</v>
      </c>
      <c r="T13">
        <f t="shared" si="11"/>
        <v>0</v>
      </c>
      <c r="U13">
        <f t="shared" si="11"/>
        <v>0</v>
      </c>
      <c r="V13">
        <f t="shared" si="11"/>
        <v>0</v>
      </c>
      <c r="W13">
        <f t="shared" si="11"/>
        <v>0</v>
      </c>
      <c r="X13">
        <f t="shared" si="11"/>
        <v>0</v>
      </c>
      <c r="Y13">
        <f t="shared" si="11"/>
        <v>0</v>
      </c>
      <c r="Z13">
        <f t="shared" si="11"/>
        <v>0</v>
      </c>
      <c r="AA13">
        <f t="shared" si="11"/>
        <v>0</v>
      </c>
      <c r="AB13">
        <f t="shared" si="11"/>
        <v>0</v>
      </c>
      <c r="AC13">
        <f t="shared" si="11"/>
        <v>0</v>
      </c>
      <c r="AD13">
        <f t="shared" si="11"/>
        <v>0</v>
      </c>
      <c r="AE13">
        <f t="shared" si="11"/>
        <v>0</v>
      </c>
      <c r="AF13">
        <f t="shared" si="11"/>
        <v>0</v>
      </c>
      <c r="AG13">
        <f t="shared" si="11"/>
        <v>0</v>
      </c>
      <c r="AH13">
        <f t="shared" si="11"/>
        <v>0</v>
      </c>
      <c r="AI13">
        <f t="shared" si="11"/>
        <v>0</v>
      </c>
      <c r="AJ13">
        <f t="shared" si="11"/>
        <v>0</v>
      </c>
      <c r="AK13">
        <f t="shared" si="11"/>
        <v>0</v>
      </c>
    </row>
    <row r="14" spans="1:47" x14ac:dyDescent="0.2">
      <c r="A14" t="s">
        <v>1356</v>
      </c>
      <c r="C14">
        <f t="shared" ref="C14:AK14" si="12">C$2*C101</f>
        <v>0</v>
      </c>
      <c r="D14">
        <f t="shared" si="12"/>
        <v>4255870.2912434675</v>
      </c>
      <c r="E14">
        <f t="shared" si="12"/>
        <v>6452478.2410015762</v>
      </c>
      <c r="F14">
        <f t="shared" si="12"/>
        <v>8703641.6880779956</v>
      </c>
      <c r="G14">
        <f t="shared" si="12"/>
        <v>7618962.6309995782</v>
      </c>
      <c r="H14">
        <f t="shared" si="12"/>
        <v>7834953.2336571533</v>
      </c>
      <c r="I14">
        <f t="shared" si="12"/>
        <v>6596102.1801318312</v>
      </c>
      <c r="J14">
        <f t="shared" si="12"/>
        <v>7201683.7661571335</v>
      </c>
      <c r="K14">
        <f t="shared" si="12"/>
        <v>9059910.8781909607</v>
      </c>
      <c r="L14">
        <f t="shared" si="12"/>
        <v>12204326.557918213</v>
      </c>
      <c r="M14">
        <f t="shared" si="12"/>
        <v>0</v>
      </c>
      <c r="N14">
        <f t="shared" si="12"/>
        <v>0</v>
      </c>
      <c r="O14">
        <f t="shared" si="12"/>
        <v>0</v>
      </c>
      <c r="P14">
        <f t="shared" si="12"/>
        <v>0</v>
      </c>
      <c r="Q14">
        <f t="shared" si="12"/>
        <v>0</v>
      </c>
      <c r="R14">
        <f t="shared" si="12"/>
        <v>0</v>
      </c>
      <c r="S14">
        <f t="shared" si="12"/>
        <v>0</v>
      </c>
      <c r="T14">
        <f t="shared" si="12"/>
        <v>0</v>
      </c>
      <c r="U14">
        <f t="shared" si="12"/>
        <v>0</v>
      </c>
      <c r="V14">
        <f t="shared" si="12"/>
        <v>0</v>
      </c>
      <c r="W14">
        <f t="shared" si="12"/>
        <v>0</v>
      </c>
      <c r="X14">
        <f t="shared" si="12"/>
        <v>0</v>
      </c>
      <c r="Y14">
        <f t="shared" si="12"/>
        <v>0</v>
      </c>
      <c r="Z14">
        <f t="shared" si="12"/>
        <v>0</v>
      </c>
      <c r="AA14">
        <f t="shared" si="12"/>
        <v>0</v>
      </c>
      <c r="AB14">
        <f t="shared" si="12"/>
        <v>0</v>
      </c>
      <c r="AC14">
        <f t="shared" si="12"/>
        <v>0</v>
      </c>
      <c r="AD14">
        <f t="shared" si="12"/>
        <v>0</v>
      </c>
      <c r="AE14">
        <f t="shared" si="12"/>
        <v>0</v>
      </c>
      <c r="AF14">
        <f t="shared" si="12"/>
        <v>0</v>
      </c>
      <c r="AG14">
        <f t="shared" si="12"/>
        <v>0</v>
      </c>
      <c r="AH14">
        <f t="shared" si="12"/>
        <v>0</v>
      </c>
      <c r="AI14">
        <f t="shared" si="12"/>
        <v>0</v>
      </c>
      <c r="AJ14">
        <f t="shared" si="12"/>
        <v>0</v>
      </c>
      <c r="AK14">
        <f t="shared" si="12"/>
        <v>0</v>
      </c>
    </row>
    <row r="15" spans="1:47" x14ac:dyDescent="0.2">
      <c r="A15" t="s">
        <v>1358</v>
      </c>
      <c r="C15">
        <f t="shared" ref="C15:AK15" si="13">C$2*C102</f>
        <v>0</v>
      </c>
      <c r="D15">
        <f t="shared" si="13"/>
        <v>0</v>
      </c>
      <c r="E15">
        <f t="shared" si="13"/>
        <v>0</v>
      </c>
      <c r="F15">
        <f t="shared" si="13"/>
        <v>0</v>
      </c>
      <c r="G15">
        <f t="shared" si="13"/>
        <v>0</v>
      </c>
      <c r="H15">
        <f t="shared" si="13"/>
        <v>0</v>
      </c>
      <c r="I15">
        <f t="shared" si="13"/>
        <v>0</v>
      </c>
      <c r="J15">
        <f t="shared" si="13"/>
        <v>0</v>
      </c>
      <c r="K15">
        <f t="shared" si="13"/>
        <v>0</v>
      </c>
      <c r="L15">
        <f t="shared" si="13"/>
        <v>0</v>
      </c>
      <c r="M15">
        <f t="shared" si="13"/>
        <v>0</v>
      </c>
      <c r="N15">
        <f t="shared" si="13"/>
        <v>41735076.584221095</v>
      </c>
      <c r="O15">
        <f t="shared" si="13"/>
        <v>0</v>
      </c>
      <c r="P15">
        <f t="shared" si="13"/>
        <v>0</v>
      </c>
      <c r="Q15">
        <f t="shared" si="13"/>
        <v>0</v>
      </c>
      <c r="R15">
        <f t="shared" si="13"/>
        <v>0</v>
      </c>
      <c r="S15">
        <f t="shared" si="13"/>
        <v>0</v>
      </c>
      <c r="T15">
        <f t="shared" si="13"/>
        <v>0</v>
      </c>
      <c r="U15">
        <f t="shared" si="13"/>
        <v>0</v>
      </c>
      <c r="V15">
        <f t="shared" si="13"/>
        <v>0</v>
      </c>
      <c r="W15">
        <f t="shared" si="13"/>
        <v>0</v>
      </c>
      <c r="X15">
        <f t="shared" si="13"/>
        <v>0</v>
      </c>
      <c r="Y15">
        <f t="shared" si="13"/>
        <v>0</v>
      </c>
      <c r="Z15">
        <f t="shared" si="13"/>
        <v>0</v>
      </c>
      <c r="AA15">
        <f t="shared" si="13"/>
        <v>0</v>
      </c>
      <c r="AB15">
        <f t="shared" si="13"/>
        <v>0</v>
      </c>
      <c r="AC15">
        <f t="shared" si="13"/>
        <v>0</v>
      </c>
      <c r="AD15">
        <f t="shared" si="13"/>
        <v>0</v>
      </c>
      <c r="AE15">
        <f t="shared" si="13"/>
        <v>0</v>
      </c>
      <c r="AF15">
        <f t="shared" si="13"/>
        <v>0</v>
      </c>
      <c r="AG15">
        <f t="shared" si="13"/>
        <v>0</v>
      </c>
      <c r="AH15">
        <f t="shared" si="13"/>
        <v>0</v>
      </c>
      <c r="AI15">
        <f t="shared" si="13"/>
        <v>0</v>
      </c>
      <c r="AJ15">
        <f t="shared" si="13"/>
        <v>0</v>
      </c>
      <c r="AK15">
        <f t="shared" si="13"/>
        <v>0</v>
      </c>
    </row>
    <row r="16" spans="1:47" x14ac:dyDescent="0.2">
      <c r="A16" s="46"/>
      <c r="C16">
        <f t="shared" ref="C16:AK16" si="14">C$2*C103</f>
        <v>0</v>
      </c>
      <c r="D16">
        <f t="shared" si="14"/>
        <v>0</v>
      </c>
      <c r="E16">
        <f t="shared" si="14"/>
        <v>0</v>
      </c>
      <c r="F16">
        <f t="shared" si="14"/>
        <v>0</v>
      </c>
      <c r="G16">
        <f t="shared" si="14"/>
        <v>0</v>
      </c>
      <c r="H16">
        <f t="shared" si="14"/>
        <v>0</v>
      </c>
      <c r="I16">
        <f t="shared" si="14"/>
        <v>0</v>
      </c>
      <c r="J16">
        <f t="shared" si="14"/>
        <v>0</v>
      </c>
      <c r="K16">
        <f t="shared" si="14"/>
        <v>0</v>
      </c>
      <c r="L16">
        <f t="shared" si="14"/>
        <v>0</v>
      </c>
      <c r="M16">
        <f t="shared" si="14"/>
        <v>0</v>
      </c>
      <c r="N16">
        <f t="shared" si="14"/>
        <v>0.26917711056660842</v>
      </c>
      <c r="O16">
        <f t="shared" si="14"/>
        <v>0</v>
      </c>
      <c r="P16">
        <f t="shared" si="14"/>
        <v>0</v>
      </c>
      <c r="Q16">
        <f t="shared" si="14"/>
        <v>0</v>
      </c>
      <c r="R16">
        <f t="shared" si="14"/>
        <v>0</v>
      </c>
      <c r="S16">
        <f t="shared" si="14"/>
        <v>0</v>
      </c>
      <c r="T16">
        <f t="shared" si="14"/>
        <v>0</v>
      </c>
      <c r="U16">
        <f t="shared" si="14"/>
        <v>0</v>
      </c>
      <c r="V16">
        <f t="shared" si="14"/>
        <v>0</v>
      </c>
      <c r="W16">
        <f t="shared" si="14"/>
        <v>0</v>
      </c>
      <c r="X16">
        <f t="shared" si="14"/>
        <v>0</v>
      </c>
      <c r="Y16">
        <f t="shared" si="14"/>
        <v>0</v>
      </c>
      <c r="Z16">
        <f t="shared" si="14"/>
        <v>0</v>
      </c>
      <c r="AA16">
        <f t="shared" si="14"/>
        <v>0</v>
      </c>
      <c r="AB16">
        <f t="shared" si="14"/>
        <v>0</v>
      </c>
      <c r="AC16">
        <f t="shared" si="14"/>
        <v>0</v>
      </c>
      <c r="AD16">
        <f t="shared" si="14"/>
        <v>0</v>
      </c>
      <c r="AE16">
        <f t="shared" si="14"/>
        <v>0</v>
      </c>
      <c r="AF16">
        <f t="shared" si="14"/>
        <v>0</v>
      </c>
      <c r="AG16">
        <f t="shared" si="14"/>
        <v>0</v>
      </c>
      <c r="AH16">
        <f t="shared" si="14"/>
        <v>0</v>
      </c>
      <c r="AI16">
        <f t="shared" si="14"/>
        <v>0</v>
      </c>
      <c r="AJ16">
        <f t="shared" si="14"/>
        <v>0</v>
      </c>
      <c r="AK16">
        <f t="shared" si="14"/>
        <v>0</v>
      </c>
    </row>
    <row r="17" spans="1:37" x14ac:dyDescent="0.2">
      <c r="A17" t="s">
        <v>1293</v>
      </c>
      <c r="C17">
        <f t="shared" ref="C17:AK17" si="15">C$2*C104</f>
        <v>-10241633.637258204</v>
      </c>
      <c r="D17">
        <f t="shared" si="15"/>
        <v>-13240485.350535234</v>
      </c>
      <c r="E17">
        <f t="shared" si="15"/>
        <v>-23044565.146434199</v>
      </c>
      <c r="F17">
        <f t="shared" si="15"/>
        <v>2678043.5963316909</v>
      </c>
      <c r="G17">
        <f t="shared" si="15"/>
        <v>-45060721.846197501</v>
      </c>
      <c r="H17">
        <f t="shared" si="15"/>
        <v>-56115205.592409343</v>
      </c>
      <c r="I17">
        <f t="shared" si="15"/>
        <v>-81420636.286002293</v>
      </c>
      <c r="J17">
        <f t="shared" si="15"/>
        <v>-38408980.086171374</v>
      </c>
      <c r="K17">
        <f t="shared" si="15"/>
        <v>-94144291.299462587</v>
      </c>
      <c r="L17">
        <f t="shared" si="15"/>
        <v>-98022051.401692316</v>
      </c>
      <c r="M17">
        <f t="shared" si="15"/>
        <v>-70599942.420245841</v>
      </c>
      <c r="N17">
        <f t="shared" si="15"/>
        <v>-209222519.59583765</v>
      </c>
      <c r="O17">
        <f t="shared" si="15"/>
        <v>-265916223.2280308</v>
      </c>
      <c r="P17">
        <f t="shared" si="15"/>
        <v>-302523351.22228462</v>
      </c>
      <c r="Q17">
        <f t="shared" si="15"/>
        <v>-235838961.69491532</v>
      </c>
      <c r="R17">
        <f t="shared" si="15"/>
        <v>-236555246.36790809</v>
      </c>
      <c r="S17">
        <f t="shared" si="15"/>
        <v>-361729200.72509825</v>
      </c>
      <c r="T17">
        <f t="shared" si="15"/>
        <v>-648813831.44480038</v>
      </c>
      <c r="U17">
        <f t="shared" si="15"/>
        <v>-691102512.76595497</v>
      </c>
      <c r="V17">
        <f t="shared" si="15"/>
        <v>-893460923.49929941</v>
      </c>
      <c r="W17">
        <f t="shared" si="15"/>
        <v>-1020065823.4405051</v>
      </c>
      <c r="X17">
        <f t="shared" si="15"/>
        <v>320361588.21034259</v>
      </c>
      <c r="Y17">
        <f t="shared" si="15"/>
        <v>68190138.239699885</v>
      </c>
      <c r="Z17">
        <f t="shared" si="15"/>
        <v>-216396020.17894855</v>
      </c>
      <c r="AA17">
        <f t="shared" si="15"/>
        <v>-872716559.63358593</v>
      </c>
      <c r="AB17">
        <f t="shared" si="15"/>
        <v>-631599977.95289063</v>
      </c>
      <c r="AC17">
        <f t="shared" si="15"/>
        <v>15015012.029396139</v>
      </c>
      <c r="AD17">
        <f t="shared" si="15"/>
        <v>513883765.00121158</v>
      </c>
      <c r="AE17">
        <f t="shared" si="15"/>
        <v>850959874.10209751</v>
      </c>
      <c r="AF17">
        <f t="shared" si="15"/>
        <v>1517007685.6837761</v>
      </c>
      <c r="AG17">
        <f t="shared" si="15"/>
        <v>3533400891.2691517</v>
      </c>
      <c r="AH17">
        <f t="shared" si="15"/>
        <v>3374833971.03442</v>
      </c>
      <c r="AI17">
        <f t="shared" si="15"/>
        <v>4801919981.4639292</v>
      </c>
      <c r="AJ17">
        <f t="shared" si="15"/>
        <v>4014130790.7999992</v>
      </c>
      <c r="AK17">
        <f t="shared" si="15"/>
        <v>-240402000</v>
      </c>
    </row>
    <row r="18" spans="1:37" x14ac:dyDescent="0.2">
      <c r="A18" t="s">
        <v>1295</v>
      </c>
      <c r="C18">
        <f t="shared" ref="C18:AK18" si="16">C$2*C105</f>
        <v>0</v>
      </c>
      <c r="D18">
        <f t="shared" si="16"/>
        <v>0</v>
      </c>
      <c r="E18">
        <f t="shared" si="16"/>
        <v>0</v>
      </c>
      <c r="F18">
        <f t="shared" si="16"/>
        <v>0</v>
      </c>
      <c r="G18">
        <f t="shared" si="16"/>
        <v>0</v>
      </c>
      <c r="H18">
        <f t="shared" si="16"/>
        <v>0</v>
      </c>
      <c r="I18">
        <f t="shared" si="16"/>
        <v>0</v>
      </c>
      <c r="J18">
        <f t="shared" si="16"/>
        <v>0</v>
      </c>
      <c r="K18">
        <f t="shared" si="16"/>
        <v>0</v>
      </c>
      <c r="L18">
        <f t="shared" si="16"/>
        <v>0</v>
      </c>
      <c r="M18">
        <f t="shared" si="16"/>
        <v>0</v>
      </c>
      <c r="N18">
        <f t="shared" si="16"/>
        <v>0</v>
      </c>
      <c r="O18">
        <f t="shared" si="16"/>
        <v>0</v>
      </c>
      <c r="P18">
        <f t="shared" si="16"/>
        <v>0</v>
      </c>
      <c r="Q18">
        <f t="shared" si="16"/>
        <v>0</v>
      </c>
      <c r="R18">
        <f t="shared" si="16"/>
        <v>0</v>
      </c>
      <c r="S18">
        <f t="shared" si="16"/>
        <v>0</v>
      </c>
      <c r="T18">
        <f t="shared" si="16"/>
        <v>0</v>
      </c>
      <c r="U18">
        <f t="shared" si="16"/>
        <v>4307479.9272494968</v>
      </c>
      <c r="V18">
        <f t="shared" si="16"/>
        <v>-12332247.390800396</v>
      </c>
      <c r="W18">
        <f t="shared" si="16"/>
        <v>-25436439.010258846</v>
      </c>
      <c r="X18">
        <f t="shared" si="16"/>
        <v>-54451383.462583199</v>
      </c>
      <c r="Y18">
        <f t="shared" si="16"/>
        <v>-21115062.056064036</v>
      </c>
      <c r="Z18">
        <f t="shared" si="16"/>
        <v>-31682675.819975954</v>
      </c>
      <c r="AA18">
        <f t="shared" si="16"/>
        <v>-99127101.070765227</v>
      </c>
      <c r="AB18">
        <f t="shared" si="16"/>
        <v>-114455773.72367474</v>
      </c>
      <c r="AC18">
        <f t="shared" si="16"/>
        <v>-109189360.56240278</v>
      </c>
      <c r="AD18">
        <f t="shared" si="16"/>
        <v>-75284693.023732275</v>
      </c>
      <c r="AE18">
        <f t="shared" si="16"/>
        <v>-43727992.012376331</v>
      </c>
      <c r="AF18">
        <f t="shared" si="16"/>
        <v>6562762.0345720761</v>
      </c>
      <c r="AG18">
        <f t="shared" si="16"/>
        <v>-44330672.644347064</v>
      </c>
      <c r="AH18">
        <f t="shared" si="16"/>
        <v>-68735373.429488376</v>
      </c>
      <c r="AI18">
        <f t="shared" si="16"/>
        <v>101464131.94085999</v>
      </c>
      <c r="AJ18">
        <f t="shared" si="16"/>
        <v>605878486.19999993</v>
      </c>
      <c r="AK18">
        <f t="shared" si="16"/>
        <v>584525000</v>
      </c>
    </row>
    <row r="19" spans="1:37" x14ac:dyDescent="0.2">
      <c r="A19" t="s">
        <v>1337</v>
      </c>
      <c r="C19">
        <f t="shared" ref="C19:AK19" si="17">C$2*C106</f>
        <v>0</v>
      </c>
      <c r="D19">
        <f t="shared" si="17"/>
        <v>0</v>
      </c>
      <c r="E19">
        <f t="shared" si="17"/>
        <v>0</v>
      </c>
      <c r="F19">
        <f t="shared" si="17"/>
        <v>0</v>
      </c>
      <c r="G19">
        <f t="shared" si="17"/>
        <v>0</v>
      </c>
      <c r="H19">
        <f t="shared" si="17"/>
        <v>0</v>
      </c>
      <c r="I19">
        <f t="shared" si="17"/>
        <v>0</v>
      </c>
      <c r="J19">
        <f t="shared" si="17"/>
        <v>0</v>
      </c>
      <c r="K19">
        <f t="shared" si="17"/>
        <v>0</v>
      </c>
      <c r="L19">
        <f t="shared" si="17"/>
        <v>0</v>
      </c>
      <c r="M19">
        <f t="shared" si="17"/>
        <v>0</v>
      </c>
      <c r="N19">
        <f t="shared" si="17"/>
        <v>0</v>
      </c>
      <c r="O19">
        <f t="shared" si="17"/>
        <v>0</v>
      </c>
      <c r="P19">
        <f t="shared" si="17"/>
        <v>0</v>
      </c>
      <c r="Q19">
        <f t="shared" si="17"/>
        <v>0</v>
      </c>
      <c r="R19">
        <f t="shared" si="17"/>
        <v>0</v>
      </c>
      <c r="S19">
        <f t="shared" si="17"/>
        <v>0</v>
      </c>
      <c r="T19">
        <f t="shared" si="17"/>
        <v>0</v>
      </c>
      <c r="U19">
        <f t="shared" si="17"/>
        <v>24617617.169103879</v>
      </c>
      <c r="V19">
        <f t="shared" si="17"/>
        <v>7551278.3461146401</v>
      </c>
      <c r="W19">
        <f t="shared" si="17"/>
        <v>2871145.3963658223</v>
      </c>
      <c r="X19">
        <f t="shared" si="17"/>
        <v>2713826.5476694154</v>
      </c>
      <c r="Y19">
        <f t="shared" si="17"/>
        <v>2723618.3769125151</v>
      </c>
      <c r="Z19">
        <f t="shared" si="17"/>
        <v>0</v>
      </c>
      <c r="AA19">
        <f t="shared" si="17"/>
        <v>0</v>
      </c>
      <c r="AB19">
        <f t="shared" si="17"/>
        <v>0</v>
      </c>
      <c r="AC19">
        <f t="shared" si="17"/>
        <v>0</v>
      </c>
      <c r="AD19">
        <f t="shared" si="17"/>
        <v>15368281.036365017</v>
      </c>
      <c r="AE19">
        <f t="shared" si="17"/>
        <v>49153139.003448434</v>
      </c>
      <c r="AF19">
        <f t="shared" si="17"/>
        <v>80393834.923507929</v>
      </c>
      <c r="AG19">
        <f t="shared" si="17"/>
        <v>27337248.130680688</v>
      </c>
      <c r="AH19">
        <f t="shared" si="17"/>
        <v>5950588.8658037633</v>
      </c>
      <c r="AI19">
        <f t="shared" si="17"/>
        <v>163382110.00721997</v>
      </c>
      <c r="AJ19">
        <f t="shared" si="17"/>
        <v>652705056.89999986</v>
      </c>
      <c r="AK19">
        <f t="shared" si="17"/>
        <v>616043000</v>
      </c>
    </row>
    <row r="20" spans="1:37" x14ac:dyDescent="0.2">
      <c r="A20" t="s">
        <v>1338</v>
      </c>
      <c r="C20">
        <f t="shared" ref="C20:AK20" si="18">C$2*C107</f>
        <v>0</v>
      </c>
      <c r="D20">
        <f t="shared" si="18"/>
        <v>0</v>
      </c>
      <c r="E20">
        <f t="shared" si="18"/>
        <v>0</v>
      </c>
      <c r="F20">
        <f t="shared" si="18"/>
        <v>0</v>
      </c>
      <c r="G20">
        <f t="shared" si="18"/>
        <v>0</v>
      </c>
      <c r="H20">
        <f t="shared" si="18"/>
        <v>0</v>
      </c>
      <c r="I20">
        <f t="shared" si="18"/>
        <v>0</v>
      </c>
      <c r="J20">
        <f t="shared" si="18"/>
        <v>0</v>
      </c>
      <c r="K20">
        <f t="shared" si="18"/>
        <v>0</v>
      </c>
      <c r="L20">
        <f t="shared" si="18"/>
        <v>0</v>
      </c>
      <c r="M20">
        <f t="shared" si="18"/>
        <v>0</v>
      </c>
      <c r="N20">
        <f t="shared" si="18"/>
        <v>0</v>
      </c>
      <c r="O20">
        <f t="shared" si="18"/>
        <v>0</v>
      </c>
      <c r="P20">
        <f t="shared" si="18"/>
        <v>0</v>
      </c>
      <c r="Q20">
        <f t="shared" si="18"/>
        <v>0</v>
      </c>
      <c r="R20">
        <f t="shared" si="18"/>
        <v>0</v>
      </c>
      <c r="S20">
        <f t="shared" si="18"/>
        <v>0</v>
      </c>
      <c r="T20">
        <f t="shared" si="18"/>
        <v>0</v>
      </c>
      <c r="U20">
        <f t="shared" si="18"/>
        <v>20310137.241854381</v>
      </c>
      <c r="V20">
        <f t="shared" si="18"/>
        <v>19883525.736915037</v>
      </c>
      <c r="W20">
        <f t="shared" si="18"/>
        <v>28307584.406624667</v>
      </c>
      <c r="X20">
        <f t="shared" si="18"/>
        <v>54451383.462583199</v>
      </c>
      <c r="Y20">
        <f t="shared" si="18"/>
        <v>21115062.056064036</v>
      </c>
      <c r="Z20">
        <f t="shared" si="18"/>
        <v>31682675.819975954</v>
      </c>
      <c r="AA20">
        <f t="shared" si="18"/>
        <v>99127101.070765227</v>
      </c>
      <c r="AB20">
        <f t="shared" si="18"/>
        <v>114455773.72367474</v>
      </c>
      <c r="AC20">
        <f t="shared" si="18"/>
        <v>109189360.56240278</v>
      </c>
      <c r="AD20">
        <f t="shared" si="18"/>
        <v>90652974.060097292</v>
      </c>
      <c r="AE20">
        <f t="shared" si="18"/>
        <v>92881131.015824765</v>
      </c>
      <c r="AF20">
        <f t="shared" si="18"/>
        <v>73831072.888935864</v>
      </c>
      <c r="AG20">
        <f t="shared" si="18"/>
        <v>71667920.775027752</v>
      </c>
      <c r="AH20">
        <f t="shared" si="18"/>
        <v>74685962.295292139</v>
      </c>
      <c r="AI20">
        <f t="shared" si="18"/>
        <v>61917978.066359997</v>
      </c>
      <c r="AJ20">
        <f t="shared" si="18"/>
        <v>46826570.699999996</v>
      </c>
      <c r="AK20">
        <f t="shared" si="18"/>
        <v>31518000</v>
      </c>
    </row>
    <row r="21" spans="1:37" x14ac:dyDescent="0.2">
      <c r="A21" t="s">
        <v>1298</v>
      </c>
      <c r="C21">
        <f t="shared" ref="C21:AK21" si="19">C$2*C108</f>
        <v>0</v>
      </c>
      <c r="D21">
        <f t="shared" si="19"/>
        <v>1891497.9072193191</v>
      </c>
      <c r="E21">
        <f t="shared" si="19"/>
        <v>4608913.02928684</v>
      </c>
      <c r="F21">
        <f t="shared" si="19"/>
        <v>3124384.1957203061</v>
      </c>
      <c r="G21">
        <f t="shared" si="19"/>
        <v>7836647.2775995657</v>
      </c>
      <c r="H21">
        <f t="shared" si="19"/>
        <v>11646552.104084957</v>
      </c>
      <c r="I21">
        <f t="shared" si="19"/>
        <v>-19994434.733524613</v>
      </c>
      <c r="J21">
        <f t="shared" si="19"/>
        <v>0</v>
      </c>
      <c r="K21">
        <f t="shared" si="19"/>
        <v>0</v>
      </c>
      <c r="L21">
        <f t="shared" si="19"/>
        <v>-1356036.2842131348</v>
      </c>
      <c r="M21">
        <f t="shared" si="19"/>
        <v>-29781964.333194003</v>
      </c>
      <c r="N21">
        <f t="shared" si="19"/>
        <v>-5671317.0271241218</v>
      </c>
      <c r="O21">
        <f t="shared" si="19"/>
        <v>18001168.519795865</v>
      </c>
      <c r="P21">
        <f t="shared" si="19"/>
        <v>-145079060.55443192</v>
      </c>
      <c r="Q21">
        <f t="shared" si="19"/>
        <v>-6355122.1670283154</v>
      </c>
      <c r="R21">
        <f t="shared" si="19"/>
        <v>-94040966.19884941</v>
      </c>
      <c r="S21">
        <f t="shared" si="19"/>
        <v>3821326.1054384634</v>
      </c>
      <c r="T21">
        <f t="shared" si="19"/>
        <v>-11192652.938417425</v>
      </c>
      <c r="U21">
        <f t="shared" si="19"/>
        <v>-6519266.0852036485</v>
      </c>
      <c r="V21">
        <f t="shared" si="19"/>
        <v>-62123959.998364694</v>
      </c>
      <c r="W21">
        <f t="shared" si="19"/>
        <v>-62753986.080159381</v>
      </c>
      <c r="X21">
        <f t="shared" si="19"/>
        <v>-178563428.56358591</v>
      </c>
      <c r="Y21">
        <f t="shared" si="19"/>
        <v>-2155027.9425570676</v>
      </c>
      <c r="Z21">
        <f t="shared" si="19"/>
        <v>-617085270.72187388</v>
      </c>
      <c r="AA21">
        <f t="shared" si="19"/>
        <v>-27923414.483036056</v>
      </c>
      <c r="AB21">
        <f t="shared" si="19"/>
        <v>-12125738.752451159</v>
      </c>
      <c r="AC21">
        <f t="shared" si="19"/>
        <v>3845602.295080204</v>
      </c>
      <c r="AD21">
        <f t="shared" si="19"/>
        <v>-459122817.39623404</v>
      </c>
      <c r="AE21">
        <f t="shared" si="19"/>
        <v>-37943988.144975342</v>
      </c>
      <c r="AF21">
        <f t="shared" si="19"/>
        <v>236890468.05561128</v>
      </c>
      <c r="AG21">
        <f t="shared" si="19"/>
        <v>349104047.07423311</v>
      </c>
      <c r="AH21">
        <f t="shared" si="19"/>
        <v>9715247.1278428789</v>
      </c>
      <c r="AI21">
        <f t="shared" si="19"/>
        <v>-121237208.87810999</v>
      </c>
      <c r="AJ21">
        <f t="shared" si="19"/>
        <v>30580617.599999994</v>
      </c>
      <c r="AK21">
        <f t="shared" si="19"/>
        <v>-88168000</v>
      </c>
    </row>
    <row r="22" spans="1:37" x14ac:dyDescent="0.2">
      <c r="A22" t="s">
        <v>1339</v>
      </c>
      <c r="C22">
        <f t="shared" ref="C22:AK22" si="20">C$2*C109</f>
        <v>0</v>
      </c>
      <c r="D22">
        <f t="shared" si="20"/>
        <v>0</v>
      </c>
      <c r="E22">
        <f t="shared" si="20"/>
        <v>0</v>
      </c>
      <c r="F22">
        <f t="shared" si="20"/>
        <v>0</v>
      </c>
      <c r="G22">
        <f t="shared" si="20"/>
        <v>0</v>
      </c>
      <c r="H22">
        <f t="shared" si="20"/>
        <v>0</v>
      </c>
      <c r="I22">
        <f t="shared" si="20"/>
        <v>0</v>
      </c>
      <c r="J22">
        <f t="shared" si="20"/>
        <v>0</v>
      </c>
      <c r="K22">
        <f t="shared" si="20"/>
        <v>0</v>
      </c>
      <c r="L22">
        <f t="shared" si="20"/>
        <v>0</v>
      </c>
      <c r="M22">
        <f t="shared" si="20"/>
        <v>0</v>
      </c>
      <c r="N22">
        <f t="shared" si="20"/>
        <v>0</v>
      </c>
      <c r="O22">
        <f t="shared" si="20"/>
        <v>0</v>
      </c>
      <c r="P22">
        <f t="shared" si="20"/>
        <v>0</v>
      </c>
      <c r="Q22">
        <f t="shared" si="20"/>
        <v>0</v>
      </c>
      <c r="R22">
        <f t="shared" si="20"/>
        <v>0</v>
      </c>
      <c r="S22">
        <f t="shared" si="20"/>
        <v>0</v>
      </c>
      <c r="T22">
        <f t="shared" si="20"/>
        <v>0</v>
      </c>
      <c r="U22">
        <f t="shared" si="20"/>
        <v>0</v>
      </c>
      <c r="V22">
        <f t="shared" si="20"/>
        <v>-30120707.877995003</v>
      </c>
      <c r="W22">
        <f t="shared" si="20"/>
        <v>-60549592.607041687</v>
      </c>
      <c r="X22">
        <f t="shared" si="20"/>
        <v>-24278487.661019091</v>
      </c>
      <c r="Y22">
        <f t="shared" si="20"/>
        <v>0</v>
      </c>
      <c r="Z22">
        <f t="shared" si="20"/>
        <v>0</v>
      </c>
      <c r="AA22">
        <f t="shared" si="20"/>
        <v>0</v>
      </c>
      <c r="AB22">
        <f t="shared" si="20"/>
        <v>0</v>
      </c>
      <c r="AC22">
        <f t="shared" si="20"/>
        <v>0</v>
      </c>
      <c r="AD22">
        <f t="shared" si="20"/>
        <v>0</v>
      </c>
      <c r="AE22">
        <f t="shared" si="20"/>
        <v>0</v>
      </c>
      <c r="AF22">
        <f t="shared" si="20"/>
        <v>0</v>
      </c>
      <c r="AG22">
        <f t="shared" si="20"/>
        <v>0</v>
      </c>
      <c r="AH22">
        <f t="shared" si="20"/>
        <v>0</v>
      </c>
      <c r="AI22">
        <f t="shared" si="20"/>
        <v>0</v>
      </c>
      <c r="AJ22">
        <f t="shared" si="20"/>
        <v>0</v>
      </c>
      <c r="AK22">
        <f t="shared" si="20"/>
        <v>0</v>
      </c>
    </row>
    <row r="23" spans="1:37" x14ac:dyDescent="0.2">
      <c r="A23" t="s">
        <v>1340</v>
      </c>
      <c r="C23">
        <f t="shared" ref="C23:AK23" si="21">C$2*C110</f>
        <v>0</v>
      </c>
      <c r="D23">
        <f t="shared" si="21"/>
        <v>0</v>
      </c>
      <c r="E23">
        <f t="shared" si="21"/>
        <v>0</v>
      </c>
      <c r="F23">
        <f t="shared" si="21"/>
        <v>0</v>
      </c>
      <c r="G23">
        <f t="shared" si="21"/>
        <v>0</v>
      </c>
      <c r="H23">
        <f t="shared" si="21"/>
        <v>0</v>
      </c>
      <c r="I23">
        <f t="shared" si="21"/>
        <v>0</v>
      </c>
      <c r="J23">
        <f t="shared" si="21"/>
        <v>0</v>
      </c>
      <c r="K23">
        <f t="shared" si="21"/>
        <v>0</v>
      </c>
      <c r="L23">
        <f t="shared" si="21"/>
        <v>0</v>
      </c>
      <c r="M23">
        <f t="shared" si="21"/>
        <v>0</v>
      </c>
      <c r="N23">
        <f t="shared" si="21"/>
        <v>0</v>
      </c>
      <c r="O23">
        <f t="shared" si="21"/>
        <v>0</v>
      </c>
      <c r="P23">
        <f t="shared" si="21"/>
        <v>0</v>
      </c>
      <c r="Q23">
        <f t="shared" si="21"/>
        <v>0</v>
      </c>
      <c r="R23">
        <f t="shared" si="21"/>
        <v>0</v>
      </c>
      <c r="S23">
        <f t="shared" si="21"/>
        <v>0</v>
      </c>
      <c r="T23">
        <f t="shared" si="21"/>
        <v>0</v>
      </c>
      <c r="U23">
        <f t="shared" si="21"/>
        <v>0</v>
      </c>
      <c r="V23">
        <f t="shared" si="21"/>
        <v>0</v>
      </c>
      <c r="W23">
        <f t="shared" si="21"/>
        <v>0</v>
      </c>
      <c r="X23">
        <f t="shared" si="21"/>
        <v>0</v>
      </c>
      <c r="Y23">
        <f t="shared" si="21"/>
        <v>0</v>
      </c>
      <c r="Z23">
        <f t="shared" si="21"/>
        <v>0</v>
      </c>
      <c r="AA23">
        <f t="shared" si="21"/>
        <v>0</v>
      </c>
      <c r="AB23">
        <f t="shared" si="21"/>
        <v>0</v>
      </c>
      <c r="AC23">
        <f t="shared" si="21"/>
        <v>0</v>
      </c>
      <c r="AD23">
        <f t="shared" si="21"/>
        <v>0</v>
      </c>
      <c r="AE23">
        <f t="shared" si="21"/>
        <v>0</v>
      </c>
      <c r="AF23">
        <f t="shared" si="21"/>
        <v>0</v>
      </c>
      <c r="AG23">
        <f t="shared" si="21"/>
        <v>0</v>
      </c>
      <c r="AH23">
        <f t="shared" si="21"/>
        <v>0</v>
      </c>
      <c r="AI23">
        <f t="shared" si="21"/>
        <v>0</v>
      </c>
      <c r="AJ23">
        <f t="shared" si="21"/>
        <v>0</v>
      </c>
      <c r="AK23">
        <f t="shared" si="21"/>
        <v>0</v>
      </c>
    </row>
    <row r="24" spans="1:37" x14ac:dyDescent="0.2">
      <c r="A24" t="s">
        <v>1341</v>
      </c>
      <c r="C24">
        <f t="shared" ref="C24:AK24" si="22">C$2*C111</f>
        <v>0</v>
      </c>
      <c r="D24">
        <f t="shared" si="22"/>
        <v>1891497.9072193191</v>
      </c>
      <c r="E24">
        <f t="shared" si="22"/>
        <v>4608913.02928684</v>
      </c>
      <c r="F24">
        <f t="shared" si="22"/>
        <v>3124384.1957203061</v>
      </c>
      <c r="G24">
        <f t="shared" si="22"/>
        <v>7836647.2775995657</v>
      </c>
      <c r="H24">
        <f t="shared" si="22"/>
        <v>11646552.104084957</v>
      </c>
      <c r="I24">
        <f t="shared" si="22"/>
        <v>-19994434.733524613</v>
      </c>
      <c r="J24">
        <f t="shared" si="22"/>
        <v>0</v>
      </c>
      <c r="K24">
        <f t="shared" si="22"/>
        <v>0</v>
      </c>
      <c r="L24">
        <f t="shared" si="22"/>
        <v>-1356036.2842131348</v>
      </c>
      <c r="M24">
        <f t="shared" si="22"/>
        <v>-29781964.333194003</v>
      </c>
      <c r="N24">
        <f t="shared" si="22"/>
        <v>-5671317.0271241218</v>
      </c>
      <c r="O24">
        <f t="shared" si="22"/>
        <v>18001168.519795865</v>
      </c>
      <c r="P24">
        <f t="shared" si="22"/>
        <v>-145079060.55443192</v>
      </c>
      <c r="Q24">
        <f t="shared" si="22"/>
        <v>-6355122.1670283154</v>
      </c>
      <c r="R24">
        <f t="shared" si="22"/>
        <v>-94040966.19884941</v>
      </c>
      <c r="S24">
        <f t="shared" si="22"/>
        <v>3821326.1054384634</v>
      </c>
      <c r="T24">
        <f t="shared" si="22"/>
        <v>-11192652.938417425</v>
      </c>
      <c r="U24">
        <f t="shared" si="22"/>
        <v>-6519266.0852036485</v>
      </c>
      <c r="V24">
        <f t="shared" si="22"/>
        <v>-32003252.120369688</v>
      </c>
      <c r="W24">
        <f t="shared" si="22"/>
        <v>-2204393.473117698</v>
      </c>
      <c r="X24">
        <f t="shared" si="22"/>
        <v>-155884624.60239112</v>
      </c>
      <c r="Y24">
        <f t="shared" si="22"/>
        <v>-2588841.3850652981</v>
      </c>
      <c r="Z24">
        <f t="shared" si="22"/>
        <v>-626606933.3058238</v>
      </c>
      <c r="AA24">
        <f t="shared" si="22"/>
        <v>-69281358.467654631</v>
      </c>
      <c r="AB24">
        <f t="shared" si="22"/>
        <v>-2998473.2303449456</v>
      </c>
      <c r="AC24">
        <f t="shared" si="22"/>
        <v>-1692172.2790764358</v>
      </c>
      <c r="AD24">
        <f t="shared" si="22"/>
        <v>-352662020.04336905</v>
      </c>
      <c r="AE24">
        <f t="shared" si="22"/>
        <v>-36931499.101047404</v>
      </c>
      <c r="AF24">
        <f t="shared" si="22"/>
        <v>-5679313.2991489125</v>
      </c>
      <c r="AG24">
        <f t="shared" si="22"/>
        <v>-16131439.212248513</v>
      </c>
      <c r="AH24">
        <f t="shared" si="22"/>
        <v>3764658.2620391157</v>
      </c>
      <c r="AI24">
        <f t="shared" si="22"/>
        <v>64968681.365249991</v>
      </c>
      <c r="AJ24">
        <f t="shared" si="22"/>
        <v>54790273.199999996</v>
      </c>
      <c r="AK24">
        <f t="shared" si="22"/>
        <v>515000</v>
      </c>
    </row>
    <row r="25" spans="1:37" x14ac:dyDescent="0.2">
      <c r="A25" t="s">
        <v>1360</v>
      </c>
      <c r="C25">
        <f t="shared" ref="C25:AK25" si="23">C$2*C112</f>
        <v>0</v>
      </c>
      <c r="D25">
        <f t="shared" si="23"/>
        <v>0</v>
      </c>
      <c r="E25">
        <f t="shared" si="23"/>
        <v>0</v>
      </c>
      <c r="F25">
        <f t="shared" si="23"/>
        <v>0</v>
      </c>
      <c r="G25">
        <f t="shared" si="23"/>
        <v>0</v>
      </c>
      <c r="H25">
        <f t="shared" si="23"/>
        <v>0</v>
      </c>
      <c r="I25">
        <f t="shared" si="23"/>
        <v>0</v>
      </c>
      <c r="J25">
        <f t="shared" si="23"/>
        <v>0</v>
      </c>
      <c r="K25">
        <f t="shared" si="23"/>
        <v>0</v>
      </c>
      <c r="L25">
        <f t="shared" si="23"/>
        <v>0</v>
      </c>
      <c r="M25">
        <f t="shared" si="23"/>
        <v>0</v>
      </c>
      <c r="N25">
        <f t="shared" si="23"/>
        <v>42996581.07679294</v>
      </c>
      <c r="O25">
        <f t="shared" si="23"/>
        <v>0</v>
      </c>
      <c r="P25">
        <f t="shared" si="23"/>
        <v>160847838.21146744</v>
      </c>
      <c r="Q25">
        <f t="shared" si="23"/>
        <v>30201437.794309251</v>
      </c>
      <c r="R25">
        <f t="shared" si="23"/>
        <v>13575331.766756723</v>
      </c>
      <c r="S25">
        <f t="shared" si="23"/>
        <v>5859580.684987749</v>
      </c>
      <c r="T25">
        <f t="shared" si="23"/>
        <v>11192652.938417425</v>
      </c>
      <c r="U25">
        <f t="shared" si="23"/>
        <v>6519266.0852036485</v>
      </c>
      <c r="V25">
        <f t="shared" si="23"/>
        <v>21151115.575055238</v>
      </c>
      <c r="W25">
        <f t="shared" si="23"/>
        <v>2204393.473117698</v>
      </c>
      <c r="X25">
        <f t="shared" si="23"/>
        <v>2997058.7113239444</v>
      </c>
      <c r="Y25">
        <f t="shared" si="23"/>
        <v>2588841.3850652981</v>
      </c>
      <c r="Z25">
        <f t="shared" si="23"/>
        <v>55998155.234286204</v>
      </c>
      <c r="AA25">
        <f t="shared" si="23"/>
        <v>69281358.467654631</v>
      </c>
      <c r="AB25">
        <f t="shared" si="23"/>
        <v>2998473.2303449456</v>
      </c>
      <c r="AC25">
        <f t="shared" si="23"/>
        <v>1692172.2790764358</v>
      </c>
      <c r="AD25">
        <f t="shared" si="23"/>
        <v>18636068.406882536</v>
      </c>
      <c r="AE25">
        <f t="shared" si="23"/>
        <v>-235820.23301612723</v>
      </c>
      <c r="AF25">
        <f t="shared" si="23"/>
        <v>5679313.2991489125</v>
      </c>
      <c r="AG25">
        <f t="shared" si="23"/>
        <v>16131439.212248513</v>
      </c>
      <c r="AH25">
        <f t="shared" si="23"/>
        <v>-3764658.2620391157</v>
      </c>
      <c r="AI25">
        <f t="shared" si="23"/>
        <v>-64968681.365249991</v>
      </c>
      <c r="AJ25">
        <f t="shared" si="23"/>
        <v>-54790273.199999996</v>
      </c>
      <c r="AK25">
        <f t="shared" si="23"/>
        <v>-515000</v>
      </c>
    </row>
    <row r="26" spans="1:37" x14ac:dyDescent="0.2">
      <c r="A26" t="s">
        <v>1361</v>
      </c>
      <c r="C26">
        <f t="shared" ref="C26:AK26" si="24">C$2*C113</f>
        <v>0</v>
      </c>
      <c r="D26">
        <f t="shared" si="24"/>
        <v>0</v>
      </c>
      <c r="E26">
        <f t="shared" si="24"/>
        <v>0</v>
      </c>
      <c r="F26">
        <f t="shared" si="24"/>
        <v>0</v>
      </c>
      <c r="G26">
        <f t="shared" si="24"/>
        <v>0</v>
      </c>
      <c r="H26">
        <f t="shared" si="24"/>
        <v>0</v>
      </c>
      <c r="I26">
        <f t="shared" si="24"/>
        <v>0</v>
      </c>
      <c r="J26">
        <f t="shared" si="24"/>
        <v>0</v>
      </c>
      <c r="K26">
        <f t="shared" si="24"/>
        <v>0</v>
      </c>
      <c r="L26">
        <f t="shared" si="24"/>
        <v>0</v>
      </c>
      <c r="M26">
        <f t="shared" si="24"/>
        <v>0</v>
      </c>
      <c r="N26">
        <f t="shared" si="24"/>
        <v>0</v>
      </c>
      <c r="O26">
        <f t="shared" si="24"/>
        <v>0</v>
      </c>
      <c r="P26">
        <f t="shared" si="24"/>
        <v>0</v>
      </c>
      <c r="Q26">
        <f t="shared" si="24"/>
        <v>0</v>
      </c>
      <c r="R26">
        <f t="shared" si="24"/>
        <v>0</v>
      </c>
      <c r="S26">
        <f t="shared" si="24"/>
        <v>0</v>
      </c>
      <c r="T26">
        <f t="shared" si="24"/>
        <v>0</v>
      </c>
      <c r="U26">
        <f t="shared" si="24"/>
        <v>0</v>
      </c>
      <c r="V26">
        <f t="shared" si="24"/>
        <v>10852136.545314452</v>
      </c>
      <c r="W26">
        <f t="shared" si="24"/>
        <v>0</v>
      </c>
      <c r="X26">
        <f t="shared" si="24"/>
        <v>152887565.89106718</v>
      </c>
      <c r="Y26">
        <f t="shared" si="24"/>
        <v>0</v>
      </c>
      <c r="Z26">
        <f t="shared" si="24"/>
        <v>570608778.07153761</v>
      </c>
      <c r="AA26">
        <f t="shared" si="24"/>
        <v>0</v>
      </c>
      <c r="AB26">
        <f t="shared" si="24"/>
        <v>0</v>
      </c>
      <c r="AC26">
        <f t="shared" si="24"/>
        <v>0</v>
      </c>
      <c r="AD26">
        <f t="shared" si="24"/>
        <v>334025951.63648653</v>
      </c>
      <c r="AE26">
        <f t="shared" si="24"/>
        <v>37167319.33406353</v>
      </c>
      <c r="AF26">
        <f t="shared" si="24"/>
        <v>0</v>
      </c>
      <c r="AG26">
        <f t="shared" si="24"/>
        <v>0</v>
      </c>
      <c r="AH26">
        <f t="shared" si="24"/>
        <v>0</v>
      </c>
      <c r="AI26">
        <f t="shared" si="24"/>
        <v>0</v>
      </c>
      <c r="AJ26">
        <f t="shared" si="24"/>
        <v>0</v>
      </c>
      <c r="AK26">
        <f t="shared" si="24"/>
        <v>0</v>
      </c>
    </row>
    <row r="27" spans="1:37" x14ac:dyDescent="0.2">
      <c r="A27" t="s">
        <v>1342</v>
      </c>
      <c r="C27">
        <f t="shared" ref="C27:AK27" si="25">C$2*C114</f>
        <v>0</v>
      </c>
      <c r="D27">
        <f t="shared" si="25"/>
        <v>0</v>
      </c>
      <c r="E27">
        <f t="shared" si="25"/>
        <v>0</v>
      </c>
      <c r="F27">
        <f t="shared" si="25"/>
        <v>0</v>
      </c>
      <c r="G27">
        <f t="shared" si="25"/>
        <v>0</v>
      </c>
      <c r="H27">
        <f t="shared" si="25"/>
        <v>0</v>
      </c>
      <c r="I27">
        <f t="shared" si="25"/>
        <v>0</v>
      </c>
      <c r="J27">
        <f t="shared" si="25"/>
        <v>0</v>
      </c>
      <c r="K27">
        <f t="shared" si="25"/>
        <v>0</v>
      </c>
      <c r="L27">
        <f t="shared" si="25"/>
        <v>0</v>
      </c>
      <c r="M27">
        <f t="shared" si="25"/>
        <v>0</v>
      </c>
      <c r="N27">
        <f t="shared" si="25"/>
        <v>4422536.6432669833</v>
      </c>
      <c r="O27">
        <f t="shared" si="25"/>
        <v>0</v>
      </c>
      <c r="P27">
        <f t="shared" si="25"/>
        <v>-15768777.657035524</v>
      </c>
      <c r="Q27">
        <f t="shared" si="25"/>
        <v>-23846315.627280936</v>
      </c>
      <c r="R27">
        <f t="shared" si="25"/>
        <v>80465634.432092682</v>
      </c>
      <c r="S27">
        <f t="shared" si="25"/>
        <v>-9680906.7904262114</v>
      </c>
      <c r="T27">
        <f t="shared" si="25"/>
        <v>0</v>
      </c>
      <c r="U27">
        <f t="shared" si="25"/>
        <v>0</v>
      </c>
      <c r="V27">
        <f t="shared" si="25"/>
        <v>27336833.405884475</v>
      </c>
      <c r="W27">
        <f t="shared" si="25"/>
        <v>0</v>
      </c>
      <c r="X27">
        <f t="shared" si="25"/>
        <v>0</v>
      </c>
      <c r="Y27">
        <f t="shared" si="25"/>
        <v>0</v>
      </c>
      <c r="Z27">
        <f t="shared" si="25"/>
        <v>0</v>
      </c>
      <c r="AA27">
        <f t="shared" si="25"/>
        <v>0</v>
      </c>
      <c r="AB27">
        <f t="shared" si="25"/>
        <v>0</v>
      </c>
      <c r="AC27">
        <f t="shared" si="25"/>
        <v>0</v>
      </c>
      <c r="AD27">
        <f t="shared" si="25"/>
        <v>0</v>
      </c>
      <c r="AE27">
        <f t="shared" si="25"/>
        <v>0</v>
      </c>
      <c r="AF27">
        <f t="shared" si="25"/>
        <v>0</v>
      </c>
      <c r="AG27">
        <f t="shared" si="25"/>
        <v>0</v>
      </c>
      <c r="AH27">
        <f t="shared" si="25"/>
        <v>1351998078.4284346</v>
      </c>
      <c r="AI27">
        <f t="shared" si="25"/>
        <v>130502307.78584999</v>
      </c>
      <c r="AJ27">
        <f t="shared" si="25"/>
        <v>559689011.69999993</v>
      </c>
      <c r="AK27">
        <f t="shared" si="25"/>
        <v>4767252000</v>
      </c>
    </row>
    <row r="28" spans="1:37" x14ac:dyDescent="0.2">
      <c r="A28" t="s">
        <v>1344</v>
      </c>
      <c r="C28">
        <f t="shared" ref="C28:AK28" si="26">C$2*C115</f>
        <v>0</v>
      </c>
      <c r="D28">
        <f t="shared" si="26"/>
        <v>0</v>
      </c>
      <c r="E28">
        <f t="shared" si="26"/>
        <v>0</v>
      </c>
      <c r="F28">
        <f t="shared" si="26"/>
        <v>0</v>
      </c>
      <c r="G28">
        <f t="shared" si="26"/>
        <v>0</v>
      </c>
      <c r="H28">
        <f t="shared" si="26"/>
        <v>0</v>
      </c>
      <c r="I28">
        <f t="shared" si="26"/>
        <v>0</v>
      </c>
      <c r="J28">
        <f t="shared" si="26"/>
        <v>0</v>
      </c>
      <c r="K28">
        <f t="shared" si="26"/>
        <v>0</v>
      </c>
      <c r="L28">
        <f t="shared" si="26"/>
        <v>0</v>
      </c>
      <c r="M28">
        <f t="shared" si="26"/>
        <v>0</v>
      </c>
      <c r="N28">
        <f t="shared" si="26"/>
        <v>0</v>
      </c>
      <c r="O28">
        <f t="shared" si="26"/>
        <v>0</v>
      </c>
      <c r="P28">
        <f t="shared" si="26"/>
        <v>0</v>
      </c>
      <c r="Q28">
        <f t="shared" si="26"/>
        <v>0</v>
      </c>
      <c r="R28">
        <f t="shared" si="26"/>
        <v>0</v>
      </c>
      <c r="S28">
        <f t="shared" si="26"/>
        <v>0</v>
      </c>
      <c r="T28">
        <f t="shared" si="26"/>
        <v>0</v>
      </c>
      <c r="U28">
        <f t="shared" si="26"/>
        <v>0</v>
      </c>
      <c r="V28">
        <f t="shared" si="26"/>
        <v>0</v>
      </c>
      <c r="W28">
        <f t="shared" si="26"/>
        <v>0</v>
      </c>
      <c r="X28">
        <f t="shared" si="26"/>
        <v>-22678803.961194787</v>
      </c>
      <c r="Y28">
        <f t="shared" si="26"/>
        <v>433813.44250823051</v>
      </c>
      <c r="Z28">
        <f t="shared" si="26"/>
        <v>9521662.5839498527</v>
      </c>
      <c r="AA28">
        <f t="shared" si="26"/>
        <v>41357943.984618574</v>
      </c>
      <c r="AB28">
        <f t="shared" si="26"/>
        <v>-9127265.5221062135</v>
      </c>
      <c r="AC28">
        <f t="shared" si="26"/>
        <v>5537774.5741566401</v>
      </c>
      <c r="AD28">
        <f t="shared" si="26"/>
        <v>-106460797.35286498</v>
      </c>
      <c r="AE28">
        <f t="shared" si="26"/>
        <v>-1012489.0439279376</v>
      </c>
      <c r="AF28">
        <f t="shared" si="26"/>
        <v>242569781.3547602</v>
      </c>
      <c r="AG28">
        <f t="shared" si="26"/>
        <v>365235486.28648162</v>
      </c>
      <c r="AH28">
        <f t="shared" si="26"/>
        <v>5950588.8658037633</v>
      </c>
      <c r="AI28">
        <f t="shared" si="26"/>
        <v>-186205890.24335998</v>
      </c>
      <c r="AJ28">
        <f t="shared" si="26"/>
        <v>-24209655.599999998</v>
      </c>
      <c r="AK28">
        <f t="shared" si="26"/>
        <v>-88683000</v>
      </c>
    </row>
    <row r="29" spans="1:37" x14ac:dyDescent="0.2">
      <c r="A29" t="s">
        <v>1304</v>
      </c>
      <c r="C29">
        <f t="shared" ref="C29:AK29" si="27">C$2*C116</f>
        <v>0</v>
      </c>
      <c r="D29">
        <f t="shared" si="27"/>
        <v>0</v>
      </c>
      <c r="E29">
        <f t="shared" si="27"/>
        <v>0</v>
      </c>
      <c r="F29">
        <f t="shared" si="27"/>
        <v>4686576.2935804594</v>
      </c>
      <c r="G29">
        <f t="shared" si="27"/>
        <v>0</v>
      </c>
      <c r="H29">
        <f t="shared" si="27"/>
        <v>0</v>
      </c>
      <c r="I29">
        <f t="shared" si="27"/>
        <v>0</v>
      </c>
      <c r="J29">
        <f t="shared" si="27"/>
        <v>0</v>
      </c>
      <c r="K29">
        <f t="shared" si="27"/>
        <v>0</v>
      </c>
      <c r="L29">
        <f t="shared" si="27"/>
        <v>0</v>
      </c>
      <c r="M29">
        <f t="shared" si="27"/>
        <v>0</v>
      </c>
      <c r="N29">
        <f t="shared" si="27"/>
        <v>0</v>
      </c>
      <c r="O29">
        <f t="shared" si="27"/>
        <v>0</v>
      </c>
      <c r="P29">
        <f t="shared" si="27"/>
        <v>0</v>
      </c>
      <c r="Q29">
        <f t="shared" si="27"/>
        <v>0</v>
      </c>
      <c r="R29">
        <f t="shared" si="27"/>
        <v>0</v>
      </c>
      <c r="S29">
        <f t="shared" si="27"/>
        <v>0</v>
      </c>
      <c r="T29">
        <f t="shared" si="27"/>
        <v>0</v>
      </c>
      <c r="U29">
        <f t="shared" si="27"/>
        <v>0</v>
      </c>
      <c r="V29">
        <f t="shared" si="27"/>
        <v>-967917130.88846445</v>
      </c>
      <c r="W29">
        <f t="shared" si="27"/>
        <v>-1108256248.5309234</v>
      </c>
      <c r="X29">
        <f t="shared" si="27"/>
        <v>87346776.184173495</v>
      </c>
      <c r="Y29">
        <f t="shared" si="27"/>
        <v>44920048.241078779</v>
      </c>
      <c r="Z29">
        <f t="shared" si="27"/>
        <v>-865163966.72079837</v>
      </c>
      <c r="AA29">
        <f t="shared" si="27"/>
        <v>-999767075.18738723</v>
      </c>
      <c r="AB29">
        <f t="shared" si="27"/>
        <v>-758181490.42901659</v>
      </c>
      <c r="AC29">
        <f t="shared" si="27"/>
        <v>-90328746.237926438</v>
      </c>
      <c r="AD29">
        <f t="shared" si="27"/>
        <v>-20523745.418754745</v>
      </c>
      <c r="AE29">
        <f t="shared" si="27"/>
        <v>769287893.94474578</v>
      </c>
      <c r="AF29">
        <f t="shared" si="27"/>
        <v>1760460915.7739594</v>
      </c>
      <c r="AG29">
        <f t="shared" si="27"/>
        <v>3838174265.6990376</v>
      </c>
      <c r="AH29">
        <f t="shared" si="27"/>
        <v>3315813844.7327747</v>
      </c>
      <c r="AI29">
        <f t="shared" si="27"/>
        <v>4782146904.52668</v>
      </c>
      <c r="AJ29">
        <f t="shared" si="27"/>
        <v>4650589894.5999994</v>
      </c>
      <c r="AK29">
        <f t="shared" si="27"/>
        <v>255955000</v>
      </c>
    </row>
    <row r="30" spans="1:37" x14ac:dyDescent="0.2">
      <c r="A30" t="s">
        <v>1305</v>
      </c>
      <c r="C30">
        <f t="shared" ref="C30:AK30" si="28">C$2*C117</f>
        <v>0</v>
      </c>
      <c r="D30">
        <f t="shared" si="28"/>
        <v>0</v>
      </c>
      <c r="E30">
        <f t="shared" si="28"/>
        <v>0</v>
      </c>
      <c r="F30">
        <f t="shared" si="28"/>
        <v>223170.29969430759</v>
      </c>
      <c r="G30">
        <f t="shared" si="28"/>
        <v>0</v>
      </c>
      <c r="H30">
        <f t="shared" si="28"/>
        <v>0</v>
      </c>
      <c r="I30">
        <f t="shared" si="28"/>
        <v>0</v>
      </c>
      <c r="J30">
        <f t="shared" si="28"/>
        <v>0</v>
      </c>
      <c r="K30">
        <f t="shared" si="28"/>
        <v>0</v>
      </c>
      <c r="L30">
        <f t="shared" si="28"/>
        <v>0</v>
      </c>
      <c r="M30">
        <f t="shared" si="28"/>
        <v>0</v>
      </c>
      <c r="N30">
        <f t="shared" si="28"/>
        <v>0</v>
      </c>
      <c r="O30">
        <f t="shared" si="28"/>
        <v>0</v>
      </c>
      <c r="P30">
        <f t="shared" si="28"/>
        <v>0</v>
      </c>
      <c r="Q30">
        <f t="shared" si="28"/>
        <v>0</v>
      </c>
      <c r="R30">
        <f t="shared" si="28"/>
        <v>0</v>
      </c>
      <c r="S30">
        <f t="shared" si="28"/>
        <v>0</v>
      </c>
      <c r="T30">
        <f t="shared" si="28"/>
        <v>0</v>
      </c>
      <c r="U30">
        <f t="shared" si="28"/>
        <v>0</v>
      </c>
      <c r="V30">
        <f t="shared" si="28"/>
        <v>0</v>
      </c>
      <c r="W30">
        <f t="shared" si="28"/>
        <v>0</v>
      </c>
      <c r="X30">
        <f t="shared" si="28"/>
        <v>27840565.637592629</v>
      </c>
      <c r="Y30">
        <f t="shared" si="28"/>
        <v>-386079.92456234107</v>
      </c>
      <c r="Z30">
        <f t="shared" si="28"/>
        <v>-169181564.12950781</v>
      </c>
      <c r="AA30">
        <f t="shared" si="28"/>
        <v>9466071.5212163161</v>
      </c>
      <c r="AB30">
        <f t="shared" si="28"/>
        <v>41294929.832778685</v>
      </c>
      <c r="AC30">
        <f t="shared" si="28"/>
        <v>22345523.796203487</v>
      </c>
      <c r="AD30">
        <f t="shared" si="28"/>
        <v>-140397122.39928833</v>
      </c>
      <c r="AE30">
        <f t="shared" si="28"/>
        <v>-1905609474.471875</v>
      </c>
      <c r="AF30">
        <f t="shared" si="28"/>
        <v>275257384.56541729</v>
      </c>
      <c r="AG30">
        <f t="shared" si="28"/>
        <v>498966348.76359522</v>
      </c>
      <c r="AH30">
        <f t="shared" si="28"/>
        <v>471553807.46767372</v>
      </c>
      <c r="AI30">
        <f t="shared" si="28"/>
        <v>1028651956.7812799</v>
      </c>
      <c r="AJ30">
        <f t="shared" si="28"/>
        <v>807200885.39999986</v>
      </c>
      <c r="AK30">
        <f t="shared" si="28"/>
        <v>807623000</v>
      </c>
    </row>
    <row r="31" spans="1:37" x14ac:dyDescent="0.2">
      <c r="A31" t="s">
        <v>1306</v>
      </c>
      <c r="C31">
        <f t="shared" ref="C31:AK31" si="29">C$2*C118</f>
        <v>-10741225.522002507</v>
      </c>
      <c r="D31">
        <f t="shared" si="29"/>
        <v>-12058299.158523159</v>
      </c>
      <c r="E31">
        <f t="shared" si="29"/>
        <v>-19587880.374469068</v>
      </c>
      <c r="F31">
        <f t="shared" si="29"/>
        <v>4463405.9938861523</v>
      </c>
      <c r="G31">
        <f t="shared" si="29"/>
        <v>-38312497.801597878</v>
      </c>
      <c r="H31">
        <f t="shared" si="29"/>
        <v>-45527430.952332109</v>
      </c>
      <c r="I31">
        <f t="shared" si="29"/>
        <v>-82451277.25164789</v>
      </c>
      <c r="J31">
        <f t="shared" si="29"/>
        <v>-39609260.71386423</v>
      </c>
      <c r="K31">
        <f t="shared" si="29"/>
        <v>-65191967.406113215</v>
      </c>
      <c r="L31">
        <f t="shared" si="29"/>
        <v>-79424982.361055031</v>
      </c>
      <c r="M31">
        <f t="shared" si="29"/>
        <v>-65503351.752779968</v>
      </c>
      <c r="N31">
        <f t="shared" si="29"/>
        <v>-120393698.92868972</v>
      </c>
      <c r="O31">
        <f t="shared" si="29"/>
        <v>-195218143.54919595</v>
      </c>
      <c r="P31">
        <f t="shared" si="29"/>
        <v>-344676191.20661062</v>
      </c>
      <c r="Q31">
        <f t="shared" si="29"/>
        <v>-285700377.20442301</v>
      </c>
      <c r="R31">
        <f t="shared" si="29"/>
        <v>-339495114.58056951</v>
      </c>
      <c r="S31">
        <f t="shared" si="29"/>
        <v>-332044510.40750492</v>
      </c>
      <c r="T31">
        <f t="shared" si="29"/>
        <v>-615177700.39205384</v>
      </c>
      <c r="U31">
        <f t="shared" si="29"/>
        <v>-693314298.92390907</v>
      </c>
      <c r="V31">
        <f t="shared" si="29"/>
        <v>-967917130.88846445</v>
      </c>
      <c r="W31">
        <f t="shared" si="29"/>
        <v>-1108256248.5309234</v>
      </c>
      <c r="X31">
        <f t="shared" si="29"/>
        <v>42315752.287222311</v>
      </c>
      <c r="Y31">
        <f t="shared" si="29"/>
        <v>-150717178.98714751</v>
      </c>
      <c r="Z31">
        <f t="shared" si="29"/>
        <v>-615008193.96372056</v>
      </c>
      <c r="AA31">
        <f t="shared" si="29"/>
        <v>-1004773563.14342</v>
      </c>
      <c r="AB31">
        <f t="shared" si="29"/>
        <v>-756188851.37385535</v>
      </c>
      <c r="AC31">
        <f t="shared" si="29"/>
        <v>-150246662.6109927</v>
      </c>
      <c r="AD31">
        <f t="shared" si="29"/>
        <v>344296327.39546692</v>
      </c>
      <c r="AE31">
        <f t="shared" si="29"/>
        <v>2686806290.1839352</v>
      </c>
      <c r="AF31">
        <f t="shared" si="29"/>
        <v>1485203531.2085421</v>
      </c>
      <c r="AG31">
        <f t="shared" si="29"/>
        <v>3339207916.9354424</v>
      </c>
      <c r="AH31">
        <f t="shared" si="29"/>
        <v>2844260037.265101</v>
      </c>
      <c r="AI31">
        <f t="shared" si="29"/>
        <v>3753494947.7453995</v>
      </c>
      <c r="AJ31">
        <f t="shared" si="29"/>
        <v>3843389009.1999993</v>
      </c>
      <c r="AK31">
        <f t="shared" si="29"/>
        <v>-551668000</v>
      </c>
    </row>
    <row r="32" spans="1:37" x14ac:dyDescent="0.2">
      <c r="A32" t="s">
        <v>1345</v>
      </c>
      <c r="C32">
        <f t="shared" ref="C32:AK32" si="30">C$2*C119</f>
        <v>-10741225.522002507</v>
      </c>
      <c r="D32">
        <f t="shared" si="30"/>
        <v>-12058299.158523159</v>
      </c>
      <c r="E32">
        <f t="shared" si="30"/>
        <v>-19587880.374469068</v>
      </c>
      <c r="F32">
        <f t="shared" si="30"/>
        <v>4463405.9938861523</v>
      </c>
      <c r="G32">
        <f t="shared" si="30"/>
        <v>-38312497.801597878</v>
      </c>
      <c r="H32">
        <f t="shared" si="30"/>
        <v>-45527430.952332109</v>
      </c>
      <c r="I32">
        <f t="shared" si="30"/>
        <v>-82451277.25164789</v>
      </c>
      <c r="J32">
        <f t="shared" si="30"/>
        <v>-39609260.71386423</v>
      </c>
      <c r="K32">
        <f t="shared" si="30"/>
        <v>-65191967.406113215</v>
      </c>
      <c r="L32">
        <f t="shared" si="30"/>
        <v>-79424982.361055031</v>
      </c>
      <c r="M32">
        <f t="shared" si="30"/>
        <v>-65503351.752779968</v>
      </c>
      <c r="N32">
        <f t="shared" si="30"/>
        <v>-120393698.92868972</v>
      </c>
      <c r="O32">
        <f t="shared" si="30"/>
        <v>-195218143.54919595</v>
      </c>
      <c r="P32">
        <f t="shared" si="30"/>
        <v>-344676191.20661062</v>
      </c>
      <c r="Q32">
        <f t="shared" si="30"/>
        <v>-285700377.20442301</v>
      </c>
      <c r="R32">
        <f t="shared" si="30"/>
        <v>-339495114.58056951</v>
      </c>
      <c r="S32">
        <f t="shared" si="30"/>
        <v>-332044510.40750492</v>
      </c>
      <c r="T32">
        <f t="shared" si="30"/>
        <v>-615177700.39205384</v>
      </c>
      <c r="U32">
        <f t="shared" si="30"/>
        <v>-693314298.92390907</v>
      </c>
      <c r="V32">
        <f t="shared" si="30"/>
        <v>-967917130.88846445</v>
      </c>
      <c r="W32">
        <f t="shared" si="30"/>
        <v>-1108256248.5309234</v>
      </c>
      <c r="X32">
        <f t="shared" si="30"/>
        <v>42736265.346525714</v>
      </c>
      <c r="Y32">
        <f t="shared" si="30"/>
        <v>-150265114.49365997</v>
      </c>
      <c r="Z32">
        <f t="shared" si="30"/>
        <v>-615008193.96372056</v>
      </c>
      <c r="AA32">
        <f t="shared" si="30"/>
        <v>-1004773563.14342</v>
      </c>
      <c r="AB32">
        <f t="shared" si="30"/>
        <v>-756188851.37385535</v>
      </c>
      <c r="AC32">
        <f t="shared" si="30"/>
        <v>-150246662.6109927</v>
      </c>
      <c r="AD32">
        <f t="shared" si="30"/>
        <v>344679618.7083419</v>
      </c>
      <c r="AE32">
        <f t="shared" si="30"/>
        <v>2687448387.6662235</v>
      </c>
      <c r="AF32">
        <f t="shared" si="30"/>
        <v>1485203531.2085421</v>
      </c>
      <c r="AG32">
        <f t="shared" si="30"/>
        <v>3339207916.9354424</v>
      </c>
      <c r="AH32">
        <f t="shared" si="30"/>
        <v>2844260037.265101</v>
      </c>
      <c r="AI32">
        <f t="shared" si="30"/>
        <v>3753494947.7453995</v>
      </c>
      <c r="AJ32">
        <f t="shared" si="30"/>
        <v>3843389009.1999993</v>
      </c>
      <c r="AK32">
        <f t="shared" si="30"/>
        <v>-551668000</v>
      </c>
    </row>
    <row r="33" spans="1:37" x14ac:dyDescent="0.2">
      <c r="A33" s="46" t="s">
        <v>1411</v>
      </c>
      <c r="C33">
        <f t="shared" ref="C33:AK33" si="31">C$2*C120</f>
        <v>-1.8695652173913042</v>
      </c>
      <c r="D33">
        <f t="shared" si="31"/>
        <v>-1.5937499999999998</v>
      </c>
      <c r="E33">
        <f t="shared" si="31"/>
        <v>-2.236842105263158</v>
      </c>
      <c r="F33">
        <f t="shared" si="31"/>
        <v>7.1684587813620068E-2</v>
      </c>
      <c r="G33">
        <f t="shared" si="31"/>
        <v>-0.89795918367346939</v>
      </c>
      <c r="H33">
        <f t="shared" si="31"/>
        <v>-0.97285067873303166</v>
      </c>
      <c r="I33">
        <f t="shared" si="31"/>
        <v>-2.150537634408602</v>
      </c>
      <c r="J33">
        <f t="shared" si="31"/>
        <v>-0.45205479452054792</v>
      </c>
      <c r="K33">
        <f t="shared" si="31"/>
        <v>-1.1374570446735395</v>
      </c>
      <c r="L33">
        <f t="shared" si="31"/>
        <v>-0.81027667984189722</v>
      </c>
      <c r="M33">
        <f t="shared" si="31"/>
        <v>-0.22664109288761891</v>
      </c>
      <c r="N33">
        <f t="shared" si="31"/>
        <v>-0.77649858728911925</v>
      </c>
      <c r="O33">
        <f t="shared" si="31"/>
        <v>-1.1461538461538461</v>
      </c>
      <c r="P33">
        <f t="shared" si="31"/>
        <v>-2.8458801579381268</v>
      </c>
      <c r="Q33">
        <f t="shared" si="31"/>
        <v>-1.6184954778663707</v>
      </c>
      <c r="R33">
        <f t="shared" si="31"/>
        <v>-1.2643234508048977</v>
      </c>
      <c r="S33">
        <f t="shared" si="31"/>
        <v>-0.95625265765682499</v>
      </c>
      <c r="T33">
        <f t="shared" si="31"/>
        <v>-1.9661075714027294</v>
      </c>
      <c r="U33">
        <f t="shared" si="31"/>
        <v>-2.6201738991703896</v>
      </c>
      <c r="V33">
        <f t="shared" si="31"/>
        <v>-6.3027215891803818</v>
      </c>
      <c r="W33">
        <f t="shared" si="31"/>
        <v>-5.2634860849550114</v>
      </c>
      <c r="X33">
        <f t="shared" si="31"/>
        <v>2.0965160148756653E-2</v>
      </c>
      <c r="Y33">
        <f t="shared" si="31"/>
        <v>-7.0091064947787954E-2</v>
      </c>
      <c r="Z33">
        <f t="shared" si="31"/>
        <v>-0.36719239258235525</v>
      </c>
      <c r="AA33">
        <f t="shared" si="31"/>
        <v>-1.2724602224270565</v>
      </c>
      <c r="AB33">
        <f t="shared" si="31"/>
        <v>-0.5389078749554409</v>
      </c>
      <c r="AC33">
        <f t="shared" si="31"/>
        <v>-6.582864179224604E-2</v>
      </c>
      <c r="AD33">
        <f t="shared" si="31"/>
        <v>0.10587418409645061</v>
      </c>
      <c r="AE33">
        <f t="shared" si="31"/>
        <v>0.68804897760432238</v>
      </c>
      <c r="AF33">
        <f t="shared" si="31"/>
        <v>0.2826943403478428</v>
      </c>
      <c r="AG33">
        <f t="shared" si="31"/>
        <v>0.43696923795865089</v>
      </c>
      <c r="AH33">
        <f t="shared" si="31"/>
        <v>0.30921261089987329</v>
      </c>
      <c r="AI33">
        <f t="shared" si="31"/>
        <v>0.37197532108345371</v>
      </c>
      <c r="AJ33">
        <f t="shared" si="31"/>
        <v>0.36675718396627893</v>
      </c>
      <c r="AK33">
        <f t="shared" si="31"/>
        <v>-4.860209979945735E-2</v>
      </c>
    </row>
    <row r="34" spans="1:37" x14ac:dyDescent="0.2">
      <c r="A34" t="s">
        <v>1346</v>
      </c>
      <c r="C34">
        <f t="shared" ref="C34:AK34" si="32">C$2*C121</f>
        <v>-10741225.522002507</v>
      </c>
      <c r="D34">
        <f t="shared" si="32"/>
        <v>-12058299.158523159</v>
      </c>
      <c r="E34">
        <f t="shared" si="32"/>
        <v>-19587880.374469068</v>
      </c>
      <c r="F34">
        <f t="shared" si="32"/>
        <v>4463405.9938861523</v>
      </c>
      <c r="G34">
        <f t="shared" si="32"/>
        <v>-38312497.801597878</v>
      </c>
      <c r="H34">
        <f t="shared" si="32"/>
        <v>-45527430.952332109</v>
      </c>
      <c r="I34">
        <f t="shared" si="32"/>
        <v>-82451277.25164789</v>
      </c>
      <c r="J34">
        <f t="shared" si="32"/>
        <v>-39609260.71386423</v>
      </c>
      <c r="K34">
        <f t="shared" si="32"/>
        <v>-65191967.406113215</v>
      </c>
      <c r="L34">
        <f t="shared" si="32"/>
        <v>-79424982.361055031</v>
      </c>
      <c r="M34">
        <f t="shared" si="32"/>
        <v>-65503351.752779968</v>
      </c>
      <c r="N34">
        <f t="shared" si="32"/>
        <v>-120393698.92868972</v>
      </c>
      <c r="O34">
        <f t="shared" si="32"/>
        <v>-195218143.54919595</v>
      </c>
      <c r="P34">
        <f t="shared" si="32"/>
        <v>-344676191.20661062</v>
      </c>
      <c r="Q34">
        <f t="shared" si="32"/>
        <v>-285700377.20442301</v>
      </c>
      <c r="R34">
        <f t="shared" si="32"/>
        <v>-339495114.58056951</v>
      </c>
      <c r="S34">
        <f t="shared" si="32"/>
        <v>-332044510.40750492</v>
      </c>
      <c r="T34">
        <f t="shared" si="32"/>
        <v>-615177700.39205384</v>
      </c>
      <c r="U34">
        <f t="shared" si="32"/>
        <v>-693314298.92390907</v>
      </c>
      <c r="V34">
        <f t="shared" si="32"/>
        <v>-967917130.88846445</v>
      </c>
      <c r="W34">
        <f t="shared" si="32"/>
        <v>-1108256248.5309234</v>
      </c>
      <c r="X34">
        <f t="shared" si="32"/>
        <v>59506210.546580866</v>
      </c>
      <c r="Y34">
        <f t="shared" si="32"/>
        <v>-71789807.063619316</v>
      </c>
      <c r="Z34">
        <f t="shared" si="32"/>
        <v>-950162425.19516993</v>
      </c>
      <c r="AA34">
        <f t="shared" si="32"/>
        <v>-1010473885.0281421</v>
      </c>
      <c r="AB34">
        <f t="shared" si="32"/>
        <v>-799476420.26179528</v>
      </c>
      <c r="AC34">
        <f t="shared" si="32"/>
        <v>-112674270.03412993</v>
      </c>
      <c r="AD34">
        <f t="shared" si="32"/>
        <v>119873376.98053357</v>
      </c>
      <c r="AE34">
        <f t="shared" si="32"/>
        <v>2674897368.4166207</v>
      </c>
      <c r="AF34">
        <f t="shared" si="32"/>
        <v>1485203531.2085421</v>
      </c>
      <c r="AG34">
        <f t="shared" si="32"/>
        <v>3339207916.9354424</v>
      </c>
      <c r="AH34">
        <f t="shared" si="32"/>
        <v>2844260037.265101</v>
      </c>
      <c r="AI34">
        <f t="shared" si="32"/>
        <v>3753494947.7453995</v>
      </c>
      <c r="AJ34">
        <f t="shared" si="32"/>
        <v>3843389009.1999993</v>
      </c>
      <c r="AK34">
        <f t="shared" si="32"/>
        <v>-551668000</v>
      </c>
    </row>
    <row r="35" spans="1:37" x14ac:dyDescent="0.2">
      <c r="A35" t="s">
        <v>1347</v>
      </c>
      <c r="C35">
        <f t="shared" ref="C35:AK35" si="33">C$2*C122</f>
        <v>-10741225.522002507</v>
      </c>
      <c r="D35">
        <f t="shared" si="33"/>
        <v>-12058299.158523159</v>
      </c>
      <c r="E35">
        <f t="shared" si="33"/>
        <v>-19587880.374469068</v>
      </c>
      <c r="F35">
        <f t="shared" si="33"/>
        <v>4463405.9938861523</v>
      </c>
      <c r="G35">
        <f t="shared" si="33"/>
        <v>-38312497.801597878</v>
      </c>
      <c r="H35">
        <f t="shared" si="33"/>
        <v>-45527430.952332109</v>
      </c>
      <c r="I35">
        <f t="shared" si="33"/>
        <v>-82451277.25164789</v>
      </c>
      <c r="J35">
        <f t="shared" si="33"/>
        <v>-39609260.71386423</v>
      </c>
      <c r="K35">
        <f t="shared" si="33"/>
        <v>-65191967.406113215</v>
      </c>
      <c r="L35">
        <f t="shared" si="33"/>
        <v>-79424982.361055031</v>
      </c>
      <c r="M35">
        <f t="shared" si="33"/>
        <v>-59543187.823864095</v>
      </c>
      <c r="N35">
        <f t="shared" si="33"/>
        <v>-145834645.43882728</v>
      </c>
      <c r="O35">
        <f t="shared" si="33"/>
        <v>-246146569.30253616</v>
      </c>
      <c r="P35">
        <f t="shared" si="33"/>
        <v>-466674890.24036938</v>
      </c>
      <c r="Q35">
        <f t="shared" si="33"/>
        <v>-285700377.20442301</v>
      </c>
      <c r="R35">
        <f t="shared" si="33"/>
        <v>-339495114.58056951</v>
      </c>
      <c r="S35">
        <f t="shared" si="33"/>
        <v>-333723261.81711793</v>
      </c>
      <c r="T35">
        <f t="shared" si="33"/>
        <v>-615177700.39205384</v>
      </c>
      <c r="U35">
        <f t="shared" si="33"/>
        <v>-693314298.92390907</v>
      </c>
      <c r="V35">
        <f t="shared" si="33"/>
        <v>-967917130.88846445</v>
      </c>
      <c r="W35">
        <f t="shared" si="33"/>
        <v>-1108256248.5309234</v>
      </c>
      <c r="X35">
        <f t="shared" si="33"/>
        <v>59506210.546580866</v>
      </c>
      <c r="Y35">
        <f t="shared" si="33"/>
        <v>45306128.165641122</v>
      </c>
      <c r="Z35">
        <f t="shared" si="33"/>
        <v>-695982402.59129059</v>
      </c>
      <c r="AA35">
        <f t="shared" si="33"/>
        <v>-1009233146.7086035</v>
      </c>
      <c r="AB35">
        <f t="shared" si="33"/>
        <v>-799476420.26179528</v>
      </c>
      <c r="AC35">
        <f t="shared" si="33"/>
        <v>-112674270.03412993</v>
      </c>
      <c r="AD35">
        <f t="shared" si="33"/>
        <v>119873376.98053357</v>
      </c>
      <c r="AE35">
        <f t="shared" si="33"/>
        <v>2674897368.4166207</v>
      </c>
      <c r="AF35">
        <f t="shared" si="33"/>
        <v>1485203531.2085421</v>
      </c>
      <c r="AG35">
        <f t="shared" si="33"/>
        <v>3339207916.9354424</v>
      </c>
      <c r="AH35">
        <f t="shared" si="33"/>
        <v>2844260037.265101</v>
      </c>
      <c r="AI35">
        <f t="shared" si="33"/>
        <v>3753494947.7453995</v>
      </c>
      <c r="AJ35">
        <f t="shared" si="33"/>
        <v>3843389009.1999993</v>
      </c>
      <c r="AK35">
        <f t="shared" si="33"/>
        <v>-551668000</v>
      </c>
    </row>
    <row r="36" spans="1:37" x14ac:dyDescent="0.2">
      <c r="A36" t="s">
        <v>1370</v>
      </c>
      <c r="C36">
        <f t="shared" ref="C36:AK36" si="34">C$2*C123</f>
        <v>0</v>
      </c>
      <c r="D36">
        <f t="shared" si="34"/>
        <v>0</v>
      </c>
      <c r="E36">
        <f t="shared" si="34"/>
        <v>0</v>
      </c>
      <c r="F36">
        <f t="shared" si="34"/>
        <v>0</v>
      </c>
      <c r="G36">
        <f t="shared" si="34"/>
        <v>0</v>
      </c>
      <c r="H36">
        <f t="shared" si="34"/>
        <v>0</v>
      </c>
      <c r="I36">
        <f t="shared" si="34"/>
        <v>0</v>
      </c>
      <c r="J36">
        <f t="shared" si="34"/>
        <v>0</v>
      </c>
      <c r="K36">
        <f t="shared" si="34"/>
        <v>0</v>
      </c>
      <c r="L36">
        <f t="shared" si="34"/>
        <v>0</v>
      </c>
      <c r="M36">
        <f t="shared" si="34"/>
        <v>0</v>
      </c>
      <c r="N36">
        <f t="shared" si="34"/>
        <v>40259079.973315716</v>
      </c>
      <c r="O36">
        <f t="shared" si="34"/>
        <v>50928425.7533402</v>
      </c>
      <c r="P36">
        <f t="shared" si="34"/>
        <v>121998699.03375873</v>
      </c>
      <c r="Q36">
        <f t="shared" si="34"/>
        <v>0</v>
      </c>
      <c r="R36">
        <f t="shared" si="34"/>
        <v>0</v>
      </c>
      <c r="S36">
        <f t="shared" si="34"/>
        <v>0</v>
      </c>
      <c r="T36">
        <f t="shared" si="34"/>
        <v>0</v>
      </c>
      <c r="U36">
        <f t="shared" si="34"/>
        <v>0</v>
      </c>
      <c r="V36">
        <f t="shared" si="34"/>
        <v>0</v>
      </c>
      <c r="W36">
        <f t="shared" si="34"/>
        <v>0</v>
      </c>
      <c r="X36">
        <f t="shared" si="34"/>
        <v>0</v>
      </c>
      <c r="Y36">
        <f t="shared" si="34"/>
        <v>-117095935.22926043</v>
      </c>
      <c r="Z36">
        <f t="shared" si="34"/>
        <v>-254180022.6038793</v>
      </c>
      <c r="AA36">
        <f t="shared" si="34"/>
        <v>-1240738.3195385572</v>
      </c>
      <c r="AB36">
        <f t="shared" si="34"/>
        <v>0</v>
      </c>
      <c r="AC36">
        <f t="shared" si="34"/>
        <v>0</v>
      </c>
      <c r="AD36">
        <f t="shared" si="34"/>
        <v>0</v>
      </c>
      <c r="AE36">
        <f t="shared" si="34"/>
        <v>0</v>
      </c>
      <c r="AF36">
        <f t="shared" si="34"/>
        <v>0</v>
      </c>
      <c r="AG36">
        <f t="shared" si="34"/>
        <v>0</v>
      </c>
      <c r="AH36">
        <f t="shared" si="34"/>
        <v>0</v>
      </c>
      <c r="AI36">
        <f t="shared" si="34"/>
        <v>0</v>
      </c>
      <c r="AJ36">
        <f t="shared" si="34"/>
        <v>0</v>
      </c>
      <c r="AK36">
        <f t="shared" si="34"/>
        <v>0</v>
      </c>
    </row>
    <row r="37" spans="1:37" x14ac:dyDescent="0.2">
      <c r="A37" t="s">
        <v>1371</v>
      </c>
      <c r="C37">
        <f t="shared" ref="C37:AK37" si="35">C$2*C124</f>
        <v>0</v>
      </c>
      <c r="D37">
        <f t="shared" si="35"/>
        <v>0</v>
      </c>
      <c r="E37">
        <f t="shared" si="35"/>
        <v>0</v>
      </c>
      <c r="F37">
        <f t="shared" si="35"/>
        <v>0</v>
      </c>
      <c r="G37">
        <f t="shared" si="35"/>
        <v>0</v>
      </c>
      <c r="H37">
        <f t="shared" si="35"/>
        <v>0</v>
      </c>
      <c r="I37">
        <f t="shared" si="35"/>
        <v>0</v>
      </c>
      <c r="J37">
        <f t="shared" si="35"/>
        <v>0</v>
      </c>
      <c r="K37">
        <f t="shared" si="35"/>
        <v>0</v>
      </c>
      <c r="L37">
        <f t="shared" si="35"/>
        <v>0</v>
      </c>
      <c r="M37">
        <f t="shared" si="35"/>
        <v>-5960163.9289158741</v>
      </c>
      <c r="N37">
        <f t="shared" si="35"/>
        <v>-14818133.463178152</v>
      </c>
      <c r="O37">
        <f t="shared" si="35"/>
        <v>0</v>
      </c>
      <c r="P37">
        <f t="shared" si="35"/>
        <v>0</v>
      </c>
      <c r="Q37">
        <f t="shared" si="35"/>
        <v>0</v>
      </c>
      <c r="R37">
        <f t="shared" si="35"/>
        <v>0</v>
      </c>
      <c r="S37">
        <f t="shared" si="35"/>
        <v>1678751.4096130335</v>
      </c>
      <c r="T37">
        <f t="shared" si="35"/>
        <v>0</v>
      </c>
      <c r="U37">
        <f t="shared" si="35"/>
        <v>0</v>
      </c>
      <c r="V37">
        <f t="shared" si="35"/>
        <v>0</v>
      </c>
      <c r="W37">
        <f t="shared" si="35"/>
        <v>0</v>
      </c>
      <c r="X37">
        <f t="shared" si="35"/>
        <v>0</v>
      </c>
      <c r="Y37">
        <f t="shared" si="35"/>
        <v>0</v>
      </c>
      <c r="Z37">
        <f t="shared" si="35"/>
        <v>0</v>
      </c>
      <c r="AA37">
        <f t="shared" si="35"/>
        <v>0</v>
      </c>
      <c r="AB37">
        <f t="shared" si="35"/>
        <v>0</v>
      </c>
      <c r="AC37">
        <f t="shared" si="35"/>
        <v>0</v>
      </c>
      <c r="AD37">
        <f t="shared" si="35"/>
        <v>0</v>
      </c>
      <c r="AE37">
        <f t="shared" si="35"/>
        <v>0</v>
      </c>
      <c r="AF37">
        <f t="shared" si="35"/>
        <v>0</v>
      </c>
      <c r="AG37">
        <f t="shared" si="35"/>
        <v>0</v>
      </c>
      <c r="AH37">
        <f t="shared" si="35"/>
        <v>0</v>
      </c>
      <c r="AI37">
        <f t="shared" si="35"/>
        <v>0</v>
      </c>
      <c r="AJ37">
        <f t="shared" si="35"/>
        <v>0</v>
      </c>
      <c r="AK37">
        <f t="shared" si="35"/>
        <v>0</v>
      </c>
    </row>
    <row r="38" spans="1:37" x14ac:dyDescent="0.2">
      <c r="A38" t="s">
        <v>1380</v>
      </c>
      <c r="C38">
        <f t="shared" ref="C38:AK38" si="36">C$2*C125</f>
        <v>0</v>
      </c>
      <c r="D38">
        <f t="shared" si="36"/>
        <v>0</v>
      </c>
      <c r="E38">
        <f t="shared" si="36"/>
        <v>0</v>
      </c>
      <c r="F38">
        <f t="shared" si="36"/>
        <v>0</v>
      </c>
      <c r="G38">
        <f t="shared" si="36"/>
        <v>0</v>
      </c>
      <c r="H38">
        <f t="shared" si="36"/>
        <v>0</v>
      </c>
      <c r="I38">
        <f t="shared" si="36"/>
        <v>0</v>
      </c>
      <c r="J38">
        <f t="shared" si="36"/>
        <v>0</v>
      </c>
      <c r="K38">
        <f t="shared" si="36"/>
        <v>0</v>
      </c>
      <c r="L38">
        <f t="shared" si="36"/>
        <v>0</v>
      </c>
      <c r="M38">
        <f t="shared" si="36"/>
        <v>0</v>
      </c>
      <c r="N38">
        <f t="shared" si="36"/>
        <v>18795326.301430583</v>
      </c>
      <c r="O38">
        <f t="shared" si="36"/>
        <v>0</v>
      </c>
      <c r="P38">
        <f t="shared" si="36"/>
        <v>0</v>
      </c>
      <c r="Q38">
        <f t="shared" si="36"/>
        <v>0</v>
      </c>
      <c r="R38">
        <f t="shared" si="36"/>
        <v>0</v>
      </c>
      <c r="S38">
        <f t="shared" si="36"/>
        <v>0</v>
      </c>
      <c r="T38">
        <f t="shared" si="36"/>
        <v>0</v>
      </c>
      <c r="U38">
        <f t="shared" si="36"/>
        <v>0</v>
      </c>
      <c r="V38">
        <f t="shared" si="36"/>
        <v>0</v>
      </c>
      <c r="W38">
        <f t="shared" si="36"/>
        <v>0</v>
      </c>
      <c r="X38">
        <f t="shared" si="36"/>
        <v>0</v>
      </c>
      <c r="Y38">
        <f t="shared" si="36"/>
        <v>0</v>
      </c>
      <c r="Z38">
        <f t="shared" si="36"/>
        <v>0</v>
      </c>
      <c r="AA38">
        <f t="shared" si="36"/>
        <v>0</v>
      </c>
      <c r="AB38">
        <f t="shared" si="36"/>
        <v>0</v>
      </c>
      <c r="AC38">
        <f t="shared" si="36"/>
        <v>0</v>
      </c>
      <c r="AD38">
        <f t="shared" si="36"/>
        <v>0</v>
      </c>
      <c r="AE38">
        <f t="shared" si="36"/>
        <v>0</v>
      </c>
      <c r="AF38">
        <f t="shared" si="36"/>
        <v>0</v>
      </c>
      <c r="AG38">
        <f t="shared" si="36"/>
        <v>0</v>
      </c>
      <c r="AH38">
        <f t="shared" si="36"/>
        <v>0</v>
      </c>
      <c r="AI38">
        <f t="shared" si="36"/>
        <v>0</v>
      </c>
      <c r="AJ38">
        <f t="shared" si="36"/>
        <v>0</v>
      </c>
      <c r="AK38">
        <f t="shared" si="36"/>
        <v>0</v>
      </c>
    </row>
    <row r="39" spans="1:37" x14ac:dyDescent="0.2">
      <c r="A39" t="s">
        <v>1362</v>
      </c>
      <c r="C39">
        <f t="shared" ref="C39:AK39" si="37">C$2*C126</f>
        <v>0</v>
      </c>
      <c r="D39">
        <f t="shared" si="37"/>
        <v>0</v>
      </c>
      <c r="E39">
        <f t="shared" si="37"/>
        <v>0</v>
      </c>
      <c r="F39">
        <f t="shared" si="37"/>
        <v>0</v>
      </c>
      <c r="G39">
        <f t="shared" si="37"/>
        <v>0</v>
      </c>
      <c r="H39">
        <f t="shared" si="37"/>
        <v>0</v>
      </c>
      <c r="I39">
        <f t="shared" si="37"/>
        <v>0</v>
      </c>
      <c r="J39">
        <f t="shared" si="37"/>
        <v>0</v>
      </c>
      <c r="K39">
        <f t="shared" si="37"/>
        <v>0</v>
      </c>
      <c r="L39">
        <f t="shared" si="37"/>
        <v>0</v>
      </c>
      <c r="M39">
        <f t="shared" si="37"/>
        <v>0</v>
      </c>
      <c r="N39">
        <f t="shared" si="37"/>
        <v>0</v>
      </c>
      <c r="O39">
        <f t="shared" si="37"/>
        <v>0</v>
      </c>
      <c r="P39">
        <f t="shared" si="37"/>
        <v>0</v>
      </c>
      <c r="Q39">
        <f t="shared" si="37"/>
        <v>0</v>
      </c>
      <c r="R39">
        <f t="shared" si="37"/>
        <v>0</v>
      </c>
      <c r="S39">
        <f t="shared" si="37"/>
        <v>0</v>
      </c>
      <c r="T39">
        <f t="shared" si="37"/>
        <v>0</v>
      </c>
      <c r="U39">
        <f t="shared" si="37"/>
        <v>0</v>
      </c>
      <c r="V39">
        <f t="shared" si="37"/>
        <v>0</v>
      </c>
      <c r="W39">
        <f t="shared" si="37"/>
        <v>0</v>
      </c>
      <c r="X39">
        <f t="shared" si="37"/>
        <v>-16769945.200055148</v>
      </c>
      <c r="Y39">
        <f t="shared" si="37"/>
        <v>-78475307.430040658</v>
      </c>
      <c r="Z39">
        <f t="shared" si="37"/>
        <v>335154231.23144937</v>
      </c>
      <c r="AA39">
        <f t="shared" si="37"/>
        <v>5700321.8847220987</v>
      </c>
      <c r="AB39">
        <f t="shared" si="37"/>
        <v>43287568.887939923</v>
      </c>
      <c r="AC39">
        <f t="shared" si="37"/>
        <v>-37572392.57686276</v>
      </c>
      <c r="AD39">
        <f t="shared" si="37"/>
        <v>224806241.7278083</v>
      </c>
      <c r="AE39">
        <f t="shared" si="37"/>
        <v>12551019.249602903</v>
      </c>
      <c r="AF39">
        <f t="shared" si="37"/>
        <v>0</v>
      </c>
      <c r="AG39">
        <f t="shared" si="37"/>
        <v>0</v>
      </c>
      <c r="AH39">
        <f t="shared" si="37"/>
        <v>0</v>
      </c>
      <c r="AI39">
        <f t="shared" si="37"/>
        <v>0</v>
      </c>
      <c r="AJ39">
        <f t="shared" si="37"/>
        <v>0</v>
      </c>
      <c r="AK39">
        <f t="shared" si="37"/>
        <v>0</v>
      </c>
    </row>
    <row r="40" spans="1:37" x14ac:dyDescent="0.2">
      <c r="A40" t="s">
        <v>1348</v>
      </c>
      <c r="C40">
        <f t="shared" ref="C40:AK40" si="38">C$2*C127</f>
        <v>0</v>
      </c>
      <c r="D40">
        <f t="shared" si="38"/>
        <v>0</v>
      </c>
      <c r="E40">
        <f t="shared" si="38"/>
        <v>0</v>
      </c>
      <c r="F40">
        <f t="shared" si="38"/>
        <v>0</v>
      </c>
      <c r="G40">
        <f t="shared" si="38"/>
        <v>0</v>
      </c>
      <c r="H40">
        <f t="shared" si="38"/>
        <v>0</v>
      </c>
      <c r="I40">
        <f t="shared" si="38"/>
        <v>0</v>
      </c>
      <c r="J40">
        <f t="shared" si="38"/>
        <v>0</v>
      </c>
      <c r="K40">
        <f t="shared" si="38"/>
        <v>0</v>
      </c>
      <c r="L40">
        <f t="shared" si="38"/>
        <v>0</v>
      </c>
      <c r="M40">
        <f t="shared" si="38"/>
        <v>0</v>
      </c>
      <c r="N40">
        <f t="shared" si="38"/>
        <v>0</v>
      </c>
      <c r="O40">
        <f t="shared" si="38"/>
        <v>0</v>
      </c>
      <c r="P40">
        <f t="shared" si="38"/>
        <v>0</v>
      </c>
      <c r="Q40">
        <f t="shared" si="38"/>
        <v>0</v>
      </c>
      <c r="R40">
        <f t="shared" si="38"/>
        <v>0</v>
      </c>
      <c r="S40">
        <f t="shared" si="38"/>
        <v>0</v>
      </c>
      <c r="T40">
        <f t="shared" si="38"/>
        <v>0</v>
      </c>
      <c r="U40">
        <f t="shared" si="38"/>
        <v>0</v>
      </c>
      <c r="V40">
        <f t="shared" si="38"/>
        <v>0</v>
      </c>
      <c r="W40">
        <f t="shared" si="38"/>
        <v>0</v>
      </c>
      <c r="X40">
        <f t="shared" si="38"/>
        <v>420513.05930340785</v>
      </c>
      <c r="Y40">
        <f t="shared" si="38"/>
        <v>452064.49348754116</v>
      </c>
      <c r="Z40">
        <f t="shared" si="38"/>
        <v>0</v>
      </c>
      <c r="AA40">
        <f t="shared" si="38"/>
        <v>0</v>
      </c>
      <c r="AB40">
        <f t="shared" si="38"/>
        <v>0</v>
      </c>
      <c r="AC40">
        <f t="shared" si="38"/>
        <v>0</v>
      </c>
      <c r="AD40">
        <f t="shared" si="38"/>
        <v>383291.3128749532</v>
      </c>
      <c r="AE40">
        <f t="shared" si="38"/>
        <v>642097.48228847689</v>
      </c>
      <c r="AF40">
        <f t="shared" si="38"/>
        <v>0</v>
      </c>
      <c r="AG40">
        <f t="shared" si="38"/>
        <v>0</v>
      </c>
      <c r="AH40">
        <f t="shared" si="38"/>
        <v>0</v>
      </c>
      <c r="AI40">
        <f t="shared" si="38"/>
        <v>0</v>
      </c>
      <c r="AJ40">
        <f t="shared" si="38"/>
        <v>0</v>
      </c>
      <c r="AK40">
        <f t="shared" si="38"/>
        <v>0</v>
      </c>
    </row>
    <row r="41" spans="1:37" x14ac:dyDescent="0.2">
      <c r="A41" t="s">
        <v>1379</v>
      </c>
      <c r="C41">
        <f t="shared" ref="C41:AK41" si="39">C$2*C128</f>
        <v>0</v>
      </c>
      <c r="D41">
        <f t="shared" si="39"/>
        <v>0</v>
      </c>
      <c r="E41">
        <f t="shared" si="39"/>
        <v>0</v>
      </c>
      <c r="F41">
        <f t="shared" si="39"/>
        <v>0</v>
      </c>
      <c r="G41">
        <f t="shared" si="39"/>
        <v>0</v>
      </c>
      <c r="H41">
        <f t="shared" si="39"/>
        <v>0</v>
      </c>
      <c r="I41">
        <f t="shared" si="39"/>
        <v>0</v>
      </c>
      <c r="J41">
        <f t="shared" si="39"/>
        <v>0</v>
      </c>
      <c r="K41">
        <f t="shared" si="39"/>
        <v>0</v>
      </c>
      <c r="L41">
        <f t="shared" si="39"/>
        <v>0</v>
      </c>
      <c r="M41">
        <f t="shared" si="39"/>
        <v>0</v>
      </c>
      <c r="N41">
        <f t="shared" si="39"/>
        <v>0</v>
      </c>
      <c r="O41">
        <f t="shared" si="39"/>
        <v>0</v>
      </c>
      <c r="P41">
        <f t="shared" si="39"/>
        <v>0</v>
      </c>
      <c r="Q41">
        <f t="shared" si="39"/>
        <v>0</v>
      </c>
      <c r="R41">
        <f t="shared" si="39"/>
        <v>0</v>
      </c>
      <c r="S41">
        <f t="shared" si="39"/>
        <v>0</v>
      </c>
      <c r="T41">
        <f t="shared" si="39"/>
        <v>0</v>
      </c>
      <c r="U41">
        <f t="shared" si="39"/>
        <v>0</v>
      </c>
      <c r="V41">
        <f t="shared" si="39"/>
        <v>0</v>
      </c>
      <c r="W41">
        <f t="shared" si="39"/>
        <v>0</v>
      </c>
      <c r="X41">
        <f t="shared" si="39"/>
        <v>8670.372356771295</v>
      </c>
      <c r="Y41">
        <f t="shared" si="39"/>
        <v>7019.6349920425646</v>
      </c>
      <c r="Z41">
        <f t="shared" si="39"/>
        <v>0</v>
      </c>
      <c r="AA41">
        <f t="shared" si="39"/>
        <v>0</v>
      </c>
      <c r="AB41">
        <f t="shared" si="39"/>
        <v>0</v>
      </c>
      <c r="AC41">
        <f t="shared" si="39"/>
        <v>0</v>
      </c>
      <c r="AD41">
        <f t="shared" si="39"/>
        <v>6540.8073869445934</v>
      </c>
      <c r="AE41">
        <f t="shared" si="39"/>
        <v>11534.685310571442</v>
      </c>
      <c r="AF41">
        <f t="shared" si="39"/>
        <v>0</v>
      </c>
      <c r="AG41">
        <f t="shared" si="39"/>
        <v>0</v>
      </c>
      <c r="AH41">
        <f t="shared" si="39"/>
        <v>0</v>
      </c>
      <c r="AI41">
        <f t="shared" si="39"/>
        <v>0</v>
      </c>
      <c r="AJ41">
        <f t="shared" si="39"/>
        <v>0</v>
      </c>
      <c r="AK41">
        <f t="shared" si="39"/>
        <v>0</v>
      </c>
    </row>
    <row r="81" spans="1:47" ht="18" x14ac:dyDescent="0.2">
      <c r="A81" s="23"/>
    </row>
    <row r="82" spans="1:47" ht="18" x14ac:dyDescent="0.2">
      <c r="A82" s="23"/>
    </row>
    <row r="83" spans="1:47" ht="18" x14ac:dyDescent="0.2">
      <c r="A83" s="23"/>
    </row>
    <row r="84" spans="1:47" ht="18" x14ac:dyDescent="0.2">
      <c r="A84" s="23"/>
    </row>
    <row r="85" spans="1:47" ht="18" x14ac:dyDescent="0.2">
      <c r="A85" s="23"/>
    </row>
    <row r="86" spans="1:47" ht="18" x14ac:dyDescent="0.2">
      <c r="A86" s="23"/>
    </row>
    <row r="87" spans="1:47" ht="18" x14ac:dyDescent="0.2">
      <c r="A87" s="23"/>
    </row>
    <row r="88" spans="1:47" ht="18" x14ac:dyDescent="0.2">
      <c r="A88" s="23"/>
    </row>
    <row r="89" spans="1:47" ht="18" x14ac:dyDescent="0.2">
      <c r="A89" s="23"/>
    </row>
    <row r="90" spans="1:47" x14ac:dyDescent="0.2">
      <c r="A90" t="s">
        <v>1285</v>
      </c>
      <c r="B90" s="19">
        <v>11418800000</v>
      </c>
      <c r="C90" s="19">
        <v>2300000</v>
      </c>
      <c r="D90" s="19">
        <v>3200000</v>
      </c>
      <c r="E90" s="19">
        <v>3800000</v>
      </c>
      <c r="F90" s="19">
        <v>27900000</v>
      </c>
      <c r="G90" s="19">
        <v>19600000</v>
      </c>
      <c r="H90" s="19">
        <v>22100000</v>
      </c>
      <c r="I90" s="19">
        <v>18600000</v>
      </c>
      <c r="J90" s="19">
        <v>43800000</v>
      </c>
      <c r="K90" s="19">
        <v>29100000</v>
      </c>
      <c r="L90" s="19">
        <v>50600000</v>
      </c>
      <c r="M90" s="19">
        <v>153282000</v>
      </c>
      <c r="N90" s="19">
        <v>85297000</v>
      </c>
      <c r="O90" s="19">
        <v>94770000</v>
      </c>
      <c r="P90" s="19">
        <v>69141000</v>
      </c>
      <c r="Q90" s="19">
        <v>102717000</v>
      </c>
      <c r="R90" s="19">
        <v>160890000</v>
      </c>
      <c r="S90" s="19">
        <v>216356000</v>
      </c>
      <c r="T90" s="19">
        <v>199012000</v>
      </c>
      <c r="U90" s="19">
        <v>175504000</v>
      </c>
      <c r="V90" s="19">
        <v>101889000</v>
      </c>
      <c r="W90" s="19">
        <v>143370000</v>
      </c>
      <c r="X90" s="19">
        <v>1410626000</v>
      </c>
      <c r="Y90" s="19">
        <v>1527042000</v>
      </c>
      <c r="Z90" s="19">
        <v>1211975000</v>
      </c>
      <c r="AA90" s="19">
        <v>580415000</v>
      </c>
      <c r="AB90" s="19">
        <v>1032336000</v>
      </c>
      <c r="AC90" s="19">
        <v>1702177000</v>
      </c>
      <c r="AD90" s="19">
        <v>2488652000</v>
      </c>
      <c r="AE90" s="19">
        <v>3047597000</v>
      </c>
      <c r="AF90" s="19">
        <v>4162800000</v>
      </c>
      <c r="AG90" s="19">
        <v>6205700000</v>
      </c>
      <c r="AH90" s="19">
        <v>7574400000</v>
      </c>
      <c r="AI90" s="19">
        <v>8930700000</v>
      </c>
      <c r="AJ90" s="19">
        <v>9869200000</v>
      </c>
      <c r="AK90" s="19">
        <v>11020100000</v>
      </c>
    </row>
    <row r="91" spans="1:47" x14ac:dyDescent="0.2">
      <c r="A91" t="s">
        <v>1332</v>
      </c>
      <c r="B91" s="19">
        <v>11388100000</v>
      </c>
      <c r="C91" s="19">
        <v>2300000</v>
      </c>
      <c r="D91" s="19">
        <v>3200000</v>
      </c>
      <c r="E91" s="19">
        <v>3800000</v>
      </c>
      <c r="F91" s="19">
        <v>27900000</v>
      </c>
      <c r="G91" s="19">
        <v>19600000</v>
      </c>
      <c r="H91" s="19">
        <v>22100000</v>
      </c>
      <c r="I91" s="19">
        <v>18600000</v>
      </c>
      <c r="J91" s="19">
        <v>43800000</v>
      </c>
      <c r="K91" s="19">
        <v>29100000</v>
      </c>
      <c r="L91" s="19">
        <v>50600000</v>
      </c>
      <c r="M91" s="19">
        <v>153282000</v>
      </c>
      <c r="N91" s="19">
        <v>74514000</v>
      </c>
      <c r="O91" s="19">
        <v>84716000</v>
      </c>
      <c r="P91" s="19">
        <v>60139000</v>
      </c>
      <c r="Q91" s="19">
        <v>85395000</v>
      </c>
      <c r="R91" s="19">
        <v>160890000</v>
      </c>
      <c r="S91" s="19">
        <v>216356000</v>
      </c>
      <c r="T91" s="19">
        <v>199012000</v>
      </c>
      <c r="U91" s="19">
        <v>175504000</v>
      </c>
      <c r="V91" s="19">
        <v>101889000</v>
      </c>
      <c r="W91" s="19">
        <v>143370000</v>
      </c>
      <c r="X91" s="19">
        <v>1410626000</v>
      </c>
      <c r="Y91" s="19">
        <v>1527042000</v>
      </c>
      <c r="Z91" s="19">
        <v>1211975000</v>
      </c>
      <c r="AA91" s="19">
        <v>580415000</v>
      </c>
      <c r="AB91" s="19">
        <v>1032336000</v>
      </c>
      <c r="AC91" s="19">
        <v>1702177000</v>
      </c>
      <c r="AD91" s="19">
        <v>2488652000</v>
      </c>
      <c r="AE91" s="19">
        <v>3047597000</v>
      </c>
      <c r="AF91" s="19">
        <v>4160700000</v>
      </c>
      <c r="AG91" s="19">
        <v>6202800000</v>
      </c>
      <c r="AH91" s="19">
        <v>7573400000</v>
      </c>
      <c r="AI91" s="19">
        <v>8930700000</v>
      </c>
      <c r="AJ91" s="19">
        <v>9869200000</v>
      </c>
      <c r="AK91" s="19">
        <v>11020100000</v>
      </c>
    </row>
    <row r="92" spans="1:47" x14ac:dyDescent="0.2">
      <c r="A92" t="s">
        <v>1349</v>
      </c>
      <c r="B92" s="19">
        <v>1586500000</v>
      </c>
      <c r="D92" s="19">
        <v>-1800000</v>
      </c>
      <c r="E92" s="19">
        <v>-2800000</v>
      </c>
      <c r="F92" s="19">
        <v>-3900000</v>
      </c>
      <c r="G92" s="19">
        <v>-3500000</v>
      </c>
      <c r="H92" s="19">
        <v>-3700000</v>
      </c>
      <c r="I92" s="19">
        <v>-3200000</v>
      </c>
      <c r="J92" s="19">
        <v>-3600000</v>
      </c>
      <c r="K92" s="19">
        <v>-4500000</v>
      </c>
      <c r="L92" s="19">
        <v>-3400000</v>
      </c>
      <c r="M92" s="19">
        <v>46930000</v>
      </c>
      <c r="N92" s="19">
        <v>3594000</v>
      </c>
      <c r="O92" s="19">
        <v>3334000</v>
      </c>
      <c r="P92" s="19">
        <v>3126000</v>
      </c>
      <c r="Q92" s="19">
        <v>5649000</v>
      </c>
      <c r="R92" s="19">
        <v>10098000</v>
      </c>
      <c r="S92" s="19">
        <v>12170000</v>
      </c>
      <c r="T92" s="19">
        <v>13904000</v>
      </c>
      <c r="U92" s="19">
        <v>15686000</v>
      </c>
      <c r="V92" s="19">
        <v>14202000</v>
      </c>
      <c r="W92" s="19">
        <v>12730000</v>
      </c>
      <c r="X92" s="19">
        <v>80505000</v>
      </c>
      <c r="Y92" s="19">
        <v>279885000</v>
      </c>
      <c r="Z92" s="19">
        <v>130277000</v>
      </c>
      <c r="AA92" s="19">
        <v>60987000</v>
      </c>
      <c r="AB92" s="19">
        <v>124512000</v>
      </c>
      <c r="AC92" s="19">
        <v>210460000</v>
      </c>
      <c r="AD92" s="19">
        <v>275119000</v>
      </c>
      <c r="AE92" s="19">
        <v>409539000</v>
      </c>
      <c r="AF92" s="19">
        <v>547800000</v>
      </c>
      <c r="AG92" s="19">
        <v>736300000</v>
      </c>
      <c r="AH92" s="19">
        <v>904200000</v>
      </c>
      <c r="AI92" s="19">
        <v>1080300000</v>
      </c>
      <c r="AJ92" s="19">
        <v>1262200000</v>
      </c>
      <c r="AK92" s="19">
        <v>1530500000</v>
      </c>
    </row>
    <row r="93" spans="1:47" x14ac:dyDescent="0.2">
      <c r="A93" t="s">
        <v>1350</v>
      </c>
      <c r="B93" s="19">
        <v>9832300000</v>
      </c>
      <c r="D93" s="19">
        <v>5000000</v>
      </c>
      <c r="E93" s="19">
        <v>6600000</v>
      </c>
      <c r="F93" s="19">
        <v>31800000</v>
      </c>
      <c r="G93" s="19">
        <v>23100000</v>
      </c>
      <c r="H93" s="19">
        <v>25800000</v>
      </c>
      <c r="I93" s="19">
        <v>21800000</v>
      </c>
      <c r="J93" s="19">
        <v>47400000</v>
      </c>
      <c r="K93" s="19">
        <v>33600000</v>
      </c>
      <c r="L93" s="19">
        <v>54000000</v>
      </c>
      <c r="M93" s="19">
        <v>106352000</v>
      </c>
      <c r="N93" s="19">
        <v>81703000</v>
      </c>
      <c r="O93" s="19">
        <v>91436000</v>
      </c>
      <c r="P93" s="19">
        <v>66015000</v>
      </c>
      <c r="Q93" s="19">
        <v>97068000</v>
      </c>
      <c r="R93" s="19">
        <v>150792000</v>
      </c>
      <c r="S93" s="19">
        <v>204186000</v>
      </c>
      <c r="T93" s="19">
        <v>185108000</v>
      </c>
      <c r="U93" s="19">
        <v>159818000</v>
      </c>
      <c r="V93" s="19">
        <v>87687000</v>
      </c>
      <c r="W93" s="19">
        <v>130640000</v>
      </c>
      <c r="X93" s="19">
        <v>1330121000</v>
      </c>
      <c r="Y93" s="19">
        <v>1247157000</v>
      </c>
      <c r="Z93" s="19">
        <v>1081698000</v>
      </c>
      <c r="AA93" s="19">
        <v>519428000</v>
      </c>
      <c r="AB93" s="19">
        <v>907824000</v>
      </c>
      <c r="AC93" s="19">
        <v>1491717000</v>
      </c>
      <c r="AD93" s="19">
        <v>2213533000</v>
      </c>
      <c r="AE93" s="19">
        <v>2638058000</v>
      </c>
      <c r="AF93" s="19">
        <v>3615000000</v>
      </c>
      <c r="AG93" s="19">
        <v>5469400000</v>
      </c>
      <c r="AH93" s="19">
        <v>6670200000</v>
      </c>
      <c r="AI93" s="19">
        <v>7850400000</v>
      </c>
      <c r="AJ93" s="19">
        <v>8607000000</v>
      </c>
      <c r="AK93" s="19">
        <v>9489600000</v>
      </c>
    </row>
    <row r="94" spans="1:47" x14ac:dyDescent="0.2">
      <c r="A94" t="s">
        <v>1287</v>
      </c>
      <c r="B94" s="19">
        <v>10031500000</v>
      </c>
      <c r="C94" s="19">
        <v>6400000</v>
      </c>
      <c r="D94" s="19">
        <v>10600000</v>
      </c>
      <c r="E94" s="19">
        <v>16600000</v>
      </c>
      <c r="F94" s="19">
        <v>30600000</v>
      </c>
      <c r="G94" s="19">
        <v>43800000</v>
      </c>
      <c r="H94" s="19">
        <v>52300000</v>
      </c>
      <c r="I94" s="19">
        <v>61300000</v>
      </c>
      <c r="J94" s="19">
        <v>66600000</v>
      </c>
      <c r="K94" s="19">
        <v>81400000</v>
      </c>
      <c r="L94" s="19">
        <v>104600000</v>
      </c>
      <c r="M94" s="19">
        <v>143795000</v>
      </c>
      <c r="N94" s="19">
        <v>196804000</v>
      </c>
      <c r="O94" s="19">
        <v>239394000</v>
      </c>
      <c r="P94" s="19">
        <v>238718000</v>
      </c>
      <c r="Q94" s="19">
        <v>234301000</v>
      </c>
      <c r="R94" s="19">
        <v>292530000</v>
      </c>
      <c r="S94" s="19">
        <v>429573000</v>
      </c>
      <c r="T94" s="19">
        <v>597781000</v>
      </c>
      <c r="U94" s="19">
        <v>618202000</v>
      </c>
      <c r="V94" s="19">
        <v>680466000</v>
      </c>
      <c r="W94" s="19">
        <v>825216000</v>
      </c>
      <c r="X94" s="19">
        <v>1108427000</v>
      </c>
      <c r="Y94" s="19">
        <v>1198586000</v>
      </c>
      <c r="Z94" s="19">
        <v>1238285000</v>
      </c>
      <c r="AA94" s="19">
        <v>1160915000</v>
      </c>
      <c r="AB94" s="19">
        <v>1372497000</v>
      </c>
      <c r="AC94" s="19">
        <v>1480519000</v>
      </c>
      <c r="AD94" s="19">
        <v>1820704000</v>
      </c>
      <c r="AE94" s="19">
        <v>1974092000</v>
      </c>
      <c r="AF94" s="19">
        <v>2413000000</v>
      </c>
      <c r="AG94" s="19">
        <v>2600000000</v>
      </c>
      <c r="AH94" s="19">
        <v>3891200000</v>
      </c>
      <c r="AI94" s="19">
        <v>3600500000</v>
      </c>
      <c r="AJ94" s="19">
        <v>4826600000</v>
      </c>
      <c r="AK94" s="19">
        <v>9723000000</v>
      </c>
    </row>
    <row r="95" spans="1:47" x14ac:dyDescent="0.2">
      <c r="A95" s="46" t="s">
        <v>1408</v>
      </c>
      <c r="B95" s="19"/>
      <c r="C95" s="48">
        <f t="shared" ref="C95:AU95" si="40">C94/C$3</f>
        <v>1.1139527204595598</v>
      </c>
      <c r="D95" s="48">
        <f t="shared" si="40"/>
        <v>1.401006043879663</v>
      </c>
      <c r="E95" s="48">
        <f t="shared" si="40"/>
        <v>1.8956404795980828</v>
      </c>
      <c r="F95" s="48">
        <f t="shared" si="40"/>
        <v>0.49145168288554414</v>
      </c>
      <c r="G95" s="48">
        <f t="shared" si="40"/>
        <v>1.026573951105261</v>
      </c>
      <c r="H95" s="48">
        <f t="shared" si="40"/>
        <v>1.1175699887614956</v>
      </c>
      <c r="I95" s="48">
        <f t="shared" si="40"/>
        <v>1.5988588822814453</v>
      </c>
      <c r="J95" s="48">
        <f t="shared" si="40"/>
        <v>0.7600962192291143</v>
      </c>
      <c r="K95" s="48">
        <f t="shared" si="40"/>
        <v>1.4202517138291459</v>
      </c>
      <c r="L95" s="48">
        <f t="shared" si="40"/>
        <v>1.0671068244771922</v>
      </c>
      <c r="M95" s="48">
        <f t="shared" si="40"/>
        <v>0.49752959321493107</v>
      </c>
      <c r="N95" s="48">
        <f t="shared" si="40"/>
        <v>1.2693191531839496</v>
      </c>
      <c r="O95" s="48">
        <f t="shared" si="40"/>
        <v>1.4055166638597201</v>
      </c>
      <c r="P95" s="48">
        <f t="shared" si="40"/>
        <v>1.9710175430580887</v>
      </c>
      <c r="Q95" s="48">
        <f t="shared" si="40"/>
        <v>1.3273174948881299</v>
      </c>
      <c r="R95" s="48">
        <f t="shared" si="40"/>
        <v>1.0894193264633347</v>
      </c>
      <c r="S95" s="48">
        <f t="shared" si="40"/>
        <v>1.2371242710908881</v>
      </c>
      <c r="T95" s="48">
        <f t="shared" si="40"/>
        <v>1.9105077271033606</v>
      </c>
      <c r="U95" s="48">
        <f t="shared" si="40"/>
        <v>2.3363094448347801</v>
      </c>
      <c r="V95" s="48">
        <f t="shared" si="40"/>
        <v>4.4309451832580757</v>
      </c>
      <c r="W95" s="48">
        <f t="shared" si="40"/>
        <v>3.9192316207013373</v>
      </c>
      <c r="X95" s="48">
        <f t="shared" si="40"/>
        <v>0.54376182335490553</v>
      </c>
      <c r="Y95" s="48">
        <f t="shared" si="40"/>
        <v>0.55907966033629153</v>
      </c>
      <c r="Z95" s="48">
        <f t="shared" si="40"/>
        <v>0.73932158353594868</v>
      </c>
      <c r="AA95" s="48">
        <f t="shared" si="40"/>
        <v>1.4702000662691104</v>
      </c>
      <c r="AB95" s="48">
        <f t="shared" si="40"/>
        <v>0.97812793762948425</v>
      </c>
      <c r="AC95" s="48">
        <f t="shared" si="40"/>
        <v>0.64867034797273215</v>
      </c>
      <c r="AD95" s="48">
        <f t="shared" si="40"/>
        <v>0.55926007810823519</v>
      </c>
      <c r="AE95" s="48">
        <f t="shared" si="40"/>
        <v>0.50541323455011289</v>
      </c>
      <c r="AF95" s="48">
        <f t="shared" si="40"/>
        <v>0.45929155763875101</v>
      </c>
      <c r="AG95" s="48">
        <f t="shared" si="40"/>
        <v>0.34023638148748953</v>
      </c>
      <c r="AH95" s="48">
        <f t="shared" si="40"/>
        <v>0.4230302770384286</v>
      </c>
      <c r="AI95" s="48">
        <f t="shared" si="40"/>
        <v>0.35681335987023149</v>
      </c>
      <c r="AJ95" s="48">
        <f t="shared" si="40"/>
        <v>0.46058055010676807</v>
      </c>
      <c r="AK95" s="48">
        <f t="shared" si="40"/>
        <v>0.85659892607532762</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1570400000</v>
      </c>
      <c r="C96" s="19">
        <v>6400000</v>
      </c>
      <c r="D96" s="19">
        <v>8800000</v>
      </c>
      <c r="E96" s="19">
        <v>13800000</v>
      </c>
      <c r="F96" s="19">
        <v>26700000</v>
      </c>
      <c r="G96" s="19">
        <v>40300000</v>
      </c>
      <c r="H96" s="19">
        <v>7100000</v>
      </c>
      <c r="I96" s="19">
        <v>22900000</v>
      </c>
      <c r="J96" s="19">
        <v>11400000</v>
      </c>
      <c r="K96" s="19">
        <v>18100000</v>
      </c>
      <c r="L96" s="19">
        <v>26100000</v>
      </c>
      <c r="M96" s="19">
        <v>41354000</v>
      </c>
      <c r="N96" s="19">
        <v>31856000</v>
      </c>
      <c r="O96" s="19">
        <v>41056000</v>
      </c>
      <c r="P96" s="19">
        <v>39082000</v>
      </c>
      <c r="Q96" s="19">
        <v>42139000</v>
      </c>
      <c r="R96" s="19">
        <v>43990000</v>
      </c>
      <c r="S96" s="19">
        <v>57860000</v>
      </c>
      <c r="T96" s="19">
        <v>84727000</v>
      </c>
      <c r="U96" s="19">
        <v>101290000</v>
      </c>
      <c r="V96" s="19">
        <v>130192000</v>
      </c>
      <c r="W96" s="19">
        <v>187800000</v>
      </c>
      <c r="X96" s="19">
        <v>400721000</v>
      </c>
      <c r="Y96" s="19">
        <v>432681000</v>
      </c>
      <c r="Z96" s="19">
        <v>356188000</v>
      </c>
      <c r="AA96" s="19">
        <v>305409000</v>
      </c>
      <c r="AB96" s="19">
        <v>376575000</v>
      </c>
      <c r="AC96" s="19">
        <v>432829000</v>
      </c>
      <c r="AD96" s="19">
        <v>496079000</v>
      </c>
      <c r="AE96" s="19">
        <v>557616000</v>
      </c>
      <c r="AF96" s="19">
        <v>658500000</v>
      </c>
      <c r="AG96" s="19">
        <v>770500000</v>
      </c>
      <c r="AH96" s="19">
        <v>840100000</v>
      </c>
      <c r="AI96" s="19">
        <v>944700000</v>
      </c>
      <c r="AJ96" s="19">
        <v>1136600000</v>
      </c>
      <c r="AK96" s="19">
        <v>1464300000</v>
      </c>
    </row>
    <row r="97" spans="1:47" x14ac:dyDescent="0.2">
      <c r="A97" s="46" t="s">
        <v>1409</v>
      </c>
      <c r="B97" s="19"/>
      <c r="C97" s="48">
        <f t="shared" ref="C97:AU97" si="41">C96/C$3</f>
        <v>1.1139527204595598</v>
      </c>
      <c r="D97" s="48">
        <f t="shared" si="41"/>
        <v>1.1630993571831163</v>
      </c>
      <c r="E97" s="48">
        <f t="shared" si="41"/>
        <v>1.5758938926779242</v>
      </c>
      <c r="F97" s="48">
        <f t="shared" si="41"/>
        <v>0.42881568408640619</v>
      </c>
      <c r="G97" s="48">
        <f t="shared" si="41"/>
        <v>0.94454178606260319</v>
      </c>
      <c r="H97" s="48">
        <f t="shared" si="41"/>
        <v>0.15171600229840571</v>
      </c>
      <c r="I97" s="48">
        <f t="shared" si="41"/>
        <v>0.59728985977561333</v>
      </c>
      <c r="J97" s="48">
        <f t="shared" si="41"/>
        <v>0.13010656004822677</v>
      </c>
      <c r="K97" s="48">
        <f t="shared" si="41"/>
        <v>0.31580535651483466</v>
      </c>
      <c r="L97" s="48">
        <f t="shared" si="41"/>
        <v>0.26626661681505465</v>
      </c>
      <c r="M97" s="48">
        <f t="shared" si="41"/>
        <v>0.1430845216997132</v>
      </c>
      <c r="N97" s="48">
        <f t="shared" si="41"/>
        <v>0.20546041210457053</v>
      </c>
      <c r="O97" s="48">
        <f t="shared" si="41"/>
        <v>0.24104569100071291</v>
      </c>
      <c r="P97" s="48">
        <f t="shared" si="41"/>
        <v>0.32268747064652109</v>
      </c>
      <c r="Q97" s="48">
        <f t="shared" si="41"/>
        <v>0.23871785403003359</v>
      </c>
      <c r="R97" s="48">
        <f t="shared" si="41"/>
        <v>0.16382441517492941</v>
      </c>
      <c r="S97" s="48">
        <f t="shared" si="41"/>
        <v>0.16663060836067159</v>
      </c>
      <c r="T97" s="48">
        <f t="shared" si="41"/>
        <v>0.27078744254883719</v>
      </c>
      <c r="U97" s="48">
        <f t="shared" si="41"/>
        <v>0.38279524114660723</v>
      </c>
      <c r="V97" s="48">
        <f t="shared" si="41"/>
        <v>0.84776258519710812</v>
      </c>
      <c r="W97" s="48">
        <f t="shared" si="41"/>
        <v>0.89192611191216742</v>
      </c>
      <c r="X97" s="48">
        <f t="shared" si="41"/>
        <v>0.19658198655987369</v>
      </c>
      <c r="Y97" s="48">
        <f t="shared" si="41"/>
        <v>0.20182377110525815</v>
      </c>
      <c r="Z97" s="48">
        <f t="shared" si="41"/>
        <v>0.21266305914753267</v>
      </c>
      <c r="AA97" s="48">
        <f t="shared" si="41"/>
        <v>0.38677451151822723</v>
      </c>
      <c r="AB97" s="48">
        <f t="shared" si="41"/>
        <v>0.26837109888970473</v>
      </c>
      <c r="AC97" s="48">
        <f t="shared" si="41"/>
        <v>0.18963845654307016</v>
      </c>
      <c r="AD97" s="48">
        <f t="shared" si="41"/>
        <v>0.15237906891392297</v>
      </c>
      <c r="AE97" s="48">
        <f t="shared" si="41"/>
        <v>0.14276259981647044</v>
      </c>
      <c r="AF97" s="48">
        <f t="shared" si="41"/>
        <v>0.12533920045798488</v>
      </c>
      <c r="AG97" s="48">
        <f t="shared" si="41"/>
        <v>0.10082774305235026</v>
      </c>
      <c r="AH97" s="48">
        <f t="shared" si="41"/>
        <v>9.1331140969362623E-2</v>
      </c>
      <c r="AI97" s="48">
        <f t="shared" si="41"/>
        <v>9.3620769634608442E-2</v>
      </c>
      <c r="AJ97" s="48">
        <f t="shared" si="41"/>
        <v>0.10846058369273455</v>
      </c>
      <c r="AK97" s="48">
        <f t="shared" si="41"/>
        <v>0.12900522549131979</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1336</v>
      </c>
      <c r="B98" s="19">
        <v>8461100000</v>
      </c>
      <c r="C98" s="34">
        <v>5500000</v>
      </c>
      <c r="D98" s="19">
        <f>AVERAGE(E98,C98)</f>
        <v>8502500</v>
      </c>
      <c r="E98" s="52">
        <v>11505000</v>
      </c>
      <c r="F98" s="52">
        <v>23164000</v>
      </c>
      <c r="G98" s="52">
        <v>34761000</v>
      </c>
      <c r="H98" s="19">
        <v>41500000</v>
      </c>
      <c r="I98" s="19">
        <v>35200000</v>
      </c>
      <c r="J98" s="19">
        <v>51600000</v>
      </c>
      <c r="K98" s="19">
        <v>58700000</v>
      </c>
      <c r="L98" s="19">
        <v>72200000</v>
      </c>
      <c r="M98" s="19">
        <v>102441000</v>
      </c>
      <c r="N98" s="19">
        <v>141988000</v>
      </c>
      <c r="O98" s="19">
        <v>198338000</v>
      </c>
      <c r="P98" s="19">
        <v>199636000</v>
      </c>
      <c r="Q98" s="19">
        <v>192162000</v>
      </c>
      <c r="R98" s="19">
        <v>248540000</v>
      </c>
      <c r="S98" s="19">
        <v>371713000</v>
      </c>
      <c r="T98" s="19">
        <v>513054000</v>
      </c>
      <c r="U98" s="19">
        <v>516912000</v>
      </c>
      <c r="V98" s="19">
        <v>550274000</v>
      </c>
      <c r="W98" s="19">
        <v>637416000</v>
      </c>
      <c r="X98" s="19">
        <v>707706000</v>
      </c>
      <c r="Y98" s="19">
        <v>765905000</v>
      </c>
      <c r="Z98" s="19">
        <v>882097000</v>
      </c>
      <c r="AA98" s="19">
        <v>855506000</v>
      </c>
      <c r="AB98" s="19">
        <v>995922000</v>
      </c>
      <c r="AC98" s="19">
        <v>1047690000</v>
      </c>
      <c r="AD98" s="19">
        <v>1324625000</v>
      </c>
      <c r="AE98" s="19">
        <v>1416476000</v>
      </c>
      <c r="AF98" s="19">
        <v>1754500000</v>
      </c>
      <c r="AG98" s="19">
        <v>1829500000</v>
      </c>
      <c r="AH98" s="19">
        <v>3051100000</v>
      </c>
      <c r="AI98" s="19">
        <v>2655800000</v>
      </c>
      <c r="AJ98" s="19">
        <v>3690000000</v>
      </c>
      <c r="AK98" s="19">
        <v>8258700000</v>
      </c>
    </row>
    <row r="99" spans="1:47" x14ac:dyDescent="0.2">
      <c r="A99" t="s">
        <v>1355</v>
      </c>
      <c r="D99" s="19">
        <v>1800000</v>
      </c>
      <c r="E99" s="19">
        <v>2800000</v>
      </c>
      <c r="F99" s="19">
        <v>3900000</v>
      </c>
      <c r="G99" s="19">
        <v>3500000</v>
      </c>
      <c r="H99" s="19">
        <v>3700000</v>
      </c>
      <c r="I99" s="19">
        <v>3200000</v>
      </c>
      <c r="J99" s="19">
        <v>3600000</v>
      </c>
      <c r="K99" s="19">
        <v>4600000</v>
      </c>
      <c r="L99" s="19">
        <v>6300000</v>
      </c>
    </row>
    <row r="100" spans="1:47" x14ac:dyDescent="0.2">
      <c r="A100" s="46" t="s">
        <v>1410</v>
      </c>
      <c r="C100" s="48">
        <f t="shared" ref="C100:AU100" si="42">C99/C$3</f>
        <v>0</v>
      </c>
      <c r="D100" s="48">
        <f t="shared" si="42"/>
        <v>0.23790668669654652</v>
      </c>
      <c r="E100" s="48">
        <f t="shared" si="42"/>
        <v>0.31974658692015856</v>
      </c>
      <c r="F100" s="48">
        <f t="shared" si="42"/>
        <v>6.2635998799137976E-2</v>
      </c>
      <c r="G100" s="48">
        <f t="shared" si="42"/>
        <v>8.203216504265784E-2</v>
      </c>
      <c r="H100" s="48">
        <f t="shared" si="42"/>
        <v>7.9063268803394524E-2</v>
      </c>
      <c r="I100" s="48">
        <f t="shared" si="42"/>
        <v>8.346408520881933E-2</v>
      </c>
      <c r="J100" s="48">
        <f t="shared" si="42"/>
        <v>4.1086282120492666E-2</v>
      </c>
      <c r="K100" s="48">
        <f t="shared" si="42"/>
        <v>8.0259924860123733E-2</v>
      </c>
      <c r="L100" s="48">
        <f t="shared" si="42"/>
        <v>6.4271252334668363E-2</v>
      </c>
      <c r="M100" s="48">
        <f t="shared" si="42"/>
        <v>0</v>
      </c>
      <c r="N100" s="48">
        <f t="shared" si="42"/>
        <v>0</v>
      </c>
      <c r="O100" s="48">
        <f t="shared" si="42"/>
        <v>0</v>
      </c>
      <c r="P100" s="48">
        <f t="shared" si="42"/>
        <v>0</v>
      </c>
      <c r="Q100" s="48">
        <f t="shared" si="42"/>
        <v>0</v>
      </c>
      <c r="R100" s="48">
        <f t="shared" si="42"/>
        <v>0</v>
      </c>
      <c r="S100" s="48">
        <f t="shared" si="42"/>
        <v>0</v>
      </c>
      <c r="T100" s="48">
        <f t="shared" si="42"/>
        <v>0</v>
      </c>
      <c r="U100" s="48">
        <f t="shared" si="42"/>
        <v>0</v>
      </c>
      <c r="V100" s="48">
        <f t="shared" si="42"/>
        <v>0</v>
      </c>
      <c r="W100" s="48">
        <f t="shared" si="42"/>
        <v>0</v>
      </c>
      <c r="X100" s="48">
        <f t="shared" si="42"/>
        <v>0</v>
      </c>
      <c r="Y100" s="48">
        <f t="shared" si="42"/>
        <v>0</v>
      </c>
      <c r="Z100" s="48">
        <f t="shared" si="42"/>
        <v>0</v>
      </c>
      <c r="AA100" s="48">
        <f t="shared" si="42"/>
        <v>0</v>
      </c>
      <c r="AB100" s="48">
        <f t="shared" si="42"/>
        <v>0</v>
      </c>
      <c r="AC100" s="48">
        <f t="shared" si="42"/>
        <v>0</v>
      </c>
      <c r="AD100" s="48">
        <f t="shared" si="42"/>
        <v>0</v>
      </c>
      <c r="AE100" s="48">
        <f t="shared" si="42"/>
        <v>0</v>
      </c>
      <c r="AF100" s="48">
        <f t="shared" si="42"/>
        <v>0</v>
      </c>
      <c r="AG100" s="48">
        <f t="shared" si="42"/>
        <v>0</v>
      </c>
      <c r="AH100" s="48">
        <f t="shared" si="42"/>
        <v>0</v>
      </c>
      <c r="AI100" s="48">
        <f t="shared" si="42"/>
        <v>0</v>
      </c>
      <c r="AJ100" s="48">
        <f t="shared" si="42"/>
        <v>0</v>
      </c>
      <c r="AK100" s="48">
        <f t="shared" si="42"/>
        <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1356</v>
      </c>
      <c r="D101" s="19">
        <v>1800000</v>
      </c>
      <c r="E101" s="19">
        <v>2800000</v>
      </c>
      <c r="F101" s="19">
        <v>3900000</v>
      </c>
      <c r="G101" s="19">
        <v>3500000</v>
      </c>
      <c r="H101" s="19">
        <v>3700000</v>
      </c>
      <c r="I101" s="19">
        <v>3200000</v>
      </c>
      <c r="J101" s="19">
        <v>3600000</v>
      </c>
      <c r="K101" s="19">
        <v>4600000</v>
      </c>
      <c r="L101" s="19">
        <v>6300000</v>
      </c>
    </row>
    <row r="102" spans="1:47" x14ac:dyDescent="0.2">
      <c r="A102" t="s">
        <v>1358</v>
      </c>
      <c r="N102" s="19">
        <v>22960000</v>
      </c>
    </row>
    <row r="103" spans="1:47" x14ac:dyDescent="0.2">
      <c r="A103" s="46"/>
      <c r="C103" s="48">
        <f t="shared" ref="C103:AU103" si="43">C102/C$3</f>
        <v>0</v>
      </c>
      <c r="D103" s="48">
        <f t="shared" si="43"/>
        <v>0</v>
      </c>
      <c r="E103" s="48">
        <f t="shared" si="43"/>
        <v>0</v>
      </c>
      <c r="F103" s="48">
        <f t="shared" si="43"/>
        <v>0</v>
      </c>
      <c r="G103" s="48">
        <f t="shared" si="43"/>
        <v>0</v>
      </c>
      <c r="H103" s="48">
        <f t="shared" si="43"/>
        <v>0</v>
      </c>
      <c r="I103" s="48">
        <f t="shared" si="43"/>
        <v>0</v>
      </c>
      <c r="J103" s="48">
        <f t="shared" si="43"/>
        <v>0</v>
      </c>
      <c r="K103" s="48">
        <f t="shared" si="43"/>
        <v>0</v>
      </c>
      <c r="L103" s="48">
        <f t="shared" si="43"/>
        <v>0</v>
      </c>
      <c r="M103" s="48">
        <f t="shared" si="43"/>
        <v>0</v>
      </c>
      <c r="N103" s="48">
        <f t="shared" si="43"/>
        <v>0.14808422469616209</v>
      </c>
      <c r="O103" s="48">
        <f t="shared" si="43"/>
        <v>0</v>
      </c>
      <c r="P103" s="48">
        <f t="shared" si="43"/>
        <v>0</v>
      </c>
      <c r="Q103" s="48">
        <f t="shared" si="43"/>
        <v>0</v>
      </c>
      <c r="R103" s="48">
        <f t="shared" si="43"/>
        <v>0</v>
      </c>
      <c r="S103" s="48">
        <f t="shared" si="43"/>
        <v>0</v>
      </c>
      <c r="T103" s="48">
        <f t="shared" si="43"/>
        <v>0</v>
      </c>
      <c r="U103" s="48">
        <f t="shared" si="43"/>
        <v>0</v>
      </c>
      <c r="V103" s="48">
        <f t="shared" si="43"/>
        <v>0</v>
      </c>
      <c r="W103" s="48">
        <f t="shared" si="43"/>
        <v>0</v>
      </c>
      <c r="X103" s="48">
        <f t="shared" si="43"/>
        <v>0</v>
      </c>
      <c r="Y103" s="48">
        <f t="shared" si="43"/>
        <v>0</v>
      </c>
      <c r="Z103" s="48">
        <f t="shared" si="43"/>
        <v>0</v>
      </c>
      <c r="AA103" s="48">
        <f t="shared" si="43"/>
        <v>0</v>
      </c>
      <c r="AB103" s="48">
        <f t="shared" si="43"/>
        <v>0</v>
      </c>
      <c r="AC103" s="48">
        <f t="shared" si="43"/>
        <v>0</v>
      </c>
      <c r="AD103" s="48">
        <f t="shared" si="43"/>
        <v>0</v>
      </c>
      <c r="AE103" s="48">
        <f t="shared" si="43"/>
        <v>0</v>
      </c>
      <c r="AF103" s="48">
        <f t="shared" si="43"/>
        <v>0</v>
      </c>
      <c r="AG103" s="48">
        <f t="shared" si="43"/>
        <v>0</v>
      </c>
      <c r="AH103" s="48">
        <f t="shared" si="43"/>
        <v>0</v>
      </c>
      <c r="AI103" s="48">
        <f t="shared" si="43"/>
        <v>0</v>
      </c>
      <c r="AJ103" s="48">
        <f t="shared" si="43"/>
        <v>0</v>
      </c>
      <c r="AK103" s="48">
        <f t="shared" si="43"/>
        <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1293</v>
      </c>
      <c r="B104" s="19">
        <v>-199200000</v>
      </c>
      <c r="C104" s="19">
        <v>-4100000</v>
      </c>
      <c r="D104" s="19">
        <v>-5600000</v>
      </c>
      <c r="E104" s="19">
        <v>-10000000</v>
      </c>
      <c r="F104" s="19">
        <v>1200000</v>
      </c>
      <c r="G104" s="19">
        <v>-20700000</v>
      </c>
      <c r="H104" s="19">
        <v>-26500000</v>
      </c>
      <c r="I104" s="19">
        <v>-39500000</v>
      </c>
      <c r="J104" s="19">
        <v>-19200000</v>
      </c>
      <c r="K104" s="19">
        <v>-47800000</v>
      </c>
      <c r="L104" s="19">
        <v>-50600000</v>
      </c>
      <c r="M104" s="19">
        <v>-37443000</v>
      </c>
      <c r="N104" s="19">
        <v>-115101000</v>
      </c>
      <c r="O104" s="19">
        <v>-147958000</v>
      </c>
      <c r="P104" s="19">
        <v>-172703000</v>
      </c>
      <c r="Q104" s="19">
        <v>-137233000</v>
      </c>
      <c r="R104" s="19">
        <v>-141738000</v>
      </c>
      <c r="S104" s="19">
        <v>-225387000</v>
      </c>
      <c r="T104" s="19">
        <v>-412673000</v>
      </c>
      <c r="U104" s="19">
        <v>-458384000</v>
      </c>
      <c r="V104" s="19">
        <v>-592779000</v>
      </c>
      <c r="W104" s="19">
        <v>-694576000</v>
      </c>
      <c r="X104" s="19">
        <v>221694000</v>
      </c>
      <c r="Y104" s="19">
        <v>48571000</v>
      </c>
      <c r="Z104" s="19">
        <v>-156587000</v>
      </c>
      <c r="AA104" s="19">
        <v>-641487000</v>
      </c>
      <c r="AB104" s="19">
        <v>-464673000</v>
      </c>
      <c r="AC104" s="19">
        <v>11198000</v>
      </c>
      <c r="AD104" s="19">
        <v>392829000</v>
      </c>
      <c r="AE104" s="19">
        <v>663966000</v>
      </c>
      <c r="AF104" s="19">
        <v>1202000000</v>
      </c>
      <c r="AG104" s="19">
        <v>2869400000</v>
      </c>
      <c r="AH104" s="19">
        <v>2779000000</v>
      </c>
      <c r="AI104" s="19">
        <v>4249900000</v>
      </c>
      <c r="AJ104" s="19">
        <v>3780400000</v>
      </c>
      <c r="AK104" s="19">
        <v>-233400000</v>
      </c>
    </row>
    <row r="105" spans="1:47" x14ac:dyDescent="0.2">
      <c r="A105" t="s">
        <v>1295</v>
      </c>
      <c r="B105" s="19">
        <v>486700000</v>
      </c>
      <c r="U105" s="19">
        <v>2857000</v>
      </c>
      <c r="V105" s="19">
        <v>-8182000</v>
      </c>
      <c r="W105" s="19">
        <v>-17320000</v>
      </c>
      <c r="X105" s="19">
        <v>-37681000</v>
      </c>
      <c r="Y105" s="19">
        <v>-15040000</v>
      </c>
      <c r="Z105" s="19">
        <v>-22926000</v>
      </c>
      <c r="AA105" s="19">
        <v>-72863000</v>
      </c>
      <c r="AB105" s="19">
        <v>-84206000</v>
      </c>
      <c r="AC105" s="19">
        <v>-81432000</v>
      </c>
      <c r="AD105" s="19">
        <v>-57550000</v>
      </c>
      <c r="AE105" s="19">
        <v>-34119000</v>
      </c>
      <c r="AF105" s="19">
        <v>5200000</v>
      </c>
      <c r="AG105" s="19">
        <v>-36000000</v>
      </c>
      <c r="AH105" s="19">
        <v>-56600000</v>
      </c>
      <c r="AI105" s="19">
        <v>89800000</v>
      </c>
      <c r="AJ105" s="19">
        <v>570600000</v>
      </c>
      <c r="AK105" s="19">
        <v>567500000</v>
      </c>
    </row>
    <row r="106" spans="1:47" x14ac:dyDescent="0.2">
      <c r="A106" t="s">
        <v>1337</v>
      </c>
      <c r="B106" s="19">
        <v>503700000</v>
      </c>
      <c r="U106" s="19">
        <v>16328000</v>
      </c>
      <c r="V106" s="19">
        <v>5010000</v>
      </c>
      <c r="W106" s="19">
        <v>1955000</v>
      </c>
      <c r="X106" s="19">
        <v>1878000</v>
      </c>
      <c r="Y106" s="19">
        <v>1940000</v>
      </c>
      <c r="AD106" s="19">
        <v>11748000</v>
      </c>
      <c r="AE106" s="19">
        <v>38352000</v>
      </c>
      <c r="AF106" s="19">
        <v>63700000</v>
      </c>
      <c r="AG106" s="19">
        <v>22200000</v>
      </c>
      <c r="AH106" s="19">
        <v>4900000</v>
      </c>
      <c r="AI106" s="19">
        <v>144600000</v>
      </c>
      <c r="AJ106" s="19">
        <v>614700000</v>
      </c>
      <c r="AK106" s="19">
        <v>598100000</v>
      </c>
    </row>
    <row r="107" spans="1:47" x14ac:dyDescent="0.2">
      <c r="A107" t="s">
        <v>1338</v>
      </c>
      <c r="B107" s="19">
        <v>17000000</v>
      </c>
      <c r="U107" s="19">
        <v>13471000</v>
      </c>
      <c r="V107" s="19">
        <v>13192000</v>
      </c>
      <c r="W107" s="19">
        <v>19275000</v>
      </c>
      <c r="X107" s="19">
        <v>37681000</v>
      </c>
      <c r="Y107" s="19">
        <v>15040000</v>
      </c>
      <c r="Z107" s="19">
        <v>22926000</v>
      </c>
      <c r="AA107" s="19">
        <v>72863000</v>
      </c>
      <c r="AB107" s="19">
        <v>84206000</v>
      </c>
      <c r="AC107" s="19">
        <v>81432000</v>
      </c>
      <c r="AD107" s="19">
        <v>69298000</v>
      </c>
      <c r="AE107" s="19">
        <v>72471000</v>
      </c>
      <c r="AF107" s="19">
        <v>58500000</v>
      </c>
      <c r="AG107" s="19">
        <v>58200000</v>
      </c>
      <c r="AH107" s="19">
        <v>61500000</v>
      </c>
      <c r="AI107" s="19">
        <v>54800000</v>
      </c>
      <c r="AJ107" s="19">
        <v>44100000</v>
      </c>
      <c r="AK107" s="19">
        <v>30600000</v>
      </c>
    </row>
    <row r="108" spans="1:47" x14ac:dyDescent="0.2">
      <c r="A108" t="s">
        <v>1298</v>
      </c>
      <c r="B108" s="19">
        <v>4086500000</v>
      </c>
      <c r="D108" s="19">
        <v>800000</v>
      </c>
      <c r="E108" s="19">
        <v>2000000</v>
      </c>
      <c r="F108" s="19">
        <v>1400000</v>
      </c>
      <c r="G108" s="19">
        <v>3600000</v>
      </c>
      <c r="H108" s="19">
        <v>5500000</v>
      </c>
      <c r="I108" s="19">
        <v>-9700000</v>
      </c>
      <c r="L108" s="19">
        <v>-700000</v>
      </c>
      <c r="M108" s="19">
        <v>-15795000</v>
      </c>
      <c r="N108" s="19">
        <v>-3120000</v>
      </c>
      <c r="O108" s="19">
        <v>10016000</v>
      </c>
      <c r="P108" s="19">
        <v>-82822000</v>
      </c>
      <c r="Q108" s="19">
        <v>-3698000</v>
      </c>
      <c r="R108" s="19">
        <v>-56347000</v>
      </c>
      <c r="S108" s="19">
        <v>2381000</v>
      </c>
      <c r="T108" s="19">
        <v>-7119000</v>
      </c>
      <c r="U108" s="19">
        <v>-4324000</v>
      </c>
      <c r="V108" s="19">
        <v>-41217000</v>
      </c>
      <c r="W108" s="19">
        <v>-42730000</v>
      </c>
      <c r="X108" s="19">
        <v>-123568000</v>
      </c>
      <c r="Y108" s="19">
        <v>-1535000</v>
      </c>
      <c r="Z108" s="19">
        <v>-446531000</v>
      </c>
      <c r="AA108" s="19">
        <v>-20525000</v>
      </c>
      <c r="AB108" s="19">
        <v>-8921000</v>
      </c>
      <c r="AC108" s="19">
        <v>2868000</v>
      </c>
      <c r="AD108" s="19">
        <v>-350968000</v>
      </c>
      <c r="AE108" s="19">
        <v>-29606000</v>
      </c>
      <c r="AF108" s="19">
        <v>187700000</v>
      </c>
      <c r="AG108" s="19">
        <v>283500000</v>
      </c>
      <c r="AH108" s="19">
        <v>8000000</v>
      </c>
      <c r="AI108" s="19">
        <v>-107300000</v>
      </c>
      <c r="AJ108" s="19">
        <v>28800000</v>
      </c>
      <c r="AK108" s="19">
        <v>-85600000</v>
      </c>
    </row>
    <row r="109" spans="1:47" x14ac:dyDescent="0.2">
      <c r="A109" t="s">
        <v>1339</v>
      </c>
      <c r="V109" s="19">
        <v>-19984000</v>
      </c>
      <c r="W109" s="19">
        <v>-41229000</v>
      </c>
      <c r="X109" s="19">
        <v>-16801000</v>
      </c>
    </row>
    <row r="110" spans="1:47" x14ac:dyDescent="0.2">
      <c r="A110" t="s">
        <v>1340</v>
      </c>
      <c r="U110">
        <v>0</v>
      </c>
    </row>
    <row r="111" spans="1:47" x14ac:dyDescent="0.2">
      <c r="A111" t="s">
        <v>1341</v>
      </c>
      <c r="B111" s="19">
        <v>4122700000</v>
      </c>
      <c r="D111" s="19">
        <v>800000</v>
      </c>
      <c r="E111" s="19">
        <v>2000000</v>
      </c>
      <c r="F111" s="19">
        <v>1400000</v>
      </c>
      <c r="G111" s="19">
        <v>3600000</v>
      </c>
      <c r="H111" s="19">
        <v>5500000</v>
      </c>
      <c r="I111" s="19">
        <v>-9700000</v>
      </c>
      <c r="L111" s="19">
        <v>-700000</v>
      </c>
      <c r="M111" s="19">
        <v>-15795000</v>
      </c>
      <c r="N111" s="19">
        <v>-3120000</v>
      </c>
      <c r="O111" s="19">
        <v>10016000</v>
      </c>
      <c r="P111" s="19">
        <v>-82822000</v>
      </c>
      <c r="Q111" s="19">
        <v>-3698000</v>
      </c>
      <c r="R111" s="19">
        <v>-56347000</v>
      </c>
      <c r="S111" s="19">
        <v>2381000</v>
      </c>
      <c r="T111" s="19">
        <v>-7119000</v>
      </c>
      <c r="U111" s="19">
        <v>-4324000</v>
      </c>
      <c r="V111" s="19">
        <v>-21233000</v>
      </c>
      <c r="W111" s="19">
        <v>-1501000</v>
      </c>
      <c r="X111" s="19">
        <v>-107874000</v>
      </c>
      <c r="Y111" s="19">
        <v>-1844000</v>
      </c>
      <c r="Z111" s="19">
        <v>-453421000</v>
      </c>
      <c r="AA111" s="19">
        <v>-50925000</v>
      </c>
      <c r="AB111" s="19">
        <v>-2206000</v>
      </c>
      <c r="AC111" s="19">
        <v>-1262000</v>
      </c>
      <c r="AD111" s="19">
        <v>-269586000</v>
      </c>
      <c r="AE111" s="19">
        <v>-28816000</v>
      </c>
      <c r="AF111" s="19">
        <v>-4500000</v>
      </c>
      <c r="AG111" s="19">
        <v>-13100000</v>
      </c>
      <c r="AH111" s="19">
        <v>3100000</v>
      </c>
      <c r="AI111" s="19">
        <v>57500000</v>
      </c>
      <c r="AJ111" s="19">
        <v>51600000</v>
      </c>
      <c r="AK111" s="19">
        <v>500000</v>
      </c>
    </row>
    <row r="112" spans="1:47" x14ac:dyDescent="0.2">
      <c r="A112" t="s">
        <v>1360</v>
      </c>
      <c r="B112" s="19">
        <v>2200000</v>
      </c>
      <c r="N112" s="19">
        <v>23654000</v>
      </c>
      <c r="P112" s="19">
        <v>91824000</v>
      </c>
      <c r="Q112" s="19">
        <v>17574000</v>
      </c>
      <c r="R112" s="19">
        <v>8134000</v>
      </c>
      <c r="S112" s="19">
        <v>3651000</v>
      </c>
      <c r="T112" s="19">
        <v>7119000</v>
      </c>
      <c r="U112" s="19">
        <v>4324000</v>
      </c>
      <c r="V112" s="19">
        <v>14033000</v>
      </c>
      <c r="W112" s="19">
        <v>1501000</v>
      </c>
      <c r="X112" s="19">
        <v>2074000</v>
      </c>
      <c r="Y112" s="19">
        <v>1844000</v>
      </c>
      <c r="Z112" s="19">
        <v>40521000</v>
      </c>
      <c r="AA112" s="19">
        <v>50925000</v>
      </c>
      <c r="AB112" s="19">
        <v>2206000</v>
      </c>
      <c r="AC112" s="19">
        <v>1262000</v>
      </c>
      <c r="AD112" s="19">
        <v>14246000</v>
      </c>
      <c r="AE112" s="19">
        <v>-184000</v>
      </c>
      <c r="AF112" s="19">
        <v>4500000</v>
      </c>
      <c r="AG112" s="19">
        <v>13100000</v>
      </c>
      <c r="AH112" s="19">
        <v>-3100000</v>
      </c>
      <c r="AI112" s="19">
        <v>-57500000</v>
      </c>
      <c r="AJ112" s="19">
        <v>-51600000</v>
      </c>
      <c r="AK112" s="19">
        <v>-500000</v>
      </c>
    </row>
    <row r="113" spans="1:47" x14ac:dyDescent="0.2">
      <c r="A113" t="s">
        <v>1361</v>
      </c>
      <c r="U113">
        <v>0</v>
      </c>
      <c r="V113" s="19">
        <v>7200000</v>
      </c>
      <c r="W113">
        <v>0</v>
      </c>
      <c r="X113" s="19">
        <v>105800000</v>
      </c>
      <c r="Y113">
        <v>0</v>
      </c>
      <c r="Z113" s="19">
        <v>412900000</v>
      </c>
      <c r="AA113">
        <v>0</v>
      </c>
      <c r="AB113">
        <v>0</v>
      </c>
      <c r="AC113">
        <v>0</v>
      </c>
      <c r="AD113" s="19">
        <v>255340000</v>
      </c>
      <c r="AE113" s="19">
        <v>29000000</v>
      </c>
      <c r="AF113">
        <v>0</v>
      </c>
      <c r="AG113">
        <v>0</v>
      </c>
    </row>
    <row r="114" spans="1:47" x14ac:dyDescent="0.2">
      <c r="A114" t="s">
        <v>1342</v>
      </c>
      <c r="N114" s="19">
        <v>2433000</v>
      </c>
      <c r="P114" s="19">
        <v>-9002000</v>
      </c>
      <c r="Q114" s="19">
        <v>-13876000</v>
      </c>
      <c r="R114" s="19">
        <v>48213000</v>
      </c>
      <c r="S114" s="19">
        <v>-6032000</v>
      </c>
      <c r="V114" s="19">
        <v>18137000</v>
      </c>
      <c r="AH114" s="19">
        <v>1113300000</v>
      </c>
      <c r="AI114" s="19">
        <v>115500000</v>
      </c>
      <c r="AJ114" s="19">
        <v>527100000</v>
      </c>
      <c r="AK114" s="19">
        <v>4628400000</v>
      </c>
    </row>
    <row r="115" spans="1:47" x14ac:dyDescent="0.2">
      <c r="A115" t="s">
        <v>1344</v>
      </c>
      <c r="B115" s="19">
        <v>-36200000</v>
      </c>
      <c r="X115" s="19">
        <v>-15694000</v>
      </c>
      <c r="Y115" s="19">
        <v>309000</v>
      </c>
      <c r="Z115" s="19">
        <v>6890000</v>
      </c>
      <c r="AA115" s="19">
        <v>30400000</v>
      </c>
      <c r="AB115" s="19">
        <v>-6715000</v>
      </c>
      <c r="AC115" s="19">
        <v>4130000</v>
      </c>
      <c r="AD115" s="19">
        <v>-81382000</v>
      </c>
      <c r="AE115" s="19">
        <v>-790000</v>
      </c>
      <c r="AF115" s="19">
        <v>192200000</v>
      </c>
      <c r="AG115" s="19">
        <v>296600000</v>
      </c>
      <c r="AH115" s="19">
        <v>4900000</v>
      </c>
      <c r="AI115" s="19">
        <v>-164800000</v>
      </c>
      <c r="AJ115" s="19">
        <v>-22800000</v>
      </c>
      <c r="AK115" s="19">
        <v>-86100000</v>
      </c>
    </row>
    <row r="116" spans="1:47" x14ac:dyDescent="0.2">
      <c r="A116" t="s">
        <v>1304</v>
      </c>
      <c r="B116" s="19">
        <v>4374000000</v>
      </c>
      <c r="F116" s="19">
        <v>2100000</v>
      </c>
      <c r="V116" s="19">
        <v>-642178000</v>
      </c>
      <c r="W116" s="19">
        <v>-754626000</v>
      </c>
      <c r="X116" s="19">
        <v>60445000</v>
      </c>
      <c r="Y116" s="19">
        <v>31996000</v>
      </c>
      <c r="Z116" s="19">
        <v>-626044000</v>
      </c>
      <c r="AA116" s="19">
        <v>-734875000</v>
      </c>
      <c r="AB116" s="19">
        <v>-557800000</v>
      </c>
      <c r="AC116" s="19">
        <v>-67366000</v>
      </c>
      <c r="AD116" s="19">
        <v>-15689000</v>
      </c>
      <c r="AE116" s="19">
        <v>600241000</v>
      </c>
      <c r="AF116" s="19">
        <v>1394900000</v>
      </c>
      <c r="AG116" s="19">
        <v>3116900000</v>
      </c>
      <c r="AH116" s="19">
        <v>2730400000</v>
      </c>
      <c r="AI116" s="19">
        <v>4232400000</v>
      </c>
      <c r="AJ116" s="19">
        <v>4379800000</v>
      </c>
      <c r="AK116" s="19">
        <v>248500000</v>
      </c>
    </row>
    <row r="117" spans="1:47" x14ac:dyDescent="0.2">
      <c r="A117" t="s">
        <v>1305</v>
      </c>
      <c r="B117" s="19">
        <v>736400000</v>
      </c>
      <c r="F117" s="19">
        <v>100000</v>
      </c>
      <c r="W117">
        <v>0</v>
      </c>
      <c r="X117" s="19">
        <v>19266000</v>
      </c>
      <c r="Y117" s="19">
        <v>-275000</v>
      </c>
      <c r="Z117" s="19">
        <v>-122422000</v>
      </c>
      <c r="AA117" s="19">
        <v>6958000</v>
      </c>
      <c r="AB117" s="19">
        <v>30381000</v>
      </c>
      <c r="AC117" s="19">
        <v>16665000</v>
      </c>
      <c r="AD117" s="19">
        <v>-107324000</v>
      </c>
      <c r="AE117" s="19">
        <v>-1486862000</v>
      </c>
      <c r="AF117" s="19">
        <v>218100000</v>
      </c>
      <c r="AG117" s="19">
        <v>405200000</v>
      </c>
      <c r="AH117" s="19">
        <v>388300000</v>
      </c>
      <c r="AI117" s="19">
        <v>910400000</v>
      </c>
      <c r="AJ117" s="19">
        <v>760200000</v>
      </c>
      <c r="AK117" s="19">
        <v>784100000</v>
      </c>
    </row>
    <row r="118" spans="1:47" x14ac:dyDescent="0.2">
      <c r="A118" t="s">
        <v>1306</v>
      </c>
      <c r="B118" s="19">
        <v>3637600000</v>
      </c>
      <c r="C118" s="19">
        <v>-4300000</v>
      </c>
      <c r="D118" s="19">
        <v>-5100000</v>
      </c>
      <c r="E118" s="19">
        <v>-8500000</v>
      </c>
      <c r="F118" s="19">
        <v>2000000</v>
      </c>
      <c r="G118" s="19">
        <v>-17600000</v>
      </c>
      <c r="H118" s="19">
        <v>-21500000</v>
      </c>
      <c r="I118" s="19">
        <v>-40000000</v>
      </c>
      <c r="J118" s="19">
        <v>-19800000</v>
      </c>
      <c r="K118" s="19">
        <v>-33100000</v>
      </c>
      <c r="L118" s="19">
        <v>-41000000</v>
      </c>
      <c r="M118" s="19">
        <v>-34740000</v>
      </c>
      <c r="N118" s="19">
        <v>-66233000</v>
      </c>
      <c r="O118" s="19">
        <v>-108621000</v>
      </c>
      <c r="P118" s="19">
        <v>-196767000</v>
      </c>
      <c r="Q118" s="19">
        <v>-166247000</v>
      </c>
      <c r="R118" s="19">
        <v>-203417000</v>
      </c>
      <c r="S118" s="19">
        <v>-206891000</v>
      </c>
      <c r="T118" s="19">
        <v>-391279000</v>
      </c>
      <c r="U118" s="19">
        <v>-459851000</v>
      </c>
      <c r="V118" s="19">
        <v>-642178000</v>
      </c>
      <c r="W118" s="19">
        <v>-754626000</v>
      </c>
      <c r="X118" s="19">
        <v>29283000</v>
      </c>
      <c r="Y118" s="19">
        <v>-107354000</v>
      </c>
      <c r="Z118" s="19">
        <v>-445028000</v>
      </c>
      <c r="AA118" s="19">
        <v>-738555000</v>
      </c>
      <c r="AB118" s="19">
        <v>-556334000</v>
      </c>
      <c r="AC118" s="19">
        <v>-112052000</v>
      </c>
      <c r="AD118" s="19">
        <v>263191000</v>
      </c>
      <c r="AE118" s="19">
        <v>2096395000</v>
      </c>
      <c r="AF118" s="19">
        <v>1176800000</v>
      </c>
      <c r="AG118" s="19">
        <v>2711700000</v>
      </c>
      <c r="AH118" s="19">
        <v>2342100000</v>
      </c>
      <c r="AI118" s="19">
        <v>3322000000</v>
      </c>
      <c r="AJ118" s="19">
        <v>3619600000</v>
      </c>
      <c r="AK118" s="19">
        <v>-535600000</v>
      </c>
    </row>
    <row r="119" spans="1:47" x14ac:dyDescent="0.2">
      <c r="A119" t="s">
        <v>1345</v>
      </c>
      <c r="B119" s="19">
        <v>3637600000</v>
      </c>
      <c r="C119" s="19">
        <v>-4300000</v>
      </c>
      <c r="D119" s="19">
        <v>-5100000</v>
      </c>
      <c r="E119" s="19">
        <v>-8500000</v>
      </c>
      <c r="F119" s="19">
        <v>2000000</v>
      </c>
      <c r="G119" s="19">
        <v>-17600000</v>
      </c>
      <c r="H119" s="19">
        <v>-21500000</v>
      </c>
      <c r="I119" s="19">
        <v>-40000000</v>
      </c>
      <c r="J119" s="19">
        <v>-19800000</v>
      </c>
      <c r="K119" s="19">
        <v>-33100000</v>
      </c>
      <c r="L119" s="19">
        <v>-41000000</v>
      </c>
      <c r="M119" s="19">
        <v>-34740000</v>
      </c>
      <c r="N119" s="19">
        <v>-66233000</v>
      </c>
      <c r="O119" s="19">
        <v>-108621000</v>
      </c>
      <c r="P119" s="19">
        <v>-196767000</v>
      </c>
      <c r="Q119" s="19">
        <v>-166247000</v>
      </c>
      <c r="R119" s="19">
        <v>-203417000</v>
      </c>
      <c r="S119" s="19">
        <v>-206891000</v>
      </c>
      <c r="T119" s="19">
        <v>-391279000</v>
      </c>
      <c r="U119" s="19">
        <v>-459851000</v>
      </c>
      <c r="V119" s="19">
        <v>-642178000</v>
      </c>
      <c r="W119" s="19">
        <v>-754626000</v>
      </c>
      <c r="X119" s="19">
        <v>29574000</v>
      </c>
      <c r="Y119" s="19">
        <v>-107032000</v>
      </c>
      <c r="Z119" s="19">
        <v>-445028000</v>
      </c>
      <c r="AA119" s="19">
        <v>-738555000</v>
      </c>
      <c r="AB119" s="19">
        <v>-556334000</v>
      </c>
      <c r="AC119" s="19">
        <v>-112052000</v>
      </c>
      <c r="AD119" s="19">
        <v>263484000</v>
      </c>
      <c r="AE119" s="19">
        <v>2096896000</v>
      </c>
      <c r="AF119" s="19">
        <v>1176800000</v>
      </c>
      <c r="AG119" s="19">
        <v>2711700000</v>
      </c>
      <c r="AH119" s="19">
        <v>2342100000</v>
      </c>
      <c r="AI119" s="19">
        <v>3322000000</v>
      </c>
      <c r="AJ119" s="19">
        <v>3619600000</v>
      </c>
      <c r="AK119" s="19">
        <v>-535600000</v>
      </c>
    </row>
    <row r="120" spans="1:47" x14ac:dyDescent="0.2">
      <c r="A120" s="46" t="s">
        <v>1411</v>
      </c>
      <c r="B120" s="19"/>
      <c r="C120" s="48">
        <f t="shared" ref="C120:AU120" si="44">C119/C$3</f>
        <v>-0.74843698405876669</v>
      </c>
      <c r="D120" s="48">
        <f t="shared" si="44"/>
        <v>-0.67406894564021513</v>
      </c>
      <c r="E120" s="48">
        <f t="shared" si="44"/>
        <v>-0.97065928172190985</v>
      </c>
      <c r="F120" s="48">
        <f t="shared" si="44"/>
        <v>3.2121025025198965E-2</v>
      </c>
      <c r="G120" s="48">
        <f t="shared" si="44"/>
        <v>-0.41250460135736516</v>
      </c>
      <c r="H120" s="48">
        <f t="shared" si="44"/>
        <v>-0.45942169710080599</v>
      </c>
      <c r="I120" s="48">
        <f t="shared" si="44"/>
        <v>-1.0433010651102417</v>
      </c>
      <c r="J120" s="48">
        <f t="shared" si="44"/>
        <v>-0.22597455166270966</v>
      </c>
      <c r="K120" s="48">
        <f t="shared" si="44"/>
        <v>-0.57752250279784678</v>
      </c>
      <c r="L120" s="48">
        <f t="shared" si="44"/>
        <v>-0.41827322947958778</v>
      </c>
      <c r="M120" s="48">
        <f t="shared" si="44"/>
        <v>-0.1202001326074391</v>
      </c>
      <c r="N120" s="48">
        <f t="shared" si="44"/>
        <v>-0.42718042048348881</v>
      </c>
      <c r="O120" s="48">
        <f t="shared" si="44"/>
        <v>-0.63772954019359995</v>
      </c>
      <c r="P120" s="48">
        <f t="shared" si="44"/>
        <v>-1.6246416646206443</v>
      </c>
      <c r="Q120" s="48">
        <f t="shared" si="44"/>
        <v>-0.94179090815944844</v>
      </c>
      <c r="R120" s="48">
        <f t="shared" si="44"/>
        <v>-0.75755105845961845</v>
      </c>
      <c r="S120" s="48">
        <f t="shared" si="44"/>
        <v>-0.59582394044845677</v>
      </c>
      <c r="T120" s="48">
        <f t="shared" si="44"/>
        <v>-1.2505274556288604</v>
      </c>
      <c r="U120" s="48">
        <f t="shared" si="44"/>
        <v>-1.7378692312815529</v>
      </c>
      <c r="V120" s="48">
        <f t="shared" si="44"/>
        <v>-4.1816277608202386</v>
      </c>
      <c r="W120" s="48">
        <f t="shared" si="44"/>
        <v>-3.5839756875816362</v>
      </c>
      <c r="X120" s="48">
        <f t="shared" si="44"/>
        <v>1.4508138257095847E-2</v>
      </c>
      <c r="Y120" s="48">
        <f t="shared" si="44"/>
        <v>-4.9925006803945612E-2</v>
      </c>
      <c r="Z120" s="48">
        <f t="shared" si="44"/>
        <v>-0.26570523399527263</v>
      </c>
      <c r="AA120" s="48">
        <f t="shared" si="44"/>
        <v>-0.93531706450806718</v>
      </c>
      <c r="AB120" s="48">
        <f t="shared" si="44"/>
        <v>-0.39647870126722429</v>
      </c>
      <c r="AC120" s="48">
        <f t="shared" si="44"/>
        <v>-4.9094141872573459E-2</v>
      </c>
      <c r="AD120" s="48">
        <f t="shared" si="44"/>
        <v>8.093357427691171E-2</v>
      </c>
      <c r="AE120" s="48">
        <f t="shared" si="44"/>
        <v>0.53685390036289782</v>
      </c>
      <c r="AF120" s="48">
        <f t="shared" si="44"/>
        <v>0.22399266681694247</v>
      </c>
      <c r="AG120" s="48">
        <f t="shared" si="44"/>
        <v>0.35485345987677896</v>
      </c>
      <c r="AH120" s="48">
        <f t="shared" si="44"/>
        <v>0.25462048001945509</v>
      </c>
      <c r="AI120" s="48">
        <f t="shared" si="44"/>
        <v>0.32921371517536707</v>
      </c>
      <c r="AJ120" s="48">
        <f t="shared" si="44"/>
        <v>0.34540201366727252</v>
      </c>
      <c r="AK120" s="48">
        <f t="shared" si="44"/>
        <v>-4.7186504659667332E-2</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1346</v>
      </c>
      <c r="B121" s="19">
        <v>3637600000</v>
      </c>
      <c r="C121" s="19">
        <v>-4300000</v>
      </c>
      <c r="D121" s="19">
        <v>-5100000</v>
      </c>
      <c r="E121" s="19">
        <v>-8500000</v>
      </c>
      <c r="F121" s="19">
        <v>2000000</v>
      </c>
      <c r="G121" s="19">
        <v>-17600000</v>
      </c>
      <c r="H121" s="19">
        <v>-21500000</v>
      </c>
      <c r="I121" s="19">
        <v>-40000000</v>
      </c>
      <c r="J121" s="19">
        <v>-19800000</v>
      </c>
      <c r="K121" s="19">
        <v>-33100000</v>
      </c>
      <c r="L121" s="19">
        <v>-41000000</v>
      </c>
      <c r="M121" s="19">
        <v>-34740000</v>
      </c>
      <c r="N121" s="19">
        <v>-66233000</v>
      </c>
      <c r="O121" s="19">
        <v>-108621000</v>
      </c>
      <c r="P121" s="19">
        <v>-196767000</v>
      </c>
      <c r="Q121" s="19">
        <v>-166247000</v>
      </c>
      <c r="R121" s="19">
        <v>-203417000</v>
      </c>
      <c r="S121" s="19">
        <v>-206891000</v>
      </c>
      <c r="T121" s="19">
        <v>-391279000</v>
      </c>
      <c r="U121" s="19">
        <v>-459851000</v>
      </c>
      <c r="V121" s="19">
        <v>-642178000</v>
      </c>
      <c r="W121" s="19">
        <v>-754626000</v>
      </c>
      <c r="X121" s="19">
        <v>41179000</v>
      </c>
      <c r="Y121" s="19">
        <v>-51135000</v>
      </c>
      <c r="Z121" s="19">
        <v>-687550000</v>
      </c>
      <c r="AA121" s="19">
        <v>-742745000</v>
      </c>
      <c r="AB121" s="19">
        <v>-588181000</v>
      </c>
      <c r="AC121" s="19">
        <v>-84031000</v>
      </c>
      <c r="AD121" s="19">
        <v>91635000</v>
      </c>
      <c r="AE121" s="19">
        <v>2087103000</v>
      </c>
      <c r="AF121" s="19">
        <v>1176800000</v>
      </c>
      <c r="AG121" s="19">
        <v>2711700000</v>
      </c>
      <c r="AH121" s="19">
        <v>2342100000</v>
      </c>
      <c r="AI121" s="19">
        <v>3322000000</v>
      </c>
      <c r="AJ121" s="19">
        <v>3619600000</v>
      </c>
      <c r="AK121" s="19">
        <v>-535600000</v>
      </c>
    </row>
    <row r="122" spans="1:47" x14ac:dyDescent="0.2">
      <c r="A122" t="s">
        <v>1347</v>
      </c>
      <c r="B122" s="19">
        <v>3637600000</v>
      </c>
      <c r="C122" s="19">
        <v>-4300000</v>
      </c>
      <c r="D122" s="19">
        <v>-5100000</v>
      </c>
      <c r="E122" s="19">
        <v>-8500000</v>
      </c>
      <c r="F122" s="19">
        <v>2000000</v>
      </c>
      <c r="G122" s="19">
        <v>-17600000</v>
      </c>
      <c r="H122" s="19">
        <v>-21500000</v>
      </c>
      <c r="I122" s="19">
        <v>-40000000</v>
      </c>
      <c r="J122" s="19">
        <v>-19800000</v>
      </c>
      <c r="K122" s="19">
        <v>-33100000</v>
      </c>
      <c r="L122" s="19">
        <v>-41000000</v>
      </c>
      <c r="M122" s="19">
        <v>-31579000</v>
      </c>
      <c r="N122" s="19">
        <v>-80229000</v>
      </c>
      <c r="O122" s="19">
        <v>-136958000</v>
      </c>
      <c r="P122" s="19">
        <v>-266413000</v>
      </c>
      <c r="Q122" s="19">
        <v>-166247000</v>
      </c>
      <c r="R122" s="19">
        <v>-203417000</v>
      </c>
      <c r="S122" s="19">
        <v>-207937000</v>
      </c>
      <c r="T122" s="19">
        <v>-391279000</v>
      </c>
      <c r="U122" s="19">
        <v>-459851000</v>
      </c>
      <c r="V122" s="19">
        <v>-642178000</v>
      </c>
      <c r="W122" s="19">
        <v>-754626000</v>
      </c>
      <c r="X122" s="19">
        <v>41179000</v>
      </c>
      <c r="Y122" s="19">
        <v>32271000</v>
      </c>
      <c r="Z122" s="19">
        <v>-503622000</v>
      </c>
      <c r="AA122" s="19">
        <v>-741833000</v>
      </c>
      <c r="AB122" s="19">
        <v>-588181000</v>
      </c>
      <c r="AC122" s="19">
        <v>-84031000</v>
      </c>
      <c r="AD122" s="19">
        <v>91635000</v>
      </c>
      <c r="AE122" s="19">
        <v>2087103000</v>
      </c>
      <c r="AF122" s="19">
        <v>1176800000</v>
      </c>
      <c r="AG122" s="19">
        <v>2711700000</v>
      </c>
      <c r="AH122" s="19">
        <v>2342100000</v>
      </c>
      <c r="AI122" s="19">
        <v>3322000000</v>
      </c>
      <c r="AJ122" s="19">
        <v>3619600000</v>
      </c>
      <c r="AK122" s="19">
        <v>-535600000</v>
      </c>
    </row>
    <row r="123" spans="1:47" x14ac:dyDescent="0.2">
      <c r="A123" t="s">
        <v>1370</v>
      </c>
      <c r="N123" s="19">
        <v>22148000</v>
      </c>
      <c r="O123" s="19">
        <v>28337000</v>
      </c>
      <c r="P123" s="19">
        <v>69646000</v>
      </c>
      <c r="Y123" s="19">
        <v>-83406000</v>
      </c>
      <c r="Z123" s="19">
        <v>-183928000</v>
      </c>
      <c r="AA123" s="19">
        <v>-912000</v>
      </c>
      <c r="AB123">
        <v>0</v>
      </c>
      <c r="AC123">
        <v>0</v>
      </c>
    </row>
    <row r="124" spans="1:47" x14ac:dyDescent="0.2">
      <c r="A124" t="s">
        <v>1371</v>
      </c>
      <c r="M124" s="19">
        <v>-3161000</v>
      </c>
      <c r="N124" s="19">
        <v>-8152000</v>
      </c>
      <c r="S124" s="19">
        <v>1046000</v>
      </c>
      <c r="U124">
        <v>0</v>
      </c>
    </row>
    <row r="125" spans="1:47" x14ac:dyDescent="0.2">
      <c r="A125" t="s">
        <v>1380</v>
      </c>
      <c r="N125" s="19">
        <v>10340000</v>
      </c>
    </row>
    <row r="126" spans="1:47" x14ac:dyDescent="0.2">
      <c r="A126" t="s">
        <v>1362</v>
      </c>
      <c r="W126">
        <v>0</v>
      </c>
      <c r="X126" s="19">
        <v>-11605000</v>
      </c>
      <c r="Y126" s="19">
        <v>-55897000</v>
      </c>
      <c r="Z126" s="19">
        <v>242522000</v>
      </c>
      <c r="AA126" s="19">
        <v>4190000</v>
      </c>
      <c r="AB126" s="19">
        <v>31847000</v>
      </c>
      <c r="AC126" s="19">
        <v>-28021000</v>
      </c>
      <c r="AD126" s="19">
        <v>171849000</v>
      </c>
      <c r="AE126" s="19">
        <v>9793000</v>
      </c>
      <c r="AF126">
        <v>0</v>
      </c>
      <c r="AG126">
        <v>0</v>
      </c>
    </row>
    <row r="127" spans="1:47" x14ac:dyDescent="0.2">
      <c r="A127" t="s">
        <v>1348</v>
      </c>
      <c r="W127">
        <v>0</v>
      </c>
      <c r="X127" s="19">
        <v>291000</v>
      </c>
      <c r="Y127" s="19">
        <v>322000</v>
      </c>
      <c r="Z127">
        <v>0</v>
      </c>
      <c r="AA127">
        <v>0</v>
      </c>
      <c r="AB127">
        <v>0</v>
      </c>
      <c r="AC127">
        <v>0</v>
      </c>
      <c r="AD127" s="19">
        <v>293000</v>
      </c>
      <c r="AE127" s="19">
        <v>501000</v>
      </c>
      <c r="AF127">
        <v>0</v>
      </c>
      <c r="AG127">
        <v>0</v>
      </c>
    </row>
    <row r="128" spans="1:47" x14ac:dyDescent="0.2">
      <c r="A128" t="s">
        <v>1379</v>
      </c>
      <c r="W128">
        <v>0</v>
      </c>
      <c r="X128" s="19">
        <v>6000</v>
      </c>
      <c r="Y128" s="19">
        <v>5000</v>
      </c>
      <c r="Z128">
        <v>0</v>
      </c>
      <c r="AA128">
        <v>0</v>
      </c>
      <c r="AB128">
        <v>0</v>
      </c>
      <c r="AC128">
        <v>0</v>
      </c>
      <c r="AD128" s="19">
        <v>5000</v>
      </c>
      <c r="AE128" s="19">
        <v>9000</v>
      </c>
      <c r="AF128">
        <v>0</v>
      </c>
      <c r="AG128">
        <v>0</v>
      </c>
    </row>
    <row r="129" spans="1:47" x14ac:dyDescent="0.2">
      <c r="A129" t="s">
        <v>1312</v>
      </c>
      <c r="B129" s="19">
        <v>3637600000</v>
      </c>
      <c r="C129" s="19">
        <v>-4300000</v>
      </c>
      <c r="D129" s="19">
        <v>-5100000</v>
      </c>
      <c r="E129" s="19">
        <v>-8500000</v>
      </c>
      <c r="F129" s="19">
        <v>2000000</v>
      </c>
      <c r="G129" s="19">
        <v>-17600000</v>
      </c>
      <c r="H129" s="19">
        <v>-21500000</v>
      </c>
      <c r="I129" s="19">
        <v>-40000000</v>
      </c>
      <c r="J129" s="19">
        <v>-19800000</v>
      </c>
      <c r="K129" s="19">
        <v>-33100000</v>
      </c>
      <c r="L129" s="19">
        <v>-41000000</v>
      </c>
      <c r="M129" s="19">
        <v>-34740000</v>
      </c>
      <c r="N129" s="19">
        <v>-66233000</v>
      </c>
      <c r="O129" s="19">
        <v>-108621000</v>
      </c>
      <c r="P129" s="19">
        <v>-196767000</v>
      </c>
      <c r="Q129" s="19">
        <v>-166247000</v>
      </c>
      <c r="R129" s="19">
        <v>-203417000</v>
      </c>
      <c r="S129" s="19">
        <v>-206891000</v>
      </c>
      <c r="T129" s="19">
        <v>-391279000</v>
      </c>
      <c r="U129" s="19">
        <v>-459851000</v>
      </c>
      <c r="V129" s="19">
        <v>-642178000</v>
      </c>
      <c r="W129" s="19">
        <v>-754626000</v>
      </c>
      <c r="X129" s="19">
        <v>29289000</v>
      </c>
      <c r="Y129" s="19">
        <v>-107349000</v>
      </c>
      <c r="Z129" s="19">
        <v>-445028000</v>
      </c>
      <c r="AA129" s="19">
        <v>-738555000</v>
      </c>
      <c r="AB129" s="19">
        <v>-556334000</v>
      </c>
      <c r="AC129" s="19">
        <v>-112052000</v>
      </c>
      <c r="AD129" s="19">
        <v>263196000</v>
      </c>
      <c r="AE129" s="19">
        <v>2096404000</v>
      </c>
      <c r="AF129" s="19">
        <v>1176800000</v>
      </c>
      <c r="AG129" s="19">
        <v>2711700000</v>
      </c>
      <c r="AH129" s="19">
        <v>2342100000</v>
      </c>
      <c r="AI129" s="19">
        <v>3322000000</v>
      </c>
      <c r="AJ129" s="19">
        <v>3619600000</v>
      </c>
      <c r="AK129" s="19">
        <v>-535600000</v>
      </c>
    </row>
    <row r="130" spans="1:47" x14ac:dyDescent="0.2">
      <c r="A130" t="s">
        <v>1313</v>
      </c>
      <c r="B130">
        <v>14.12</v>
      </c>
      <c r="C130">
        <v>-0.33</v>
      </c>
      <c r="D130">
        <v>-0.32</v>
      </c>
      <c r="E130">
        <v>-0.35</v>
      </c>
      <c r="F130">
        <v>0.08</v>
      </c>
      <c r="G130">
        <v>-0.56000000000000005</v>
      </c>
      <c r="H130">
        <v>-0.63</v>
      </c>
      <c r="I130">
        <v>-1.07</v>
      </c>
      <c r="J130">
        <v>-0.41</v>
      </c>
      <c r="K130">
        <v>-0.65</v>
      </c>
      <c r="L130">
        <v>-0.8</v>
      </c>
      <c r="M130">
        <v>-0.51</v>
      </c>
      <c r="N130">
        <v>-0.89</v>
      </c>
      <c r="O130">
        <v>-1.43</v>
      </c>
      <c r="P130">
        <v>-2.56</v>
      </c>
      <c r="Q130">
        <v>-2.12</v>
      </c>
      <c r="R130">
        <v>-2.2799999999999998</v>
      </c>
      <c r="S130">
        <v>-1.83</v>
      </c>
      <c r="T130">
        <v>-3.03</v>
      </c>
      <c r="U130">
        <v>-3.27</v>
      </c>
      <c r="V130">
        <v>-3.7</v>
      </c>
      <c r="W130">
        <v>-3.77</v>
      </c>
      <c r="X130">
        <v>0.14000000000000001</v>
      </c>
      <c r="Y130">
        <v>-0.5</v>
      </c>
      <c r="Z130">
        <v>-1.98</v>
      </c>
      <c r="AA130">
        <v>-3.14</v>
      </c>
      <c r="AB130">
        <v>-2.31</v>
      </c>
      <c r="AC130">
        <v>-0.46</v>
      </c>
      <c r="AD130">
        <v>1.06</v>
      </c>
      <c r="AE130">
        <v>8.24</v>
      </c>
      <c r="AF130">
        <v>4.58</v>
      </c>
      <c r="AG130">
        <v>10.44</v>
      </c>
      <c r="AH130">
        <v>9.09</v>
      </c>
      <c r="AI130">
        <v>12.97</v>
      </c>
      <c r="AJ130">
        <v>14.05</v>
      </c>
      <c r="AK130">
        <v>-2.08</v>
      </c>
    </row>
    <row r="131" spans="1:47" x14ac:dyDescent="0.2">
      <c r="A131" t="s">
        <v>1314</v>
      </c>
      <c r="B131">
        <v>14.06</v>
      </c>
      <c r="C131">
        <v>-0.33</v>
      </c>
      <c r="D131">
        <v>-0.32</v>
      </c>
      <c r="E131">
        <v>-0.35</v>
      </c>
      <c r="F131">
        <v>0.08</v>
      </c>
      <c r="G131">
        <v>-0.56000000000000005</v>
      </c>
      <c r="H131">
        <v>-0.63</v>
      </c>
      <c r="I131">
        <v>-1.07</v>
      </c>
      <c r="J131">
        <v>-0.41</v>
      </c>
      <c r="K131">
        <v>-0.65</v>
      </c>
      <c r="L131">
        <v>-0.8</v>
      </c>
      <c r="M131">
        <v>-0.51</v>
      </c>
      <c r="N131">
        <v>-0.89</v>
      </c>
      <c r="O131">
        <v>-1.43</v>
      </c>
      <c r="P131">
        <v>-2.56</v>
      </c>
      <c r="Q131">
        <v>-2.12</v>
      </c>
      <c r="R131">
        <v>-2.2799999999999998</v>
      </c>
      <c r="S131">
        <v>-1.83</v>
      </c>
      <c r="T131">
        <v>-3.03</v>
      </c>
      <c r="U131">
        <v>-3.27</v>
      </c>
      <c r="V131">
        <v>-3.7</v>
      </c>
      <c r="W131">
        <v>-3.77</v>
      </c>
      <c r="X131">
        <v>0.14000000000000001</v>
      </c>
      <c r="Y131">
        <v>-0.5</v>
      </c>
      <c r="Z131">
        <v>-1.98</v>
      </c>
      <c r="AA131">
        <v>-3.14</v>
      </c>
      <c r="AB131">
        <v>-2.31</v>
      </c>
      <c r="AC131">
        <v>-0.46</v>
      </c>
      <c r="AD131">
        <v>1.04</v>
      </c>
      <c r="AE131">
        <v>8.09</v>
      </c>
      <c r="AF131">
        <v>4.51</v>
      </c>
      <c r="AG131">
        <v>10.29</v>
      </c>
      <c r="AH131">
        <v>9.01</v>
      </c>
      <c r="AI131">
        <v>12.82</v>
      </c>
      <c r="AJ131">
        <v>13.89</v>
      </c>
      <c r="AK131">
        <v>-2.08</v>
      </c>
    </row>
    <row r="132" spans="1:47" x14ac:dyDescent="0.2">
      <c r="A132" t="s">
        <v>1315</v>
      </c>
      <c r="B132" s="19">
        <v>257250000</v>
      </c>
      <c r="C132" s="19">
        <v>13030303</v>
      </c>
      <c r="D132" s="19">
        <v>14615385</v>
      </c>
      <c r="E132" s="19">
        <v>24285714</v>
      </c>
      <c r="F132" s="19">
        <v>25000000</v>
      </c>
      <c r="G132" s="19">
        <v>31428571</v>
      </c>
      <c r="H132" s="19">
        <v>34126984</v>
      </c>
      <c r="I132" s="19">
        <v>37383178</v>
      </c>
      <c r="J132" s="19">
        <v>48528000</v>
      </c>
      <c r="K132" s="19">
        <v>50598000</v>
      </c>
      <c r="L132" s="19">
        <v>51036000</v>
      </c>
      <c r="M132" s="19">
        <v>67682000</v>
      </c>
      <c r="N132" s="19">
        <v>74464000</v>
      </c>
      <c r="O132" s="19">
        <v>75749000</v>
      </c>
      <c r="P132" s="19">
        <v>77004000</v>
      </c>
      <c r="Q132" s="19">
        <v>78571000</v>
      </c>
      <c r="R132" s="19">
        <v>89241000</v>
      </c>
      <c r="S132" s="19">
        <v>113221000</v>
      </c>
      <c r="T132" s="19">
        <v>128986000</v>
      </c>
      <c r="U132" s="19">
        <v>140556000</v>
      </c>
      <c r="V132" s="19">
        <v>173259000</v>
      </c>
      <c r="W132" s="19">
        <v>200402000</v>
      </c>
      <c r="X132" s="19">
        <v>204891000</v>
      </c>
      <c r="Y132" s="19">
        <v>211946000</v>
      </c>
      <c r="Z132" s="19">
        <v>224906000</v>
      </c>
      <c r="AA132" s="19">
        <v>235307000</v>
      </c>
      <c r="AB132" s="19">
        <v>241312000</v>
      </c>
      <c r="AC132" s="19">
        <v>244685000</v>
      </c>
      <c r="AD132" s="19">
        <v>248858000</v>
      </c>
      <c r="AE132" s="19">
        <v>254292000</v>
      </c>
      <c r="AF132" s="19">
        <v>256728000</v>
      </c>
      <c r="AG132" s="19">
        <v>259841000</v>
      </c>
      <c r="AH132" s="19">
        <v>257700000</v>
      </c>
      <c r="AI132" s="19">
        <v>256100000</v>
      </c>
      <c r="AJ132" s="19">
        <v>257700000</v>
      </c>
      <c r="AK132" s="19">
        <v>257900000</v>
      </c>
    </row>
    <row r="133" spans="1:47" x14ac:dyDescent="0.2">
      <c r="A133" t="s">
        <v>1316</v>
      </c>
      <c r="B133" s="19">
        <v>258450000</v>
      </c>
      <c r="C133" s="19">
        <v>13030303</v>
      </c>
      <c r="D133" s="19">
        <v>14615385</v>
      </c>
      <c r="E133" s="19">
        <v>24285714</v>
      </c>
      <c r="F133" s="19">
        <v>25000000</v>
      </c>
      <c r="G133" s="19">
        <v>31428571</v>
      </c>
      <c r="H133" s="19">
        <v>34126984</v>
      </c>
      <c r="I133" s="19">
        <v>37383178</v>
      </c>
      <c r="J133" s="19">
        <v>48528000</v>
      </c>
      <c r="K133" s="19">
        <v>50598000</v>
      </c>
      <c r="L133" s="19">
        <v>51036000</v>
      </c>
      <c r="M133" s="19">
        <v>67682000</v>
      </c>
      <c r="N133" s="19">
        <v>74464000</v>
      </c>
      <c r="O133" s="19">
        <v>75749000</v>
      </c>
      <c r="P133" s="19">
        <v>77004000</v>
      </c>
      <c r="Q133" s="19">
        <v>78571000</v>
      </c>
      <c r="R133" s="19">
        <v>89241000</v>
      </c>
      <c r="S133" s="19">
        <v>113221000</v>
      </c>
      <c r="T133" s="19">
        <v>128986000</v>
      </c>
      <c r="U133" s="19">
        <v>140556000</v>
      </c>
      <c r="V133" s="19">
        <v>173259000</v>
      </c>
      <c r="W133" s="19">
        <v>200402000</v>
      </c>
      <c r="X133" s="19">
        <v>208807000</v>
      </c>
      <c r="Y133" s="19">
        <v>211946000</v>
      </c>
      <c r="Z133" s="19">
        <v>224906000</v>
      </c>
      <c r="AA133" s="19">
        <v>235307000</v>
      </c>
      <c r="AB133" s="19">
        <v>241312000</v>
      </c>
      <c r="AC133" s="19">
        <v>244685000</v>
      </c>
      <c r="AD133" s="19">
        <v>253225000</v>
      </c>
      <c r="AE133" s="19">
        <v>259185000</v>
      </c>
      <c r="AF133" s="19">
        <v>260673000</v>
      </c>
      <c r="AG133" s="19">
        <v>263396000</v>
      </c>
      <c r="AH133" s="19">
        <v>259900000</v>
      </c>
      <c r="AI133" s="19">
        <v>259100000</v>
      </c>
      <c r="AJ133" s="19">
        <v>260500000</v>
      </c>
      <c r="AK133" s="19">
        <v>257900000</v>
      </c>
    </row>
    <row r="134" spans="1:47" x14ac:dyDescent="0.2">
      <c r="A134" t="s">
        <v>1317</v>
      </c>
      <c r="B134" s="19">
        <v>3923500000</v>
      </c>
      <c r="C134" s="19">
        <v>-4100000</v>
      </c>
      <c r="D134" s="19">
        <v>-5600000</v>
      </c>
      <c r="E134" s="19">
        <v>-10000000</v>
      </c>
      <c r="F134" s="19">
        <v>1200000</v>
      </c>
      <c r="G134" s="19">
        <v>-20700000</v>
      </c>
      <c r="H134" s="19">
        <v>-26500000</v>
      </c>
      <c r="I134" s="19">
        <v>-39500000</v>
      </c>
      <c r="J134" s="19">
        <v>-19200000</v>
      </c>
      <c r="K134" s="19">
        <v>-47800000</v>
      </c>
      <c r="L134" s="19">
        <v>-50600000</v>
      </c>
      <c r="M134" s="19">
        <v>-37443000</v>
      </c>
      <c r="N134" s="19">
        <v>-115101000</v>
      </c>
      <c r="O134" s="19">
        <v>-147958000</v>
      </c>
      <c r="P134" s="19">
        <v>-264527000</v>
      </c>
      <c r="Q134" s="19">
        <v>-154807000</v>
      </c>
      <c r="R134" s="19">
        <v>-149872000</v>
      </c>
      <c r="S134" s="19">
        <v>-229038000</v>
      </c>
      <c r="T134" s="19">
        <v>-419792000</v>
      </c>
      <c r="U134" s="19">
        <v>-462708000</v>
      </c>
      <c r="V134" s="19">
        <v>-614012000</v>
      </c>
      <c r="W134" s="19">
        <v>-696077000</v>
      </c>
      <c r="X134" s="19">
        <v>113820000</v>
      </c>
      <c r="Y134" s="19">
        <v>46727000</v>
      </c>
      <c r="Z134" s="19">
        <v>-610008000</v>
      </c>
      <c r="AA134" s="19">
        <v>-692412000</v>
      </c>
      <c r="AB134" s="19">
        <v>-466879000</v>
      </c>
      <c r="AC134" s="19">
        <v>9936000</v>
      </c>
      <c r="AD134" s="19">
        <v>123243000</v>
      </c>
      <c r="AE134" s="19">
        <v>635150000</v>
      </c>
      <c r="AF134" s="19">
        <v>1197500000</v>
      </c>
      <c r="AG134" s="19">
        <v>2856300000</v>
      </c>
      <c r="AH134" s="19">
        <v>2782100000</v>
      </c>
      <c r="AI134" s="19">
        <v>4307400000</v>
      </c>
      <c r="AJ134" s="19">
        <v>3832000000</v>
      </c>
      <c r="AK134" s="19">
        <v>-232900000</v>
      </c>
    </row>
    <row r="135" spans="1:47" x14ac:dyDescent="0.2">
      <c r="A135" t="s">
        <v>1318</v>
      </c>
      <c r="B135" s="19">
        <v>11618000000</v>
      </c>
      <c r="C135" s="19">
        <v>6400000</v>
      </c>
      <c r="D135" s="19">
        <v>8800000</v>
      </c>
      <c r="E135" s="19">
        <v>13800000</v>
      </c>
      <c r="F135" s="19">
        <v>26700000</v>
      </c>
      <c r="G135" s="19">
        <v>40300000</v>
      </c>
      <c r="H135" s="19">
        <v>48600000</v>
      </c>
      <c r="I135" s="19">
        <v>58100000</v>
      </c>
      <c r="J135" s="19">
        <v>63000000</v>
      </c>
      <c r="K135" s="19">
        <v>76900000</v>
      </c>
      <c r="L135" s="19">
        <v>101200000</v>
      </c>
      <c r="M135" s="19">
        <v>190725000</v>
      </c>
      <c r="N135" s="19">
        <v>200398000</v>
      </c>
      <c r="O135" s="19">
        <v>242728000</v>
      </c>
      <c r="P135" s="19">
        <v>241844000</v>
      </c>
      <c r="Q135" s="19">
        <v>239950000</v>
      </c>
      <c r="R135" s="19">
        <v>302628000</v>
      </c>
      <c r="S135" s="19">
        <v>441743000</v>
      </c>
      <c r="T135" s="19">
        <v>611685000</v>
      </c>
      <c r="U135" s="19">
        <v>633888000</v>
      </c>
      <c r="V135" s="19">
        <v>694668000</v>
      </c>
      <c r="W135" s="19">
        <v>837946000</v>
      </c>
      <c r="X135" s="19">
        <v>1188932000</v>
      </c>
      <c r="Y135" s="19">
        <v>1478471000</v>
      </c>
      <c r="Z135" s="19">
        <v>1368562000</v>
      </c>
      <c r="AA135" s="19">
        <v>1221902000</v>
      </c>
      <c r="AB135" s="19">
        <v>1497009000</v>
      </c>
      <c r="AC135" s="19">
        <v>1690979000</v>
      </c>
      <c r="AD135" s="19">
        <v>2095823000</v>
      </c>
      <c r="AE135" s="19">
        <v>2383631000</v>
      </c>
      <c r="AF135" s="19">
        <v>2960800000</v>
      </c>
      <c r="AG135" s="19">
        <v>3336300000</v>
      </c>
      <c r="AH135" s="19">
        <v>4795400000</v>
      </c>
      <c r="AI135" s="19">
        <v>4680800000</v>
      </c>
      <c r="AJ135" s="19">
        <v>6088800000</v>
      </c>
      <c r="AK135" s="19">
        <v>11253500000</v>
      </c>
    </row>
    <row r="136" spans="1:47" x14ac:dyDescent="0.2">
      <c r="A136" t="s">
        <v>1319</v>
      </c>
      <c r="B136" s="19">
        <v>3637600000</v>
      </c>
      <c r="C136" s="19">
        <v>-4300000</v>
      </c>
      <c r="D136" s="19">
        <v>-5100000</v>
      </c>
      <c r="E136" s="19">
        <v>-8500000</v>
      </c>
      <c r="F136" s="19">
        <v>2000000</v>
      </c>
      <c r="G136" s="19">
        <v>-17600000</v>
      </c>
      <c r="H136" s="19">
        <v>-21500000</v>
      </c>
      <c r="I136" s="19">
        <v>-40000000</v>
      </c>
      <c r="J136" s="19">
        <v>-19800000</v>
      </c>
      <c r="K136" s="19">
        <v>-33100000</v>
      </c>
      <c r="L136" s="19">
        <v>-41000000</v>
      </c>
      <c r="M136" s="19">
        <v>-31579000</v>
      </c>
      <c r="N136" s="19">
        <v>-58081000</v>
      </c>
      <c r="O136" s="19">
        <v>-108621000</v>
      </c>
      <c r="P136" s="19">
        <v>-196767000</v>
      </c>
      <c r="Q136" s="19">
        <v>-166247000</v>
      </c>
      <c r="R136" s="19">
        <v>-203417000</v>
      </c>
      <c r="S136" s="19">
        <v>-207937000</v>
      </c>
      <c r="T136" s="19">
        <v>-391279000</v>
      </c>
      <c r="U136" s="19">
        <v>-459851000</v>
      </c>
      <c r="V136" s="19">
        <v>-642178000</v>
      </c>
      <c r="W136" s="19">
        <v>-754626000</v>
      </c>
      <c r="X136" s="19">
        <v>29574000</v>
      </c>
      <c r="Y136" s="19">
        <v>-107032000</v>
      </c>
      <c r="Z136" s="19">
        <v>-445028000</v>
      </c>
      <c r="AA136" s="19">
        <v>-738555000</v>
      </c>
      <c r="AB136" s="19">
        <v>-556334000</v>
      </c>
      <c r="AC136" s="19">
        <v>-112052000</v>
      </c>
      <c r="AD136" s="19">
        <v>263484000</v>
      </c>
      <c r="AE136" s="19">
        <v>2096896000</v>
      </c>
      <c r="AF136" s="19">
        <v>1176800000</v>
      </c>
      <c r="AG136" s="19">
        <v>2711700000</v>
      </c>
      <c r="AH136" s="19">
        <v>2342100000</v>
      </c>
      <c r="AI136" s="19">
        <v>3322000000</v>
      </c>
      <c r="AJ136" s="19">
        <v>3619600000</v>
      </c>
      <c r="AK136" s="19">
        <v>-535600000</v>
      </c>
    </row>
    <row r="137" spans="1:47" x14ac:dyDescent="0.2">
      <c r="A137" t="s">
        <v>1320</v>
      </c>
      <c r="B137" s="14">
        <v>208991513.48899999</v>
      </c>
      <c r="C137" s="19">
        <v>-4300000</v>
      </c>
      <c r="D137" s="19">
        <v>-5580000</v>
      </c>
      <c r="E137" s="19">
        <v>-9700000</v>
      </c>
      <c r="F137" s="14">
        <v>666666.66700000002</v>
      </c>
      <c r="G137" s="19">
        <v>-19760000</v>
      </c>
      <c r="H137" s="19">
        <v>-24800000</v>
      </c>
      <c r="I137" s="19">
        <v>-40000000</v>
      </c>
      <c r="J137" s="19">
        <v>-19800000</v>
      </c>
      <c r="K137" s="19">
        <v>-33100000</v>
      </c>
      <c r="L137" s="19">
        <v>-40580000</v>
      </c>
      <c r="M137" s="19">
        <v>-22102000</v>
      </c>
      <c r="N137" s="19">
        <v>-78357000</v>
      </c>
      <c r="O137" s="19">
        <v>-142967600</v>
      </c>
      <c r="P137" s="19">
        <v>-216719800</v>
      </c>
      <c r="Q137" s="19">
        <v>-164028200</v>
      </c>
      <c r="R137" s="19">
        <v>-169608800</v>
      </c>
      <c r="S137" s="19">
        <v>-209365600</v>
      </c>
      <c r="T137" s="19">
        <v>-386651650</v>
      </c>
      <c r="U137" s="19">
        <v>-457040400</v>
      </c>
      <c r="V137" s="19">
        <v>-600961000</v>
      </c>
      <c r="W137" s="19">
        <v>-711896000</v>
      </c>
      <c r="X137" s="14">
        <v>103064668.31</v>
      </c>
      <c r="Y137" s="19">
        <v>-22427400</v>
      </c>
      <c r="Z137" s="14">
        <v>103655178.329</v>
      </c>
      <c r="AA137" s="19">
        <v>-704541750</v>
      </c>
      <c r="AB137" s="19">
        <v>-555010400</v>
      </c>
      <c r="AC137" s="19">
        <v>-111294800</v>
      </c>
      <c r="AD137" s="19">
        <v>425235600</v>
      </c>
      <c r="AE137" s="19">
        <v>2117931680</v>
      </c>
      <c r="AF137" s="14">
        <v>1180596401.1760001</v>
      </c>
      <c r="AG137" s="19">
        <v>2723097000</v>
      </c>
      <c r="AH137" s="19">
        <v>2339440200</v>
      </c>
      <c r="AI137" s="19">
        <v>3276862500</v>
      </c>
      <c r="AJ137" s="19">
        <v>3576978400</v>
      </c>
      <c r="AK137" s="19">
        <v>-535995000</v>
      </c>
    </row>
    <row r="138" spans="1:47" x14ac:dyDescent="0.2">
      <c r="A138" t="s">
        <v>1321</v>
      </c>
      <c r="B138" s="19">
        <v>503700000</v>
      </c>
      <c r="U138" s="19">
        <v>16328000</v>
      </c>
      <c r="V138" s="19">
        <v>5010000</v>
      </c>
      <c r="W138" s="19">
        <v>1955000</v>
      </c>
      <c r="X138" s="19">
        <v>1878000</v>
      </c>
      <c r="Y138" s="19">
        <v>1940000</v>
      </c>
      <c r="AD138" s="19">
        <v>11748000</v>
      </c>
      <c r="AE138" s="19">
        <v>38352000</v>
      </c>
      <c r="AF138" s="19">
        <v>63700000</v>
      </c>
      <c r="AG138" s="19">
        <v>22200000</v>
      </c>
      <c r="AH138" s="19">
        <v>4900000</v>
      </c>
      <c r="AI138" s="19">
        <v>144600000</v>
      </c>
      <c r="AJ138" s="19">
        <v>614700000</v>
      </c>
      <c r="AK138" s="19">
        <v>598100000</v>
      </c>
    </row>
    <row r="139" spans="1:47" x14ac:dyDescent="0.2">
      <c r="A139" t="s">
        <v>1322</v>
      </c>
      <c r="B139" s="19">
        <v>17000000</v>
      </c>
      <c r="U139" s="19">
        <v>13471000</v>
      </c>
      <c r="V139" s="19">
        <v>13192000</v>
      </c>
      <c r="W139" s="19">
        <v>19275000</v>
      </c>
      <c r="X139" s="19">
        <v>37681000</v>
      </c>
      <c r="Y139" s="19">
        <v>15040000</v>
      </c>
      <c r="Z139" s="19">
        <v>22926000</v>
      </c>
      <c r="AA139" s="19">
        <v>72863000</v>
      </c>
      <c r="AB139" s="19">
        <v>84206000</v>
      </c>
      <c r="AC139" s="19">
        <v>81432000</v>
      </c>
      <c r="AD139" s="19">
        <v>69298000</v>
      </c>
      <c r="AE139" s="19">
        <v>72471000</v>
      </c>
      <c r="AF139" s="19">
        <v>58500000</v>
      </c>
      <c r="AG139" s="19">
        <v>58200000</v>
      </c>
      <c r="AH139" s="19">
        <v>61500000</v>
      </c>
      <c r="AI139" s="19">
        <v>54800000</v>
      </c>
      <c r="AJ139" s="19">
        <v>44100000</v>
      </c>
      <c r="AK139" s="19">
        <v>30600000</v>
      </c>
    </row>
    <row r="140" spans="1:47" x14ac:dyDescent="0.2">
      <c r="A140" t="s">
        <v>1323</v>
      </c>
      <c r="B140" s="19">
        <v>486700000</v>
      </c>
      <c r="U140" s="19">
        <v>2857000</v>
      </c>
      <c r="V140" s="19">
        <v>-8182000</v>
      </c>
      <c r="W140" s="19">
        <v>-17320000</v>
      </c>
      <c r="X140" s="19">
        <v>-37681000</v>
      </c>
      <c r="Y140" s="19">
        <v>-15040000</v>
      </c>
      <c r="Z140" s="19">
        <v>-22926000</v>
      </c>
      <c r="AA140" s="19">
        <v>-72863000</v>
      </c>
      <c r="AB140" s="19">
        <v>-84206000</v>
      </c>
      <c r="AC140" s="19">
        <v>-81432000</v>
      </c>
      <c r="AD140" s="19">
        <v>-57550000</v>
      </c>
      <c r="AE140" s="19">
        <v>-34119000</v>
      </c>
      <c r="AF140" s="19">
        <v>5200000</v>
      </c>
      <c r="AG140" s="19">
        <v>-36000000</v>
      </c>
      <c r="AH140" s="19">
        <v>-56600000</v>
      </c>
      <c r="AI140" s="19">
        <v>89800000</v>
      </c>
      <c r="AJ140" s="19">
        <v>570600000</v>
      </c>
      <c r="AK140" s="19">
        <v>567500000</v>
      </c>
    </row>
    <row r="141" spans="1:47" x14ac:dyDescent="0.2">
      <c r="A141" t="s">
        <v>1281</v>
      </c>
      <c r="B141" s="19">
        <v>4391000000</v>
      </c>
      <c r="C141" s="19">
        <v>-4100000</v>
      </c>
      <c r="D141" s="19">
        <v>-5600000</v>
      </c>
      <c r="E141" s="19">
        <v>-10000000</v>
      </c>
      <c r="F141" s="19">
        <v>1200000</v>
      </c>
      <c r="G141" s="19">
        <v>-20700000</v>
      </c>
      <c r="H141" s="19">
        <v>-26500000</v>
      </c>
      <c r="I141" s="19">
        <v>-39500000</v>
      </c>
      <c r="J141" s="19">
        <v>-19200000</v>
      </c>
      <c r="K141" s="19">
        <v>-47800000</v>
      </c>
      <c r="L141" s="19">
        <v>-50600000</v>
      </c>
      <c r="M141" s="19">
        <v>-37443000</v>
      </c>
      <c r="N141" s="19">
        <v>-115101000</v>
      </c>
      <c r="O141" s="19">
        <v>-147958000</v>
      </c>
      <c r="P141" s="19">
        <v>-172703000</v>
      </c>
      <c r="Q141" s="19">
        <v>-137233000</v>
      </c>
      <c r="R141" s="19">
        <v>-141738000</v>
      </c>
      <c r="S141" s="19">
        <v>-225387000</v>
      </c>
      <c r="T141" s="19">
        <v>-412673000</v>
      </c>
      <c r="U141" s="19">
        <v>-458384000</v>
      </c>
      <c r="V141" s="19">
        <v>-628986000</v>
      </c>
      <c r="W141" s="19">
        <v>-735351000</v>
      </c>
      <c r="X141" s="19">
        <v>98126000</v>
      </c>
      <c r="Y141" s="19">
        <v>47036000</v>
      </c>
      <c r="Z141" s="19">
        <v>-603118000</v>
      </c>
      <c r="AA141" s="19">
        <v>-662012000</v>
      </c>
      <c r="AB141" s="19">
        <v>-473594000</v>
      </c>
      <c r="AC141" s="19">
        <v>14066000</v>
      </c>
      <c r="AD141" s="19">
        <v>53609000</v>
      </c>
      <c r="AE141" s="19">
        <v>672712000</v>
      </c>
      <c r="AF141" s="19">
        <v>1453400000</v>
      </c>
      <c r="AG141" s="19">
        <v>3175100000</v>
      </c>
      <c r="AH141" s="19">
        <v>2791900000</v>
      </c>
      <c r="AI141" s="19">
        <v>4287200000</v>
      </c>
      <c r="AJ141" s="19">
        <v>4423900000</v>
      </c>
      <c r="AK141" s="19">
        <v>279100000</v>
      </c>
    </row>
    <row r="142" spans="1:47" x14ac:dyDescent="0.2">
      <c r="A142" t="s">
        <v>1278</v>
      </c>
      <c r="B142" s="19"/>
      <c r="C142" s="19">
        <v>-4100000</v>
      </c>
      <c r="D142" s="19">
        <v>-3800000</v>
      </c>
      <c r="E142" s="19">
        <v>-7200000</v>
      </c>
      <c r="F142" s="19">
        <v>5100000</v>
      </c>
      <c r="G142" s="19">
        <v>-17200000</v>
      </c>
      <c r="H142" s="19">
        <v>-22800000</v>
      </c>
      <c r="I142" s="19">
        <v>-36300000</v>
      </c>
      <c r="J142" s="19">
        <v>-15600000</v>
      </c>
      <c r="K142" s="19">
        <v>-43200000</v>
      </c>
      <c r="L142" s="19">
        <v>-44300000</v>
      </c>
      <c r="M142" s="19">
        <v>-24651000</v>
      </c>
      <c r="N142" s="19">
        <v>-97137000</v>
      </c>
      <c r="O142" s="19">
        <v>-123053000</v>
      </c>
      <c r="P142" s="19">
        <v>-149265000</v>
      </c>
      <c r="Q142" s="19">
        <v>-107593000</v>
      </c>
      <c r="R142" s="19">
        <v>-114449000</v>
      </c>
      <c r="S142" s="19">
        <v>-199519000</v>
      </c>
      <c r="T142" s="19">
        <v>-385214000</v>
      </c>
      <c r="U142" s="19">
        <v>-426188000</v>
      </c>
      <c r="V142" s="19">
        <v>-598879000</v>
      </c>
      <c r="W142" s="19">
        <v>-704892000</v>
      </c>
      <c r="X142" s="19">
        <v>133167000</v>
      </c>
      <c r="Y142" s="19">
        <v>85227000</v>
      </c>
      <c r="Z142" s="19">
        <v>-554753000</v>
      </c>
      <c r="AA142" s="19">
        <v>-598755000</v>
      </c>
      <c r="AB142" s="19">
        <v>-411251000</v>
      </c>
      <c r="AC142" s="19">
        <v>75464000</v>
      </c>
      <c r="AD142" s="19">
        <v>115006000</v>
      </c>
      <c r="AE142" s="19"/>
      <c r="AF142" s="19"/>
      <c r="AG142" s="19"/>
      <c r="AH142" s="19"/>
      <c r="AI142" s="19"/>
      <c r="AJ142" s="19"/>
      <c r="AK142" s="19"/>
    </row>
    <row r="143" spans="1:47" x14ac:dyDescent="0.2">
      <c r="A143" t="s">
        <v>1364</v>
      </c>
      <c r="B143" s="19">
        <v>1586500000000</v>
      </c>
      <c r="D143" s="19">
        <v>-1800000</v>
      </c>
      <c r="E143" s="19">
        <v>-2800000</v>
      </c>
      <c r="F143" s="19">
        <v>-3900000</v>
      </c>
      <c r="G143" s="19">
        <v>-3500000</v>
      </c>
      <c r="H143" s="19">
        <v>-3700000</v>
      </c>
      <c r="I143" s="19">
        <v>-3200000</v>
      </c>
      <c r="J143" s="19">
        <v>-3600000</v>
      </c>
      <c r="K143" s="19">
        <v>-4500000</v>
      </c>
      <c r="L143" s="19">
        <v>-3400000</v>
      </c>
      <c r="M143" s="19">
        <v>46930000</v>
      </c>
      <c r="N143" s="19">
        <v>3594000</v>
      </c>
      <c r="O143" s="19">
        <v>3334000</v>
      </c>
      <c r="P143" s="19">
        <v>3126000</v>
      </c>
      <c r="Q143" s="19">
        <v>5649000</v>
      </c>
      <c r="R143" s="19">
        <v>10098000</v>
      </c>
      <c r="S143" s="19">
        <v>12170000</v>
      </c>
      <c r="T143" s="19">
        <v>13904000</v>
      </c>
      <c r="U143" s="19">
        <v>15686000</v>
      </c>
      <c r="V143" s="19">
        <v>14202000</v>
      </c>
      <c r="W143" s="19">
        <v>12730000</v>
      </c>
      <c r="X143" s="19">
        <v>80505000</v>
      </c>
      <c r="Y143" s="19">
        <v>279885000</v>
      </c>
      <c r="Z143" s="19">
        <v>130277000</v>
      </c>
      <c r="AA143" s="19">
        <v>60987000</v>
      </c>
      <c r="AB143" s="19">
        <v>124512000</v>
      </c>
      <c r="AC143" s="19">
        <v>210460000</v>
      </c>
      <c r="AD143" s="19">
        <v>275119000</v>
      </c>
      <c r="AE143" s="19">
        <v>409539000000</v>
      </c>
      <c r="AF143" s="19">
        <v>547800000000</v>
      </c>
      <c r="AG143" s="19">
        <v>736300000000</v>
      </c>
      <c r="AH143" s="19">
        <v>904200000000</v>
      </c>
      <c r="AI143" s="19">
        <v>1080300000000</v>
      </c>
      <c r="AJ143" s="19">
        <v>1262200000000</v>
      </c>
      <c r="AK143" s="19">
        <v>1530500000000</v>
      </c>
    </row>
    <row r="144" spans="1:47" x14ac:dyDescent="0.2">
      <c r="A144" s="46" t="s">
        <v>1412</v>
      </c>
      <c r="B144" s="19"/>
      <c r="C144" s="48">
        <f t="shared" ref="C144:AU144" si="45">IFERROR(C143/C$3,0)</f>
        <v>0</v>
      </c>
      <c r="D144" s="48">
        <f t="shared" si="45"/>
        <v>-0.23790668669654652</v>
      </c>
      <c r="E144" s="48">
        <f t="shared" si="45"/>
        <v>-0.31974658692015856</v>
      </c>
      <c r="F144" s="48">
        <f t="shared" si="45"/>
        <v>-6.2635998799137976E-2</v>
      </c>
      <c r="G144" s="48">
        <f t="shared" si="45"/>
        <v>-8.203216504265784E-2</v>
      </c>
      <c r="H144" s="48">
        <f t="shared" si="45"/>
        <v>-7.9063268803394524E-2</v>
      </c>
      <c r="I144" s="48">
        <f t="shared" si="45"/>
        <v>-8.346408520881933E-2</v>
      </c>
      <c r="J144" s="48">
        <f t="shared" si="45"/>
        <v>-4.1086282120492666E-2</v>
      </c>
      <c r="K144" s="48">
        <f t="shared" si="45"/>
        <v>-7.8515143884903646E-2</v>
      </c>
      <c r="L144" s="48">
        <f t="shared" si="45"/>
        <v>-3.468607268855118E-2</v>
      </c>
      <c r="M144" s="48">
        <f t="shared" si="45"/>
        <v>0.16237743878143687</v>
      </c>
      <c r="N144" s="48">
        <f t="shared" si="45"/>
        <v>2.3180082907578684E-2</v>
      </c>
      <c r="O144" s="48">
        <f t="shared" si="45"/>
        <v>1.9574394334479172E-2</v>
      </c>
      <c r="P144" s="48">
        <f t="shared" si="45"/>
        <v>2.5810373912313212E-2</v>
      </c>
      <c r="Q144" s="48">
        <f t="shared" si="45"/>
        <v>3.2001641173631551E-2</v>
      </c>
      <c r="R144" s="48">
        <f t="shared" si="45"/>
        <v>3.7606250157682132E-2</v>
      </c>
      <c r="S144" s="48">
        <f t="shared" si="45"/>
        <v>3.504829767973338E-2</v>
      </c>
      <c r="T144" s="48">
        <f t="shared" si="45"/>
        <v>4.443717588488949E-2</v>
      </c>
      <c r="U144" s="48">
        <f t="shared" si="45"/>
        <v>5.9280542527650124E-2</v>
      </c>
      <c r="V144" s="48">
        <f t="shared" si="45"/>
        <v>9.2478218592304665E-2</v>
      </c>
      <c r="W144" s="48">
        <f t="shared" si="45"/>
        <v>6.0459102261138931E-2</v>
      </c>
      <c r="X144" s="48">
        <f t="shared" si="45"/>
        <v>3.9493395225113311E-2</v>
      </c>
      <c r="Y144" s="48">
        <f t="shared" si="45"/>
        <v>0.13055217625871063</v>
      </c>
      <c r="Z144" s="48">
        <f t="shared" si="45"/>
        <v>7.7782253631686393E-2</v>
      </c>
      <c r="AA144" s="48">
        <f t="shared" si="45"/>
        <v>7.7234846170093616E-2</v>
      </c>
      <c r="AB144" s="48">
        <f t="shared" si="45"/>
        <v>8.8735105264435801E-2</v>
      </c>
      <c r="AC144" s="48">
        <f t="shared" si="45"/>
        <v>9.221034072128842E-2</v>
      </c>
      <c r="AD144" s="48">
        <f t="shared" si="45"/>
        <v>8.450746163520241E-2</v>
      </c>
      <c r="AE144" s="48">
        <f t="shared" si="45"/>
        <v>104.85146116007699</v>
      </c>
      <c r="AF144" s="48">
        <f t="shared" si="45"/>
        <v>104.26851026709814</v>
      </c>
      <c r="AG144" s="48">
        <f t="shared" si="45"/>
        <v>96.352326034322502</v>
      </c>
      <c r="AH144" s="48">
        <f t="shared" si="45"/>
        <v>98.299747249729421</v>
      </c>
      <c r="AI144" s="48">
        <f t="shared" si="45"/>
        <v>107.058873119792</v>
      </c>
      <c r="AJ144" s="48">
        <f t="shared" si="45"/>
        <v>120.44602211593309</v>
      </c>
      <c r="AK144" s="48">
        <f t="shared" si="45"/>
        <v>134.83746337121147</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1325</v>
      </c>
      <c r="B145" s="19">
        <v>3637600000</v>
      </c>
      <c r="C145" s="19">
        <v>-4300000</v>
      </c>
      <c r="D145" s="19">
        <v>-5100000</v>
      </c>
      <c r="E145" s="19">
        <v>-8500000</v>
      </c>
      <c r="F145" s="19">
        <v>2000000</v>
      </c>
      <c r="G145" s="19">
        <v>-17600000</v>
      </c>
      <c r="H145" s="19">
        <v>-21500000</v>
      </c>
      <c r="I145" s="19">
        <v>-40000000</v>
      </c>
      <c r="J145" s="19">
        <v>-19800000</v>
      </c>
      <c r="K145" s="19">
        <v>-33100000</v>
      </c>
      <c r="L145" s="19">
        <v>-41000000</v>
      </c>
      <c r="M145" s="19">
        <v>-31579000</v>
      </c>
      <c r="N145" s="19">
        <v>-80229000</v>
      </c>
      <c r="O145" s="19">
        <v>-136958000</v>
      </c>
      <c r="P145" s="19">
        <v>-266413000</v>
      </c>
      <c r="Q145" s="19">
        <v>-166247000</v>
      </c>
      <c r="R145" s="19">
        <v>-203417000</v>
      </c>
      <c r="S145" s="19">
        <v>-207937000</v>
      </c>
      <c r="T145" s="19">
        <v>-391279000</v>
      </c>
      <c r="U145" s="19">
        <v>-459851000</v>
      </c>
      <c r="V145" s="19">
        <v>-642178000</v>
      </c>
      <c r="W145" s="19">
        <v>-754626000</v>
      </c>
      <c r="X145" s="19">
        <v>29574000</v>
      </c>
      <c r="Y145" s="19">
        <v>-23626000</v>
      </c>
      <c r="Z145" s="19">
        <v>-261100000</v>
      </c>
      <c r="AA145" s="19">
        <v>-737643000</v>
      </c>
      <c r="AB145" s="19">
        <v>-556334000</v>
      </c>
      <c r="AC145" s="19">
        <v>-112052000</v>
      </c>
      <c r="AD145" s="19">
        <v>263484000</v>
      </c>
      <c r="AE145" s="19">
        <v>2096896000</v>
      </c>
      <c r="AF145" s="19">
        <v>1176800000</v>
      </c>
      <c r="AG145" s="19">
        <v>2711700000</v>
      </c>
      <c r="AH145" s="19">
        <v>2342100000</v>
      </c>
      <c r="AI145" s="19">
        <v>3322000000</v>
      </c>
      <c r="AJ145" s="19">
        <v>3619600000</v>
      </c>
      <c r="AK145" s="19">
        <v>-535600000</v>
      </c>
    </row>
    <row r="146" spans="1:47" x14ac:dyDescent="0.2">
      <c r="A146" t="s">
        <v>1326</v>
      </c>
      <c r="B146" s="19">
        <v>4122700000</v>
      </c>
      <c r="D146" s="19">
        <v>800000</v>
      </c>
      <c r="E146" s="19">
        <v>2000000</v>
      </c>
      <c r="F146" s="19">
        <v>1400000</v>
      </c>
      <c r="G146" s="19">
        <v>3600000</v>
      </c>
      <c r="H146" s="19">
        <v>5500000</v>
      </c>
      <c r="I146" s="19">
        <v>-9700000</v>
      </c>
      <c r="L146" s="19">
        <v>-700000</v>
      </c>
      <c r="M146" s="19">
        <v>-15795000</v>
      </c>
      <c r="N146" s="19">
        <v>-3120000</v>
      </c>
      <c r="O146" s="19">
        <v>10016000</v>
      </c>
      <c r="P146" s="19">
        <v>-82822000</v>
      </c>
      <c r="Q146" s="19">
        <v>-3698000</v>
      </c>
      <c r="R146" s="19">
        <v>-56347000</v>
      </c>
      <c r="S146" s="19">
        <v>2381000</v>
      </c>
      <c r="T146" s="19">
        <v>-7119000</v>
      </c>
      <c r="U146" s="19">
        <v>-4324000</v>
      </c>
      <c r="V146" s="19">
        <v>-41217000</v>
      </c>
      <c r="W146" s="19">
        <v>-42730000</v>
      </c>
      <c r="X146" s="19">
        <v>-107874000</v>
      </c>
      <c r="Y146" s="19">
        <v>-1844000</v>
      </c>
      <c r="Z146" s="19">
        <v>-453421000</v>
      </c>
      <c r="AA146" s="19">
        <v>-50925000</v>
      </c>
      <c r="AB146" s="19">
        <v>-2206000</v>
      </c>
      <c r="AC146" s="19">
        <v>-1262000</v>
      </c>
      <c r="AD146" s="19">
        <v>-269586000</v>
      </c>
      <c r="AE146" s="19">
        <v>-28816000</v>
      </c>
      <c r="AF146" s="19">
        <v>-4500000</v>
      </c>
      <c r="AG146" s="19">
        <v>-13100000</v>
      </c>
      <c r="AH146" s="19">
        <v>3100000</v>
      </c>
      <c r="AI146" s="19">
        <v>57500000</v>
      </c>
      <c r="AJ146" s="19">
        <v>51600000</v>
      </c>
      <c r="AK146" s="19">
        <v>500000</v>
      </c>
    </row>
    <row r="147" spans="1:47" x14ac:dyDescent="0.2">
      <c r="A147" t="s">
        <v>1327</v>
      </c>
      <c r="B147" s="19">
        <v>4122700000</v>
      </c>
      <c r="D147" s="19">
        <v>800000</v>
      </c>
      <c r="E147" s="19">
        <v>2000000</v>
      </c>
      <c r="F147" s="19">
        <v>1400000</v>
      </c>
      <c r="G147" s="19">
        <v>3600000</v>
      </c>
      <c r="H147" s="19">
        <v>5500000</v>
      </c>
      <c r="I147" s="19">
        <v>-9700000</v>
      </c>
      <c r="L147" s="19">
        <v>-700000</v>
      </c>
      <c r="M147" s="19">
        <v>-15795000</v>
      </c>
      <c r="N147" s="19">
        <v>-3120000</v>
      </c>
      <c r="O147" s="19">
        <v>10016000</v>
      </c>
      <c r="P147" s="19">
        <v>-82822000</v>
      </c>
      <c r="Q147" s="19">
        <v>-3698000</v>
      </c>
      <c r="R147" s="19">
        <v>-56347000</v>
      </c>
      <c r="S147" s="19">
        <v>2381000</v>
      </c>
      <c r="T147" s="19">
        <v>-7119000</v>
      </c>
      <c r="U147" s="19">
        <v>-4324000</v>
      </c>
      <c r="V147" s="19">
        <v>-41217000</v>
      </c>
      <c r="W147" s="19">
        <v>-42730000</v>
      </c>
      <c r="X147" s="19">
        <v>-107874000</v>
      </c>
      <c r="Y147" s="19">
        <v>-1844000</v>
      </c>
      <c r="Z147" s="19">
        <v>-453421000</v>
      </c>
      <c r="AA147" s="19">
        <v>-50925000</v>
      </c>
      <c r="AB147" s="19">
        <v>-2206000</v>
      </c>
      <c r="AC147" s="19">
        <v>-1262000</v>
      </c>
      <c r="AD147" s="19">
        <v>-269586000</v>
      </c>
      <c r="AE147" s="19">
        <v>-28816000</v>
      </c>
      <c r="AF147" s="19">
        <v>-4500000</v>
      </c>
      <c r="AG147" s="19">
        <v>-13100000</v>
      </c>
      <c r="AH147" s="19">
        <v>3100000</v>
      </c>
      <c r="AI147" s="19">
        <v>57500000</v>
      </c>
      <c r="AJ147" s="19">
        <v>51600000</v>
      </c>
      <c r="AK147" s="19">
        <v>500000</v>
      </c>
    </row>
    <row r="148" spans="1:47" x14ac:dyDescent="0.2">
      <c r="A148" t="s">
        <v>1328</v>
      </c>
      <c r="B148" s="19">
        <v>468100000</v>
      </c>
      <c r="C148" s="19">
        <v>-4100000</v>
      </c>
      <c r="D148" s="19">
        <v>-4600000</v>
      </c>
      <c r="E148" s="19">
        <v>-9200000</v>
      </c>
      <c r="F148" s="19">
        <v>3700000</v>
      </c>
      <c r="G148" s="19">
        <v>-20800000</v>
      </c>
      <c r="H148" s="19">
        <v>-28300000</v>
      </c>
      <c r="I148" s="19">
        <v>-36300000</v>
      </c>
      <c r="J148" s="19">
        <v>-15600000</v>
      </c>
      <c r="K148" s="19">
        <v>-43200000</v>
      </c>
      <c r="L148" s="19">
        <v>-43600000</v>
      </c>
      <c r="M148" s="19">
        <v>-8856000</v>
      </c>
      <c r="N148" s="19">
        <v>-94017000</v>
      </c>
      <c r="O148" s="19">
        <v>-133069000</v>
      </c>
      <c r="P148" s="19">
        <v>-66443000</v>
      </c>
      <c r="Q148" s="19">
        <v>-103895000</v>
      </c>
      <c r="R148" s="19">
        <v>-58102000</v>
      </c>
      <c r="S148" s="19">
        <v>-201900000</v>
      </c>
      <c r="T148" s="19">
        <v>-378095000</v>
      </c>
      <c r="U148" s="19">
        <v>-421864000</v>
      </c>
      <c r="V148" s="19">
        <v>-557662000</v>
      </c>
      <c r="W148" s="19">
        <v>-662162000</v>
      </c>
      <c r="X148" s="19">
        <v>241041000</v>
      </c>
      <c r="Y148" s="19">
        <v>87071000</v>
      </c>
      <c r="Z148" s="19">
        <v>-101332000</v>
      </c>
      <c r="AA148" s="19">
        <v>-547830000</v>
      </c>
      <c r="AB148" s="19">
        <v>-409045000</v>
      </c>
      <c r="AC148" s="19">
        <v>76726000</v>
      </c>
      <c r="AD148" s="19">
        <v>384592000</v>
      </c>
      <c r="AE148" s="19">
        <v>773948000</v>
      </c>
      <c r="AF148" s="19">
        <v>1564800000</v>
      </c>
      <c r="AG148" s="19">
        <v>3297700000</v>
      </c>
      <c r="AH148" s="19">
        <v>2914400000</v>
      </c>
      <c r="AI148" s="19">
        <v>4378000000</v>
      </c>
      <c r="AJ148" s="19">
        <v>4553600000</v>
      </c>
      <c r="AK148" s="19">
        <v>485800000</v>
      </c>
    </row>
    <row r="150" spans="1:47" x14ac:dyDescent="0.2">
      <c r="A150" t="s">
        <v>1329</v>
      </c>
      <c r="B150">
        <v>0.16800000000000001</v>
      </c>
      <c r="C150">
        <v>0.4</v>
      </c>
      <c r="D150">
        <v>0.4</v>
      </c>
      <c r="E150">
        <v>0.4</v>
      </c>
      <c r="F150">
        <v>4.8000000000000001E-2</v>
      </c>
      <c r="G150">
        <v>0.4</v>
      </c>
      <c r="H150">
        <v>0.4</v>
      </c>
      <c r="I150">
        <v>0.4</v>
      </c>
      <c r="J150">
        <v>0.4</v>
      </c>
      <c r="K150">
        <v>0.4</v>
      </c>
      <c r="L150">
        <v>0.4</v>
      </c>
      <c r="M150">
        <v>0.4</v>
      </c>
      <c r="N150">
        <v>0.4</v>
      </c>
      <c r="O150">
        <v>0.4</v>
      </c>
      <c r="P150">
        <v>0.4</v>
      </c>
      <c r="Q150">
        <v>0.4</v>
      </c>
      <c r="R150">
        <v>0.4</v>
      </c>
      <c r="S150">
        <v>0.4</v>
      </c>
      <c r="T150">
        <v>0.35</v>
      </c>
      <c r="U150">
        <v>0.35</v>
      </c>
      <c r="V150">
        <v>0</v>
      </c>
      <c r="W150">
        <v>0</v>
      </c>
      <c r="X150">
        <v>0.31900000000000001</v>
      </c>
      <c r="Y150">
        <v>0.35</v>
      </c>
      <c r="Z150">
        <v>0.19600000000000001</v>
      </c>
      <c r="AA150">
        <v>0.35</v>
      </c>
      <c r="AB150">
        <v>0.4</v>
      </c>
      <c r="AC150">
        <v>0.4</v>
      </c>
      <c r="AD150">
        <v>0.4</v>
      </c>
      <c r="AE150">
        <v>0.27</v>
      </c>
      <c r="AF150">
        <v>0.156</v>
      </c>
      <c r="AG150">
        <v>0.13</v>
      </c>
      <c r="AH150">
        <v>0.14199999999999999</v>
      </c>
      <c r="AI150">
        <v>0.215</v>
      </c>
      <c r="AJ150">
        <v>0.17399999999999999</v>
      </c>
      <c r="AK150">
        <v>0.21</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3" spans="1:47" x14ac:dyDescent="0.2">
      <c r="A153" t="s">
        <v>1331</v>
      </c>
      <c r="B153">
        <v>-1808400</v>
      </c>
      <c r="D153">
        <v>50900</v>
      </c>
      <c r="E153">
        <v>-1200</v>
      </c>
      <c r="F153">
        <v>1600</v>
      </c>
      <c r="G153">
        <v>71900</v>
      </c>
      <c r="H153">
        <v>1700</v>
      </c>
      <c r="I153">
        <v>87100</v>
      </c>
      <c r="J153">
        <v>164800</v>
      </c>
      <c r="K153">
        <v>4200</v>
      </c>
      <c r="L153">
        <v>2800</v>
      </c>
      <c r="M153">
        <v>619325</v>
      </c>
      <c r="N153">
        <v>-5009</v>
      </c>
      <c r="O153">
        <v>13842</v>
      </c>
      <c r="P153">
        <v>37468</v>
      </c>
      <c r="Q153">
        <v>-8626</v>
      </c>
      <c r="R153">
        <v>197456</v>
      </c>
      <c r="S153">
        <v>365865</v>
      </c>
      <c r="T153">
        <v>-10190</v>
      </c>
      <c r="U153">
        <v>620738</v>
      </c>
      <c r="V153">
        <v>999006</v>
      </c>
      <c r="W153">
        <v>425057</v>
      </c>
      <c r="X153">
        <v>-124238</v>
      </c>
      <c r="Y153">
        <v>172204</v>
      </c>
      <c r="Z153">
        <v>248411</v>
      </c>
      <c r="AA153">
        <v>549239</v>
      </c>
      <c r="AB153">
        <v>188919</v>
      </c>
      <c r="AC153">
        <v>133271</v>
      </c>
      <c r="AD153">
        <v>68404</v>
      </c>
      <c r="AE153">
        <v>-71219</v>
      </c>
      <c r="AF153">
        <v>126800</v>
      </c>
      <c r="AG153">
        <v>-505300</v>
      </c>
      <c r="AH153">
        <v>-1478000</v>
      </c>
      <c r="AI153">
        <v>-67700</v>
      </c>
      <c r="AJ153">
        <v>-562200</v>
      </c>
      <c r="AK153">
        <v>-1494900</v>
      </c>
    </row>
    <row r="154" spans="1:47" ht="18" x14ac:dyDescent="0.2">
      <c r="A154" s="22" t="s">
        <v>1402</v>
      </c>
      <c r="B154">
        <v>-346700</v>
      </c>
      <c r="D154">
        <v>-1200</v>
      </c>
      <c r="E154">
        <v>-1500</v>
      </c>
      <c r="F154">
        <v>-1800</v>
      </c>
      <c r="G154">
        <v>-1900</v>
      </c>
      <c r="H154">
        <v>-5400</v>
      </c>
      <c r="I154">
        <v>-4000</v>
      </c>
      <c r="J154">
        <v>-6000</v>
      </c>
      <c r="K154">
        <v>-7900</v>
      </c>
      <c r="L154">
        <v>-16200</v>
      </c>
      <c r="M154">
        <v>-18033</v>
      </c>
      <c r="N154">
        <v>-53899</v>
      </c>
      <c r="O154">
        <v>-38875</v>
      </c>
      <c r="P154">
        <v>-17351</v>
      </c>
      <c r="Q154">
        <v>-12495</v>
      </c>
      <c r="R154">
        <v>-16959</v>
      </c>
      <c r="S154">
        <v>-32417</v>
      </c>
      <c r="T154">
        <v>-32415</v>
      </c>
      <c r="U154">
        <v>-32180</v>
      </c>
      <c r="V154">
        <v>-23496</v>
      </c>
      <c r="W154">
        <v>-38054</v>
      </c>
      <c r="X154">
        <v>-34595</v>
      </c>
      <c r="Y154">
        <v>-71140</v>
      </c>
      <c r="Z154">
        <v>-51393</v>
      </c>
      <c r="AA154">
        <v>-51201</v>
      </c>
      <c r="AB154">
        <v>-45302</v>
      </c>
      <c r="AC154">
        <v>-56563</v>
      </c>
      <c r="AD154">
        <v>-259421</v>
      </c>
      <c r="AE154">
        <v>-95449</v>
      </c>
      <c r="AF154">
        <v>-75400</v>
      </c>
      <c r="AG154">
        <v>-259800</v>
      </c>
      <c r="AH154">
        <v>-235000</v>
      </c>
      <c r="AI154">
        <v>-204700</v>
      </c>
      <c r="AJ154">
        <v>-258400</v>
      </c>
      <c r="AK154">
        <v>-485400</v>
      </c>
    </row>
    <row r="155" spans="1:47" ht="18" x14ac:dyDescent="0.2">
      <c r="A155" s="22"/>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row r="164" spans="1:1" ht="18" x14ac:dyDescent="0.2">
      <c r="A164" s="23"/>
    </row>
    <row r="165" spans="1:1" ht="18" x14ac:dyDescent="0.2">
      <c r="A165" s="23"/>
    </row>
    <row r="166" spans="1:1" ht="18" x14ac:dyDescent="0.2">
      <c r="A166" s="23"/>
    </row>
  </sheetData>
  <sortState xmlns:xlrd2="http://schemas.microsoft.com/office/spreadsheetml/2017/richdata2" columnSort="1" ref="C1:AK68">
    <sortCondition ref="C1:AK1"/>
  </sortState>
  <hyperlinks>
    <hyperlink ref="E98" r:id="rId1" display="https://www.annualreports.com/HostedData/AnnualReportArchive/v/NASDAQ_VRTX_1996.pdf" xr:uid="{AF8C4593-6A83-6445-9ED7-538FCB7AFEE2}"/>
    <hyperlink ref="F98" r:id="rId2" display="https://www.annualreports.com/HostedData/AnnualReportArchive/v/NASDAQ_VRTX_1996.pdf" xr:uid="{200B81E6-03FA-A74B-BC04-0A5C4C8A69B1}"/>
    <hyperlink ref="G98" r:id="rId3" display="https://www.annualreports.com/HostedData/AnnualReportArchive/v/NASDAQ_VRTX_1996.pdf" xr:uid="{633D241F-BF50-E349-9EF3-9550AD933405}"/>
    <hyperlink ref="C98" r:id="rId4" display="https://insights.citeline.com/PS019368/VERTEX-PHARMACEUTICALS-ORALLY-ACTIVE-HIV-PROTEASE-INHIBITOR/?utm_source=chatgpt.com" xr:uid="{27877DAD-A4E1-EB40-9151-8595F48CDAB2}"/>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24B-5BC3-E744-9362-582D2B4F884D}">
  <dimension ref="A1:AU155"/>
  <sheetViews>
    <sheetView workbookViewId="0"/>
  </sheetViews>
  <sheetFormatPr baseColWidth="10" defaultRowHeight="16" x14ac:dyDescent="0.2"/>
  <cols>
    <col min="3" max="4" width="11" bestFit="1" customWidth="1"/>
    <col min="5" max="7" width="11.1640625" bestFit="1" customWidth="1"/>
    <col min="8" max="47" width="11" bestFit="1" customWidth="1"/>
  </cols>
  <sheetData>
    <row r="1" spans="1:47" x14ac:dyDescent="0.2">
      <c r="A1" t="s">
        <v>1283</v>
      </c>
      <c r="B1" t="s">
        <v>1284</v>
      </c>
      <c r="C1" s="17">
        <v>43100</v>
      </c>
      <c r="D1" s="17">
        <v>43465</v>
      </c>
      <c r="E1" s="17">
        <v>43830</v>
      </c>
      <c r="F1" s="17">
        <v>44196</v>
      </c>
      <c r="G1" s="17">
        <v>44561</v>
      </c>
      <c r="H1" s="17">
        <v>44926</v>
      </c>
      <c r="I1" s="17">
        <v>45291</v>
      </c>
      <c r="J1" s="17">
        <v>45657</v>
      </c>
    </row>
    <row r="2" spans="1:47" x14ac:dyDescent="0.2">
      <c r="C2" s="41">
        <v>1.3081614773889187</v>
      </c>
      <c r="D2" s="41">
        <v>1.2816317011746046</v>
      </c>
      <c r="E2" s="41">
        <v>1.2620696220330916</v>
      </c>
      <c r="F2" s="41">
        <v>1.231407573454085</v>
      </c>
      <c r="G2" s="41">
        <v>1.2144058909803599</v>
      </c>
      <c r="H2" s="41">
        <v>1.1298901106999999</v>
      </c>
      <c r="I2" s="41">
        <v>1.0618269999999999</v>
      </c>
      <c r="J2" s="41">
        <v>1.03</v>
      </c>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row>
    <row r="3" spans="1:47" x14ac:dyDescent="0.2">
      <c r="A3" t="s">
        <v>1285</v>
      </c>
      <c r="C3">
        <f>C$2*C90</f>
        <v>194916.0601309489</v>
      </c>
      <c r="D3">
        <f t="shared" ref="D3:J3" si="0">D$2*D90</f>
        <v>1112456.3166195569</v>
      </c>
      <c r="E3">
        <f t="shared" si="0"/>
        <v>897331.50126552815</v>
      </c>
      <c r="F3">
        <f t="shared" si="0"/>
        <v>82806002.276919946</v>
      </c>
      <c r="G3">
        <f t="shared" si="0"/>
        <v>1320141783.0962379</v>
      </c>
      <c r="H3">
        <f t="shared" si="0"/>
        <v>1785759683.0382502</v>
      </c>
      <c r="I3">
        <f t="shared" si="0"/>
        <v>41935795.537999995</v>
      </c>
      <c r="J3">
        <f t="shared" si="0"/>
        <v>65623360</v>
      </c>
    </row>
    <row r="4" spans="1:47" x14ac:dyDescent="0.2">
      <c r="A4" t="s">
        <v>1332</v>
      </c>
      <c r="C4">
        <f t="shared" ref="C4:J4" si="1">C$2*C91</f>
        <v>194916.0601309489</v>
      </c>
      <c r="D4">
        <f t="shared" si="1"/>
        <v>1112456.3166195569</v>
      </c>
      <c r="E4">
        <f t="shared" si="1"/>
        <v>897331.50126552815</v>
      </c>
      <c r="F4">
        <f t="shared" si="1"/>
        <v>82806002.276919946</v>
      </c>
      <c r="G4">
        <f t="shared" si="1"/>
        <v>1320141783.0962379</v>
      </c>
      <c r="H4">
        <f t="shared" si="1"/>
        <v>1785759683.0382502</v>
      </c>
      <c r="I4">
        <f t="shared" si="1"/>
        <v>41935795.537999995</v>
      </c>
      <c r="J4">
        <f t="shared" si="1"/>
        <v>65623360</v>
      </c>
    </row>
    <row r="5" spans="1:47" x14ac:dyDescent="0.2">
      <c r="A5" t="s">
        <v>1349</v>
      </c>
      <c r="C5">
        <f t="shared" ref="C5:J5" si="2">C$2*C92</f>
        <v>0</v>
      </c>
      <c r="D5">
        <f t="shared" si="2"/>
        <v>0</v>
      </c>
      <c r="E5">
        <f t="shared" si="2"/>
        <v>0</v>
      </c>
      <c r="F5">
        <f t="shared" si="2"/>
        <v>0</v>
      </c>
      <c r="G5">
        <f t="shared" si="2"/>
        <v>79986844.009421408</v>
      </c>
      <c r="H5">
        <f t="shared" si="2"/>
        <v>165324391.10751328</v>
      </c>
      <c r="I5">
        <f t="shared" si="2"/>
        <v>2935951.6549999998</v>
      </c>
      <c r="J5">
        <f t="shared" si="2"/>
        <v>870350</v>
      </c>
    </row>
    <row r="6" spans="1:47" x14ac:dyDescent="0.2">
      <c r="A6" t="s">
        <v>1350</v>
      </c>
      <c r="C6">
        <f t="shared" ref="C6:J6" si="3">C$2*C93</f>
        <v>0</v>
      </c>
      <c r="D6">
        <f t="shared" si="3"/>
        <v>0</v>
      </c>
      <c r="E6">
        <f t="shared" si="3"/>
        <v>897331.50126552815</v>
      </c>
      <c r="F6">
        <f t="shared" si="3"/>
        <v>82806002.276919946</v>
      </c>
      <c r="G6">
        <f t="shared" si="3"/>
        <v>1240154939.0868165</v>
      </c>
      <c r="H6">
        <f t="shared" si="3"/>
        <v>1620435291.930737</v>
      </c>
      <c r="I6">
        <f t="shared" si="3"/>
        <v>38999843.882999994</v>
      </c>
      <c r="J6">
        <f t="shared" si="3"/>
        <v>64753010</v>
      </c>
    </row>
    <row r="7" spans="1:47" x14ac:dyDescent="0.2">
      <c r="A7" t="s">
        <v>1287</v>
      </c>
      <c r="C7">
        <f t="shared" ref="C7:J7" si="4">C$2*C94</f>
        <v>106806151.98289566</v>
      </c>
      <c r="D7">
        <f t="shared" si="4"/>
        <v>153231886.19243571</v>
      </c>
      <c r="E7">
        <f t="shared" si="4"/>
        <v>225519220.76109314</v>
      </c>
      <c r="F7">
        <f t="shared" si="4"/>
        <v>448509423.4413141</v>
      </c>
      <c r="G7">
        <f t="shared" si="4"/>
        <v>729192446.05093908</v>
      </c>
      <c r="H7">
        <f t="shared" si="4"/>
        <v>679159997.19010949</v>
      </c>
      <c r="I7">
        <f t="shared" si="4"/>
        <v>751216056.82499993</v>
      </c>
      <c r="J7">
        <f t="shared" si="4"/>
        <v>633488110</v>
      </c>
    </row>
    <row r="8" spans="1:47" x14ac:dyDescent="0.2">
      <c r="A8" s="46" t="s">
        <v>1408</v>
      </c>
      <c r="C8">
        <f t="shared" ref="C8:J8" si="5">C$2*C95</f>
        <v>547.95973154362412</v>
      </c>
      <c r="D8">
        <f t="shared" si="5"/>
        <v>137.74193548387095</v>
      </c>
      <c r="E8">
        <f t="shared" si="5"/>
        <v>251.32208157524613</v>
      </c>
      <c r="F8">
        <f t="shared" si="5"/>
        <v>5.4163878355268054</v>
      </c>
      <c r="G8">
        <f t="shared" si="5"/>
        <v>0.55235919004146938</v>
      </c>
      <c r="H8">
        <f t="shared" si="5"/>
        <v>0.38031992974250728</v>
      </c>
      <c r="I8">
        <f t="shared" si="5"/>
        <v>17.913480528687902</v>
      </c>
      <c r="J8">
        <f t="shared" si="5"/>
        <v>9.6533933952787532</v>
      </c>
    </row>
    <row r="9" spans="1:47" x14ac:dyDescent="0.2">
      <c r="A9" t="s">
        <v>1333</v>
      </c>
      <c r="C9">
        <f t="shared" ref="C9:J9" si="6">C$2*C96</f>
        <v>28377946.928997815</v>
      </c>
      <c r="D9">
        <f t="shared" si="6"/>
        <v>37335213.086917408</v>
      </c>
      <c r="E9">
        <f t="shared" si="6"/>
        <v>47451293.649200179</v>
      </c>
      <c r="F9">
        <f t="shared" si="6"/>
        <v>87352359.038112432</v>
      </c>
      <c r="G9">
        <f t="shared" si="6"/>
        <v>195267966.42840502</v>
      </c>
      <c r="H9">
        <f t="shared" si="6"/>
        <v>182773284.08705339</v>
      </c>
      <c r="I9">
        <f t="shared" si="6"/>
        <v>185226163.70699999</v>
      </c>
      <c r="J9">
        <f t="shared" si="6"/>
        <v>122601930</v>
      </c>
    </row>
    <row r="10" spans="1:47" x14ac:dyDescent="0.2">
      <c r="A10" s="46" t="s">
        <v>1409</v>
      </c>
      <c r="C10">
        <f t="shared" ref="C10:J10" si="7">C$2*C97</f>
        <v>145.59060402684563</v>
      </c>
      <c r="D10">
        <f t="shared" si="7"/>
        <v>33.5610599078341</v>
      </c>
      <c r="E10">
        <f t="shared" si="7"/>
        <v>52.880450070323491</v>
      </c>
      <c r="F10">
        <f t="shared" si="7"/>
        <v>1.0549037103130343</v>
      </c>
      <c r="G10">
        <f t="shared" si="7"/>
        <v>0.14791438990017183</v>
      </c>
      <c r="H10">
        <f t="shared" si="7"/>
        <v>0.10235043708461776</v>
      </c>
      <c r="I10">
        <f t="shared" si="7"/>
        <v>4.4168987694333319</v>
      </c>
      <c r="J10">
        <f t="shared" si="7"/>
        <v>1.8682665745856353</v>
      </c>
    </row>
    <row r="11" spans="1:47" x14ac:dyDescent="0.2">
      <c r="A11" t="s">
        <v>1334</v>
      </c>
      <c r="C11">
        <f t="shared" ref="C11:J11" si="8">C$2*C98</f>
        <v>28377946.928997815</v>
      </c>
      <c r="D11">
        <f t="shared" si="8"/>
        <v>37335213.086917408</v>
      </c>
      <c r="E11">
        <f t="shared" si="8"/>
        <v>47451293.649200179</v>
      </c>
      <c r="F11">
        <f t="shared" si="8"/>
        <v>87352359.038112432</v>
      </c>
      <c r="G11">
        <f t="shared" si="8"/>
        <v>0</v>
      </c>
      <c r="H11">
        <f t="shared" si="8"/>
        <v>0</v>
      </c>
      <c r="I11">
        <f t="shared" si="8"/>
        <v>0</v>
      </c>
      <c r="J11">
        <f t="shared" si="8"/>
        <v>0</v>
      </c>
    </row>
    <row r="12" spans="1:47" x14ac:dyDescent="0.2">
      <c r="A12" t="s">
        <v>1335</v>
      </c>
      <c r="C12">
        <f t="shared" ref="C12:J12" si="9">C$2*C99</f>
        <v>28377946.928997815</v>
      </c>
      <c r="D12">
        <f t="shared" si="9"/>
        <v>37335213.086917408</v>
      </c>
      <c r="E12">
        <f t="shared" si="9"/>
        <v>47451293.649200179</v>
      </c>
      <c r="F12">
        <f t="shared" si="9"/>
        <v>87352359.038112432</v>
      </c>
      <c r="G12">
        <f t="shared" si="9"/>
        <v>0</v>
      </c>
      <c r="H12">
        <f t="shared" si="9"/>
        <v>0</v>
      </c>
      <c r="I12">
        <f t="shared" si="9"/>
        <v>0</v>
      </c>
      <c r="J12">
        <f t="shared" si="9"/>
        <v>0</v>
      </c>
    </row>
    <row r="13" spans="1:47" x14ac:dyDescent="0.2">
      <c r="A13" s="46" t="s">
        <v>1410</v>
      </c>
      <c r="C13">
        <f t="shared" ref="C13:J13" si="10">C$2*C100</f>
        <v>145.59060402684563</v>
      </c>
      <c r="D13">
        <f t="shared" si="10"/>
        <v>33.5610599078341</v>
      </c>
      <c r="E13">
        <f t="shared" si="10"/>
        <v>52.880450070323491</v>
      </c>
      <c r="F13">
        <f t="shared" si="10"/>
        <v>1.0549037103130343</v>
      </c>
      <c r="G13">
        <f t="shared" si="10"/>
        <v>0</v>
      </c>
      <c r="H13">
        <f t="shared" si="10"/>
        <v>0</v>
      </c>
      <c r="I13">
        <f t="shared" si="10"/>
        <v>0</v>
      </c>
      <c r="J13">
        <f t="shared" si="10"/>
        <v>0</v>
      </c>
    </row>
    <row r="14" spans="1:47" x14ac:dyDescent="0.2">
      <c r="A14" t="s">
        <v>1336</v>
      </c>
      <c r="C14">
        <f t="shared" ref="C14:J14" si="11">C$2*C101</f>
        <v>81775790.274536088</v>
      </c>
      <c r="D14">
        <f t="shared" si="11"/>
        <v>128456663.77702944</v>
      </c>
      <c r="E14">
        <f t="shared" si="11"/>
        <v>187382000.92249718</v>
      </c>
      <c r="F14">
        <f t="shared" si="11"/>
        <v>372391195.69582331</v>
      </c>
      <c r="G14">
        <f t="shared" si="11"/>
        <v>544061125.59454715</v>
      </c>
      <c r="H14">
        <f t="shared" si="11"/>
        <v>536300081.26353353</v>
      </c>
      <c r="I14">
        <f t="shared" si="11"/>
        <v>615562348.43999994</v>
      </c>
      <c r="J14">
        <f t="shared" si="11"/>
        <v>521693970</v>
      </c>
    </row>
    <row r="15" spans="1:47" x14ac:dyDescent="0.2">
      <c r="A15" t="s">
        <v>1358</v>
      </c>
      <c r="C15">
        <f t="shared" ref="C15:J15" si="12">C$2*C102</f>
        <v>-3347585.220638243</v>
      </c>
      <c r="D15">
        <f t="shared" si="12"/>
        <v>-12559990.671511125</v>
      </c>
      <c r="E15">
        <f t="shared" si="12"/>
        <v>-9314073.8106042165</v>
      </c>
      <c r="F15">
        <f t="shared" si="12"/>
        <v>-11234131.292621618</v>
      </c>
      <c r="G15">
        <f t="shared" si="12"/>
        <v>-10136645.972013064</v>
      </c>
      <c r="H15">
        <f t="shared" si="12"/>
        <v>-39913368.160477497</v>
      </c>
      <c r="I15">
        <f t="shared" si="12"/>
        <v>-49572455.321999997</v>
      </c>
      <c r="J15">
        <f t="shared" si="12"/>
        <v>-10807790</v>
      </c>
    </row>
    <row r="16" spans="1:47" x14ac:dyDescent="0.2">
      <c r="A16" s="46"/>
      <c r="C16">
        <f t="shared" ref="C16:J16" si="13">C$2*C103</f>
        <v>-17.174496644295303</v>
      </c>
      <c r="D16">
        <f t="shared" si="13"/>
        <v>-11.290322580645162</v>
      </c>
      <c r="E16">
        <f t="shared" si="13"/>
        <v>-10.379746835443036</v>
      </c>
      <c r="F16">
        <f t="shared" si="13"/>
        <v>-0.13566807941110864</v>
      </c>
      <c r="G16">
        <f t="shared" si="13"/>
        <v>-7.6784524979118139E-3</v>
      </c>
      <c r="H16">
        <f t="shared" si="13"/>
        <v>-2.2350917953623983E-2</v>
      </c>
      <c r="I16">
        <f t="shared" si="13"/>
        <v>-1.1821036106750391</v>
      </c>
      <c r="J16">
        <f t="shared" si="13"/>
        <v>-0.16469424912104472</v>
      </c>
    </row>
    <row r="17" spans="1:10" x14ac:dyDescent="0.2">
      <c r="A17" t="s">
        <v>1293</v>
      </c>
      <c r="C17">
        <f t="shared" ref="C17:J17" si="14">C$2*C104</f>
        <v>-106611235.92276472</v>
      </c>
      <c r="D17">
        <f t="shared" si="14"/>
        <v>-152119429.87581617</v>
      </c>
      <c r="E17">
        <f t="shared" si="14"/>
        <v>-224621889.25982761</v>
      </c>
      <c r="F17">
        <f t="shared" si="14"/>
        <v>-365703421.1643942</v>
      </c>
      <c r="G17">
        <f t="shared" si="14"/>
        <v>510962493.03587741</v>
      </c>
      <c r="H17">
        <f t="shared" si="14"/>
        <v>941275294.74062753</v>
      </c>
      <c r="I17">
        <f t="shared" si="14"/>
        <v>-712216212.94199991</v>
      </c>
      <c r="J17">
        <f t="shared" si="14"/>
        <v>-568735100</v>
      </c>
    </row>
    <row r="18" spans="1:10" x14ac:dyDescent="0.2">
      <c r="A18" t="s">
        <v>1295</v>
      </c>
      <c r="C18">
        <f t="shared" ref="C18:J18" si="15">C$2*C105</f>
        <v>834607.02257413021</v>
      </c>
      <c r="D18">
        <f t="shared" si="15"/>
        <v>3255344.5209834957</v>
      </c>
      <c r="E18">
        <f t="shared" si="15"/>
        <v>10741474.553123642</v>
      </c>
      <c r="F18">
        <f t="shared" si="15"/>
        <v>3492271.878315785</v>
      </c>
      <c r="G18">
        <f t="shared" si="15"/>
        <v>533124.18614037801</v>
      </c>
      <c r="H18">
        <f t="shared" si="15"/>
        <v>31740872.989784397</v>
      </c>
      <c r="I18">
        <f t="shared" si="15"/>
        <v>92368330.729999989</v>
      </c>
      <c r="J18">
        <f t="shared" si="15"/>
        <v>73963270</v>
      </c>
    </row>
    <row r="19" spans="1:10" x14ac:dyDescent="0.2">
      <c r="A19" t="s">
        <v>1337</v>
      </c>
      <c r="C19">
        <f t="shared" ref="C19:J19" si="16">C$2*C106</f>
        <v>834607.02257413021</v>
      </c>
      <c r="D19">
        <f t="shared" si="16"/>
        <v>3255344.5209834957</v>
      </c>
      <c r="E19">
        <f t="shared" si="16"/>
        <v>10741474.553123642</v>
      </c>
      <c r="F19">
        <f t="shared" si="16"/>
        <v>3492271.878315785</v>
      </c>
      <c r="G19">
        <f t="shared" si="16"/>
        <v>533124.18614037801</v>
      </c>
      <c r="H19">
        <f t="shared" si="16"/>
        <v>31740872.989784397</v>
      </c>
      <c r="I19">
        <f t="shared" si="16"/>
        <v>92368330.729999989</v>
      </c>
      <c r="J19">
        <f t="shared" si="16"/>
        <v>73963270</v>
      </c>
    </row>
    <row r="20" spans="1:10" x14ac:dyDescent="0.2">
      <c r="A20" t="s">
        <v>1298</v>
      </c>
      <c r="C20">
        <f t="shared" ref="C20:J20" si="17">C$2*C107</f>
        <v>108577.40262328026</v>
      </c>
      <c r="D20">
        <f t="shared" si="17"/>
        <v>-271705.92064901616</v>
      </c>
      <c r="E20">
        <f t="shared" si="17"/>
        <v>-6387334.3571094768</v>
      </c>
      <c r="F20">
        <f t="shared" si="17"/>
        <v>-5500697.6306193974</v>
      </c>
      <c r="G20">
        <f t="shared" si="17"/>
        <v>156187170.45076606</v>
      </c>
      <c r="H20">
        <f t="shared" si="17"/>
        <v>-120762655.03161599</v>
      </c>
      <c r="I20">
        <f t="shared" si="17"/>
        <v>-47185468.225999996</v>
      </c>
      <c r="J20">
        <f t="shared" si="17"/>
        <v>-44026320</v>
      </c>
    </row>
    <row r="21" spans="1:10" x14ac:dyDescent="0.2">
      <c r="A21" t="s">
        <v>1339</v>
      </c>
      <c r="C21">
        <f t="shared" ref="C21:J21" si="18">C$2*C108</f>
        <v>0</v>
      </c>
      <c r="D21">
        <f t="shared" si="18"/>
        <v>0</v>
      </c>
      <c r="E21">
        <f t="shared" si="18"/>
        <v>0</v>
      </c>
      <c r="F21">
        <f t="shared" si="18"/>
        <v>0</v>
      </c>
      <c r="G21">
        <f t="shared" si="18"/>
        <v>167647518.84394771</v>
      </c>
      <c r="H21">
        <f t="shared" si="18"/>
        <v>-125575986.90319799</v>
      </c>
      <c r="I21">
        <f t="shared" si="18"/>
        <v>-23241269.375999998</v>
      </c>
      <c r="J21">
        <f t="shared" si="18"/>
        <v>-5693840</v>
      </c>
    </row>
    <row r="22" spans="1:10" x14ac:dyDescent="0.2">
      <c r="A22" t="s">
        <v>1341</v>
      </c>
      <c r="C22">
        <f t="shared" ref="C22:J22" si="19">C$2*C109</f>
        <v>0</v>
      </c>
      <c r="D22">
        <f t="shared" si="19"/>
        <v>0</v>
      </c>
      <c r="E22">
        <f t="shared" si="19"/>
        <v>0</v>
      </c>
      <c r="F22">
        <f t="shared" si="19"/>
        <v>0</v>
      </c>
      <c r="G22">
        <f t="shared" si="19"/>
        <v>0</v>
      </c>
      <c r="H22">
        <f t="shared" si="19"/>
        <v>0</v>
      </c>
      <c r="I22">
        <f t="shared" si="19"/>
        <v>-14397312.292999998</v>
      </c>
      <c r="J22">
        <f t="shared" si="19"/>
        <v>-36044850</v>
      </c>
    </row>
    <row r="23" spans="1:10" x14ac:dyDescent="0.2">
      <c r="A23" t="s">
        <v>1360</v>
      </c>
      <c r="C23">
        <f t="shared" ref="C23:J23" si="20">C$2*C110</f>
        <v>0</v>
      </c>
      <c r="D23">
        <f t="shared" si="20"/>
        <v>0</v>
      </c>
      <c r="E23">
        <f t="shared" si="20"/>
        <v>0</v>
      </c>
      <c r="F23">
        <f t="shared" si="20"/>
        <v>0</v>
      </c>
      <c r="G23">
        <f t="shared" si="20"/>
        <v>0</v>
      </c>
      <c r="H23">
        <f t="shared" si="20"/>
        <v>0</v>
      </c>
      <c r="I23">
        <f t="shared" si="20"/>
        <v>14397312.292999998</v>
      </c>
      <c r="J23">
        <f t="shared" si="20"/>
        <v>36044850</v>
      </c>
    </row>
    <row r="24" spans="1:10" x14ac:dyDescent="0.2">
      <c r="A24" t="s">
        <v>1344</v>
      </c>
      <c r="C24">
        <f t="shared" ref="C24:J24" si="21">C$2*C111</f>
        <v>108577.40262328026</v>
      </c>
      <c r="D24">
        <f t="shared" si="21"/>
        <v>-271705.92064901616</v>
      </c>
      <c r="E24">
        <f t="shared" si="21"/>
        <v>-6387334.3571094768</v>
      </c>
      <c r="F24">
        <f t="shared" si="21"/>
        <v>-5500697.6306193974</v>
      </c>
      <c r="G24">
        <f t="shared" si="21"/>
        <v>-11460348.393181656</v>
      </c>
      <c r="H24">
        <f t="shared" si="21"/>
        <v>4813331.8715819996</v>
      </c>
      <c r="I24">
        <f t="shared" si="21"/>
        <v>-9546886.5569999982</v>
      </c>
      <c r="J24">
        <f t="shared" si="21"/>
        <v>-2287630</v>
      </c>
    </row>
    <row r="25" spans="1:10" x14ac:dyDescent="0.2">
      <c r="A25" t="s">
        <v>1304</v>
      </c>
      <c r="C25">
        <f t="shared" ref="C25:J25" si="22">C$2*C112</f>
        <v>-105668051.4975673</v>
      </c>
      <c r="D25">
        <f t="shared" si="22"/>
        <v>-149135791.27548167</v>
      </c>
      <c r="E25">
        <f t="shared" si="22"/>
        <v>-220267749.06381345</v>
      </c>
      <c r="F25">
        <f t="shared" si="22"/>
        <v>-367711846.9166978</v>
      </c>
      <c r="G25">
        <f t="shared" si="22"/>
        <v>667682787.67278385</v>
      </c>
      <c r="H25">
        <f t="shared" si="22"/>
        <v>852253512.69879591</v>
      </c>
      <c r="I25">
        <f t="shared" si="22"/>
        <v>-667033350.43799996</v>
      </c>
      <c r="J25">
        <f t="shared" si="22"/>
        <v>-538798150</v>
      </c>
    </row>
    <row r="26" spans="1:10" x14ac:dyDescent="0.2">
      <c r="A26" t="s">
        <v>1305</v>
      </c>
      <c r="C26">
        <f t="shared" ref="C26:J26" si="23">C$2*C113</f>
        <v>-14290355.978996549</v>
      </c>
      <c r="D26">
        <f t="shared" si="23"/>
        <v>-615183.21656381025</v>
      </c>
      <c r="E26">
        <f t="shared" si="23"/>
        <v>194358.72179309611</v>
      </c>
      <c r="F26">
        <f t="shared" si="23"/>
        <v>66496.008966520589</v>
      </c>
      <c r="G26">
        <f t="shared" si="23"/>
        <v>25767264.194821276</v>
      </c>
      <c r="H26">
        <f t="shared" si="23"/>
        <v>269414387.66564006</v>
      </c>
      <c r="I26">
        <f t="shared" si="23"/>
        <v>-13885511.678999998</v>
      </c>
      <c r="J26">
        <f t="shared" si="23"/>
        <v>-1179350</v>
      </c>
    </row>
    <row r="27" spans="1:10" x14ac:dyDescent="0.2">
      <c r="A27" t="s">
        <v>1306</v>
      </c>
      <c r="C27">
        <f t="shared" ref="C27:J27" si="24">C$2*C114</f>
        <v>-91377695.518570751</v>
      </c>
      <c r="D27">
        <f t="shared" si="24"/>
        <v>-148520608.05891788</v>
      </c>
      <c r="E27">
        <f t="shared" si="24"/>
        <v>-220462107.78560653</v>
      </c>
      <c r="F27">
        <f t="shared" si="24"/>
        <v>-367778342.92566431</v>
      </c>
      <c r="G27">
        <f t="shared" si="24"/>
        <v>641915523.47796249</v>
      </c>
      <c r="H27">
        <f t="shared" si="24"/>
        <v>582839125.0331558</v>
      </c>
      <c r="I27">
        <f t="shared" si="24"/>
        <v>-653088376.44699991</v>
      </c>
      <c r="J27">
        <f t="shared" si="24"/>
        <v>-537618800</v>
      </c>
    </row>
    <row r="28" spans="1:10" x14ac:dyDescent="0.2">
      <c r="A28" t="s">
        <v>1345</v>
      </c>
      <c r="C28">
        <f t="shared" ref="C28:J28" si="25">C$2*C115</f>
        <v>-91377695.518570751</v>
      </c>
      <c r="D28">
        <f t="shared" si="25"/>
        <v>-148520608.05891788</v>
      </c>
      <c r="E28">
        <f t="shared" si="25"/>
        <v>-220462107.78560653</v>
      </c>
      <c r="F28">
        <f t="shared" si="25"/>
        <v>-367778342.92566431</v>
      </c>
      <c r="G28">
        <f t="shared" si="25"/>
        <v>641915523.47796249</v>
      </c>
      <c r="H28">
        <f t="shared" si="25"/>
        <v>582839125.0331558</v>
      </c>
      <c r="I28">
        <f t="shared" si="25"/>
        <v>-653088376.44699991</v>
      </c>
      <c r="J28">
        <f t="shared" si="25"/>
        <v>-537618800</v>
      </c>
    </row>
    <row r="29" spans="1:10" x14ac:dyDescent="0.2">
      <c r="A29" t="s">
        <v>1346</v>
      </c>
      <c r="C29">
        <f t="shared" ref="C29:J29" si="26">C$2*C116</f>
        <v>-91377695.518570751</v>
      </c>
      <c r="D29">
        <f t="shared" si="26"/>
        <v>-148520608.05891788</v>
      </c>
      <c r="E29">
        <f t="shared" si="26"/>
        <v>-220462107.78560653</v>
      </c>
      <c r="F29">
        <f t="shared" si="26"/>
        <v>-367778342.92566431</v>
      </c>
      <c r="G29">
        <f t="shared" si="26"/>
        <v>641915523.47796249</v>
      </c>
      <c r="H29">
        <f t="shared" si="26"/>
        <v>582839125.0331558</v>
      </c>
      <c r="I29">
        <f t="shared" si="26"/>
        <v>-653147838.75899994</v>
      </c>
      <c r="J29">
        <f t="shared" si="26"/>
        <v>-537618800</v>
      </c>
    </row>
    <row r="30" spans="1:10" x14ac:dyDescent="0.2">
      <c r="A30" t="s">
        <v>1347</v>
      </c>
      <c r="C30">
        <f t="shared" ref="C30:J30" si="27">C$2*C117</f>
        <v>-91377695.518570751</v>
      </c>
      <c r="D30">
        <f t="shared" si="27"/>
        <v>-148520608.05891788</v>
      </c>
      <c r="E30">
        <f t="shared" si="27"/>
        <v>-220462107.78560653</v>
      </c>
      <c r="F30">
        <f t="shared" si="27"/>
        <v>-367778342.92566431</v>
      </c>
      <c r="G30">
        <f t="shared" si="27"/>
        <v>641915523.47796249</v>
      </c>
      <c r="H30">
        <f t="shared" si="27"/>
        <v>582839125.0331558</v>
      </c>
      <c r="I30">
        <f t="shared" si="27"/>
        <v>-653147838.75899994</v>
      </c>
      <c r="J30">
        <f t="shared" si="27"/>
        <v>-537618800</v>
      </c>
    </row>
    <row r="31" spans="1:10" x14ac:dyDescent="0.2">
      <c r="A31" t="s">
        <v>1362</v>
      </c>
      <c r="C31">
        <f t="shared" ref="C31:J31" si="28">C$2*C118</f>
        <v>0</v>
      </c>
      <c r="D31">
        <f t="shared" si="28"/>
        <v>0</v>
      </c>
      <c r="E31">
        <f t="shared" si="28"/>
        <v>0</v>
      </c>
      <c r="F31">
        <f t="shared" si="28"/>
        <v>0</v>
      </c>
      <c r="G31">
        <f t="shared" si="28"/>
        <v>0</v>
      </c>
      <c r="H31">
        <f t="shared" si="28"/>
        <v>0</v>
      </c>
      <c r="I31">
        <f t="shared" si="28"/>
        <v>59462.311999999991</v>
      </c>
      <c r="J31">
        <f t="shared" si="28"/>
        <v>0</v>
      </c>
    </row>
    <row r="32" spans="1:10" x14ac:dyDescent="0.2">
      <c r="A32" t="s">
        <v>1372</v>
      </c>
      <c r="C32">
        <f t="shared" ref="C32:J32" si="29">C$2*C119</f>
        <v>0</v>
      </c>
      <c r="D32">
        <f t="shared" si="29"/>
        <v>-121755.01161158744</v>
      </c>
      <c r="E32">
        <f t="shared" si="29"/>
        <v>0</v>
      </c>
      <c r="F32">
        <f t="shared" si="29"/>
        <v>0</v>
      </c>
      <c r="G32">
        <f t="shared" si="29"/>
        <v>0</v>
      </c>
      <c r="H32">
        <f t="shared" si="29"/>
        <v>0</v>
      </c>
      <c r="I32">
        <f t="shared" si="29"/>
        <v>0</v>
      </c>
      <c r="J32">
        <f t="shared" si="29"/>
        <v>0</v>
      </c>
    </row>
    <row r="33" spans="1:10" x14ac:dyDescent="0.2">
      <c r="A33" s="46" t="s">
        <v>1411</v>
      </c>
      <c r="C33">
        <f t="shared" ref="C33:J33" si="30">C$2*C120</f>
        <v>0</v>
      </c>
      <c r="D33">
        <f t="shared" si="30"/>
        <v>-0.10944700460829491</v>
      </c>
      <c r="E33">
        <f t="shared" si="30"/>
        <v>0</v>
      </c>
      <c r="F33">
        <f t="shared" si="30"/>
        <v>0</v>
      </c>
      <c r="G33">
        <f t="shared" si="30"/>
        <v>0</v>
      </c>
      <c r="H33">
        <f t="shared" si="30"/>
        <v>0</v>
      </c>
      <c r="I33">
        <f t="shared" si="30"/>
        <v>0</v>
      </c>
      <c r="J33">
        <f t="shared" si="30"/>
        <v>0</v>
      </c>
    </row>
    <row r="34" spans="1:10" x14ac:dyDescent="0.2">
      <c r="A34" t="s">
        <v>1312</v>
      </c>
      <c r="C34">
        <f t="shared" ref="C34:J34" si="31">C$2*C121</f>
        <v>-91377695.518570751</v>
      </c>
      <c r="D34">
        <f t="shared" si="31"/>
        <v>-148520608.05891788</v>
      </c>
      <c r="E34">
        <f t="shared" si="31"/>
        <v>-220462107.78560653</v>
      </c>
      <c r="F34">
        <f t="shared" si="31"/>
        <v>-367778342.92566431</v>
      </c>
      <c r="G34">
        <f t="shared" si="31"/>
        <v>641915523.47796249</v>
      </c>
      <c r="H34">
        <f t="shared" si="31"/>
        <v>582839125.0331558</v>
      </c>
      <c r="I34">
        <f t="shared" si="31"/>
        <v>-653088376.44699991</v>
      </c>
      <c r="J34">
        <f t="shared" si="31"/>
        <v>-537618800</v>
      </c>
    </row>
    <row r="35" spans="1:10" x14ac:dyDescent="0.2">
      <c r="A35" t="s">
        <v>1313</v>
      </c>
      <c r="C35">
        <f t="shared" ref="C35:J35" si="32">C$2*C122</f>
        <v>-0.94318442519741041</v>
      </c>
      <c r="D35">
        <f t="shared" si="32"/>
        <v>-1.532831514604827</v>
      </c>
      <c r="E35">
        <f t="shared" si="32"/>
        <v>-7.2695210229106069</v>
      </c>
      <c r="F35">
        <f t="shared" si="32"/>
        <v>-3.0908330093697534</v>
      </c>
      <c r="G35">
        <f t="shared" si="32"/>
        <v>4.9426319762900652</v>
      </c>
      <c r="H35">
        <f t="shared" si="32"/>
        <v>4.3952725306230001</v>
      </c>
      <c r="I35">
        <f t="shared" si="32"/>
        <v>-4.8737859299999995</v>
      </c>
      <c r="J35">
        <f t="shared" si="32"/>
        <v>-3.9449000000000001</v>
      </c>
    </row>
    <row r="36" spans="1:10" x14ac:dyDescent="0.2">
      <c r="A36" t="s">
        <v>1314</v>
      </c>
      <c r="C36">
        <f t="shared" ref="C36:J36" si="33">C$2*C123</f>
        <v>-0.94318442519741041</v>
      </c>
      <c r="D36">
        <f t="shared" si="33"/>
        <v>-1.532831514604827</v>
      </c>
      <c r="E36">
        <f t="shared" si="33"/>
        <v>-7.2695210229106069</v>
      </c>
      <c r="F36">
        <f t="shared" si="33"/>
        <v>-3.0908330093697534</v>
      </c>
      <c r="G36">
        <f t="shared" si="33"/>
        <v>4.809047328282225</v>
      </c>
      <c r="H36">
        <f t="shared" si="33"/>
        <v>4.327479123981</v>
      </c>
      <c r="I36">
        <f t="shared" si="33"/>
        <v>-4.8737859299999995</v>
      </c>
      <c r="J36">
        <f t="shared" si="33"/>
        <v>-3.9449000000000001</v>
      </c>
    </row>
    <row r="37" spans="1:10" x14ac:dyDescent="0.2">
      <c r="A37" t="s">
        <v>1315</v>
      </c>
      <c r="C37">
        <f t="shared" ref="C37:J37" si="34">C$2*C124</f>
        <v>126777208.33458392</v>
      </c>
      <c r="D37">
        <f t="shared" si="34"/>
        <v>124206141.21150577</v>
      </c>
      <c r="E37">
        <f t="shared" si="34"/>
        <v>38303712.063134566</v>
      </c>
      <c r="F37">
        <f t="shared" si="34"/>
        <v>146733817.16202646</v>
      </c>
      <c r="G37">
        <f t="shared" si="34"/>
        <v>157733069.07458964</v>
      </c>
      <c r="H37">
        <f t="shared" si="34"/>
        <v>149831074.64519909</v>
      </c>
      <c r="I37">
        <f t="shared" si="34"/>
        <v>142423836.63814798</v>
      </c>
      <c r="J37">
        <f t="shared" si="34"/>
        <v>140334270.95000002</v>
      </c>
    </row>
    <row r="38" spans="1:10" x14ac:dyDescent="0.2">
      <c r="A38" t="s">
        <v>1316</v>
      </c>
      <c r="C38">
        <f t="shared" ref="C38:J38" si="35">C$2*C125</f>
        <v>126777208.33458392</v>
      </c>
      <c r="D38">
        <f t="shared" si="35"/>
        <v>124206141.21150577</v>
      </c>
      <c r="E38">
        <f t="shared" si="35"/>
        <v>38303712.063134566</v>
      </c>
      <c r="F38">
        <f t="shared" si="35"/>
        <v>146733817.16202646</v>
      </c>
      <c r="G38">
        <f t="shared" si="35"/>
        <v>162046831.88988855</v>
      </c>
      <c r="H38">
        <f t="shared" si="35"/>
        <v>152321511.76368749</v>
      </c>
      <c r="I38">
        <f t="shared" si="35"/>
        <v>142423836.63814798</v>
      </c>
      <c r="J38">
        <f t="shared" si="35"/>
        <v>140334270.95000002</v>
      </c>
    </row>
    <row r="39" spans="1:10" x14ac:dyDescent="0.2">
      <c r="A39" t="s">
        <v>1317</v>
      </c>
      <c r="C39">
        <f t="shared" ref="C39:J39" si="36">C$2*C126</f>
        <v>-106611235.92276472</v>
      </c>
      <c r="D39">
        <f t="shared" si="36"/>
        <v>-152119429.87581617</v>
      </c>
      <c r="E39">
        <f t="shared" si="36"/>
        <v>-224621889.25982761</v>
      </c>
      <c r="F39">
        <f t="shared" si="36"/>
        <v>-365703421.1643942</v>
      </c>
      <c r="G39">
        <f t="shared" si="36"/>
        <v>510962493.03587741</v>
      </c>
      <c r="H39">
        <f t="shared" si="36"/>
        <v>941275294.74062753</v>
      </c>
      <c r="I39">
        <f t="shared" si="36"/>
        <v>-726613525.2349999</v>
      </c>
      <c r="J39">
        <f t="shared" si="36"/>
        <v>-604779950</v>
      </c>
    </row>
    <row r="40" spans="1:10" x14ac:dyDescent="0.2">
      <c r="A40" t="s">
        <v>1318</v>
      </c>
      <c r="C40">
        <f t="shared" ref="C40:J40" si="37">C$2*C127</f>
        <v>106806151.98289566</v>
      </c>
      <c r="D40">
        <f t="shared" si="37"/>
        <v>153231886.19243571</v>
      </c>
      <c r="E40">
        <f t="shared" si="37"/>
        <v>225519220.76109314</v>
      </c>
      <c r="F40">
        <f t="shared" si="37"/>
        <v>448509423.4413141</v>
      </c>
      <c r="G40">
        <f t="shared" si="37"/>
        <v>809179290.06036043</v>
      </c>
      <c r="H40">
        <f t="shared" si="37"/>
        <v>844484388.29762268</v>
      </c>
      <c r="I40">
        <f t="shared" si="37"/>
        <v>754152008.4799999</v>
      </c>
      <c r="J40">
        <f t="shared" si="37"/>
        <v>634358460</v>
      </c>
    </row>
    <row r="41" spans="1:10" x14ac:dyDescent="0.2">
      <c r="A41" t="s">
        <v>1319</v>
      </c>
      <c r="C41">
        <f t="shared" ref="C41:J41" si="38">C$2*C128</f>
        <v>-91377695.518570751</v>
      </c>
      <c r="D41">
        <f t="shared" si="38"/>
        <v>-148520608.05891788</v>
      </c>
      <c r="E41">
        <f t="shared" si="38"/>
        <v>-220462107.78560653</v>
      </c>
      <c r="F41">
        <f t="shared" si="38"/>
        <v>-367778342.92566431</v>
      </c>
      <c r="G41">
        <f t="shared" si="38"/>
        <v>641915523.47796249</v>
      </c>
      <c r="H41">
        <f t="shared" si="38"/>
        <v>582839125.0331558</v>
      </c>
      <c r="I41">
        <f t="shared" si="38"/>
        <v>-653088376.44699991</v>
      </c>
      <c r="J41">
        <f t="shared" si="38"/>
        <v>-537618800</v>
      </c>
    </row>
    <row r="90" spans="1:47" x14ac:dyDescent="0.2">
      <c r="A90" t="s">
        <v>1285</v>
      </c>
      <c r="B90" s="19">
        <v>14392000</v>
      </c>
      <c r="C90" s="19">
        <v>149000</v>
      </c>
      <c r="D90" s="19">
        <v>868000</v>
      </c>
      <c r="E90" s="19">
        <v>711000</v>
      </c>
      <c r="F90" s="19">
        <v>67245000</v>
      </c>
      <c r="G90" s="19">
        <v>1087068000</v>
      </c>
      <c r="H90" s="19">
        <v>1580472000</v>
      </c>
      <c r="I90" s="19">
        <v>39494000</v>
      </c>
      <c r="J90" s="19">
        <v>63712000</v>
      </c>
    </row>
    <row r="91" spans="1:47" x14ac:dyDescent="0.2">
      <c r="A91" t="s">
        <v>1332</v>
      </c>
      <c r="B91" s="19">
        <v>14392000</v>
      </c>
      <c r="C91" s="19">
        <v>149000</v>
      </c>
      <c r="D91" s="19">
        <v>868000</v>
      </c>
      <c r="E91" s="19">
        <v>711000</v>
      </c>
      <c r="F91" s="19">
        <v>67245000</v>
      </c>
      <c r="G91" s="19">
        <v>1087068000</v>
      </c>
      <c r="H91" s="19">
        <v>1580472000</v>
      </c>
      <c r="I91" s="19">
        <v>39494000</v>
      </c>
      <c r="J91" s="19">
        <v>63712000</v>
      </c>
    </row>
    <row r="92" spans="1:47" x14ac:dyDescent="0.2">
      <c r="A92" t="s">
        <v>1349</v>
      </c>
      <c r="B92" s="19">
        <v>745000</v>
      </c>
      <c r="E92">
        <v>0</v>
      </c>
      <c r="F92">
        <v>0</v>
      </c>
      <c r="G92" s="19">
        <v>65865000</v>
      </c>
      <c r="H92" s="19">
        <v>146319000</v>
      </c>
      <c r="I92" s="19">
        <v>2765000</v>
      </c>
      <c r="J92" s="19">
        <v>845000</v>
      </c>
    </row>
    <row r="93" spans="1:47" x14ac:dyDescent="0.2">
      <c r="A93" t="s">
        <v>1350</v>
      </c>
      <c r="B93" s="19">
        <v>13647000</v>
      </c>
      <c r="E93" s="19">
        <v>711000</v>
      </c>
      <c r="F93" s="19">
        <v>67245000</v>
      </c>
      <c r="G93" s="19">
        <v>1021203000</v>
      </c>
      <c r="H93" s="19">
        <v>1434153000</v>
      </c>
      <c r="I93" s="19">
        <v>36729000</v>
      </c>
      <c r="J93" s="19">
        <v>62867000</v>
      </c>
    </row>
    <row r="94" spans="1:47" x14ac:dyDescent="0.2">
      <c r="A94" t="s">
        <v>1287</v>
      </c>
      <c r="B94" s="19">
        <v>611479000</v>
      </c>
      <c r="C94" s="19">
        <v>81646000</v>
      </c>
      <c r="D94" s="19">
        <v>119560000</v>
      </c>
      <c r="E94" s="19">
        <v>178690000</v>
      </c>
      <c r="F94" s="19">
        <v>364225000</v>
      </c>
      <c r="G94" s="19">
        <v>600452000</v>
      </c>
      <c r="H94" s="19">
        <v>601085000</v>
      </c>
      <c r="I94" s="19">
        <v>707475000</v>
      </c>
      <c r="J94" s="19">
        <v>615037000</v>
      </c>
    </row>
    <row r="95" spans="1:47" x14ac:dyDescent="0.2">
      <c r="A95" s="46" t="s">
        <v>1408</v>
      </c>
      <c r="B95" s="19"/>
      <c r="C95" s="48">
        <f t="shared" ref="C95:AU95" si="39">C94/C$3</f>
        <v>418.87774637527775</v>
      </c>
      <c r="D95" s="48">
        <f t="shared" si="39"/>
        <v>107.47388298653321</v>
      </c>
      <c r="E95" s="48">
        <f t="shared" si="39"/>
        <v>199.13487908090735</v>
      </c>
      <c r="F95" s="48">
        <f t="shared" si="39"/>
        <v>4.3985338017159465</v>
      </c>
      <c r="G95" s="48">
        <f t="shared" si="39"/>
        <v>0.45483902387492819</v>
      </c>
      <c r="H95" s="48">
        <f t="shared" si="39"/>
        <v>0.33659904281035613</v>
      </c>
      <c r="I95" s="48">
        <f t="shared" si="39"/>
        <v>16.870432310242538</v>
      </c>
      <c r="J95" s="48">
        <f t="shared" si="39"/>
        <v>9.3722265973580132</v>
      </c>
      <c r="K95" s="48" t="e">
        <f t="shared" si="39"/>
        <v>#DIV/0!</v>
      </c>
      <c r="L95" s="48" t="e">
        <f t="shared" si="39"/>
        <v>#DIV/0!</v>
      </c>
      <c r="M95" s="48" t="e">
        <f t="shared" si="39"/>
        <v>#DIV/0!</v>
      </c>
      <c r="N95" s="48" t="e">
        <f t="shared" si="39"/>
        <v>#DIV/0!</v>
      </c>
      <c r="O95" s="48" t="e">
        <f t="shared" si="39"/>
        <v>#DIV/0!</v>
      </c>
      <c r="P95" s="48" t="e">
        <f t="shared" si="39"/>
        <v>#DIV/0!</v>
      </c>
      <c r="Q95" s="48" t="e">
        <f t="shared" si="39"/>
        <v>#DIV/0!</v>
      </c>
      <c r="R95" s="48" t="e">
        <f t="shared" si="39"/>
        <v>#DIV/0!</v>
      </c>
      <c r="S95" s="48" t="e">
        <f t="shared" si="39"/>
        <v>#DIV/0!</v>
      </c>
      <c r="T95" s="48" t="e">
        <f t="shared" si="39"/>
        <v>#DIV/0!</v>
      </c>
      <c r="U95" s="48" t="e">
        <f t="shared" si="39"/>
        <v>#DIV/0!</v>
      </c>
      <c r="V95" s="48" t="e">
        <f t="shared" si="39"/>
        <v>#DIV/0!</v>
      </c>
      <c r="W95" s="48" t="e">
        <f t="shared" si="39"/>
        <v>#DIV/0!</v>
      </c>
      <c r="X95" s="48" t="e">
        <f t="shared" si="39"/>
        <v>#DIV/0!</v>
      </c>
      <c r="Y95" s="48" t="e">
        <f t="shared" si="39"/>
        <v>#DIV/0!</v>
      </c>
      <c r="Z95" s="48" t="e">
        <f t="shared" si="39"/>
        <v>#DIV/0!</v>
      </c>
      <c r="AA95" s="48" t="e">
        <f t="shared" si="39"/>
        <v>#DIV/0!</v>
      </c>
      <c r="AB95" s="48" t="e">
        <f t="shared" si="39"/>
        <v>#DIV/0!</v>
      </c>
      <c r="AC95" s="48" t="e">
        <f t="shared" si="39"/>
        <v>#DIV/0!</v>
      </c>
      <c r="AD95" s="48" t="e">
        <f t="shared" si="39"/>
        <v>#DIV/0!</v>
      </c>
      <c r="AE95" s="48" t="e">
        <f t="shared" si="39"/>
        <v>#DIV/0!</v>
      </c>
      <c r="AF95" s="48" t="e">
        <f t="shared" si="39"/>
        <v>#DIV/0!</v>
      </c>
      <c r="AG95" s="48" t="e">
        <f t="shared" si="39"/>
        <v>#DIV/0!</v>
      </c>
      <c r="AH95" s="48" t="e">
        <f t="shared" si="39"/>
        <v>#DIV/0!</v>
      </c>
      <c r="AI95" s="48" t="e">
        <f t="shared" si="39"/>
        <v>#DIV/0!</v>
      </c>
      <c r="AJ95" s="48" t="e">
        <f t="shared" si="39"/>
        <v>#DIV/0!</v>
      </c>
      <c r="AK95" s="48" t="e">
        <f t="shared" si="39"/>
        <v>#DIV/0!</v>
      </c>
      <c r="AL95" s="48" t="e">
        <f t="shared" si="39"/>
        <v>#DIV/0!</v>
      </c>
      <c r="AM95" s="48" t="e">
        <f t="shared" si="39"/>
        <v>#DIV/0!</v>
      </c>
      <c r="AN95" s="48" t="e">
        <f t="shared" si="39"/>
        <v>#DIV/0!</v>
      </c>
      <c r="AO95" s="48" t="e">
        <f t="shared" si="39"/>
        <v>#DIV/0!</v>
      </c>
      <c r="AP95" s="48" t="e">
        <f t="shared" si="39"/>
        <v>#DIV/0!</v>
      </c>
      <c r="AQ95" s="48" t="e">
        <f t="shared" si="39"/>
        <v>#DIV/0!</v>
      </c>
      <c r="AR95" s="48" t="e">
        <f t="shared" si="39"/>
        <v>#DIV/0!</v>
      </c>
      <c r="AS95" s="48" t="e">
        <f t="shared" si="39"/>
        <v>#DIV/0!</v>
      </c>
      <c r="AT95" s="48" t="e">
        <f t="shared" si="39"/>
        <v>#DIV/0!</v>
      </c>
      <c r="AU95" s="48" t="e">
        <f t="shared" si="39"/>
        <v>#DIV/0!</v>
      </c>
    </row>
    <row r="96" spans="1:47" x14ac:dyDescent="0.2">
      <c r="A96" t="s">
        <v>1333</v>
      </c>
      <c r="B96" s="19">
        <v>98672000</v>
      </c>
      <c r="C96" s="19">
        <v>21693000</v>
      </c>
      <c r="D96" s="19">
        <v>29131000</v>
      </c>
      <c r="E96" s="19">
        <v>37598000</v>
      </c>
      <c r="F96" s="19">
        <v>70937000</v>
      </c>
      <c r="G96" s="19">
        <v>160793000</v>
      </c>
      <c r="H96" s="19">
        <v>161762000</v>
      </c>
      <c r="I96" s="19">
        <v>174441000</v>
      </c>
      <c r="J96" s="19">
        <v>119031000</v>
      </c>
    </row>
    <row r="97" spans="1:47" x14ac:dyDescent="0.2">
      <c r="A97" s="46" t="s">
        <v>1409</v>
      </c>
      <c r="B97" s="19"/>
      <c r="C97" s="48">
        <f t="shared" ref="C97:AU97" si="40">C96/C$3</f>
        <v>111.29406158438748</v>
      </c>
      <c r="D97" s="48">
        <f t="shared" si="40"/>
        <v>26.186196765479249</v>
      </c>
      <c r="E97" s="48">
        <f t="shared" si="40"/>
        <v>41.899788369153029</v>
      </c>
      <c r="F97" s="48">
        <f t="shared" si="40"/>
        <v>0.856664952412174</v>
      </c>
      <c r="G97" s="48">
        <f t="shared" si="40"/>
        <v>0.12179979609680928</v>
      </c>
      <c r="H97" s="48">
        <f t="shared" si="40"/>
        <v>9.0584417117527183E-2</v>
      </c>
      <c r="I97" s="48">
        <f t="shared" si="40"/>
        <v>4.1597160078179707</v>
      </c>
      <c r="J97" s="48">
        <f t="shared" si="40"/>
        <v>1.8138510432870245</v>
      </c>
      <c r="K97" s="48" t="e">
        <f t="shared" si="40"/>
        <v>#DIV/0!</v>
      </c>
      <c r="L97" s="48" t="e">
        <f t="shared" si="40"/>
        <v>#DIV/0!</v>
      </c>
      <c r="M97" s="48" t="e">
        <f t="shared" si="40"/>
        <v>#DIV/0!</v>
      </c>
      <c r="N97" s="48" t="e">
        <f t="shared" si="40"/>
        <v>#DIV/0!</v>
      </c>
      <c r="O97" s="48" t="e">
        <f t="shared" si="40"/>
        <v>#DIV/0!</v>
      </c>
      <c r="P97" s="48" t="e">
        <f t="shared" si="40"/>
        <v>#DIV/0!</v>
      </c>
      <c r="Q97" s="48" t="e">
        <f t="shared" si="40"/>
        <v>#DIV/0!</v>
      </c>
      <c r="R97" s="48" t="e">
        <f t="shared" si="40"/>
        <v>#DIV/0!</v>
      </c>
      <c r="S97" s="48" t="e">
        <f t="shared" si="40"/>
        <v>#DIV/0!</v>
      </c>
      <c r="T97" s="48" t="e">
        <f t="shared" si="40"/>
        <v>#DIV/0!</v>
      </c>
      <c r="U97" s="48" t="e">
        <f t="shared" si="40"/>
        <v>#DIV/0!</v>
      </c>
      <c r="V97" s="48" t="e">
        <f t="shared" si="40"/>
        <v>#DIV/0!</v>
      </c>
      <c r="W97" s="48" t="e">
        <f t="shared" si="40"/>
        <v>#DIV/0!</v>
      </c>
      <c r="X97" s="48" t="e">
        <f t="shared" si="40"/>
        <v>#DIV/0!</v>
      </c>
      <c r="Y97" s="48" t="e">
        <f t="shared" si="40"/>
        <v>#DIV/0!</v>
      </c>
      <c r="Z97" s="48" t="e">
        <f t="shared" si="40"/>
        <v>#DIV/0!</v>
      </c>
      <c r="AA97" s="48" t="e">
        <f t="shared" si="40"/>
        <v>#DIV/0!</v>
      </c>
      <c r="AB97" s="48" t="e">
        <f t="shared" si="40"/>
        <v>#DIV/0!</v>
      </c>
      <c r="AC97" s="48" t="e">
        <f t="shared" si="40"/>
        <v>#DIV/0!</v>
      </c>
      <c r="AD97" s="48" t="e">
        <f t="shared" si="40"/>
        <v>#DIV/0!</v>
      </c>
      <c r="AE97" s="48" t="e">
        <f t="shared" si="40"/>
        <v>#DIV/0!</v>
      </c>
      <c r="AF97" s="48" t="e">
        <f t="shared" si="40"/>
        <v>#DIV/0!</v>
      </c>
      <c r="AG97" s="48" t="e">
        <f t="shared" si="40"/>
        <v>#DIV/0!</v>
      </c>
      <c r="AH97" s="48" t="e">
        <f t="shared" si="40"/>
        <v>#DIV/0!</v>
      </c>
      <c r="AI97" s="48" t="e">
        <f t="shared" si="40"/>
        <v>#DIV/0!</v>
      </c>
      <c r="AJ97" s="48" t="e">
        <f t="shared" si="40"/>
        <v>#DIV/0!</v>
      </c>
      <c r="AK97" s="48" t="e">
        <f t="shared" si="40"/>
        <v>#DIV/0!</v>
      </c>
      <c r="AL97" s="48" t="e">
        <f t="shared" si="40"/>
        <v>#DIV/0!</v>
      </c>
      <c r="AM97" s="48" t="e">
        <f t="shared" si="40"/>
        <v>#DIV/0!</v>
      </c>
      <c r="AN97" s="48" t="e">
        <f t="shared" si="40"/>
        <v>#DIV/0!</v>
      </c>
      <c r="AO97" s="48" t="e">
        <f t="shared" si="40"/>
        <v>#DIV/0!</v>
      </c>
      <c r="AP97" s="48" t="e">
        <f t="shared" si="40"/>
        <v>#DIV/0!</v>
      </c>
      <c r="AQ97" s="48" t="e">
        <f t="shared" si="40"/>
        <v>#DIV/0!</v>
      </c>
      <c r="AR97" s="48" t="e">
        <f t="shared" si="40"/>
        <v>#DIV/0!</v>
      </c>
      <c r="AS97" s="48" t="e">
        <f t="shared" si="40"/>
        <v>#DIV/0!</v>
      </c>
      <c r="AT97" s="48" t="e">
        <f t="shared" si="40"/>
        <v>#DIV/0!</v>
      </c>
      <c r="AU97" s="48" t="e">
        <f t="shared" si="40"/>
        <v>#DIV/0!</v>
      </c>
    </row>
    <row r="98" spans="1:47" x14ac:dyDescent="0.2">
      <c r="A98" t="s">
        <v>1334</v>
      </c>
      <c r="C98" s="19">
        <v>21693000</v>
      </c>
      <c r="D98" s="19">
        <v>29131000</v>
      </c>
      <c r="E98" s="19">
        <v>37598000</v>
      </c>
      <c r="F98" s="19">
        <v>70937000</v>
      </c>
    </row>
    <row r="99" spans="1:47" x14ac:dyDescent="0.2">
      <c r="A99" t="s">
        <v>1335</v>
      </c>
      <c r="C99" s="19">
        <v>21693000</v>
      </c>
      <c r="D99" s="19">
        <v>29131000</v>
      </c>
      <c r="E99" s="19">
        <v>37598000</v>
      </c>
      <c r="F99" s="19">
        <v>70937000</v>
      </c>
    </row>
    <row r="100" spans="1:47" x14ac:dyDescent="0.2">
      <c r="A100" s="46" t="s">
        <v>1410</v>
      </c>
      <c r="C100" s="48">
        <f t="shared" ref="C100:AU100" si="41">C99/C$3</f>
        <v>111.29406158438748</v>
      </c>
      <c r="D100" s="48">
        <f t="shared" si="41"/>
        <v>26.186196765479249</v>
      </c>
      <c r="E100" s="48">
        <f t="shared" si="41"/>
        <v>41.899788369153029</v>
      </c>
      <c r="F100" s="48">
        <f t="shared" si="41"/>
        <v>0.856664952412174</v>
      </c>
      <c r="G100" s="48">
        <f t="shared" si="41"/>
        <v>0</v>
      </c>
      <c r="H100" s="48">
        <f t="shared" si="41"/>
        <v>0</v>
      </c>
      <c r="I100" s="48">
        <f t="shared" si="41"/>
        <v>0</v>
      </c>
      <c r="J100" s="48">
        <f t="shared" si="41"/>
        <v>0</v>
      </c>
      <c r="K100" s="48" t="e">
        <f t="shared" si="41"/>
        <v>#DIV/0!</v>
      </c>
      <c r="L100" s="48" t="e">
        <f t="shared" si="41"/>
        <v>#DIV/0!</v>
      </c>
      <c r="M100" s="48" t="e">
        <f t="shared" si="41"/>
        <v>#DIV/0!</v>
      </c>
      <c r="N100" s="48" t="e">
        <f t="shared" si="41"/>
        <v>#DIV/0!</v>
      </c>
      <c r="O100" s="48" t="e">
        <f t="shared" si="41"/>
        <v>#DIV/0!</v>
      </c>
      <c r="P100" s="48" t="e">
        <f t="shared" si="41"/>
        <v>#DIV/0!</v>
      </c>
      <c r="Q100" s="48" t="e">
        <f t="shared" si="41"/>
        <v>#DIV/0!</v>
      </c>
      <c r="R100" s="48" t="e">
        <f t="shared" si="41"/>
        <v>#DIV/0!</v>
      </c>
      <c r="S100" s="48" t="e">
        <f t="shared" si="41"/>
        <v>#DIV/0!</v>
      </c>
      <c r="T100" s="48" t="e">
        <f t="shared" si="41"/>
        <v>#DIV/0!</v>
      </c>
      <c r="U100" s="48" t="e">
        <f t="shared" si="41"/>
        <v>#DIV/0!</v>
      </c>
      <c r="V100" s="48" t="e">
        <f t="shared" si="41"/>
        <v>#DIV/0!</v>
      </c>
      <c r="W100" s="48" t="e">
        <f t="shared" si="41"/>
        <v>#DIV/0!</v>
      </c>
      <c r="X100" s="48" t="e">
        <f t="shared" si="41"/>
        <v>#DIV/0!</v>
      </c>
      <c r="Y100" s="48" t="e">
        <f t="shared" si="41"/>
        <v>#DIV/0!</v>
      </c>
      <c r="Z100" s="48" t="e">
        <f t="shared" si="41"/>
        <v>#DIV/0!</v>
      </c>
      <c r="AA100" s="48" t="e">
        <f t="shared" si="41"/>
        <v>#DIV/0!</v>
      </c>
      <c r="AB100" s="48" t="e">
        <f t="shared" si="41"/>
        <v>#DIV/0!</v>
      </c>
      <c r="AC100" s="48" t="e">
        <f t="shared" si="41"/>
        <v>#DIV/0!</v>
      </c>
      <c r="AD100" s="48" t="e">
        <f t="shared" si="41"/>
        <v>#DIV/0!</v>
      </c>
      <c r="AE100" s="48" t="e">
        <f t="shared" si="41"/>
        <v>#DIV/0!</v>
      </c>
      <c r="AF100" s="48" t="e">
        <f t="shared" si="41"/>
        <v>#DIV/0!</v>
      </c>
      <c r="AG100" s="48" t="e">
        <f t="shared" si="41"/>
        <v>#DIV/0!</v>
      </c>
      <c r="AH100" s="48" t="e">
        <f t="shared" si="41"/>
        <v>#DIV/0!</v>
      </c>
      <c r="AI100" s="48" t="e">
        <f t="shared" si="41"/>
        <v>#DIV/0!</v>
      </c>
      <c r="AJ100" s="48" t="e">
        <f t="shared" si="41"/>
        <v>#DIV/0!</v>
      </c>
      <c r="AK100" s="48" t="e">
        <f t="shared" si="41"/>
        <v>#DIV/0!</v>
      </c>
      <c r="AL100" s="48" t="e">
        <f t="shared" si="41"/>
        <v>#DIV/0!</v>
      </c>
      <c r="AM100" s="48" t="e">
        <f t="shared" si="41"/>
        <v>#DIV/0!</v>
      </c>
      <c r="AN100" s="48" t="e">
        <f t="shared" si="41"/>
        <v>#DIV/0!</v>
      </c>
      <c r="AO100" s="48" t="e">
        <f t="shared" si="41"/>
        <v>#DIV/0!</v>
      </c>
      <c r="AP100" s="48" t="e">
        <f t="shared" si="41"/>
        <v>#DIV/0!</v>
      </c>
      <c r="AQ100" s="48" t="e">
        <f t="shared" si="41"/>
        <v>#DIV/0!</v>
      </c>
      <c r="AR100" s="48" t="e">
        <f t="shared" si="41"/>
        <v>#DIV/0!</v>
      </c>
      <c r="AS100" s="48" t="e">
        <f t="shared" si="41"/>
        <v>#DIV/0!</v>
      </c>
      <c r="AT100" s="48" t="e">
        <f t="shared" si="41"/>
        <v>#DIV/0!</v>
      </c>
      <c r="AU100" s="48" t="e">
        <f t="shared" si="41"/>
        <v>#DIV/0!</v>
      </c>
    </row>
    <row r="101" spans="1:47" x14ac:dyDescent="0.2">
      <c r="A101" t="s">
        <v>1336</v>
      </c>
      <c r="B101" s="19">
        <v>517415000</v>
      </c>
      <c r="C101" s="19">
        <v>62512000</v>
      </c>
      <c r="D101" s="19">
        <v>100229000</v>
      </c>
      <c r="E101" s="19">
        <v>148472000</v>
      </c>
      <c r="F101" s="19">
        <v>302411000</v>
      </c>
      <c r="G101" s="19">
        <v>448006000</v>
      </c>
      <c r="H101" s="19">
        <v>474648000</v>
      </c>
      <c r="I101" s="19">
        <v>579720000</v>
      </c>
      <c r="J101" s="19">
        <v>506499000</v>
      </c>
    </row>
    <row r="102" spans="1:47" x14ac:dyDescent="0.2">
      <c r="A102" t="s">
        <v>1358</v>
      </c>
      <c r="B102" s="19">
        <v>-4608000</v>
      </c>
      <c r="C102" s="19">
        <v>-2559000</v>
      </c>
      <c r="D102" s="19">
        <v>-9800000</v>
      </c>
      <c r="E102" s="19">
        <v>-7380000</v>
      </c>
      <c r="F102" s="19">
        <v>-9123000</v>
      </c>
      <c r="G102" s="19">
        <v>-8347000</v>
      </c>
      <c r="H102" s="19">
        <v>-35325000</v>
      </c>
      <c r="I102" s="19">
        <v>-46686000</v>
      </c>
      <c r="J102" s="19">
        <v>-10493000</v>
      </c>
    </row>
    <row r="103" spans="1:47" x14ac:dyDescent="0.2">
      <c r="A103" s="46"/>
      <c r="B103" s="19"/>
      <c r="C103" s="48">
        <f t="shared" ref="C103:AU103" si="42">C102/C$3</f>
        <v>-13.128728326854173</v>
      </c>
      <c r="D103" s="48">
        <f t="shared" si="42"/>
        <v>-8.8093346710273135</v>
      </c>
      <c r="E103" s="48">
        <f t="shared" si="42"/>
        <v>-8.2243852908226316</v>
      </c>
      <c r="F103" s="48">
        <f t="shared" si="42"/>
        <v>-0.11017317282738576</v>
      </c>
      <c r="G103" s="48">
        <f t="shared" si="42"/>
        <v>-6.3228057068408887E-3</v>
      </c>
      <c r="H103" s="48">
        <f t="shared" si="42"/>
        <v>-1.978149710486176E-2</v>
      </c>
      <c r="I103" s="48">
        <f t="shared" si="42"/>
        <v>-1.11327326454784</v>
      </c>
      <c r="J103" s="48">
        <f t="shared" si="42"/>
        <v>-0.15989732924373273</v>
      </c>
      <c r="K103" s="48" t="e">
        <f t="shared" si="42"/>
        <v>#DIV/0!</v>
      </c>
      <c r="L103" s="48" t="e">
        <f t="shared" si="42"/>
        <v>#DIV/0!</v>
      </c>
      <c r="M103" s="48" t="e">
        <f t="shared" si="42"/>
        <v>#DIV/0!</v>
      </c>
      <c r="N103" s="48" t="e">
        <f t="shared" si="42"/>
        <v>#DIV/0!</v>
      </c>
      <c r="O103" s="48" t="e">
        <f t="shared" si="42"/>
        <v>#DIV/0!</v>
      </c>
      <c r="P103" s="48" t="e">
        <f t="shared" si="42"/>
        <v>#DIV/0!</v>
      </c>
      <c r="Q103" s="48" t="e">
        <f t="shared" si="42"/>
        <v>#DIV/0!</v>
      </c>
      <c r="R103" s="48" t="e">
        <f t="shared" si="42"/>
        <v>#DIV/0!</v>
      </c>
      <c r="S103" s="48" t="e">
        <f t="shared" si="42"/>
        <v>#DIV/0!</v>
      </c>
      <c r="T103" s="48" t="e">
        <f t="shared" si="42"/>
        <v>#DIV/0!</v>
      </c>
      <c r="U103" s="48" t="e">
        <f t="shared" si="42"/>
        <v>#DIV/0!</v>
      </c>
      <c r="V103" s="48" t="e">
        <f t="shared" si="42"/>
        <v>#DIV/0!</v>
      </c>
      <c r="W103" s="48" t="e">
        <f t="shared" si="42"/>
        <v>#DIV/0!</v>
      </c>
      <c r="X103" s="48" t="e">
        <f t="shared" si="42"/>
        <v>#DIV/0!</v>
      </c>
      <c r="Y103" s="48" t="e">
        <f t="shared" si="42"/>
        <v>#DIV/0!</v>
      </c>
      <c r="Z103" s="48" t="e">
        <f t="shared" si="42"/>
        <v>#DIV/0!</v>
      </c>
      <c r="AA103" s="48" t="e">
        <f t="shared" si="42"/>
        <v>#DIV/0!</v>
      </c>
      <c r="AB103" s="48" t="e">
        <f t="shared" si="42"/>
        <v>#DIV/0!</v>
      </c>
      <c r="AC103" s="48" t="e">
        <f t="shared" si="42"/>
        <v>#DIV/0!</v>
      </c>
      <c r="AD103" s="48" t="e">
        <f t="shared" si="42"/>
        <v>#DIV/0!</v>
      </c>
      <c r="AE103" s="48" t="e">
        <f t="shared" si="42"/>
        <v>#DIV/0!</v>
      </c>
      <c r="AF103" s="48" t="e">
        <f t="shared" si="42"/>
        <v>#DIV/0!</v>
      </c>
      <c r="AG103" s="48" t="e">
        <f t="shared" si="42"/>
        <v>#DIV/0!</v>
      </c>
      <c r="AH103" s="48" t="e">
        <f t="shared" si="42"/>
        <v>#DIV/0!</v>
      </c>
      <c r="AI103" s="48" t="e">
        <f t="shared" si="42"/>
        <v>#DIV/0!</v>
      </c>
      <c r="AJ103" s="48" t="e">
        <f t="shared" si="42"/>
        <v>#DIV/0!</v>
      </c>
      <c r="AK103" s="48" t="e">
        <f t="shared" si="42"/>
        <v>#DIV/0!</v>
      </c>
      <c r="AL103" s="48" t="e">
        <f t="shared" si="42"/>
        <v>#DIV/0!</v>
      </c>
      <c r="AM103" s="48" t="e">
        <f t="shared" si="42"/>
        <v>#DIV/0!</v>
      </c>
      <c r="AN103" s="48" t="e">
        <f t="shared" si="42"/>
        <v>#DIV/0!</v>
      </c>
      <c r="AO103" s="48" t="e">
        <f t="shared" si="42"/>
        <v>#DIV/0!</v>
      </c>
      <c r="AP103" s="48" t="e">
        <f t="shared" si="42"/>
        <v>#DIV/0!</v>
      </c>
      <c r="AQ103" s="48" t="e">
        <f t="shared" si="42"/>
        <v>#DIV/0!</v>
      </c>
      <c r="AR103" s="48" t="e">
        <f t="shared" si="42"/>
        <v>#DIV/0!</v>
      </c>
      <c r="AS103" s="48" t="e">
        <f t="shared" si="42"/>
        <v>#DIV/0!</v>
      </c>
      <c r="AT103" s="48" t="e">
        <f t="shared" si="42"/>
        <v>#DIV/0!</v>
      </c>
      <c r="AU103" s="48" t="e">
        <f t="shared" si="42"/>
        <v>#DIV/0!</v>
      </c>
    </row>
    <row r="104" spans="1:47" x14ac:dyDescent="0.2">
      <c r="A104" t="s">
        <v>1293</v>
      </c>
      <c r="B104" s="19">
        <v>-597832000</v>
      </c>
      <c r="C104" s="19">
        <v>-81497000</v>
      </c>
      <c r="D104" s="19">
        <v>-118692000</v>
      </c>
      <c r="E104" s="19">
        <v>-177979000</v>
      </c>
      <c r="F104" s="19">
        <v>-296980000</v>
      </c>
      <c r="G104" s="19">
        <v>420751000</v>
      </c>
      <c r="H104" s="19">
        <v>833068000</v>
      </c>
      <c r="I104" s="19">
        <v>-670746000</v>
      </c>
      <c r="J104" s="19">
        <v>-552170000</v>
      </c>
    </row>
    <row r="105" spans="1:47" x14ac:dyDescent="0.2">
      <c r="A105" t="s">
        <v>1295</v>
      </c>
      <c r="B105" s="19">
        <v>54753000</v>
      </c>
      <c r="C105" s="19">
        <v>638000</v>
      </c>
      <c r="D105" s="19">
        <v>2540000</v>
      </c>
      <c r="E105" s="19">
        <v>8511000</v>
      </c>
      <c r="F105" s="19">
        <v>2836000</v>
      </c>
      <c r="G105" s="19">
        <v>439000</v>
      </c>
      <c r="H105" s="19">
        <v>28092000</v>
      </c>
      <c r="I105" s="19">
        <v>86990000</v>
      </c>
      <c r="J105" s="19">
        <v>71809000</v>
      </c>
    </row>
    <row r="106" spans="1:47" x14ac:dyDescent="0.2">
      <c r="A106" t="s">
        <v>1337</v>
      </c>
      <c r="B106" s="19">
        <v>54753000</v>
      </c>
      <c r="C106" s="19">
        <v>638000</v>
      </c>
      <c r="D106" s="19">
        <v>2540000</v>
      </c>
      <c r="E106" s="19">
        <v>8511000</v>
      </c>
      <c r="F106" s="19">
        <v>2836000</v>
      </c>
      <c r="G106" s="19">
        <v>439000</v>
      </c>
      <c r="H106" s="19">
        <v>28092000</v>
      </c>
      <c r="I106" s="19">
        <v>86990000</v>
      </c>
      <c r="J106" s="19">
        <v>71809000</v>
      </c>
    </row>
    <row r="107" spans="1:47" x14ac:dyDescent="0.2">
      <c r="A107" t="s">
        <v>1298</v>
      </c>
      <c r="B107" s="19">
        <v>-6873000</v>
      </c>
      <c r="C107" s="19">
        <v>83000</v>
      </c>
      <c r="D107" s="19">
        <v>-212000</v>
      </c>
      <c r="E107" s="19">
        <v>-5061000</v>
      </c>
      <c r="F107" s="19">
        <v>-4467000</v>
      </c>
      <c r="G107" s="19">
        <v>128612000</v>
      </c>
      <c r="H107" s="19">
        <v>-106880000</v>
      </c>
      <c r="I107" s="19">
        <v>-44438000</v>
      </c>
      <c r="J107" s="19">
        <v>-42744000</v>
      </c>
    </row>
    <row r="108" spans="1:47" x14ac:dyDescent="0.2">
      <c r="A108" t="s">
        <v>1339</v>
      </c>
      <c r="B108" s="19">
        <v>2958000</v>
      </c>
      <c r="G108" s="19">
        <v>138049000</v>
      </c>
      <c r="H108" s="19">
        <v>-111140000</v>
      </c>
      <c r="I108" s="19">
        <v>-21888000</v>
      </c>
      <c r="J108" s="19">
        <v>-5528000</v>
      </c>
    </row>
    <row r="109" spans="1:47" x14ac:dyDescent="0.2">
      <c r="A109" t="s">
        <v>1341</v>
      </c>
      <c r="B109" s="19">
        <v>-8586000</v>
      </c>
      <c r="H109">
        <v>0</v>
      </c>
      <c r="I109" s="19">
        <v>-13559000</v>
      </c>
      <c r="J109" s="19">
        <v>-34995000</v>
      </c>
    </row>
    <row r="110" spans="1:47" x14ac:dyDescent="0.2">
      <c r="A110" t="s">
        <v>1360</v>
      </c>
      <c r="B110" s="19">
        <v>8586000</v>
      </c>
      <c r="H110">
        <v>0</v>
      </c>
      <c r="I110" s="19">
        <v>13559000</v>
      </c>
      <c r="J110" s="19">
        <v>34995000</v>
      </c>
    </row>
    <row r="111" spans="1:47" x14ac:dyDescent="0.2">
      <c r="A111" t="s">
        <v>1344</v>
      </c>
      <c r="B111" s="19">
        <v>-1245000</v>
      </c>
      <c r="C111" s="19">
        <v>83000</v>
      </c>
      <c r="D111" s="19">
        <v>-212000</v>
      </c>
      <c r="E111" s="19">
        <v>-5061000</v>
      </c>
      <c r="F111" s="19">
        <v>-4467000</v>
      </c>
      <c r="G111" s="19">
        <v>-9437000</v>
      </c>
      <c r="H111" s="19">
        <v>4260000</v>
      </c>
      <c r="I111" s="19">
        <v>-8991000</v>
      </c>
      <c r="J111" s="19">
        <v>-2221000</v>
      </c>
    </row>
    <row r="112" spans="1:47" x14ac:dyDescent="0.2">
      <c r="A112" t="s">
        <v>1304</v>
      </c>
      <c r="B112" s="19">
        <v>-549952000</v>
      </c>
      <c r="C112" s="19">
        <v>-80776000</v>
      </c>
      <c r="D112" s="19">
        <v>-116364000</v>
      </c>
      <c r="E112" s="19">
        <v>-174529000</v>
      </c>
      <c r="F112" s="19">
        <v>-298611000</v>
      </c>
      <c r="G112" s="19">
        <v>549802000</v>
      </c>
      <c r="H112" s="19">
        <v>754280000</v>
      </c>
      <c r="I112" s="19">
        <v>-628194000</v>
      </c>
      <c r="J112" s="19">
        <v>-523105000</v>
      </c>
    </row>
    <row r="113" spans="1:47" x14ac:dyDescent="0.2">
      <c r="A113" t="s">
        <v>1305</v>
      </c>
      <c r="B113" s="19">
        <v>277000</v>
      </c>
      <c r="C113" s="19">
        <v>-10924000</v>
      </c>
      <c r="D113" s="19">
        <v>-480000</v>
      </c>
      <c r="E113" s="19">
        <v>154000</v>
      </c>
      <c r="F113" s="19">
        <v>54000</v>
      </c>
      <c r="G113" s="19">
        <v>21218000</v>
      </c>
      <c r="H113" s="19">
        <v>238443000</v>
      </c>
      <c r="I113" s="19">
        <v>-13077000</v>
      </c>
      <c r="J113" s="19">
        <v>-1145000</v>
      </c>
    </row>
    <row r="114" spans="1:47" x14ac:dyDescent="0.2">
      <c r="A114" t="s">
        <v>1306</v>
      </c>
      <c r="B114" s="19">
        <v>-550229000</v>
      </c>
      <c r="C114" s="19">
        <v>-69852000</v>
      </c>
      <c r="D114" s="19">
        <v>-115884000</v>
      </c>
      <c r="E114" s="19">
        <v>-174683000</v>
      </c>
      <c r="F114" s="19">
        <v>-298665000</v>
      </c>
      <c r="G114" s="19">
        <v>528584000</v>
      </c>
      <c r="H114" s="19">
        <v>515837000</v>
      </c>
      <c r="I114" s="19">
        <v>-615061000</v>
      </c>
      <c r="J114" s="19">
        <v>-521960000</v>
      </c>
    </row>
    <row r="115" spans="1:47" x14ac:dyDescent="0.2">
      <c r="A115" t="s">
        <v>1345</v>
      </c>
      <c r="B115" s="19">
        <v>-550229000</v>
      </c>
      <c r="C115" s="19">
        <v>-69852000</v>
      </c>
      <c r="D115" s="19">
        <v>-115884000</v>
      </c>
      <c r="E115" s="19">
        <v>-174683000</v>
      </c>
      <c r="F115" s="19">
        <v>-298665000</v>
      </c>
      <c r="G115" s="19">
        <v>528584000</v>
      </c>
      <c r="H115" s="19">
        <v>515837000</v>
      </c>
      <c r="I115" s="19">
        <v>-615061000</v>
      </c>
      <c r="J115" s="19">
        <v>-521960000</v>
      </c>
    </row>
    <row r="116" spans="1:47" x14ac:dyDescent="0.2">
      <c r="A116" t="s">
        <v>1346</v>
      </c>
      <c r="B116" s="19">
        <v>-550229000</v>
      </c>
      <c r="C116" s="19">
        <v>-69852000</v>
      </c>
      <c r="D116" s="19">
        <v>-115884000</v>
      </c>
      <c r="E116" s="19">
        <v>-174683000</v>
      </c>
      <c r="F116" s="19">
        <v>-298665000</v>
      </c>
      <c r="G116" s="19">
        <v>528584000</v>
      </c>
      <c r="H116" s="19">
        <v>515837000</v>
      </c>
      <c r="I116" s="19">
        <v>-615117000</v>
      </c>
      <c r="J116" s="19">
        <v>-521960000</v>
      </c>
    </row>
    <row r="117" spans="1:47" x14ac:dyDescent="0.2">
      <c r="A117" t="s">
        <v>1347</v>
      </c>
      <c r="B117" s="19">
        <v>-550229000</v>
      </c>
      <c r="C117" s="19">
        <v>-69852000</v>
      </c>
      <c r="D117" s="19">
        <v>-115884000</v>
      </c>
      <c r="E117" s="19">
        <v>-174683000</v>
      </c>
      <c r="F117" s="19">
        <v>-298665000</v>
      </c>
      <c r="G117" s="19">
        <v>528584000</v>
      </c>
      <c r="H117" s="19">
        <v>515837000</v>
      </c>
      <c r="I117" s="19">
        <v>-615117000</v>
      </c>
      <c r="J117" s="19">
        <v>-521960000</v>
      </c>
    </row>
    <row r="118" spans="1:47" x14ac:dyDescent="0.2">
      <c r="A118" t="s">
        <v>1362</v>
      </c>
      <c r="G118">
        <v>0</v>
      </c>
      <c r="H118">
        <v>0</v>
      </c>
      <c r="I118" s="19">
        <v>56000</v>
      </c>
      <c r="J118">
        <v>0</v>
      </c>
    </row>
    <row r="119" spans="1:47" x14ac:dyDescent="0.2">
      <c r="A119" t="s">
        <v>1372</v>
      </c>
      <c r="D119" s="19">
        <v>-95000</v>
      </c>
    </row>
    <row r="120" spans="1:47" x14ac:dyDescent="0.2">
      <c r="A120" s="46" t="s">
        <v>1411</v>
      </c>
      <c r="C120" s="48">
        <f t="shared" ref="C120:AU120" si="43">C119/C$3</f>
        <v>0</v>
      </c>
      <c r="D120" s="48">
        <f t="shared" si="43"/>
        <v>-8.5396611606897418E-2</v>
      </c>
      <c r="E120" s="48">
        <f t="shared" si="43"/>
        <v>0</v>
      </c>
      <c r="F120" s="48">
        <f t="shared" si="43"/>
        <v>0</v>
      </c>
      <c r="G120" s="48">
        <f t="shared" si="43"/>
        <v>0</v>
      </c>
      <c r="H120" s="48">
        <f t="shared" si="43"/>
        <v>0</v>
      </c>
      <c r="I120" s="48">
        <f t="shared" si="43"/>
        <v>0</v>
      </c>
      <c r="J120" s="48">
        <f t="shared" si="43"/>
        <v>0</v>
      </c>
      <c r="K120" s="48" t="e">
        <f t="shared" si="43"/>
        <v>#DIV/0!</v>
      </c>
      <c r="L120" s="48" t="e">
        <f t="shared" si="43"/>
        <v>#DIV/0!</v>
      </c>
      <c r="M120" s="48" t="e">
        <f t="shared" si="43"/>
        <v>#DIV/0!</v>
      </c>
      <c r="N120" s="48" t="e">
        <f t="shared" si="43"/>
        <v>#DIV/0!</v>
      </c>
      <c r="O120" s="48" t="e">
        <f t="shared" si="43"/>
        <v>#DIV/0!</v>
      </c>
      <c r="P120" s="48" t="e">
        <f t="shared" si="43"/>
        <v>#DIV/0!</v>
      </c>
      <c r="Q120" s="48" t="e">
        <f t="shared" si="43"/>
        <v>#DIV/0!</v>
      </c>
      <c r="R120" s="48" t="e">
        <f t="shared" si="43"/>
        <v>#DIV/0!</v>
      </c>
      <c r="S120" s="48" t="e">
        <f t="shared" si="43"/>
        <v>#DIV/0!</v>
      </c>
      <c r="T120" s="48" t="e">
        <f t="shared" si="43"/>
        <v>#DIV/0!</v>
      </c>
      <c r="U120" s="48" t="e">
        <f t="shared" si="43"/>
        <v>#DIV/0!</v>
      </c>
      <c r="V120" s="48" t="e">
        <f t="shared" si="43"/>
        <v>#DIV/0!</v>
      </c>
      <c r="W120" s="48" t="e">
        <f t="shared" si="43"/>
        <v>#DIV/0!</v>
      </c>
      <c r="X120" s="48" t="e">
        <f t="shared" si="43"/>
        <v>#DIV/0!</v>
      </c>
      <c r="Y120" s="48" t="e">
        <f t="shared" si="43"/>
        <v>#DIV/0!</v>
      </c>
      <c r="Z120" s="48" t="e">
        <f t="shared" si="43"/>
        <v>#DIV/0!</v>
      </c>
      <c r="AA120" s="48" t="e">
        <f t="shared" si="43"/>
        <v>#DIV/0!</v>
      </c>
      <c r="AB120" s="48" t="e">
        <f t="shared" si="43"/>
        <v>#DIV/0!</v>
      </c>
      <c r="AC120" s="48" t="e">
        <f t="shared" si="43"/>
        <v>#DIV/0!</v>
      </c>
      <c r="AD120" s="48" t="e">
        <f t="shared" si="43"/>
        <v>#DIV/0!</v>
      </c>
      <c r="AE120" s="48" t="e">
        <f t="shared" si="43"/>
        <v>#DIV/0!</v>
      </c>
      <c r="AF120" s="48" t="e">
        <f t="shared" si="43"/>
        <v>#DIV/0!</v>
      </c>
      <c r="AG120" s="48" t="e">
        <f t="shared" si="43"/>
        <v>#DIV/0!</v>
      </c>
      <c r="AH120" s="48" t="e">
        <f t="shared" si="43"/>
        <v>#DIV/0!</v>
      </c>
      <c r="AI120" s="48" t="e">
        <f t="shared" si="43"/>
        <v>#DIV/0!</v>
      </c>
      <c r="AJ120" s="48" t="e">
        <f t="shared" si="43"/>
        <v>#DIV/0!</v>
      </c>
      <c r="AK120" s="48" t="e">
        <f t="shared" si="43"/>
        <v>#DIV/0!</v>
      </c>
      <c r="AL120" s="48" t="e">
        <f t="shared" si="43"/>
        <v>#DIV/0!</v>
      </c>
      <c r="AM120" s="48" t="e">
        <f t="shared" si="43"/>
        <v>#DIV/0!</v>
      </c>
      <c r="AN120" s="48" t="e">
        <f t="shared" si="43"/>
        <v>#DIV/0!</v>
      </c>
      <c r="AO120" s="48" t="e">
        <f t="shared" si="43"/>
        <v>#DIV/0!</v>
      </c>
      <c r="AP120" s="48" t="e">
        <f t="shared" si="43"/>
        <v>#DIV/0!</v>
      </c>
      <c r="AQ120" s="48" t="e">
        <f t="shared" si="43"/>
        <v>#DIV/0!</v>
      </c>
      <c r="AR120" s="48" t="e">
        <f t="shared" si="43"/>
        <v>#DIV/0!</v>
      </c>
      <c r="AS120" s="48" t="e">
        <f t="shared" si="43"/>
        <v>#DIV/0!</v>
      </c>
      <c r="AT120" s="48" t="e">
        <f t="shared" si="43"/>
        <v>#DIV/0!</v>
      </c>
      <c r="AU120" s="48" t="e">
        <f t="shared" si="43"/>
        <v>#DIV/0!</v>
      </c>
    </row>
    <row r="121" spans="1:47" x14ac:dyDescent="0.2">
      <c r="A121" t="s">
        <v>1312</v>
      </c>
      <c r="B121" s="19">
        <v>-550229000</v>
      </c>
      <c r="C121" s="19">
        <v>-69852000</v>
      </c>
      <c r="D121" s="19">
        <v>-115884000</v>
      </c>
      <c r="E121" s="19">
        <v>-174683000</v>
      </c>
      <c r="F121" s="19">
        <v>-298665000</v>
      </c>
      <c r="G121" s="19">
        <v>528584000</v>
      </c>
      <c r="H121" s="19">
        <v>515837000</v>
      </c>
      <c r="I121" s="19">
        <v>-615061000</v>
      </c>
      <c r="J121" s="19">
        <v>-521960000</v>
      </c>
    </row>
    <row r="122" spans="1:47" x14ac:dyDescent="0.2">
      <c r="A122" t="s">
        <v>1313</v>
      </c>
      <c r="B122">
        <v>-4.01</v>
      </c>
      <c r="C122">
        <v>-0.72099999999999997</v>
      </c>
      <c r="D122">
        <v>-1.196</v>
      </c>
      <c r="E122">
        <v>-5.76</v>
      </c>
      <c r="F122">
        <v>-2.5099999999999998</v>
      </c>
      <c r="G122">
        <v>4.07</v>
      </c>
      <c r="H122">
        <v>3.89</v>
      </c>
      <c r="I122">
        <v>-4.59</v>
      </c>
      <c r="J122">
        <v>-3.83</v>
      </c>
    </row>
    <row r="123" spans="1:47" x14ac:dyDescent="0.2">
      <c r="A123" t="s">
        <v>1314</v>
      </c>
      <c r="B123">
        <v>-4.01</v>
      </c>
      <c r="C123">
        <v>-0.72099999999999997</v>
      </c>
      <c r="D123">
        <v>-1.196</v>
      </c>
      <c r="E123">
        <v>-5.76</v>
      </c>
      <c r="F123">
        <v>-2.5099999999999998</v>
      </c>
      <c r="G123">
        <v>3.96</v>
      </c>
      <c r="H123">
        <v>3.83</v>
      </c>
      <c r="I123">
        <v>-4.59</v>
      </c>
      <c r="J123">
        <v>-3.83</v>
      </c>
    </row>
    <row r="124" spans="1:47" x14ac:dyDescent="0.2">
      <c r="A124" t="s">
        <v>1315</v>
      </c>
      <c r="B124" s="19">
        <v>137348716</v>
      </c>
      <c r="C124" s="19">
        <v>96912507</v>
      </c>
      <c r="D124" s="19">
        <v>96912507</v>
      </c>
      <c r="E124" s="19">
        <v>30349920</v>
      </c>
      <c r="F124" s="19">
        <v>119159424</v>
      </c>
      <c r="G124" s="19">
        <v>129884967</v>
      </c>
      <c r="H124" s="19">
        <v>132606767</v>
      </c>
      <c r="I124" s="19">
        <v>134130924</v>
      </c>
      <c r="J124" s="19">
        <v>136246865</v>
      </c>
    </row>
    <row r="125" spans="1:47" x14ac:dyDescent="0.2">
      <c r="A125" t="s">
        <v>1316</v>
      </c>
      <c r="B125" s="19">
        <v>137348716</v>
      </c>
      <c r="C125" s="19">
        <v>96912507</v>
      </c>
      <c r="D125" s="19">
        <v>96912507</v>
      </c>
      <c r="E125" s="19">
        <v>30349920</v>
      </c>
      <c r="F125" s="19">
        <v>119159424</v>
      </c>
      <c r="G125" s="19">
        <v>133437126</v>
      </c>
      <c r="H125" s="19">
        <v>134810908</v>
      </c>
      <c r="I125" s="19">
        <v>134130924</v>
      </c>
      <c r="J125" s="19">
        <v>136246865</v>
      </c>
    </row>
    <row r="126" spans="1:47" x14ac:dyDescent="0.2">
      <c r="A126" t="s">
        <v>1317</v>
      </c>
      <c r="B126" s="19">
        <v>-606418000</v>
      </c>
      <c r="C126" s="19">
        <v>-81497000</v>
      </c>
      <c r="D126" s="19">
        <v>-118692000</v>
      </c>
      <c r="E126" s="19">
        <v>-177979000</v>
      </c>
      <c r="F126" s="19">
        <v>-296980000</v>
      </c>
      <c r="G126" s="19">
        <v>420751000</v>
      </c>
      <c r="H126" s="19">
        <v>833068000</v>
      </c>
      <c r="I126" s="19">
        <v>-684305000</v>
      </c>
      <c r="J126" s="19">
        <v>-587165000</v>
      </c>
    </row>
    <row r="127" spans="1:47" x14ac:dyDescent="0.2">
      <c r="A127" t="s">
        <v>1318</v>
      </c>
      <c r="B127" s="19">
        <v>612224000</v>
      </c>
      <c r="C127" s="19">
        <v>81646000</v>
      </c>
      <c r="D127" s="19">
        <v>119560000</v>
      </c>
      <c r="E127" s="19">
        <v>178690000</v>
      </c>
      <c r="F127" s="19">
        <v>364225000</v>
      </c>
      <c r="G127" s="19">
        <v>666317000</v>
      </c>
      <c r="H127" s="19">
        <v>747404000</v>
      </c>
      <c r="I127" s="19">
        <v>710240000</v>
      </c>
      <c r="J127" s="19">
        <v>615882000</v>
      </c>
    </row>
    <row r="128" spans="1:47" x14ac:dyDescent="0.2">
      <c r="A128" t="s">
        <v>1319</v>
      </c>
      <c r="B128" s="19">
        <v>-550229000</v>
      </c>
      <c r="C128" s="19">
        <v>-69852000</v>
      </c>
      <c r="D128" s="19">
        <v>-115884000</v>
      </c>
      <c r="E128" s="19">
        <v>-174683000</v>
      </c>
      <c r="F128" s="19">
        <v>-298665000</v>
      </c>
      <c r="G128" s="19">
        <v>528584000</v>
      </c>
      <c r="H128" s="19">
        <v>515837000</v>
      </c>
      <c r="I128" s="19">
        <v>-615061000</v>
      </c>
      <c r="J128" s="19">
        <v>-521960000</v>
      </c>
    </row>
    <row r="129" spans="1:47" x14ac:dyDescent="0.2">
      <c r="A129" t="s">
        <v>1320</v>
      </c>
      <c r="B129" s="19">
        <v>-545782880</v>
      </c>
      <c r="C129" s="19">
        <v>-69852000</v>
      </c>
      <c r="D129" s="19">
        <v>-115884000</v>
      </c>
      <c r="E129" s="19">
        <v>-174683000</v>
      </c>
      <c r="F129" s="19">
        <v>-298665000</v>
      </c>
      <c r="G129" s="19">
        <v>395918911</v>
      </c>
      <c r="H129" s="19">
        <v>591856760</v>
      </c>
      <c r="I129" s="19">
        <v>-580358387</v>
      </c>
      <c r="J129" s="19">
        <v>-481518046</v>
      </c>
    </row>
    <row r="130" spans="1:47" x14ac:dyDescent="0.2">
      <c r="A130" t="s">
        <v>1321</v>
      </c>
      <c r="B130" s="19">
        <v>54753000</v>
      </c>
      <c r="C130" s="19">
        <v>638000</v>
      </c>
      <c r="D130" s="19">
        <v>2540000</v>
      </c>
      <c r="E130" s="19">
        <v>8511000</v>
      </c>
      <c r="F130" s="19">
        <v>2836000</v>
      </c>
      <c r="G130" s="19">
        <v>439000</v>
      </c>
      <c r="H130" s="19">
        <v>28092000</v>
      </c>
      <c r="I130" s="19">
        <v>86990000</v>
      </c>
      <c r="J130" s="19">
        <v>71809000</v>
      </c>
    </row>
    <row r="131" spans="1:47" x14ac:dyDescent="0.2">
      <c r="A131" t="s">
        <v>1323</v>
      </c>
      <c r="B131" s="19">
        <v>54753000</v>
      </c>
      <c r="C131" s="19">
        <v>638000</v>
      </c>
      <c r="D131" s="19">
        <v>2540000</v>
      </c>
      <c r="E131" s="19">
        <v>8511000</v>
      </c>
      <c r="F131" s="19">
        <v>2836000</v>
      </c>
      <c r="G131" s="19">
        <v>439000</v>
      </c>
      <c r="H131" s="19">
        <v>28092000</v>
      </c>
      <c r="I131" s="19">
        <v>86990000</v>
      </c>
      <c r="J131" s="19">
        <v>71809000</v>
      </c>
    </row>
    <row r="132" spans="1:47" x14ac:dyDescent="0.2">
      <c r="A132" t="s">
        <v>1281</v>
      </c>
      <c r="B132" s="19">
        <v>-597832000</v>
      </c>
      <c r="C132" s="19">
        <v>-81497000</v>
      </c>
      <c r="D132" s="19">
        <v>-118692000</v>
      </c>
      <c r="E132" s="19">
        <v>-177979000</v>
      </c>
      <c r="F132" s="19">
        <v>-296980000</v>
      </c>
      <c r="G132" s="19">
        <v>420751000</v>
      </c>
      <c r="H132" s="19">
        <v>833068000</v>
      </c>
      <c r="I132" s="19">
        <v>-670746000</v>
      </c>
      <c r="J132" s="19">
        <v>-552170000</v>
      </c>
    </row>
    <row r="133" spans="1:47" x14ac:dyDescent="0.2">
      <c r="A133" t="s">
        <v>1278</v>
      </c>
      <c r="B133" s="19">
        <v>-586266000</v>
      </c>
      <c r="C133" s="19">
        <v>-81065000</v>
      </c>
      <c r="D133" s="19">
        <v>-115936000</v>
      </c>
      <c r="E133" s="19">
        <v>-173462000</v>
      </c>
      <c r="F133" s="19">
        <v>-291538000</v>
      </c>
      <c r="G133" s="19">
        <v>426562000</v>
      </c>
      <c r="H133" s="19">
        <v>839851000</v>
      </c>
      <c r="I133" s="19">
        <v>-651295000</v>
      </c>
      <c r="J133" s="19">
        <v>-537611000</v>
      </c>
    </row>
    <row r="134" spans="1:47" x14ac:dyDescent="0.2">
      <c r="A134" t="s">
        <v>1364</v>
      </c>
      <c r="B134" s="19">
        <v>745000</v>
      </c>
      <c r="E134">
        <v>0</v>
      </c>
      <c r="F134">
        <v>0</v>
      </c>
      <c r="G134" s="19">
        <v>65865000</v>
      </c>
      <c r="H134" s="19">
        <v>146319000</v>
      </c>
      <c r="I134" s="19">
        <v>2765000</v>
      </c>
      <c r="J134" s="19">
        <v>845000</v>
      </c>
    </row>
    <row r="135" spans="1:47" x14ac:dyDescent="0.2">
      <c r="A135" t="s">
        <v>1324</v>
      </c>
      <c r="B135" s="19">
        <v>11566000</v>
      </c>
      <c r="C135" s="19">
        <v>432000</v>
      </c>
      <c r="D135" s="19">
        <v>2756000</v>
      </c>
      <c r="E135" s="19">
        <v>4517000</v>
      </c>
      <c r="F135" s="19">
        <v>5442000</v>
      </c>
      <c r="G135" s="19">
        <v>5811000</v>
      </c>
      <c r="H135" s="19">
        <v>6783000</v>
      </c>
      <c r="I135" s="19">
        <v>19451000</v>
      </c>
      <c r="J135" s="19">
        <v>14559000</v>
      </c>
    </row>
    <row r="136" spans="1:47" x14ac:dyDescent="0.2">
      <c r="A136" t="s">
        <v>1325</v>
      </c>
      <c r="B136" s="19">
        <v>-550229000</v>
      </c>
      <c r="C136" s="19">
        <v>-69852000</v>
      </c>
      <c r="D136" s="19">
        <v>-115884000</v>
      </c>
      <c r="E136" s="19">
        <v>-174683000</v>
      </c>
      <c r="F136" s="19">
        <v>-298665000</v>
      </c>
      <c r="G136" s="19">
        <v>528584000</v>
      </c>
      <c r="H136" s="19">
        <v>515837000</v>
      </c>
      <c r="I136" s="19">
        <v>-615061000</v>
      </c>
      <c r="J136" s="19">
        <v>-521960000</v>
      </c>
    </row>
    <row r="137" spans="1:47" x14ac:dyDescent="0.2">
      <c r="A137" t="s">
        <v>1326</v>
      </c>
      <c r="B137" s="19">
        <v>-5628000</v>
      </c>
      <c r="G137" s="19">
        <v>138049000</v>
      </c>
      <c r="H137" s="19">
        <v>-111140000</v>
      </c>
      <c r="I137" s="19">
        <v>-35447000</v>
      </c>
      <c r="J137" s="19">
        <v>-40523000</v>
      </c>
    </row>
    <row r="138" spans="1:47" x14ac:dyDescent="0.2">
      <c r="A138" t="s">
        <v>1327</v>
      </c>
      <c r="B138" s="19">
        <v>-5628000</v>
      </c>
      <c r="G138" s="19">
        <v>138049000</v>
      </c>
      <c r="H138" s="19">
        <v>-111140000</v>
      </c>
      <c r="I138" s="19">
        <v>-35447000</v>
      </c>
      <c r="J138" s="19">
        <v>-40523000</v>
      </c>
    </row>
    <row r="139" spans="1:47" x14ac:dyDescent="0.2">
      <c r="A139" t="s">
        <v>1328</v>
      </c>
      <c r="B139" s="19">
        <v>-580638000</v>
      </c>
      <c r="C139" s="19">
        <v>-81065000</v>
      </c>
      <c r="D139" s="19">
        <v>-115936000</v>
      </c>
      <c r="E139" s="19">
        <v>-173462000</v>
      </c>
      <c r="F139" s="19">
        <v>-291538000</v>
      </c>
      <c r="G139" s="19">
        <v>288513000</v>
      </c>
      <c r="H139" s="19">
        <v>950991000</v>
      </c>
      <c r="I139" s="19">
        <v>-615848000</v>
      </c>
      <c r="J139" s="19">
        <v>-497088000</v>
      </c>
    </row>
    <row r="140" spans="1:47" x14ac:dyDescent="0.2">
      <c r="A140" t="s">
        <v>1329</v>
      </c>
      <c r="B140">
        <v>0.21</v>
      </c>
      <c r="C140">
        <v>0.13500000000000001</v>
      </c>
      <c r="D140">
        <v>4.0000000000000001E-3</v>
      </c>
      <c r="E140">
        <v>0.27</v>
      </c>
      <c r="F140">
        <v>0</v>
      </c>
      <c r="G140">
        <v>3.9E-2</v>
      </c>
      <c r="H140">
        <v>0.316</v>
      </c>
      <c r="I140">
        <v>2.1000000000000001E-2</v>
      </c>
      <c r="J140">
        <v>2E-3</v>
      </c>
    </row>
    <row r="141" spans="1:47" x14ac:dyDescent="0.2">
      <c r="A141" t="s">
        <v>1330</v>
      </c>
      <c r="B141" s="19">
        <v>-1181880</v>
      </c>
      <c r="C141">
        <v>0</v>
      </c>
      <c r="D141">
        <v>0</v>
      </c>
      <c r="E141">
        <v>0</v>
      </c>
      <c r="F141">
        <v>0</v>
      </c>
      <c r="G141" s="19">
        <v>5383911</v>
      </c>
      <c r="H141" s="19">
        <v>-35120240</v>
      </c>
      <c r="I141" s="19">
        <v>-744387</v>
      </c>
      <c r="J141" s="19">
        <v>-81046</v>
      </c>
    </row>
    <row r="143" spans="1:47" x14ac:dyDescent="0.2">
      <c r="A143" t="s">
        <v>1331</v>
      </c>
      <c r="B143">
        <v>3938000</v>
      </c>
      <c r="C143">
        <v>271182</v>
      </c>
      <c r="D143">
        <v>24978000</v>
      </c>
      <c r="E143">
        <v>449244000</v>
      </c>
      <c r="F143">
        <v>529474000</v>
      </c>
      <c r="G143">
        <v>100331000</v>
      </c>
      <c r="H143">
        <v>34761000</v>
      </c>
      <c r="I143">
        <v>7480000</v>
      </c>
      <c r="J143">
        <v>4388000</v>
      </c>
    </row>
    <row r="144" spans="1:47" x14ac:dyDescent="0.2">
      <c r="A144" s="46" t="s">
        <v>1412</v>
      </c>
      <c r="B144" s="19"/>
      <c r="C144" s="48">
        <f t="shared" ref="C144:AU144" si="44">IFERROR(C143/C$3,0)</f>
        <v>1.3912758128694678</v>
      </c>
      <c r="D144" s="48">
        <f t="shared" si="44"/>
        <v>22.453016470706146</v>
      </c>
      <c r="E144" s="48">
        <f t="shared" si="44"/>
        <v>500.64440997158846</v>
      </c>
      <c r="F144" s="48">
        <f t="shared" si="44"/>
        <v>6.3941500065337333</v>
      </c>
      <c r="G144" s="48">
        <f t="shared" si="44"/>
        <v>7.600017004589113E-2</v>
      </c>
      <c r="H144" s="48">
        <f t="shared" si="44"/>
        <v>1.9465665134100484E-2</v>
      </c>
      <c r="I144" s="48">
        <f t="shared" si="44"/>
        <v>0.17836790512825781</v>
      </c>
      <c r="J144" s="48">
        <f t="shared" si="44"/>
        <v>6.686643292876196E-2</v>
      </c>
      <c r="K144" s="48">
        <f t="shared" si="44"/>
        <v>0</v>
      </c>
      <c r="L144" s="48">
        <f t="shared" si="44"/>
        <v>0</v>
      </c>
      <c r="M144" s="48">
        <f t="shared" si="44"/>
        <v>0</v>
      </c>
      <c r="N144" s="48">
        <f t="shared" si="44"/>
        <v>0</v>
      </c>
      <c r="O144" s="48">
        <f t="shared" si="44"/>
        <v>0</v>
      </c>
      <c r="P144" s="48">
        <f t="shared" si="44"/>
        <v>0</v>
      </c>
      <c r="Q144" s="48">
        <f t="shared" si="44"/>
        <v>0</v>
      </c>
      <c r="R144" s="48">
        <f t="shared" si="44"/>
        <v>0</v>
      </c>
      <c r="S144" s="48">
        <f t="shared" si="44"/>
        <v>0</v>
      </c>
      <c r="T144" s="48">
        <f t="shared" si="44"/>
        <v>0</v>
      </c>
      <c r="U144" s="48">
        <f t="shared" si="44"/>
        <v>0</v>
      </c>
      <c r="V144" s="48">
        <f t="shared" si="44"/>
        <v>0</v>
      </c>
      <c r="W144" s="48">
        <f t="shared" si="44"/>
        <v>0</v>
      </c>
      <c r="X144" s="48">
        <f t="shared" si="44"/>
        <v>0</v>
      </c>
      <c r="Y144" s="48">
        <f t="shared" si="44"/>
        <v>0</v>
      </c>
      <c r="Z144" s="48">
        <f t="shared" si="44"/>
        <v>0</v>
      </c>
      <c r="AA144" s="48">
        <f t="shared" si="44"/>
        <v>0</v>
      </c>
      <c r="AB144" s="48">
        <f t="shared" si="44"/>
        <v>0</v>
      </c>
      <c r="AC144" s="48">
        <f t="shared" si="44"/>
        <v>0</v>
      </c>
      <c r="AD144" s="48">
        <f t="shared" si="44"/>
        <v>0</v>
      </c>
      <c r="AE144" s="48">
        <f t="shared" si="44"/>
        <v>0</v>
      </c>
      <c r="AF144" s="48">
        <f t="shared" si="44"/>
        <v>0</v>
      </c>
      <c r="AG144" s="48">
        <f t="shared" si="44"/>
        <v>0</v>
      </c>
      <c r="AH144" s="48">
        <f t="shared" si="44"/>
        <v>0</v>
      </c>
      <c r="AI144" s="48">
        <f t="shared" si="44"/>
        <v>0</v>
      </c>
      <c r="AJ144" s="48">
        <f t="shared" si="44"/>
        <v>0</v>
      </c>
      <c r="AK144" s="48">
        <f t="shared" si="44"/>
        <v>0</v>
      </c>
      <c r="AL144" s="48">
        <f t="shared" si="44"/>
        <v>0</v>
      </c>
      <c r="AM144" s="48">
        <f t="shared" si="44"/>
        <v>0</v>
      </c>
      <c r="AN144" s="48">
        <f t="shared" si="44"/>
        <v>0</v>
      </c>
      <c r="AO144" s="48">
        <f t="shared" si="44"/>
        <v>0</v>
      </c>
      <c r="AP144" s="48">
        <f t="shared" si="44"/>
        <v>0</v>
      </c>
      <c r="AQ144" s="48">
        <f t="shared" si="44"/>
        <v>0</v>
      </c>
      <c r="AR144" s="48">
        <f t="shared" si="44"/>
        <v>0</v>
      </c>
      <c r="AS144" s="48">
        <f t="shared" si="44"/>
        <v>0</v>
      </c>
      <c r="AT144" s="48">
        <f t="shared" si="44"/>
        <v>0</v>
      </c>
      <c r="AU144" s="48">
        <f t="shared" si="44"/>
        <v>0</v>
      </c>
    </row>
    <row r="145" spans="1:47" ht="18" x14ac:dyDescent="0.2">
      <c r="A145" s="22"/>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sheetData>
  <sortState xmlns:xlrd2="http://schemas.microsoft.com/office/spreadsheetml/2017/richdata2" columnSort="1" ref="C1:J58">
    <sortCondition ref="C1:J1"/>
  </sortState>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E323-EF3E-6E4F-827A-64E78D0A5290}">
  <dimension ref="A1:AU153"/>
  <sheetViews>
    <sheetView workbookViewId="0"/>
  </sheetViews>
  <sheetFormatPr baseColWidth="10" defaultRowHeight="16" x14ac:dyDescent="0.2"/>
  <sheetData>
    <row r="1" spans="1:47" x14ac:dyDescent="0.2">
      <c r="A1" t="s">
        <v>1283</v>
      </c>
      <c r="B1" t="s">
        <v>1284</v>
      </c>
      <c r="C1" s="17">
        <v>42004</v>
      </c>
      <c r="D1" s="17">
        <v>42369</v>
      </c>
      <c r="E1" s="17">
        <v>42735</v>
      </c>
      <c r="F1" s="17">
        <v>43100</v>
      </c>
      <c r="G1" s="17">
        <v>43465</v>
      </c>
      <c r="H1" s="17">
        <v>43830</v>
      </c>
      <c r="I1" s="17">
        <v>44196</v>
      </c>
      <c r="J1" s="17">
        <v>44561</v>
      </c>
      <c r="K1" s="17">
        <v>44926</v>
      </c>
      <c r="L1" s="17">
        <v>45291</v>
      </c>
      <c r="M1" s="17">
        <v>45657</v>
      </c>
    </row>
    <row r="2" spans="1:47" x14ac:dyDescent="0.2">
      <c r="C2" s="41">
        <v>1.3604586837045582</v>
      </c>
      <c r="D2" s="41">
        <v>1.3592353718698755</v>
      </c>
      <c r="E2" s="41">
        <v>1.3408655143236416</v>
      </c>
      <c r="F2" s="41">
        <v>1.3081614773889187</v>
      </c>
      <c r="G2" s="41">
        <v>1.2816317011746046</v>
      </c>
      <c r="H2" s="41">
        <v>1.2620696220330916</v>
      </c>
      <c r="I2" s="41">
        <v>1.231407573454085</v>
      </c>
      <c r="J2" s="41">
        <v>1.2144058909803599</v>
      </c>
      <c r="K2" s="41">
        <v>1.1298901106999999</v>
      </c>
      <c r="L2" s="41">
        <v>1.0618269999999999</v>
      </c>
      <c r="M2" s="41">
        <v>1.03</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23560985.935992423</v>
      </c>
      <c r="E3">
        <f t="shared" si="0"/>
        <v>19067107.613682184</v>
      </c>
      <c r="F3">
        <f t="shared" si="0"/>
        <v>13258216.573336691</v>
      </c>
      <c r="G3">
        <f t="shared" si="0"/>
        <v>9764751.9312493131</v>
      </c>
      <c r="H3">
        <f t="shared" si="0"/>
        <v>131748709.91365646</v>
      </c>
      <c r="I3">
        <f t="shared" si="0"/>
        <v>210728315.23005065</v>
      </c>
      <c r="J3">
        <f t="shared" si="0"/>
        <v>45436996.411030166</v>
      </c>
      <c r="K3">
        <f t="shared" ref="K3:AU3" si="1">K2*K90</f>
        <v>46220414.758404896</v>
      </c>
      <c r="L3">
        <f t="shared" si="1"/>
        <v>265465244.61599997</v>
      </c>
      <c r="M3">
        <f t="shared" si="1"/>
        <v>82401030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M4" si="2">C$2*C91</f>
        <v>0</v>
      </c>
      <c r="D4">
        <f t="shared" si="2"/>
        <v>23560985.935992423</v>
      </c>
      <c r="E4">
        <f t="shared" si="2"/>
        <v>19067107.613682184</v>
      </c>
      <c r="F4">
        <f t="shared" si="2"/>
        <v>13258216.573336691</v>
      </c>
      <c r="G4">
        <f t="shared" si="2"/>
        <v>9764751.9312493131</v>
      </c>
      <c r="H4">
        <f t="shared" si="2"/>
        <v>131748709.91365646</v>
      </c>
      <c r="I4">
        <f t="shared" si="2"/>
        <v>210728315.23005065</v>
      </c>
      <c r="J4">
        <f t="shared" si="2"/>
        <v>45436996.411030166</v>
      </c>
      <c r="K4">
        <f t="shared" si="2"/>
        <v>46220414.758404896</v>
      </c>
      <c r="L4">
        <f t="shared" si="2"/>
        <v>265465244.61599997</v>
      </c>
      <c r="M4">
        <f t="shared" si="2"/>
        <v>82401030</v>
      </c>
    </row>
    <row r="5" spans="1:47" x14ac:dyDescent="0.2">
      <c r="A5" t="s">
        <v>1349</v>
      </c>
      <c r="C5">
        <f t="shared" ref="C5:M5" si="3">C$2*C92</f>
        <v>0</v>
      </c>
      <c r="D5">
        <f t="shared" si="3"/>
        <v>0</v>
      </c>
      <c r="E5">
        <f t="shared" si="3"/>
        <v>0</v>
      </c>
      <c r="F5">
        <f t="shared" si="3"/>
        <v>0</v>
      </c>
      <c r="G5">
        <f t="shared" si="3"/>
        <v>0</v>
      </c>
      <c r="H5">
        <f t="shared" si="3"/>
        <v>0</v>
      </c>
      <c r="I5">
        <f t="shared" si="3"/>
        <v>0</v>
      </c>
      <c r="J5">
        <f t="shared" si="3"/>
        <v>0</v>
      </c>
      <c r="K5">
        <f t="shared" si="3"/>
        <v>0</v>
      </c>
      <c r="L5">
        <f t="shared" si="3"/>
        <v>0</v>
      </c>
      <c r="M5">
        <f t="shared" si="3"/>
        <v>0</v>
      </c>
    </row>
    <row r="6" spans="1:47" x14ac:dyDescent="0.2">
      <c r="A6" t="s">
        <v>1350</v>
      </c>
      <c r="C6">
        <f t="shared" ref="C6:M6" si="4">C$2*C93</f>
        <v>0</v>
      </c>
      <c r="D6">
        <f t="shared" si="4"/>
        <v>0</v>
      </c>
      <c r="E6">
        <f t="shared" si="4"/>
        <v>0</v>
      </c>
      <c r="F6">
        <f t="shared" si="4"/>
        <v>0</v>
      </c>
      <c r="G6">
        <f t="shared" si="4"/>
        <v>0</v>
      </c>
      <c r="H6">
        <f t="shared" si="4"/>
        <v>0</v>
      </c>
      <c r="I6">
        <f t="shared" si="4"/>
        <v>0</v>
      </c>
      <c r="J6">
        <f t="shared" si="4"/>
        <v>0</v>
      </c>
      <c r="K6">
        <f t="shared" si="4"/>
        <v>0</v>
      </c>
      <c r="L6">
        <f t="shared" si="4"/>
        <v>0</v>
      </c>
      <c r="M6">
        <f t="shared" si="4"/>
        <v>0</v>
      </c>
    </row>
    <row r="7" spans="1:47" x14ac:dyDescent="0.2">
      <c r="A7" t="s">
        <v>1287</v>
      </c>
      <c r="C7">
        <f t="shared" ref="C7:M7" si="5">C$2*C94</f>
        <v>19545709.908783387</v>
      </c>
      <c r="D7">
        <f t="shared" si="5"/>
        <v>51090939.157844879</v>
      </c>
      <c r="E7">
        <f t="shared" si="5"/>
        <v>74443512.489734262</v>
      </c>
      <c r="F7">
        <f t="shared" si="5"/>
        <v>107266624.82293656</v>
      </c>
      <c r="G7">
        <f t="shared" si="5"/>
        <v>126514991.74974991</v>
      </c>
      <c r="H7">
        <f t="shared" si="5"/>
        <v>196971205.91070461</v>
      </c>
      <c r="I7">
        <f t="shared" si="5"/>
        <v>177007450.23858401</v>
      </c>
      <c r="J7">
        <f t="shared" si="5"/>
        <v>134839129.29322231</v>
      </c>
      <c r="K7">
        <f t="shared" si="5"/>
        <v>103660638.3160608</v>
      </c>
      <c r="L7">
        <f t="shared" si="5"/>
        <v>135907485.03799999</v>
      </c>
      <c r="M7">
        <f t="shared" si="5"/>
        <v>168186640</v>
      </c>
    </row>
    <row r="8" spans="1:47" x14ac:dyDescent="0.2">
      <c r="A8" s="46" t="s">
        <v>1408</v>
      </c>
      <c r="C8" t="e">
        <f t="shared" ref="C8:M8" si="6">C$2*C95</f>
        <v>#DIV/0!</v>
      </c>
      <c r="D8">
        <f t="shared" si="6"/>
        <v>2.1684550594207912</v>
      </c>
      <c r="E8">
        <f t="shared" si="6"/>
        <v>3.9042897327707453</v>
      </c>
      <c r="F8">
        <f t="shared" si="6"/>
        <v>8.0905772076961036</v>
      </c>
      <c r="G8">
        <f t="shared" si="6"/>
        <v>12.956293476834229</v>
      </c>
      <c r="H8">
        <f t="shared" si="6"/>
        <v>1.4950522554626358</v>
      </c>
      <c r="I8">
        <f t="shared" si="6"/>
        <v>0.83997943060165503</v>
      </c>
      <c r="J8">
        <f t="shared" si="6"/>
        <v>2.9676065749031135</v>
      </c>
      <c r="K8">
        <f t="shared" si="6"/>
        <v>2.2427457403378397</v>
      </c>
      <c r="L8">
        <f t="shared" si="6"/>
        <v>0.51195961729224659</v>
      </c>
      <c r="M8">
        <f t="shared" si="6"/>
        <v>2.0410744865689177</v>
      </c>
    </row>
    <row r="9" spans="1:47" x14ac:dyDescent="0.2">
      <c r="A9" t="s">
        <v>1333</v>
      </c>
      <c r="C9">
        <f t="shared" ref="C9:M9" si="7">C$2*C96</f>
        <v>7440348.5411802288</v>
      </c>
      <c r="D9">
        <f t="shared" si="7"/>
        <v>13468663.299858596</v>
      </c>
      <c r="E9">
        <f t="shared" si="7"/>
        <v>17793285.375074726</v>
      </c>
      <c r="F9">
        <f t="shared" si="7"/>
        <v>25820491.24070248</v>
      </c>
      <c r="G9">
        <f t="shared" si="7"/>
        <v>43330686.185012206</v>
      </c>
      <c r="H9">
        <f t="shared" si="7"/>
        <v>45857299.716572382</v>
      </c>
      <c r="I9">
        <f t="shared" si="7"/>
        <v>43088182.402731888</v>
      </c>
      <c r="J9">
        <f t="shared" si="7"/>
        <v>45231761.815454483</v>
      </c>
      <c r="K9">
        <f t="shared" si="7"/>
        <v>35003995.629485995</v>
      </c>
      <c r="L9">
        <f t="shared" si="7"/>
        <v>38036766.793999992</v>
      </c>
      <c r="M9">
        <f t="shared" si="7"/>
        <v>36997600</v>
      </c>
    </row>
    <row r="10" spans="1:47" x14ac:dyDescent="0.2">
      <c r="A10" s="46" t="s">
        <v>1409</v>
      </c>
      <c r="C10" t="e">
        <f t="shared" ref="C10:M10" si="8">C$2*C97</f>
        <v>#DIV/0!</v>
      </c>
      <c r="D10">
        <f t="shared" si="8"/>
        <v>0.57165109034267902</v>
      </c>
      <c r="E10">
        <f t="shared" si="8"/>
        <v>0.93319268635724328</v>
      </c>
      <c r="F10">
        <f t="shared" si="8"/>
        <v>1.9475086334484462</v>
      </c>
      <c r="G10">
        <f t="shared" si="8"/>
        <v>4.4374589841186509</v>
      </c>
      <c r="H10">
        <f t="shared" si="8"/>
        <v>0.3480664041919323</v>
      </c>
      <c r="I10">
        <f t="shared" si="8"/>
        <v>0.20447267542424383</v>
      </c>
      <c r="J10">
        <f t="shared" si="8"/>
        <v>0.99548309501536814</v>
      </c>
      <c r="K10">
        <f t="shared" si="8"/>
        <v>0.75732759674383354</v>
      </c>
      <c r="L10">
        <f t="shared" si="8"/>
        <v>0.14328341493072219</v>
      </c>
      <c r="M10">
        <f t="shared" si="8"/>
        <v>0.44899438757015542</v>
      </c>
    </row>
    <row r="11" spans="1:47" x14ac:dyDescent="0.2">
      <c r="A11" t="s">
        <v>1334</v>
      </c>
      <c r="C11">
        <f t="shared" ref="C11:M11" si="9">C$2*C98</f>
        <v>7440348.5411802288</v>
      </c>
      <c r="D11">
        <f t="shared" si="9"/>
        <v>13468663.299858596</v>
      </c>
      <c r="E11">
        <f t="shared" si="9"/>
        <v>17793285.375074726</v>
      </c>
      <c r="F11">
        <f t="shared" si="9"/>
        <v>25820491.24070248</v>
      </c>
      <c r="G11">
        <f t="shared" si="9"/>
        <v>43330686.185012206</v>
      </c>
      <c r="H11">
        <f t="shared" si="9"/>
        <v>45857299.716572382</v>
      </c>
      <c r="I11">
        <f t="shared" si="9"/>
        <v>43088182.402731888</v>
      </c>
      <c r="J11">
        <f t="shared" si="9"/>
        <v>45231761.815454483</v>
      </c>
      <c r="K11">
        <f t="shared" si="9"/>
        <v>35003995.629485995</v>
      </c>
      <c r="L11">
        <f t="shared" si="9"/>
        <v>38036766.793999992</v>
      </c>
      <c r="M11">
        <f t="shared" si="9"/>
        <v>36997600</v>
      </c>
    </row>
    <row r="12" spans="1:47" x14ac:dyDescent="0.2">
      <c r="A12" t="s">
        <v>1335</v>
      </c>
      <c r="C12">
        <f t="shared" ref="C12:M12" si="10">C$2*C99</f>
        <v>7440348.5411802288</v>
      </c>
      <c r="D12">
        <f t="shared" si="10"/>
        <v>13468663.299858596</v>
      </c>
      <c r="E12">
        <f t="shared" si="10"/>
        <v>17793285.375074726</v>
      </c>
      <c r="F12">
        <f t="shared" si="10"/>
        <v>25820491.24070248</v>
      </c>
      <c r="G12">
        <f t="shared" si="10"/>
        <v>43330686.185012206</v>
      </c>
      <c r="H12">
        <f t="shared" si="10"/>
        <v>45857299.716572382</v>
      </c>
      <c r="I12">
        <f t="shared" si="10"/>
        <v>43088182.402731888</v>
      </c>
      <c r="J12">
        <f t="shared" si="10"/>
        <v>45231761.815454483</v>
      </c>
      <c r="K12">
        <f t="shared" si="10"/>
        <v>35003995.629485995</v>
      </c>
      <c r="L12">
        <f t="shared" si="10"/>
        <v>38036766.793999992</v>
      </c>
      <c r="M12">
        <f t="shared" si="10"/>
        <v>36997600</v>
      </c>
    </row>
    <row r="13" spans="1:47" x14ac:dyDescent="0.2">
      <c r="A13" s="46" t="s">
        <v>1410</v>
      </c>
      <c r="C13" t="e">
        <f t="shared" ref="C13:M13" si="11">C$2*C100</f>
        <v>#DIV/0!</v>
      </c>
      <c r="D13">
        <f t="shared" si="11"/>
        <v>0.57165109034267902</v>
      </c>
      <c r="E13">
        <f t="shared" si="11"/>
        <v>0.93319268635724328</v>
      </c>
      <c r="F13">
        <f t="shared" si="11"/>
        <v>1.9475086334484462</v>
      </c>
      <c r="G13">
        <f t="shared" si="11"/>
        <v>4.4374589841186509</v>
      </c>
      <c r="H13">
        <f t="shared" si="11"/>
        <v>0.3480664041919323</v>
      </c>
      <c r="I13">
        <f t="shared" si="11"/>
        <v>0.20447267542424383</v>
      </c>
      <c r="J13">
        <f t="shared" si="11"/>
        <v>0.99548309501536814</v>
      </c>
      <c r="K13">
        <f t="shared" si="11"/>
        <v>0.75732759674383354</v>
      </c>
      <c r="L13">
        <f t="shared" si="11"/>
        <v>0.14328341493072219</v>
      </c>
      <c r="M13">
        <f t="shared" si="11"/>
        <v>0.44899438757015542</v>
      </c>
    </row>
    <row r="14" spans="1:47" x14ac:dyDescent="0.2">
      <c r="A14" t="s">
        <v>1336</v>
      </c>
      <c r="C14">
        <f t="shared" ref="C14:M14" si="12">C$2*C101</f>
        <v>12105361.367603159</v>
      </c>
      <c r="D14">
        <f t="shared" si="12"/>
        <v>37622275.857986286</v>
      </c>
      <c r="E14">
        <f t="shared" si="12"/>
        <v>56650227.114659533</v>
      </c>
      <c r="F14">
        <f t="shared" si="12"/>
        <v>81446133.582234085</v>
      </c>
      <c r="G14">
        <f t="shared" si="12"/>
        <v>83184305.564737707</v>
      </c>
      <c r="H14">
        <f t="shared" si="12"/>
        <v>151113906.19413221</v>
      </c>
      <c r="I14">
        <f t="shared" si="12"/>
        <v>133919267.8358521</v>
      </c>
      <c r="J14">
        <f t="shared" si="12"/>
        <v>89607367.47776781</v>
      </c>
      <c r="K14">
        <f t="shared" si="12"/>
        <v>68656642.686574787</v>
      </c>
      <c r="L14">
        <f t="shared" si="12"/>
        <v>97870718.243999988</v>
      </c>
      <c r="M14">
        <f t="shared" si="12"/>
        <v>131189040</v>
      </c>
    </row>
    <row r="15" spans="1:47" x14ac:dyDescent="0.2">
      <c r="A15" t="s">
        <v>1293</v>
      </c>
      <c r="C15">
        <f t="shared" ref="C15:M15" si="13">C$2*C102</f>
        <v>-19545709.908783387</v>
      </c>
      <c r="D15">
        <f t="shared" si="13"/>
        <v>-27529953.221852459</v>
      </c>
      <c r="E15">
        <f t="shared" si="13"/>
        <v>-55376404.876052074</v>
      </c>
      <c r="F15">
        <f t="shared" si="13"/>
        <v>-94008408.249599874</v>
      </c>
      <c r="G15">
        <f t="shared" si="13"/>
        <v>-116750239.81850061</v>
      </c>
      <c r="H15">
        <f t="shared" si="13"/>
        <v>-65222495.99704814</v>
      </c>
      <c r="I15">
        <f t="shared" si="13"/>
        <v>33720864.991466664</v>
      </c>
      <c r="J15">
        <f t="shared" si="13"/>
        <v>-89402132.882192135</v>
      </c>
      <c r="K15">
        <f t="shared" si="13"/>
        <v>-57440223.557655893</v>
      </c>
      <c r="L15">
        <f t="shared" si="13"/>
        <v>129557759.57799998</v>
      </c>
      <c r="M15">
        <f t="shared" si="13"/>
        <v>-85785610</v>
      </c>
    </row>
    <row r="16" spans="1:47" x14ac:dyDescent="0.2">
      <c r="A16" s="46"/>
      <c r="C16" t="e">
        <f t="shared" ref="C16:M16" si="14">C$2*C103</f>
        <v>#DIV/0!</v>
      </c>
      <c r="D16">
        <f t="shared" si="14"/>
        <v>-1.1684550594207914</v>
      </c>
      <c r="E16">
        <f t="shared" si="14"/>
        <v>-2.9042897327707453</v>
      </c>
      <c r="F16">
        <f t="shared" si="14"/>
        <v>-7.0905772076961027</v>
      </c>
      <c r="G16">
        <f t="shared" si="14"/>
        <v>-11.956293476834229</v>
      </c>
      <c r="H16">
        <f t="shared" si="14"/>
        <v>-0.49505225546263565</v>
      </c>
      <c r="I16">
        <f t="shared" si="14"/>
        <v>0.16002056939834511</v>
      </c>
      <c r="J16">
        <f t="shared" si="14"/>
        <v>-1.9676065749031137</v>
      </c>
      <c r="K16">
        <f t="shared" si="14"/>
        <v>-1.2427457403378395</v>
      </c>
      <c r="L16">
        <f t="shared" si="14"/>
        <v>0.48804038270775335</v>
      </c>
      <c r="M16">
        <f t="shared" si="14"/>
        <v>-1.0410744865689181</v>
      </c>
    </row>
    <row r="17" spans="1:13" x14ac:dyDescent="0.2">
      <c r="A17" t="s">
        <v>1295</v>
      </c>
      <c r="C17">
        <f t="shared" ref="C17:M17" si="15">C$2*C104</f>
        <v>-1360.4586837045583</v>
      </c>
      <c r="D17">
        <f t="shared" si="15"/>
        <v>451266.14346079866</v>
      </c>
      <c r="E17">
        <f t="shared" si="15"/>
        <v>1308684.7419798742</v>
      </c>
      <c r="F17">
        <f t="shared" si="15"/>
        <v>1605114.1327562034</v>
      </c>
      <c r="G17">
        <f t="shared" si="15"/>
        <v>4242200.9308879413</v>
      </c>
      <c r="H17">
        <f t="shared" si="15"/>
        <v>8149183.5494676726</v>
      </c>
      <c r="I17">
        <f t="shared" si="15"/>
        <v>2042905.1643603269</v>
      </c>
      <c r="J17">
        <f t="shared" si="15"/>
        <v>-473618.29748234036</v>
      </c>
      <c r="K17">
        <f t="shared" si="15"/>
        <v>2024763.0783743998</v>
      </c>
      <c r="L17">
        <f t="shared" si="15"/>
        <v>12445674.266999999</v>
      </c>
      <c r="M17">
        <f t="shared" si="15"/>
        <v>18877840</v>
      </c>
    </row>
    <row r="18" spans="1:13" x14ac:dyDescent="0.2">
      <c r="A18" t="s">
        <v>1337</v>
      </c>
      <c r="C18">
        <f t="shared" ref="C18:M18" si="16">C$2*C105</f>
        <v>0</v>
      </c>
      <c r="D18">
        <f t="shared" si="16"/>
        <v>451266.14346079866</v>
      </c>
      <c r="E18">
        <f t="shared" si="16"/>
        <v>0</v>
      </c>
      <c r="F18">
        <f t="shared" si="16"/>
        <v>1605114.1327562034</v>
      </c>
      <c r="G18">
        <f t="shared" si="16"/>
        <v>4242200.9308879413</v>
      </c>
      <c r="H18">
        <f t="shared" si="16"/>
        <v>8149183.5494676726</v>
      </c>
      <c r="I18">
        <f t="shared" si="16"/>
        <v>2042905.1643603269</v>
      </c>
      <c r="J18">
        <f t="shared" si="16"/>
        <v>0</v>
      </c>
      <c r="K18">
        <f t="shared" si="16"/>
        <v>0</v>
      </c>
      <c r="L18">
        <f t="shared" si="16"/>
        <v>0</v>
      </c>
      <c r="M18">
        <f t="shared" si="16"/>
        <v>0</v>
      </c>
    </row>
    <row r="19" spans="1:13" x14ac:dyDescent="0.2">
      <c r="A19" t="s">
        <v>1359</v>
      </c>
      <c r="C19">
        <f t="shared" ref="C19:M19" si="17">C$2*C106</f>
        <v>1360.4586837045583</v>
      </c>
      <c r="D19">
        <f t="shared" si="17"/>
        <v>-451266.14346079866</v>
      </c>
      <c r="E19">
        <f t="shared" si="17"/>
        <v>-1308684.7419798742</v>
      </c>
      <c r="F19">
        <f t="shared" si="17"/>
        <v>-1605114.1327562034</v>
      </c>
      <c r="G19">
        <f t="shared" si="17"/>
        <v>-4242200.9308879413</v>
      </c>
      <c r="H19">
        <f t="shared" si="17"/>
        <v>-8149183.5494676726</v>
      </c>
      <c r="I19">
        <f t="shared" si="17"/>
        <v>-2042905.1643603269</v>
      </c>
      <c r="J19">
        <f t="shared" si="17"/>
        <v>473618.29748234036</v>
      </c>
      <c r="K19">
        <f t="shared" si="17"/>
        <v>-2024763.0783743998</v>
      </c>
      <c r="L19">
        <f t="shared" si="17"/>
        <v>-12445674.266999999</v>
      </c>
      <c r="M19">
        <f t="shared" si="17"/>
        <v>-18877840</v>
      </c>
    </row>
    <row r="20" spans="1:13" x14ac:dyDescent="0.2">
      <c r="A20" t="s">
        <v>1298</v>
      </c>
      <c r="C20">
        <f t="shared" ref="C20:M20" si="18">C$2*C107</f>
        <v>-2651533.9745401843</v>
      </c>
      <c r="D20">
        <f t="shared" si="18"/>
        <v>-13252544.875731286</v>
      </c>
      <c r="E20">
        <f t="shared" si="18"/>
        <v>244037.52360690277</v>
      </c>
      <c r="F20">
        <f t="shared" si="18"/>
        <v>-81106.011598112964</v>
      </c>
      <c r="G20">
        <f t="shared" si="18"/>
        <v>-875354.45190225495</v>
      </c>
      <c r="H20">
        <f t="shared" si="18"/>
        <v>2050863.1358037738</v>
      </c>
      <c r="I20">
        <f t="shared" si="18"/>
        <v>9479375.5004495457</v>
      </c>
      <c r="J20">
        <f t="shared" si="18"/>
        <v>3413694.9595457916</v>
      </c>
      <c r="K20">
        <f t="shared" si="18"/>
        <v>2997598.4636870995</v>
      </c>
      <c r="L20">
        <f t="shared" si="18"/>
        <v>3185.4809999999998</v>
      </c>
      <c r="M20">
        <f t="shared" si="18"/>
        <v>640660</v>
      </c>
    </row>
    <row r="21" spans="1:13" x14ac:dyDescent="0.2">
      <c r="A21" t="s">
        <v>1344</v>
      </c>
      <c r="C21">
        <f t="shared" ref="C21:M21" si="19">C$2*C108</f>
        <v>-2651533.9745401843</v>
      </c>
      <c r="D21">
        <f t="shared" si="19"/>
        <v>-13252544.875731286</v>
      </c>
      <c r="E21">
        <f t="shared" si="19"/>
        <v>244037.52360690277</v>
      </c>
      <c r="F21">
        <f t="shared" si="19"/>
        <v>-81106.011598112964</v>
      </c>
      <c r="G21">
        <f t="shared" si="19"/>
        <v>-875354.45190225495</v>
      </c>
      <c r="H21">
        <f t="shared" si="19"/>
        <v>2050863.1358037738</v>
      </c>
      <c r="I21">
        <f t="shared" si="19"/>
        <v>9479375.5004495457</v>
      </c>
      <c r="J21">
        <f t="shared" si="19"/>
        <v>3413694.9595457916</v>
      </c>
      <c r="K21">
        <f t="shared" si="19"/>
        <v>2997598.4636870995</v>
      </c>
      <c r="L21">
        <f t="shared" si="19"/>
        <v>3185.4809999999998</v>
      </c>
      <c r="M21">
        <f t="shared" si="19"/>
        <v>640660</v>
      </c>
    </row>
    <row r="22" spans="1:13" x14ac:dyDescent="0.2">
      <c r="A22" t="s">
        <v>1304</v>
      </c>
      <c r="C22">
        <f t="shared" ref="C22:M22" si="20">C$2*C109</f>
        <v>-22198604.342007276</v>
      </c>
      <c r="D22">
        <f t="shared" si="20"/>
        <v>-40331231.954122946</v>
      </c>
      <c r="E22">
        <f t="shared" si="20"/>
        <v>-53823682.610465303</v>
      </c>
      <c r="F22">
        <f t="shared" si="20"/>
        <v>-92484400.128441781</v>
      </c>
      <c r="G22">
        <f t="shared" si="20"/>
        <v>-113383393.33951491</v>
      </c>
      <c r="H22">
        <f t="shared" si="20"/>
        <v>-55022449.311776698</v>
      </c>
      <c r="I22">
        <f t="shared" si="20"/>
        <v>45243145.656276539</v>
      </c>
      <c r="J22">
        <f t="shared" si="20"/>
        <v>-86462056.220128685</v>
      </c>
      <c r="K22">
        <f t="shared" si="20"/>
        <v>-52417862.015594393</v>
      </c>
      <c r="L22">
        <f t="shared" si="20"/>
        <v>142006619.32599998</v>
      </c>
      <c r="M22">
        <f t="shared" si="20"/>
        <v>-66267110</v>
      </c>
    </row>
    <row r="23" spans="1:13" x14ac:dyDescent="0.2">
      <c r="A23" t="s">
        <v>1305</v>
      </c>
      <c r="C23">
        <f t="shared" ref="C23:M23" si="21">C$2*C110</f>
        <v>0</v>
      </c>
      <c r="D23">
        <f t="shared" si="21"/>
        <v>0</v>
      </c>
      <c r="E23">
        <f t="shared" si="21"/>
        <v>69725.00674482937</v>
      </c>
      <c r="F23">
        <f t="shared" si="21"/>
        <v>0</v>
      </c>
      <c r="G23">
        <f t="shared" si="21"/>
        <v>-230693.70621142883</v>
      </c>
      <c r="H23">
        <f t="shared" si="21"/>
        <v>0</v>
      </c>
      <c r="I23">
        <f t="shared" si="21"/>
        <v>0</v>
      </c>
      <c r="J23">
        <f t="shared" si="21"/>
        <v>0</v>
      </c>
      <c r="K23">
        <f t="shared" si="21"/>
        <v>18078.241771199999</v>
      </c>
      <c r="L23">
        <f t="shared" si="21"/>
        <v>1495052.4159999997</v>
      </c>
      <c r="M23">
        <f t="shared" si="21"/>
        <v>684950</v>
      </c>
    </row>
    <row r="24" spans="1:13" x14ac:dyDescent="0.2">
      <c r="A24" t="s">
        <v>1306</v>
      </c>
      <c r="C24">
        <f t="shared" ref="C24:M24" si="22">C$2*C111</f>
        <v>-24056990.903947704</v>
      </c>
      <c r="D24">
        <f t="shared" si="22"/>
        <v>-52045122.388897531</v>
      </c>
      <c r="E24">
        <f t="shared" si="22"/>
        <v>-53893407.617210127</v>
      </c>
      <c r="F24">
        <f t="shared" si="22"/>
        <v>-92484400.128441781</v>
      </c>
      <c r="G24">
        <f t="shared" si="22"/>
        <v>-113152699.63330349</v>
      </c>
      <c r="H24">
        <f t="shared" si="22"/>
        <v>-55022449.311776698</v>
      </c>
      <c r="I24">
        <f t="shared" si="22"/>
        <v>45243145.656276539</v>
      </c>
      <c r="J24">
        <f t="shared" si="22"/>
        <v>-86462056.220128685</v>
      </c>
      <c r="K24">
        <f t="shared" si="22"/>
        <v>-52435940.257365592</v>
      </c>
      <c r="L24">
        <f t="shared" si="22"/>
        <v>140511566.90999997</v>
      </c>
      <c r="M24">
        <f t="shared" si="22"/>
        <v>-66952060</v>
      </c>
    </row>
    <row r="25" spans="1:13" x14ac:dyDescent="0.2">
      <c r="A25" t="s">
        <v>1345</v>
      </c>
      <c r="C25">
        <f t="shared" ref="C25:M25" si="23">C$2*C112</f>
        <v>-22198604.342007276</v>
      </c>
      <c r="D25">
        <f t="shared" si="23"/>
        <v>-40331231.954122946</v>
      </c>
      <c r="E25">
        <f t="shared" si="23"/>
        <v>-53893407.617210127</v>
      </c>
      <c r="F25">
        <f t="shared" si="23"/>
        <v>-92484400.128441781</v>
      </c>
      <c r="G25">
        <f t="shared" si="23"/>
        <v>-113152699.63330349</v>
      </c>
      <c r="H25">
        <f t="shared" si="23"/>
        <v>-55022449.311776698</v>
      </c>
      <c r="I25">
        <f t="shared" si="23"/>
        <v>45243145.656276539</v>
      </c>
      <c r="J25">
        <f t="shared" si="23"/>
        <v>-86462056.220128685</v>
      </c>
      <c r="K25">
        <f t="shared" si="23"/>
        <v>-52435940.257365592</v>
      </c>
      <c r="L25">
        <f t="shared" si="23"/>
        <v>140511566.90999997</v>
      </c>
      <c r="M25">
        <f t="shared" si="23"/>
        <v>-66952060</v>
      </c>
    </row>
    <row r="26" spans="1:13" x14ac:dyDescent="0.2">
      <c r="A26" t="s">
        <v>1346</v>
      </c>
      <c r="C26">
        <f t="shared" ref="C26:M26" si="24">C$2*C113</f>
        <v>-22198604.342007276</v>
      </c>
      <c r="D26">
        <f t="shared" si="24"/>
        <v>-40331231.954122946</v>
      </c>
      <c r="E26">
        <f t="shared" si="24"/>
        <v>-53893407.617210127</v>
      </c>
      <c r="F26">
        <f t="shared" si="24"/>
        <v>-92484400.128441781</v>
      </c>
      <c r="G26">
        <f t="shared" si="24"/>
        <v>-113152699.63330349</v>
      </c>
      <c r="H26">
        <f t="shared" si="24"/>
        <v>-55022449.311776698</v>
      </c>
      <c r="I26">
        <f t="shared" si="24"/>
        <v>45243145.656276539</v>
      </c>
      <c r="J26">
        <f t="shared" si="24"/>
        <v>-86462056.220128685</v>
      </c>
      <c r="K26">
        <f t="shared" si="24"/>
        <v>-52435940.257365592</v>
      </c>
      <c r="L26">
        <f t="shared" si="24"/>
        <v>140511566.90999997</v>
      </c>
      <c r="M26">
        <f t="shared" si="24"/>
        <v>-66952060</v>
      </c>
    </row>
    <row r="27" spans="1:13" x14ac:dyDescent="0.2">
      <c r="A27" t="s">
        <v>1347</v>
      </c>
      <c r="C27">
        <f t="shared" ref="C27:M27" si="25">C$2*C114</f>
        <v>-22198604.342007276</v>
      </c>
      <c r="D27">
        <f t="shared" si="25"/>
        <v>-40331231.954122946</v>
      </c>
      <c r="E27">
        <f t="shared" si="25"/>
        <v>-53893407.617210127</v>
      </c>
      <c r="F27">
        <f t="shared" si="25"/>
        <v>-92484400.128441781</v>
      </c>
      <c r="G27">
        <f t="shared" si="25"/>
        <v>-113152699.63330349</v>
      </c>
      <c r="H27">
        <f t="shared" si="25"/>
        <v>-55022449.311776698</v>
      </c>
      <c r="I27">
        <f t="shared" si="25"/>
        <v>45243145.656276539</v>
      </c>
      <c r="J27">
        <f t="shared" si="25"/>
        <v>-86462056.220128685</v>
      </c>
      <c r="K27">
        <f t="shared" si="25"/>
        <v>-52435940.257365592</v>
      </c>
      <c r="L27">
        <f t="shared" si="25"/>
        <v>140511566.90999997</v>
      </c>
      <c r="M27">
        <f t="shared" si="25"/>
        <v>-66952060</v>
      </c>
    </row>
    <row r="28" spans="1:13" x14ac:dyDescent="0.2">
      <c r="A28" t="s">
        <v>1372</v>
      </c>
      <c r="C28">
        <f t="shared" ref="C28:M28" si="26">C$2*C115</f>
        <v>0</v>
      </c>
      <c r="D28">
        <f t="shared" si="26"/>
        <v>1692248.0379779951</v>
      </c>
      <c r="E28">
        <f t="shared" si="26"/>
        <v>0</v>
      </c>
      <c r="F28">
        <f t="shared" si="26"/>
        <v>0</v>
      </c>
      <c r="G28">
        <f t="shared" si="26"/>
        <v>0</v>
      </c>
      <c r="H28">
        <f t="shared" si="26"/>
        <v>0</v>
      </c>
      <c r="I28">
        <f t="shared" si="26"/>
        <v>0</v>
      </c>
      <c r="J28">
        <f t="shared" si="26"/>
        <v>0</v>
      </c>
      <c r="K28">
        <f t="shared" si="26"/>
        <v>0</v>
      </c>
      <c r="L28">
        <f t="shared" si="26"/>
        <v>0</v>
      </c>
      <c r="M28">
        <f t="shared" si="26"/>
        <v>0</v>
      </c>
    </row>
    <row r="29" spans="1:13" x14ac:dyDescent="0.2">
      <c r="A29" t="s">
        <v>1348</v>
      </c>
      <c r="C29">
        <f t="shared" ref="C29:M29" si="27">C$2*C116</f>
        <v>1858386.5619404265</v>
      </c>
      <c r="D29">
        <f t="shared" si="27"/>
        <v>10021642.396796592</v>
      </c>
      <c r="E29">
        <f t="shared" si="27"/>
        <v>0</v>
      </c>
      <c r="F29">
        <f t="shared" si="27"/>
        <v>0</v>
      </c>
      <c r="G29">
        <f t="shared" si="27"/>
        <v>0</v>
      </c>
      <c r="H29">
        <f t="shared" si="27"/>
        <v>0</v>
      </c>
      <c r="I29">
        <f t="shared" si="27"/>
        <v>0</v>
      </c>
      <c r="J29">
        <f t="shared" si="27"/>
        <v>0</v>
      </c>
      <c r="K29">
        <f t="shared" si="27"/>
        <v>0</v>
      </c>
      <c r="L29">
        <f t="shared" si="27"/>
        <v>0</v>
      </c>
      <c r="M29">
        <f t="shared" si="27"/>
        <v>0</v>
      </c>
    </row>
    <row r="30" spans="1:13" x14ac:dyDescent="0.2">
      <c r="A30" t="s">
        <v>1312</v>
      </c>
      <c r="C30">
        <f t="shared" ref="C30:M30" si="28">C$2*C117</f>
        <v>-24056990.903947704</v>
      </c>
      <c r="D30">
        <f t="shared" si="28"/>
        <v>-52045122.388897531</v>
      </c>
      <c r="E30">
        <f t="shared" si="28"/>
        <v>-53893407.617210127</v>
      </c>
      <c r="F30">
        <f t="shared" si="28"/>
        <v>-92484400.128441781</v>
      </c>
      <c r="G30">
        <f t="shared" si="28"/>
        <v>-113152699.63330349</v>
      </c>
      <c r="H30">
        <f t="shared" si="28"/>
        <v>-55022449.311776698</v>
      </c>
      <c r="I30">
        <f t="shared" si="28"/>
        <v>45243145.656276539</v>
      </c>
      <c r="J30">
        <f t="shared" si="28"/>
        <v>-86462056.220128685</v>
      </c>
      <c r="K30">
        <f t="shared" si="28"/>
        <v>-52435940.257365592</v>
      </c>
      <c r="L30">
        <f t="shared" si="28"/>
        <v>140511566.90999997</v>
      </c>
      <c r="M30">
        <f t="shared" si="28"/>
        <v>-66952060</v>
      </c>
    </row>
    <row r="31" spans="1:13" x14ac:dyDescent="0.2">
      <c r="A31" t="s">
        <v>1313</v>
      </c>
      <c r="C31">
        <f t="shared" ref="C31:M31" si="29">C$2*C118</f>
        <v>-1.6352713378128789</v>
      </c>
      <c r="D31">
        <f t="shared" si="29"/>
        <v>-2.0877855311921287</v>
      </c>
      <c r="E31">
        <f t="shared" si="29"/>
        <v>-2.1319761677745905</v>
      </c>
      <c r="F31">
        <f t="shared" si="29"/>
        <v>-3.4535463003067455</v>
      </c>
      <c r="G31">
        <f t="shared" si="29"/>
        <v>-3.5244871782301628</v>
      </c>
      <c r="H31">
        <f t="shared" si="29"/>
        <v>-1.5271042426600407</v>
      </c>
      <c r="I31">
        <f t="shared" si="29"/>
        <v>1.2190934977195442</v>
      </c>
      <c r="J31">
        <f t="shared" si="29"/>
        <v>-2.29522713395288</v>
      </c>
      <c r="K31">
        <f t="shared" si="29"/>
        <v>-1.3671670339469999</v>
      </c>
      <c r="L31">
        <f t="shared" si="29"/>
        <v>3.2704271599999997</v>
      </c>
      <c r="M31">
        <f t="shared" si="29"/>
        <v>-1.1638999999999999</v>
      </c>
    </row>
    <row r="32" spans="1:13" x14ac:dyDescent="0.2">
      <c r="A32" t="s">
        <v>1314</v>
      </c>
      <c r="C32">
        <f t="shared" ref="C32:M32" si="30">C$2*C119</f>
        <v>-1.6352713378128789</v>
      </c>
      <c r="D32">
        <f t="shared" si="30"/>
        <v>-2.0877855311921287</v>
      </c>
      <c r="E32">
        <f t="shared" si="30"/>
        <v>-2.1319761677745905</v>
      </c>
      <c r="F32">
        <f t="shared" si="30"/>
        <v>-3.4535463003067455</v>
      </c>
      <c r="G32">
        <f t="shared" si="30"/>
        <v>-3.5244871782301628</v>
      </c>
      <c r="H32">
        <f t="shared" si="30"/>
        <v>-1.5271042426600407</v>
      </c>
      <c r="I32">
        <f t="shared" si="30"/>
        <v>1.2067794219850032</v>
      </c>
      <c r="J32">
        <f t="shared" si="30"/>
        <v>-2.29522713395288</v>
      </c>
      <c r="K32">
        <f t="shared" si="30"/>
        <v>-1.3671670339469999</v>
      </c>
      <c r="L32">
        <f t="shared" si="30"/>
        <v>3.1536261899999998</v>
      </c>
      <c r="M32">
        <f t="shared" si="30"/>
        <v>-1.1638999999999999</v>
      </c>
    </row>
    <row r="33" spans="1:13" x14ac:dyDescent="0.2">
      <c r="A33" s="46" t="s">
        <v>1411</v>
      </c>
      <c r="C33" t="e">
        <f t="shared" ref="C33:M33" si="31">C$2*C120</f>
        <v>#DIV/0!</v>
      </c>
      <c r="D33">
        <f t="shared" si="31"/>
        <v>-8.8611976462443744E-8</v>
      </c>
      <c r="E33">
        <f t="shared" si="31"/>
        <v>-1.1181434599156119E-7</v>
      </c>
      <c r="F33">
        <f t="shared" si="31"/>
        <v>-2.6048347311297488E-7</v>
      </c>
      <c r="G33">
        <f t="shared" si="31"/>
        <v>-3.6093975587347415E-7</v>
      </c>
      <c r="H33">
        <f t="shared" si="31"/>
        <v>-1.1591037541550518E-8</v>
      </c>
      <c r="I33">
        <f t="shared" si="31"/>
        <v>5.7267074938058069E-9</v>
      </c>
      <c r="J33">
        <f t="shared" si="31"/>
        <v>-5.051449953227315E-8</v>
      </c>
      <c r="K33">
        <f t="shared" si="31"/>
        <v>-2.9579289608135526E-8</v>
      </c>
      <c r="L33">
        <f t="shared" si="31"/>
        <v>1.1879619852164732E-8</v>
      </c>
      <c r="M33">
        <f t="shared" si="31"/>
        <v>-1.4124823439707003E-8</v>
      </c>
    </row>
    <row r="34" spans="1:13" x14ac:dyDescent="0.2">
      <c r="A34" t="s">
        <v>1315</v>
      </c>
      <c r="C34">
        <f t="shared" ref="C34:M34" si="32">C$2*C121</f>
        <v>20016797.297648448</v>
      </c>
      <c r="D34">
        <f t="shared" si="32"/>
        <v>33887068.512145057</v>
      </c>
      <c r="E34">
        <f t="shared" si="32"/>
        <v>33927134.36173971</v>
      </c>
      <c r="F34">
        <f t="shared" si="32"/>
        <v>35063582.181265615</v>
      </c>
      <c r="G34">
        <f t="shared" si="32"/>
        <v>41096521.452522315</v>
      </c>
      <c r="H34">
        <f t="shared" si="32"/>
        <v>45306111.002263382</v>
      </c>
      <c r="I34">
        <f t="shared" si="32"/>
        <v>45725176.456682421</v>
      </c>
      <c r="J34">
        <f t="shared" si="32"/>
        <v>45745391.143826954</v>
      </c>
      <c r="K34">
        <f t="shared" si="32"/>
        <v>43338980.296998866</v>
      </c>
      <c r="L34">
        <f t="shared" si="32"/>
        <v>45680590.724768996</v>
      </c>
      <c r="M34">
        <f t="shared" si="32"/>
        <v>59397569.289999999</v>
      </c>
    </row>
    <row r="35" spans="1:13" x14ac:dyDescent="0.2">
      <c r="A35" t="s">
        <v>1316</v>
      </c>
      <c r="C35">
        <f t="shared" ref="C35:M35" si="33">C$2*C122</f>
        <v>20016797.297648448</v>
      </c>
      <c r="D35">
        <f t="shared" si="33"/>
        <v>33887068.512145057</v>
      </c>
      <c r="E35">
        <f t="shared" si="33"/>
        <v>33927134.36173971</v>
      </c>
      <c r="F35">
        <f t="shared" si="33"/>
        <v>35063582.181265615</v>
      </c>
      <c r="G35">
        <f t="shared" si="33"/>
        <v>41096521.452522315</v>
      </c>
      <c r="H35">
        <f t="shared" si="33"/>
        <v>45306111.002263382</v>
      </c>
      <c r="I35">
        <f t="shared" si="33"/>
        <v>45991242.996855922</v>
      </c>
      <c r="J35">
        <f t="shared" si="33"/>
        <v>45745391.143826954</v>
      </c>
      <c r="K35">
        <f t="shared" si="33"/>
        <v>43338980.296998866</v>
      </c>
      <c r="L35">
        <f t="shared" si="33"/>
        <v>47324922.213217996</v>
      </c>
      <c r="M35">
        <f t="shared" si="33"/>
        <v>59397569.289999999</v>
      </c>
    </row>
    <row r="36" spans="1:13" x14ac:dyDescent="0.2">
      <c r="A36" t="s">
        <v>1317</v>
      </c>
      <c r="C36">
        <f t="shared" ref="C36:M36" si="34">C$2*C123</f>
        <v>-19545709.908783387</v>
      </c>
      <c r="D36">
        <f t="shared" si="34"/>
        <v>-27529953.221852459</v>
      </c>
      <c r="E36">
        <f t="shared" si="34"/>
        <v>-55376404.876052074</v>
      </c>
      <c r="F36">
        <f t="shared" si="34"/>
        <v>-94008408.249599874</v>
      </c>
      <c r="G36">
        <f t="shared" si="34"/>
        <v>-116750239.81850061</v>
      </c>
      <c r="H36">
        <f t="shared" si="34"/>
        <v>-65222495.99704814</v>
      </c>
      <c r="I36">
        <f t="shared" si="34"/>
        <v>33720864.991466664</v>
      </c>
      <c r="J36">
        <f t="shared" si="34"/>
        <v>-89402132.882192135</v>
      </c>
      <c r="K36">
        <f t="shared" si="34"/>
        <v>-57440223.557655893</v>
      </c>
      <c r="L36">
        <f t="shared" si="34"/>
        <v>129557759.57799998</v>
      </c>
      <c r="M36">
        <f t="shared" si="34"/>
        <v>-85785610</v>
      </c>
    </row>
    <row r="37" spans="1:13" x14ac:dyDescent="0.2">
      <c r="A37" t="s">
        <v>1318</v>
      </c>
      <c r="C37">
        <f t="shared" ref="C37:M37" si="35">C$2*C124</f>
        <v>19545709.908783387</v>
      </c>
      <c r="D37">
        <f t="shared" si="35"/>
        <v>51090939.157844879</v>
      </c>
      <c r="E37">
        <f t="shared" si="35"/>
        <v>74443512.489734262</v>
      </c>
      <c r="F37">
        <f t="shared" si="35"/>
        <v>107266624.82293656</v>
      </c>
      <c r="G37">
        <f t="shared" si="35"/>
        <v>126514991.74974991</v>
      </c>
      <c r="H37">
        <f t="shared" si="35"/>
        <v>196971205.91070461</v>
      </c>
      <c r="I37">
        <f t="shared" si="35"/>
        <v>177007450.23858401</v>
      </c>
      <c r="J37">
        <f t="shared" si="35"/>
        <v>134839129.29322231</v>
      </c>
      <c r="K37">
        <f t="shared" si="35"/>
        <v>103660638.3160608</v>
      </c>
      <c r="L37">
        <f t="shared" si="35"/>
        <v>135907485.03799999</v>
      </c>
      <c r="M37">
        <f t="shared" si="35"/>
        <v>168186640</v>
      </c>
    </row>
    <row r="38" spans="1:13" x14ac:dyDescent="0.2">
      <c r="A38" t="s">
        <v>1319</v>
      </c>
      <c r="C38">
        <f t="shared" ref="C38:M38" si="36">C$2*C125</f>
        <v>-22198604.342007276</v>
      </c>
      <c r="D38">
        <f t="shared" si="36"/>
        <v>-40331231.954122946</v>
      </c>
      <c r="E38">
        <f t="shared" si="36"/>
        <v>-53893407.617210127</v>
      </c>
      <c r="F38">
        <f t="shared" si="36"/>
        <v>-92484400.128441781</v>
      </c>
      <c r="G38">
        <f t="shared" si="36"/>
        <v>-113152699.63330349</v>
      </c>
      <c r="H38">
        <f t="shared" si="36"/>
        <v>-55022449.311776698</v>
      </c>
      <c r="I38">
        <f t="shared" si="36"/>
        <v>45243145.656276539</v>
      </c>
      <c r="J38">
        <f t="shared" si="36"/>
        <v>-86462056.220128685</v>
      </c>
      <c r="K38">
        <f t="shared" si="36"/>
        <v>-52435940.257365592</v>
      </c>
      <c r="L38">
        <f t="shared" si="36"/>
        <v>140511566.90999997</v>
      </c>
      <c r="M38">
        <f t="shared" si="36"/>
        <v>-66952060</v>
      </c>
    </row>
    <row r="39" spans="1:13" x14ac:dyDescent="0.2">
      <c r="A39" t="s">
        <v>1320</v>
      </c>
      <c r="C39">
        <f t="shared" ref="C39:M39" si="37">C$2*C126</f>
        <v>-22198604.342007276</v>
      </c>
      <c r="D39">
        <f t="shared" si="37"/>
        <v>-40331231.954122946</v>
      </c>
      <c r="E39">
        <f t="shared" si="37"/>
        <v>-53893407.617210127</v>
      </c>
      <c r="F39">
        <f t="shared" si="37"/>
        <v>-92484400.128441781</v>
      </c>
      <c r="G39">
        <f t="shared" si="37"/>
        <v>-113152699.63330349</v>
      </c>
      <c r="H39">
        <f t="shared" si="37"/>
        <v>-55022449.311776698</v>
      </c>
      <c r="I39">
        <f t="shared" si="37"/>
        <v>45243145.656276539</v>
      </c>
      <c r="J39">
        <f t="shared" si="37"/>
        <v>-86462056.220128685</v>
      </c>
      <c r="K39">
        <f t="shared" si="37"/>
        <v>-52435940.257365592</v>
      </c>
      <c r="L39">
        <f t="shared" si="37"/>
        <v>140511566.90999997</v>
      </c>
      <c r="M39">
        <f t="shared" si="37"/>
        <v>-66952060</v>
      </c>
    </row>
    <row r="40" spans="1:13" x14ac:dyDescent="0.2">
      <c r="A40" t="s">
        <v>1321</v>
      </c>
      <c r="C40">
        <f t="shared" ref="C40:M40" si="38">C$2*C127</f>
        <v>0</v>
      </c>
      <c r="D40">
        <f t="shared" si="38"/>
        <v>451266.14346079866</v>
      </c>
      <c r="E40">
        <f t="shared" si="38"/>
        <v>0</v>
      </c>
      <c r="F40">
        <f t="shared" si="38"/>
        <v>1605114.1327562034</v>
      </c>
      <c r="G40">
        <f t="shared" si="38"/>
        <v>4242200.9308879413</v>
      </c>
      <c r="H40">
        <f t="shared" si="38"/>
        <v>8149183.5494676726</v>
      </c>
      <c r="I40">
        <f t="shared" si="38"/>
        <v>2042905.1643603269</v>
      </c>
      <c r="J40">
        <f t="shared" si="38"/>
        <v>0</v>
      </c>
      <c r="K40">
        <f t="shared" si="38"/>
        <v>0</v>
      </c>
      <c r="L40">
        <f t="shared" si="38"/>
        <v>0</v>
      </c>
      <c r="M40">
        <f t="shared" si="38"/>
        <v>0</v>
      </c>
    </row>
    <row r="41" spans="1:13" x14ac:dyDescent="0.2">
      <c r="A41" t="s">
        <v>1323</v>
      </c>
      <c r="C41">
        <f t="shared" ref="C41:M41" si="39">C$2*C128</f>
        <v>-1360.4586837045583</v>
      </c>
      <c r="D41">
        <f t="shared" si="39"/>
        <v>451266.14346079866</v>
      </c>
      <c r="E41">
        <f t="shared" si="39"/>
        <v>1308684.7419798742</v>
      </c>
      <c r="F41">
        <f t="shared" si="39"/>
        <v>1605114.1327562034</v>
      </c>
      <c r="G41">
        <f t="shared" si="39"/>
        <v>4242200.9308879413</v>
      </c>
      <c r="H41">
        <f t="shared" si="39"/>
        <v>8149183.5494676726</v>
      </c>
      <c r="I41">
        <f t="shared" si="39"/>
        <v>2042905.1643603269</v>
      </c>
      <c r="J41">
        <f t="shared" si="39"/>
        <v>-473618.29748234036</v>
      </c>
      <c r="K41">
        <f t="shared" si="39"/>
        <v>2024763.0783743998</v>
      </c>
      <c r="L41">
        <f t="shared" si="39"/>
        <v>12445674.266999999</v>
      </c>
      <c r="M41">
        <f t="shared" si="39"/>
        <v>18877840</v>
      </c>
    </row>
    <row r="90" spans="1:47" x14ac:dyDescent="0.2">
      <c r="A90" t="s">
        <v>1285</v>
      </c>
      <c r="B90" s="19">
        <v>42580000</v>
      </c>
      <c r="C90">
        <v>0</v>
      </c>
      <c r="D90" s="19">
        <v>17334000</v>
      </c>
      <c r="E90" s="19">
        <v>14220000</v>
      </c>
      <c r="F90" s="19">
        <v>10135000</v>
      </c>
      <c r="G90" s="19">
        <v>7619000</v>
      </c>
      <c r="H90" s="19">
        <v>104391000</v>
      </c>
      <c r="I90" s="19">
        <v>171128000</v>
      </c>
      <c r="J90" s="19">
        <v>37415000</v>
      </c>
      <c r="K90" s="19">
        <v>40907000</v>
      </c>
      <c r="L90" s="19">
        <v>250008000</v>
      </c>
      <c r="M90" s="19">
        <v>80001000</v>
      </c>
    </row>
    <row r="91" spans="1:47" x14ac:dyDescent="0.2">
      <c r="A91" t="s">
        <v>1332</v>
      </c>
      <c r="B91" s="19">
        <v>42580000</v>
      </c>
      <c r="C91">
        <v>0</v>
      </c>
      <c r="D91" s="19">
        <v>17334000</v>
      </c>
      <c r="E91" s="19">
        <v>14220000</v>
      </c>
      <c r="F91" s="19">
        <v>10135000</v>
      </c>
      <c r="G91" s="19">
        <v>7619000</v>
      </c>
      <c r="H91" s="19">
        <v>104391000</v>
      </c>
      <c r="I91" s="19">
        <v>171128000</v>
      </c>
      <c r="J91" s="19">
        <v>37415000</v>
      </c>
      <c r="K91" s="19">
        <v>40907000</v>
      </c>
      <c r="L91" s="19">
        <v>250008000</v>
      </c>
      <c r="M91" s="19">
        <v>80001000</v>
      </c>
    </row>
    <row r="92" spans="1:47" x14ac:dyDescent="0.2">
      <c r="A92" t="s">
        <v>1349</v>
      </c>
      <c r="C92">
        <v>0</v>
      </c>
    </row>
    <row r="93" spans="1:47" x14ac:dyDescent="0.2">
      <c r="A93" t="s">
        <v>1350</v>
      </c>
      <c r="C93">
        <v>0</v>
      </c>
    </row>
    <row r="94" spans="1:47" x14ac:dyDescent="0.2">
      <c r="A94" t="s">
        <v>1287</v>
      </c>
      <c r="B94" s="19">
        <v>165977000</v>
      </c>
      <c r="C94" s="19">
        <v>14367000</v>
      </c>
      <c r="D94" s="19">
        <v>37588000</v>
      </c>
      <c r="E94" s="19">
        <v>55519000</v>
      </c>
      <c r="F94" s="19">
        <v>81998000</v>
      </c>
      <c r="G94" s="19">
        <v>98714000</v>
      </c>
      <c r="H94" s="19">
        <v>156070000</v>
      </c>
      <c r="I94" s="19">
        <v>143744000</v>
      </c>
      <c r="J94" s="19">
        <v>111033000</v>
      </c>
      <c r="K94" s="19">
        <v>91744000</v>
      </c>
      <c r="L94" s="19">
        <v>127994000</v>
      </c>
      <c r="M94" s="19">
        <v>163288000</v>
      </c>
    </row>
    <row r="95" spans="1:47" x14ac:dyDescent="0.2">
      <c r="A95" s="46" t="s">
        <v>1408</v>
      </c>
      <c r="B95" s="19"/>
      <c r="C95" s="48" t="e">
        <f t="shared" ref="C95:AU95" si="40">C94/C$3</f>
        <v>#DIV/0!</v>
      </c>
      <c r="D95" s="48">
        <f t="shared" si="40"/>
        <v>1.5953491972752938</v>
      </c>
      <c r="E95" s="48">
        <f t="shared" si="40"/>
        <v>2.9117683250584188</v>
      </c>
      <c r="F95" s="48">
        <f t="shared" si="40"/>
        <v>6.1846930578057071</v>
      </c>
      <c r="G95" s="48">
        <f t="shared" si="40"/>
        <v>10.109217386679727</v>
      </c>
      <c r="H95" s="48">
        <f t="shared" si="40"/>
        <v>1.1846036299124514</v>
      </c>
      <c r="I95" s="48">
        <f t="shared" si="40"/>
        <v>0.68212949855872795</v>
      </c>
      <c r="J95" s="48">
        <f t="shared" si="40"/>
        <v>2.4436694493530808</v>
      </c>
      <c r="K95" s="48">
        <f t="shared" si="40"/>
        <v>1.9849237718775972</v>
      </c>
      <c r="L95" s="48">
        <f t="shared" si="40"/>
        <v>0.48214974500765823</v>
      </c>
      <c r="M95" s="48">
        <f t="shared" si="40"/>
        <v>1.9816257151154542</v>
      </c>
      <c r="N95" s="48" t="e">
        <f t="shared" si="40"/>
        <v>#DIV/0!</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1333</v>
      </c>
      <c r="B96" s="19">
        <v>37297000</v>
      </c>
      <c r="C96" s="19">
        <v>5469000</v>
      </c>
      <c r="D96" s="19">
        <v>9909000</v>
      </c>
      <c r="E96" s="19">
        <v>13270000</v>
      </c>
      <c r="F96" s="19">
        <v>19738000</v>
      </c>
      <c r="G96" s="19">
        <v>33809000</v>
      </c>
      <c r="H96" s="19">
        <v>36335000</v>
      </c>
      <c r="I96" s="19">
        <v>34991000</v>
      </c>
      <c r="J96" s="19">
        <v>37246000</v>
      </c>
      <c r="K96" s="19">
        <v>30980000</v>
      </c>
      <c r="L96" s="19">
        <v>35822000</v>
      </c>
      <c r="M96" s="19">
        <v>35920000</v>
      </c>
    </row>
    <row r="97" spans="1:47" x14ac:dyDescent="0.2">
      <c r="A97" s="46" t="s">
        <v>1409</v>
      </c>
      <c r="B97" s="19"/>
      <c r="C97" s="48" t="e">
        <f t="shared" ref="C97:AU97" si="41">C96/C$3</f>
        <v>#DIV/0!</v>
      </c>
      <c r="D97" s="48">
        <f t="shared" si="41"/>
        <v>0.42056813865597759</v>
      </c>
      <c r="E97" s="48">
        <f t="shared" si="41"/>
        <v>0.69596292572858331</v>
      </c>
      <c r="F97" s="48">
        <f t="shared" si="41"/>
        <v>1.488737183528489</v>
      </c>
      <c r="G97" s="48">
        <f t="shared" si="41"/>
        <v>3.4623511419480004</v>
      </c>
      <c r="H97" s="48">
        <f t="shared" si="41"/>
        <v>0.27579017679803242</v>
      </c>
      <c r="I97" s="48">
        <f t="shared" si="41"/>
        <v>0.16604792745483948</v>
      </c>
      <c r="J97" s="48">
        <f t="shared" si="41"/>
        <v>0.81972847991682518</v>
      </c>
      <c r="K97" s="48">
        <f t="shared" si="41"/>
        <v>0.6702665945758628</v>
      </c>
      <c r="L97" s="48">
        <f t="shared" si="41"/>
        <v>0.13494045162792265</v>
      </c>
      <c r="M97" s="48">
        <f t="shared" si="41"/>
        <v>0.43591688113607319</v>
      </c>
      <c r="N97" s="48" t="e">
        <f t="shared" si="41"/>
        <v>#DIV/0!</v>
      </c>
      <c r="O97" s="48" t="e">
        <f t="shared" si="41"/>
        <v>#DIV/0!</v>
      </c>
      <c r="P97" s="48" t="e">
        <f t="shared" si="41"/>
        <v>#DIV/0!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1334</v>
      </c>
      <c r="B98" s="19">
        <v>37297000</v>
      </c>
      <c r="C98" s="19">
        <v>5469000</v>
      </c>
      <c r="D98" s="19">
        <v>9909000</v>
      </c>
      <c r="E98" s="19">
        <v>13270000</v>
      </c>
      <c r="F98" s="19">
        <v>19738000</v>
      </c>
      <c r="G98" s="19">
        <v>33809000</v>
      </c>
      <c r="H98" s="19">
        <v>36335000</v>
      </c>
      <c r="I98" s="19">
        <v>34991000</v>
      </c>
      <c r="J98" s="19">
        <v>37246000</v>
      </c>
      <c r="K98" s="19">
        <v>30980000</v>
      </c>
      <c r="L98" s="19">
        <v>35822000</v>
      </c>
      <c r="M98" s="19">
        <v>35920000</v>
      </c>
    </row>
    <row r="99" spans="1:47" x14ac:dyDescent="0.2">
      <c r="A99" t="s">
        <v>1335</v>
      </c>
      <c r="B99" s="19">
        <v>37297000</v>
      </c>
      <c r="C99" s="19">
        <v>5469000</v>
      </c>
      <c r="D99" s="19">
        <v>9909000</v>
      </c>
      <c r="E99" s="19">
        <v>13270000</v>
      </c>
      <c r="F99" s="19">
        <v>19738000</v>
      </c>
      <c r="G99" s="19">
        <v>33809000</v>
      </c>
      <c r="H99" s="19">
        <v>36335000</v>
      </c>
      <c r="I99" s="19">
        <v>34991000</v>
      </c>
      <c r="J99" s="19">
        <v>37246000</v>
      </c>
      <c r="K99" s="19">
        <v>30980000</v>
      </c>
      <c r="L99" s="19">
        <v>35822000</v>
      </c>
      <c r="M99" s="19">
        <v>35920000</v>
      </c>
    </row>
    <row r="100" spans="1:47" x14ac:dyDescent="0.2">
      <c r="A100" s="46" t="s">
        <v>1410</v>
      </c>
      <c r="B100" s="19"/>
      <c r="C100" s="48" t="e">
        <f t="shared" ref="C100:AU100" si="42">C99/C$3</f>
        <v>#DIV/0!</v>
      </c>
      <c r="D100" s="48">
        <f t="shared" si="42"/>
        <v>0.42056813865597759</v>
      </c>
      <c r="E100" s="48">
        <f t="shared" si="42"/>
        <v>0.69596292572858331</v>
      </c>
      <c r="F100" s="48">
        <f t="shared" si="42"/>
        <v>1.488737183528489</v>
      </c>
      <c r="G100" s="48">
        <f t="shared" si="42"/>
        <v>3.4623511419480004</v>
      </c>
      <c r="H100" s="48">
        <f t="shared" si="42"/>
        <v>0.27579017679803242</v>
      </c>
      <c r="I100" s="48">
        <f t="shared" si="42"/>
        <v>0.16604792745483948</v>
      </c>
      <c r="J100" s="48">
        <f t="shared" si="42"/>
        <v>0.81972847991682518</v>
      </c>
      <c r="K100" s="48">
        <f t="shared" si="42"/>
        <v>0.6702665945758628</v>
      </c>
      <c r="L100" s="48">
        <f t="shared" si="42"/>
        <v>0.13494045162792265</v>
      </c>
      <c r="M100" s="48">
        <f t="shared" si="42"/>
        <v>0.43591688113607319</v>
      </c>
      <c r="N100" s="48" t="e">
        <f t="shared" si="42"/>
        <v>#DIV/0!</v>
      </c>
      <c r="O100" s="48" t="e">
        <f t="shared" si="42"/>
        <v>#DIV/0!</v>
      </c>
      <c r="P100" s="48" t="e">
        <f t="shared" si="42"/>
        <v>#DIV/0!</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1336</v>
      </c>
      <c r="B101" s="19">
        <v>128680000</v>
      </c>
      <c r="C101" s="19">
        <v>8898000</v>
      </c>
      <c r="D101" s="19">
        <v>27679000</v>
      </c>
      <c r="E101" s="19">
        <v>42249000</v>
      </c>
      <c r="F101" s="19">
        <v>62260000</v>
      </c>
      <c r="G101" s="19">
        <v>64905000</v>
      </c>
      <c r="H101" s="19">
        <v>119735000</v>
      </c>
      <c r="I101" s="19">
        <v>108753000</v>
      </c>
      <c r="J101" s="19">
        <v>73787000</v>
      </c>
      <c r="K101" s="19">
        <v>60764000</v>
      </c>
      <c r="L101" s="19">
        <v>92172000</v>
      </c>
      <c r="M101" s="19">
        <v>127368000</v>
      </c>
    </row>
    <row r="102" spans="1:47" x14ac:dyDescent="0.2">
      <c r="A102" t="s">
        <v>1293</v>
      </c>
      <c r="B102" s="19">
        <v>-123397000</v>
      </c>
      <c r="C102" s="19">
        <v>-14367000</v>
      </c>
      <c r="D102" s="19">
        <v>-20254000</v>
      </c>
      <c r="E102" s="19">
        <v>-41299000</v>
      </c>
      <c r="F102" s="19">
        <v>-71863000</v>
      </c>
      <c r="G102" s="19">
        <v>-91095000</v>
      </c>
      <c r="H102" s="19">
        <v>-51679000</v>
      </c>
      <c r="I102" s="19">
        <v>27384000</v>
      </c>
      <c r="J102" s="19">
        <v>-73618000</v>
      </c>
      <c r="K102" s="19">
        <v>-50837000</v>
      </c>
      <c r="L102" s="19">
        <v>122014000</v>
      </c>
      <c r="M102" s="19">
        <v>-83287000</v>
      </c>
    </row>
    <row r="103" spans="1:47" x14ac:dyDescent="0.2">
      <c r="A103" s="46"/>
      <c r="B103" s="19"/>
      <c r="C103" s="48" t="e">
        <f t="shared" ref="C103:AU103" si="43">C102/C$3</f>
        <v>#DIV/0!</v>
      </c>
      <c r="D103" s="48">
        <f t="shared" si="43"/>
        <v>-0.85964144518500052</v>
      </c>
      <c r="E103" s="48">
        <f t="shared" si="43"/>
        <v>-2.1659813767644884</v>
      </c>
      <c r="F103" s="48">
        <f t="shared" si="43"/>
        <v>-5.4202614358044281</v>
      </c>
      <c r="G103" s="48">
        <f t="shared" si="43"/>
        <v>-9.3289620301030229</v>
      </c>
      <c r="H103" s="48">
        <f t="shared" si="43"/>
        <v>-0.39225431530880739</v>
      </c>
      <c r="I103" s="48">
        <f t="shared" si="43"/>
        <v>0.12994931397854662</v>
      </c>
      <c r="J103" s="48">
        <f t="shared" si="43"/>
        <v>-1.6202215334402845</v>
      </c>
      <c r="K103" s="48">
        <f t="shared" si="43"/>
        <v>-1.0998819518545235</v>
      </c>
      <c r="L103" s="48">
        <f t="shared" si="43"/>
        <v>0.45962325567889439</v>
      </c>
      <c r="M103" s="48">
        <f t="shared" si="43"/>
        <v>-1.0107519287076874</v>
      </c>
      <c r="N103" s="48" t="e">
        <f t="shared" si="43"/>
        <v>#DIV/0!</v>
      </c>
      <c r="O103" s="48" t="e">
        <f t="shared" si="43"/>
        <v>#DIV/0!</v>
      </c>
      <c r="P103" s="48" t="e">
        <f t="shared" si="43"/>
        <v>#DIV/0!</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1295</v>
      </c>
      <c r="B104" s="19">
        <v>14695000</v>
      </c>
      <c r="C104" s="19">
        <v>-1000</v>
      </c>
      <c r="D104" s="19">
        <v>332000</v>
      </c>
      <c r="E104" s="19">
        <v>976000</v>
      </c>
      <c r="F104" s="19">
        <v>1227000</v>
      </c>
      <c r="G104" s="19">
        <v>3310000</v>
      </c>
      <c r="H104" s="19">
        <v>6457000</v>
      </c>
      <c r="I104" s="19">
        <v>1659000</v>
      </c>
      <c r="J104" s="19">
        <v>-390000</v>
      </c>
      <c r="K104" s="19">
        <v>1792000</v>
      </c>
      <c r="L104" s="19">
        <v>11721000</v>
      </c>
      <c r="M104" s="19">
        <v>18328000</v>
      </c>
    </row>
    <row r="105" spans="1:47" x14ac:dyDescent="0.2">
      <c r="A105" t="s">
        <v>1337</v>
      </c>
      <c r="D105" s="19">
        <v>332000</v>
      </c>
      <c r="F105" s="19">
        <v>1227000</v>
      </c>
      <c r="G105" s="19">
        <v>3310000</v>
      </c>
      <c r="H105" s="19">
        <v>6457000</v>
      </c>
      <c r="I105" s="19">
        <v>1659000</v>
      </c>
    </row>
    <row r="106" spans="1:47" x14ac:dyDescent="0.2">
      <c r="A106" t="s">
        <v>1359</v>
      </c>
      <c r="C106" s="19">
        <v>1000</v>
      </c>
      <c r="D106" s="19">
        <v>-332000</v>
      </c>
      <c r="E106" s="19">
        <v>-976000</v>
      </c>
      <c r="F106" s="19">
        <v>-1227000</v>
      </c>
      <c r="G106" s="19">
        <v>-3310000</v>
      </c>
      <c r="H106" s="19">
        <v>-6457000</v>
      </c>
      <c r="I106" s="19">
        <v>-1659000</v>
      </c>
      <c r="J106" s="19">
        <v>390000</v>
      </c>
      <c r="K106" s="19">
        <v>-1792000</v>
      </c>
      <c r="L106" s="19">
        <v>-11721000</v>
      </c>
      <c r="M106" s="19">
        <v>-18328000</v>
      </c>
    </row>
    <row r="107" spans="1:47" x14ac:dyDescent="0.2">
      <c r="A107" t="s">
        <v>1298</v>
      </c>
      <c r="B107" s="19">
        <v>1447000</v>
      </c>
      <c r="C107" s="19">
        <v>-1949000</v>
      </c>
      <c r="D107" s="19">
        <v>-9750000</v>
      </c>
      <c r="E107" s="19">
        <v>182000</v>
      </c>
      <c r="F107" s="19">
        <v>-62000</v>
      </c>
      <c r="G107" s="19">
        <v>-683000</v>
      </c>
      <c r="H107" s="19">
        <v>1625000</v>
      </c>
      <c r="I107" s="19">
        <v>7698000</v>
      </c>
      <c r="J107" s="19">
        <v>2811000</v>
      </c>
      <c r="K107" s="19">
        <v>2653000</v>
      </c>
      <c r="L107" s="19">
        <v>3000</v>
      </c>
      <c r="M107" s="19">
        <v>622000</v>
      </c>
    </row>
    <row r="108" spans="1:47" x14ac:dyDescent="0.2">
      <c r="A108" t="s">
        <v>1344</v>
      </c>
      <c r="B108" s="19">
        <v>1447000</v>
      </c>
      <c r="C108" s="19">
        <v>-1949000</v>
      </c>
      <c r="D108" s="19">
        <v>-9750000</v>
      </c>
      <c r="E108" s="19">
        <v>182000</v>
      </c>
      <c r="F108" s="19">
        <v>-62000</v>
      </c>
      <c r="G108" s="19">
        <v>-683000</v>
      </c>
      <c r="H108" s="19">
        <v>1625000</v>
      </c>
      <c r="I108" s="19">
        <v>7698000</v>
      </c>
      <c r="J108" s="19">
        <v>2811000</v>
      </c>
      <c r="K108" s="19">
        <v>2653000</v>
      </c>
      <c r="L108" s="19">
        <v>3000</v>
      </c>
      <c r="M108" s="19">
        <v>622000</v>
      </c>
    </row>
    <row r="109" spans="1:47" x14ac:dyDescent="0.2">
      <c r="A109" t="s">
        <v>1304</v>
      </c>
      <c r="B109" s="19">
        <v>-107255000</v>
      </c>
      <c r="C109" s="19">
        <v>-16317000</v>
      </c>
      <c r="D109" s="19">
        <v>-29672000</v>
      </c>
      <c r="E109" s="19">
        <v>-40141000</v>
      </c>
      <c r="F109" s="19">
        <v>-70698000</v>
      </c>
      <c r="G109" s="19">
        <v>-88468000</v>
      </c>
      <c r="H109" s="19">
        <v>-43597000</v>
      </c>
      <c r="I109" s="19">
        <v>36741000</v>
      </c>
      <c r="J109" s="19">
        <v>-71197000</v>
      </c>
      <c r="K109" s="19">
        <v>-46392000</v>
      </c>
      <c r="L109" s="19">
        <v>133738000</v>
      </c>
      <c r="M109" s="19">
        <v>-64337000</v>
      </c>
    </row>
    <row r="110" spans="1:47" x14ac:dyDescent="0.2">
      <c r="A110" t="s">
        <v>1305</v>
      </c>
      <c r="B110" s="19">
        <v>679000</v>
      </c>
      <c r="D110">
        <v>0</v>
      </c>
      <c r="E110" s="19">
        <v>52000</v>
      </c>
      <c r="F110">
        <v>0</v>
      </c>
      <c r="G110" s="19">
        <v>-180000</v>
      </c>
      <c r="H110">
        <v>0</v>
      </c>
      <c r="I110">
        <v>0</v>
      </c>
      <c r="J110">
        <v>0</v>
      </c>
      <c r="K110" s="19">
        <v>16000</v>
      </c>
      <c r="L110" s="19">
        <v>1408000</v>
      </c>
      <c r="M110" s="19">
        <v>665000</v>
      </c>
    </row>
    <row r="111" spans="1:47" x14ac:dyDescent="0.2">
      <c r="A111" t="s">
        <v>1306</v>
      </c>
      <c r="B111" s="19">
        <v>-107934000</v>
      </c>
      <c r="C111" s="19">
        <v>-17683000</v>
      </c>
      <c r="D111" s="19">
        <v>-38290000</v>
      </c>
      <c r="E111" s="19">
        <v>-40193000</v>
      </c>
      <c r="F111" s="19">
        <v>-70698000</v>
      </c>
      <c r="G111" s="19">
        <v>-88288000</v>
      </c>
      <c r="H111" s="19">
        <v>-43597000</v>
      </c>
      <c r="I111" s="19">
        <v>36741000</v>
      </c>
      <c r="J111" s="19">
        <v>-71197000</v>
      </c>
      <c r="K111" s="19">
        <v>-46408000</v>
      </c>
      <c r="L111" s="19">
        <v>132330000</v>
      </c>
      <c r="M111" s="19">
        <v>-65002000</v>
      </c>
    </row>
    <row r="112" spans="1:47" x14ac:dyDescent="0.2">
      <c r="A112" t="s">
        <v>1345</v>
      </c>
      <c r="B112" s="19">
        <v>-107934000</v>
      </c>
      <c r="C112" s="19">
        <v>-16317000</v>
      </c>
      <c r="D112" s="19">
        <v>-29672000</v>
      </c>
      <c r="E112" s="19">
        <v>-40193000</v>
      </c>
      <c r="F112" s="19">
        <v>-70698000</v>
      </c>
      <c r="G112" s="19">
        <v>-88288000</v>
      </c>
      <c r="H112" s="19">
        <v>-43597000</v>
      </c>
      <c r="I112" s="19">
        <v>36741000</v>
      </c>
      <c r="J112" s="19">
        <v>-71197000</v>
      </c>
      <c r="K112" s="19">
        <v>-46408000</v>
      </c>
      <c r="L112" s="19">
        <v>132330000</v>
      </c>
      <c r="M112" s="19">
        <v>-65002000</v>
      </c>
    </row>
    <row r="113" spans="1:47" x14ac:dyDescent="0.2">
      <c r="A113" t="s">
        <v>1346</v>
      </c>
      <c r="B113" s="19">
        <v>-107934000</v>
      </c>
      <c r="C113" s="19">
        <v>-16317000</v>
      </c>
      <c r="D113" s="19">
        <v>-29672000</v>
      </c>
      <c r="E113" s="19">
        <v>-40193000</v>
      </c>
      <c r="F113" s="19">
        <v>-70698000</v>
      </c>
      <c r="G113" s="19">
        <v>-88288000</v>
      </c>
      <c r="H113" s="19">
        <v>-43597000</v>
      </c>
      <c r="I113" s="19">
        <v>36741000</v>
      </c>
      <c r="J113" s="19">
        <v>-71197000</v>
      </c>
      <c r="K113" s="19">
        <v>-46408000</v>
      </c>
      <c r="L113" s="19">
        <v>132330000</v>
      </c>
      <c r="M113" s="19">
        <v>-65002000</v>
      </c>
    </row>
    <row r="114" spans="1:47" x14ac:dyDescent="0.2">
      <c r="A114" t="s">
        <v>1347</v>
      </c>
      <c r="B114" s="19">
        <v>-107934000</v>
      </c>
      <c r="C114" s="19">
        <v>-16317000</v>
      </c>
      <c r="D114" s="19">
        <v>-29672000</v>
      </c>
      <c r="E114" s="19">
        <v>-40193000</v>
      </c>
      <c r="F114" s="19">
        <v>-70698000</v>
      </c>
      <c r="G114" s="19">
        <v>-88288000</v>
      </c>
      <c r="H114" s="19">
        <v>-43597000</v>
      </c>
      <c r="I114" s="19">
        <v>36741000</v>
      </c>
      <c r="J114" s="19">
        <v>-71197000</v>
      </c>
      <c r="K114" s="19">
        <v>-46408000</v>
      </c>
      <c r="L114" s="19">
        <v>132330000</v>
      </c>
      <c r="M114" s="19">
        <v>-65002000</v>
      </c>
    </row>
    <row r="115" spans="1:47" x14ac:dyDescent="0.2">
      <c r="A115" t="s">
        <v>1372</v>
      </c>
      <c r="D115" s="19">
        <v>1245000</v>
      </c>
    </row>
    <row r="116" spans="1:47" x14ac:dyDescent="0.2">
      <c r="A116" t="s">
        <v>1348</v>
      </c>
      <c r="C116" s="19">
        <v>1366000</v>
      </c>
      <c r="D116" s="19">
        <v>7373000</v>
      </c>
      <c r="E116">
        <v>0</v>
      </c>
      <c r="F116">
        <v>0</v>
      </c>
    </row>
    <row r="117" spans="1:47" x14ac:dyDescent="0.2">
      <c r="A117" t="s">
        <v>1312</v>
      </c>
      <c r="B117" s="19">
        <v>-107934000</v>
      </c>
      <c r="C117" s="19">
        <v>-17683000</v>
      </c>
      <c r="D117" s="19">
        <v>-38290000</v>
      </c>
      <c r="E117" s="19">
        <v>-40193000</v>
      </c>
      <c r="F117" s="19">
        <v>-70698000</v>
      </c>
      <c r="G117" s="19">
        <v>-88288000</v>
      </c>
      <c r="H117" s="19">
        <v>-43597000</v>
      </c>
      <c r="I117" s="19">
        <v>36741000</v>
      </c>
      <c r="J117" s="19">
        <v>-71197000</v>
      </c>
      <c r="K117" s="19">
        <v>-46408000</v>
      </c>
      <c r="L117" s="19">
        <v>132330000</v>
      </c>
      <c r="M117" s="19">
        <v>-65002000</v>
      </c>
    </row>
    <row r="118" spans="1:47" x14ac:dyDescent="0.2">
      <c r="A118" t="s">
        <v>1313</v>
      </c>
      <c r="B118">
        <v>-1.86</v>
      </c>
      <c r="C118">
        <v>-1.202</v>
      </c>
      <c r="D118">
        <v>-1.536</v>
      </c>
      <c r="E118">
        <v>-1.59</v>
      </c>
      <c r="F118">
        <v>-2.64</v>
      </c>
      <c r="G118">
        <v>-2.75</v>
      </c>
      <c r="H118">
        <v>-1.21</v>
      </c>
      <c r="I118">
        <v>0.99</v>
      </c>
      <c r="J118">
        <v>-1.89</v>
      </c>
      <c r="K118">
        <v>-1.21</v>
      </c>
      <c r="L118">
        <v>3.08</v>
      </c>
      <c r="M118">
        <v>-1.1299999999999999</v>
      </c>
    </row>
    <row r="119" spans="1:47" x14ac:dyDescent="0.2">
      <c r="A119" t="s">
        <v>1314</v>
      </c>
      <c r="B119">
        <v>-1.86</v>
      </c>
      <c r="C119">
        <v>-1.202</v>
      </c>
      <c r="D119">
        <v>-1.536</v>
      </c>
      <c r="E119">
        <v>-1.59</v>
      </c>
      <c r="F119">
        <v>-2.64</v>
      </c>
      <c r="G119">
        <v>-2.75</v>
      </c>
      <c r="H119">
        <v>-1.21</v>
      </c>
      <c r="I119">
        <v>0.98</v>
      </c>
      <c r="J119">
        <v>-1.89</v>
      </c>
      <c r="K119">
        <v>-1.21</v>
      </c>
      <c r="L119">
        <v>2.97</v>
      </c>
      <c r="M119">
        <v>-1.1299999999999999</v>
      </c>
    </row>
    <row r="120" spans="1:47" x14ac:dyDescent="0.2">
      <c r="A120" s="46" t="s">
        <v>1411</v>
      </c>
      <c r="C120" s="48" t="e">
        <f t="shared" ref="C120:AU120" si="44">C119/C$3</f>
        <v>#DIV/0!</v>
      </c>
      <c r="D120" s="48">
        <f t="shared" si="44"/>
        <v>-6.5192518011462465E-8</v>
      </c>
      <c r="E120" s="48">
        <f t="shared" si="44"/>
        <v>-8.3389679872528078E-8</v>
      </c>
      <c r="F120" s="48">
        <f t="shared" si="44"/>
        <v>-1.9912180385627781E-7</v>
      </c>
      <c r="G120" s="48">
        <f t="shared" si="44"/>
        <v>-2.8162517792176639E-7</v>
      </c>
      <c r="H120" s="48">
        <f t="shared" si="44"/>
        <v>-9.1841506515926575E-9</v>
      </c>
      <c r="I120" s="48">
        <f t="shared" si="44"/>
        <v>4.6505378213181307E-9</v>
      </c>
      <c r="J120" s="48">
        <f t="shared" si="44"/>
        <v>-4.1596059363228255E-8</v>
      </c>
      <c r="K120" s="48">
        <f t="shared" si="44"/>
        <v>-2.6178908309773852E-8</v>
      </c>
      <c r="L120" s="48">
        <f t="shared" si="44"/>
        <v>1.118790523518872E-8</v>
      </c>
      <c r="M120" s="48">
        <f t="shared" si="44"/>
        <v>-1.3713420815249517E-8</v>
      </c>
      <c r="N120" s="48" t="e">
        <f t="shared" si="44"/>
        <v>#DIV/0!</v>
      </c>
      <c r="O120" s="48" t="e">
        <f t="shared" si="44"/>
        <v>#DIV/0!</v>
      </c>
      <c r="P120" s="48" t="e">
        <f t="shared" si="44"/>
        <v>#DIV/0!</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1315</v>
      </c>
      <c r="B121" s="19">
        <v>58212292</v>
      </c>
      <c r="C121" s="19">
        <v>14713271</v>
      </c>
      <c r="D121" s="19">
        <v>24930979</v>
      </c>
      <c r="E121" s="19">
        <v>25302414</v>
      </c>
      <c r="F121" s="19">
        <v>26803711</v>
      </c>
      <c r="G121" s="19">
        <v>32065781</v>
      </c>
      <c r="H121" s="19">
        <v>35898266</v>
      </c>
      <c r="I121" s="19">
        <v>37132447</v>
      </c>
      <c r="J121" s="19">
        <v>37668947</v>
      </c>
      <c r="K121" s="19">
        <v>38356810</v>
      </c>
      <c r="L121" s="19">
        <v>43020747</v>
      </c>
      <c r="M121" s="19">
        <v>57667543</v>
      </c>
    </row>
    <row r="122" spans="1:47" x14ac:dyDescent="0.2">
      <c r="A122" t="s">
        <v>1316</v>
      </c>
      <c r="B122" s="19">
        <v>58212292</v>
      </c>
      <c r="C122" s="19">
        <v>14713271</v>
      </c>
      <c r="D122" s="19">
        <v>24930979</v>
      </c>
      <c r="E122" s="19">
        <v>25302414</v>
      </c>
      <c r="F122" s="19">
        <v>26803711</v>
      </c>
      <c r="G122" s="19">
        <v>32065781</v>
      </c>
      <c r="H122" s="19">
        <v>35898266</v>
      </c>
      <c r="I122" s="19">
        <v>37348514</v>
      </c>
      <c r="J122" s="19">
        <v>37668947</v>
      </c>
      <c r="K122" s="19">
        <v>38356810</v>
      </c>
      <c r="L122" s="19">
        <v>44569334</v>
      </c>
      <c r="M122" s="19">
        <v>57667543</v>
      </c>
    </row>
    <row r="123" spans="1:47" x14ac:dyDescent="0.2">
      <c r="A123" t="s">
        <v>1317</v>
      </c>
      <c r="B123" s="19">
        <v>-123397000</v>
      </c>
      <c r="C123" s="19">
        <v>-14367000</v>
      </c>
      <c r="D123" s="19">
        <v>-20254000</v>
      </c>
      <c r="E123" s="19">
        <v>-41299000</v>
      </c>
      <c r="F123" s="19">
        <v>-71863000</v>
      </c>
      <c r="G123" s="19">
        <v>-91095000</v>
      </c>
      <c r="H123" s="19">
        <v>-51679000</v>
      </c>
      <c r="I123" s="19">
        <v>27384000</v>
      </c>
      <c r="J123" s="19">
        <v>-73618000</v>
      </c>
      <c r="K123" s="19">
        <v>-50837000</v>
      </c>
      <c r="L123" s="19">
        <v>122014000</v>
      </c>
      <c r="M123" s="19">
        <v>-83287000</v>
      </c>
    </row>
    <row r="124" spans="1:47" x14ac:dyDescent="0.2">
      <c r="A124" t="s">
        <v>1318</v>
      </c>
      <c r="B124" s="19">
        <v>165977000</v>
      </c>
      <c r="C124" s="19">
        <v>14367000</v>
      </c>
      <c r="D124" s="19">
        <v>37588000</v>
      </c>
      <c r="E124" s="19">
        <v>55519000</v>
      </c>
      <c r="F124" s="19">
        <v>81998000</v>
      </c>
      <c r="G124" s="19">
        <v>98714000</v>
      </c>
      <c r="H124" s="19">
        <v>156070000</v>
      </c>
      <c r="I124" s="19">
        <v>143744000</v>
      </c>
      <c r="J124" s="19">
        <v>111033000</v>
      </c>
      <c r="K124" s="19">
        <v>91744000</v>
      </c>
      <c r="L124" s="19">
        <v>127994000</v>
      </c>
      <c r="M124" s="19">
        <v>163288000</v>
      </c>
    </row>
    <row r="125" spans="1:47" x14ac:dyDescent="0.2">
      <c r="A125" t="s">
        <v>1319</v>
      </c>
      <c r="B125" s="19">
        <v>-107934000</v>
      </c>
      <c r="C125" s="19">
        <v>-16317000</v>
      </c>
      <c r="D125" s="19">
        <v>-29672000</v>
      </c>
      <c r="E125" s="19">
        <v>-40193000</v>
      </c>
      <c r="F125" s="19">
        <v>-70698000</v>
      </c>
      <c r="G125" s="19">
        <v>-88288000</v>
      </c>
      <c r="H125" s="19">
        <v>-43597000</v>
      </c>
      <c r="I125" s="19">
        <v>36741000</v>
      </c>
      <c r="J125" s="19">
        <v>-71197000</v>
      </c>
      <c r="K125" s="19">
        <v>-46408000</v>
      </c>
      <c r="L125" s="19">
        <v>132330000</v>
      </c>
      <c r="M125" s="19">
        <v>-65002000</v>
      </c>
    </row>
    <row r="126" spans="1:47" x14ac:dyDescent="0.2">
      <c r="A126" t="s">
        <v>1320</v>
      </c>
      <c r="B126" s="19">
        <v>-107934000</v>
      </c>
      <c r="C126" s="19">
        <v>-16317000</v>
      </c>
      <c r="D126" s="19">
        <v>-29672000</v>
      </c>
      <c r="E126" s="19">
        <v>-40193000</v>
      </c>
      <c r="F126" s="19">
        <v>-70698000</v>
      </c>
      <c r="G126" s="19">
        <v>-88288000</v>
      </c>
      <c r="H126" s="19">
        <v>-43597000</v>
      </c>
      <c r="I126" s="19">
        <v>36741000</v>
      </c>
      <c r="J126" s="19">
        <v>-71197000</v>
      </c>
      <c r="K126" s="19">
        <v>-46408000</v>
      </c>
      <c r="L126" s="19">
        <v>132330000</v>
      </c>
      <c r="M126" s="19">
        <v>-65002000</v>
      </c>
    </row>
    <row r="127" spans="1:47" x14ac:dyDescent="0.2">
      <c r="A127" t="s">
        <v>1321</v>
      </c>
      <c r="D127" s="19">
        <v>332000</v>
      </c>
      <c r="F127" s="19">
        <v>1227000</v>
      </c>
      <c r="G127" s="19">
        <v>3310000</v>
      </c>
      <c r="H127" s="19">
        <v>6457000</v>
      </c>
      <c r="I127" s="19">
        <v>1659000</v>
      </c>
    </row>
    <row r="128" spans="1:47" x14ac:dyDescent="0.2">
      <c r="A128" t="s">
        <v>1323</v>
      </c>
      <c r="B128" s="19">
        <v>14695000</v>
      </c>
      <c r="C128" s="19">
        <v>-1000</v>
      </c>
      <c r="D128" s="19">
        <v>332000</v>
      </c>
      <c r="E128" s="19">
        <v>976000</v>
      </c>
      <c r="F128" s="19">
        <v>1227000</v>
      </c>
      <c r="G128" s="19">
        <v>3310000</v>
      </c>
      <c r="H128" s="19">
        <v>6457000</v>
      </c>
      <c r="I128" s="19">
        <v>1659000</v>
      </c>
      <c r="J128" s="19">
        <v>-390000</v>
      </c>
      <c r="K128" s="19">
        <v>1792000</v>
      </c>
      <c r="L128" s="19">
        <v>11721000</v>
      </c>
      <c r="M128" s="19">
        <v>18328000</v>
      </c>
    </row>
    <row r="129" spans="1:47" x14ac:dyDescent="0.2">
      <c r="A129" t="s">
        <v>1281</v>
      </c>
      <c r="B129" s="19">
        <v>-123397000</v>
      </c>
      <c r="C129" s="19">
        <v>-14367000</v>
      </c>
      <c r="D129" s="19">
        <v>-20254000</v>
      </c>
      <c r="E129" s="19">
        <v>-41299000</v>
      </c>
      <c r="F129" s="19">
        <v>-71863000</v>
      </c>
      <c r="G129" s="19">
        <v>-91095000</v>
      </c>
      <c r="H129" s="19">
        <v>-51679000</v>
      </c>
      <c r="I129" s="19">
        <v>27384000</v>
      </c>
      <c r="J129" s="19">
        <v>-73618000</v>
      </c>
      <c r="K129" s="19">
        <v>-50837000</v>
      </c>
      <c r="L129" s="19">
        <v>122014000</v>
      </c>
      <c r="M129" s="19">
        <v>-83287000</v>
      </c>
    </row>
    <row r="130" spans="1:47" x14ac:dyDescent="0.2">
      <c r="A130" t="s">
        <v>1278</v>
      </c>
      <c r="B130" s="19">
        <v>-119175000</v>
      </c>
      <c r="C130" s="19">
        <v>-14183000</v>
      </c>
      <c r="D130" s="19">
        <v>-19654000</v>
      </c>
      <c r="E130" s="19">
        <v>-40687000</v>
      </c>
      <c r="F130" s="19">
        <v>-70268000</v>
      </c>
      <c r="G130" s="19">
        <v>-88978000</v>
      </c>
      <c r="H130" s="19">
        <v>-48914000</v>
      </c>
      <c r="I130" s="19">
        <v>31201000</v>
      </c>
      <c r="J130" s="19">
        <v>-68453000</v>
      </c>
      <c r="K130" s="19">
        <v>-44646000</v>
      </c>
      <c r="L130" s="19">
        <v>126455000</v>
      </c>
      <c r="M130" s="19">
        <v>-78556000</v>
      </c>
    </row>
    <row r="131" spans="1:47" x14ac:dyDescent="0.2">
      <c r="A131" t="s">
        <v>1364</v>
      </c>
      <c r="C131">
        <v>0</v>
      </c>
    </row>
    <row r="132" spans="1:47" x14ac:dyDescent="0.2">
      <c r="A132" t="s">
        <v>1324</v>
      </c>
      <c r="B132" s="19">
        <v>4222000</v>
      </c>
      <c r="C132" s="19">
        <v>184000</v>
      </c>
      <c r="D132" s="19">
        <v>600000</v>
      </c>
      <c r="E132" s="19">
        <v>612000</v>
      </c>
      <c r="F132" s="19">
        <v>1595000</v>
      </c>
      <c r="G132" s="19">
        <v>2117000</v>
      </c>
      <c r="H132" s="19">
        <v>2765000</v>
      </c>
      <c r="I132" s="19">
        <v>3817000</v>
      </c>
      <c r="J132" s="19">
        <v>5165000</v>
      </c>
      <c r="K132" s="19">
        <v>6191000</v>
      </c>
      <c r="L132" s="19">
        <v>4441000</v>
      </c>
      <c r="M132" s="19">
        <v>4731000</v>
      </c>
    </row>
    <row r="133" spans="1:47" x14ac:dyDescent="0.2">
      <c r="A133" t="s">
        <v>1325</v>
      </c>
      <c r="B133" s="19">
        <v>-107934000</v>
      </c>
      <c r="C133" s="19">
        <v>-16317000</v>
      </c>
      <c r="D133" s="19">
        <v>-29672000</v>
      </c>
      <c r="E133" s="19">
        <v>-40193000</v>
      </c>
      <c r="F133" s="19">
        <v>-70698000</v>
      </c>
      <c r="G133" s="19">
        <v>-88288000</v>
      </c>
      <c r="H133" s="19">
        <v>-43597000</v>
      </c>
      <c r="I133" s="19">
        <v>36741000</v>
      </c>
      <c r="J133" s="19">
        <v>-71197000</v>
      </c>
      <c r="K133" s="19">
        <v>-46408000</v>
      </c>
      <c r="L133" s="19">
        <v>132330000</v>
      </c>
      <c r="M133" s="19">
        <v>-65002000</v>
      </c>
    </row>
    <row r="134" spans="1:47" x14ac:dyDescent="0.2">
      <c r="A134" t="s">
        <v>1328</v>
      </c>
      <c r="B134" s="19">
        <v>-119175000</v>
      </c>
      <c r="C134" s="19">
        <v>-14183000</v>
      </c>
      <c r="D134" s="19">
        <v>-19654000</v>
      </c>
      <c r="E134" s="19">
        <v>-40687000</v>
      </c>
      <c r="F134" s="19">
        <v>-70268000</v>
      </c>
      <c r="G134" s="19">
        <v>-88978000</v>
      </c>
      <c r="H134" s="19">
        <v>-48914000</v>
      </c>
      <c r="I134" s="19">
        <v>31201000</v>
      </c>
      <c r="J134" s="19">
        <v>-68453000</v>
      </c>
      <c r="K134" s="19">
        <v>-44646000</v>
      </c>
      <c r="L134" s="19">
        <v>126455000</v>
      </c>
      <c r="M134" s="19">
        <v>-78556000</v>
      </c>
    </row>
    <row r="135" spans="1:47" x14ac:dyDescent="0.2">
      <c r="A135" t="s">
        <v>1329</v>
      </c>
      <c r="B135">
        <v>0.21</v>
      </c>
      <c r="C135">
        <v>0</v>
      </c>
      <c r="D135">
        <v>0</v>
      </c>
      <c r="E135">
        <v>0.4</v>
      </c>
      <c r="F135">
        <v>0</v>
      </c>
      <c r="G135">
        <v>2E-3</v>
      </c>
      <c r="H135">
        <v>0</v>
      </c>
      <c r="I135">
        <v>0</v>
      </c>
      <c r="J135">
        <v>0</v>
      </c>
      <c r="K135">
        <v>0</v>
      </c>
      <c r="L135">
        <v>0.01</v>
      </c>
      <c r="M135">
        <v>0.21</v>
      </c>
    </row>
    <row r="136" spans="1:47" x14ac:dyDescent="0.2">
      <c r="A136" t="s">
        <v>1330</v>
      </c>
      <c r="B136">
        <v>0</v>
      </c>
      <c r="C136">
        <v>0</v>
      </c>
      <c r="D136">
        <v>0</v>
      </c>
      <c r="E136">
        <v>0</v>
      </c>
      <c r="F136">
        <v>0</v>
      </c>
      <c r="G136">
        <v>0</v>
      </c>
      <c r="H136">
        <v>0</v>
      </c>
      <c r="I136">
        <v>0</v>
      </c>
      <c r="J136">
        <v>0</v>
      </c>
      <c r="K136">
        <v>0</v>
      </c>
      <c r="L136">
        <v>0</v>
      </c>
      <c r="M136">
        <v>0</v>
      </c>
    </row>
    <row r="138" spans="1:47" x14ac:dyDescent="0.2">
      <c r="A138" t="s">
        <v>1331</v>
      </c>
      <c r="B138">
        <v>1183</v>
      </c>
      <c r="C138">
        <v>22120</v>
      </c>
      <c r="D138">
        <v>177744</v>
      </c>
      <c r="E138">
        <v>514</v>
      </c>
      <c r="F138">
        <v>59920</v>
      </c>
      <c r="G138">
        <v>4749</v>
      </c>
      <c r="H138">
        <v>80994</v>
      </c>
      <c r="I138">
        <v>3163</v>
      </c>
      <c r="J138">
        <v>612</v>
      </c>
      <c r="K138">
        <v>1110</v>
      </c>
      <c r="L138">
        <v>33645</v>
      </c>
      <c r="M138">
        <v>114015</v>
      </c>
    </row>
    <row r="139" spans="1:47" ht="18" x14ac:dyDescent="0.2">
      <c r="A139" s="22" t="s">
        <v>1402</v>
      </c>
      <c r="B139">
        <v>-2176</v>
      </c>
      <c r="C139">
        <v>-2988</v>
      </c>
      <c r="D139">
        <v>-1030</v>
      </c>
      <c r="E139">
        <v>-5029</v>
      </c>
      <c r="F139">
        <v>-3985</v>
      </c>
      <c r="G139">
        <v>-4305</v>
      </c>
      <c r="H139">
        <v>-7718</v>
      </c>
      <c r="I139">
        <v>-12097</v>
      </c>
      <c r="J139">
        <v>-1609</v>
      </c>
      <c r="K139">
        <v>-2491</v>
      </c>
      <c r="L139">
        <v>-3256</v>
      </c>
      <c r="M139">
        <v>-3521</v>
      </c>
    </row>
    <row r="140" spans="1:47" ht="18" x14ac:dyDescent="0.2">
      <c r="A140" s="22"/>
    </row>
    <row r="141" spans="1:47" ht="18" x14ac:dyDescent="0.2">
      <c r="A141" s="23"/>
    </row>
    <row r="142" spans="1:47" ht="18" x14ac:dyDescent="0.2">
      <c r="A142" s="23"/>
    </row>
    <row r="143" spans="1:47" ht="18" x14ac:dyDescent="0.2">
      <c r="A143" s="23"/>
      <c r="B143">
        <v>0</v>
      </c>
      <c r="C143">
        <v>0</v>
      </c>
      <c r="D143">
        <v>0</v>
      </c>
      <c r="E143">
        <v>0</v>
      </c>
      <c r="F143">
        <v>0</v>
      </c>
      <c r="G143">
        <v>0</v>
      </c>
      <c r="H143">
        <v>0</v>
      </c>
      <c r="I143">
        <v>0</v>
      </c>
    </row>
    <row r="144" spans="1:47" x14ac:dyDescent="0.2">
      <c r="A144" s="46" t="s">
        <v>1412</v>
      </c>
      <c r="B144" s="19"/>
      <c r="C144" s="48">
        <f t="shared" ref="C144:AU144" si="45">IFERROR(C143/C$3,0)</f>
        <v>0</v>
      </c>
      <c r="D144" s="48">
        <f t="shared" si="45"/>
        <v>0</v>
      </c>
      <c r="E144" s="48">
        <f t="shared" si="45"/>
        <v>0</v>
      </c>
      <c r="F144" s="48">
        <f t="shared" si="45"/>
        <v>0</v>
      </c>
      <c r="G144" s="48">
        <f t="shared" si="45"/>
        <v>0</v>
      </c>
      <c r="H144" s="48">
        <f t="shared" si="45"/>
        <v>0</v>
      </c>
      <c r="I144" s="48">
        <f t="shared" si="45"/>
        <v>0</v>
      </c>
      <c r="J144" s="48">
        <f t="shared" si="45"/>
        <v>0</v>
      </c>
      <c r="K144" s="48">
        <f t="shared" si="45"/>
        <v>0</v>
      </c>
      <c r="L144" s="48">
        <f t="shared" si="45"/>
        <v>0</v>
      </c>
      <c r="M144" s="48">
        <f t="shared" si="45"/>
        <v>0</v>
      </c>
      <c r="N144" s="48">
        <f t="shared" si="45"/>
        <v>0</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ht="18" x14ac:dyDescent="0.2">
      <c r="A145" s="23"/>
    </row>
    <row r="146" spans="1:47" ht="18" x14ac:dyDescent="0.2">
      <c r="A146" s="23"/>
    </row>
    <row r="147" spans="1:47" ht="18" x14ac:dyDescent="0.2">
      <c r="A147" s="23"/>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sheetData>
  <sortState xmlns:xlrd2="http://schemas.microsoft.com/office/spreadsheetml/2017/richdata2" columnSort="1" ref="C1:M53">
    <sortCondition ref="C1:M1"/>
  </sortState>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06CE-EA8A-8248-BE46-C9E5D4CD3A77}">
  <dimension ref="A1:AU156"/>
  <sheetViews>
    <sheetView workbookViewId="0"/>
  </sheetViews>
  <sheetFormatPr baseColWidth="10" defaultRowHeight="16" x14ac:dyDescent="0.2"/>
  <sheetData>
    <row r="1" spans="1:47" x14ac:dyDescent="0.2">
      <c r="A1" t="s">
        <v>1283</v>
      </c>
      <c r="B1" t="s">
        <v>1284</v>
      </c>
      <c r="C1" s="17">
        <v>41639</v>
      </c>
      <c r="D1" s="17">
        <v>42004</v>
      </c>
      <c r="E1" s="17">
        <v>42369</v>
      </c>
      <c r="F1" s="17">
        <v>42735</v>
      </c>
      <c r="G1" s="17">
        <v>43100</v>
      </c>
      <c r="H1" s="17">
        <v>43465</v>
      </c>
      <c r="I1" s="17">
        <v>43830</v>
      </c>
      <c r="J1" s="17">
        <v>44196</v>
      </c>
      <c r="K1" s="17">
        <v>44561</v>
      </c>
      <c r="L1" s="17">
        <v>44926</v>
      </c>
      <c r="M1" s="17">
        <v>45291</v>
      </c>
      <c r="N1" s="17">
        <v>45657</v>
      </c>
    </row>
    <row r="2" spans="1:47" x14ac:dyDescent="0.2">
      <c r="C2" s="41">
        <v>1.3819539309070903</v>
      </c>
      <c r="D2" s="41">
        <v>1.3604586837045582</v>
      </c>
      <c r="E2" s="41">
        <v>1.3592353718698755</v>
      </c>
      <c r="F2" s="41">
        <v>1.3408655143236416</v>
      </c>
      <c r="G2" s="41">
        <v>1.3081614773889187</v>
      </c>
      <c r="H2" s="41">
        <v>1.2816317011746046</v>
      </c>
      <c r="I2" s="41">
        <v>1.2620696220330916</v>
      </c>
      <c r="J2" s="41">
        <v>1.231407573454085</v>
      </c>
      <c r="K2" s="41">
        <v>1.2144058909803599</v>
      </c>
      <c r="L2" s="41">
        <v>1.1298901106999999</v>
      </c>
      <c r="M2" s="41">
        <v>1.0618269999999999</v>
      </c>
      <c r="N2" s="41">
        <v>1.03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0</v>
      </c>
      <c r="D3">
        <f t="shared" ref="D3:J3" si="0">D$2*D90</f>
        <v>0</v>
      </c>
      <c r="E3">
        <f t="shared" si="0"/>
        <v>206603.77652422109</v>
      </c>
      <c r="F3">
        <f t="shared" si="0"/>
        <v>1464225.1416414166</v>
      </c>
      <c r="G3">
        <f t="shared" si="0"/>
        <v>5092672.6314750602</v>
      </c>
      <c r="H3">
        <f t="shared" si="0"/>
        <v>18473439.340730749</v>
      </c>
      <c r="I3">
        <f t="shared" si="0"/>
        <v>20171658.768954903</v>
      </c>
      <c r="J3">
        <f t="shared" si="0"/>
        <v>24722969.852237664</v>
      </c>
      <c r="K3">
        <f t="shared" ref="K3:AU3" si="1">K2*K90</f>
        <v>49746922.91811946</v>
      </c>
      <c r="L3">
        <f t="shared" si="1"/>
        <v>4122969.0139442994</v>
      </c>
      <c r="M3">
        <f t="shared" si="1"/>
        <v>120310308.23499998</v>
      </c>
      <c r="N3">
        <f t="shared" si="1"/>
        <v>111551060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N4" si="2">C$2*C91</f>
        <v>0</v>
      </c>
      <c r="D4">
        <f t="shared" si="2"/>
        <v>0</v>
      </c>
      <c r="E4">
        <f t="shared" si="2"/>
        <v>206603.77652422109</v>
      </c>
      <c r="F4">
        <f t="shared" si="2"/>
        <v>1464225.1416414166</v>
      </c>
      <c r="G4">
        <f t="shared" si="2"/>
        <v>5092672.6314750602</v>
      </c>
      <c r="H4">
        <f t="shared" si="2"/>
        <v>18473439.340730749</v>
      </c>
      <c r="I4">
        <f t="shared" si="2"/>
        <v>20171658.768954903</v>
      </c>
      <c r="J4">
        <f t="shared" si="2"/>
        <v>24722969.852237664</v>
      </c>
      <c r="K4">
        <f t="shared" si="2"/>
        <v>49746922.91811946</v>
      </c>
      <c r="L4">
        <f t="shared" si="2"/>
        <v>4122969.0139442994</v>
      </c>
      <c r="M4">
        <f t="shared" si="2"/>
        <v>120310308.23499998</v>
      </c>
      <c r="N4">
        <f t="shared" si="2"/>
        <v>111551060</v>
      </c>
    </row>
    <row r="5" spans="1:47" x14ac:dyDescent="0.2">
      <c r="A5" t="s">
        <v>1350</v>
      </c>
      <c r="C5">
        <f t="shared" ref="C5:N5" si="3">C$2*C92</f>
        <v>0</v>
      </c>
      <c r="D5">
        <f t="shared" si="3"/>
        <v>0</v>
      </c>
      <c r="E5">
        <f t="shared" si="3"/>
        <v>206603.77652422109</v>
      </c>
      <c r="F5">
        <f t="shared" si="3"/>
        <v>0</v>
      </c>
      <c r="G5">
        <f t="shared" si="3"/>
        <v>0</v>
      </c>
      <c r="H5">
        <f t="shared" si="3"/>
        <v>0</v>
      </c>
      <c r="I5">
        <f t="shared" si="3"/>
        <v>0</v>
      </c>
      <c r="J5">
        <f t="shared" si="3"/>
        <v>0</v>
      </c>
      <c r="K5">
        <f t="shared" si="3"/>
        <v>0</v>
      </c>
      <c r="L5">
        <f t="shared" si="3"/>
        <v>0</v>
      </c>
      <c r="M5">
        <f t="shared" si="3"/>
        <v>0</v>
      </c>
      <c r="N5">
        <f t="shared" si="3"/>
        <v>0</v>
      </c>
    </row>
    <row r="6" spans="1:47" x14ac:dyDescent="0.2">
      <c r="A6" t="s">
        <v>1287</v>
      </c>
      <c r="C6">
        <f t="shared" ref="C6:N6" si="4">C$2*C93</f>
        <v>4939103.3490619408</v>
      </c>
      <c r="D6">
        <f t="shared" si="4"/>
        <v>7338314.1399023868</v>
      </c>
      <c r="E6">
        <f t="shared" si="4"/>
        <v>26437127.982869077</v>
      </c>
      <c r="F6">
        <f t="shared" si="4"/>
        <v>76177251.599754736</v>
      </c>
      <c r="G6">
        <f t="shared" si="4"/>
        <v>139036634.46280384</v>
      </c>
      <c r="H6">
        <f t="shared" si="4"/>
        <v>222923173.2072072</v>
      </c>
      <c r="I6">
        <f t="shared" si="4"/>
        <v>283082216.22202241</v>
      </c>
      <c r="J6">
        <f t="shared" si="4"/>
        <v>213592569.24590486</v>
      </c>
      <c r="K6">
        <f t="shared" si="4"/>
        <v>203995901.56688085</v>
      </c>
      <c r="L6">
        <f t="shared" si="4"/>
        <v>187978687.82704827</v>
      </c>
      <c r="M6">
        <f t="shared" si="4"/>
        <v>192510296.92699999</v>
      </c>
      <c r="N6">
        <f t="shared" si="4"/>
        <v>225266150</v>
      </c>
    </row>
    <row r="7" spans="1:47" x14ac:dyDescent="0.2">
      <c r="A7" t="s">
        <v>1333</v>
      </c>
      <c r="C7">
        <f t="shared" ref="C7:N7" si="5">C$2*C94</f>
        <v>2285751.8017203272</v>
      </c>
      <c r="D7">
        <f t="shared" si="5"/>
        <v>4080015.5924299704</v>
      </c>
      <c r="E7">
        <f t="shared" si="5"/>
        <v>14126533.219843617</v>
      </c>
      <c r="F7">
        <f t="shared" si="5"/>
        <v>21445803.036092326</v>
      </c>
      <c r="G7">
        <f t="shared" si="5"/>
        <v>35287655.852566086</v>
      </c>
      <c r="H7">
        <f t="shared" si="5"/>
        <v>50635986.881707452</v>
      </c>
      <c r="I7">
        <f t="shared" si="5"/>
        <v>61676080.359135151</v>
      </c>
      <c r="J7">
        <f t="shared" si="5"/>
        <v>52347135.947533153</v>
      </c>
      <c r="K7">
        <f t="shared" si="5"/>
        <v>55990183.60364949</v>
      </c>
      <c r="L7">
        <f t="shared" si="5"/>
        <v>57074139.161789097</v>
      </c>
      <c r="M7">
        <f t="shared" si="5"/>
        <v>54463230.48399999</v>
      </c>
      <c r="N7">
        <f t="shared" si="5"/>
        <v>60793690</v>
      </c>
    </row>
    <row r="8" spans="1:47" x14ac:dyDescent="0.2">
      <c r="A8" s="46" t="s">
        <v>1408</v>
      </c>
      <c r="C8" t="e">
        <f t="shared" ref="C8:N8" si="6">C$2*C95</f>
        <v>#DIV/0!</v>
      </c>
      <c r="D8" t="e">
        <f t="shared" si="6"/>
        <v>#DIV/0!</v>
      </c>
      <c r="E8">
        <f t="shared" si="6"/>
        <v>68.375</v>
      </c>
      <c r="F8">
        <f t="shared" si="6"/>
        <v>14.646520146520148</v>
      </c>
      <c r="G8">
        <f t="shared" si="6"/>
        <v>6.9291035191369126</v>
      </c>
      <c r="H8">
        <f t="shared" si="6"/>
        <v>2.7410156792007769</v>
      </c>
      <c r="I8">
        <f t="shared" si="6"/>
        <v>3.057561158731152</v>
      </c>
      <c r="J8">
        <f t="shared" si="6"/>
        <v>2.1173482093938336</v>
      </c>
      <c r="K8">
        <f t="shared" si="6"/>
        <v>1.1255004394102139</v>
      </c>
      <c r="L8">
        <f t="shared" si="6"/>
        <v>13.84297067689778</v>
      </c>
      <c r="M8">
        <f t="shared" si="6"/>
        <v>0.45268964299898506</v>
      </c>
      <c r="N8">
        <f t="shared" si="6"/>
        <v>0.54498531883067725</v>
      </c>
    </row>
    <row r="9" spans="1:47" x14ac:dyDescent="0.2">
      <c r="A9" t="s">
        <v>1334</v>
      </c>
      <c r="C9">
        <f t="shared" ref="C9:N9" si="7">C$2*C96</f>
        <v>2285751.8017203272</v>
      </c>
      <c r="D9">
        <f t="shared" si="7"/>
        <v>4080015.5924299704</v>
      </c>
      <c r="E9">
        <f t="shared" si="7"/>
        <v>14126533.219843617</v>
      </c>
      <c r="F9">
        <f t="shared" si="7"/>
        <v>21445803.036092326</v>
      </c>
      <c r="G9">
        <f t="shared" si="7"/>
        <v>35287655.852566086</v>
      </c>
      <c r="H9">
        <f t="shared" si="7"/>
        <v>50635986.881707452</v>
      </c>
      <c r="I9">
        <f t="shared" si="7"/>
        <v>61676080.359135151</v>
      </c>
      <c r="J9">
        <f t="shared" si="7"/>
        <v>52347135.947533153</v>
      </c>
      <c r="K9">
        <f t="shared" si="7"/>
        <v>55990183.60364949</v>
      </c>
      <c r="L9">
        <f t="shared" si="7"/>
        <v>57074139.161789097</v>
      </c>
      <c r="M9">
        <f t="shared" si="7"/>
        <v>54463230.48399999</v>
      </c>
      <c r="N9">
        <f t="shared" si="7"/>
        <v>60793690</v>
      </c>
    </row>
    <row r="10" spans="1:47" x14ac:dyDescent="0.2">
      <c r="A10" s="46" t="s">
        <v>1409</v>
      </c>
      <c r="C10" t="e">
        <f t="shared" ref="C10:N10" si="8">C$2*C97</f>
        <v>#DIV/0!</v>
      </c>
      <c r="D10" t="e">
        <f t="shared" si="8"/>
        <v>#DIV/0!</v>
      </c>
      <c r="E10">
        <f t="shared" si="8"/>
        <v>68.375</v>
      </c>
      <c r="F10">
        <f t="shared" si="8"/>
        <v>14.646520146520148</v>
      </c>
      <c r="G10">
        <f t="shared" si="8"/>
        <v>6.9291035191369126</v>
      </c>
      <c r="H10">
        <f t="shared" si="8"/>
        <v>2.7410156792007769</v>
      </c>
      <c r="I10">
        <f t="shared" si="8"/>
        <v>3.057561158731152</v>
      </c>
      <c r="J10">
        <f t="shared" si="8"/>
        <v>2.1173482093938336</v>
      </c>
      <c r="K10">
        <f t="shared" si="8"/>
        <v>1.1255004394102139</v>
      </c>
      <c r="L10">
        <f t="shared" si="8"/>
        <v>13.84297067689778</v>
      </c>
      <c r="M10">
        <f t="shared" si="8"/>
        <v>0.45268964299898506</v>
      </c>
      <c r="N10">
        <f t="shared" si="8"/>
        <v>0.54498531883067725</v>
      </c>
    </row>
    <row r="11" spans="1:47" x14ac:dyDescent="0.2">
      <c r="A11" t="s">
        <v>1335</v>
      </c>
      <c r="C11">
        <f t="shared" ref="C11:N11" si="9">C$2*C98</f>
        <v>2285751.8017203272</v>
      </c>
      <c r="D11">
        <f t="shared" si="9"/>
        <v>4080015.5924299704</v>
      </c>
      <c r="E11">
        <f t="shared" si="9"/>
        <v>14126533.219843617</v>
      </c>
      <c r="F11">
        <f t="shared" si="9"/>
        <v>21445803.036092326</v>
      </c>
      <c r="G11">
        <f t="shared" si="9"/>
        <v>35287655.852566086</v>
      </c>
      <c r="H11">
        <f t="shared" si="9"/>
        <v>50635986.881707452</v>
      </c>
      <c r="I11">
        <f t="shared" si="9"/>
        <v>61676080.359135151</v>
      </c>
      <c r="J11">
        <f t="shared" si="9"/>
        <v>52347135.947533153</v>
      </c>
      <c r="K11">
        <f t="shared" si="9"/>
        <v>55990183.60364949</v>
      </c>
      <c r="L11">
        <f t="shared" si="9"/>
        <v>57074139.161789097</v>
      </c>
      <c r="M11">
        <f t="shared" si="9"/>
        <v>54463230.48399999</v>
      </c>
      <c r="N11">
        <f t="shared" si="9"/>
        <v>60793690</v>
      </c>
    </row>
    <row r="12" spans="1:47" x14ac:dyDescent="0.2">
      <c r="A12" t="s">
        <v>1336</v>
      </c>
      <c r="C12">
        <f t="shared" ref="C12:N12" si="10">C$2*C99</f>
        <v>2653351.5473416136</v>
      </c>
      <c r="D12">
        <f t="shared" si="10"/>
        <v>3258298.5474724169</v>
      </c>
      <c r="E12">
        <f t="shared" si="10"/>
        <v>12310594.763025463</v>
      </c>
      <c r="F12">
        <f t="shared" si="10"/>
        <v>54731448.563662402</v>
      </c>
      <c r="G12">
        <f t="shared" si="10"/>
        <v>103748978.61023776</v>
      </c>
      <c r="H12">
        <f t="shared" si="10"/>
        <v>172287186.32549974</v>
      </c>
      <c r="I12">
        <f t="shared" si="10"/>
        <v>221406135.86288729</v>
      </c>
      <c r="J12">
        <f t="shared" si="10"/>
        <v>161245433.2983717</v>
      </c>
      <c r="K12">
        <f t="shared" si="10"/>
        <v>148005717.96323135</v>
      </c>
      <c r="L12">
        <f t="shared" si="10"/>
        <v>130904548.66525918</v>
      </c>
      <c r="M12">
        <f t="shared" si="10"/>
        <v>138047066.44299999</v>
      </c>
      <c r="N12">
        <f t="shared" si="10"/>
        <v>164472460</v>
      </c>
    </row>
    <row r="13" spans="1:47" x14ac:dyDescent="0.2">
      <c r="A13" s="46" t="s">
        <v>1410</v>
      </c>
      <c r="C13" t="e">
        <f t="shared" ref="C13:N13" si="11">C$2*C100</f>
        <v>#DIV/0!</v>
      </c>
      <c r="D13" t="e">
        <f t="shared" si="11"/>
        <v>#DIV/0!</v>
      </c>
      <c r="E13">
        <f t="shared" si="11"/>
        <v>59.585526315789465</v>
      </c>
      <c r="F13">
        <f t="shared" si="11"/>
        <v>37.379120879120883</v>
      </c>
      <c r="G13">
        <f t="shared" si="11"/>
        <v>20.372206524531212</v>
      </c>
      <c r="H13">
        <f t="shared" si="11"/>
        <v>9.3262106285555717</v>
      </c>
      <c r="I13">
        <f t="shared" si="11"/>
        <v>10.976099605831196</v>
      </c>
      <c r="J13">
        <f t="shared" si="11"/>
        <v>6.5220899536783392</v>
      </c>
      <c r="K13">
        <f t="shared" si="11"/>
        <v>2.975173322917684</v>
      </c>
      <c r="L13">
        <f t="shared" si="11"/>
        <v>31.750068511921075</v>
      </c>
      <c r="M13">
        <f t="shared" si="11"/>
        <v>1.1474250915670094</v>
      </c>
      <c r="N13">
        <f t="shared" si="11"/>
        <v>1.4744141382430611</v>
      </c>
    </row>
    <row r="14" spans="1:47" x14ac:dyDescent="0.2">
      <c r="A14" t="s">
        <v>1293</v>
      </c>
      <c r="C14">
        <f t="shared" ref="C14:N14" si="12">C$2*C101</f>
        <v>-4939103.3490619408</v>
      </c>
      <c r="D14">
        <f t="shared" si="12"/>
        <v>-7338314.1399023868</v>
      </c>
      <c r="E14">
        <f t="shared" si="12"/>
        <v>-26230524.206344858</v>
      </c>
      <c r="F14">
        <f t="shared" si="12"/>
        <v>-74713026.458113313</v>
      </c>
      <c r="G14">
        <f t="shared" si="12"/>
        <v>-133943961.83132878</v>
      </c>
      <c r="H14">
        <f t="shared" si="12"/>
        <v>-204449733.86647645</v>
      </c>
      <c r="I14">
        <f t="shared" si="12"/>
        <v>-262910557.45306754</v>
      </c>
      <c r="J14">
        <f t="shared" si="12"/>
        <v>-188869599.39366719</v>
      </c>
      <c r="K14">
        <f t="shared" si="12"/>
        <v>-154248978.64876139</v>
      </c>
      <c r="L14">
        <f t="shared" si="12"/>
        <v>-183855718.81310397</v>
      </c>
      <c r="M14">
        <f t="shared" si="12"/>
        <v>-72199988.691999987</v>
      </c>
      <c r="N14">
        <f t="shared" si="12"/>
        <v>-113715090</v>
      </c>
    </row>
    <row r="15" spans="1:47" x14ac:dyDescent="0.2">
      <c r="A15" t="s">
        <v>1295</v>
      </c>
      <c r="C15">
        <f t="shared" ref="C15:N15" si="13">C$2*C102</f>
        <v>-153396.88633068703</v>
      </c>
      <c r="D15">
        <f t="shared" si="13"/>
        <v>-16325.504204454699</v>
      </c>
      <c r="E15">
        <f t="shared" si="13"/>
        <v>116894.2419808093</v>
      </c>
      <c r="F15">
        <f t="shared" si="13"/>
        <v>451871.67832706723</v>
      </c>
      <c r="G15">
        <f t="shared" si="13"/>
        <v>7848.9688643335121</v>
      </c>
      <c r="H15">
        <f t="shared" si="13"/>
        <v>28195.8974258413</v>
      </c>
      <c r="I15">
        <f t="shared" si="13"/>
        <v>36600.019038959654</v>
      </c>
      <c r="J15">
        <f t="shared" si="13"/>
        <v>-19702.521175265359</v>
      </c>
      <c r="K15">
        <f t="shared" si="13"/>
        <v>0</v>
      </c>
      <c r="L15">
        <f t="shared" si="13"/>
        <v>0</v>
      </c>
      <c r="M15">
        <f t="shared" si="13"/>
        <v>0</v>
      </c>
      <c r="N15">
        <f t="shared" si="13"/>
        <v>0</v>
      </c>
    </row>
    <row r="16" spans="1:47" x14ac:dyDescent="0.2">
      <c r="A16" s="46"/>
      <c r="C16" t="e">
        <f t="shared" ref="C16:N16" si="14">C$2*C103</f>
        <v>#DIV/0!</v>
      </c>
      <c r="D16" t="e">
        <f t="shared" si="14"/>
        <v>#DIV/0!</v>
      </c>
      <c r="E16">
        <f t="shared" si="14"/>
        <v>0.56578947368421051</v>
      </c>
      <c r="F16">
        <f t="shared" si="14"/>
        <v>0.30860805860805862</v>
      </c>
      <c r="G16">
        <f t="shared" si="14"/>
        <v>1.5412278448497304E-3</v>
      </c>
      <c r="H16">
        <f t="shared" si="14"/>
        <v>1.5262938809490775E-3</v>
      </c>
      <c r="I16">
        <f t="shared" si="14"/>
        <v>1.814427829568917E-3</v>
      </c>
      <c r="J16">
        <f t="shared" si="14"/>
        <v>-7.9693181252179113E-4</v>
      </c>
      <c r="K16">
        <f t="shared" si="14"/>
        <v>0</v>
      </c>
      <c r="L16">
        <f t="shared" si="14"/>
        <v>0</v>
      </c>
      <c r="M16">
        <f t="shared" si="14"/>
        <v>0</v>
      </c>
      <c r="N16">
        <f t="shared" si="14"/>
        <v>0</v>
      </c>
    </row>
    <row r="17" spans="1:14" x14ac:dyDescent="0.2">
      <c r="A17" t="s">
        <v>1338</v>
      </c>
      <c r="C17">
        <f t="shared" ref="C17:N17" si="15">C$2*C104</f>
        <v>0</v>
      </c>
      <c r="D17">
        <f t="shared" si="15"/>
        <v>16325.504204454699</v>
      </c>
      <c r="E17">
        <f t="shared" si="15"/>
        <v>0</v>
      </c>
      <c r="F17">
        <f t="shared" si="15"/>
        <v>0</v>
      </c>
      <c r="G17">
        <f t="shared" si="15"/>
        <v>0</v>
      </c>
      <c r="H17">
        <f t="shared" si="15"/>
        <v>0</v>
      </c>
      <c r="I17">
        <f t="shared" si="15"/>
        <v>0</v>
      </c>
      <c r="J17">
        <f t="shared" si="15"/>
        <v>0</v>
      </c>
      <c r="K17">
        <f t="shared" si="15"/>
        <v>0</v>
      </c>
      <c r="L17">
        <f t="shared" si="15"/>
        <v>0</v>
      </c>
      <c r="M17">
        <f t="shared" si="15"/>
        <v>0</v>
      </c>
      <c r="N17">
        <f t="shared" si="15"/>
        <v>0</v>
      </c>
    </row>
    <row r="18" spans="1:14" x14ac:dyDescent="0.2">
      <c r="A18" t="s">
        <v>1359</v>
      </c>
      <c r="C18">
        <f t="shared" ref="C18:N18" si="16">C$2*C105</f>
        <v>153396.88633068703</v>
      </c>
      <c r="D18">
        <f t="shared" si="16"/>
        <v>16325.504204454699</v>
      </c>
      <c r="E18">
        <f t="shared" si="16"/>
        <v>-116894.2419808093</v>
      </c>
      <c r="F18">
        <f t="shared" si="16"/>
        <v>-451871.67832706723</v>
      </c>
      <c r="G18">
        <f t="shared" si="16"/>
        <v>-7848.9688643335121</v>
      </c>
      <c r="H18">
        <f t="shared" si="16"/>
        <v>-28195.8974258413</v>
      </c>
      <c r="I18">
        <f t="shared" si="16"/>
        <v>-36600.019038959654</v>
      </c>
      <c r="J18">
        <f t="shared" si="16"/>
        <v>19702.521175265359</v>
      </c>
      <c r="K18">
        <f t="shared" si="16"/>
        <v>0</v>
      </c>
      <c r="L18">
        <f t="shared" si="16"/>
        <v>0</v>
      </c>
      <c r="M18">
        <f t="shared" si="16"/>
        <v>0</v>
      </c>
      <c r="N18">
        <f t="shared" si="16"/>
        <v>0</v>
      </c>
    </row>
    <row r="19" spans="1:14" x14ac:dyDescent="0.2">
      <c r="A19" t="s">
        <v>1298</v>
      </c>
      <c r="C19">
        <f t="shared" ref="C19:N19" si="17">C$2*C106</f>
        <v>51132.29544356234</v>
      </c>
      <c r="D19">
        <f t="shared" si="17"/>
        <v>355079.71644688968</v>
      </c>
      <c r="E19">
        <f t="shared" si="17"/>
        <v>76117.180824713025</v>
      </c>
      <c r="F19">
        <f t="shared" si="17"/>
        <v>274877.43043634656</v>
      </c>
      <c r="G19">
        <f t="shared" si="17"/>
        <v>1631277.3623039818</v>
      </c>
      <c r="H19">
        <f t="shared" si="17"/>
        <v>16554836.684072368</v>
      </c>
      <c r="I19">
        <f t="shared" si="17"/>
        <v>18489319.962784793</v>
      </c>
      <c r="J19">
        <f t="shared" si="17"/>
        <v>3233676.2878904273</v>
      </c>
      <c r="K19">
        <f t="shared" si="17"/>
        <v>5546191.7041073032</v>
      </c>
      <c r="L19">
        <f t="shared" si="17"/>
        <v>1782966.5946845999</v>
      </c>
      <c r="M19">
        <f t="shared" si="17"/>
        <v>10412275.561999999</v>
      </c>
      <c r="N19">
        <f t="shared" si="17"/>
        <v>13796850</v>
      </c>
    </row>
    <row r="20" spans="1:14" x14ac:dyDescent="0.2">
      <c r="A20" t="s">
        <v>1339</v>
      </c>
      <c r="C20">
        <f t="shared" ref="C20:N20" si="18">C$2*C107</f>
        <v>0</v>
      </c>
      <c r="D20">
        <f t="shared" si="18"/>
        <v>0</v>
      </c>
      <c r="E20">
        <f t="shared" si="18"/>
        <v>0</v>
      </c>
      <c r="F20">
        <f t="shared" si="18"/>
        <v>341920.70615252864</v>
      </c>
      <c r="G20">
        <f t="shared" si="18"/>
        <v>2064278.8113197137</v>
      </c>
      <c r="H20">
        <f t="shared" si="18"/>
        <v>4316535.5695560686</v>
      </c>
      <c r="I20">
        <f t="shared" si="18"/>
        <v>6199285.9834265457</v>
      </c>
      <c r="J20">
        <f t="shared" si="18"/>
        <v>699439.50172192033</v>
      </c>
      <c r="K20">
        <f t="shared" si="18"/>
        <v>36432.176729410799</v>
      </c>
      <c r="L20">
        <f t="shared" si="18"/>
        <v>1775057.3639096997</v>
      </c>
      <c r="M20">
        <f t="shared" si="18"/>
        <v>8418164.4559999984</v>
      </c>
      <c r="N20">
        <f t="shared" si="18"/>
        <v>10467890</v>
      </c>
    </row>
    <row r="21" spans="1:14" x14ac:dyDescent="0.2">
      <c r="A21" t="s">
        <v>1341</v>
      </c>
      <c r="C21">
        <f t="shared" ref="C21:N21" si="19">C$2*C108</f>
        <v>51132.29544356234</v>
      </c>
      <c r="D21">
        <f t="shared" si="19"/>
        <v>355079.71644688968</v>
      </c>
      <c r="E21">
        <f t="shared" si="19"/>
        <v>76117.180824713025</v>
      </c>
      <c r="F21">
        <f t="shared" si="19"/>
        <v>-67043.275716182077</v>
      </c>
      <c r="G21">
        <f t="shared" si="19"/>
        <v>1631277.3623039818</v>
      </c>
      <c r="H21">
        <f t="shared" si="19"/>
        <v>0</v>
      </c>
      <c r="I21">
        <f t="shared" si="19"/>
        <v>0</v>
      </c>
      <c r="J21">
        <f t="shared" si="19"/>
        <v>0</v>
      </c>
      <c r="K21">
        <f t="shared" si="19"/>
        <v>0</v>
      </c>
      <c r="L21">
        <f t="shared" si="19"/>
        <v>0</v>
      </c>
      <c r="M21">
        <f t="shared" si="19"/>
        <v>0</v>
      </c>
      <c r="N21">
        <f t="shared" si="19"/>
        <v>0</v>
      </c>
    </row>
    <row r="22" spans="1:14" x14ac:dyDescent="0.2">
      <c r="A22" t="s">
        <v>1342</v>
      </c>
      <c r="C22">
        <f t="shared" ref="C22:N22" si="20">C$2*C109</f>
        <v>0</v>
      </c>
      <c r="D22">
        <f t="shared" si="20"/>
        <v>0</v>
      </c>
      <c r="E22">
        <f t="shared" si="20"/>
        <v>0</v>
      </c>
      <c r="F22">
        <f t="shared" si="20"/>
        <v>0</v>
      </c>
      <c r="G22">
        <f t="shared" si="20"/>
        <v>-1631277.3623039818</v>
      </c>
      <c r="H22">
        <f t="shared" si="20"/>
        <v>0</v>
      </c>
      <c r="I22">
        <f t="shared" si="20"/>
        <v>0</v>
      </c>
      <c r="J22">
        <f t="shared" si="20"/>
        <v>0</v>
      </c>
      <c r="K22">
        <f t="shared" si="20"/>
        <v>0</v>
      </c>
      <c r="L22">
        <f t="shared" si="20"/>
        <v>0</v>
      </c>
      <c r="M22">
        <f t="shared" si="20"/>
        <v>0</v>
      </c>
      <c r="N22">
        <f t="shared" si="20"/>
        <v>0</v>
      </c>
    </row>
    <row r="23" spans="1:14" x14ac:dyDescent="0.2">
      <c r="A23" t="s">
        <v>1344</v>
      </c>
      <c r="C23">
        <f t="shared" ref="C23:N23" si="21">C$2*C110</f>
        <v>51132.29544356234</v>
      </c>
      <c r="D23">
        <f t="shared" si="21"/>
        <v>355079.71644688968</v>
      </c>
      <c r="E23">
        <f t="shared" si="21"/>
        <v>76117.180824713025</v>
      </c>
      <c r="F23">
        <f t="shared" si="21"/>
        <v>-67043.275716182077</v>
      </c>
      <c r="G23">
        <f t="shared" si="21"/>
        <v>-433001.4490157321</v>
      </c>
      <c r="H23">
        <f t="shared" si="21"/>
        <v>12238301.114516299</v>
      </c>
      <c r="I23">
        <f t="shared" si="21"/>
        <v>12290033.979358247</v>
      </c>
      <c r="J23">
        <f t="shared" si="21"/>
        <v>2534236.7861685068</v>
      </c>
      <c r="K23">
        <f t="shared" si="21"/>
        <v>5509759.5273778932</v>
      </c>
      <c r="L23">
        <f t="shared" si="21"/>
        <v>7909.2307748999992</v>
      </c>
      <c r="M23">
        <f t="shared" si="21"/>
        <v>1994111.1059999997</v>
      </c>
      <c r="N23">
        <f t="shared" si="21"/>
        <v>3328960</v>
      </c>
    </row>
    <row r="24" spans="1:14" x14ac:dyDescent="0.2">
      <c r="A24" t="s">
        <v>1304</v>
      </c>
      <c r="C24">
        <f t="shared" ref="C24:N24" si="22">C$2*C111</f>
        <v>-5041367.9399490654</v>
      </c>
      <c r="D24">
        <f t="shared" si="22"/>
        <v>-6999559.9276599521</v>
      </c>
      <c r="E24">
        <f t="shared" si="22"/>
        <v>-26037512.783539336</v>
      </c>
      <c r="F24">
        <f t="shared" si="22"/>
        <v>-73986277.349349901</v>
      </c>
      <c r="G24">
        <f t="shared" si="22"/>
        <v>-132304835.50016047</v>
      </c>
      <c r="H24">
        <f t="shared" si="22"/>
        <v>-187866701.28497824</v>
      </c>
      <c r="I24">
        <f t="shared" si="22"/>
        <v>-244384637.4712438</v>
      </c>
      <c r="J24">
        <f t="shared" si="22"/>
        <v>-185635923.10577676</v>
      </c>
      <c r="K24">
        <f t="shared" si="22"/>
        <v>-148702786.94465408</v>
      </c>
      <c r="L24">
        <f t="shared" si="22"/>
        <v>-182072752.21841937</v>
      </c>
      <c r="M24">
        <f t="shared" si="22"/>
        <v>-61787713.129999995</v>
      </c>
      <c r="N24">
        <f t="shared" si="22"/>
        <v>-99918240</v>
      </c>
    </row>
    <row r="25" spans="1:14" x14ac:dyDescent="0.2">
      <c r="A25" t="s">
        <v>1305</v>
      </c>
      <c r="C25">
        <f t="shared" ref="C25:N25" si="23">C$2*C112</f>
        <v>-456044.79719933978</v>
      </c>
      <c r="D25">
        <f t="shared" si="23"/>
        <v>114278.52943118289</v>
      </c>
      <c r="E25">
        <f t="shared" si="23"/>
        <v>59806.356362274521</v>
      </c>
      <c r="F25">
        <f t="shared" si="23"/>
        <v>646297.17790399527</v>
      </c>
      <c r="G25">
        <f t="shared" si="23"/>
        <v>1101471.9639614695</v>
      </c>
      <c r="H25">
        <f t="shared" si="23"/>
        <v>88432.587381047721</v>
      </c>
      <c r="I25">
        <f t="shared" si="23"/>
        <v>0</v>
      </c>
      <c r="J25">
        <f t="shared" si="23"/>
        <v>-1035613.7692748855</v>
      </c>
      <c r="K25">
        <f t="shared" si="23"/>
        <v>-247738.80175999342</v>
      </c>
      <c r="L25">
        <f t="shared" si="23"/>
        <v>769455.16538669995</v>
      </c>
      <c r="M25">
        <f t="shared" si="23"/>
        <v>-718856.87899999996</v>
      </c>
      <c r="N25">
        <f t="shared" si="23"/>
        <v>0</v>
      </c>
    </row>
    <row r="26" spans="1:14" x14ac:dyDescent="0.2">
      <c r="A26" t="s">
        <v>1306</v>
      </c>
      <c r="C26">
        <f t="shared" ref="C26:N26" si="24">C$2*C113</f>
        <v>-4585323.1427497258</v>
      </c>
      <c r="D26">
        <f t="shared" si="24"/>
        <v>-7113838.457091135</v>
      </c>
      <c r="E26">
        <f t="shared" si="24"/>
        <v>-26097319.139901612</v>
      </c>
      <c r="F26">
        <f t="shared" si="24"/>
        <v>-74632574.527253896</v>
      </c>
      <c r="G26">
        <f t="shared" si="24"/>
        <v>-133406307.46412194</v>
      </c>
      <c r="H26">
        <f t="shared" si="24"/>
        <v>-187955133.87235928</v>
      </c>
      <c r="I26">
        <f t="shared" si="24"/>
        <v>-244384637.4712438</v>
      </c>
      <c r="J26">
        <f t="shared" si="24"/>
        <v>-184600309.3365019</v>
      </c>
      <c r="K26">
        <f t="shared" si="24"/>
        <v>-148455048.14289409</v>
      </c>
      <c r="L26">
        <f t="shared" si="24"/>
        <v>-182842207.38380608</v>
      </c>
      <c r="M26">
        <f t="shared" si="24"/>
        <v>-61068856.250999995</v>
      </c>
      <c r="N26">
        <f t="shared" si="24"/>
        <v>-99918240</v>
      </c>
    </row>
    <row r="27" spans="1:14" x14ac:dyDescent="0.2">
      <c r="A27" t="s">
        <v>1345</v>
      </c>
      <c r="C27">
        <f t="shared" ref="C27:N27" si="25">C$2*C114</f>
        <v>-4585323.1427497258</v>
      </c>
      <c r="D27">
        <f t="shared" si="25"/>
        <v>-7113838.457091135</v>
      </c>
      <c r="E27">
        <f t="shared" si="25"/>
        <v>-26097319.139901612</v>
      </c>
      <c r="F27">
        <f t="shared" si="25"/>
        <v>-74632574.527253896</v>
      </c>
      <c r="G27">
        <f t="shared" si="25"/>
        <v>-133406307.46412194</v>
      </c>
      <c r="H27">
        <f t="shared" si="25"/>
        <v>-187955133.87235928</v>
      </c>
      <c r="I27">
        <f t="shared" si="25"/>
        <v>-244384637.4712438</v>
      </c>
      <c r="J27">
        <f t="shared" si="25"/>
        <v>-184600309.3365019</v>
      </c>
      <c r="K27">
        <f t="shared" si="25"/>
        <v>-148455048.14289409</v>
      </c>
      <c r="L27">
        <f t="shared" si="25"/>
        <v>-182842207.38380608</v>
      </c>
      <c r="M27">
        <f t="shared" si="25"/>
        <v>-61068856.250999995</v>
      </c>
      <c r="N27">
        <f t="shared" si="25"/>
        <v>-99918240</v>
      </c>
    </row>
    <row r="28" spans="1:14" x14ac:dyDescent="0.2">
      <c r="A28" t="s">
        <v>1346</v>
      </c>
      <c r="C28">
        <f t="shared" ref="C28:N28" si="26">C$2*C115</f>
        <v>-4585323.1427497258</v>
      </c>
      <c r="D28">
        <f t="shared" si="26"/>
        <v>-7113838.457091135</v>
      </c>
      <c r="E28">
        <f t="shared" si="26"/>
        <v>-26097319.139901612</v>
      </c>
      <c r="F28">
        <f t="shared" si="26"/>
        <v>-74632574.527253896</v>
      </c>
      <c r="G28">
        <f t="shared" si="26"/>
        <v>-133406307.46412194</v>
      </c>
      <c r="H28">
        <f t="shared" si="26"/>
        <v>-187955133.87235928</v>
      </c>
      <c r="I28">
        <f t="shared" si="26"/>
        <v>-244384637.4712438</v>
      </c>
      <c r="J28">
        <f t="shared" si="26"/>
        <v>-184600309.3365019</v>
      </c>
      <c r="K28">
        <f t="shared" si="26"/>
        <v>-148455048.14289409</v>
      </c>
      <c r="L28">
        <f t="shared" si="26"/>
        <v>-182842207.38380608</v>
      </c>
      <c r="M28">
        <f t="shared" si="26"/>
        <v>-61068856.250999995</v>
      </c>
      <c r="N28">
        <f t="shared" si="26"/>
        <v>-99918240</v>
      </c>
    </row>
    <row r="29" spans="1:14" x14ac:dyDescent="0.2">
      <c r="A29" t="s">
        <v>1347</v>
      </c>
      <c r="C29">
        <f t="shared" ref="C29:N29" si="27">C$2*C116</f>
        <v>-4585323.1427497258</v>
      </c>
      <c r="D29">
        <f t="shared" si="27"/>
        <v>-7113838.457091135</v>
      </c>
      <c r="E29">
        <f t="shared" si="27"/>
        <v>-26097319.139901612</v>
      </c>
      <c r="F29">
        <f t="shared" si="27"/>
        <v>-74632574.527253896</v>
      </c>
      <c r="G29">
        <f t="shared" si="27"/>
        <v>-133406307.46412194</v>
      </c>
      <c r="H29">
        <f t="shared" si="27"/>
        <v>-187955133.87235928</v>
      </c>
      <c r="I29">
        <f t="shared" si="27"/>
        <v>-244384637.4712438</v>
      </c>
      <c r="J29">
        <f t="shared" si="27"/>
        <v>-184600309.3365019</v>
      </c>
      <c r="K29">
        <f t="shared" si="27"/>
        <v>-148455048.14289409</v>
      </c>
      <c r="L29">
        <f t="shared" si="27"/>
        <v>-182842207.38380608</v>
      </c>
      <c r="M29">
        <f t="shared" si="27"/>
        <v>-61068856.250999995</v>
      </c>
      <c r="N29">
        <f t="shared" si="27"/>
        <v>-99918240</v>
      </c>
    </row>
    <row r="30" spans="1:14" x14ac:dyDescent="0.2">
      <c r="A30" t="s">
        <v>1312</v>
      </c>
      <c r="C30">
        <f t="shared" ref="C30:N30" si="28">C$2*C117</f>
        <v>-4585323.1427497258</v>
      </c>
      <c r="D30">
        <f t="shared" si="28"/>
        <v>-7113838.457091135</v>
      </c>
      <c r="E30">
        <f t="shared" si="28"/>
        <v>-26097319.139901612</v>
      </c>
      <c r="F30">
        <f t="shared" si="28"/>
        <v>-74632574.527253896</v>
      </c>
      <c r="G30">
        <f t="shared" si="28"/>
        <v>-133406307.46412194</v>
      </c>
      <c r="H30">
        <f t="shared" si="28"/>
        <v>-187955133.87235928</v>
      </c>
      <c r="I30">
        <f t="shared" si="28"/>
        <v>-244384637.4712438</v>
      </c>
      <c r="J30">
        <f t="shared" si="28"/>
        <v>-184600309.3365019</v>
      </c>
      <c r="K30">
        <f t="shared" si="28"/>
        <v>-148455048.14289409</v>
      </c>
      <c r="L30">
        <f t="shared" si="28"/>
        <v>-182842207.38380608</v>
      </c>
      <c r="M30">
        <f t="shared" si="28"/>
        <v>-61068856.250999995</v>
      </c>
      <c r="N30">
        <f t="shared" si="28"/>
        <v>-99918240</v>
      </c>
    </row>
    <row r="31" spans="1:14" x14ac:dyDescent="0.2">
      <c r="A31" t="s">
        <v>1313</v>
      </c>
      <c r="C31">
        <f t="shared" ref="C31:N31" si="29">C$2*C118</f>
        <v>-0.21973067501422736</v>
      </c>
      <c r="D31">
        <f t="shared" si="29"/>
        <v>-0.34011467092613956</v>
      </c>
      <c r="E31">
        <f t="shared" si="29"/>
        <v>-2.4874007305218724</v>
      </c>
      <c r="F31">
        <f t="shared" si="29"/>
        <v>-3.2583031998064493</v>
      </c>
      <c r="G31">
        <f t="shared" si="29"/>
        <v>-5.0364216879473371</v>
      </c>
      <c r="H31">
        <f t="shared" si="29"/>
        <v>-6.4850564079434987</v>
      </c>
      <c r="I31">
        <f t="shared" si="29"/>
        <v>-7.2190382380292837</v>
      </c>
      <c r="J31">
        <f t="shared" si="29"/>
        <v>-4.7039769305946049</v>
      </c>
      <c r="K31">
        <f t="shared" si="29"/>
        <v>-2.8659979027136493</v>
      </c>
      <c r="L31">
        <f t="shared" si="29"/>
        <v>-2.3162747269349997</v>
      </c>
      <c r="M31">
        <f t="shared" si="29"/>
        <v>-0.57338657999999998</v>
      </c>
      <c r="N31">
        <f t="shared" si="29"/>
        <v>-0.72099999999999997</v>
      </c>
    </row>
    <row r="32" spans="1:14" x14ac:dyDescent="0.2">
      <c r="A32" t="s">
        <v>1314</v>
      </c>
      <c r="C32">
        <f t="shared" ref="C32:N32" si="30">C$2*C119</f>
        <v>-0.21973067501422736</v>
      </c>
      <c r="D32">
        <f t="shared" si="30"/>
        <v>-0.34011467092613956</v>
      </c>
      <c r="E32">
        <f t="shared" si="30"/>
        <v>-2.4874007305218724</v>
      </c>
      <c r="F32">
        <f t="shared" si="30"/>
        <v>-3.2583031998064493</v>
      </c>
      <c r="G32">
        <f t="shared" si="30"/>
        <v>-5.0364216879473371</v>
      </c>
      <c r="H32">
        <f t="shared" si="30"/>
        <v>-6.4850564079434987</v>
      </c>
      <c r="I32">
        <f t="shared" si="30"/>
        <v>-7.2190382380292837</v>
      </c>
      <c r="J32">
        <f t="shared" si="30"/>
        <v>-4.7039769305946049</v>
      </c>
      <c r="K32">
        <f t="shared" si="30"/>
        <v>-2.8659979027136493</v>
      </c>
      <c r="L32">
        <f t="shared" si="30"/>
        <v>-2.3162747269349997</v>
      </c>
      <c r="M32">
        <f t="shared" si="30"/>
        <v>-0.57338657999999998</v>
      </c>
      <c r="N32">
        <f t="shared" si="30"/>
        <v>-0.72099999999999997</v>
      </c>
    </row>
    <row r="33" spans="1:14" x14ac:dyDescent="0.2">
      <c r="A33" s="46" t="s">
        <v>1411</v>
      </c>
      <c r="C33" t="e">
        <f t="shared" ref="C33:N33" si="31">C$2*C120</f>
        <v>#DIV/0!</v>
      </c>
      <c r="D33" t="e">
        <f t="shared" si="31"/>
        <v>#DIV/0!</v>
      </c>
      <c r="E33">
        <f t="shared" si="31"/>
        <v>-1.2039473684210526E-5</v>
      </c>
      <c r="F33">
        <f t="shared" si="31"/>
        <v>-2.2252747252747256E-6</v>
      </c>
      <c r="G33">
        <f t="shared" si="31"/>
        <v>-9.8895453377857712E-7</v>
      </c>
      <c r="H33">
        <f t="shared" si="31"/>
        <v>-3.5104759261828774E-7</v>
      </c>
      <c r="I33">
        <f t="shared" si="31"/>
        <v>-3.5788024776324844E-7</v>
      </c>
      <c r="J33">
        <f t="shared" si="31"/>
        <v>-1.9026747023957763E-7</v>
      </c>
      <c r="K33">
        <f t="shared" si="31"/>
        <v>-5.7611561370959868E-8</v>
      </c>
      <c r="L33">
        <f t="shared" si="31"/>
        <v>-5.6179775280898874E-7</v>
      </c>
      <c r="M33">
        <f t="shared" si="31"/>
        <v>-4.7658973566921152E-9</v>
      </c>
      <c r="N33">
        <f t="shared" si="31"/>
        <v>-6.4634078779708583E-9</v>
      </c>
    </row>
    <row r="34" spans="1:14" x14ac:dyDescent="0.2">
      <c r="A34" t="s">
        <v>1315</v>
      </c>
      <c r="C34">
        <f t="shared" ref="C34:N34" si="32">C$2*C121</f>
        <v>28928852.075995602</v>
      </c>
      <c r="D34">
        <f t="shared" si="32"/>
        <v>28478885.682216577</v>
      </c>
      <c r="E34">
        <f t="shared" si="32"/>
        <v>14273949.092099763</v>
      </c>
      <c r="F34">
        <f t="shared" si="32"/>
        <v>30572575.790122025</v>
      </c>
      <c r="G34">
        <f t="shared" si="32"/>
        <v>34683784.967696764</v>
      </c>
      <c r="H34">
        <f t="shared" si="32"/>
        <v>37129388.162235565</v>
      </c>
      <c r="I34">
        <f t="shared" si="32"/>
        <v>42741864.447678611</v>
      </c>
      <c r="J34">
        <f t="shared" si="32"/>
        <v>48305185.893763788</v>
      </c>
      <c r="K34">
        <f t="shared" si="32"/>
        <v>62937272.65379145</v>
      </c>
      <c r="L34">
        <f t="shared" si="32"/>
        <v>89098399.890238166</v>
      </c>
      <c r="M34">
        <f t="shared" si="32"/>
        <v>112656943.78863598</v>
      </c>
      <c r="N34">
        <f t="shared" si="32"/>
        <v>142425792.03999999</v>
      </c>
    </row>
    <row r="35" spans="1:14" x14ac:dyDescent="0.2">
      <c r="A35" t="s">
        <v>1316</v>
      </c>
      <c r="C35">
        <f t="shared" ref="C35:N35" si="33">C$2*C122</f>
        <v>28928852.075995602</v>
      </c>
      <c r="D35">
        <f t="shared" si="33"/>
        <v>28478885.682216577</v>
      </c>
      <c r="E35">
        <f t="shared" si="33"/>
        <v>14273949.092099763</v>
      </c>
      <c r="F35">
        <f t="shared" si="33"/>
        <v>30572575.790122025</v>
      </c>
      <c r="G35">
        <f t="shared" si="33"/>
        <v>34683784.967696764</v>
      </c>
      <c r="H35">
        <f t="shared" si="33"/>
        <v>37129388.162235565</v>
      </c>
      <c r="I35">
        <f t="shared" si="33"/>
        <v>42741864.447678611</v>
      </c>
      <c r="J35">
        <f t="shared" si="33"/>
        <v>48305185.893763788</v>
      </c>
      <c r="K35">
        <f t="shared" si="33"/>
        <v>62937272.65379145</v>
      </c>
      <c r="L35">
        <f t="shared" si="33"/>
        <v>89098399.890238166</v>
      </c>
      <c r="M35">
        <f t="shared" si="33"/>
        <v>112656943.78863598</v>
      </c>
      <c r="N35">
        <f t="shared" si="33"/>
        <v>142425792.03999999</v>
      </c>
    </row>
    <row r="36" spans="1:14" x14ac:dyDescent="0.2">
      <c r="A36" t="s">
        <v>1317</v>
      </c>
      <c r="C36">
        <f t="shared" ref="C36:N36" si="34">C$2*C123</f>
        <v>-4939103.3490619408</v>
      </c>
      <c r="D36">
        <f t="shared" si="34"/>
        <v>-7338314.1399023868</v>
      </c>
      <c r="E36">
        <f t="shared" si="34"/>
        <v>-26230524.206344858</v>
      </c>
      <c r="F36">
        <f t="shared" si="34"/>
        <v>-74713026.458113313</v>
      </c>
      <c r="G36">
        <f t="shared" si="34"/>
        <v>-133943961.83132878</v>
      </c>
      <c r="H36">
        <f t="shared" si="34"/>
        <v>-204449733.86647645</v>
      </c>
      <c r="I36">
        <f t="shared" si="34"/>
        <v>-262910557.45306754</v>
      </c>
      <c r="J36">
        <f t="shared" si="34"/>
        <v>-188869599.39366719</v>
      </c>
      <c r="K36">
        <f t="shared" si="34"/>
        <v>-154248978.64876139</v>
      </c>
      <c r="L36">
        <f t="shared" si="34"/>
        <v>-183855718.81310397</v>
      </c>
      <c r="M36">
        <f t="shared" si="34"/>
        <v>-72199988.691999987</v>
      </c>
      <c r="N36">
        <f t="shared" si="34"/>
        <v>-113715090</v>
      </c>
    </row>
    <row r="37" spans="1:14" x14ac:dyDescent="0.2">
      <c r="A37" t="s">
        <v>1318</v>
      </c>
      <c r="C37">
        <f t="shared" ref="C37:N37" si="35">C$2*C124</f>
        <v>4939103.3490619408</v>
      </c>
      <c r="D37">
        <f t="shared" si="35"/>
        <v>7338314.1399023868</v>
      </c>
      <c r="E37">
        <f t="shared" si="35"/>
        <v>26437127.982869077</v>
      </c>
      <c r="F37">
        <f t="shared" si="35"/>
        <v>76177251.599754736</v>
      </c>
      <c r="G37">
        <f t="shared" si="35"/>
        <v>139036634.46280384</v>
      </c>
      <c r="H37">
        <f t="shared" si="35"/>
        <v>222923173.2072072</v>
      </c>
      <c r="I37">
        <f t="shared" si="35"/>
        <v>283082216.22202241</v>
      </c>
      <c r="J37">
        <f t="shared" si="35"/>
        <v>213592569.24590486</v>
      </c>
      <c r="K37">
        <f t="shared" si="35"/>
        <v>203995901.56688085</v>
      </c>
      <c r="L37">
        <f t="shared" si="35"/>
        <v>187978687.82704827</v>
      </c>
      <c r="M37">
        <f t="shared" si="35"/>
        <v>192510296.92699999</v>
      </c>
      <c r="N37">
        <f t="shared" si="35"/>
        <v>225266150</v>
      </c>
    </row>
    <row r="38" spans="1:14" x14ac:dyDescent="0.2">
      <c r="A38" t="s">
        <v>1319</v>
      </c>
      <c r="C38">
        <f t="shared" ref="C38:N38" si="36">C$2*C125</f>
        <v>-4585323.1427497258</v>
      </c>
      <c r="D38">
        <f t="shared" si="36"/>
        <v>-7113838.457091135</v>
      </c>
      <c r="E38">
        <f t="shared" si="36"/>
        <v>-26097319.139901612</v>
      </c>
      <c r="F38">
        <f t="shared" si="36"/>
        <v>-74632574.527253896</v>
      </c>
      <c r="G38">
        <f t="shared" si="36"/>
        <v>-133406307.46412194</v>
      </c>
      <c r="H38">
        <f t="shared" si="36"/>
        <v>-187955133.87235928</v>
      </c>
      <c r="I38">
        <f t="shared" si="36"/>
        <v>-244384637.4712438</v>
      </c>
      <c r="J38">
        <f t="shared" si="36"/>
        <v>-184600309.3365019</v>
      </c>
      <c r="K38">
        <f t="shared" si="36"/>
        <v>-148455048.14289409</v>
      </c>
      <c r="L38">
        <f t="shared" si="36"/>
        <v>-182842207.38380608</v>
      </c>
      <c r="M38">
        <f t="shared" si="36"/>
        <v>-61068856.250999995</v>
      </c>
      <c r="N38">
        <f t="shared" si="36"/>
        <v>-99918240</v>
      </c>
    </row>
    <row r="39" spans="1:14" x14ac:dyDescent="0.2">
      <c r="A39" t="s">
        <v>1320</v>
      </c>
      <c r="C39">
        <f t="shared" ref="C39:N39" si="37">C$2*C126</f>
        <v>-4585323.1427497258</v>
      </c>
      <c r="D39">
        <f t="shared" si="37"/>
        <v>-7113838.457091135</v>
      </c>
      <c r="E39">
        <f t="shared" si="37"/>
        <v>-26097319.139901612</v>
      </c>
      <c r="F39">
        <f t="shared" si="37"/>
        <v>-74916368.713360488</v>
      </c>
      <c r="G39">
        <f t="shared" si="37"/>
        <v>-135119658.87751728</v>
      </c>
      <c r="H39">
        <f t="shared" si="37"/>
        <v>-191537858.39509082</v>
      </c>
      <c r="I39">
        <f t="shared" si="37"/>
        <v>-250583923.45467034</v>
      </c>
      <c r="J39">
        <f t="shared" si="37"/>
        <v>-185295552.20121348</v>
      </c>
      <c r="K39">
        <f t="shared" si="37"/>
        <v>-148491407.45527005</v>
      </c>
      <c r="L39">
        <f t="shared" si="37"/>
        <v>-184315504.99585113</v>
      </c>
      <c r="M39">
        <f t="shared" si="37"/>
        <v>-69386002.733527988</v>
      </c>
      <c r="N39">
        <f t="shared" si="37"/>
        <v>-110386130</v>
      </c>
    </row>
    <row r="40" spans="1:14" x14ac:dyDescent="0.2">
      <c r="A40" t="s">
        <v>1322</v>
      </c>
      <c r="C40">
        <f t="shared" ref="C40:N40" si="38">C$2*C127</f>
        <v>0</v>
      </c>
      <c r="D40">
        <f t="shared" si="38"/>
        <v>16325.504204454699</v>
      </c>
      <c r="E40">
        <f t="shared" si="38"/>
        <v>0</v>
      </c>
      <c r="F40">
        <f t="shared" si="38"/>
        <v>0</v>
      </c>
      <c r="G40">
        <f t="shared" si="38"/>
        <v>0</v>
      </c>
      <c r="H40">
        <f t="shared" si="38"/>
        <v>0</v>
      </c>
      <c r="I40">
        <f t="shared" si="38"/>
        <v>0</v>
      </c>
      <c r="J40">
        <f t="shared" si="38"/>
        <v>0</v>
      </c>
      <c r="K40">
        <f t="shared" si="38"/>
        <v>0</v>
      </c>
      <c r="L40">
        <f t="shared" si="38"/>
        <v>0</v>
      </c>
      <c r="M40">
        <f t="shared" si="38"/>
        <v>0</v>
      </c>
      <c r="N40">
        <f t="shared" si="38"/>
        <v>0</v>
      </c>
    </row>
    <row r="41" spans="1:14" x14ac:dyDescent="0.2">
      <c r="A41" t="s">
        <v>1323</v>
      </c>
      <c r="C41">
        <f t="shared" ref="C41:N41" si="39">C$2*C128</f>
        <v>-153396.88633068703</v>
      </c>
      <c r="D41">
        <f t="shared" si="39"/>
        <v>-16325.504204454699</v>
      </c>
      <c r="E41">
        <f t="shared" si="39"/>
        <v>116894.2419808093</v>
      </c>
      <c r="F41">
        <f t="shared" si="39"/>
        <v>451871.67832706723</v>
      </c>
      <c r="G41">
        <f t="shared" si="39"/>
        <v>7848.9688643335121</v>
      </c>
      <c r="H41">
        <f t="shared" si="39"/>
        <v>28195.8974258413</v>
      </c>
      <c r="I41">
        <f t="shared" si="39"/>
        <v>36600.019038959654</v>
      </c>
      <c r="J41">
        <f t="shared" si="39"/>
        <v>-19702.521175265359</v>
      </c>
      <c r="K41">
        <f t="shared" si="39"/>
        <v>0</v>
      </c>
      <c r="L41">
        <f t="shared" si="39"/>
        <v>0</v>
      </c>
      <c r="M41">
        <f t="shared" si="39"/>
        <v>0</v>
      </c>
      <c r="N41">
        <f t="shared" si="39"/>
        <v>0</v>
      </c>
    </row>
    <row r="90" spans="1:47" x14ac:dyDescent="0.2">
      <c r="A90" t="s">
        <v>1285</v>
      </c>
      <c r="B90" s="19">
        <v>93946000</v>
      </c>
      <c r="C90">
        <v>0</v>
      </c>
      <c r="D90">
        <v>0</v>
      </c>
      <c r="E90" s="19">
        <v>152000</v>
      </c>
      <c r="F90" s="19">
        <v>1092000</v>
      </c>
      <c r="G90" s="19">
        <v>3893000</v>
      </c>
      <c r="H90" s="19">
        <v>14414000</v>
      </c>
      <c r="I90" s="19">
        <v>15983000</v>
      </c>
      <c r="J90" s="19">
        <v>20077000</v>
      </c>
      <c r="K90" s="19">
        <v>40964000</v>
      </c>
      <c r="L90" s="19">
        <v>3649000</v>
      </c>
      <c r="M90" s="19">
        <v>113305000</v>
      </c>
      <c r="N90" s="19">
        <v>108302000</v>
      </c>
    </row>
    <row r="91" spans="1:47" x14ac:dyDescent="0.2">
      <c r="A91" t="s">
        <v>1332</v>
      </c>
      <c r="B91" s="19">
        <v>93946000</v>
      </c>
      <c r="C91">
        <v>0</v>
      </c>
      <c r="D91">
        <v>0</v>
      </c>
      <c r="E91" s="19">
        <v>152000</v>
      </c>
      <c r="F91" s="19">
        <v>1092000</v>
      </c>
      <c r="G91" s="19">
        <v>3893000</v>
      </c>
      <c r="H91" s="19">
        <v>14414000</v>
      </c>
      <c r="I91" s="19">
        <v>15983000</v>
      </c>
      <c r="J91" s="19">
        <v>20077000</v>
      </c>
      <c r="K91" s="19">
        <v>40964000</v>
      </c>
      <c r="L91" s="19">
        <v>3649000</v>
      </c>
      <c r="M91" s="19">
        <v>113305000</v>
      </c>
      <c r="N91" s="19">
        <v>108302000</v>
      </c>
    </row>
    <row r="92" spans="1:47" x14ac:dyDescent="0.2">
      <c r="A92" t="s">
        <v>1350</v>
      </c>
      <c r="C92">
        <v>0</v>
      </c>
      <c r="D92">
        <v>0</v>
      </c>
      <c r="E92" s="19">
        <v>152000</v>
      </c>
    </row>
    <row r="93" spans="1:47" x14ac:dyDescent="0.2">
      <c r="A93" t="s">
        <v>1287</v>
      </c>
      <c r="B93" s="19">
        <v>237457000</v>
      </c>
      <c r="C93" s="19">
        <v>3574000</v>
      </c>
      <c r="D93" s="19">
        <v>5394000</v>
      </c>
      <c r="E93" s="19">
        <v>19450000</v>
      </c>
      <c r="F93" s="19">
        <v>56812000</v>
      </c>
      <c r="G93" s="19">
        <v>106284000</v>
      </c>
      <c r="H93" s="19">
        <v>173937000</v>
      </c>
      <c r="I93" s="19">
        <v>224300000</v>
      </c>
      <c r="J93" s="19">
        <v>173454000</v>
      </c>
      <c r="K93" s="19">
        <v>167980000</v>
      </c>
      <c r="L93" s="19">
        <v>166369000</v>
      </c>
      <c r="M93" s="19">
        <v>181301000</v>
      </c>
      <c r="N93" s="19">
        <v>218705000</v>
      </c>
    </row>
    <row r="94" spans="1:47" x14ac:dyDescent="0.2">
      <c r="A94" t="s">
        <v>1333</v>
      </c>
      <c r="B94" s="19">
        <v>67524000</v>
      </c>
      <c r="C94" s="19">
        <v>1654000</v>
      </c>
      <c r="D94" s="19">
        <v>2999000</v>
      </c>
      <c r="E94" s="19">
        <v>10393000</v>
      </c>
      <c r="F94" s="19">
        <v>15994000</v>
      </c>
      <c r="G94" s="19">
        <v>26975000</v>
      </c>
      <c r="H94" s="19">
        <v>39509000</v>
      </c>
      <c r="I94" s="19">
        <v>48869000</v>
      </c>
      <c r="J94" s="19">
        <v>42510000</v>
      </c>
      <c r="K94" s="19">
        <v>46105000</v>
      </c>
      <c r="L94" s="19">
        <v>50513000</v>
      </c>
      <c r="M94" s="19">
        <v>51292000</v>
      </c>
      <c r="N94" s="19">
        <v>59023000</v>
      </c>
    </row>
    <row r="95" spans="1:47" x14ac:dyDescent="0.2">
      <c r="A95" s="46" t="s">
        <v>1408</v>
      </c>
      <c r="B95" s="19"/>
      <c r="C95" s="48" t="e">
        <f t="shared" ref="C95:AU95" si="40">C94/C$3</f>
        <v>#DIV/0!</v>
      </c>
      <c r="D95" s="48" t="e">
        <f t="shared" si="40"/>
        <v>#DIV/0!</v>
      </c>
      <c r="E95" s="48">
        <f t="shared" si="40"/>
        <v>50.3040175491738</v>
      </c>
      <c r="F95" s="48">
        <f t="shared" si="40"/>
        <v>10.92318356319883</v>
      </c>
      <c r="G95" s="48">
        <f t="shared" si="40"/>
        <v>5.2968258421485972</v>
      </c>
      <c r="H95" s="48">
        <f t="shared" si="40"/>
        <v>2.1386921661571412</v>
      </c>
      <c r="I95" s="48">
        <f t="shared" si="40"/>
        <v>2.4226564884793516</v>
      </c>
      <c r="J95" s="48">
        <f t="shared" si="40"/>
        <v>1.719453619612469</v>
      </c>
      <c r="K95" s="48">
        <f t="shared" si="40"/>
        <v>0.92679099119127728</v>
      </c>
      <c r="L95" s="48">
        <f t="shared" si="40"/>
        <v>12.25160796240765</v>
      </c>
      <c r="M95" s="48">
        <f t="shared" si="40"/>
        <v>0.42633088346687842</v>
      </c>
      <c r="N95" s="48">
        <f t="shared" si="40"/>
        <v>0.52911196002978367</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1334</v>
      </c>
      <c r="B96" s="19">
        <v>67524000</v>
      </c>
      <c r="C96" s="19">
        <v>1654000</v>
      </c>
      <c r="D96" s="19">
        <v>2999000</v>
      </c>
      <c r="E96" s="19">
        <v>10393000</v>
      </c>
      <c r="F96" s="19">
        <v>15994000</v>
      </c>
      <c r="G96" s="19">
        <v>26975000</v>
      </c>
      <c r="H96" s="19">
        <v>39509000</v>
      </c>
      <c r="I96" s="19">
        <v>48869000</v>
      </c>
      <c r="J96" s="19">
        <v>42510000</v>
      </c>
      <c r="K96" s="19">
        <v>46105000</v>
      </c>
      <c r="L96" s="19">
        <v>50513000</v>
      </c>
      <c r="M96" s="19">
        <v>51292000</v>
      </c>
      <c r="N96" s="19">
        <v>59023000</v>
      </c>
    </row>
    <row r="97" spans="1:47" x14ac:dyDescent="0.2">
      <c r="A97" s="46" t="s">
        <v>1409</v>
      </c>
      <c r="B97" s="19"/>
      <c r="C97" s="48" t="e">
        <f t="shared" ref="C97:AU97" si="41">C96/C$3</f>
        <v>#DIV/0!</v>
      </c>
      <c r="D97" s="48" t="e">
        <f t="shared" si="41"/>
        <v>#DIV/0!</v>
      </c>
      <c r="E97" s="48">
        <f t="shared" si="41"/>
        <v>50.3040175491738</v>
      </c>
      <c r="F97" s="48">
        <f t="shared" si="41"/>
        <v>10.92318356319883</v>
      </c>
      <c r="G97" s="48">
        <f t="shared" si="41"/>
        <v>5.2968258421485972</v>
      </c>
      <c r="H97" s="48">
        <f t="shared" si="41"/>
        <v>2.1386921661571412</v>
      </c>
      <c r="I97" s="48">
        <f t="shared" si="41"/>
        <v>2.4226564884793516</v>
      </c>
      <c r="J97" s="48">
        <f t="shared" si="41"/>
        <v>1.719453619612469</v>
      </c>
      <c r="K97" s="48">
        <f t="shared" si="41"/>
        <v>0.92679099119127728</v>
      </c>
      <c r="L97" s="48">
        <f t="shared" si="41"/>
        <v>12.25160796240765</v>
      </c>
      <c r="M97" s="48">
        <f t="shared" si="41"/>
        <v>0.42633088346687842</v>
      </c>
      <c r="N97" s="48">
        <f t="shared" si="41"/>
        <v>0.52911196002978367</v>
      </c>
      <c r="O97" s="48" t="e">
        <f t="shared" si="41"/>
        <v>#DIV/0!</v>
      </c>
      <c r="P97" s="48" t="e">
        <f t="shared" si="41"/>
        <v>#DIV/0!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1335</v>
      </c>
      <c r="B98" s="19">
        <v>67524000</v>
      </c>
      <c r="C98" s="19">
        <v>1654000</v>
      </c>
      <c r="D98" s="19">
        <v>2999000</v>
      </c>
      <c r="E98" s="19">
        <v>10393000</v>
      </c>
      <c r="F98" s="19">
        <v>15994000</v>
      </c>
      <c r="G98" s="19">
        <v>26975000</v>
      </c>
      <c r="H98" s="19">
        <v>39509000</v>
      </c>
      <c r="I98" s="19">
        <v>48869000</v>
      </c>
      <c r="J98" s="19">
        <v>42510000</v>
      </c>
      <c r="K98" s="19">
        <v>46105000</v>
      </c>
      <c r="L98" s="19">
        <v>50513000</v>
      </c>
      <c r="M98" s="19">
        <v>51292000</v>
      </c>
      <c r="N98" s="19">
        <v>59023000</v>
      </c>
    </row>
    <row r="99" spans="1:47" x14ac:dyDescent="0.2">
      <c r="A99" t="s">
        <v>1336</v>
      </c>
      <c r="B99" s="19">
        <v>169933000</v>
      </c>
      <c r="C99" s="19">
        <v>1920000</v>
      </c>
      <c r="D99" s="19">
        <v>2395000</v>
      </c>
      <c r="E99" s="19">
        <v>9057000</v>
      </c>
      <c r="F99" s="19">
        <v>40818000</v>
      </c>
      <c r="G99" s="19">
        <v>79309000</v>
      </c>
      <c r="H99" s="19">
        <v>134428000</v>
      </c>
      <c r="I99" s="19">
        <v>175431000</v>
      </c>
      <c r="J99" s="19">
        <v>130944000</v>
      </c>
      <c r="K99" s="19">
        <v>121875000</v>
      </c>
      <c r="L99" s="19">
        <v>115856000</v>
      </c>
      <c r="M99" s="19">
        <v>130009000</v>
      </c>
      <c r="N99" s="19">
        <v>159682000</v>
      </c>
    </row>
    <row r="100" spans="1:47" x14ac:dyDescent="0.2">
      <c r="A100" s="46" t="s">
        <v>1410</v>
      </c>
      <c r="B100" s="19"/>
      <c r="C100" s="48" t="e">
        <f t="shared" ref="C100:AU100" si="42">C99/C$3</f>
        <v>#DIV/0!</v>
      </c>
      <c r="D100" s="48" t="e">
        <f t="shared" si="42"/>
        <v>#DIV/0!</v>
      </c>
      <c r="E100" s="48">
        <f t="shared" si="42"/>
        <v>43.837533622906484</v>
      </c>
      <c r="F100" s="48">
        <f t="shared" si="42"/>
        <v>27.876860490349497</v>
      </c>
      <c r="G100" s="48">
        <f t="shared" si="42"/>
        <v>15.573158877292423</v>
      </c>
      <c r="H100" s="48">
        <f t="shared" si="42"/>
        <v>7.2768257994930829</v>
      </c>
      <c r="I100" s="48">
        <f t="shared" si="42"/>
        <v>8.6969049997016743</v>
      </c>
      <c r="J100" s="48">
        <f t="shared" si="42"/>
        <v>5.2964510648443932</v>
      </c>
      <c r="K100" s="48">
        <f t="shared" si="42"/>
        <v>2.449900272235916</v>
      </c>
      <c r="L100" s="48">
        <f t="shared" si="42"/>
        <v>28.100138421647909</v>
      </c>
      <c r="M100" s="48">
        <f t="shared" si="42"/>
        <v>1.0806139715481049</v>
      </c>
      <c r="N100" s="48">
        <f t="shared" si="42"/>
        <v>1.4314700371291855</v>
      </c>
      <c r="O100" s="48" t="e">
        <f t="shared" si="42"/>
        <v>#DIV/0!</v>
      </c>
      <c r="P100" s="48" t="e">
        <f t="shared" si="42"/>
        <v>#DIV/0!</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1293</v>
      </c>
      <c r="B101" s="19">
        <v>-143511000</v>
      </c>
      <c r="C101" s="19">
        <v>-3574000</v>
      </c>
      <c r="D101" s="19">
        <v>-5394000</v>
      </c>
      <c r="E101" s="19">
        <v>-19298000</v>
      </c>
      <c r="F101" s="19">
        <v>-55720000</v>
      </c>
      <c r="G101" s="19">
        <v>-102391000</v>
      </c>
      <c r="H101" s="19">
        <v>-159523000</v>
      </c>
      <c r="I101" s="19">
        <v>-208317000</v>
      </c>
      <c r="J101" s="19">
        <v>-153377000</v>
      </c>
      <c r="K101" s="19">
        <v>-127016000</v>
      </c>
      <c r="L101" s="19">
        <v>-162720000</v>
      </c>
      <c r="M101" s="19">
        <v>-67996000</v>
      </c>
      <c r="N101" s="19">
        <v>-110403000</v>
      </c>
    </row>
    <row r="102" spans="1:47" x14ac:dyDescent="0.2">
      <c r="A102" t="s">
        <v>1295</v>
      </c>
      <c r="C102" s="19">
        <v>-111000</v>
      </c>
      <c r="D102" s="19">
        <v>-12000</v>
      </c>
      <c r="E102" s="19">
        <v>86000</v>
      </c>
      <c r="F102" s="19">
        <v>337000</v>
      </c>
      <c r="G102" s="19">
        <v>6000</v>
      </c>
      <c r="H102" s="19">
        <v>22000</v>
      </c>
      <c r="I102" s="19">
        <v>29000</v>
      </c>
      <c r="J102" s="19">
        <v>-16000</v>
      </c>
    </row>
    <row r="103" spans="1:47" x14ac:dyDescent="0.2">
      <c r="A103" s="46"/>
      <c r="C103" s="48" t="e">
        <f t="shared" ref="C103:AU103" si="43">C102/C$3</f>
        <v>#DIV/0!</v>
      </c>
      <c r="D103" s="48" t="e">
        <f t="shared" si="43"/>
        <v>#DIV/0!</v>
      </c>
      <c r="E103" s="48">
        <f t="shared" si="43"/>
        <v>0.41625570184056065</v>
      </c>
      <c r="F103" s="48">
        <f t="shared" si="43"/>
        <v>0.23015586224821843</v>
      </c>
      <c r="G103" s="48">
        <f t="shared" si="43"/>
        <v>1.1781633013120143E-3</v>
      </c>
      <c r="H103" s="48">
        <f t="shared" si="43"/>
        <v>1.1908989763207652E-3</v>
      </c>
      <c r="I103" s="48">
        <f t="shared" si="43"/>
        <v>1.4376606471567085E-3</v>
      </c>
      <c r="J103" s="48">
        <f t="shared" si="43"/>
        <v>-6.47171439985874E-4</v>
      </c>
      <c r="K103" s="48">
        <f t="shared" si="43"/>
        <v>0</v>
      </c>
      <c r="L103" s="48">
        <f t="shared" si="43"/>
        <v>0</v>
      </c>
      <c r="M103" s="48">
        <f t="shared" si="43"/>
        <v>0</v>
      </c>
      <c r="N103" s="48">
        <f t="shared" si="43"/>
        <v>0</v>
      </c>
      <c r="O103" s="48" t="e">
        <f t="shared" si="43"/>
        <v>#DIV/0!</v>
      </c>
      <c r="P103" s="48" t="e">
        <f t="shared" si="43"/>
        <v>#DIV/0!</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1338</v>
      </c>
      <c r="D104" s="19">
        <v>12000</v>
      </c>
    </row>
    <row r="105" spans="1:47" x14ac:dyDescent="0.2">
      <c r="A105" t="s">
        <v>1359</v>
      </c>
      <c r="C105" s="19">
        <v>111000</v>
      </c>
      <c r="D105" s="19">
        <v>12000</v>
      </c>
      <c r="E105" s="19">
        <v>-86000</v>
      </c>
      <c r="F105" s="19">
        <v>-337000</v>
      </c>
      <c r="G105" s="19">
        <v>-6000</v>
      </c>
      <c r="H105" s="19">
        <v>-22000</v>
      </c>
      <c r="I105" s="19">
        <v>-29000</v>
      </c>
      <c r="J105" s="19">
        <v>16000</v>
      </c>
    </row>
    <row r="106" spans="1:47" x14ac:dyDescent="0.2">
      <c r="A106" t="s">
        <v>1298</v>
      </c>
      <c r="B106" s="19">
        <v>13017000</v>
      </c>
      <c r="C106" s="19">
        <v>37000</v>
      </c>
      <c r="D106" s="19">
        <v>261000</v>
      </c>
      <c r="E106" s="19">
        <v>56000</v>
      </c>
      <c r="F106" s="19">
        <v>205000</v>
      </c>
      <c r="G106" s="19">
        <v>1247000</v>
      </c>
      <c r="H106" s="19">
        <v>12917000</v>
      </c>
      <c r="I106" s="19">
        <v>14650000</v>
      </c>
      <c r="J106" s="19">
        <v>2626000</v>
      </c>
      <c r="K106" s="19">
        <v>4567000</v>
      </c>
      <c r="L106" s="19">
        <v>1578000</v>
      </c>
      <c r="M106" s="19">
        <v>9806000</v>
      </c>
      <c r="N106" s="19">
        <v>13395000</v>
      </c>
    </row>
    <row r="107" spans="1:47" x14ac:dyDescent="0.2">
      <c r="A107" t="s">
        <v>1339</v>
      </c>
      <c r="F107" s="19">
        <v>255000</v>
      </c>
      <c r="G107" s="19">
        <v>1578000</v>
      </c>
      <c r="H107" s="19">
        <v>3368000</v>
      </c>
      <c r="I107" s="19">
        <v>4912000</v>
      </c>
      <c r="J107" s="19">
        <v>568000</v>
      </c>
      <c r="K107" s="19">
        <v>30000</v>
      </c>
      <c r="L107" s="19">
        <v>1571000</v>
      </c>
      <c r="M107" s="19">
        <v>7928000</v>
      </c>
      <c r="N107" s="19">
        <v>10163000</v>
      </c>
    </row>
    <row r="108" spans="1:47" x14ac:dyDescent="0.2">
      <c r="A108" t="s">
        <v>1341</v>
      </c>
      <c r="C108" s="19">
        <v>37000</v>
      </c>
      <c r="D108" s="19">
        <v>261000</v>
      </c>
      <c r="E108" s="19">
        <v>56000</v>
      </c>
      <c r="F108" s="19">
        <v>-50000</v>
      </c>
      <c r="G108" s="19">
        <v>1247000</v>
      </c>
    </row>
    <row r="109" spans="1:47" x14ac:dyDescent="0.2">
      <c r="A109" t="s">
        <v>1342</v>
      </c>
      <c r="G109" s="19">
        <v>-1247000</v>
      </c>
    </row>
    <row r="110" spans="1:47" x14ac:dyDescent="0.2">
      <c r="A110" t="s">
        <v>1344</v>
      </c>
      <c r="B110" s="19">
        <v>2854000</v>
      </c>
      <c r="C110" s="19">
        <v>37000</v>
      </c>
      <c r="D110" s="19">
        <v>261000</v>
      </c>
      <c r="E110" s="19">
        <v>56000</v>
      </c>
      <c r="F110" s="19">
        <v>-50000</v>
      </c>
      <c r="G110" s="19">
        <v>-331000</v>
      </c>
      <c r="H110" s="19">
        <v>9549000</v>
      </c>
      <c r="I110" s="19">
        <v>9738000</v>
      </c>
      <c r="J110" s="19">
        <v>2058000</v>
      </c>
      <c r="K110" s="19">
        <v>4537000</v>
      </c>
      <c r="L110" s="19">
        <v>7000</v>
      </c>
      <c r="M110" s="19">
        <v>1878000</v>
      </c>
      <c r="N110" s="19">
        <v>3232000</v>
      </c>
    </row>
    <row r="111" spans="1:47" x14ac:dyDescent="0.2">
      <c r="A111" t="s">
        <v>1304</v>
      </c>
      <c r="B111" s="19">
        <v>-129874000</v>
      </c>
      <c r="C111" s="19">
        <v>-3648000</v>
      </c>
      <c r="D111" s="19">
        <v>-5145000</v>
      </c>
      <c r="E111" s="19">
        <v>-19156000</v>
      </c>
      <c r="F111" s="19">
        <v>-55178000</v>
      </c>
      <c r="G111" s="19">
        <v>-101138000</v>
      </c>
      <c r="H111" s="19">
        <v>-146584000</v>
      </c>
      <c r="I111" s="19">
        <v>-193638000</v>
      </c>
      <c r="J111" s="19">
        <v>-150751000</v>
      </c>
      <c r="K111" s="19">
        <v>-122449000</v>
      </c>
      <c r="L111" s="19">
        <v>-161142000</v>
      </c>
      <c r="M111" s="19">
        <v>-58190000</v>
      </c>
      <c r="N111" s="19">
        <v>-97008000</v>
      </c>
    </row>
    <row r="112" spans="1:47" x14ac:dyDescent="0.2">
      <c r="A112" t="s">
        <v>1305</v>
      </c>
      <c r="B112">
        <v>0</v>
      </c>
      <c r="C112" s="19">
        <v>-330000</v>
      </c>
      <c r="D112" s="19">
        <v>84000</v>
      </c>
      <c r="E112" s="19">
        <v>44000</v>
      </c>
      <c r="F112" s="19">
        <v>482000</v>
      </c>
      <c r="G112" s="19">
        <v>842000</v>
      </c>
      <c r="H112" s="19">
        <v>69000</v>
      </c>
      <c r="I112">
        <v>0</v>
      </c>
      <c r="J112" s="19">
        <v>-841000</v>
      </c>
      <c r="K112" s="19">
        <v>-204000</v>
      </c>
      <c r="L112" s="19">
        <v>681000</v>
      </c>
      <c r="M112" s="19">
        <v>-677000</v>
      </c>
      <c r="N112">
        <v>0</v>
      </c>
    </row>
    <row r="113" spans="1:47" x14ac:dyDescent="0.2">
      <c r="A113" t="s">
        <v>1306</v>
      </c>
      <c r="B113" s="19">
        <v>-129874000</v>
      </c>
      <c r="C113" s="19">
        <v>-3318000</v>
      </c>
      <c r="D113" s="19">
        <v>-5229000</v>
      </c>
      <c r="E113" s="19">
        <v>-19200000</v>
      </c>
      <c r="F113" s="19">
        <v>-55660000</v>
      </c>
      <c r="G113" s="19">
        <v>-101980000</v>
      </c>
      <c r="H113" s="19">
        <v>-146653000</v>
      </c>
      <c r="I113" s="19">
        <v>-193638000</v>
      </c>
      <c r="J113" s="19">
        <v>-149910000</v>
      </c>
      <c r="K113" s="19">
        <v>-122245000</v>
      </c>
      <c r="L113" s="19">
        <v>-161823000</v>
      </c>
      <c r="M113" s="19">
        <v>-57513000</v>
      </c>
      <c r="N113" s="19">
        <v>-97008000</v>
      </c>
    </row>
    <row r="114" spans="1:47" x14ac:dyDescent="0.2">
      <c r="A114" t="s">
        <v>1345</v>
      </c>
      <c r="B114" s="19">
        <v>-129874000</v>
      </c>
      <c r="C114" s="19">
        <v>-3318000</v>
      </c>
      <c r="D114" s="19">
        <v>-5229000</v>
      </c>
      <c r="E114" s="19">
        <v>-19200000</v>
      </c>
      <c r="F114" s="19">
        <v>-55660000</v>
      </c>
      <c r="G114" s="19">
        <v>-101980000</v>
      </c>
      <c r="H114" s="19">
        <v>-146653000</v>
      </c>
      <c r="I114" s="19">
        <v>-193638000</v>
      </c>
      <c r="J114" s="19">
        <v>-149910000</v>
      </c>
      <c r="K114" s="19">
        <v>-122245000</v>
      </c>
      <c r="L114" s="19">
        <v>-161823000</v>
      </c>
      <c r="M114" s="19">
        <v>-57513000</v>
      </c>
      <c r="N114" s="19">
        <v>-97008000</v>
      </c>
    </row>
    <row r="115" spans="1:47" x14ac:dyDescent="0.2">
      <c r="A115" t="s">
        <v>1346</v>
      </c>
      <c r="B115" s="19">
        <v>-129874000</v>
      </c>
      <c r="C115" s="19">
        <v>-3318000</v>
      </c>
      <c r="D115" s="19">
        <v>-5229000</v>
      </c>
      <c r="E115" s="19">
        <v>-19200000</v>
      </c>
      <c r="F115" s="19">
        <v>-55660000</v>
      </c>
      <c r="G115" s="19">
        <v>-101980000</v>
      </c>
      <c r="H115" s="19">
        <v>-146653000</v>
      </c>
      <c r="I115" s="19">
        <v>-193638000</v>
      </c>
      <c r="J115" s="19">
        <v>-149910000</v>
      </c>
      <c r="K115" s="19">
        <v>-122245000</v>
      </c>
      <c r="L115" s="19">
        <v>-161823000</v>
      </c>
      <c r="M115" s="19">
        <v>-57513000</v>
      </c>
      <c r="N115" s="19">
        <v>-97008000</v>
      </c>
    </row>
    <row r="116" spans="1:47" x14ac:dyDescent="0.2">
      <c r="A116" t="s">
        <v>1347</v>
      </c>
      <c r="B116" s="19">
        <v>-129874000</v>
      </c>
      <c r="C116" s="19">
        <v>-3318000</v>
      </c>
      <c r="D116" s="19">
        <v>-5229000</v>
      </c>
      <c r="E116" s="19">
        <v>-19200000</v>
      </c>
      <c r="F116" s="19">
        <v>-55660000</v>
      </c>
      <c r="G116" s="19">
        <v>-101980000</v>
      </c>
      <c r="H116" s="19">
        <v>-146653000</v>
      </c>
      <c r="I116" s="19">
        <v>-193638000</v>
      </c>
      <c r="J116" s="19">
        <v>-149910000</v>
      </c>
      <c r="K116" s="19">
        <v>-122245000</v>
      </c>
      <c r="L116" s="19">
        <v>-161823000</v>
      </c>
      <c r="M116" s="19">
        <v>-57513000</v>
      </c>
      <c r="N116" s="19">
        <v>-97008000</v>
      </c>
    </row>
    <row r="117" spans="1:47" x14ac:dyDescent="0.2">
      <c r="A117" t="s">
        <v>1312</v>
      </c>
      <c r="B117" s="19">
        <v>-129874000</v>
      </c>
      <c r="C117" s="19">
        <v>-3318000</v>
      </c>
      <c r="D117" s="19">
        <v>-5229000</v>
      </c>
      <c r="E117" s="19">
        <v>-19200000</v>
      </c>
      <c r="F117" s="19">
        <v>-55660000</v>
      </c>
      <c r="G117" s="19">
        <v>-101980000</v>
      </c>
      <c r="H117" s="19">
        <v>-146653000</v>
      </c>
      <c r="I117" s="19">
        <v>-193638000</v>
      </c>
      <c r="J117" s="19">
        <v>-149910000</v>
      </c>
      <c r="K117" s="19">
        <v>-122245000</v>
      </c>
      <c r="L117" s="19">
        <v>-161823000</v>
      </c>
      <c r="M117" s="19">
        <v>-57513000</v>
      </c>
      <c r="N117" s="19">
        <v>-97008000</v>
      </c>
    </row>
    <row r="118" spans="1:47" x14ac:dyDescent="0.2">
      <c r="A118" t="s">
        <v>1313</v>
      </c>
      <c r="B118">
        <v>-0.8</v>
      </c>
      <c r="C118">
        <v>-0.159</v>
      </c>
      <c r="D118">
        <v>-0.25</v>
      </c>
      <c r="E118">
        <v>-1.83</v>
      </c>
      <c r="F118">
        <v>-2.4300000000000002</v>
      </c>
      <c r="G118">
        <v>-3.85</v>
      </c>
      <c r="H118">
        <v>-5.0599999999999996</v>
      </c>
      <c r="I118">
        <v>-5.72</v>
      </c>
      <c r="J118">
        <v>-3.82</v>
      </c>
      <c r="K118">
        <v>-2.36</v>
      </c>
      <c r="L118">
        <v>-2.0499999999999998</v>
      </c>
      <c r="M118">
        <v>-0.54</v>
      </c>
      <c r="N118">
        <v>-0.7</v>
      </c>
    </row>
    <row r="119" spans="1:47" x14ac:dyDescent="0.2">
      <c r="A119" t="s">
        <v>1314</v>
      </c>
      <c r="B119">
        <v>-0.8</v>
      </c>
      <c r="C119">
        <v>-0.159</v>
      </c>
      <c r="D119">
        <v>-0.25</v>
      </c>
      <c r="E119">
        <v>-1.83</v>
      </c>
      <c r="F119">
        <v>-2.4300000000000002</v>
      </c>
      <c r="G119">
        <v>-3.85</v>
      </c>
      <c r="H119">
        <v>-5.0599999999999996</v>
      </c>
      <c r="I119">
        <v>-5.72</v>
      </c>
      <c r="J119">
        <v>-3.82</v>
      </c>
      <c r="K119">
        <v>-2.36</v>
      </c>
      <c r="L119">
        <v>-2.0499999999999998</v>
      </c>
      <c r="M119">
        <v>-0.54</v>
      </c>
      <c r="N119">
        <v>-0.7</v>
      </c>
    </row>
    <row r="120" spans="1:47" x14ac:dyDescent="0.2">
      <c r="A120" s="46" t="s">
        <v>1411</v>
      </c>
      <c r="C120" s="48" t="e">
        <f t="shared" ref="C120:AU120" si="44">C119/C$3</f>
        <v>#DIV/0!</v>
      </c>
      <c r="D120" s="48" t="e">
        <f t="shared" si="44"/>
        <v>#DIV/0!</v>
      </c>
      <c r="E120" s="48">
        <f t="shared" si="44"/>
        <v>-8.8575341205607684E-6</v>
      </c>
      <c r="F120" s="48">
        <f t="shared" si="44"/>
        <v>-1.6595808464782517E-6</v>
      </c>
      <c r="G120" s="48">
        <f t="shared" si="44"/>
        <v>-7.5598811834187588E-7</v>
      </c>
      <c r="H120" s="48">
        <f t="shared" si="44"/>
        <v>-2.7390676455377596E-7</v>
      </c>
      <c r="I120" s="48">
        <f t="shared" si="44"/>
        <v>-2.8356616902539216E-7</v>
      </c>
      <c r="J120" s="48">
        <f t="shared" si="44"/>
        <v>-1.5451218129662741E-7</v>
      </c>
      <c r="K120" s="48">
        <f t="shared" si="44"/>
        <v>-4.744012014339907E-8</v>
      </c>
      <c r="L120" s="48">
        <f t="shared" si="44"/>
        <v>-4.972145056309402E-7</v>
      </c>
      <c r="M120" s="48">
        <f t="shared" si="44"/>
        <v>-4.4883934545760425E-9</v>
      </c>
      <c r="N120" s="48">
        <f t="shared" si="44"/>
        <v>-6.2751532795833577E-9</v>
      </c>
      <c r="O120" s="48" t="e">
        <f t="shared" si="44"/>
        <v>#DIV/0!</v>
      </c>
      <c r="P120" s="48" t="e">
        <f t="shared" si="44"/>
        <v>#DIV/0!</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1315</v>
      </c>
      <c r="B121" s="19">
        <v>155210851</v>
      </c>
      <c r="C121" s="19">
        <v>20933297</v>
      </c>
      <c r="D121" s="19">
        <v>20933297</v>
      </c>
      <c r="E121" s="19">
        <v>10501455</v>
      </c>
      <c r="F121" s="19">
        <v>22800628</v>
      </c>
      <c r="G121" s="19">
        <v>26513382</v>
      </c>
      <c r="H121" s="19">
        <v>28970404</v>
      </c>
      <c r="I121" s="19">
        <v>33866487</v>
      </c>
      <c r="J121" s="19">
        <v>39227618</v>
      </c>
      <c r="K121" s="19">
        <v>51825566</v>
      </c>
      <c r="L121" s="19">
        <v>78855810</v>
      </c>
      <c r="M121" s="19">
        <v>106097268</v>
      </c>
      <c r="N121" s="19">
        <v>138277468</v>
      </c>
    </row>
    <row r="122" spans="1:47" x14ac:dyDescent="0.2">
      <c r="A122" t="s">
        <v>1316</v>
      </c>
      <c r="B122" s="19">
        <v>155210851</v>
      </c>
      <c r="C122" s="19">
        <v>20933297</v>
      </c>
      <c r="D122" s="19">
        <v>20933297</v>
      </c>
      <c r="E122" s="19">
        <v>10501455</v>
      </c>
      <c r="F122" s="19">
        <v>22800628</v>
      </c>
      <c r="G122" s="19">
        <v>26513382</v>
      </c>
      <c r="H122" s="19">
        <v>28970404</v>
      </c>
      <c r="I122" s="19">
        <v>33866487</v>
      </c>
      <c r="J122" s="19">
        <v>39227618</v>
      </c>
      <c r="K122" s="19">
        <v>51825566</v>
      </c>
      <c r="L122" s="19">
        <v>78855810</v>
      </c>
      <c r="M122" s="19">
        <v>106097268</v>
      </c>
      <c r="N122" s="19">
        <v>138277468</v>
      </c>
    </row>
    <row r="123" spans="1:47" x14ac:dyDescent="0.2">
      <c r="A123" t="s">
        <v>1317</v>
      </c>
      <c r="B123" s="19">
        <v>-143511000</v>
      </c>
      <c r="C123" s="19">
        <v>-3574000</v>
      </c>
      <c r="D123" s="19">
        <v>-5394000</v>
      </c>
      <c r="E123" s="19">
        <v>-19298000</v>
      </c>
      <c r="F123" s="19">
        <v>-55720000</v>
      </c>
      <c r="G123" s="19">
        <v>-102391000</v>
      </c>
      <c r="H123" s="19">
        <v>-159523000</v>
      </c>
      <c r="I123" s="19">
        <v>-208317000</v>
      </c>
      <c r="J123" s="19">
        <v>-153377000</v>
      </c>
      <c r="K123" s="19">
        <v>-127016000</v>
      </c>
      <c r="L123" s="19">
        <v>-162720000</v>
      </c>
      <c r="M123" s="19">
        <v>-67996000</v>
      </c>
      <c r="N123" s="19">
        <v>-110403000</v>
      </c>
    </row>
    <row r="124" spans="1:47" x14ac:dyDescent="0.2">
      <c r="A124" t="s">
        <v>1318</v>
      </c>
      <c r="B124" s="19">
        <v>237457000</v>
      </c>
      <c r="C124" s="19">
        <v>3574000</v>
      </c>
      <c r="D124" s="19">
        <v>5394000</v>
      </c>
      <c r="E124" s="19">
        <v>19450000</v>
      </c>
      <c r="F124" s="19">
        <v>56812000</v>
      </c>
      <c r="G124" s="19">
        <v>106284000</v>
      </c>
      <c r="H124" s="19">
        <v>173937000</v>
      </c>
      <c r="I124" s="19">
        <v>224300000</v>
      </c>
      <c r="J124" s="19">
        <v>173454000</v>
      </c>
      <c r="K124" s="19">
        <v>167980000</v>
      </c>
      <c r="L124" s="19">
        <v>166369000</v>
      </c>
      <c r="M124" s="19">
        <v>181301000</v>
      </c>
      <c r="N124" s="19">
        <v>218705000</v>
      </c>
    </row>
    <row r="125" spans="1:47" x14ac:dyDescent="0.2">
      <c r="A125" t="s">
        <v>1319</v>
      </c>
      <c r="B125" s="19">
        <v>-129874000</v>
      </c>
      <c r="C125" s="19">
        <v>-3318000</v>
      </c>
      <c r="D125" s="19">
        <v>-5229000</v>
      </c>
      <c r="E125" s="19">
        <v>-19200000</v>
      </c>
      <c r="F125" s="19">
        <v>-55660000</v>
      </c>
      <c r="G125" s="19">
        <v>-101980000</v>
      </c>
      <c r="H125" s="19">
        <v>-146653000</v>
      </c>
      <c r="I125" s="19">
        <v>-193638000</v>
      </c>
      <c r="J125" s="19">
        <v>-149910000</v>
      </c>
      <c r="K125" s="19">
        <v>-122245000</v>
      </c>
      <c r="L125" s="19">
        <v>-161823000</v>
      </c>
      <c r="M125" s="19">
        <v>-57513000</v>
      </c>
      <c r="N125" s="19">
        <v>-97008000</v>
      </c>
    </row>
    <row r="126" spans="1:47" x14ac:dyDescent="0.2">
      <c r="A126" t="s">
        <v>1320</v>
      </c>
      <c r="B126" s="19">
        <v>-140037000</v>
      </c>
      <c r="C126" s="19">
        <v>-3318000</v>
      </c>
      <c r="D126" s="19">
        <v>-5229000</v>
      </c>
      <c r="E126" s="19">
        <v>-19200000</v>
      </c>
      <c r="F126" s="19">
        <v>-55871650</v>
      </c>
      <c r="G126" s="19">
        <v>-103289740</v>
      </c>
      <c r="H126" s="19">
        <v>-149448440</v>
      </c>
      <c r="I126" s="19">
        <v>-198550000</v>
      </c>
      <c r="J126" s="19">
        <v>-150474592</v>
      </c>
      <c r="K126" s="19">
        <v>-122274940</v>
      </c>
      <c r="L126" s="19">
        <v>-163126930</v>
      </c>
      <c r="M126" s="19">
        <v>-65345864</v>
      </c>
      <c r="N126" s="19">
        <v>-107171000</v>
      </c>
    </row>
    <row r="127" spans="1:47" x14ac:dyDescent="0.2">
      <c r="A127" t="s">
        <v>1322</v>
      </c>
      <c r="D127" s="19">
        <v>12000</v>
      </c>
    </row>
    <row r="128" spans="1:47" x14ac:dyDescent="0.2">
      <c r="A128" t="s">
        <v>1323</v>
      </c>
      <c r="C128" s="19">
        <v>-111000</v>
      </c>
      <c r="D128" s="19">
        <v>-12000</v>
      </c>
      <c r="E128" s="19">
        <v>86000</v>
      </c>
      <c r="F128" s="19">
        <v>337000</v>
      </c>
      <c r="G128" s="19">
        <v>6000</v>
      </c>
      <c r="H128" s="19">
        <v>22000</v>
      </c>
      <c r="I128" s="19">
        <v>29000</v>
      </c>
      <c r="J128" s="19">
        <v>-16000</v>
      </c>
    </row>
    <row r="129" spans="1:47" x14ac:dyDescent="0.2">
      <c r="A129" t="s">
        <v>1281</v>
      </c>
      <c r="B129" s="19">
        <v>-143511000</v>
      </c>
      <c r="C129" s="19">
        <v>-3574000</v>
      </c>
      <c r="D129" s="19">
        <v>-5394000</v>
      </c>
      <c r="E129" s="19">
        <v>-19298000</v>
      </c>
      <c r="F129" s="19">
        <v>-55720000</v>
      </c>
      <c r="G129" s="19">
        <v>-102391000</v>
      </c>
      <c r="H129" s="19">
        <v>-159523000</v>
      </c>
      <c r="I129" s="19">
        <v>-208317000</v>
      </c>
      <c r="J129" s="19">
        <v>-153377000</v>
      </c>
      <c r="K129" s="19">
        <v>-127016000</v>
      </c>
      <c r="L129" s="19">
        <v>-162720000</v>
      </c>
      <c r="M129" s="19">
        <v>-67996000</v>
      </c>
      <c r="N129" s="19">
        <v>-110403000</v>
      </c>
    </row>
    <row r="130" spans="1:47" x14ac:dyDescent="0.2">
      <c r="A130" t="s">
        <v>1278</v>
      </c>
      <c r="B130" s="19">
        <v>-134837000</v>
      </c>
      <c r="C130" s="19">
        <v>-3298000</v>
      </c>
      <c r="D130" s="19">
        <v>-5113000</v>
      </c>
      <c r="E130" s="19">
        <v>-18704000</v>
      </c>
      <c r="F130" s="19">
        <v>-54936000</v>
      </c>
      <c r="G130" s="19">
        <v>-100236000</v>
      </c>
      <c r="H130" s="19">
        <v>-153942000</v>
      </c>
      <c r="I130" s="19">
        <v>-199116000</v>
      </c>
      <c r="J130" s="19">
        <v>-143394000</v>
      </c>
      <c r="K130" s="19">
        <v>-117181000</v>
      </c>
      <c r="L130" s="19">
        <v>-152606000</v>
      </c>
      <c r="M130" s="19">
        <v>-58790000</v>
      </c>
      <c r="N130" s="19">
        <v>-101740000</v>
      </c>
    </row>
    <row r="131" spans="1:47" x14ac:dyDescent="0.2">
      <c r="A131" t="s">
        <v>1364</v>
      </c>
      <c r="C131">
        <v>0</v>
      </c>
      <c r="D131">
        <v>0</v>
      </c>
      <c r="E131">
        <v>0</v>
      </c>
    </row>
    <row r="132" spans="1:47" x14ac:dyDescent="0.2">
      <c r="A132" t="s">
        <v>1324</v>
      </c>
      <c r="B132" s="19">
        <v>8674000</v>
      </c>
      <c r="C132" s="19">
        <v>276000</v>
      </c>
      <c r="D132" s="19">
        <v>281000</v>
      </c>
      <c r="E132" s="19">
        <v>594000</v>
      </c>
      <c r="F132" s="19">
        <v>784000</v>
      </c>
      <c r="G132" s="19">
        <v>2155000</v>
      </c>
      <c r="H132" s="19">
        <v>5581000</v>
      </c>
      <c r="I132" s="19">
        <v>9201000</v>
      </c>
      <c r="J132" s="19">
        <v>9983000</v>
      </c>
      <c r="K132" s="19">
        <v>9835000</v>
      </c>
      <c r="L132" s="19">
        <v>10114000</v>
      </c>
      <c r="M132" s="19">
        <v>9206000</v>
      </c>
      <c r="N132" s="19">
        <v>8663000</v>
      </c>
    </row>
    <row r="133" spans="1:47" x14ac:dyDescent="0.2">
      <c r="A133" t="s">
        <v>1325</v>
      </c>
      <c r="B133" s="19">
        <v>-129874000</v>
      </c>
      <c r="C133" s="19">
        <v>-3318000</v>
      </c>
      <c r="D133" s="19">
        <v>-5229000</v>
      </c>
      <c r="E133" s="19">
        <v>-19200000</v>
      </c>
      <c r="F133" s="19">
        <v>-55660000</v>
      </c>
      <c r="G133" s="19">
        <v>-101980000</v>
      </c>
      <c r="H133" s="19">
        <v>-146653000</v>
      </c>
      <c r="I133" s="19">
        <v>-193638000</v>
      </c>
      <c r="J133" s="19">
        <v>-149910000</v>
      </c>
      <c r="K133" s="19">
        <v>-122245000</v>
      </c>
      <c r="L133" s="19">
        <v>-161823000</v>
      </c>
      <c r="M133" s="19">
        <v>-57513000</v>
      </c>
      <c r="N133" s="19">
        <v>-97008000</v>
      </c>
    </row>
    <row r="134" spans="1:47" x14ac:dyDescent="0.2">
      <c r="A134" t="s">
        <v>1326</v>
      </c>
      <c r="B134" s="19">
        <v>10163000</v>
      </c>
      <c r="C134" s="19">
        <v>37000</v>
      </c>
      <c r="D134" s="19">
        <v>261000</v>
      </c>
      <c r="E134" s="19">
        <v>56000</v>
      </c>
      <c r="F134" s="19">
        <v>255000</v>
      </c>
      <c r="G134" s="19">
        <v>1578000</v>
      </c>
      <c r="H134" s="19">
        <v>3368000</v>
      </c>
      <c r="I134" s="19">
        <v>4912000</v>
      </c>
      <c r="J134" s="19">
        <v>568000</v>
      </c>
      <c r="K134" s="19">
        <v>30000</v>
      </c>
      <c r="L134" s="19">
        <v>1571000</v>
      </c>
      <c r="M134" s="19">
        <v>7928000</v>
      </c>
      <c r="N134" s="19">
        <v>10163000</v>
      </c>
    </row>
    <row r="135" spans="1:47" x14ac:dyDescent="0.2">
      <c r="A135" t="s">
        <v>1327</v>
      </c>
      <c r="B135" s="19">
        <v>10163000</v>
      </c>
      <c r="C135" s="19">
        <v>37000</v>
      </c>
      <c r="D135" s="19">
        <v>261000</v>
      </c>
      <c r="E135" s="19">
        <v>56000</v>
      </c>
      <c r="F135" s="19">
        <v>255000</v>
      </c>
      <c r="G135" s="19">
        <v>1578000</v>
      </c>
      <c r="H135" s="19">
        <v>3368000</v>
      </c>
      <c r="I135" s="19">
        <v>4912000</v>
      </c>
      <c r="J135" s="19">
        <v>568000</v>
      </c>
      <c r="K135" s="19">
        <v>30000</v>
      </c>
      <c r="L135" s="19">
        <v>1571000</v>
      </c>
      <c r="M135" s="19">
        <v>7928000</v>
      </c>
      <c r="N135" s="19">
        <v>10163000</v>
      </c>
    </row>
    <row r="136" spans="1:47" x14ac:dyDescent="0.2">
      <c r="A136" t="s">
        <v>1328</v>
      </c>
      <c r="B136" s="19">
        <v>-145000000</v>
      </c>
      <c r="C136" s="19">
        <v>-3298000</v>
      </c>
      <c r="D136" s="19">
        <v>-5113000</v>
      </c>
      <c r="E136" s="19">
        <v>-18704000</v>
      </c>
      <c r="F136" s="19">
        <v>-55191000</v>
      </c>
      <c r="G136" s="19">
        <v>-101814000</v>
      </c>
      <c r="H136" s="19">
        <v>-157310000</v>
      </c>
      <c r="I136" s="19">
        <v>-204028000</v>
      </c>
      <c r="J136" s="19">
        <v>-143962000</v>
      </c>
      <c r="K136" s="19">
        <v>-117211000</v>
      </c>
      <c r="L136" s="19">
        <v>-154177000</v>
      </c>
      <c r="M136" s="19">
        <v>-66718000</v>
      </c>
      <c r="N136" s="19">
        <v>-111903000</v>
      </c>
    </row>
    <row r="137" spans="1:47" x14ac:dyDescent="0.2">
      <c r="A137" t="s">
        <v>1329</v>
      </c>
      <c r="B137">
        <v>0</v>
      </c>
      <c r="C137">
        <v>0.09</v>
      </c>
      <c r="D137">
        <v>0.17</v>
      </c>
      <c r="E137">
        <v>0.17</v>
      </c>
      <c r="F137">
        <v>0.17</v>
      </c>
      <c r="G137">
        <v>0.17</v>
      </c>
      <c r="H137">
        <v>0.17</v>
      </c>
      <c r="I137">
        <v>0</v>
      </c>
      <c r="J137">
        <v>6.0000000000000001E-3</v>
      </c>
      <c r="K137">
        <v>2E-3</v>
      </c>
      <c r="L137">
        <v>0.17</v>
      </c>
      <c r="M137">
        <v>1.2E-2</v>
      </c>
      <c r="N137">
        <v>0</v>
      </c>
    </row>
    <row r="138" spans="1:47" x14ac:dyDescent="0.2">
      <c r="A138" t="s">
        <v>1330</v>
      </c>
      <c r="B138">
        <v>0</v>
      </c>
      <c r="C138">
        <v>0</v>
      </c>
      <c r="D138">
        <v>0</v>
      </c>
      <c r="E138">
        <v>0</v>
      </c>
      <c r="F138" s="19">
        <v>43350</v>
      </c>
      <c r="G138" s="19">
        <v>268260</v>
      </c>
      <c r="H138" s="19">
        <v>572560</v>
      </c>
      <c r="I138">
        <v>0</v>
      </c>
      <c r="J138" s="19">
        <v>3408</v>
      </c>
      <c r="K138">
        <v>60</v>
      </c>
      <c r="L138" s="19">
        <v>267070</v>
      </c>
      <c r="M138" s="19">
        <v>95136</v>
      </c>
      <c r="N138">
        <v>0</v>
      </c>
    </row>
    <row r="140" spans="1:47" x14ac:dyDescent="0.2">
      <c r="A140" t="s">
        <v>1331</v>
      </c>
      <c r="B140">
        <v>254575</v>
      </c>
      <c r="C140">
        <v>3672</v>
      </c>
      <c r="D140">
        <v>5619</v>
      </c>
      <c r="E140">
        <v>175593</v>
      </c>
      <c r="F140">
        <v>29121</v>
      </c>
      <c r="G140">
        <v>94374</v>
      </c>
      <c r="H140">
        <v>65094</v>
      </c>
      <c r="I140">
        <v>164399</v>
      </c>
      <c r="J140">
        <v>154538</v>
      </c>
      <c r="K140">
        <v>55828</v>
      </c>
      <c r="L140">
        <v>67188</v>
      </c>
      <c r="M140">
        <v>132534</v>
      </c>
      <c r="N140">
        <v>253890</v>
      </c>
    </row>
    <row r="141" spans="1:47" ht="18" x14ac:dyDescent="0.2">
      <c r="A141" s="22" t="s">
        <v>1402</v>
      </c>
      <c r="B141">
        <v>-940</v>
      </c>
      <c r="C141">
        <v>-47</v>
      </c>
      <c r="D141">
        <v>-590</v>
      </c>
      <c r="E141">
        <v>-1857</v>
      </c>
      <c r="F141">
        <v>-5567</v>
      </c>
      <c r="G141">
        <v>-18887</v>
      </c>
      <c r="H141">
        <v>-9938</v>
      </c>
      <c r="I141">
        <v>-3918</v>
      </c>
      <c r="J141">
        <v>-1338</v>
      </c>
      <c r="K141">
        <v>-560</v>
      </c>
      <c r="L141">
        <v>-1361</v>
      </c>
      <c r="M141">
        <v>-1115</v>
      </c>
      <c r="N141">
        <v>-938</v>
      </c>
    </row>
    <row r="142" spans="1:47" ht="18" x14ac:dyDescent="0.2">
      <c r="A142" s="22"/>
    </row>
    <row r="143" spans="1:47" ht="18" x14ac:dyDescent="0.2">
      <c r="A143" s="22"/>
      <c r="B143">
        <v>0</v>
      </c>
      <c r="C143">
        <v>0</v>
      </c>
      <c r="D143">
        <v>0</v>
      </c>
      <c r="E143">
        <v>0</v>
      </c>
      <c r="F143">
        <v>0</v>
      </c>
      <c r="G143">
        <v>0</v>
      </c>
      <c r="H143">
        <v>0</v>
      </c>
      <c r="I143">
        <v>0</v>
      </c>
    </row>
    <row r="144" spans="1:47" x14ac:dyDescent="0.2">
      <c r="A144" s="46" t="s">
        <v>1412</v>
      </c>
      <c r="B144" s="19"/>
      <c r="C144" s="48">
        <f t="shared" ref="C144:AU144" si="45">IFERROR(C143/C$3,0)</f>
        <v>0</v>
      </c>
      <c r="D144" s="48">
        <f t="shared" si="45"/>
        <v>0</v>
      </c>
      <c r="E144" s="48">
        <f t="shared" si="45"/>
        <v>0</v>
      </c>
      <c r="F144" s="48">
        <f t="shared" si="45"/>
        <v>0</v>
      </c>
      <c r="G144" s="48">
        <f t="shared" si="45"/>
        <v>0</v>
      </c>
      <c r="H144" s="48">
        <f t="shared" si="45"/>
        <v>0</v>
      </c>
      <c r="I144" s="48">
        <f t="shared" si="45"/>
        <v>0</v>
      </c>
      <c r="J144" s="48">
        <f t="shared" si="45"/>
        <v>0</v>
      </c>
      <c r="K144" s="48">
        <f t="shared" si="45"/>
        <v>0</v>
      </c>
      <c r="L144" s="48">
        <f t="shared" si="45"/>
        <v>0</v>
      </c>
      <c r="M144" s="48">
        <f t="shared" si="45"/>
        <v>0</v>
      </c>
      <c r="N144" s="48">
        <f t="shared" si="45"/>
        <v>0</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ht="18" x14ac:dyDescent="0.2">
      <c r="A145" s="23"/>
    </row>
    <row r="146" spans="1:47" ht="18" x14ac:dyDescent="0.2">
      <c r="A146" s="23"/>
    </row>
    <row r="147" spans="1:47" ht="18" x14ac:dyDescent="0.2">
      <c r="A147" s="22"/>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2"/>
    </row>
    <row r="156" spans="1:47" ht="18" x14ac:dyDescent="0.2">
      <c r="A156" s="22"/>
    </row>
  </sheetData>
  <sortState xmlns:xlrd2="http://schemas.microsoft.com/office/spreadsheetml/2017/richdata2" columnSort="1" ref="C1:N55">
    <sortCondition ref="C1:N1"/>
  </sortState>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0460-1DA6-E04F-BDA4-E7A5470EB5F8}">
  <dimension ref="A1:AU163"/>
  <sheetViews>
    <sheetView workbookViewId="0"/>
  </sheetViews>
  <sheetFormatPr baseColWidth="10" defaultRowHeight="16" x14ac:dyDescent="0.2"/>
  <sheetData>
    <row r="1" spans="1:47" x14ac:dyDescent="0.2">
      <c r="A1" t="s">
        <v>1283</v>
      </c>
      <c r="B1" t="s">
        <v>1284</v>
      </c>
      <c r="C1" s="17">
        <v>40908</v>
      </c>
      <c r="D1" s="17">
        <v>41274</v>
      </c>
      <c r="E1" s="17">
        <v>41639</v>
      </c>
      <c r="F1" s="17">
        <v>42004</v>
      </c>
      <c r="G1" s="17">
        <v>42369</v>
      </c>
      <c r="H1" s="17">
        <v>42735</v>
      </c>
      <c r="I1" s="17">
        <v>43100</v>
      </c>
      <c r="J1" s="17">
        <v>43465</v>
      </c>
      <c r="K1" s="17">
        <v>43830</v>
      </c>
      <c r="L1" s="17">
        <v>44196</v>
      </c>
      <c r="M1" s="17">
        <v>44561</v>
      </c>
      <c r="N1" s="17">
        <v>44926</v>
      </c>
      <c r="O1" s="17">
        <v>45291</v>
      </c>
      <c r="P1" s="17">
        <v>45657</v>
      </c>
    </row>
    <row r="2" spans="1:47" x14ac:dyDescent="0.2">
      <c r="C2" s="41">
        <v>1.4450620594618826</v>
      </c>
      <c r="D2" s="41">
        <v>1.403926998408513</v>
      </c>
      <c r="E2" s="41">
        <v>1.3819539309070903</v>
      </c>
      <c r="F2" s="41">
        <v>1.3604586837045582</v>
      </c>
      <c r="G2" s="41">
        <v>1.3592353718698755</v>
      </c>
      <c r="H2" s="41">
        <v>1.3408655143236416</v>
      </c>
      <c r="I2" s="41">
        <v>1.3081614773889187</v>
      </c>
      <c r="J2" s="41">
        <v>1.2816317011746046</v>
      </c>
      <c r="K2" s="41">
        <v>1.2620696220330916</v>
      </c>
      <c r="L2" s="41">
        <v>1.231407573454085</v>
      </c>
      <c r="M2" s="41">
        <v>1.2144058909803599</v>
      </c>
      <c r="N2" s="41">
        <v>1.1298901106999999</v>
      </c>
      <c r="O2" s="41">
        <v>1.0618269999999999</v>
      </c>
      <c r="P2" s="41">
        <v>1.03</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9897230.0452544335</v>
      </c>
      <c r="D3">
        <f t="shared" ref="D3:J3" si="0">D$2*D90</f>
        <v>13371000.732842678</v>
      </c>
      <c r="E3">
        <f t="shared" si="0"/>
        <v>14057235.385186922</v>
      </c>
      <c r="F3">
        <f t="shared" si="0"/>
        <v>12951566.668867394</v>
      </c>
      <c r="G3">
        <f t="shared" si="0"/>
        <v>37735092.393851481</v>
      </c>
      <c r="H3">
        <f t="shared" si="0"/>
        <v>146181158.3715634</v>
      </c>
      <c r="I3">
        <f t="shared" si="0"/>
        <v>60371652.181498602</v>
      </c>
      <c r="J3">
        <f t="shared" si="0"/>
        <v>52038091.962792471</v>
      </c>
      <c r="K3">
        <f t="shared" ref="K3:AU3" si="1">K2*K90</f>
        <v>197766309.77258545</v>
      </c>
      <c r="L3">
        <f t="shared" si="1"/>
        <v>151086320.81737551</v>
      </c>
      <c r="M3">
        <f t="shared" si="1"/>
        <v>334096419.07349777</v>
      </c>
      <c r="N3">
        <f t="shared" si="1"/>
        <v>185956184.52889529</v>
      </c>
      <c r="O3">
        <f t="shared" si="1"/>
        <v>185410921.60499999</v>
      </c>
      <c r="P3">
        <f t="shared" si="1"/>
        <v>113807790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P4" si="2">C$2*C91</f>
        <v>9897230.0452544335</v>
      </c>
      <c r="D4">
        <f t="shared" si="2"/>
        <v>13371000.732842678</v>
      </c>
      <c r="E4">
        <f t="shared" si="2"/>
        <v>14057235.385186922</v>
      </c>
      <c r="F4">
        <f t="shared" si="2"/>
        <v>12951566.668867394</v>
      </c>
      <c r="G4">
        <f t="shared" si="2"/>
        <v>37735092.393851481</v>
      </c>
      <c r="H4">
        <f t="shared" si="2"/>
        <v>146181158.3715634</v>
      </c>
      <c r="I4">
        <f t="shared" si="2"/>
        <v>60371652.181498602</v>
      </c>
      <c r="J4">
        <f t="shared" si="2"/>
        <v>52038091.962792471</v>
      </c>
      <c r="K4">
        <f t="shared" si="2"/>
        <v>197766309.77258545</v>
      </c>
      <c r="L4">
        <f t="shared" si="2"/>
        <v>151086320.81737551</v>
      </c>
      <c r="M4">
        <f t="shared" si="2"/>
        <v>334096419.07349777</v>
      </c>
      <c r="N4">
        <f t="shared" si="2"/>
        <v>185956184.52889529</v>
      </c>
      <c r="O4">
        <f t="shared" si="2"/>
        <v>185410921.60499999</v>
      </c>
      <c r="P4">
        <f t="shared" si="2"/>
        <v>113807790</v>
      </c>
    </row>
    <row r="5" spans="1:47" x14ac:dyDescent="0.2">
      <c r="A5" t="s">
        <v>1287</v>
      </c>
      <c r="C5">
        <f t="shared" ref="C5:P5" si="3">C$2*C92</f>
        <v>23555956.631288148</v>
      </c>
      <c r="D5">
        <f t="shared" si="3"/>
        <v>22117465.932927713</v>
      </c>
      <c r="E5">
        <f t="shared" si="3"/>
        <v>28595390.738329511</v>
      </c>
      <c r="F5">
        <f t="shared" si="3"/>
        <v>35340635.226593308</v>
      </c>
      <c r="G5">
        <f t="shared" si="3"/>
        <v>62660750.643201262</v>
      </c>
      <c r="H5">
        <f t="shared" si="3"/>
        <v>87129441.120750234</v>
      </c>
      <c r="I5">
        <f t="shared" si="3"/>
        <v>116783499.57094094</v>
      </c>
      <c r="J5">
        <f t="shared" si="3"/>
        <v>153761200.08502084</v>
      </c>
      <c r="K5">
        <f t="shared" si="3"/>
        <v>180319459.31759998</v>
      </c>
      <c r="L5">
        <f t="shared" si="3"/>
        <v>245654728.23592886</v>
      </c>
      <c r="M5">
        <f t="shared" si="3"/>
        <v>280945516.44296038</v>
      </c>
      <c r="N5">
        <f t="shared" si="3"/>
        <v>279141611.62865639</v>
      </c>
      <c r="O5">
        <f t="shared" si="3"/>
        <v>325956466.97899997</v>
      </c>
      <c r="P5">
        <f t="shared" si="3"/>
        <v>297568030</v>
      </c>
    </row>
    <row r="6" spans="1:47" x14ac:dyDescent="0.2">
      <c r="A6" t="s">
        <v>1333</v>
      </c>
      <c r="C6">
        <f t="shared" ref="C6:P6" si="4">C$2*C93</f>
        <v>5257135.7723223288</v>
      </c>
      <c r="D6">
        <f t="shared" si="4"/>
        <v>4332518.7170886714</v>
      </c>
      <c r="E6">
        <f t="shared" si="4"/>
        <v>5102173.9129089769</v>
      </c>
      <c r="F6">
        <f t="shared" si="4"/>
        <v>10150382.239119709</v>
      </c>
      <c r="G6">
        <f t="shared" si="4"/>
        <v>16256455.047563711</v>
      </c>
      <c r="H6">
        <f t="shared" si="4"/>
        <v>17576065.161754295</v>
      </c>
      <c r="I6">
        <f t="shared" si="4"/>
        <v>22894134.015783466</v>
      </c>
      <c r="J6">
        <f t="shared" si="4"/>
        <v>28800827.588795714</v>
      </c>
      <c r="K6">
        <f t="shared" si="4"/>
        <v>30650622.840695661</v>
      </c>
      <c r="L6">
        <f t="shared" si="4"/>
        <v>36559259.44827833</v>
      </c>
      <c r="M6">
        <f t="shared" si="4"/>
        <v>47163881.588004239</v>
      </c>
      <c r="N6">
        <f t="shared" si="4"/>
        <v>53657351.467032298</v>
      </c>
      <c r="O6">
        <f t="shared" si="4"/>
        <v>56679263.432999991</v>
      </c>
      <c r="P6">
        <f t="shared" si="4"/>
        <v>63051450</v>
      </c>
    </row>
    <row r="7" spans="1:47" x14ac:dyDescent="0.2">
      <c r="A7" t="s">
        <v>1334</v>
      </c>
      <c r="C7">
        <f t="shared" ref="C7:P7" si="5">C$2*C94</f>
        <v>5257135.7723223288</v>
      </c>
      <c r="D7">
        <f t="shared" si="5"/>
        <v>4332518.7170886714</v>
      </c>
      <c r="E7">
        <f t="shared" si="5"/>
        <v>5102173.9129089769</v>
      </c>
      <c r="F7">
        <f t="shared" si="5"/>
        <v>10150382.239119709</v>
      </c>
      <c r="G7">
        <f t="shared" si="5"/>
        <v>16256455.047563711</v>
      </c>
      <c r="H7">
        <f t="shared" si="5"/>
        <v>17576065.161754295</v>
      </c>
      <c r="I7">
        <f t="shared" si="5"/>
        <v>22894134.015783466</v>
      </c>
      <c r="J7">
        <f t="shared" si="5"/>
        <v>28800827.588795714</v>
      </c>
      <c r="K7">
        <f t="shared" si="5"/>
        <v>30650622.840695661</v>
      </c>
      <c r="L7">
        <f t="shared" si="5"/>
        <v>36559259.44827833</v>
      </c>
      <c r="M7">
        <f t="shared" si="5"/>
        <v>47163881.588004239</v>
      </c>
      <c r="N7">
        <f t="shared" si="5"/>
        <v>53657351.467032298</v>
      </c>
      <c r="O7">
        <f t="shared" si="5"/>
        <v>56679263.432999991</v>
      </c>
      <c r="P7">
        <f t="shared" si="5"/>
        <v>63051450</v>
      </c>
    </row>
    <row r="8" spans="1:47" x14ac:dyDescent="0.2">
      <c r="A8" s="46" t="s">
        <v>1408</v>
      </c>
      <c r="C8">
        <f t="shared" ref="C8:P8" si="6">C$2*C95</f>
        <v>0.5311724339319609</v>
      </c>
      <c r="D8">
        <f t="shared" si="6"/>
        <v>0.32402351952960939</v>
      </c>
      <c r="E8">
        <f t="shared" si="6"/>
        <v>0.36295713723948098</v>
      </c>
      <c r="F8">
        <f t="shared" si="6"/>
        <v>0.78371848739495797</v>
      </c>
      <c r="G8">
        <f t="shared" si="6"/>
        <v>0.43080469706793462</v>
      </c>
      <c r="H8">
        <f t="shared" si="6"/>
        <v>0.12023481929921116</v>
      </c>
      <c r="I8">
        <f t="shared" si="6"/>
        <v>0.3792199349945829</v>
      </c>
      <c r="J8">
        <f t="shared" si="6"/>
        <v>0.55345664113489146</v>
      </c>
      <c r="K8">
        <f t="shared" si="6"/>
        <v>0.15498404594767071</v>
      </c>
      <c r="L8">
        <f t="shared" si="6"/>
        <v>0.24197597274520352</v>
      </c>
      <c r="M8">
        <f t="shared" si="6"/>
        <v>0.14116847381602335</v>
      </c>
      <c r="N8">
        <f t="shared" si="6"/>
        <v>0.28854835671622742</v>
      </c>
      <c r="O8">
        <f t="shared" si="6"/>
        <v>0.30569538699424448</v>
      </c>
      <c r="P8">
        <f t="shared" si="6"/>
        <v>0.5540169965518178</v>
      </c>
    </row>
    <row r="9" spans="1:47" x14ac:dyDescent="0.2">
      <c r="A9" t="s">
        <v>1351</v>
      </c>
      <c r="C9">
        <f t="shared" ref="C9:P9" si="7">C$2*C96</f>
        <v>-33236.427367623299</v>
      </c>
      <c r="D9">
        <f t="shared" si="7"/>
        <v>25270.685971353232</v>
      </c>
      <c r="E9">
        <f t="shared" si="7"/>
        <v>55278.157236283609</v>
      </c>
      <c r="F9">
        <f t="shared" si="7"/>
        <v>1153668.9637814653</v>
      </c>
      <c r="G9">
        <f t="shared" si="7"/>
        <v>0</v>
      </c>
      <c r="H9">
        <f t="shared" si="7"/>
        <v>0</v>
      </c>
      <c r="I9">
        <f t="shared" si="7"/>
        <v>0</v>
      </c>
      <c r="J9">
        <f t="shared" si="7"/>
        <v>0</v>
      </c>
      <c r="K9">
        <f t="shared" si="7"/>
        <v>0</v>
      </c>
      <c r="L9">
        <f t="shared" si="7"/>
        <v>0</v>
      </c>
      <c r="M9">
        <f t="shared" si="7"/>
        <v>0</v>
      </c>
      <c r="N9">
        <f t="shared" si="7"/>
        <v>0</v>
      </c>
      <c r="O9">
        <f t="shared" si="7"/>
        <v>0</v>
      </c>
      <c r="P9">
        <f t="shared" si="7"/>
        <v>0</v>
      </c>
    </row>
    <row r="10" spans="1:47" x14ac:dyDescent="0.2">
      <c r="A10" s="46" t="s">
        <v>1409</v>
      </c>
      <c r="C10">
        <f t="shared" ref="C10:P10" si="8">C$2*C97</f>
        <v>-3.3581544751058547E-3</v>
      </c>
      <c r="D10">
        <f t="shared" si="8"/>
        <v>1.8899622007559848E-3</v>
      </c>
      <c r="E10">
        <f t="shared" si="8"/>
        <v>3.9323633503735751E-3</v>
      </c>
      <c r="F10">
        <f t="shared" si="8"/>
        <v>8.9075630252100843E-2</v>
      </c>
      <c r="G10">
        <f t="shared" si="8"/>
        <v>0</v>
      </c>
      <c r="H10">
        <f t="shared" si="8"/>
        <v>0</v>
      </c>
      <c r="I10">
        <f t="shared" si="8"/>
        <v>0</v>
      </c>
      <c r="J10">
        <f t="shared" si="8"/>
        <v>0</v>
      </c>
      <c r="K10">
        <f t="shared" si="8"/>
        <v>0</v>
      </c>
      <c r="L10">
        <f t="shared" si="8"/>
        <v>0</v>
      </c>
      <c r="M10">
        <f t="shared" si="8"/>
        <v>0</v>
      </c>
      <c r="N10">
        <f t="shared" si="8"/>
        <v>0</v>
      </c>
      <c r="O10">
        <f t="shared" si="8"/>
        <v>0</v>
      </c>
      <c r="P10">
        <f t="shared" si="8"/>
        <v>0</v>
      </c>
    </row>
    <row r="11" spans="1:47" x14ac:dyDescent="0.2">
      <c r="A11" t="s">
        <v>1335</v>
      </c>
      <c r="C11">
        <f t="shared" ref="C11:P11" si="9">C$2*C98</f>
        <v>5290372.1996899517</v>
      </c>
      <c r="D11">
        <f t="shared" si="9"/>
        <v>4307248.0311173182</v>
      </c>
      <c r="E11">
        <f t="shared" si="9"/>
        <v>5102173.9129089769</v>
      </c>
      <c r="F11">
        <f t="shared" si="9"/>
        <v>10150382.239119709</v>
      </c>
      <c r="G11">
        <f t="shared" si="9"/>
        <v>16256455.047563711</v>
      </c>
      <c r="H11">
        <f t="shared" si="9"/>
        <v>17576065.161754295</v>
      </c>
      <c r="I11">
        <f t="shared" si="9"/>
        <v>22894134.015783466</v>
      </c>
      <c r="J11">
        <f t="shared" si="9"/>
        <v>28800827.588795714</v>
      </c>
      <c r="K11">
        <f t="shared" si="9"/>
        <v>30650622.840695661</v>
      </c>
      <c r="L11">
        <f t="shared" si="9"/>
        <v>36559259.44827833</v>
      </c>
      <c r="M11">
        <f t="shared" si="9"/>
        <v>47163881.588004239</v>
      </c>
      <c r="N11">
        <f t="shared" si="9"/>
        <v>53657351.467032298</v>
      </c>
      <c r="O11">
        <f t="shared" si="9"/>
        <v>56679263.432999991</v>
      </c>
      <c r="P11">
        <f t="shared" si="9"/>
        <v>63051450</v>
      </c>
    </row>
    <row r="12" spans="1:47" x14ac:dyDescent="0.2">
      <c r="A12" t="s">
        <v>1336</v>
      </c>
      <c r="C12">
        <f t="shared" ref="C12:P12" si="10">C$2*C99</f>
        <v>18298820.858965818</v>
      </c>
      <c r="D12">
        <f t="shared" si="10"/>
        <v>17784947.215839043</v>
      </c>
      <c r="E12">
        <f t="shared" si="10"/>
        <v>23493216.825420536</v>
      </c>
      <c r="F12">
        <f t="shared" si="10"/>
        <v>25190252.9874736</v>
      </c>
      <c r="G12">
        <f t="shared" si="10"/>
        <v>46404295.595637552</v>
      </c>
      <c r="H12">
        <f t="shared" si="10"/>
        <v>69553375.958995938</v>
      </c>
      <c r="I12">
        <f t="shared" si="10"/>
        <v>93889365.555157483</v>
      </c>
      <c r="J12">
        <f t="shared" si="10"/>
        <v>124960372.49622512</v>
      </c>
      <c r="K12">
        <f t="shared" si="10"/>
        <v>149668836.47690433</v>
      </c>
      <c r="L12">
        <f t="shared" si="10"/>
        <v>209095468.78765056</v>
      </c>
      <c r="M12">
        <f t="shared" si="10"/>
        <v>233781634.85495615</v>
      </c>
      <c r="N12">
        <f t="shared" si="10"/>
        <v>225484260.16162407</v>
      </c>
      <c r="O12">
        <f t="shared" si="10"/>
        <v>269277203.54599994</v>
      </c>
      <c r="P12">
        <f t="shared" si="10"/>
        <v>234516580</v>
      </c>
    </row>
    <row r="13" spans="1:47" x14ac:dyDescent="0.2">
      <c r="A13" s="46" t="s">
        <v>1410</v>
      </c>
      <c r="C13">
        <f t="shared" ref="C13:P13" si="11">C$2*C100</f>
        <v>1.8488830486202366</v>
      </c>
      <c r="D13">
        <f t="shared" si="11"/>
        <v>1.3301133977320454</v>
      </c>
      <c r="E13">
        <f t="shared" si="11"/>
        <v>1.6712544239087692</v>
      </c>
      <c r="F13">
        <f t="shared" si="11"/>
        <v>1.9449579831932773</v>
      </c>
      <c r="G13">
        <f t="shared" si="11"/>
        <v>1.2297384914631513</v>
      </c>
      <c r="H13">
        <f t="shared" si="11"/>
        <v>0.47580260502660066</v>
      </c>
      <c r="I13">
        <f t="shared" si="11"/>
        <v>1.5551895991332612</v>
      </c>
      <c r="J13">
        <f t="shared" si="11"/>
        <v>2.4013250252444398</v>
      </c>
      <c r="K13">
        <f t="shared" si="11"/>
        <v>0.75679642629227817</v>
      </c>
      <c r="L13">
        <f t="shared" si="11"/>
        <v>1.3839470552757267</v>
      </c>
      <c r="M13">
        <f t="shared" si="11"/>
        <v>0.69974301282027984</v>
      </c>
      <c r="N13">
        <f t="shared" si="11"/>
        <v>1.2125666093487018</v>
      </c>
      <c r="O13">
        <f t="shared" si="11"/>
        <v>1.4523265469747728</v>
      </c>
      <c r="P13">
        <f t="shared" si="11"/>
        <v>2.0606373254414305</v>
      </c>
    </row>
    <row r="14" spans="1:47" x14ac:dyDescent="0.2">
      <c r="A14" t="s">
        <v>1293</v>
      </c>
      <c r="C14">
        <f t="shared" ref="C14:P14" si="12">C$2*C101</f>
        <v>-13658726.586033715</v>
      </c>
      <c r="D14">
        <f t="shared" si="12"/>
        <v>-8746465.2000850365</v>
      </c>
      <c r="E14">
        <f t="shared" si="12"/>
        <v>-14538155.353142589</v>
      </c>
      <c r="F14">
        <f t="shared" si="12"/>
        <v>-22389068.557725914</v>
      </c>
      <c r="G14">
        <f t="shared" si="12"/>
        <v>-24925658.249349777</v>
      </c>
      <c r="H14">
        <f t="shared" si="12"/>
        <v>59051717.250813179</v>
      </c>
      <c r="I14">
        <f t="shared" si="12"/>
        <v>-56411847.38944234</v>
      </c>
      <c r="J14">
        <f t="shared" si="12"/>
        <v>-101723108.12222837</v>
      </c>
      <c r="K14">
        <f t="shared" si="12"/>
        <v>17446850.454985458</v>
      </c>
      <c r="L14">
        <f t="shared" si="12"/>
        <v>-94568407.418553367</v>
      </c>
      <c r="M14">
        <f t="shared" si="12"/>
        <v>53150902.630537413</v>
      </c>
      <c r="N14">
        <f t="shared" si="12"/>
        <v>-93185427.099761099</v>
      </c>
      <c r="O14">
        <f t="shared" si="12"/>
        <v>-140545545.37399998</v>
      </c>
      <c r="P14">
        <f t="shared" si="12"/>
        <v>-183760240</v>
      </c>
    </row>
    <row r="15" spans="1:47" x14ac:dyDescent="0.2">
      <c r="A15" t="s">
        <v>1295</v>
      </c>
      <c r="C15">
        <f t="shared" ref="C15:P15" si="13">C$2*C102</f>
        <v>-2624232.6999827786</v>
      </c>
      <c r="D15">
        <f t="shared" si="13"/>
        <v>-3439621.1461008568</v>
      </c>
      <c r="E15">
        <f t="shared" si="13"/>
        <v>-1656962.7631576012</v>
      </c>
      <c r="F15">
        <f t="shared" si="13"/>
        <v>32651.008408909398</v>
      </c>
      <c r="G15">
        <f t="shared" si="13"/>
        <v>993601.056836879</v>
      </c>
      <c r="H15">
        <f t="shared" si="13"/>
        <v>2775591.6146499384</v>
      </c>
      <c r="I15">
        <f t="shared" si="13"/>
        <v>5469423.1369630694</v>
      </c>
      <c r="J15">
        <f t="shared" si="13"/>
        <v>11644905.636872457</v>
      </c>
      <c r="K15">
        <f t="shared" si="13"/>
        <v>17188126.182468675</v>
      </c>
      <c r="L15">
        <f t="shared" si="13"/>
        <v>8944944.6135704741</v>
      </c>
      <c r="M15">
        <f t="shared" si="13"/>
        <v>1031030.6014423255</v>
      </c>
      <c r="N15">
        <f t="shared" si="13"/>
        <v>5442680.6632418996</v>
      </c>
      <c r="O15">
        <f t="shared" si="13"/>
        <v>13967272.357999997</v>
      </c>
      <c r="P15">
        <f t="shared" si="13"/>
        <v>-4854390</v>
      </c>
    </row>
    <row r="16" spans="1:47" x14ac:dyDescent="0.2">
      <c r="A16" s="46"/>
      <c r="C16">
        <f t="shared" ref="C16:P16" si="14">C$2*C103</f>
        <v>-0.26514819681705359</v>
      </c>
      <c r="D16">
        <f t="shared" si="14"/>
        <v>-0.25724485510289791</v>
      </c>
      <c r="E16">
        <f t="shared" si="14"/>
        <v>-0.1178725914274479</v>
      </c>
      <c r="F16">
        <f t="shared" si="14"/>
        <v>2.5210084033613447E-3</v>
      </c>
      <c r="G16">
        <f t="shared" si="14"/>
        <v>2.6330955982998346E-2</v>
      </c>
      <c r="H16">
        <f t="shared" si="14"/>
        <v>1.8987341772151899E-2</v>
      </c>
      <c r="I16">
        <f t="shared" si="14"/>
        <v>9.0595882990249191E-2</v>
      </c>
      <c r="J16">
        <f t="shared" si="14"/>
        <v>0.22377656823387432</v>
      </c>
      <c r="K16">
        <f t="shared" si="14"/>
        <v>8.6911295469049132E-2</v>
      </c>
      <c r="L16">
        <f t="shared" si="14"/>
        <v>5.9204199064338922E-2</v>
      </c>
      <c r="M16">
        <f t="shared" si="14"/>
        <v>3.0860270945182126E-3</v>
      </c>
      <c r="N16">
        <f t="shared" si="14"/>
        <v>2.9268618718062449E-2</v>
      </c>
      <c r="O16">
        <f t="shared" si="14"/>
        <v>7.5331443461329195E-2</v>
      </c>
      <c r="P16">
        <f t="shared" si="14"/>
        <v>-4.2654285791860119E-2</v>
      </c>
    </row>
    <row r="17" spans="1:16" x14ac:dyDescent="0.2">
      <c r="A17" t="s">
        <v>1337</v>
      </c>
      <c r="C17">
        <f t="shared" ref="C17:P17" si="15">C$2*C104</f>
        <v>49132.110021704008</v>
      </c>
      <c r="D17">
        <f t="shared" si="15"/>
        <v>15443.196982493642</v>
      </c>
      <c r="E17">
        <f t="shared" si="15"/>
        <v>19347.355032699263</v>
      </c>
      <c r="F17">
        <f t="shared" si="15"/>
        <v>44895.136562250424</v>
      </c>
      <c r="G17">
        <f t="shared" si="15"/>
        <v>1011271.1166711873</v>
      </c>
      <c r="H17">
        <f t="shared" si="15"/>
        <v>2803749.7904507346</v>
      </c>
      <c r="I17">
        <f t="shared" si="15"/>
        <v>5486429.236169125</v>
      </c>
      <c r="J17">
        <f t="shared" si="15"/>
        <v>11644905.636872457</v>
      </c>
      <c r="K17">
        <f t="shared" si="15"/>
        <v>17188126.182468675</v>
      </c>
      <c r="L17">
        <f t="shared" si="15"/>
        <v>8944944.6135704741</v>
      </c>
      <c r="M17">
        <f t="shared" si="15"/>
        <v>1046817.8780250702</v>
      </c>
      <c r="N17">
        <f t="shared" si="15"/>
        <v>5457369.2346809991</v>
      </c>
      <c r="O17">
        <f t="shared" si="15"/>
        <v>20526177.736999996</v>
      </c>
      <c r="P17">
        <f t="shared" si="15"/>
        <v>32887900</v>
      </c>
    </row>
    <row r="18" spans="1:16" x14ac:dyDescent="0.2">
      <c r="A18" t="s">
        <v>1338</v>
      </c>
      <c r="C18">
        <f t="shared" ref="C18:P18" si="16">C$2*C105</f>
        <v>2673364.810004483</v>
      </c>
      <c r="D18">
        <f t="shared" si="16"/>
        <v>3455064.3430833505</v>
      </c>
      <c r="E18">
        <f t="shared" si="16"/>
        <v>1676310.1181903004</v>
      </c>
      <c r="F18">
        <f t="shared" si="16"/>
        <v>12244.128153341024</v>
      </c>
      <c r="G18">
        <f t="shared" si="16"/>
        <v>17670.05983430838</v>
      </c>
      <c r="H18">
        <f t="shared" si="16"/>
        <v>28158.175800796475</v>
      </c>
      <c r="I18">
        <f t="shared" si="16"/>
        <v>17006.099206055944</v>
      </c>
      <c r="J18">
        <f t="shared" si="16"/>
        <v>20506.107218793673</v>
      </c>
      <c r="K18">
        <f t="shared" si="16"/>
        <v>0</v>
      </c>
      <c r="L18">
        <f t="shared" si="16"/>
        <v>0</v>
      </c>
      <c r="M18">
        <f t="shared" si="16"/>
        <v>15787.276582744678</v>
      </c>
      <c r="N18">
        <f t="shared" si="16"/>
        <v>14688.571439099998</v>
      </c>
      <c r="O18">
        <f t="shared" si="16"/>
        <v>6558905.3789999988</v>
      </c>
      <c r="P18">
        <f t="shared" si="16"/>
        <v>37742290</v>
      </c>
    </row>
    <row r="19" spans="1:16" x14ac:dyDescent="0.2">
      <c r="A19" t="s">
        <v>1359</v>
      </c>
      <c r="C19">
        <f t="shared" ref="C19:P19" si="17">C$2*C106</f>
        <v>0</v>
      </c>
      <c r="D19">
        <f t="shared" si="17"/>
        <v>0</v>
      </c>
      <c r="E19">
        <f t="shared" si="17"/>
        <v>0</v>
      </c>
      <c r="F19">
        <f t="shared" si="17"/>
        <v>0</v>
      </c>
      <c r="G19">
        <f t="shared" si="17"/>
        <v>0</v>
      </c>
      <c r="H19">
        <f t="shared" si="17"/>
        <v>0</v>
      </c>
      <c r="I19">
        <f t="shared" si="17"/>
        <v>-5469423.1369630694</v>
      </c>
      <c r="J19">
        <f t="shared" si="17"/>
        <v>-11644905.636872457</v>
      </c>
      <c r="K19">
        <f t="shared" si="17"/>
        <v>-17188126.182468675</v>
      </c>
      <c r="L19">
        <f t="shared" si="17"/>
        <v>0</v>
      </c>
      <c r="M19">
        <f t="shared" si="17"/>
        <v>0</v>
      </c>
      <c r="N19">
        <f t="shared" si="17"/>
        <v>0</v>
      </c>
      <c r="O19">
        <f t="shared" si="17"/>
        <v>0</v>
      </c>
      <c r="P19">
        <f t="shared" si="17"/>
        <v>0</v>
      </c>
    </row>
    <row r="20" spans="1:16" x14ac:dyDescent="0.2">
      <c r="A20" t="s">
        <v>1298</v>
      </c>
      <c r="C20">
        <f t="shared" ref="C20:P20" si="18">C$2*C107</f>
        <v>93929.033865022371</v>
      </c>
      <c r="D20">
        <f t="shared" si="18"/>
        <v>120737.72186313212</v>
      </c>
      <c r="E20">
        <f t="shared" si="18"/>
        <v>-67080043.806230165</v>
      </c>
      <c r="F20">
        <f t="shared" si="18"/>
        <v>14965.04552075014</v>
      </c>
      <c r="G20">
        <f t="shared" si="18"/>
        <v>20388.530578048132</v>
      </c>
      <c r="H20">
        <f t="shared" si="18"/>
        <v>8045.1930859418499</v>
      </c>
      <c r="I20">
        <f t="shared" si="18"/>
        <v>-9157.1303417224317</v>
      </c>
      <c r="J20">
        <f t="shared" si="18"/>
        <v>-160203.96264682556</v>
      </c>
      <c r="K20">
        <f t="shared" si="18"/>
        <v>-323089.82324047142</v>
      </c>
      <c r="L20">
        <f t="shared" si="18"/>
        <v>246281.51469081701</v>
      </c>
      <c r="M20">
        <f t="shared" si="18"/>
        <v>46165639.945618384</v>
      </c>
      <c r="N20">
        <f t="shared" si="18"/>
        <v>26154696.282483596</v>
      </c>
      <c r="O20">
        <f t="shared" si="18"/>
        <v>-452338.30199999997</v>
      </c>
      <c r="P20">
        <f t="shared" si="18"/>
        <v>-53356060</v>
      </c>
    </row>
    <row r="21" spans="1:16" x14ac:dyDescent="0.2">
      <c r="A21" t="s">
        <v>1339</v>
      </c>
      <c r="C21">
        <f t="shared" ref="C21:P21" si="19">C$2*C108</f>
        <v>0</v>
      </c>
      <c r="D21">
        <f t="shared" si="19"/>
        <v>0</v>
      </c>
      <c r="E21">
        <f t="shared" si="19"/>
        <v>0</v>
      </c>
      <c r="F21">
        <f t="shared" si="19"/>
        <v>0</v>
      </c>
      <c r="G21">
        <f t="shared" si="19"/>
        <v>0</v>
      </c>
      <c r="H21">
        <f t="shared" si="19"/>
        <v>0</v>
      </c>
      <c r="I21">
        <f t="shared" si="19"/>
        <v>0</v>
      </c>
      <c r="J21">
        <f t="shared" si="19"/>
        <v>0</v>
      </c>
      <c r="K21">
        <f t="shared" si="19"/>
        <v>0</v>
      </c>
      <c r="L21">
        <f t="shared" si="19"/>
        <v>129297.79521267893</v>
      </c>
      <c r="M21">
        <f t="shared" si="19"/>
        <v>47712793.05072736</v>
      </c>
      <c r="N21">
        <f t="shared" si="19"/>
        <v>26477844.854143798</v>
      </c>
      <c r="O21">
        <f t="shared" si="19"/>
        <v>-419421.66499999992</v>
      </c>
      <c r="P21">
        <f t="shared" si="19"/>
        <v>-32364660</v>
      </c>
    </row>
    <row r="22" spans="1:16" x14ac:dyDescent="0.2">
      <c r="A22" t="s">
        <v>1341</v>
      </c>
      <c r="C22">
        <f t="shared" ref="C22:P22" si="20">C$2*C109</f>
        <v>0</v>
      </c>
      <c r="D22">
        <f t="shared" si="20"/>
        <v>0</v>
      </c>
      <c r="E22">
        <f t="shared" si="20"/>
        <v>-67102155.069124676</v>
      </c>
      <c r="F22">
        <f t="shared" si="20"/>
        <v>0</v>
      </c>
      <c r="G22">
        <f t="shared" si="20"/>
        <v>0</v>
      </c>
      <c r="H22">
        <f t="shared" si="20"/>
        <v>0</v>
      </c>
      <c r="I22">
        <f t="shared" si="20"/>
        <v>0</v>
      </c>
      <c r="J22">
        <f t="shared" si="20"/>
        <v>0</v>
      </c>
      <c r="K22">
        <f t="shared" si="20"/>
        <v>0</v>
      </c>
      <c r="L22">
        <f t="shared" si="20"/>
        <v>0</v>
      </c>
      <c r="M22">
        <f t="shared" si="20"/>
        <v>0</v>
      </c>
      <c r="N22">
        <f t="shared" si="20"/>
        <v>-155924.83527659997</v>
      </c>
      <c r="O22">
        <f t="shared" si="20"/>
        <v>0</v>
      </c>
      <c r="P22">
        <f t="shared" si="20"/>
        <v>-21042900</v>
      </c>
    </row>
    <row r="23" spans="1:16" x14ac:dyDescent="0.2">
      <c r="A23" t="s">
        <v>1367</v>
      </c>
      <c r="C23">
        <f t="shared" ref="C23:P23" si="21">C$2*C110</f>
        <v>0</v>
      </c>
      <c r="D23">
        <f t="shared" si="21"/>
        <v>0</v>
      </c>
      <c r="E23">
        <f t="shared" si="21"/>
        <v>0</v>
      </c>
      <c r="F23">
        <f t="shared" si="21"/>
        <v>0</v>
      </c>
      <c r="G23">
        <f t="shared" si="21"/>
        <v>0</v>
      </c>
      <c r="H23">
        <f t="shared" si="21"/>
        <v>0</v>
      </c>
      <c r="I23">
        <f t="shared" si="21"/>
        <v>0</v>
      </c>
      <c r="J23">
        <f t="shared" si="21"/>
        <v>0</v>
      </c>
      <c r="K23">
        <f t="shared" si="21"/>
        <v>0</v>
      </c>
      <c r="L23">
        <f t="shared" si="21"/>
        <v>0</v>
      </c>
      <c r="M23">
        <f t="shared" si="21"/>
        <v>0</v>
      </c>
      <c r="N23">
        <f t="shared" si="21"/>
        <v>155924.83527659997</v>
      </c>
      <c r="O23">
        <f t="shared" si="21"/>
        <v>0</v>
      </c>
      <c r="P23">
        <f t="shared" si="21"/>
        <v>21042900</v>
      </c>
    </row>
    <row r="24" spans="1:16" x14ac:dyDescent="0.2">
      <c r="A24" t="s">
        <v>1342</v>
      </c>
      <c r="C24">
        <f t="shared" ref="C24:P24" si="22">C$2*C111</f>
        <v>0</v>
      </c>
      <c r="D24">
        <f t="shared" si="22"/>
        <v>0</v>
      </c>
      <c r="E24">
        <f t="shared" si="22"/>
        <v>67102155.069124676</v>
      </c>
      <c r="F24">
        <f t="shared" si="22"/>
        <v>0</v>
      </c>
      <c r="G24">
        <f t="shared" si="22"/>
        <v>0</v>
      </c>
      <c r="H24">
        <f t="shared" si="22"/>
        <v>0</v>
      </c>
      <c r="I24">
        <f t="shared" si="22"/>
        <v>0</v>
      </c>
      <c r="J24">
        <f t="shared" si="22"/>
        <v>0</v>
      </c>
      <c r="K24">
        <f t="shared" si="22"/>
        <v>0</v>
      </c>
      <c r="L24">
        <f t="shared" si="22"/>
        <v>0</v>
      </c>
      <c r="M24">
        <f t="shared" si="22"/>
        <v>0</v>
      </c>
      <c r="N24">
        <f t="shared" si="22"/>
        <v>0</v>
      </c>
      <c r="O24">
        <f t="shared" si="22"/>
        <v>0</v>
      </c>
      <c r="P24">
        <f t="shared" si="22"/>
        <v>0</v>
      </c>
    </row>
    <row r="25" spans="1:16" x14ac:dyDescent="0.2">
      <c r="A25" t="s">
        <v>1344</v>
      </c>
      <c r="C25">
        <f t="shared" ref="C25:P25" si="23">C$2*C112</f>
        <v>93929.033865022371</v>
      </c>
      <c r="D25">
        <f t="shared" si="23"/>
        <v>120737.72186313212</v>
      </c>
      <c r="E25">
        <f t="shared" si="23"/>
        <v>22111.262894513446</v>
      </c>
      <c r="F25">
        <f t="shared" si="23"/>
        <v>14965.04552075014</v>
      </c>
      <c r="G25">
        <f t="shared" si="23"/>
        <v>20388.530578048132</v>
      </c>
      <c r="H25">
        <f t="shared" si="23"/>
        <v>8045.1930859418499</v>
      </c>
      <c r="I25">
        <f t="shared" si="23"/>
        <v>-9157.1303417224317</v>
      </c>
      <c r="J25">
        <f t="shared" si="23"/>
        <v>-160203.96264682556</v>
      </c>
      <c r="K25">
        <f t="shared" si="23"/>
        <v>-323089.82324047142</v>
      </c>
      <c r="L25">
        <f t="shared" si="23"/>
        <v>116983.71947813808</v>
      </c>
      <c r="M25">
        <f t="shared" si="23"/>
        <v>-1547153.1051089785</v>
      </c>
      <c r="N25">
        <f t="shared" si="23"/>
        <v>-167223.73638359999</v>
      </c>
      <c r="O25">
        <f t="shared" si="23"/>
        <v>-32916.636999999995</v>
      </c>
      <c r="P25">
        <f t="shared" si="23"/>
        <v>51500</v>
      </c>
    </row>
    <row r="26" spans="1:16" x14ac:dyDescent="0.2">
      <c r="A26" t="s">
        <v>1304</v>
      </c>
      <c r="C26">
        <f t="shared" ref="C26:P26" si="24">C$2*C113</f>
        <v>-16189030.252151471</v>
      </c>
      <c r="D26">
        <f t="shared" si="24"/>
        <v>-12065348.624322761</v>
      </c>
      <c r="E26">
        <f t="shared" si="24"/>
        <v>-83275161.922530353</v>
      </c>
      <c r="F26">
        <f t="shared" si="24"/>
        <v>-22341452.503796257</v>
      </c>
      <c r="G26">
        <f t="shared" si="24"/>
        <v>-23911668.661934849</v>
      </c>
      <c r="H26">
        <f t="shared" si="24"/>
        <v>61835354.058549061</v>
      </c>
      <c r="I26">
        <f t="shared" si="24"/>
        <v>-50951581.382820994</v>
      </c>
      <c r="J26">
        <f t="shared" si="24"/>
        <v>-90238406.448002726</v>
      </c>
      <c r="K26">
        <f t="shared" si="24"/>
        <v>34311886.814213663</v>
      </c>
      <c r="L26">
        <f t="shared" si="24"/>
        <v>-85377181.290292084</v>
      </c>
      <c r="M26">
        <f t="shared" si="24"/>
        <v>100347573.17759812</v>
      </c>
      <c r="N26">
        <f t="shared" si="24"/>
        <v>-61588050.154035591</v>
      </c>
      <c r="O26">
        <f t="shared" si="24"/>
        <v>-127030611.31799999</v>
      </c>
      <c r="P26">
        <f t="shared" si="24"/>
        <v>-241970690</v>
      </c>
    </row>
    <row r="27" spans="1:16" x14ac:dyDescent="0.2">
      <c r="A27" t="s">
        <v>1305</v>
      </c>
      <c r="C27">
        <f t="shared" ref="C27:P27" si="25">C$2*C114</f>
        <v>0</v>
      </c>
      <c r="D27">
        <f t="shared" si="25"/>
        <v>0</v>
      </c>
      <c r="E27">
        <f t="shared" si="25"/>
        <v>0</v>
      </c>
      <c r="F27">
        <f t="shared" si="25"/>
        <v>0</v>
      </c>
      <c r="G27">
        <f t="shared" si="25"/>
        <v>0</v>
      </c>
      <c r="H27">
        <f t="shared" si="25"/>
        <v>1328797.7246947289</v>
      </c>
      <c r="I27">
        <f t="shared" si="25"/>
        <v>-605678.76403106935</v>
      </c>
      <c r="J27">
        <f t="shared" si="25"/>
        <v>0</v>
      </c>
      <c r="K27">
        <f t="shared" si="25"/>
        <v>393765.72207432456</v>
      </c>
      <c r="L27">
        <f t="shared" si="25"/>
        <v>0</v>
      </c>
      <c r="M27">
        <f t="shared" si="25"/>
        <v>0</v>
      </c>
      <c r="N27">
        <f t="shared" si="25"/>
        <v>760416.04450109997</v>
      </c>
      <c r="O27">
        <f t="shared" si="25"/>
        <v>14506680.473999998</v>
      </c>
      <c r="P27">
        <f t="shared" si="25"/>
        <v>1665510</v>
      </c>
    </row>
    <row r="28" spans="1:16" x14ac:dyDescent="0.2">
      <c r="A28" t="s">
        <v>1306</v>
      </c>
      <c r="C28">
        <f t="shared" ref="C28:P28" si="26">C$2*C115</f>
        <v>-16189030.252151471</v>
      </c>
      <c r="D28">
        <f t="shared" si="26"/>
        <v>-12065348.624322761</v>
      </c>
      <c r="E28">
        <f t="shared" si="26"/>
        <v>116783398.88523456</v>
      </c>
      <c r="F28">
        <f t="shared" si="26"/>
        <v>-22341452.503796257</v>
      </c>
      <c r="G28">
        <f t="shared" si="26"/>
        <v>-23911668.661934849</v>
      </c>
      <c r="H28">
        <f t="shared" si="26"/>
        <v>60506556.333854333</v>
      </c>
      <c r="I28">
        <f t="shared" si="26"/>
        <v>-50345902.618789926</v>
      </c>
      <c r="J28">
        <f t="shared" si="26"/>
        <v>-90238406.448002726</v>
      </c>
      <c r="K28">
        <f t="shared" si="26"/>
        <v>33918121.092139333</v>
      </c>
      <c r="L28">
        <f t="shared" si="26"/>
        <v>-85377181.290292084</v>
      </c>
      <c r="M28">
        <f t="shared" si="26"/>
        <v>100347573.17759812</v>
      </c>
      <c r="N28">
        <f t="shared" si="26"/>
        <v>-62348466.198536694</v>
      </c>
      <c r="O28">
        <f t="shared" si="26"/>
        <v>-141364213.99099997</v>
      </c>
      <c r="P28">
        <f t="shared" si="26"/>
        <v>-239596540</v>
      </c>
    </row>
    <row r="29" spans="1:16" x14ac:dyDescent="0.2">
      <c r="A29" t="s">
        <v>1345</v>
      </c>
      <c r="C29">
        <f t="shared" ref="C29:P29" si="27">C$2*C116</f>
        <v>-16189030.252151471</v>
      </c>
      <c r="D29">
        <f t="shared" si="27"/>
        <v>-12065348.624322761</v>
      </c>
      <c r="E29">
        <f t="shared" si="27"/>
        <v>-83275161.922530353</v>
      </c>
      <c r="F29">
        <f t="shared" si="27"/>
        <v>-22341452.503796257</v>
      </c>
      <c r="G29">
        <f t="shared" si="27"/>
        <v>-23911668.661934849</v>
      </c>
      <c r="H29">
        <f t="shared" si="27"/>
        <v>60506556.333854333</v>
      </c>
      <c r="I29">
        <f t="shared" si="27"/>
        <v>-50345902.618789926</v>
      </c>
      <c r="J29">
        <f t="shared" si="27"/>
        <v>-90238406.448002726</v>
      </c>
      <c r="K29">
        <f t="shared" si="27"/>
        <v>33918121.092139333</v>
      </c>
      <c r="L29">
        <f t="shared" si="27"/>
        <v>-85377181.290292084</v>
      </c>
      <c r="M29">
        <f t="shared" si="27"/>
        <v>100347573.17759812</v>
      </c>
      <c r="N29">
        <f t="shared" si="27"/>
        <v>-62348466.198536694</v>
      </c>
      <c r="O29">
        <f t="shared" si="27"/>
        <v>-141364213.99099997</v>
      </c>
      <c r="P29">
        <f t="shared" si="27"/>
        <v>-239596540</v>
      </c>
    </row>
    <row r="30" spans="1:16" x14ac:dyDescent="0.2">
      <c r="A30" t="s">
        <v>1346</v>
      </c>
      <c r="C30">
        <f t="shared" ref="C30:P30" si="28">C$2*C117</f>
        <v>-16189030.252151471</v>
      </c>
      <c r="D30">
        <f t="shared" si="28"/>
        <v>-12065348.624322761</v>
      </c>
      <c r="E30">
        <f t="shared" si="28"/>
        <v>-83275161.922530353</v>
      </c>
      <c r="F30">
        <f t="shared" si="28"/>
        <v>-22341452.503796257</v>
      </c>
      <c r="G30">
        <f t="shared" si="28"/>
        <v>-23911668.661934849</v>
      </c>
      <c r="H30">
        <f t="shared" si="28"/>
        <v>60506556.333854333</v>
      </c>
      <c r="I30">
        <f t="shared" si="28"/>
        <v>-50345902.618789926</v>
      </c>
      <c r="J30">
        <f t="shared" si="28"/>
        <v>-90238406.448002726</v>
      </c>
      <c r="K30">
        <f t="shared" si="28"/>
        <v>33918121.092139333</v>
      </c>
      <c r="L30">
        <f t="shared" si="28"/>
        <v>-85377181.290292084</v>
      </c>
      <c r="M30">
        <f t="shared" si="28"/>
        <v>100347573.17759812</v>
      </c>
      <c r="N30">
        <f t="shared" si="28"/>
        <v>-62348466.198536694</v>
      </c>
      <c r="O30">
        <f t="shared" si="28"/>
        <v>-141537291.79199997</v>
      </c>
      <c r="P30">
        <f t="shared" si="28"/>
        <v>-243636200</v>
      </c>
    </row>
    <row r="31" spans="1:16" x14ac:dyDescent="0.2">
      <c r="A31" t="s">
        <v>1347</v>
      </c>
      <c r="C31">
        <f t="shared" ref="C31:P31" si="29">C$2*C118</f>
        <v>-16189030.252151471</v>
      </c>
      <c r="D31">
        <f t="shared" si="29"/>
        <v>-12065348.624322761</v>
      </c>
      <c r="E31">
        <f t="shared" si="29"/>
        <v>-83275161.922530353</v>
      </c>
      <c r="F31">
        <f t="shared" si="29"/>
        <v>-22341452.503796257</v>
      </c>
      <c r="G31">
        <f t="shared" si="29"/>
        <v>-23911668.661934849</v>
      </c>
      <c r="H31">
        <f t="shared" si="29"/>
        <v>60506556.333854333</v>
      </c>
      <c r="I31">
        <f t="shared" si="29"/>
        <v>-50345902.618789926</v>
      </c>
      <c r="J31">
        <f t="shared" si="29"/>
        <v>-90238406.448002726</v>
      </c>
      <c r="K31">
        <f t="shared" si="29"/>
        <v>33918121.092139333</v>
      </c>
      <c r="L31">
        <f t="shared" si="29"/>
        <v>-85377181.290292084</v>
      </c>
      <c r="M31">
        <f t="shared" si="29"/>
        <v>100347573.17759812</v>
      </c>
      <c r="N31">
        <f t="shared" si="29"/>
        <v>-62348466.198536694</v>
      </c>
      <c r="O31">
        <f t="shared" si="29"/>
        <v>-141537291.79199997</v>
      </c>
      <c r="P31">
        <f t="shared" si="29"/>
        <v>-243636200</v>
      </c>
    </row>
    <row r="32" spans="1:16" x14ac:dyDescent="0.2">
      <c r="A32" t="s">
        <v>1362</v>
      </c>
      <c r="C32">
        <f t="shared" ref="C32:P32" si="30">C$2*C119</f>
        <v>0</v>
      </c>
      <c r="D32">
        <f t="shared" si="30"/>
        <v>0</v>
      </c>
      <c r="E32">
        <f t="shared" si="30"/>
        <v>0</v>
      </c>
      <c r="F32">
        <f t="shared" si="30"/>
        <v>0</v>
      </c>
      <c r="G32">
        <f t="shared" si="30"/>
        <v>0</v>
      </c>
      <c r="H32">
        <f t="shared" si="30"/>
        <v>0</v>
      </c>
      <c r="I32">
        <f t="shared" si="30"/>
        <v>0</v>
      </c>
      <c r="J32">
        <f t="shared" si="30"/>
        <v>0</v>
      </c>
      <c r="K32">
        <f t="shared" si="30"/>
        <v>0</v>
      </c>
      <c r="L32">
        <f t="shared" si="30"/>
        <v>0</v>
      </c>
      <c r="M32">
        <f t="shared" si="30"/>
        <v>0</v>
      </c>
      <c r="N32">
        <f t="shared" si="30"/>
        <v>0</v>
      </c>
      <c r="O32">
        <f t="shared" si="30"/>
        <v>173077.80099999998</v>
      </c>
      <c r="P32">
        <f t="shared" si="30"/>
        <v>4039660</v>
      </c>
    </row>
    <row r="33" spans="1:16" x14ac:dyDescent="0.2">
      <c r="A33" s="46" t="s">
        <v>1411</v>
      </c>
      <c r="C33">
        <f t="shared" ref="C33:P33" si="31">C$2*C120</f>
        <v>0</v>
      </c>
      <c r="D33">
        <f t="shared" si="31"/>
        <v>0</v>
      </c>
      <c r="E33">
        <f t="shared" si="31"/>
        <v>0</v>
      </c>
      <c r="F33">
        <f t="shared" si="31"/>
        <v>0</v>
      </c>
      <c r="G33">
        <f t="shared" si="31"/>
        <v>0</v>
      </c>
      <c r="H33">
        <f t="shared" si="31"/>
        <v>0</v>
      </c>
      <c r="I33">
        <f t="shared" si="31"/>
        <v>0</v>
      </c>
      <c r="J33">
        <f t="shared" si="31"/>
        <v>0</v>
      </c>
      <c r="K33">
        <f t="shared" si="31"/>
        <v>0</v>
      </c>
      <c r="L33">
        <f t="shared" si="31"/>
        <v>0</v>
      </c>
      <c r="M33">
        <f t="shared" si="31"/>
        <v>0</v>
      </c>
      <c r="N33">
        <f t="shared" si="31"/>
        <v>0</v>
      </c>
      <c r="O33">
        <f t="shared" si="31"/>
        <v>9.3348223233971877E-4</v>
      </c>
      <c r="P33">
        <f t="shared" si="31"/>
        <v>3.5495461250938977E-2</v>
      </c>
    </row>
    <row r="34" spans="1:16" x14ac:dyDescent="0.2">
      <c r="A34" t="s">
        <v>1372</v>
      </c>
      <c r="C34">
        <f t="shared" ref="C34:P34" si="32">C$2*C121</f>
        <v>0</v>
      </c>
      <c r="D34">
        <f t="shared" si="32"/>
        <v>0</v>
      </c>
      <c r="E34">
        <f t="shared" si="32"/>
        <v>-200058560.80776492</v>
      </c>
      <c r="F34">
        <f t="shared" si="32"/>
        <v>0</v>
      </c>
      <c r="G34">
        <f t="shared" si="32"/>
        <v>0</v>
      </c>
      <c r="H34">
        <f t="shared" si="32"/>
        <v>0</v>
      </c>
      <c r="I34">
        <f t="shared" si="32"/>
        <v>0</v>
      </c>
      <c r="J34">
        <f t="shared" si="32"/>
        <v>0</v>
      </c>
      <c r="K34">
        <f t="shared" si="32"/>
        <v>0</v>
      </c>
      <c r="L34">
        <f t="shared" si="32"/>
        <v>0</v>
      </c>
      <c r="M34">
        <f t="shared" si="32"/>
        <v>0</v>
      </c>
      <c r="N34">
        <f t="shared" si="32"/>
        <v>0</v>
      </c>
      <c r="O34">
        <f t="shared" si="32"/>
        <v>0</v>
      </c>
      <c r="P34">
        <f t="shared" si="32"/>
        <v>0</v>
      </c>
    </row>
    <row r="35" spans="1:16" x14ac:dyDescent="0.2">
      <c r="A35" t="s">
        <v>1379</v>
      </c>
      <c r="C35">
        <f t="shared" ref="C35:P35" si="33">C$2*C122</f>
        <v>0</v>
      </c>
      <c r="D35">
        <f t="shared" si="33"/>
        <v>0</v>
      </c>
      <c r="E35">
        <f t="shared" si="33"/>
        <v>-200058560.80776492</v>
      </c>
      <c r="F35">
        <f t="shared" si="33"/>
        <v>0</v>
      </c>
      <c r="G35">
        <f t="shared" si="33"/>
        <v>0</v>
      </c>
      <c r="H35">
        <f t="shared" si="33"/>
        <v>0</v>
      </c>
      <c r="I35">
        <f t="shared" si="33"/>
        <v>0</v>
      </c>
      <c r="J35">
        <f t="shared" si="33"/>
        <v>0</v>
      </c>
      <c r="K35">
        <f t="shared" si="33"/>
        <v>0</v>
      </c>
      <c r="L35">
        <f t="shared" si="33"/>
        <v>0</v>
      </c>
      <c r="M35">
        <f t="shared" si="33"/>
        <v>0</v>
      </c>
      <c r="N35">
        <f t="shared" si="33"/>
        <v>0</v>
      </c>
      <c r="O35">
        <f t="shared" si="33"/>
        <v>0</v>
      </c>
      <c r="P35">
        <f t="shared" si="33"/>
        <v>0</v>
      </c>
    </row>
    <row r="36" spans="1:16" x14ac:dyDescent="0.2">
      <c r="A36" t="s">
        <v>1312</v>
      </c>
      <c r="C36">
        <f t="shared" ref="C36:P36" si="34">C$2*C123</f>
        <v>-16189030.252151471</v>
      </c>
      <c r="D36">
        <f t="shared" si="34"/>
        <v>-12065348.624322761</v>
      </c>
      <c r="E36">
        <f t="shared" si="34"/>
        <v>-83275161.922530353</v>
      </c>
      <c r="F36">
        <f t="shared" si="34"/>
        <v>-22341452.503796257</v>
      </c>
      <c r="G36">
        <f t="shared" si="34"/>
        <v>-23911668.661934849</v>
      </c>
      <c r="H36">
        <f t="shared" si="34"/>
        <v>60506556.333854333</v>
      </c>
      <c r="I36">
        <f t="shared" si="34"/>
        <v>-50345902.618789926</v>
      </c>
      <c r="J36">
        <f t="shared" si="34"/>
        <v>-90238406.448002726</v>
      </c>
      <c r="K36">
        <f t="shared" si="34"/>
        <v>33918121.092139333</v>
      </c>
      <c r="L36">
        <f t="shared" si="34"/>
        <v>-85377181.290292084</v>
      </c>
      <c r="M36">
        <f t="shared" si="34"/>
        <v>100347573.17759812</v>
      </c>
      <c r="N36">
        <f t="shared" si="34"/>
        <v>-62348466.198536694</v>
      </c>
      <c r="O36">
        <f t="shared" si="34"/>
        <v>-141364213.99099997</v>
      </c>
      <c r="P36">
        <f t="shared" si="34"/>
        <v>-239596540</v>
      </c>
    </row>
    <row r="37" spans="1:16" x14ac:dyDescent="0.2">
      <c r="A37" t="s">
        <v>1313</v>
      </c>
      <c r="C37">
        <f t="shared" ref="C37:P37" si="35">C$2*C124</f>
        <v>-0.96963664189892329</v>
      </c>
      <c r="D37">
        <f t="shared" si="35"/>
        <v>-0.72302240418038421</v>
      </c>
      <c r="E37">
        <f t="shared" si="35"/>
        <v>-2.6561154552034276</v>
      </c>
      <c r="F37">
        <f t="shared" si="35"/>
        <v>-0.71015943289377947</v>
      </c>
      <c r="G37">
        <f t="shared" si="35"/>
        <v>-0.61165591734144398</v>
      </c>
      <c r="H37">
        <f t="shared" si="35"/>
        <v>0.76429334316447572</v>
      </c>
      <c r="I37">
        <f t="shared" si="35"/>
        <v>-1.3735695512583648</v>
      </c>
      <c r="J37">
        <f t="shared" si="35"/>
        <v>-1.678937528538732</v>
      </c>
      <c r="K37">
        <f t="shared" si="35"/>
        <v>0.60579341857588398</v>
      </c>
      <c r="L37">
        <f t="shared" si="35"/>
        <v>-1.4900031638794429</v>
      </c>
      <c r="M37">
        <f t="shared" si="35"/>
        <v>1.724456365192111</v>
      </c>
      <c r="N37">
        <f t="shared" si="35"/>
        <v>-1.0507978029509999</v>
      </c>
      <c r="O37">
        <f t="shared" si="35"/>
        <v>-2.2086001599999996</v>
      </c>
      <c r="P37">
        <f t="shared" si="35"/>
        <v>-3.6874000000000002</v>
      </c>
    </row>
    <row r="38" spans="1:16" x14ac:dyDescent="0.2">
      <c r="A38" t="s">
        <v>1314</v>
      </c>
      <c r="C38">
        <f t="shared" ref="C38:P38" si="36">C$2*C125</f>
        <v>-0.96963664189892329</v>
      </c>
      <c r="D38">
        <f t="shared" si="36"/>
        <v>-0.72302240418038421</v>
      </c>
      <c r="E38">
        <f t="shared" si="36"/>
        <v>-5.3205226339922973</v>
      </c>
      <c r="F38">
        <f t="shared" si="36"/>
        <v>-0.71015943289377947</v>
      </c>
      <c r="G38">
        <f t="shared" si="36"/>
        <v>-0.61165591734144398</v>
      </c>
      <c r="H38">
        <f t="shared" si="36"/>
        <v>0.75088468802123942</v>
      </c>
      <c r="I38">
        <f t="shared" si="36"/>
        <v>-1.3735695512583648</v>
      </c>
      <c r="J38">
        <f t="shared" si="36"/>
        <v>-1.678937528538732</v>
      </c>
      <c r="K38">
        <f t="shared" si="36"/>
        <v>0.58055202613522217</v>
      </c>
      <c r="L38">
        <f t="shared" si="36"/>
        <v>-1.4900031638794429</v>
      </c>
      <c r="M38">
        <f t="shared" si="36"/>
        <v>1.6637360706430933</v>
      </c>
      <c r="N38">
        <f t="shared" si="36"/>
        <v>-1.0507978029509999</v>
      </c>
      <c r="O38">
        <f t="shared" si="36"/>
        <v>-2.2086001599999996</v>
      </c>
      <c r="P38">
        <f t="shared" si="36"/>
        <v>-3.6874000000000002</v>
      </c>
    </row>
    <row r="39" spans="1:16" x14ac:dyDescent="0.2">
      <c r="A39" t="s">
        <v>1315</v>
      </c>
      <c r="C39">
        <f t="shared" ref="C39:P39" si="37">C$2*C126</f>
        <v>24121808.252283994</v>
      </c>
      <c r="D39">
        <f t="shared" si="37"/>
        <v>23435158.119385984</v>
      </c>
      <c r="E39">
        <f t="shared" si="37"/>
        <v>43330428.922146641</v>
      </c>
      <c r="F39">
        <f t="shared" si="37"/>
        <v>42765028.30833105</v>
      </c>
      <c r="G39">
        <f t="shared" si="37"/>
        <v>53030746.09333691</v>
      </c>
      <c r="H39">
        <f t="shared" si="37"/>
        <v>55333938.324347936</v>
      </c>
      <c r="I39">
        <f t="shared" si="37"/>
        <v>61245184.856993914</v>
      </c>
      <c r="J39">
        <f t="shared" si="37"/>
        <v>69133925.894037858</v>
      </c>
      <c r="K39">
        <f t="shared" si="37"/>
        <v>71346611.851716772</v>
      </c>
      <c r="L39">
        <f t="shared" si="37"/>
        <v>70452197.639836743</v>
      </c>
      <c r="M39">
        <f t="shared" si="37"/>
        <v>70896579.943718553</v>
      </c>
      <c r="N39">
        <f t="shared" si="37"/>
        <v>67400725.762817428</v>
      </c>
      <c r="O39">
        <f t="shared" si="37"/>
        <v>64244019.478040993</v>
      </c>
      <c r="P39">
        <f t="shared" si="37"/>
        <v>66992502.950000003</v>
      </c>
    </row>
    <row r="40" spans="1:16" x14ac:dyDescent="0.2">
      <c r="A40" t="s">
        <v>1316</v>
      </c>
      <c r="C40">
        <f t="shared" ref="C40:P40" si="38">C$2*C127</f>
        <v>24121808.252283994</v>
      </c>
      <c r="D40">
        <f t="shared" si="38"/>
        <v>23435158.119385984</v>
      </c>
      <c r="E40">
        <f t="shared" si="38"/>
        <v>43330428.922146641</v>
      </c>
      <c r="F40">
        <f t="shared" si="38"/>
        <v>42765028.30833105</v>
      </c>
      <c r="G40">
        <f t="shared" si="38"/>
        <v>53030746.09333691</v>
      </c>
      <c r="H40">
        <f t="shared" si="38"/>
        <v>56837769.951551437</v>
      </c>
      <c r="I40">
        <f t="shared" si="38"/>
        <v>61245184.856993914</v>
      </c>
      <c r="J40">
        <f t="shared" si="38"/>
        <v>69133925.894037858</v>
      </c>
      <c r="K40">
        <f t="shared" si="38"/>
        <v>73790535.212676153</v>
      </c>
      <c r="L40">
        <f t="shared" si="38"/>
        <v>70452197.639836743</v>
      </c>
      <c r="M40">
        <f t="shared" si="38"/>
        <v>73466036.929537266</v>
      </c>
      <c r="N40">
        <f t="shared" si="38"/>
        <v>67400725.762817428</v>
      </c>
      <c r="O40">
        <f t="shared" si="38"/>
        <v>64244019.478040993</v>
      </c>
      <c r="P40">
        <f t="shared" si="38"/>
        <v>66992502.950000003</v>
      </c>
    </row>
    <row r="41" spans="1:16" x14ac:dyDescent="0.2">
      <c r="A41" t="s">
        <v>1317</v>
      </c>
      <c r="C41">
        <f t="shared" ref="C41:P41" si="39">C$2*C128</f>
        <v>-13658726.586033715</v>
      </c>
      <c r="D41">
        <f t="shared" si="39"/>
        <v>-8746465.2000850365</v>
      </c>
      <c r="E41">
        <f t="shared" si="39"/>
        <v>-14538155.353142589</v>
      </c>
      <c r="F41">
        <f t="shared" si="39"/>
        <v>-22389068.557725914</v>
      </c>
      <c r="G41">
        <f t="shared" si="39"/>
        <v>-24925658.249349777</v>
      </c>
      <c r="H41">
        <f t="shared" si="39"/>
        <v>59051717.250813179</v>
      </c>
      <c r="I41">
        <f t="shared" si="39"/>
        <v>-56411847.38944234</v>
      </c>
      <c r="J41">
        <f t="shared" si="39"/>
        <v>-101723108.12222837</v>
      </c>
      <c r="K41">
        <f t="shared" si="39"/>
        <v>17446850.454985458</v>
      </c>
      <c r="L41">
        <f t="shared" si="39"/>
        <v>-94568407.418553367</v>
      </c>
      <c r="M41">
        <f t="shared" si="39"/>
        <v>53150902.630537413</v>
      </c>
      <c r="N41">
        <f t="shared" si="39"/>
        <v>-93185427.099761099</v>
      </c>
      <c r="O41">
        <f t="shared" si="39"/>
        <v>-140545545.37399998</v>
      </c>
      <c r="P41">
        <f t="shared" si="39"/>
        <v>-183760240</v>
      </c>
    </row>
    <row r="90" spans="1:47" x14ac:dyDescent="0.2">
      <c r="A90" t="s">
        <v>1285</v>
      </c>
      <c r="B90" s="19">
        <v>146929000</v>
      </c>
      <c r="C90" s="19">
        <v>6849000</v>
      </c>
      <c r="D90" s="19">
        <v>9524000</v>
      </c>
      <c r="E90" s="19">
        <v>10172000</v>
      </c>
      <c r="F90" s="19">
        <v>9520000</v>
      </c>
      <c r="G90" s="19">
        <v>27762000</v>
      </c>
      <c r="H90" s="19">
        <v>109020000</v>
      </c>
      <c r="I90" s="19">
        <v>46150000</v>
      </c>
      <c r="J90" s="19">
        <v>40603000</v>
      </c>
      <c r="K90" s="19">
        <v>156700000</v>
      </c>
      <c r="L90" s="19">
        <v>122694000</v>
      </c>
      <c r="M90" s="19">
        <v>275111000</v>
      </c>
      <c r="N90" s="19">
        <v>164579000</v>
      </c>
      <c r="O90" s="19">
        <v>174615000</v>
      </c>
      <c r="P90" s="19">
        <v>110493000</v>
      </c>
    </row>
    <row r="91" spans="1:47" x14ac:dyDescent="0.2">
      <c r="A91" t="s">
        <v>1332</v>
      </c>
      <c r="B91" s="19">
        <v>146929000</v>
      </c>
      <c r="C91" s="19">
        <v>6849000</v>
      </c>
      <c r="D91" s="19">
        <v>9524000</v>
      </c>
      <c r="E91" s="19">
        <v>10172000</v>
      </c>
      <c r="F91" s="19">
        <v>9520000</v>
      </c>
      <c r="G91" s="19">
        <v>27762000</v>
      </c>
      <c r="H91" s="19">
        <v>109020000</v>
      </c>
      <c r="I91" s="19">
        <v>46150000</v>
      </c>
      <c r="J91" s="19">
        <v>40603000</v>
      </c>
      <c r="K91" s="19">
        <v>156700000</v>
      </c>
      <c r="L91" s="19">
        <v>122694000</v>
      </c>
      <c r="M91" s="19">
        <v>275111000</v>
      </c>
      <c r="N91" s="19">
        <v>164579000</v>
      </c>
      <c r="O91" s="19">
        <v>174615000</v>
      </c>
      <c r="P91" s="19">
        <v>110493000</v>
      </c>
    </row>
    <row r="92" spans="1:47" x14ac:dyDescent="0.2">
      <c r="A92" t="s">
        <v>1287</v>
      </c>
      <c r="B92" s="19">
        <v>291659000</v>
      </c>
      <c r="C92" s="19">
        <v>16301000</v>
      </c>
      <c r="D92" s="19">
        <v>15754000</v>
      </c>
      <c r="E92" s="19">
        <v>20692000</v>
      </c>
      <c r="F92" s="19">
        <v>25977000</v>
      </c>
      <c r="G92" s="19">
        <v>46100000</v>
      </c>
      <c r="H92" s="19">
        <v>64980000</v>
      </c>
      <c r="I92" s="19">
        <v>89273000</v>
      </c>
      <c r="J92" s="19">
        <v>119973000</v>
      </c>
      <c r="K92" s="19">
        <v>142876000</v>
      </c>
      <c r="L92" s="19">
        <v>199491000</v>
      </c>
      <c r="M92" s="19">
        <v>231344000</v>
      </c>
      <c r="N92" s="19">
        <v>247052000</v>
      </c>
      <c r="O92" s="19">
        <v>306977000</v>
      </c>
      <c r="P92" s="19">
        <v>288901000</v>
      </c>
    </row>
    <row r="93" spans="1:47" x14ac:dyDescent="0.2">
      <c r="A93" t="s">
        <v>1333</v>
      </c>
      <c r="B93" s="19">
        <v>62134000</v>
      </c>
      <c r="C93" s="19">
        <v>3638000</v>
      </c>
      <c r="D93" s="19">
        <v>3086000</v>
      </c>
      <c r="E93" s="19">
        <v>3692000</v>
      </c>
      <c r="F93" s="19">
        <v>7461000</v>
      </c>
      <c r="G93" s="19">
        <v>11960000</v>
      </c>
      <c r="H93" s="19">
        <v>13108000</v>
      </c>
      <c r="I93" s="19">
        <v>17501000</v>
      </c>
      <c r="J93" s="19">
        <v>22472000</v>
      </c>
      <c r="K93" s="19">
        <v>24286000</v>
      </c>
      <c r="L93" s="19">
        <v>29689000</v>
      </c>
      <c r="M93" s="19">
        <v>38837000</v>
      </c>
      <c r="N93" s="19">
        <v>47489000</v>
      </c>
      <c r="O93" s="19">
        <v>53379000</v>
      </c>
      <c r="P93" s="19">
        <v>61215000</v>
      </c>
    </row>
    <row r="94" spans="1:47" x14ac:dyDescent="0.2">
      <c r="A94" t="s">
        <v>1334</v>
      </c>
      <c r="B94" s="19">
        <v>62134000</v>
      </c>
      <c r="C94" s="19">
        <v>3638000</v>
      </c>
      <c r="D94" s="19">
        <v>3086000</v>
      </c>
      <c r="E94" s="19">
        <v>3692000</v>
      </c>
      <c r="F94" s="19">
        <v>7461000</v>
      </c>
      <c r="G94" s="19">
        <v>11960000</v>
      </c>
      <c r="H94" s="19">
        <v>13108000</v>
      </c>
      <c r="I94" s="19">
        <v>17501000</v>
      </c>
      <c r="J94" s="19">
        <v>22472000</v>
      </c>
      <c r="K94" s="19">
        <v>24286000</v>
      </c>
      <c r="L94" s="19">
        <v>29689000</v>
      </c>
      <c r="M94" s="19">
        <v>38837000</v>
      </c>
      <c r="N94" s="19">
        <v>47489000</v>
      </c>
      <c r="O94" s="19">
        <v>53379000</v>
      </c>
      <c r="P94" s="19">
        <v>61215000</v>
      </c>
    </row>
    <row r="95" spans="1:47" x14ac:dyDescent="0.2">
      <c r="A95" s="46" t="s">
        <v>1408</v>
      </c>
      <c r="B95" s="19"/>
      <c r="C95" s="48">
        <f t="shared" ref="C95:AU95" si="40">C94/C$3</f>
        <v>0.36757759326250722</v>
      </c>
      <c r="D95" s="48">
        <f t="shared" si="40"/>
        <v>0.23079798301259352</v>
      </c>
      <c r="E95" s="48">
        <f t="shared" si="40"/>
        <v>0.26264054764925648</v>
      </c>
      <c r="F95" s="48">
        <f t="shared" si="40"/>
        <v>0.57606930425911629</v>
      </c>
      <c r="G95" s="48">
        <f t="shared" si="40"/>
        <v>0.31694635526978993</v>
      </c>
      <c r="H95" s="48">
        <f t="shared" si="40"/>
        <v>8.9669558963830845E-2</v>
      </c>
      <c r="I95" s="48">
        <f t="shared" si="40"/>
        <v>0.28988771000312841</v>
      </c>
      <c r="J95" s="48">
        <f t="shared" si="40"/>
        <v>0.43183750887845018</v>
      </c>
      <c r="K95" s="48">
        <f t="shared" si="40"/>
        <v>0.12280150258113653</v>
      </c>
      <c r="L95" s="48">
        <f t="shared" si="40"/>
        <v>0.19650356060947677</v>
      </c>
      <c r="M95" s="48">
        <f t="shared" si="40"/>
        <v>0.1162448855563946</v>
      </c>
      <c r="N95" s="48">
        <f t="shared" si="40"/>
        <v>0.25537736279279699</v>
      </c>
      <c r="O95" s="48">
        <f t="shared" si="40"/>
        <v>0.28789566190560656</v>
      </c>
      <c r="P95" s="48">
        <f t="shared" si="40"/>
        <v>0.5378805791765221</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1351</v>
      </c>
      <c r="C96" s="19">
        <v>-23000</v>
      </c>
      <c r="D96" s="19">
        <v>18000</v>
      </c>
      <c r="E96" s="19">
        <v>40000</v>
      </c>
      <c r="F96" s="19">
        <v>848000</v>
      </c>
    </row>
    <row r="97" spans="1:47" x14ac:dyDescent="0.2">
      <c r="A97" s="46" t="s">
        <v>1409</v>
      </c>
      <c r="C97" s="48">
        <f t="shared" ref="C97:AU97" si="41">C96/C$3</f>
        <v>-2.3238825302467469E-3</v>
      </c>
      <c r="D97" s="48">
        <f t="shared" si="41"/>
        <v>1.3461969197105261E-3</v>
      </c>
      <c r="E97" s="48">
        <f t="shared" si="41"/>
        <v>2.8455097253440574E-3</v>
      </c>
      <c r="F97" s="48">
        <f t="shared" si="41"/>
        <v>6.5474704464780945E-2</v>
      </c>
      <c r="G97" s="48">
        <f t="shared" si="41"/>
        <v>0</v>
      </c>
      <c r="H97" s="48">
        <f t="shared" si="41"/>
        <v>0</v>
      </c>
      <c r="I97" s="48">
        <f t="shared" si="41"/>
        <v>0</v>
      </c>
      <c r="J97" s="48">
        <f t="shared" si="41"/>
        <v>0</v>
      </c>
      <c r="K97" s="48">
        <f t="shared" si="41"/>
        <v>0</v>
      </c>
      <c r="L97" s="48">
        <f t="shared" si="41"/>
        <v>0</v>
      </c>
      <c r="M97" s="48">
        <f t="shared" si="41"/>
        <v>0</v>
      </c>
      <c r="N97" s="48">
        <f t="shared" si="41"/>
        <v>0</v>
      </c>
      <c r="O97" s="48">
        <f t="shared" si="41"/>
        <v>0</v>
      </c>
      <c r="P97" s="48">
        <f t="shared" si="41"/>
        <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1335</v>
      </c>
      <c r="B98" s="19">
        <v>62134000</v>
      </c>
      <c r="C98" s="19">
        <v>3661000</v>
      </c>
      <c r="D98" s="19">
        <v>3068000</v>
      </c>
      <c r="E98" s="19">
        <v>3692000</v>
      </c>
      <c r="F98" s="19">
        <v>7461000</v>
      </c>
      <c r="G98" s="19">
        <v>11960000</v>
      </c>
      <c r="H98" s="19">
        <v>13108000</v>
      </c>
      <c r="I98" s="19">
        <v>17501000</v>
      </c>
      <c r="J98" s="19">
        <v>22472000</v>
      </c>
      <c r="K98" s="19">
        <v>24286000</v>
      </c>
      <c r="L98" s="19">
        <v>29689000</v>
      </c>
      <c r="M98" s="19">
        <v>38837000</v>
      </c>
      <c r="N98" s="19">
        <v>47489000</v>
      </c>
      <c r="O98" s="19">
        <v>53379000</v>
      </c>
      <c r="P98" s="19">
        <v>61215000</v>
      </c>
    </row>
    <row r="99" spans="1:47" x14ac:dyDescent="0.2">
      <c r="A99" t="s">
        <v>1336</v>
      </c>
      <c r="B99" s="19">
        <v>229525000</v>
      </c>
      <c r="C99" s="19">
        <v>12663000</v>
      </c>
      <c r="D99" s="19">
        <v>12668000</v>
      </c>
      <c r="E99" s="19">
        <v>17000000</v>
      </c>
      <c r="F99" s="19">
        <v>18516000</v>
      </c>
      <c r="G99" s="19">
        <v>34140000</v>
      </c>
      <c r="H99" s="19">
        <v>51872000</v>
      </c>
      <c r="I99" s="19">
        <v>71772000</v>
      </c>
      <c r="J99" s="19">
        <v>97501000</v>
      </c>
      <c r="K99" s="19">
        <v>118590000</v>
      </c>
      <c r="L99" s="19">
        <v>169802000</v>
      </c>
      <c r="M99" s="19">
        <v>192507000</v>
      </c>
      <c r="N99" s="19">
        <v>199563000</v>
      </c>
      <c r="O99" s="19">
        <v>253598000</v>
      </c>
      <c r="P99" s="19">
        <v>227686000</v>
      </c>
    </row>
    <row r="100" spans="1:47" x14ac:dyDescent="0.2">
      <c r="A100" s="46" t="s">
        <v>1410</v>
      </c>
      <c r="B100" s="19"/>
      <c r="C100" s="48">
        <f t="shared" ref="C100:AU100" si="42">C99/C$3</f>
        <v>1.2794488904571546</v>
      </c>
      <c r="D100" s="48">
        <f t="shared" si="42"/>
        <v>0.94742347660516357</v>
      </c>
      <c r="E100" s="48">
        <f t="shared" si="42"/>
        <v>1.2093416332712243</v>
      </c>
      <c r="F100" s="48">
        <f t="shared" si="42"/>
        <v>1.42963399512958</v>
      </c>
      <c r="G100" s="48">
        <f t="shared" si="42"/>
        <v>0.90472814121326328</v>
      </c>
      <c r="H100" s="48">
        <f t="shared" si="42"/>
        <v>0.35484737279309075</v>
      </c>
      <c r="I100" s="48">
        <f t="shared" si="42"/>
        <v>1.188836107784957</v>
      </c>
      <c r="J100" s="48">
        <f t="shared" si="42"/>
        <v>1.8736467138286654</v>
      </c>
      <c r="K100" s="48">
        <f t="shared" si="42"/>
        <v>0.59964712966717371</v>
      </c>
      <c r="L100" s="48">
        <f t="shared" si="42"/>
        <v>1.1238740812627699</v>
      </c>
      <c r="M100" s="48">
        <f t="shared" si="42"/>
        <v>0.5762019255814006</v>
      </c>
      <c r="N100" s="48">
        <f t="shared" si="42"/>
        <v>1.0731721588371823</v>
      </c>
      <c r="O100" s="48">
        <f t="shared" si="42"/>
        <v>1.3677619301211714</v>
      </c>
      <c r="P100" s="48">
        <f t="shared" si="42"/>
        <v>2.0006187625644958</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1293</v>
      </c>
      <c r="B101" s="19">
        <v>-144730000</v>
      </c>
      <c r="C101" s="19">
        <v>-9452000</v>
      </c>
      <c r="D101" s="19">
        <v>-6230000</v>
      </c>
      <c r="E101" s="19">
        <v>-10520000</v>
      </c>
      <c r="F101" s="19">
        <v>-16457000</v>
      </c>
      <c r="G101" s="19">
        <v>-18338000</v>
      </c>
      <c r="H101" s="19">
        <v>44040000</v>
      </c>
      <c r="I101" s="19">
        <v>-43123000</v>
      </c>
      <c r="J101" s="19">
        <v>-79370000</v>
      </c>
      <c r="K101" s="19">
        <v>13824000</v>
      </c>
      <c r="L101" s="19">
        <v>-76797000</v>
      </c>
      <c r="M101" s="19">
        <v>43767000</v>
      </c>
      <c r="N101" s="19">
        <v>-82473000</v>
      </c>
      <c r="O101" s="19">
        <v>-132362000</v>
      </c>
      <c r="P101" s="19">
        <v>-178408000</v>
      </c>
    </row>
    <row r="102" spans="1:47" x14ac:dyDescent="0.2">
      <c r="A102" t="s">
        <v>1295</v>
      </c>
      <c r="B102" s="19">
        <v>-4106000</v>
      </c>
      <c r="C102" s="19">
        <v>-1816000</v>
      </c>
      <c r="D102" s="19">
        <v>-2450000</v>
      </c>
      <c r="E102" s="19">
        <v>-1199000</v>
      </c>
      <c r="F102" s="19">
        <v>24000</v>
      </c>
      <c r="G102" s="19">
        <v>731000</v>
      </c>
      <c r="H102" s="19">
        <v>2070000</v>
      </c>
      <c r="I102" s="19">
        <v>4181000</v>
      </c>
      <c r="J102" s="19">
        <v>9086000</v>
      </c>
      <c r="K102" s="19">
        <v>13619000</v>
      </c>
      <c r="L102" s="19">
        <v>7264000</v>
      </c>
      <c r="M102" s="19">
        <v>849000</v>
      </c>
      <c r="N102" s="19">
        <v>4817000</v>
      </c>
      <c r="O102" s="19">
        <v>13154000</v>
      </c>
      <c r="P102" s="19">
        <v>-4713000</v>
      </c>
    </row>
    <row r="103" spans="1:47" x14ac:dyDescent="0.2">
      <c r="A103" s="46"/>
      <c r="B103" s="19"/>
      <c r="C103" s="48">
        <f t="shared" ref="C103:AU103" si="43">C102/C$3</f>
        <v>-0.18348568151861272</v>
      </c>
      <c r="D103" s="48">
        <f t="shared" si="43"/>
        <v>-0.18323235851615494</v>
      </c>
      <c r="E103" s="48">
        <f t="shared" si="43"/>
        <v>-8.5294154017188109E-2</v>
      </c>
      <c r="F103" s="48">
        <f t="shared" si="43"/>
        <v>1.8530576735315361E-3</v>
      </c>
      <c r="G103" s="48">
        <f t="shared" si="43"/>
        <v>1.9371888436640172E-2</v>
      </c>
      <c r="H103" s="48">
        <f t="shared" si="43"/>
        <v>1.4160511676467032E-2</v>
      </c>
      <c r="I103" s="48">
        <f t="shared" si="43"/>
        <v>6.9254357780874229E-2</v>
      </c>
      <c r="J103" s="48">
        <f t="shared" si="43"/>
        <v>0.17460286604083294</v>
      </c>
      <c r="K103" s="48">
        <f t="shared" si="43"/>
        <v>6.8864105396215861E-2</v>
      </c>
      <c r="L103" s="48">
        <f t="shared" si="43"/>
        <v>4.8078475673388771E-2</v>
      </c>
      <c r="M103" s="48">
        <f t="shared" si="43"/>
        <v>2.5411825794314446E-3</v>
      </c>
      <c r="N103" s="48">
        <f t="shared" si="43"/>
        <v>2.590395157979539E-2</v>
      </c>
      <c r="O103" s="48">
        <f t="shared" si="43"/>
        <v>7.0945119554625388E-2</v>
      </c>
      <c r="P103" s="48">
        <f t="shared" si="43"/>
        <v>-4.1411927953262248E-2</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1337</v>
      </c>
      <c r="B104" s="19">
        <v>30487000</v>
      </c>
      <c r="C104" s="19">
        <v>34000</v>
      </c>
      <c r="D104" s="19">
        <v>11000</v>
      </c>
      <c r="E104" s="19">
        <v>14000</v>
      </c>
      <c r="F104" s="19">
        <v>33000</v>
      </c>
      <c r="G104" s="19">
        <v>744000</v>
      </c>
      <c r="H104" s="19">
        <v>2091000</v>
      </c>
      <c r="I104" s="19">
        <v>4194000</v>
      </c>
      <c r="J104" s="19">
        <v>9086000</v>
      </c>
      <c r="K104" s="19">
        <v>13619000</v>
      </c>
      <c r="L104" s="19">
        <v>7264000</v>
      </c>
      <c r="M104" s="19">
        <v>862000</v>
      </c>
      <c r="N104" s="19">
        <v>4830000</v>
      </c>
      <c r="O104" s="19">
        <v>19331000</v>
      </c>
      <c r="P104" s="19">
        <v>31930000</v>
      </c>
    </row>
    <row r="105" spans="1:47" x14ac:dyDescent="0.2">
      <c r="A105" t="s">
        <v>1338</v>
      </c>
      <c r="B105" s="19">
        <v>34593000</v>
      </c>
      <c r="C105" s="19">
        <v>1850000</v>
      </c>
      <c r="D105" s="19">
        <v>2461000</v>
      </c>
      <c r="E105" s="19">
        <v>1213000</v>
      </c>
      <c r="F105" s="19">
        <v>9000</v>
      </c>
      <c r="G105" s="19">
        <v>13000</v>
      </c>
      <c r="H105" s="19">
        <v>21000</v>
      </c>
      <c r="I105" s="19">
        <v>13000</v>
      </c>
      <c r="J105" s="19">
        <v>16000</v>
      </c>
      <c r="M105" s="19">
        <v>13000</v>
      </c>
      <c r="N105" s="19">
        <v>13000</v>
      </c>
      <c r="O105" s="19">
        <v>6177000</v>
      </c>
      <c r="P105" s="19">
        <v>36643000</v>
      </c>
    </row>
    <row r="106" spans="1:47" x14ac:dyDescent="0.2">
      <c r="A106" t="s">
        <v>1359</v>
      </c>
      <c r="B106" s="19">
        <v>-13619000</v>
      </c>
      <c r="I106" s="19">
        <v>-4181000</v>
      </c>
      <c r="J106" s="19">
        <v>-9086000</v>
      </c>
      <c r="K106" s="19">
        <v>-13619000</v>
      </c>
    </row>
    <row r="107" spans="1:47" x14ac:dyDescent="0.2">
      <c r="A107" t="s">
        <v>1298</v>
      </c>
      <c r="B107" s="19">
        <v>-22529000</v>
      </c>
      <c r="C107" s="19">
        <v>65000</v>
      </c>
      <c r="D107" s="19">
        <v>86000</v>
      </c>
      <c r="E107" s="19">
        <v>-48540000</v>
      </c>
      <c r="F107" s="19">
        <v>11000</v>
      </c>
      <c r="G107" s="19">
        <v>15000</v>
      </c>
      <c r="H107" s="19">
        <v>6000</v>
      </c>
      <c r="I107" s="19">
        <v>-7000</v>
      </c>
      <c r="J107" s="19">
        <v>-125000</v>
      </c>
      <c r="K107" s="19">
        <v>-256000</v>
      </c>
      <c r="L107" s="19">
        <v>200000</v>
      </c>
      <c r="M107" s="19">
        <v>38015000</v>
      </c>
      <c r="N107" s="19">
        <v>23148000</v>
      </c>
      <c r="O107" s="19">
        <v>-426000</v>
      </c>
      <c r="P107" s="19">
        <v>-51802000</v>
      </c>
    </row>
    <row r="108" spans="1:47" x14ac:dyDescent="0.2">
      <c r="A108" t="s">
        <v>1339</v>
      </c>
      <c r="B108" s="19">
        <v>-15812000</v>
      </c>
      <c r="L108" s="19">
        <v>105000</v>
      </c>
      <c r="M108" s="19">
        <v>39289000</v>
      </c>
      <c r="N108" s="19">
        <v>23434000</v>
      </c>
      <c r="O108" s="19">
        <v>-395000</v>
      </c>
      <c r="P108" s="19">
        <v>-31422000</v>
      </c>
    </row>
    <row r="109" spans="1:47" x14ac:dyDescent="0.2">
      <c r="A109" t="s">
        <v>1341</v>
      </c>
      <c r="B109" s="19">
        <v>-6723000</v>
      </c>
      <c r="C109">
        <v>0</v>
      </c>
      <c r="E109" s="19">
        <v>-48556000</v>
      </c>
      <c r="N109" s="19">
        <v>-138000</v>
      </c>
      <c r="O109">
        <v>0</v>
      </c>
      <c r="P109" s="19">
        <v>-20430000</v>
      </c>
    </row>
    <row r="110" spans="1:47" x14ac:dyDescent="0.2">
      <c r="A110" t="s">
        <v>1367</v>
      </c>
      <c r="B110" s="19">
        <v>6723000</v>
      </c>
      <c r="N110" s="19">
        <v>138000</v>
      </c>
      <c r="O110">
        <v>0</v>
      </c>
      <c r="P110" s="19">
        <v>20430000</v>
      </c>
    </row>
    <row r="111" spans="1:47" x14ac:dyDescent="0.2">
      <c r="A111" t="s">
        <v>1342</v>
      </c>
      <c r="E111" s="19">
        <v>48556000</v>
      </c>
    </row>
    <row r="112" spans="1:47" x14ac:dyDescent="0.2">
      <c r="A112" t="s">
        <v>1344</v>
      </c>
      <c r="B112" s="19">
        <v>6000</v>
      </c>
      <c r="C112" s="19">
        <v>65000</v>
      </c>
      <c r="D112" s="19">
        <v>86000</v>
      </c>
      <c r="E112" s="19">
        <v>16000</v>
      </c>
      <c r="F112" s="19">
        <v>11000</v>
      </c>
      <c r="G112" s="19">
        <v>15000</v>
      </c>
      <c r="H112" s="19">
        <v>6000</v>
      </c>
      <c r="I112" s="19">
        <v>-7000</v>
      </c>
      <c r="J112" s="19">
        <v>-125000</v>
      </c>
      <c r="K112" s="19">
        <v>-256000</v>
      </c>
      <c r="L112" s="19">
        <v>95000</v>
      </c>
      <c r="M112" s="19">
        <v>-1274000</v>
      </c>
      <c r="N112" s="19">
        <v>-148000</v>
      </c>
      <c r="O112" s="19">
        <v>-31000</v>
      </c>
      <c r="P112" s="19">
        <v>50000</v>
      </c>
    </row>
    <row r="113" spans="1:47" x14ac:dyDescent="0.2">
      <c r="A113" t="s">
        <v>1304</v>
      </c>
      <c r="B113" s="19">
        <v>-171365000</v>
      </c>
      <c r="C113" s="19">
        <v>-11203000</v>
      </c>
      <c r="D113" s="19">
        <v>-8594000</v>
      </c>
      <c r="E113" s="19">
        <v>-60259000</v>
      </c>
      <c r="F113" s="19">
        <v>-16422000</v>
      </c>
      <c r="G113" s="19">
        <v>-17592000</v>
      </c>
      <c r="H113" s="19">
        <v>46116000</v>
      </c>
      <c r="I113" s="19">
        <v>-38949000</v>
      </c>
      <c r="J113" s="19">
        <v>-70409000</v>
      </c>
      <c r="K113" s="19">
        <v>27187000</v>
      </c>
      <c r="L113" s="19">
        <v>-69333000</v>
      </c>
      <c r="M113" s="19">
        <v>82631000</v>
      </c>
      <c r="N113" s="19">
        <v>-54508000</v>
      </c>
      <c r="O113" s="19">
        <v>-119634000</v>
      </c>
      <c r="P113" s="19">
        <v>-234923000</v>
      </c>
    </row>
    <row r="114" spans="1:47" x14ac:dyDescent="0.2">
      <c r="A114" t="s">
        <v>1305</v>
      </c>
      <c r="B114" s="19">
        <v>1734000</v>
      </c>
      <c r="G114">
        <v>0</v>
      </c>
      <c r="H114" s="19">
        <v>991000</v>
      </c>
      <c r="I114" s="19">
        <v>-463000</v>
      </c>
      <c r="J114">
        <v>0</v>
      </c>
      <c r="K114" s="19">
        <v>312000</v>
      </c>
      <c r="L114">
        <v>0</v>
      </c>
      <c r="M114">
        <v>0</v>
      </c>
      <c r="N114" s="19">
        <v>673000</v>
      </c>
      <c r="O114" s="19">
        <v>13662000</v>
      </c>
      <c r="P114" s="19">
        <v>1617000</v>
      </c>
    </row>
    <row r="115" spans="1:47" x14ac:dyDescent="0.2">
      <c r="A115" t="s">
        <v>1306</v>
      </c>
      <c r="B115" s="19">
        <v>-171084000</v>
      </c>
      <c r="C115" s="19">
        <v>-11203000</v>
      </c>
      <c r="D115" s="19">
        <v>-8594000</v>
      </c>
      <c r="E115" s="19">
        <v>84506000</v>
      </c>
      <c r="F115" s="19">
        <v>-16422000</v>
      </c>
      <c r="G115" s="19">
        <v>-17592000</v>
      </c>
      <c r="H115" s="19">
        <v>45125000</v>
      </c>
      <c r="I115" s="19">
        <v>-38486000</v>
      </c>
      <c r="J115" s="19">
        <v>-70409000</v>
      </c>
      <c r="K115" s="19">
        <v>26875000</v>
      </c>
      <c r="L115" s="19">
        <v>-69333000</v>
      </c>
      <c r="M115" s="19">
        <v>82631000</v>
      </c>
      <c r="N115" s="19">
        <v>-55181000</v>
      </c>
      <c r="O115" s="19">
        <v>-133133000</v>
      </c>
      <c r="P115" s="19">
        <v>-232618000</v>
      </c>
    </row>
    <row r="116" spans="1:47" x14ac:dyDescent="0.2">
      <c r="A116" t="s">
        <v>1345</v>
      </c>
      <c r="B116" s="19">
        <v>-171084000</v>
      </c>
      <c r="C116" s="19">
        <v>-11203000</v>
      </c>
      <c r="D116" s="19">
        <v>-8594000</v>
      </c>
      <c r="E116" s="19">
        <v>-60259000</v>
      </c>
      <c r="F116" s="19">
        <v>-16422000</v>
      </c>
      <c r="G116" s="19">
        <v>-17592000</v>
      </c>
      <c r="H116" s="19">
        <v>45125000</v>
      </c>
      <c r="I116" s="19">
        <v>-38486000</v>
      </c>
      <c r="J116" s="19">
        <v>-70409000</v>
      </c>
      <c r="K116" s="19">
        <v>26875000</v>
      </c>
      <c r="L116" s="19">
        <v>-69333000</v>
      </c>
      <c r="M116" s="19">
        <v>82631000</v>
      </c>
      <c r="N116" s="19">
        <v>-55181000</v>
      </c>
      <c r="O116" s="19">
        <v>-133133000</v>
      </c>
      <c r="P116" s="19">
        <v>-232618000</v>
      </c>
    </row>
    <row r="117" spans="1:47" x14ac:dyDescent="0.2">
      <c r="A117" t="s">
        <v>1346</v>
      </c>
      <c r="B117" s="19">
        <v>-173099000</v>
      </c>
      <c r="C117" s="19">
        <v>-11203000</v>
      </c>
      <c r="D117" s="19">
        <v>-8594000</v>
      </c>
      <c r="E117" s="19">
        <v>-60259000</v>
      </c>
      <c r="F117" s="19">
        <v>-16422000</v>
      </c>
      <c r="G117" s="19">
        <v>-17592000</v>
      </c>
      <c r="H117" s="19">
        <v>45125000</v>
      </c>
      <c r="I117" s="19">
        <v>-38486000</v>
      </c>
      <c r="J117" s="19">
        <v>-70409000</v>
      </c>
      <c r="K117" s="19">
        <v>26875000</v>
      </c>
      <c r="L117" s="19">
        <v>-69333000</v>
      </c>
      <c r="M117" s="19">
        <v>82631000</v>
      </c>
      <c r="N117" s="19">
        <v>-55181000</v>
      </c>
      <c r="O117" s="19">
        <v>-133296000</v>
      </c>
      <c r="P117" s="19">
        <v>-236540000</v>
      </c>
    </row>
    <row r="118" spans="1:47" x14ac:dyDescent="0.2">
      <c r="A118" t="s">
        <v>1347</v>
      </c>
      <c r="B118" s="19">
        <v>-173099000</v>
      </c>
      <c r="C118" s="19">
        <v>-11203000</v>
      </c>
      <c r="D118" s="19">
        <v>-8594000</v>
      </c>
      <c r="E118" s="19">
        <v>-60259000</v>
      </c>
      <c r="F118" s="19">
        <v>-16422000</v>
      </c>
      <c r="G118" s="19">
        <v>-17592000</v>
      </c>
      <c r="H118" s="19">
        <v>45125000</v>
      </c>
      <c r="I118" s="19">
        <v>-38486000</v>
      </c>
      <c r="J118" s="19">
        <v>-70409000</v>
      </c>
      <c r="K118" s="19">
        <v>26875000</v>
      </c>
      <c r="L118" s="19">
        <v>-69333000</v>
      </c>
      <c r="M118" s="19">
        <v>82631000</v>
      </c>
      <c r="N118" s="19">
        <v>-55181000</v>
      </c>
      <c r="O118" s="19">
        <v>-133296000</v>
      </c>
      <c r="P118" s="19">
        <v>-236540000</v>
      </c>
    </row>
    <row r="119" spans="1:47" x14ac:dyDescent="0.2">
      <c r="A119" t="s">
        <v>1362</v>
      </c>
      <c r="B119" s="19">
        <v>2015000</v>
      </c>
      <c r="M119">
        <v>0</v>
      </c>
      <c r="N119">
        <v>0</v>
      </c>
      <c r="O119" s="19">
        <v>163000</v>
      </c>
      <c r="P119" s="19">
        <v>3922000</v>
      </c>
    </row>
    <row r="120" spans="1:47" x14ac:dyDescent="0.2">
      <c r="A120" s="46" t="s">
        <v>1411</v>
      </c>
      <c r="B120" s="19"/>
      <c r="C120" s="48">
        <f t="shared" ref="C120:AU120" si="44">C119/C$3</f>
        <v>0</v>
      </c>
      <c r="D120" s="48">
        <f t="shared" si="44"/>
        <v>0</v>
      </c>
      <c r="E120" s="48">
        <f t="shared" si="44"/>
        <v>0</v>
      </c>
      <c r="F120" s="48">
        <f t="shared" si="44"/>
        <v>0</v>
      </c>
      <c r="G120" s="48">
        <f t="shared" si="44"/>
        <v>0</v>
      </c>
      <c r="H120" s="48">
        <f t="shared" si="44"/>
        <v>0</v>
      </c>
      <c r="I120" s="48">
        <f t="shared" si="44"/>
        <v>0</v>
      </c>
      <c r="J120" s="48">
        <f t="shared" si="44"/>
        <v>0</v>
      </c>
      <c r="K120" s="48">
        <f t="shared" si="44"/>
        <v>0</v>
      </c>
      <c r="L120" s="48">
        <f t="shared" si="44"/>
        <v>0</v>
      </c>
      <c r="M120" s="48">
        <f t="shared" si="44"/>
        <v>0</v>
      </c>
      <c r="N120" s="48">
        <f t="shared" si="44"/>
        <v>0</v>
      </c>
      <c r="O120" s="48">
        <f t="shared" si="44"/>
        <v>8.7912836303815863E-4</v>
      </c>
      <c r="P120" s="48">
        <f t="shared" si="44"/>
        <v>3.4461612864989298E-2</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1372</v>
      </c>
      <c r="E121" s="19">
        <v>-144765000</v>
      </c>
    </row>
    <row r="122" spans="1:47" x14ac:dyDescent="0.2">
      <c r="A122" t="s">
        <v>1379</v>
      </c>
      <c r="C122">
        <v>0</v>
      </c>
      <c r="D122">
        <v>0</v>
      </c>
      <c r="E122" s="19">
        <v>-144765000</v>
      </c>
      <c r="F122">
        <v>0</v>
      </c>
      <c r="G122">
        <v>0</v>
      </c>
    </row>
    <row r="123" spans="1:47" x14ac:dyDescent="0.2">
      <c r="A123" t="s">
        <v>1312</v>
      </c>
      <c r="B123" s="19">
        <v>-171084000</v>
      </c>
      <c r="C123" s="19">
        <v>-11203000</v>
      </c>
      <c r="D123" s="19">
        <v>-8594000</v>
      </c>
      <c r="E123" s="19">
        <v>-60259000</v>
      </c>
      <c r="F123" s="19">
        <v>-16422000</v>
      </c>
      <c r="G123" s="19">
        <v>-17592000</v>
      </c>
      <c r="H123" s="19">
        <v>45125000</v>
      </c>
      <c r="I123" s="19">
        <v>-38486000</v>
      </c>
      <c r="J123" s="19">
        <v>-70409000</v>
      </c>
      <c r="K123" s="19">
        <v>26875000</v>
      </c>
      <c r="L123" s="19">
        <v>-69333000</v>
      </c>
      <c r="M123" s="19">
        <v>82631000</v>
      </c>
      <c r="N123" s="19">
        <v>-55181000</v>
      </c>
      <c r="O123" s="19">
        <v>-133133000</v>
      </c>
      <c r="P123" s="19">
        <v>-232618000</v>
      </c>
    </row>
    <row r="124" spans="1:47" x14ac:dyDescent="0.2">
      <c r="A124" t="s">
        <v>1313</v>
      </c>
      <c r="B124">
        <v>-2.36</v>
      </c>
      <c r="C124">
        <v>-0.67100000000000004</v>
      </c>
      <c r="D124">
        <v>-0.51500000000000001</v>
      </c>
      <c r="E124">
        <v>-1.9219999999999999</v>
      </c>
      <c r="F124">
        <v>-0.52200000000000002</v>
      </c>
      <c r="G124">
        <v>-0.45</v>
      </c>
      <c r="H124">
        <v>0.56999999999999995</v>
      </c>
      <c r="I124">
        <v>-1.05</v>
      </c>
      <c r="J124">
        <v>-1.31</v>
      </c>
      <c r="K124">
        <v>0.48</v>
      </c>
      <c r="L124">
        <v>-1.21</v>
      </c>
      <c r="M124">
        <v>1.42</v>
      </c>
      <c r="N124">
        <v>-0.93</v>
      </c>
      <c r="O124">
        <v>-2.08</v>
      </c>
      <c r="P124">
        <v>-3.58</v>
      </c>
    </row>
    <row r="125" spans="1:47" x14ac:dyDescent="0.2">
      <c r="A125" t="s">
        <v>1314</v>
      </c>
      <c r="B125">
        <v>-2.36</v>
      </c>
      <c r="C125">
        <v>-0.67100000000000004</v>
      </c>
      <c r="D125">
        <v>-0.51500000000000001</v>
      </c>
      <c r="E125">
        <v>-3.85</v>
      </c>
      <c r="F125">
        <v>-0.52200000000000002</v>
      </c>
      <c r="G125">
        <v>-0.45</v>
      </c>
      <c r="H125">
        <v>0.56000000000000005</v>
      </c>
      <c r="I125">
        <v>-1.05</v>
      </c>
      <c r="J125">
        <v>-1.31</v>
      </c>
      <c r="K125">
        <v>0.46</v>
      </c>
      <c r="L125">
        <v>-1.21</v>
      </c>
      <c r="M125">
        <v>1.37</v>
      </c>
      <c r="N125">
        <v>-0.93</v>
      </c>
      <c r="O125">
        <v>-2.08</v>
      </c>
      <c r="P125">
        <v>-3.58</v>
      </c>
    </row>
    <row r="126" spans="1:47" x14ac:dyDescent="0.2">
      <c r="A126" t="s">
        <v>1315</v>
      </c>
      <c r="B126" s="19">
        <v>71306765</v>
      </c>
      <c r="C126" s="19">
        <v>16692576</v>
      </c>
      <c r="D126" s="19">
        <v>16692576</v>
      </c>
      <c r="E126" s="19">
        <v>31354467</v>
      </c>
      <c r="F126" s="19">
        <v>31434272</v>
      </c>
      <c r="G126" s="19">
        <v>39015131</v>
      </c>
      <c r="H126" s="19">
        <v>41267329</v>
      </c>
      <c r="I126" s="19">
        <v>46817756</v>
      </c>
      <c r="J126" s="19">
        <v>53942116</v>
      </c>
      <c r="K126" s="19">
        <v>56531439</v>
      </c>
      <c r="L126" s="19">
        <v>57212737</v>
      </c>
      <c r="M126" s="19">
        <v>58379641</v>
      </c>
      <c r="N126" s="19">
        <v>59652461</v>
      </c>
      <c r="O126" s="19">
        <v>60503283</v>
      </c>
      <c r="P126" s="19">
        <v>65041265</v>
      </c>
    </row>
    <row r="127" spans="1:47" x14ac:dyDescent="0.2">
      <c r="A127" t="s">
        <v>1316</v>
      </c>
      <c r="B127" s="19">
        <v>71306765</v>
      </c>
      <c r="C127" s="19">
        <v>16692576</v>
      </c>
      <c r="D127" s="19">
        <v>16692576</v>
      </c>
      <c r="E127" s="19">
        <v>31354467</v>
      </c>
      <c r="F127" s="19">
        <v>31434272</v>
      </c>
      <c r="G127" s="19">
        <v>39015131</v>
      </c>
      <c r="H127" s="19">
        <v>42388867</v>
      </c>
      <c r="I127" s="19">
        <v>46817756</v>
      </c>
      <c r="J127" s="19">
        <v>53942116</v>
      </c>
      <c r="K127" s="19">
        <v>58467880</v>
      </c>
      <c r="L127" s="19">
        <v>57212737</v>
      </c>
      <c r="M127" s="19">
        <v>60495455</v>
      </c>
      <c r="N127" s="19">
        <v>59652461</v>
      </c>
      <c r="O127" s="19">
        <v>60503283</v>
      </c>
      <c r="P127" s="19">
        <v>65041265</v>
      </c>
    </row>
    <row r="128" spans="1:47" x14ac:dyDescent="0.2">
      <c r="A128" t="s">
        <v>1317</v>
      </c>
      <c r="B128" s="19">
        <v>-144730000</v>
      </c>
      <c r="C128" s="19">
        <v>-9452000</v>
      </c>
      <c r="D128" s="19">
        <v>-6230000</v>
      </c>
      <c r="E128" s="19">
        <v>-10520000</v>
      </c>
      <c r="F128" s="19">
        <v>-16457000</v>
      </c>
      <c r="G128" s="19">
        <v>-18338000</v>
      </c>
      <c r="H128" s="19">
        <v>44040000</v>
      </c>
      <c r="I128" s="19">
        <v>-43123000</v>
      </c>
      <c r="J128" s="19">
        <v>-79370000</v>
      </c>
      <c r="K128" s="19">
        <v>13824000</v>
      </c>
      <c r="L128" s="19">
        <v>-76797000</v>
      </c>
      <c r="M128" s="19">
        <v>43767000</v>
      </c>
      <c r="N128" s="19">
        <v>-82473000</v>
      </c>
      <c r="O128" s="19">
        <v>-132362000</v>
      </c>
      <c r="P128" s="19">
        <v>-178408000</v>
      </c>
    </row>
    <row r="129" spans="1:47" x14ac:dyDescent="0.2">
      <c r="A129" t="s">
        <v>1318</v>
      </c>
      <c r="B129" s="19">
        <v>291659000</v>
      </c>
      <c r="C129" s="19">
        <v>16301000</v>
      </c>
      <c r="D129" s="19">
        <v>15754000</v>
      </c>
      <c r="E129" s="19">
        <v>20692000</v>
      </c>
      <c r="F129" s="19">
        <v>25977000</v>
      </c>
      <c r="G129" s="19">
        <v>46100000</v>
      </c>
      <c r="H129" s="19">
        <v>64980000</v>
      </c>
      <c r="I129" s="19">
        <v>89273000</v>
      </c>
      <c r="J129" s="19">
        <v>119973000</v>
      </c>
      <c r="K129" s="19">
        <v>142876000</v>
      </c>
      <c r="L129" s="19">
        <v>199491000</v>
      </c>
      <c r="M129" s="19">
        <v>231344000</v>
      </c>
      <c r="N129" s="19">
        <v>247052000</v>
      </c>
      <c r="O129" s="19">
        <v>306977000</v>
      </c>
      <c r="P129" s="19">
        <v>288901000</v>
      </c>
    </row>
    <row r="130" spans="1:47" x14ac:dyDescent="0.2">
      <c r="A130" t="s">
        <v>1319</v>
      </c>
      <c r="B130" s="19">
        <v>-171084000</v>
      </c>
      <c r="C130" s="19">
        <v>-11203000</v>
      </c>
      <c r="D130" s="19">
        <v>-8594000</v>
      </c>
      <c r="E130" s="19">
        <v>-60259000</v>
      </c>
      <c r="F130" s="19">
        <v>-16422000</v>
      </c>
      <c r="G130" s="19">
        <v>-17592000</v>
      </c>
      <c r="H130" s="19">
        <v>45125000</v>
      </c>
      <c r="I130" s="19">
        <v>-38486000</v>
      </c>
      <c r="J130" s="19">
        <v>-70409000</v>
      </c>
      <c r="K130" s="19">
        <v>26875000</v>
      </c>
      <c r="L130" s="19">
        <v>-69333000</v>
      </c>
      <c r="M130" s="19">
        <v>82631000</v>
      </c>
      <c r="N130" s="19">
        <v>-55181000</v>
      </c>
      <c r="O130" s="19">
        <v>-133133000</v>
      </c>
      <c r="P130" s="19">
        <v>-232618000</v>
      </c>
    </row>
    <row r="131" spans="1:47" x14ac:dyDescent="0.2">
      <c r="A131" t="s">
        <v>1320</v>
      </c>
      <c r="B131" s="19">
        <v>-153281350</v>
      </c>
      <c r="C131" s="19">
        <v>-11203000</v>
      </c>
      <c r="D131" s="19">
        <v>-8594000</v>
      </c>
      <c r="E131" s="19">
        <v>-11703000</v>
      </c>
      <c r="F131" s="19">
        <v>-16422000</v>
      </c>
      <c r="G131" s="19">
        <v>-17592000</v>
      </c>
      <c r="H131" s="19">
        <v>45125000</v>
      </c>
      <c r="I131" s="19">
        <v>-38486000</v>
      </c>
      <c r="J131" s="19">
        <v>-70409000</v>
      </c>
      <c r="K131" s="19">
        <v>26875000</v>
      </c>
      <c r="L131" s="19">
        <v>-69438000</v>
      </c>
      <c r="M131" s="19">
        <v>43342000</v>
      </c>
      <c r="N131" s="19">
        <v>-73584840</v>
      </c>
      <c r="O131" s="19">
        <v>-132820950</v>
      </c>
      <c r="P131" s="19">
        <v>-191654920</v>
      </c>
    </row>
    <row r="132" spans="1:47" x14ac:dyDescent="0.2">
      <c r="A132" t="s">
        <v>1321</v>
      </c>
      <c r="B132" s="19">
        <v>30487000</v>
      </c>
      <c r="C132" s="19">
        <v>34000</v>
      </c>
      <c r="D132" s="19">
        <v>11000</v>
      </c>
      <c r="E132" s="19">
        <v>14000</v>
      </c>
      <c r="F132" s="19">
        <v>33000</v>
      </c>
      <c r="G132" s="19">
        <v>744000</v>
      </c>
      <c r="H132" s="19">
        <v>2091000</v>
      </c>
      <c r="I132" s="19">
        <v>4194000</v>
      </c>
      <c r="J132" s="19">
        <v>9086000</v>
      </c>
      <c r="K132" s="19">
        <v>13619000</v>
      </c>
      <c r="L132" s="19">
        <v>7264000</v>
      </c>
      <c r="M132" s="19">
        <v>862000</v>
      </c>
      <c r="N132" s="19">
        <v>4830000</v>
      </c>
      <c r="O132" s="19">
        <v>19331000</v>
      </c>
      <c r="P132" s="19">
        <v>31930000</v>
      </c>
    </row>
    <row r="133" spans="1:47" x14ac:dyDescent="0.2">
      <c r="A133" t="s">
        <v>1322</v>
      </c>
      <c r="B133" s="19">
        <v>34593000</v>
      </c>
      <c r="C133" s="19">
        <v>1850000</v>
      </c>
      <c r="D133" s="19">
        <v>2461000</v>
      </c>
      <c r="E133" s="19">
        <v>1213000</v>
      </c>
      <c r="F133" s="19">
        <v>9000</v>
      </c>
      <c r="G133" s="19">
        <v>13000</v>
      </c>
      <c r="H133" s="19">
        <v>21000</v>
      </c>
      <c r="I133" s="19">
        <v>13000</v>
      </c>
      <c r="J133" s="19">
        <v>16000</v>
      </c>
      <c r="M133" s="19">
        <v>13000</v>
      </c>
      <c r="N133" s="19">
        <v>13000</v>
      </c>
      <c r="O133" s="19">
        <v>6177000</v>
      </c>
      <c r="P133" s="19">
        <v>36643000</v>
      </c>
    </row>
    <row r="134" spans="1:47" x14ac:dyDescent="0.2">
      <c r="A134" t="s">
        <v>1323</v>
      </c>
      <c r="B134" s="19">
        <v>-4106000</v>
      </c>
      <c r="C134" s="19">
        <v>-1816000</v>
      </c>
      <c r="D134" s="19">
        <v>-2450000</v>
      </c>
      <c r="E134" s="19">
        <v>-1199000</v>
      </c>
      <c r="F134" s="19">
        <v>24000</v>
      </c>
      <c r="G134" s="19">
        <v>731000</v>
      </c>
      <c r="H134" s="19">
        <v>2070000</v>
      </c>
      <c r="I134" s="19">
        <v>4181000</v>
      </c>
      <c r="J134" s="19">
        <v>9086000</v>
      </c>
      <c r="K134" s="19">
        <v>13619000</v>
      </c>
      <c r="L134" s="19">
        <v>7264000</v>
      </c>
      <c r="M134" s="19">
        <v>849000</v>
      </c>
      <c r="N134" s="19">
        <v>4817000</v>
      </c>
      <c r="O134" s="19">
        <v>13154000</v>
      </c>
      <c r="P134" s="19">
        <v>-4713000</v>
      </c>
    </row>
    <row r="135" spans="1:47" x14ac:dyDescent="0.2">
      <c r="A135" t="s">
        <v>1281</v>
      </c>
      <c r="B135" s="19">
        <v>-136772000</v>
      </c>
      <c r="C135" s="19">
        <v>-9353000</v>
      </c>
      <c r="D135" s="19">
        <v>-6133000</v>
      </c>
      <c r="E135" s="19">
        <v>-59046000</v>
      </c>
      <c r="F135" s="19">
        <v>-16413000</v>
      </c>
      <c r="G135" s="19">
        <v>-17579000</v>
      </c>
      <c r="H135" s="19">
        <v>46137000</v>
      </c>
      <c r="I135" s="19">
        <v>-43123000</v>
      </c>
      <c r="J135" s="19">
        <v>-79370000</v>
      </c>
      <c r="K135" s="19">
        <v>13824000</v>
      </c>
      <c r="L135" s="19">
        <v>-76797000</v>
      </c>
      <c r="M135" s="19">
        <v>82644000</v>
      </c>
      <c r="N135" s="19">
        <v>-54495000</v>
      </c>
      <c r="O135" s="19">
        <v>-113457000</v>
      </c>
      <c r="P135" s="19">
        <v>-198280000</v>
      </c>
    </row>
    <row r="136" spans="1:47" x14ac:dyDescent="0.2">
      <c r="A136" t="s">
        <v>1278</v>
      </c>
      <c r="B136" s="19">
        <v>-125378000</v>
      </c>
      <c r="C136" s="19">
        <v>-8746000</v>
      </c>
      <c r="D136" s="19">
        <v>-5606000</v>
      </c>
      <c r="E136" s="19">
        <v>-58335000</v>
      </c>
      <c r="F136" s="19">
        <v>-15531000</v>
      </c>
      <c r="G136" s="19">
        <v>-16466000</v>
      </c>
      <c r="H136" s="19">
        <v>47603000</v>
      </c>
      <c r="I136" s="19">
        <v>-41093000</v>
      </c>
      <c r="J136" s="19">
        <v>-76119000</v>
      </c>
      <c r="K136" s="19">
        <v>18122000</v>
      </c>
      <c r="L136" s="19">
        <v>-71003000</v>
      </c>
      <c r="M136" s="19">
        <v>90135000</v>
      </c>
      <c r="N136" s="19">
        <v>-45696000</v>
      </c>
      <c r="O136" s="19">
        <v>-101959000</v>
      </c>
      <c r="P136" s="19">
        <v>-186173000</v>
      </c>
    </row>
    <row r="137" spans="1:47" x14ac:dyDescent="0.2">
      <c r="A137" t="s">
        <v>1324</v>
      </c>
      <c r="B137" s="19">
        <v>11394000</v>
      </c>
      <c r="C137" s="19">
        <v>607000</v>
      </c>
      <c r="D137" s="19">
        <v>527000</v>
      </c>
      <c r="E137" s="19">
        <v>711000</v>
      </c>
      <c r="F137" s="19">
        <v>882000</v>
      </c>
      <c r="G137" s="19">
        <v>1113000</v>
      </c>
      <c r="H137" s="19">
        <v>1466000</v>
      </c>
      <c r="I137" s="19">
        <v>2030000</v>
      </c>
      <c r="J137" s="19">
        <v>3251000</v>
      </c>
      <c r="K137" s="19">
        <v>4298000</v>
      </c>
      <c r="L137" s="19">
        <v>5794000</v>
      </c>
      <c r="M137" s="19">
        <v>7491000</v>
      </c>
      <c r="N137" s="19">
        <v>8799000</v>
      </c>
      <c r="O137" s="19">
        <v>11498000</v>
      </c>
      <c r="P137" s="19">
        <v>12107000</v>
      </c>
    </row>
    <row r="138" spans="1:47" x14ac:dyDescent="0.2">
      <c r="A138" t="s">
        <v>1325</v>
      </c>
      <c r="B138" s="19">
        <v>-171084000</v>
      </c>
      <c r="C138" s="19">
        <v>-11203000</v>
      </c>
      <c r="D138" s="19">
        <v>-8594000</v>
      </c>
      <c r="E138" s="19">
        <v>-60259000</v>
      </c>
      <c r="F138" s="19">
        <v>-16422000</v>
      </c>
      <c r="G138" s="19">
        <v>-17592000</v>
      </c>
      <c r="H138" s="19">
        <v>45125000</v>
      </c>
      <c r="I138" s="19">
        <v>-38486000</v>
      </c>
      <c r="J138" s="19">
        <v>-70409000</v>
      </c>
      <c r="K138" s="19">
        <v>26875000</v>
      </c>
      <c r="L138" s="19">
        <v>-69333000</v>
      </c>
      <c r="M138" s="19">
        <v>82631000</v>
      </c>
      <c r="N138" s="19">
        <v>-55181000</v>
      </c>
      <c r="O138" s="19">
        <v>-133133000</v>
      </c>
      <c r="P138" s="19">
        <v>-232618000</v>
      </c>
    </row>
    <row r="139" spans="1:47" x14ac:dyDescent="0.2">
      <c r="A139" t="s">
        <v>1326</v>
      </c>
      <c r="B139" s="19">
        <v>-22535000</v>
      </c>
      <c r="C139">
        <v>0</v>
      </c>
      <c r="E139" s="19">
        <v>-48556000</v>
      </c>
      <c r="L139" s="19">
        <v>105000</v>
      </c>
      <c r="M139" s="19">
        <v>39289000</v>
      </c>
      <c r="N139" s="19">
        <v>23296000</v>
      </c>
      <c r="O139" s="19">
        <v>-395000</v>
      </c>
      <c r="P139" s="19">
        <v>-51852000</v>
      </c>
    </row>
    <row r="140" spans="1:47" x14ac:dyDescent="0.2">
      <c r="A140" t="s">
        <v>1327</v>
      </c>
      <c r="B140" s="19">
        <v>-22535000</v>
      </c>
      <c r="C140">
        <v>0</v>
      </c>
      <c r="E140" s="19">
        <v>-48556000</v>
      </c>
      <c r="L140" s="19">
        <v>105000</v>
      </c>
      <c r="M140" s="19">
        <v>39289000</v>
      </c>
      <c r="N140" s="19">
        <v>23296000</v>
      </c>
      <c r="O140" s="19">
        <v>-395000</v>
      </c>
      <c r="P140" s="19">
        <v>-51852000</v>
      </c>
    </row>
    <row r="141" spans="1:47" x14ac:dyDescent="0.2">
      <c r="A141" t="s">
        <v>1328</v>
      </c>
      <c r="B141" s="19">
        <v>-102843000</v>
      </c>
      <c r="C141" s="19">
        <v>-8746000</v>
      </c>
      <c r="D141" s="19">
        <v>-5606000</v>
      </c>
      <c r="E141" s="19">
        <v>-9779000</v>
      </c>
      <c r="F141" s="19">
        <v>-15531000</v>
      </c>
      <c r="G141" s="19">
        <v>-16466000</v>
      </c>
      <c r="H141" s="19">
        <v>47603000</v>
      </c>
      <c r="I141" s="19">
        <v>-41093000</v>
      </c>
      <c r="J141" s="19">
        <v>-76119000</v>
      </c>
      <c r="K141" s="19">
        <v>18122000</v>
      </c>
      <c r="L141" s="19">
        <v>-71108000</v>
      </c>
      <c r="M141" s="19">
        <v>50846000</v>
      </c>
      <c r="N141" s="19">
        <v>-68992000</v>
      </c>
      <c r="O141" s="19">
        <v>-101564000</v>
      </c>
      <c r="P141" s="19">
        <v>-134321000</v>
      </c>
    </row>
    <row r="142" spans="1:47" x14ac:dyDescent="0.2">
      <c r="A142" t="s">
        <v>1329</v>
      </c>
      <c r="C142">
        <v>0</v>
      </c>
      <c r="D142">
        <v>0</v>
      </c>
      <c r="E142">
        <v>0</v>
      </c>
      <c r="F142">
        <v>0</v>
      </c>
      <c r="G142">
        <v>0</v>
      </c>
      <c r="H142">
        <v>2.1000000000000001E-2</v>
      </c>
      <c r="I142">
        <v>1.2E-2</v>
      </c>
    </row>
    <row r="143" spans="1:47" x14ac:dyDescent="0.2">
      <c r="A143" t="s">
        <v>1330</v>
      </c>
      <c r="B143" s="19">
        <v>-4732350000</v>
      </c>
      <c r="C143">
        <v>0</v>
      </c>
      <c r="D143">
        <v>0</v>
      </c>
      <c r="E143">
        <v>0</v>
      </c>
      <c r="F143">
        <v>0</v>
      </c>
      <c r="G143">
        <v>0</v>
      </c>
      <c r="H143">
        <v>0</v>
      </c>
      <c r="I143">
        <v>0</v>
      </c>
      <c r="J143">
        <v>0</v>
      </c>
      <c r="K143">
        <v>0</v>
      </c>
      <c r="L143">
        <v>0</v>
      </c>
      <c r="M143">
        <v>0</v>
      </c>
      <c r="N143" s="19">
        <v>4892160000</v>
      </c>
      <c r="O143" s="19">
        <v>-82950000</v>
      </c>
      <c r="P143" s="19">
        <v>-10888920000</v>
      </c>
    </row>
    <row r="144" spans="1:47" x14ac:dyDescent="0.2">
      <c r="A144" s="46" t="s">
        <v>1412</v>
      </c>
      <c r="B144" s="19"/>
      <c r="C144" s="48">
        <f t="shared" ref="C144:AU144" si="45">IFERROR(C143/C$3,0)</f>
        <v>0</v>
      </c>
      <c r="D144" s="48">
        <f t="shared" si="45"/>
        <v>0</v>
      </c>
      <c r="E144" s="48">
        <f t="shared" si="45"/>
        <v>0</v>
      </c>
      <c r="F144" s="48">
        <f t="shared" si="45"/>
        <v>0</v>
      </c>
      <c r="G144" s="48">
        <f t="shared" si="45"/>
        <v>0</v>
      </c>
      <c r="H144" s="48">
        <f t="shared" si="45"/>
        <v>0</v>
      </c>
      <c r="I144" s="48">
        <f t="shared" si="45"/>
        <v>0</v>
      </c>
      <c r="J144" s="48">
        <f t="shared" si="45"/>
        <v>0</v>
      </c>
      <c r="K144" s="48">
        <f t="shared" si="45"/>
        <v>0</v>
      </c>
      <c r="L144" s="48">
        <f t="shared" si="45"/>
        <v>0</v>
      </c>
      <c r="M144" s="48">
        <f t="shared" si="45"/>
        <v>0</v>
      </c>
      <c r="N144" s="48">
        <f t="shared" si="45"/>
        <v>26.30813281308113</v>
      </c>
      <c r="O144" s="48">
        <f t="shared" si="45"/>
        <v>-0.44738464855224086</v>
      </c>
      <c r="P144" s="48">
        <f t="shared" si="45"/>
        <v>-95.678160519591842</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1331</v>
      </c>
      <c r="B145">
        <v>196206</v>
      </c>
      <c r="C145">
        <v>-11</v>
      </c>
      <c r="D145">
        <v>-12</v>
      </c>
      <c r="E145">
        <v>82394</v>
      </c>
      <c r="F145">
        <v>308</v>
      </c>
      <c r="G145">
        <v>116381</v>
      </c>
      <c r="H145">
        <v>120974</v>
      </c>
      <c r="I145">
        <v>3733</v>
      </c>
      <c r="J145">
        <v>254241</v>
      </c>
      <c r="K145">
        <v>10662</v>
      </c>
      <c r="L145">
        <v>18044</v>
      </c>
      <c r="M145">
        <v>43038</v>
      </c>
      <c r="N145">
        <v>5702</v>
      </c>
      <c r="O145">
        <v>189219</v>
      </c>
      <c r="P145">
        <v>197152</v>
      </c>
    </row>
    <row r="146" spans="1:47" x14ac:dyDescent="0.2">
      <c r="A146" t="s">
        <v>1402</v>
      </c>
      <c r="B146">
        <v>-6632</v>
      </c>
      <c r="C146">
        <v>-1419</v>
      </c>
      <c r="D146">
        <v>-1258</v>
      </c>
      <c r="E146">
        <v>-1294</v>
      </c>
      <c r="F146">
        <v>-2285</v>
      </c>
      <c r="G146">
        <v>-3675</v>
      </c>
      <c r="H146">
        <v>-3009</v>
      </c>
      <c r="I146">
        <v>-7278</v>
      </c>
      <c r="J146">
        <v>-9147</v>
      </c>
      <c r="K146">
        <v>-11038</v>
      </c>
      <c r="L146">
        <v>-13768</v>
      </c>
      <c r="M146">
        <v>-15981</v>
      </c>
      <c r="N146">
        <v>-43404</v>
      </c>
      <c r="O146">
        <v>-21251</v>
      </c>
      <c r="P146">
        <v>-9512</v>
      </c>
    </row>
    <row r="147" spans="1:47" ht="18" x14ac:dyDescent="0.2">
      <c r="A147" s="22"/>
    </row>
    <row r="148" spans="1:47" ht="18" x14ac:dyDescent="0.2">
      <c r="A148" s="23"/>
    </row>
    <row r="150" spans="1:47" ht="18" x14ac:dyDescent="0.2">
      <c r="A150" s="23"/>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3"/>
    </row>
    <row r="163" spans="1:1" ht="18" x14ac:dyDescent="0.2">
      <c r="A163" s="23"/>
    </row>
  </sheetData>
  <sortState xmlns:xlrd2="http://schemas.microsoft.com/office/spreadsheetml/2017/richdata2" columnSort="1" ref="C1:P60">
    <sortCondition ref="C1:P1"/>
  </sortState>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AC56-74F7-E94B-A7FF-D4D0619B4B1D}">
  <dimension ref="A1:AU163"/>
  <sheetViews>
    <sheetView workbookViewId="0"/>
  </sheetViews>
  <sheetFormatPr baseColWidth="10" defaultRowHeight="16" x14ac:dyDescent="0.2"/>
  <sheetData>
    <row r="1" spans="1:47" x14ac:dyDescent="0.2">
      <c r="A1" t="s">
        <v>1283</v>
      </c>
      <c r="B1" t="s">
        <v>1284</v>
      </c>
      <c r="C1" s="17">
        <v>42004</v>
      </c>
      <c r="D1" s="17">
        <v>42369</v>
      </c>
      <c r="E1" s="17">
        <v>42735</v>
      </c>
      <c r="F1" s="17">
        <v>43100</v>
      </c>
      <c r="G1" s="17">
        <v>43465</v>
      </c>
      <c r="H1" s="17">
        <v>43830</v>
      </c>
      <c r="I1" s="17">
        <v>44196</v>
      </c>
      <c r="J1" s="17">
        <v>44561</v>
      </c>
      <c r="K1" s="17">
        <v>44926</v>
      </c>
      <c r="L1" s="17">
        <v>45291</v>
      </c>
      <c r="M1" s="17">
        <v>45657</v>
      </c>
    </row>
    <row r="2" spans="1:47" x14ac:dyDescent="0.2">
      <c r="C2" s="41">
        <v>1.3604586837045582</v>
      </c>
      <c r="D2" s="41">
        <v>1.3592353718698755</v>
      </c>
      <c r="E2" s="41">
        <v>1.3408655143236416</v>
      </c>
      <c r="F2" s="41">
        <v>1.3081614773889187</v>
      </c>
      <c r="G2" s="41">
        <v>1.2816317011746046</v>
      </c>
      <c r="H2" s="41">
        <v>1.2620696220330916</v>
      </c>
      <c r="I2" s="41">
        <v>1.231407573454085</v>
      </c>
      <c r="J2" s="41">
        <v>1.2144058909803599</v>
      </c>
      <c r="K2" s="41">
        <v>1.1298901106999999</v>
      </c>
      <c r="L2" s="41">
        <v>1.0618269999999999</v>
      </c>
      <c r="M2" s="41">
        <v>1.03</v>
      </c>
      <c r="N2" s="41">
        <v>1.3819539309070903</v>
      </c>
      <c r="O2" s="41">
        <v>1.403926998408513</v>
      </c>
      <c r="P2" s="41">
        <v>1.4450620594618826</v>
      </c>
      <c r="Q2" s="41">
        <v>1.4686165710311112</v>
      </c>
      <c r="R2" s="41">
        <v>1.5072411868492295</v>
      </c>
      <c r="S2" s="41">
        <v>1.5076933592052841</v>
      </c>
      <c r="T2" s="41">
        <v>1.5722226349792703</v>
      </c>
      <c r="U2" s="41">
        <v>1.6049248657868389</v>
      </c>
      <c r="V2" s="41">
        <v>1.6689613679317339</v>
      </c>
      <c r="W2" s="41">
        <v>1.7185295205593065</v>
      </c>
      <c r="X2" s="41">
        <v>1.7516971403061012</v>
      </c>
      <c r="Y2" s="41">
        <v>1.79724126595406</v>
      </c>
      <c r="Z2" s="41">
        <v>1.8177298163859363</v>
      </c>
      <c r="AA2" s="41">
        <v>1.8855311385371321</v>
      </c>
      <c r="AB2" s="41">
        <v>1.9371946917330496</v>
      </c>
      <c r="AC2" s="41">
        <v>1.9695458430849915</v>
      </c>
      <c r="AD2" s="41">
        <v>2.0004677128214259</v>
      </c>
      <c r="AE2" s="41">
        <v>2.0612819312911972</v>
      </c>
      <c r="AF2" s="41">
        <v>2.1175549280154469</v>
      </c>
      <c r="AG2" s="41">
        <v>2.1768464659998794</v>
      </c>
      <c r="AH2" s="41">
        <v>2.2317029969430759</v>
      </c>
      <c r="AI2" s="41">
        <v>2.3044565146434199</v>
      </c>
      <c r="AJ2" s="41">
        <v>2.3643723840241488</v>
      </c>
      <c r="AK2" s="41">
        <v>2.4979594237215133</v>
      </c>
      <c r="AL2" s="41">
        <v>2.6278533137550322</v>
      </c>
      <c r="AM2" s="41">
        <v>2.7505740635073921</v>
      </c>
      <c r="AN2" s="41">
        <v>2.8619723130794412</v>
      </c>
      <c r="AO2" s="41">
        <v>2.9037571088504008</v>
      </c>
      <c r="AP2" s="41">
        <v>3.0167132603846811</v>
      </c>
      <c r="AQ2" s="41">
        <v>3.1232032384762602</v>
      </c>
      <c r="AR2" s="41">
        <v>3.2540654541684155</v>
      </c>
      <c r="AS2" s="41">
        <v>3.3747912825180633</v>
      </c>
      <c r="AT2" s="41">
        <v>3.6579362711213292</v>
      </c>
      <c r="AU2" s="41">
        <v>4.0906701319949832</v>
      </c>
    </row>
    <row r="3" spans="1:47" x14ac:dyDescent="0.2">
      <c r="A3" t="s">
        <v>1285</v>
      </c>
      <c r="C3">
        <f>C$2*C90</f>
        <v>2271966.0017866124</v>
      </c>
      <c r="D3">
        <f t="shared" ref="D3:J3" si="0">D$2*D90</f>
        <v>13130213.692262998</v>
      </c>
      <c r="E3">
        <f t="shared" si="0"/>
        <v>14761588.447188972</v>
      </c>
      <c r="F3">
        <f t="shared" si="0"/>
        <v>67713054.392605215</v>
      </c>
      <c r="G3">
        <f t="shared" si="0"/>
        <v>67950831.164576367</v>
      </c>
      <c r="H3">
        <f t="shared" si="0"/>
        <v>37286584.913345657</v>
      </c>
      <c r="I3">
        <f t="shared" si="0"/>
        <v>47964556.393610068</v>
      </c>
      <c r="J3">
        <f t="shared" si="0"/>
        <v>32400349.171356004</v>
      </c>
      <c r="K3">
        <f t="shared" ref="K3:AU3" si="1">K2*K90</f>
        <v>466059332.64175737</v>
      </c>
      <c r="L3">
        <f t="shared" si="1"/>
        <v>80711593.923999995</v>
      </c>
      <c r="M3">
        <f t="shared" si="1"/>
        <v>78593120</v>
      </c>
      <c r="N3">
        <f t="shared" si="1"/>
        <v>0</v>
      </c>
      <c r="O3">
        <f t="shared" si="1"/>
        <v>0</v>
      </c>
      <c r="P3">
        <f t="shared" si="1"/>
        <v>0</v>
      </c>
      <c r="Q3">
        <f t="shared" si="1"/>
        <v>0</v>
      </c>
      <c r="R3">
        <f t="shared" si="1"/>
        <v>0</v>
      </c>
      <c r="S3">
        <f t="shared" si="1"/>
        <v>0</v>
      </c>
      <c r="T3">
        <f t="shared" si="1"/>
        <v>0</v>
      </c>
      <c r="U3">
        <f t="shared" si="1"/>
        <v>0</v>
      </c>
      <c r="V3">
        <f t="shared" si="1"/>
        <v>0</v>
      </c>
      <c r="W3">
        <f t="shared" si="1"/>
        <v>0</v>
      </c>
      <c r="X3">
        <f t="shared" si="1"/>
        <v>0</v>
      </c>
      <c r="Y3">
        <f t="shared" si="1"/>
        <v>0</v>
      </c>
      <c r="Z3">
        <f t="shared" si="1"/>
        <v>0</v>
      </c>
      <c r="AA3">
        <f t="shared" si="1"/>
        <v>0</v>
      </c>
      <c r="AB3">
        <f t="shared" si="1"/>
        <v>0</v>
      </c>
      <c r="AC3">
        <f t="shared" si="1"/>
        <v>0</v>
      </c>
      <c r="AD3">
        <f t="shared" si="1"/>
        <v>0</v>
      </c>
      <c r="AE3">
        <f t="shared" si="1"/>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row>
    <row r="4" spans="1:47" x14ac:dyDescent="0.2">
      <c r="A4" t="s">
        <v>1332</v>
      </c>
      <c r="C4">
        <f t="shared" ref="C4:M4" si="2">C$2*C91</f>
        <v>2271966.0017866124</v>
      </c>
      <c r="D4">
        <f t="shared" si="2"/>
        <v>13130213.692262998</v>
      </c>
      <c r="E4">
        <f t="shared" si="2"/>
        <v>14761588.447188972</v>
      </c>
      <c r="F4">
        <f t="shared" si="2"/>
        <v>67713054.392605215</v>
      </c>
      <c r="G4">
        <f t="shared" si="2"/>
        <v>67950831.164576367</v>
      </c>
      <c r="H4">
        <f t="shared" si="2"/>
        <v>37286584.913345657</v>
      </c>
      <c r="I4">
        <f t="shared" si="2"/>
        <v>47964556.393610068</v>
      </c>
      <c r="J4">
        <f t="shared" si="2"/>
        <v>32400349.171356004</v>
      </c>
      <c r="K4">
        <f t="shared" si="2"/>
        <v>466059332.64175737</v>
      </c>
      <c r="L4">
        <f t="shared" si="2"/>
        <v>80711593.923999995</v>
      </c>
      <c r="M4">
        <f t="shared" si="2"/>
        <v>78593120</v>
      </c>
    </row>
    <row r="5" spans="1:47" x14ac:dyDescent="0.2">
      <c r="A5" t="s">
        <v>1287</v>
      </c>
      <c r="C5">
        <f t="shared" ref="C5:M5" si="3">C$2*C92</f>
        <v>19615093.30165232</v>
      </c>
      <c r="D5">
        <f t="shared" si="3"/>
        <v>40260551.71478571</v>
      </c>
      <c r="E5">
        <f t="shared" si="3"/>
        <v>64502335.566538781</v>
      </c>
      <c r="F5">
        <f t="shared" si="3"/>
        <v>78089391.231254116</v>
      </c>
      <c r="G5">
        <f t="shared" si="3"/>
        <v>110711191.24256587</v>
      </c>
      <c r="H5">
        <f t="shared" si="3"/>
        <v>227257090.6306327</v>
      </c>
      <c r="I5">
        <f t="shared" si="3"/>
        <v>278794368.85272521</v>
      </c>
      <c r="J5">
        <f t="shared" si="3"/>
        <v>294313696.4908722</v>
      </c>
      <c r="K5">
        <f t="shared" si="3"/>
        <v>318624491.65695715</v>
      </c>
      <c r="L5">
        <f t="shared" si="3"/>
        <v>227251152.71299997</v>
      </c>
      <c r="M5">
        <f t="shared" si="3"/>
        <v>202004630</v>
      </c>
    </row>
    <row r="6" spans="1:47" x14ac:dyDescent="0.2">
      <c r="A6" t="s">
        <v>1333</v>
      </c>
      <c r="C6">
        <f t="shared" ref="C6:M6" si="4">C$2*C93</f>
        <v>5367009.5072144819</v>
      </c>
      <c r="D6">
        <f t="shared" si="4"/>
        <v>7091130.9350451408</v>
      </c>
      <c r="E6">
        <f t="shared" si="4"/>
        <v>16833225.666818999</v>
      </c>
      <c r="F6">
        <f t="shared" si="4"/>
        <v>24266395.405564442</v>
      </c>
      <c r="G6">
        <f t="shared" si="4"/>
        <v>37753025.021500327</v>
      </c>
      <c r="H6">
        <f t="shared" si="4"/>
        <v>79131765.301474839</v>
      </c>
      <c r="I6">
        <f t="shared" si="4"/>
        <v>67973698.054665491</v>
      </c>
      <c r="J6">
        <f t="shared" si="4"/>
        <v>51733690.955763333</v>
      </c>
      <c r="K6">
        <f t="shared" si="4"/>
        <v>82933934.125379995</v>
      </c>
      <c r="L6">
        <f t="shared" si="4"/>
        <v>74752620.799999997</v>
      </c>
      <c r="M6">
        <f t="shared" si="4"/>
        <v>63345000</v>
      </c>
    </row>
    <row r="7" spans="1:47" x14ac:dyDescent="0.2">
      <c r="A7" t="s">
        <v>1334</v>
      </c>
      <c r="C7">
        <f t="shared" ref="C7:M7" si="5">C$2*C94</f>
        <v>5367009.5072144819</v>
      </c>
      <c r="D7">
        <f t="shared" si="5"/>
        <v>7091130.9350451408</v>
      </c>
      <c r="E7">
        <f t="shared" si="5"/>
        <v>16833225.666818999</v>
      </c>
      <c r="F7">
        <f t="shared" si="5"/>
        <v>24266395.405564442</v>
      </c>
      <c r="G7">
        <f t="shared" si="5"/>
        <v>37753025.021500327</v>
      </c>
      <c r="H7">
        <f t="shared" si="5"/>
        <v>79131765.301474839</v>
      </c>
      <c r="I7">
        <f t="shared" si="5"/>
        <v>67973698.054665491</v>
      </c>
      <c r="J7">
        <f t="shared" si="5"/>
        <v>51733690.955763333</v>
      </c>
      <c r="K7">
        <f t="shared" si="5"/>
        <v>82933934.125379995</v>
      </c>
      <c r="L7">
        <f t="shared" si="5"/>
        <v>74752620.799999997</v>
      </c>
      <c r="M7">
        <f t="shared" si="5"/>
        <v>63345000</v>
      </c>
    </row>
    <row r="8" spans="1:47" x14ac:dyDescent="0.2">
      <c r="A8" s="46" t="s">
        <v>1408</v>
      </c>
      <c r="C8">
        <f t="shared" ref="C8:M8" si="6">C$2*C95</f>
        <v>2.3622754491017961</v>
      </c>
      <c r="D8">
        <f t="shared" si="6"/>
        <v>0.54006211180124231</v>
      </c>
      <c r="E8">
        <f t="shared" si="6"/>
        <v>1.1403397220455991</v>
      </c>
      <c r="F8">
        <f t="shared" si="6"/>
        <v>0.35837100575711911</v>
      </c>
      <c r="G8">
        <f t="shared" si="6"/>
        <v>0.55559327788151414</v>
      </c>
      <c r="H8">
        <f t="shared" si="6"/>
        <v>2.1222583265637693</v>
      </c>
      <c r="I8">
        <f t="shared" si="6"/>
        <v>1.4171651562219199</v>
      </c>
      <c r="J8">
        <f t="shared" si="6"/>
        <v>1.596701649175412</v>
      </c>
      <c r="K8">
        <f t="shared" si="6"/>
        <v>0.17794715890632801</v>
      </c>
      <c r="L8">
        <f t="shared" si="6"/>
        <v>0.92616955217597208</v>
      </c>
      <c r="M8">
        <f t="shared" si="6"/>
        <v>0.80598657999580625</v>
      </c>
    </row>
    <row r="9" spans="1:47" x14ac:dyDescent="0.2">
      <c r="A9" t="s">
        <v>1351</v>
      </c>
      <c r="C9">
        <f t="shared" ref="C9:M9" si="7">C$2*C96</f>
        <v>0</v>
      </c>
      <c r="D9">
        <f t="shared" si="7"/>
        <v>0</v>
      </c>
      <c r="E9">
        <f t="shared" si="7"/>
        <v>0</v>
      </c>
      <c r="F9">
        <f t="shared" si="7"/>
        <v>0</v>
      </c>
      <c r="G9">
        <f t="shared" si="7"/>
        <v>0</v>
      </c>
      <c r="H9">
        <f t="shared" si="7"/>
        <v>59064858.311148688</v>
      </c>
      <c r="I9">
        <f t="shared" si="7"/>
        <v>41990998.254784301</v>
      </c>
      <c r="J9">
        <f t="shared" si="7"/>
        <v>21737865.448548444</v>
      </c>
      <c r="K9">
        <f t="shared" si="7"/>
        <v>26891384.634659998</v>
      </c>
      <c r="L9">
        <f t="shared" si="7"/>
        <v>23678742.099999998</v>
      </c>
      <c r="M9">
        <f t="shared" si="7"/>
        <v>26883000</v>
      </c>
    </row>
    <row r="10" spans="1:47" x14ac:dyDescent="0.2">
      <c r="A10" s="46" t="s">
        <v>1409</v>
      </c>
      <c r="C10">
        <f t="shared" ref="C10:M10" si="8">C$2*C97</f>
        <v>0</v>
      </c>
      <c r="D10">
        <f t="shared" si="8"/>
        <v>0</v>
      </c>
      <c r="E10">
        <f t="shared" si="8"/>
        <v>0</v>
      </c>
      <c r="F10">
        <f t="shared" si="8"/>
        <v>0</v>
      </c>
      <c r="G10">
        <f t="shared" si="8"/>
        <v>0</v>
      </c>
      <c r="H10">
        <f t="shared" si="8"/>
        <v>1.5840779853777418</v>
      </c>
      <c r="I10">
        <f t="shared" si="8"/>
        <v>0.87545890991245412</v>
      </c>
      <c r="J10">
        <f t="shared" si="8"/>
        <v>0.67091454272863571</v>
      </c>
      <c r="K10">
        <f t="shared" si="8"/>
        <v>5.7699487492787561E-2</v>
      </c>
      <c r="L10">
        <f t="shared" si="8"/>
        <v>0.29337473030574118</v>
      </c>
      <c r="M10">
        <f t="shared" si="8"/>
        <v>0.34205284126651292</v>
      </c>
    </row>
    <row r="11" spans="1:47" x14ac:dyDescent="0.2">
      <c r="A11" t="s">
        <v>1335</v>
      </c>
      <c r="C11">
        <f t="shared" ref="C11:M11" si="9">C$2*C98</f>
        <v>5367009.5072144819</v>
      </c>
      <c r="D11">
        <f t="shared" si="9"/>
        <v>7091130.9350451408</v>
      </c>
      <c r="E11">
        <f t="shared" si="9"/>
        <v>16833225.666818999</v>
      </c>
      <c r="F11">
        <f t="shared" si="9"/>
        <v>24266395.405564442</v>
      </c>
      <c r="G11">
        <f t="shared" si="9"/>
        <v>37753025.021500327</v>
      </c>
      <c r="H11">
        <f t="shared" si="9"/>
        <v>20066906.990326155</v>
      </c>
      <c r="I11">
        <f t="shared" si="9"/>
        <v>25982699.799881194</v>
      </c>
      <c r="J11">
        <f t="shared" si="9"/>
        <v>29995825.507214889</v>
      </c>
      <c r="K11">
        <f t="shared" si="9"/>
        <v>56042549.490719996</v>
      </c>
      <c r="L11">
        <f t="shared" si="9"/>
        <v>51073878.699999996</v>
      </c>
      <c r="M11">
        <f t="shared" si="9"/>
        <v>36462000</v>
      </c>
    </row>
    <row r="12" spans="1:47" x14ac:dyDescent="0.2">
      <c r="A12" t="s">
        <v>1336</v>
      </c>
      <c r="C12">
        <f t="shared" ref="C12:M12" si="10">C$2*C99</f>
        <v>17171709.505718935</v>
      </c>
      <c r="D12">
        <f t="shared" si="10"/>
        <v>33510588.85807991</v>
      </c>
      <c r="E12">
        <f t="shared" si="10"/>
        <v>49365304.775339194</v>
      </c>
      <c r="F12">
        <f t="shared" si="10"/>
        <v>53822995.825689673</v>
      </c>
      <c r="G12">
        <f t="shared" si="10"/>
        <v>72958166.221065536</v>
      </c>
      <c r="H12">
        <f t="shared" si="10"/>
        <v>148125325.32915786</v>
      </c>
      <c r="I12">
        <f t="shared" si="10"/>
        <v>210820670.79805973</v>
      </c>
      <c r="J12">
        <f t="shared" si="10"/>
        <v>242580005.53510883</v>
      </c>
      <c r="K12">
        <f t="shared" si="10"/>
        <v>235690557.53157717</v>
      </c>
      <c r="L12">
        <f t="shared" si="10"/>
        <v>152498531.91299999</v>
      </c>
      <c r="M12">
        <f t="shared" si="10"/>
        <v>138659630</v>
      </c>
    </row>
    <row r="13" spans="1:47" x14ac:dyDescent="0.2">
      <c r="A13" s="46" t="s">
        <v>1410</v>
      </c>
      <c r="C13">
        <f t="shared" ref="C13:M13" si="11">C$2*C100</f>
        <v>7.5580838323353285</v>
      </c>
      <c r="D13">
        <f t="shared" si="11"/>
        <v>2.5521739130434784</v>
      </c>
      <c r="E13">
        <f t="shared" si="11"/>
        <v>3.3441729494050323</v>
      </c>
      <c r="F13">
        <f t="shared" si="11"/>
        <v>0.79486882268845871</v>
      </c>
      <c r="G13">
        <f t="shared" si="11"/>
        <v>1.0736905637601613</v>
      </c>
      <c r="H13">
        <f t="shared" si="11"/>
        <v>3.9726171134578934</v>
      </c>
      <c r="I13">
        <f t="shared" si="11"/>
        <v>4.3953428666786474</v>
      </c>
      <c r="J13">
        <f t="shared" si="11"/>
        <v>7.4869565217391303</v>
      </c>
      <c r="K13">
        <f t="shared" si="11"/>
        <v>0.5057093400439292</v>
      </c>
      <c r="L13">
        <f t="shared" si="11"/>
        <v>1.8894253538914907</v>
      </c>
      <c r="M13">
        <f t="shared" si="11"/>
        <v>1.7642718599287062</v>
      </c>
    </row>
    <row r="14" spans="1:47" x14ac:dyDescent="0.2">
      <c r="A14" t="s">
        <v>1358</v>
      </c>
      <c r="C14">
        <f t="shared" ref="C14:M14" si="12">C$2*C101</f>
        <v>-2923625.7112810956</v>
      </c>
      <c r="D14">
        <f t="shared" si="12"/>
        <v>-341168.07833933877</v>
      </c>
      <c r="E14">
        <f t="shared" si="12"/>
        <v>-1696194.8756194066</v>
      </c>
      <c r="F14">
        <f t="shared" si="12"/>
        <v>-1406273.5881930876</v>
      </c>
      <c r="G14">
        <f t="shared" si="12"/>
        <v>6408.1585058730225</v>
      </c>
      <c r="H14">
        <f t="shared" si="12"/>
        <v>0</v>
      </c>
      <c r="I14">
        <f t="shared" si="12"/>
        <v>0</v>
      </c>
      <c r="J14">
        <f t="shared" si="12"/>
        <v>0</v>
      </c>
      <c r="K14">
        <f t="shared" si="12"/>
        <v>0</v>
      </c>
      <c r="L14">
        <f t="shared" si="12"/>
        <v>0</v>
      </c>
      <c r="M14">
        <f t="shared" si="12"/>
        <v>0</v>
      </c>
    </row>
    <row r="15" spans="1:47" x14ac:dyDescent="0.2">
      <c r="A15" t="s">
        <v>1293</v>
      </c>
      <c r="C15">
        <f t="shared" ref="C15:M15" si="13">C$2*C102</f>
        <v>-17343127.299865708</v>
      </c>
      <c r="D15">
        <f t="shared" si="13"/>
        <v>-27130338.022522714</v>
      </c>
      <c r="E15">
        <f t="shared" si="13"/>
        <v>-49740747.119349808</v>
      </c>
      <c r="F15">
        <f t="shared" si="13"/>
        <v>-10376336.838648904</v>
      </c>
      <c r="G15">
        <f t="shared" si="13"/>
        <v>-42760360.077989504</v>
      </c>
      <c r="H15">
        <f t="shared" si="13"/>
        <v>-189970505.71728703</v>
      </c>
      <c r="I15">
        <f t="shared" si="13"/>
        <v>-230829812.45911515</v>
      </c>
      <c r="J15">
        <f t="shared" si="13"/>
        <v>-261913347.31951618</v>
      </c>
      <c r="K15">
        <f t="shared" si="13"/>
        <v>147434840.98480019</v>
      </c>
      <c r="L15">
        <f t="shared" si="13"/>
        <v>-146539558.78899997</v>
      </c>
      <c r="M15">
        <f t="shared" si="13"/>
        <v>-123411510</v>
      </c>
    </row>
    <row r="16" spans="1:47" x14ac:dyDescent="0.2">
      <c r="A16" s="46"/>
      <c r="C16">
        <f t="shared" ref="C16:M16" si="14">C$2*C103</f>
        <v>-7.6335329341317362</v>
      </c>
      <c r="D16">
        <f t="shared" si="14"/>
        <v>-2.0662525879917184</v>
      </c>
      <c r="E16">
        <f t="shared" si="14"/>
        <v>-3.369606685439186</v>
      </c>
      <c r="F16">
        <f t="shared" si="14"/>
        <v>-0.15323982844557782</v>
      </c>
      <c r="G16">
        <f t="shared" si="14"/>
        <v>-0.62928384164167561</v>
      </c>
      <c r="H16">
        <f t="shared" si="14"/>
        <v>-5.0948754400216627</v>
      </c>
      <c r="I16">
        <f t="shared" si="14"/>
        <v>-4.812508022900567</v>
      </c>
      <c r="J16">
        <f t="shared" si="14"/>
        <v>-8.0836581709145428</v>
      </c>
      <c r="K16">
        <f t="shared" si="14"/>
        <v>0.31634350104974279</v>
      </c>
      <c r="L16">
        <f t="shared" si="14"/>
        <v>-1.8155949060674628</v>
      </c>
      <c r="M16">
        <f t="shared" si="14"/>
        <v>-1.5702584399245125</v>
      </c>
    </row>
    <row r="17" spans="1:13" x14ac:dyDescent="0.2">
      <c r="A17" t="s">
        <v>1295</v>
      </c>
      <c r="C17">
        <f t="shared" ref="C17:M17" si="15">C$2*C104</f>
        <v>145569.07915638774</v>
      </c>
      <c r="D17">
        <f t="shared" si="15"/>
        <v>415926.02379218192</v>
      </c>
      <c r="E17">
        <f t="shared" si="15"/>
        <v>-860835.66019577789</v>
      </c>
      <c r="F17">
        <f t="shared" si="15"/>
        <v>971963.97769996664</v>
      </c>
      <c r="G17">
        <f t="shared" si="15"/>
        <v>3341213.8449621941</v>
      </c>
      <c r="H17">
        <f t="shared" si="15"/>
        <v>7417183.1686884789</v>
      </c>
      <c r="I17">
        <f t="shared" si="15"/>
        <v>7015328.945967922</v>
      </c>
      <c r="J17">
        <f t="shared" si="15"/>
        <v>2386307.575776407</v>
      </c>
      <c r="K17">
        <f t="shared" si="15"/>
        <v>4063084.8380771996</v>
      </c>
      <c r="L17">
        <f t="shared" si="15"/>
        <v>20923301.034999996</v>
      </c>
      <c r="M17">
        <f t="shared" si="15"/>
        <v>20539230</v>
      </c>
    </row>
    <row r="18" spans="1:13" x14ac:dyDescent="0.2">
      <c r="A18" t="s">
        <v>1337</v>
      </c>
      <c r="C18">
        <f t="shared" ref="C18:M18" si="16">C$2*C105</f>
        <v>157813.20730972875</v>
      </c>
      <c r="D18">
        <f t="shared" si="16"/>
        <v>440392.26048583968</v>
      </c>
      <c r="E18">
        <f t="shared" si="16"/>
        <v>412986.57841168164</v>
      </c>
      <c r="F18">
        <f t="shared" si="16"/>
        <v>971963.97769996664</v>
      </c>
      <c r="G18">
        <f t="shared" si="16"/>
        <v>3341213.8449621941</v>
      </c>
      <c r="H18">
        <f t="shared" si="16"/>
        <v>7417183.1686884789</v>
      </c>
      <c r="I18">
        <f t="shared" si="16"/>
        <v>7015328.945967922</v>
      </c>
      <c r="J18">
        <f t="shared" si="16"/>
        <v>2386307.575776407</v>
      </c>
      <c r="K18">
        <f t="shared" si="16"/>
        <v>4063084.8380771996</v>
      </c>
      <c r="L18">
        <f t="shared" si="16"/>
        <v>20923301.034999996</v>
      </c>
      <c r="M18">
        <f t="shared" si="16"/>
        <v>20539230</v>
      </c>
    </row>
    <row r="19" spans="1:13" x14ac:dyDescent="0.2">
      <c r="A19" t="s">
        <v>1338</v>
      </c>
      <c r="C19">
        <f t="shared" ref="C19:M19" si="17">C$2*C106</f>
        <v>12244.128153341024</v>
      </c>
      <c r="D19">
        <f t="shared" si="17"/>
        <v>24466.23669365776</v>
      </c>
      <c r="E19">
        <f t="shared" si="17"/>
        <v>1273822.2386074595</v>
      </c>
      <c r="F19">
        <f t="shared" si="17"/>
        <v>1166880.0378309155</v>
      </c>
      <c r="G19">
        <f t="shared" si="17"/>
        <v>212750.86239498435</v>
      </c>
      <c r="H19">
        <f t="shared" si="17"/>
        <v>0</v>
      </c>
      <c r="I19">
        <f t="shared" si="17"/>
        <v>0</v>
      </c>
      <c r="J19">
        <f t="shared" si="17"/>
        <v>0</v>
      </c>
      <c r="K19">
        <f t="shared" si="17"/>
        <v>0</v>
      </c>
      <c r="L19">
        <f t="shared" si="17"/>
        <v>0</v>
      </c>
      <c r="M19">
        <f t="shared" si="17"/>
        <v>0</v>
      </c>
    </row>
    <row r="20" spans="1:13" x14ac:dyDescent="0.2">
      <c r="A20" t="s">
        <v>1298</v>
      </c>
      <c r="C20">
        <f t="shared" ref="C20:M20" si="18">C$2*C107</f>
        <v>-409498.06379507203</v>
      </c>
      <c r="D20">
        <f t="shared" si="18"/>
        <v>704083.92262859549</v>
      </c>
      <c r="E20">
        <f t="shared" si="18"/>
        <v>-1536631.8794148932</v>
      </c>
      <c r="F20">
        <f t="shared" si="18"/>
        <v>-3627531.7767994716</v>
      </c>
      <c r="G20">
        <f t="shared" si="18"/>
        <v>-4649759.8118614657</v>
      </c>
      <c r="H20">
        <f t="shared" si="18"/>
        <v>-1720200.8948311037</v>
      </c>
      <c r="I20">
        <f t="shared" si="18"/>
        <v>2029359.681052332</v>
      </c>
      <c r="J20">
        <f t="shared" si="18"/>
        <v>1589657.3112932912</v>
      </c>
      <c r="K20">
        <f t="shared" si="18"/>
        <v>1254178.0228769998</v>
      </c>
      <c r="L20">
        <f t="shared" si="18"/>
        <v>-949273.33799999987</v>
      </c>
      <c r="M20">
        <f t="shared" si="18"/>
        <v>-17230870</v>
      </c>
    </row>
    <row r="21" spans="1:13" x14ac:dyDescent="0.2">
      <c r="A21" t="s">
        <v>1339</v>
      </c>
      <c r="C21">
        <f t="shared" ref="C21:M21" si="19">C$2*C108</f>
        <v>-10883.669469636467</v>
      </c>
      <c r="D21">
        <f t="shared" si="19"/>
        <v>704083.92262859549</v>
      </c>
      <c r="E21">
        <f t="shared" si="19"/>
        <v>159562.99620451336</v>
      </c>
      <c r="F21">
        <f t="shared" si="19"/>
        <v>3331887.2829095758</v>
      </c>
      <c r="G21">
        <f t="shared" si="19"/>
        <v>-4476739.5322028939</v>
      </c>
      <c r="H21">
        <f t="shared" si="19"/>
        <v>-715593.47569276288</v>
      </c>
      <c r="I21">
        <f t="shared" si="19"/>
        <v>2072458.9461232251</v>
      </c>
      <c r="J21">
        <f t="shared" si="19"/>
        <v>1446357.4161576086</v>
      </c>
      <c r="K21">
        <f t="shared" si="19"/>
        <v>1301633.4075263999</v>
      </c>
      <c r="L21">
        <f t="shared" si="19"/>
        <v>-1258264.9949999999</v>
      </c>
      <c r="M21">
        <f t="shared" si="19"/>
        <v>799280</v>
      </c>
    </row>
    <row r="22" spans="1:13" x14ac:dyDescent="0.2">
      <c r="A22" t="s">
        <v>1340</v>
      </c>
      <c r="C22">
        <f t="shared" ref="C22:M22" si="20">C$2*C109</f>
        <v>0</v>
      </c>
      <c r="D22">
        <f t="shared" si="20"/>
        <v>0</v>
      </c>
      <c r="E22">
        <f t="shared" si="20"/>
        <v>105928.37563156769</v>
      </c>
      <c r="F22">
        <f t="shared" si="20"/>
        <v>0</v>
      </c>
      <c r="G22">
        <f t="shared" si="20"/>
        <v>0</v>
      </c>
      <c r="H22">
        <f t="shared" si="20"/>
        <v>0</v>
      </c>
      <c r="I22">
        <f t="shared" si="20"/>
        <v>0</v>
      </c>
      <c r="J22">
        <f t="shared" si="20"/>
        <v>0</v>
      </c>
      <c r="K22">
        <f t="shared" si="20"/>
        <v>0</v>
      </c>
      <c r="L22">
        <f t="shared" si="20"/>
        <v>0</v>
      </c>
      <c r="M22">
        <f t="shared" si="20"/>
        <v>0</v>
      </c>
    </row>
    <row r="23" spans="1:13" x14ac:dyDescent="0.2">
      <c r="A23" t="s">
        <v>1401</v>
      </c>
      <c r="C23">
        <f t="shared" ref="C23:M23" si="21">C$2*C110</f>
        <v>398614.39432543557</v>
      </c>
      <c r="D23">
        <f t="shared" si="21"/>
        <v>0</v>
      </c>
      <c r="E23">
        <f t="shared" si="21"/>
        <v>772338.53625041759</v>
      </c>
      <c r="F23">
        <f t="shared" si="21"/>
        <v>324424.04639245186</v>
      </c>
      <c r="G23">
        <f t="shared" si="21"/>
        <v>0</v>
      </c>
      <c r="H23">
        <f t="shared" si="21"/>
        <v>0</v>
      </c>
      <c r="I23">
        <f t="shared" si="21"/>
        <v>0</v>
      </c>
      <c r="J23">
        <f t="shared" si="21"/>
        <v>0</v>
      </c>
      <c r="K23">
        <f t="shared" si="21"/>
        <v>0</v>
      </c>
      <c r="L23">
        <f t="shared" si="21"/>
        <v>0</v>
      </c>
      <c r="M23">
        <f t="shared" si="21"/>
        <v>0</v>
      </c>
    </row>
    <row r="24" spans="1:13" x14ac:dyDescent="0.2">
      <c r="A24" t="s">
        <v>1341</v>
      </c>
      <c r="C24">
        <f t="shared" ref="C24:M24" si="22">C$2*C111</f>
        <v>0</v>
      </c>
      <c r="D24">
        <f t="shared" si="22"/>
        <v>0</v>
      </c>
      <c r="E24">
        <f t="shared" si="22"/>
        <v>-1029784.7150005568</v>
      </c>
      <c r="F24">
        <f t="shared" si="22"/>
        <v>-2009336.0292693791</v>
      </c>
      <c r="G24">
        <f t="shared" si="22"/>
        <v>0</v>
      </c>
      <c r="H24">
        <f t="shared" si="22"/>
        <v>-969269.46972141438</v>
      </c>
      <c r="I24">
        <f t="shared" si="22"/>
        <v>0</v>
      </c>
      <c r="J24">
        <f t="shared" si="22"/>
        <v>0</v>
      </c>
      <c r="K24">
        <f t="shared" si="22"/>
        <v>0</v>
      </c>
      <c r="L24">
        <f t="shared" si="22"/>
        <v>0</v>
      </c>
      <c r="M24">
        <f t="shared" si="22"/>
        <v>-17805610</v>
      </c>
    </row>
    <row r="25" spans="1:13" x14ac:dyDescent="0.2">
      <c r="A25" t="s">
        <v>1360</v>
      </c>
      <c r="C25">
        <f t="shared" ref="C25:M25" si="23">C$2*C112</f>
        <v>0</v>
      </c>
      <c r="D25">
        <f t="shared" si="23"/>
        <v>0</v>
      </c>
      <c r="E25">
        <f t="shared" si="23"/>
        <v>0</v>
      </c>
      <c r="F25">
        <f t="shared" si="23"/>
        <v>614835.89437279187</v>
      </c>
      <c r="G25">
        <f t="shared" si="23"/>
        <v>303746.71317838127</v>
      </c>
      <c r="H25">
        <f t="shared" si="23"/>
        <v>0</v>
      </c>
      <c r="I25">
        <f t="shared" si="23"/>
        <v>0</v>
      </c>
      <c r="J25">
        <f t="shared" si="23"/>
        <v>0</v>
      </c>
      <c r="K25">
        <f t="shared" si="23"/>
        <v>0</v>
      </c>
      <c r="L25">
        <f t="shared" si="23"/>
        <v>0</v>
      </c>
      <c r="M25">
        <f t="shared" si="23"/>
        <v>0</v>
      </c>
    </row>
    <row r="26" spans="1:13" x14ac:dyDescent="0.2">
      <c r="A26" t="s">
        <v>1361</v>
      </c>
      <c r="C26">
        <f t="shared" ref="C26:M26" si="24">C$2*C113</f>
        <v>0</v>
      </c>
      <c r="D26">
        <f t="shared" si="24"/>
        <v>0</v>
      </c>
      <c r="E26">
        <f t="shared" si="24"/>
        <v>1029784.7150005568</v>
      </c>
      <c r="F26">
        <f t="shared" si="24"/>
        <v>2009336.0292693791</v>
      </c>
      <c r="G26">
        <f t="shared" si="24"/>
        <v>0</v>
      </c>
      <c r="H26">
        <f t="shared" si="24"/>
        <v>969269.46972141438</v>
      </c>
      <c r="I26">
        <f t="shared" si="24"/>
        <v>0</v>
      </c>
      <c r="J26">
        <f t="shared" si="24"/>
        <v>0</v>
      </c>
      <c r="K26">
        <f t="shared" si="24"/>
        <v>0</v>
      </c>
      <c r="L26">
        <f t="shared" si="24"/>
        <v>0</v>
      </c>
      <c r="M26">
        <f t="shared" si="24"/>
        <v>17805610</v>
      </c>
    </row>
    <row r="27" spans="1:13" x14ac:dyDescent="0.2">
      <c r="A27" t="s">
        <v>1342</v>
      </c>
      <c r="C27">
        <f t="shared" ref="C27:M27" si="25">C$2*C114</f>
        <v>0</v>
      </c>
      <c r="D27">
        <f t="shared" si="25"/>
        <v>0</v>
      </c>
      <c r="E27">
        <f t="shared" si="25"/>
        <v>0</v>
      </c>
      <c r="F27">
        <f t="shared" si="25"/>
        <v>4073614.840589093</v>
      </c>
      <c r="G27">
        <f t="shared" si="25"/>
        <v>0</v>
      </c>
      <c r="H27">
        <f t="shared" si="25"/>
        <v>0</v>
      </c>
      <c r="I27">
        <f t="shared" si="25"/>
        <v>0</v>
      </c>
      <c r="J27">
        <f t="shared" si="25"/>
        <v>0</v>
      </c>
      <c r="K27">
        <f t="shared" si="25"/>
        <v>0</v>
      </c>
      <c r="L27">
        <f t="shared" si="25"/>
        <v>0</v>
      </c>
      <c r="M27">
        <f t="shared" si="25"/>
        <v>0</v>
      </c>
    </row>
    <row r="28" spans="1:13" x14ac:dyDescent="0.2">
      <c r="A28" t="s">
        <v>1344</v>
      </c>
      <c r="C28">
        <f t="shared" ref="C28:M28" si="26">C$2*C115</f>
        <v>0</v>
      </c>
      <c r="D28">
        <f t="shared" si="26"/>
        <v>0</v>
      </c>
      <c r="E28">
        <f t="shared" si="26"/>
        <v>0</v>
      </c>
      <c r="F28">
        <f t="shared" si="26"/>
        <v>-1618195.7475300925</v>
      </c>
      <c r="G28">
        <f t="shared" si="26"/>
        <v>-173020.27965857161</v>
      </c>
      <c r="H28">
        <f t="shared" si="26"/>
        <v>-35337.949416926567</v>
      </c>
      <c r="I28">
        <f t="shared" si="26"/>
        <v>-43099.265070892972</v>
      </c>
      <c r="J28">
        <f t="shared" si="26"/>
        <v>143299.89513568245</v>
      </c>
      <c r="K28">
        <f t="shared" si="26"/>
        <v>-47455.384649399995</v>
      </c>
      <c r="L28">
        <f t="shared" si="26"/>
        <v>308991.65699999995</v>
      </c>
      <c r="M28">
        <f t="shared" si="26"/>
        <v>-224540</v>
      </c>
    </row>
    <row r="29" spans="1:13" x14ac:dyDescent="0.2">
      <c r="A29" t="s">
        <v>1304</v>
      </c>
      <c r="C29">
        <f t="shared" ref="C29:M29" si="27">C$2*C116</f>
        <v>-17607056.284504391</v>
      </c>
      <c r="D29">
        <f t="shared" si="27"/>
        <v>-26010328.076101936</v>
      </c>
      <c r="E29">
        <f t="shared" si="27"/>
        <v>-52138214.658960484</v>
      </c>
      <c r="F29">
        <f t="shared" si="27"/>
        <v>-13031904.637748409</v>
      </c>
      <c r="G29">
        <f t="shared" si="27"/>
        <v>-44068906.04488878</v>
      </c>
      <c r="H29">
        <f t="shared" si="27"/>
        <v>-184286144.13964999</v>
      </c>
      <c r="I29">
        <f t="shared" si="27"/>
        <v>-221804826.35327014</v>
      </c>
      <c r="J29">
        <f t="shared" si="27"/>
        <v>-257890020.60269824</v>
      </c>
      <c r="K29">
        <f t="shared" si="27"/>
        <v>152799559.23040378</v>
      </c>
      <c r="L29">
        <f t="shared" si="27"/>
        <v>-126614375.13399999</v>
      </c>
      <c r="M29">
        <f t="shared" si="27"/>
        <v>-120109330</v>
      </c>
    </row>
    <row r="30" spans="1:13" x14ac:dyDescent="0.2">
      <c r="A30" t="s">
        <v>1305</v>
      </c>
      <c r="C30">
        <f t="shared" ref="C30:M30" si="28">C$2*C117</f>
        <v>0</v>
      </c>
      <c r="D30">
        <f t="shared" si="28"/>
        <v>46214.002643575768</v>
      </c>
      <c r="E30">
        <f t="shared" si="28"/>
        <v>-6804892.4851924814</v>
      </c>
      <c r="F30">
        <f t="shared" si="28"/>
        <v>580823.69596067991</v>
      </c>
      <c r="G30">
        <f t="shared" si="28"/>
        <v>2782422.4232500666</v>
      </c>
      <c r="H30">
        <f t="shared" si="28"/>
        <v>-734524.52002325933</v>
      </c>
      <c r="I30">
        <f t="shared" si="28"/>
        <v>528273.84901180246</v>
      </c>
      <c r="J30">
        <f t="shared" si="28"/>
        <v>-626633.43974586576</v>
      </c>
      <c r="K30">
        <f t="shared" si="28"/>
        <v>12307892.975855099</v>
      </c>
      <c r="L30">
        <f t="shared" si="28"/>
        <v>-603117.73599999992</v>
      </c>
      <c r="M30">
        <f t="shared" si="28"/>
        <v>6266520</v>
      </c>
    </row>
    <row r="31" spans="1:13" x14ac:dyDescent="0.2">
      <c r="A31" t="s">
        <v>1306</v>
      </c>
      <c r="C31">
        <f t="shared" ref="C31:M31" si="29">C$2*C118</f>
        <v>-17607056.284504391</v>
      </c>
      <c r="D31">
        <f t="shared" si="29"/>
        <v>-26056542.078745514</v>
      </c>
      <c r="E31">
        <f t="shared" si="29"/>
        <v>-45333322.173767999</v>
      </c>
      <c r="F31">
        <f t="shared" si="29"/>
        <v>-14292972.301951326</v>
      </c>
      <c r="G31">
        <f t="shared" si="29"/>
        <v>-46851328.468138844</v>
      </c>
      <c r="H31">
        <f t="shared" si="29"/>
        <v>-183551619.61962673</v>
      </c>
      <c r="I31">
        <f t="shared" si="29"/>
        <v>-222333100.20228195</v>
      </c>
      <c r="J31">
        <f t="shared" si="29"/>
        <v>-257263387.16295239</v>
      </c>
      <c r="K31">
        <f t="shared" si="29"/>
        <v>140491666.2545487</v>
      </c>
      <c r="L31">
        <f t="shared" si="29"/>
        <v>-126011257.39799999</v>
      </c>
      <c r="M31">
        <f t="shared" si="29"/>
        <v>-126375850</v>
      </c>
    </row>
    <row r="32" spans="1:13" x14ac:dyDescent="0.2">
      <c r="A32" t="s">
        <v>1345</v>
      </c>
      <c r="C32">
        <f t="shared" ref="C32:M32" si="30">C$2*C119</f>
        <v>-17607056.284504391</v>
      </c>
      <c r="D32">
        <f t="shared" si="30"/>
        <v>-26056542.078745514</v>
      </c>
      <c r="E32">
        <f t="shared" si="30"/>
        <v>-45333322.173767999</v>
      </c>
      <c r="F32">
        <f t="shared" si="30"/>
        <v>-13612728.333709089</v>
      </c>
      <c r="G32">
        <f t="shared" si="30"/>
        <v>-46851328.468138844</v>
      </c>
      <c r="H32">
        <f t="shared" si="30"/>
        <v>-183551619.61962673</v>
      </c>
      <c r="I32">
        <f t="shared" si="30"/>
        <v>-222333100.20228195</v>
      </c>
      <c r="J32">
        <f t="shared" si="30"/>
        <v>-257263387.16295239</v>
      </c>
      <c r="K32">
        <f t="shared" si="30"/>
        <v>140491666.2545487</v>
      </c>
      <c r="L32">
        <f t="shared" si="30"/>
        <v>-126011257.39799999</v>
      </c>
      <c r="M32">
        <f t="shared" si="30"/>
        <v>-126375850</v>
      </c>
    </row>
    <row r="33" spans="1:13" x14ac:dyDescent="0.2">
      <c r="A33" s="46" t="s">
        <v>1411</v>
      </c>
      <c r="C33">
        <f t="shared" ref="C33:M33" si="31">C$2*C120</f>
        <v>-7.749700598802395</v>
      </c>
      <c r="D33">
        <f t="shared" si="31"/>
        <v>-1.984472049689441</v>
      </c>
      <c r="E33">
        <f t="shared" si="31"/>
        <v>-3.0710327913525295</v>
      </c>
      <c r="F33">
        <f t="shared" si="31"/>
        <v>-0.20103550867431705</v>
      </c>
      <c r="G33">
        <f t="shared" si="31"/>
        <v>-0.68948867387163093</v>
      </c>
      <c r="H33">
        <f t="shared" si="31"/>
        <v>-4.9227254264825344</v>
      </c>
      <c r="I33">
        <f t="shared" si="31"/>
        <v>-4.6353623783728271</v>
      </c>
      <c r="J33">
        <f t="shared" si="31"/>
        <v>-7.9401424287856068</v>
      </c>
      <c r="K33">
        <f t="shared" si="31"/>
        <v>0.30144588127481925</v>
      </c>
      <c r="L33">
        <f t="shared" si="31"/>
        <v>-1.5612534862916378</v>
      </c>
      <c r="M33">
        <f t="shared" si="31"/>
        <v>-1.607975990773747</v>
      </c>
    </row>
    <row r="34" spans="1:13" x14ac:dyDescent="0.2">
      <c r="A34" t="s">
        <v>1346</v>
      </c>
      <c r="C34">
        <f t="shared" ref="C34:M34" si="32">C$2*C121</f>
        <v>-17607056.284504391</v>
      </c>
      <c r="D34">
        <f t="shared" si="32"/>
        <v>-26056542.078745514</v>
      </c>
      <c r="E34">
        <f t="shared" si="32"/>
        <v>-45333322.173767999</v>
      </c>
      <c r="F34">
        <f t="shared" si="32"/>
        <v>-13612728.333709089</v>
      </c>
      <c r="G34">
        <f t="shared" si="32"/>
        <v>-46851328.468138844</v>
      </c>
      <c r="H34">
        <f t="shared" si="32"/>
        <v>-183551619.61962673</v>
      </c>
      <c r="I34">
        <f t="shared" si="32"/>
        <v>-222333100.20228195</v>
      </c>
      <c r="J34">
        <f t="shared" si="32"/>
        <v>-257263387.16295239</v>
      </c>
      <c r="K34">
        <f t="shared" si="32"/>
        <v>140491666.2545487</v>
      </c>
      <c r="L34">
        <f t="shared" si="32"/>
        <v>-126011257.39799999</v>
      </c>
      <c r="M34">
        <f t="shared" si="32"/>
        <v>-126375850</v>
      </c>
    </row>
    <row r="35" spans="1:13" x14ac:dyDescent="0.2">
      <c r="A35" t="s">
        <v>1347</v>
      </c>
      <c r="C35">
        <f t="shared" ref="C35:M35" si="33">C$2*C122</f>
        <v>-17607056.284504391</v>
      </c>
      <c r="D35">
        <f t="shared" si="33"/>
        <v>-26056542.078745514</v>
      </c>
      <c r="E35">
        <f t="shared" si="33"/>
        <v>-45333322.173767999</v>
      </c>
      <c r="F35">
        <f t="shared" si="33"/>
        <v>-13612728.333709089</v>
      </c>
      <c r="G35">
        <f t="shared" si="33"/>
        <v>-46851328.468138844</v>
      </c>
      <c r="H35">
        <f t="shared" si="33"/>
        <v>-183551619.61962673</v>
      </c>
      <c r="I35">
        <f t="shared" si="33"/>
        <v>-222333100.20228195</v>
      </c>
      <c r="J35">
        <f t="shared" si="33"/>
        <v>-257263387.16295239</v>
      </c>
      <c r="K35">
        <f t="shared" si="33"/>
        <v>140491666.2545487</v>
      </c>
      <c r="L35">
        <f t="shared" si="33"/>
        <v>-126011257.39799999</v>
      </c>
      <c r="M35">
        <f t="shared" si="33"/>
        <v>-126375850</v>
      </c>
    </row>
    <row r="36" spans="1:13" x14ac:dyDescent="0.2">
      <c r="A36" t="s">
        <v>1372</v>
      </c>
      <c r="C36">
        <f t="shared" ref="C36:M36" si="34">C$2*C123</f>
        <v>0</v>
      </c>
      <c r="D36">
        <f t="shared" si="34"/>
        <v>0</v>
      </c>
      <c r="E36">
        <f t="shared" si="34"/>
        <v>697250.06744829367</v>
      </c>
      <c r="F36">
        <f t="shared" si="34"/>
        <v>680243.96824223769</v>
      </c>
      <c r="G36">
        <f t="shared" si="34"/>
        <v>0</v>
      </c>
      <c r="H36">
        <f t="shared" si="34"/>
        <v>0</v>
      </c>
      <c r="I36">
        <f t="shared" si="34"/>
        <v>0</v>
      </c>
      <c r="J36">
        <f t="shared" si="34"/>
        <v>0</v>
      </c>
      <c r="K36">
        <f t="shared" si="34"/>
        <v>0</v>
      </c>
      <c r="L36">
        <f t="shared" si="34"/>
        <v>0</v>
      </c>
      <c r="M36">
        <f t="shared" si="34"/>
        <v>0</v>
      </c>
    </row>
    <row r="37" spans="1:13" x14ac:dyDescent="0.2">
      <c r="A37" t="s">
        <v>1348</v>
      </c>
      <c r="C37">
        <f t="shared" ref="C37:M37" si="35">C$2*C124</f>
        <v>0</v>
      </c>
      <c r="D37">
        <f t="shared" si="35"/>
        <v>0</v>
      </c>
      <c r="E37">
        <f t="shared" si="35"/>
        <v>174312.51686207342</v>
      </c>
      <c r="F37">
        <f t="shared" si="35"/>
        <v>0</v>
      </c>
      <c r="G37">
        <f t="shared" si="35"/>
        <v>0</v>
      </c>
      <c r="H37">
        <f t="shared" si="35"/>
        <v>0</v>
      </c>
      <c r="I37">
        <f t="shared" si="35"/>
        <v>0</v>
      </c>
      <c r="J37">
        <f t="shared" si="35"/>
        <v>34651857.693233587</v>
      </c>
      <c r="K37">
        <f t="shared" si="35"/>
        <v>261004.61557169998</v>
      </c>
      <c r="L37">
        <f t="shared" si="35"/>
        <v>0</v>
      </c>
      <c r="M37">
        <f t="shared" si="35"/>
        <v>0</v>
      </c>
    </row>
    <row r="38" spans="1:13" x14ac:dyDescent="0.2">
      <c r="A38" t="s">
        <v>1379</v>
      </c>
      <c r="C38">
        <f t="shared" ref="C38:M38" si="36">C$2*C125</f>
        <v>0</v>
      </c>
      <c r="D38">
        <f t="shared" si="36"/>
        <v>0</v>
      </c>
      <c r="E38">
        <f t="shared" si="36"/>
        <v>0</v>
      </c>
      <c r="F38">
        <f t="shared" si="36"/>
        <v>-3606601.1931612492</v>
      </c>
      <c r="G38">
        <f t="shared" si="36"/>
        <v>0</v>
      </c>
      <c r="H38">
        <f t="shared" si="36"/>
        <v>0</v>
      </c>
      <c r="I38">
        <f t="shared" si="36"/>
        <v>0</v>
      </c>
      <c r="J38">
        <f t="shared" si="36"/>
        <v>-34651857.693233587</v>
      </c>
      <c r="K38">
        <f t="shared" si="36"/>
        <v>-261004.61557169998</v>
      </c>
      <c r="L38">
        <f t="shared" si="36"/>
        <v>0</v>
      </c>
      <c r="M38">
        <f t="shared" si="36"/>
        <v>144200</v>
      </c>
    </row>
    <row r="39" spans="1:13" x14ac:dyDescent="0.2">
      <c r="A39" t="s">
        <v>1312</v>
      </c>
      <c r="C39">
        <f t="shared" ref="C39:M39" si="37">C$2*C126</f>
        <v>-17607056.284504391</v>
      </c>
      <c r="D39">
        <f t="shared" si="37"/>
        <v>-26056542.078745514</v>
      </c>
      <c r="E39">
        <f t="shared" si="37"/>
        <v>-45333322.173767999</v>
      </c>
      <c r="F39">
        <f t="shared" si="37"/>
        <v>-17899573.495112576</v>
      </c>
      <c r="G39">
        <f t="shared" si="37"/>
        <v>-46851328.468138844</v>
      </c>
      <c r="H39">
        <f t="shared" si="37"/>
        <v>-183551619.61962673</v>
      </c>
      <c r="I39">
        <f t="shared" si="37"/>
        <v>-222333100.20228195</v>
      </c>
      <c r="J39">
        <f t="shared" si="37"/>
        <v>-291915244.85618597</v>
      </c>
      <c r="K39">
        <f t="shared" si="37"/>
        <v>140230661.63897699</v>
      </c>
      <c r="L39">
        <f t="shared" si="37"/>
        <v>-126011257.39799999</v>
      </c>
      <c r="M39">
        <f t="shared" si="37"/>
        <v>-126231650</v>
      </c>
    </row>
    <row r="40" spans="1:13" x14ac:dyDescent="0.2">
      <c r="A40" t="s">
        <v>1313</v>
      </c>
      <c r="C40">
        <f t="shared" ref="C40:M40" si="38">C$2*C127</f>
        <v>-0.88701906177537204</v>
      </c>
      <c r="D40">
        <f t="shared" si="38"/>
        <v>-1.3130213692262998</v>
      </c>
      <c r="E40">
        <f t="shared" si="38"/>
        <v>-2.300925222579369</v>
      </c>
      <c r="F40">
        <f t="shared" si="38"/>
        <v>-0.66716235346834862</v>
      </c>
      <c r="G40">
        <f t="shared" si="38"/>
        <v>-1.6148559434800018</v>
      </c>
      <c r="H40">
        <f t="shared" si="38"/>
        <v>-4.8337266523867406</v>
      </c>
      <c r="I40">
        <f t="shared" si="38"/>
        <v>-4.4084391129656249</v>
      </c>
      <c r="J40">
        <f t="shared" si="38"/>
        <v>-4.9912082119292798</v>
      </c>
      <c r="K40">
        <f t="shared" si="38"/>
        <v>2.1580901114369997</v>
      </c>
      <c r="L40">
        <f t="shared" si="38"/>
        <v>-1.8263424399999997</v>
      </c>
      <c r="M40">
        <f t="shared" si="38"/>
        <v>-1.6686000000000001</v>
      </c>
    </row>
    <row r="41" spans="1:13" x14ac:dyDescent="0.2">
      <c r="A41" t="s">
        <v>1314</v>
      </c>
      <c r="C41">
        <f t="shared" ref="C41:M41" si="39">C$2*C128</f>
        <v>-0.88701906177537204</v>
      </c>
      <c r="D41">
        <f t="shared" si="39"/>
        <v>-1.3130213692262998</v>
      </c>
      <c r="E41">
        <f t="shared" si="39"/>
        <v>-2.300925222579369</v>
      </c>
      <c r="F41">
        <f t="shared" si="39"/>
        <v>-0.83722334552890798</v>
      </c>
      <c r="G41">
        <f t="shared" si="39"/>
        <v>-1.6148559434800018</v>
      </c>
      <c r="H41">
        <f t="shared" si="39"/>
        <v>-4.8337266523867406</v>
      </c>
      <c r="I41">
        <f t="shared" si="39"/>
        <v>-4.4084391129656249</v>
      </c>
      <c r="J41">
        <f t="shared" si="39"/>
        <v>-5.5984111574194593</v>
      </c>
      <c r="K41">
        <f t="shared" si="39"/>
        <v>2.1467912103299995</v>
      </c>
      <c r="L41">
        <f t="shared" si="39"/>
        <v>-1.8263424399999997</v>
      </c>
      <c r="M41">
        <f t="shared" si="39"/>
        <v>-1.6686000000000001</v>
      </c>
    </row>
    <row r="90" spans="1:47" x14ac:dyDescent="0.2">
      <c r="A90" t="s">
        <v>1285</v>
      </c>
      <c r="B90" s="19">
        <v>122867000</v>
      </c>
      <c r="C90" s="19">
        <v>1670000</v>
      </c>
      <c r="D90" s="19">
        <v>9660000</v>
      </c>
      <c r="E90" s="19">
        <v>11009000</v>
      </c>
      <c r="F90" s="19">
        <v>51762000</v>
      </c>
      <c r="G90" s="19">
        <v>53019000</v>
      </c>
      <c r="H90" s="19">
        <v>29544000</v>
      </c>
      <c r="I90" s="19">
        <v>38951000</v>
      </c>
      <c r="J90" s="19">
        <v>26680000</v>
      </c>
      <c r="K90" s="19">
        <v>412482000</v>
      </c>
      <c r="L90" s="19">
        <v>76012000</v>
      </c>
      <c r="M90" s="19">
        <v>76304000</v>
      </c>
    </row>
    <row r="91" spans="1:47" x14ac:dyDescent="0.2">
      <c r="A91" t="s">
        <v>1332</v>
      </c>
      <c r="B91" s="19">
        <v>122867000</v>
      </c>
      <c r="C91" s="19">
        <v>1670000</v>
      </c>
      <c r="D91" s="19">
        <v>9660000</v>
      </c>
      <c r="E91" s="19">
        <v>11009000</v>
      </c>
      <c r="F91" s="19">
        <v>51762000</v>
      </c>
      <c r="G91" s="19">
        <v>53019000</v>
      </c>
      <c r="H91" s="19">
        <v>29544000</v>
      </c>
      <c r="I91" s="19">
        <v>38951000</v>
      </c>
      <c r="J91" s="19">
        <v>26680000</v>
      </c>
      <c r="K91" s="19">
        <v>412482000</v>
      </c>
      <c r="L91" s="19">
        <v>76012000</v>
      </c>
      <c r="M91" s="19">
        <v>76304000</v>
      </c>
    </row>
    <row r="92" spans="1:47" x14ac:dyDescent="0.2">
      <c r="A92" t="s">
        <v>1287</v>
      </c>
      <c r="B92" s="19">
        <v>205503000</v>
      </c>
      <c r="C92" s="19">
        <v>14418000</v>
      </c>
      <c r="D92" s="19">
        <v>29620000</v>
      </c>
      <c r="E92" s="19">
        <v>48105000</v>
      </c>
      <c r="F92" s="19">
        <v>59694000</v>
      </c>
      <c r="G92" s="19">
        <v>86383000</v>
      </c>
      <c r="H92" s="19">
        <v>180067000</v>
      </c>
      <c r="I92" s="19">
        <v>226403000</v>
      </c>
      <c r="J92" s="19">
        <v>242352000</v>
      </c>
      <c r="K92" s="19">
        <v>281996000</v>
      </c>
      <c r="L92" s="19">
        <v>214019000</v>
      </c>
      <c r="M92" s="19">
        <v>196121000</v>
      </c>
    </row>
    <row r="93" spans="1:47" x14ac:dyDescent="0.2">
      <c r="A93" t="s">
        <v>1333</v>
      </c>
      <c r="B93" s="19">
        <v>61900000</v>
      </c>
      <c r="C93" s="19">
        <v>3945000</v>
      </c>
      <c r="D93" s="19">
        <v>5217000</v>
      </c>
      <c r="E93" s="19">
        <v>12554000</v>
      </c>
      <c r="F93" s="19">
        <v>18550000</v>
      </c>
      <c r="G93" s="19">
        <v>29457000</v>
      </c>
      <c r="H93" s="19">
        <v>62700000</v>
      </c>
      <c r="I93" s="19">
        <v>55200000</v>
      </c>
      <c r="J93" s="19">
        <v>42600000</v>
      </c>
      <c r="K93" s="19">
        <v>73400000</v>
      </c>
      <c r="L93" s="19">
        <v>70400000</v>
      </c>
      <c r="M93" s="19">
        <v>61500000</v>
      </c>
    </row>
    <row r="94" spans="1:47" x14ac:dyDescent="0.2">
      <c r="A94" t="s">
        <v>1334</v>
      </c>
      <c r="B94" s="19">
        <v>61900000</v>
      </c>
      <c r="C94" s="19">
        <v>3945000</v>
      </c>
      <c r="D94" s="19">
        <v>5217000</v>
      </c>
      <c r="E94" s="19">
        <v>12554000</v>
      </c>
      <c r="F94" s="19">
        <v>18550000</v>
      </c>
      <c r="G94" s="19">
        <v>29457000</v>
      </c>
      <c r="H94" s="19">
        <v>62700000</v>
      </c>
      <c r="I94" s="19">
        <v>55200000</v>
      </c>
      <c r="J94" s="19">
        <v>42600000</v>
      </c>
      <c r="K94" s="19">
        <v>73400000</v>
      </c>
      <c r="L94" s="19">
        <v>70400000</v>
      </c>
      <c r="M94" s="19">
        <v>61500000</v>
      </c>
    </row>
    <row r="95" spans="1:47" x14ac:dyDescent="0.2">
      <c r="A95" s="46" t="s">
        <v>1408</v>
      </c>
      <c r="B95" s="19"/>
      <c r="C95" s="48">
        <f t="shared" ref="C95:AU95" si="40">C94/C$3</f>
        <v>1.7363816170214514</v>
      </c>
      <c r="D95" s="48">
        <f t="shared" si="40"/>
        <v>0.3973278822624286</v>
      </c>
      <c r="E95" s="48">
        <f t="shared" si="40"/>
        <v>0.85045048132273604</v>
      </c>
      <c r="F95" s="48">
        <f t="shared" si="40"/>
        <v>0.27395012920914408</v>
      </c>
      <c r="G95" s="48">
        <f t="shared" si="40"/>
        <v>0.4335046311450611</v>
      </c>
      <c r="H95" s="48">
        <f t="shared" si="40"/>
        <v>1.6815699304646787</v>
      </c>
      <c r="I95" s="48">
        <f t="shared" si="40"/>
        <v>1.1508497972338978</v>
      </c>
      <c r="J95" s="48">
        <f t="shared" si="40"/>
        <v>1.3148006453480181</v>
      </c>
      <c r="K95" s="48">
        <f t="shared" si="40"/>
        <v>0.15749067738639164</v>
      </c>
      <c r="L95" s="48">
        <f t="shared" si="40"/>
        <v>0.87224147829728593</v>
      </c>
      <c r="M95" s="48">
        <f t="shared" si="40"/>
        <v>0.782511242714375</v>
      </c>
      <c r="N95" s="48" t="e">
        <f t="shared" si="40"/>
        <v>#DIV/0!</v>
      </c>
      <c r="O95" s="48" t="e">
        <f t="shared" si="40"/>
        <v>#DIV/0!</v>
      </c>
      <c r="P95" s="48" t="e">
        <f t="shared" si="40"/>
        <v>#DIV/0!</v>
      </c>
      <c r="Q95" s="48" t="e">
        <f t="shared" si="40"/>
        <v>#DIV/0!</v>
      </c>
      <c r="R95" s="48" t="e">
        <f t="shared" si="40"/>
        <v>#DIV/0!</v>
      </c>
      <c r="S95" s="48" t="e">
        <f t="shared" si="40"/>
        <v>#DIV/0!</v>
      </c>
      <c r="T95" s="48" t="e">
        <f t="shared" si="40"/>
        <v>#DIV/0!</v>
      </c>
      <c r="U95" s="48" t="e">
        <f t="shared" si="40"/>
        <v>#DIV/0!</v>
      </c>
      <c r="V95" s="48" t="e">
        <f t="shared" si="40"/>
        <v>#DIV/0!</v>
      </c>
      <c r="W95" s="48" t="e">
        <f t="shared" si="40"/>
        <v>#DIV/0!</v>
      </c>
      <c r="X95" s="48" t="e">
        <f t="shared" si="40"/>
        <v>#DIV/0!</v>
      </c>
      <c r="Y95" s="48" t="e">
        <f t="shared" si="40"/>
        <v>#DIV/0!</v>
      </c>
      <c r="Z95" s="48" t="e">
        <f t="shared" si="40"/>
        <v>#DIV/0!</v>
      </c>
      <c r="AA95" s="48" t="e">
        <f t="shared" si="40"/>
        <v>#DIV/0!</v>
      </c>
      <c r="AB95" s="48" t="e">
        <f t="shared" si="40"/>
        <v>#DIV/0!</v>
      </c>
      <c r="AC95" s="48" t="e">
        <f t="shared" si="40"/>
        <v>#DIV/0!</v>
      </c>
      <c r="AD95" s="48" t="e">
        <f t="shared" si="40"/>
        <v>#DIV/0!</v>
      </c>
      <c r="AE95" s="48" t="e">
        <f t="shared" si="40"/>
        <v>#DIV/0!</v>
      </c>
      <c r="AF95" s="48" t="e">
        <f t="shared" si="40"/>
        <v>#DIV/0!</v>
      </c>
      <c r="AG95" s="48" t="e">
        <f t="shared" si="40"/>
        <v>#DIV/0!</v>
      </c>
      <c r="AH95" s="48" t="e">
        <f t="shared" si="40"/>
        <v>#DIV/0!</v>
      </c>
      <c r="AI95" s="48" t="e">
        <f t="shared" si="40"/>
        <v>#DIV/0!</v>
      </c>
      <c r="AJ95" s="48" t="e">
        <f t="shared" si="40"/>
        <v>#DIV/0!</v>
      </c>
      <c r="AK95" s="48" t="e">
        <f t="shared" si="40"/>
        <v>#DIV/0!</v>
      </c>
      <c r="AL95" s="48" t="e">
        <f t="shared" si="40"/>
        <v>#DIV/0!</v>
      </c>
      <c r="AM95" s="48" t="e">
        <f t="shared" si="40"/>
        <v>#DIV/0!</v>
      </c>
      <c r="AN95" s="48" t="e">
        <f t="shared" si="40"/>
        <v>#DIV/0!</v>
      </c>
      <c r="AO95" s="48" t="e">
        <f t="shared" si="40"/>
        <v>#DIV/0!</v>
      </c>
      <c r="AP95" s="48" t="e">
        <f t="shared" si="40"/>
        <v>#DIV/0!</v>
      </c>
      <c r="AQ95" s="48" t="e">
        <f t="shared" si="40"/>
        <v>#DIV/0!</v>
      </c>
      <c r="AR95" s="48" t="e">
        <f t="shared" si="40"/>
        <v>#DIV/0!</v>
      </c>
      <c r="AS95" s="48" t="e">
        <f t="shared" si="40"/>
        <v>#DIV/0!</v>
      </c>
      <c r="AT95" s="48" t="e">
        <f t="shared" si="40"/>
        <v>#DIV/0!</v>
      </c>
      <c r="AU95" s="48" t="e">
        <f t="shared" si="40"/>
        <v>#DIV/0!</v>
      </c>
    </row>
    <row r="96" spans="1:47" x14ac:dyDescent="0.2">
      <c r="A96" t="s">
        <v>1351</v>
      </c>
      <c r="B96" s="19">
        <v>28200000</v>
      </c>
      <c r="H96" s="19">
        <v>46800000</v>
      </c>
      <c r="I96" s="19">
        <v>34100000</v>
      </c>
      <c r="J96" s="19">
        <v>17900000</v>
      </c>
      <c r="K96" s="19">
        <v>23800000</v>
      </c>
      <c r="L96" s="19">
        <v>22300000</v>
      </c>
      <c r="M96" s="19">
        <v>26100000</v>
      </c>
    </row>
    <row r="97" spans="1:47" x14ac:dyDescent="0.2">
      <c r="A97" s="46" t="s">
        <v>1409</v>
      </c>
      <c r="B97" s="19"/>
      <c r="C97" s="48">
        <f t="shared" ref="C97:AU97" si="41">C96/C$3</f>
        <v>0</v>
      </c>
      <c r="D97" s="48">
        <f t="shared" si="41"/>
        <v>0</v>
      </c>
      <c r="E97" s="48">
        <f t="shared" si="41"/>
        <v>0</v>
      </c>
      <c r="F97" s="48">
        <f t="shared" si="41"/>
        <v>0</v>
      </c>
      <c r="G97" s="48">
        <f t="shared" si="41"/>
        <v>0</v>
      </c>
      <c r="H97" s="48">
        <f t="shared" si="41"/>
        <v>1.2551431059927747</v>
      </c>
      <c r="I97" s="48">
        <f t="shared" si="41"/>
        <v>0.71094163198688254</v>
      </c>
      <c r="J97" s="48">
        <f t="shared" si="41"/>
        <v>0.55246318196548183</v>
      </c>
      <c r="K97" s="48">
        <f t="shared" si="41"/>
        <v>5.1066459425015275E-2</v>
      </c>
      <c r="L97" s="48">
        <f t="shared" si="41"/>
        <v>0.27629240008564598</v>
      </c>
      <c r="M97" s="48">
        <f t="shared" si="41"/>
        <v>0.33209013715195429</v>
      </c>
      <c r="N97" s="48" t="e">
        <f t="shared" si="41"/>
        <v>#DIV/0!</v>
      </c>
      <c r="O97" s="48" t="e">
        <f t="shared" si="41"/>
        <v>#DIV/0!</v>
      </c>
      <c r="P97" s="48" t="e">
        <f t="shared" si="41"/>
        <v>#DIV/0!</v>
      </c>
      <c r="Q97" s="48" t="e">
        <f t="shared" si="41"/>
        <v>#DIV/0!</v>
      </c>
      <c r="R97" s="48" t="e">
        <f t="shared" si="41"/>
        <v>#DIV/0!</v>
      </c>
      <c r="S97" s="48" t="e">
        <f t="shared" si="41"/>
        <v>#DIV/0!</v>
      </c>
      <c r="T97" s="48" t="e">
        <f t="shared" si="41"/>
        <v>#DIV/0!</v>
      </c>
      <c r="U97" s="48" t="e">
        <f t="shared" si="41"/>
        <v>#DIV/0!</v>
      </c>
      <c r="V97" s="48" t="e">
        <f t="shared" si="41"/>
        <v>#DIV/0!</v>
      </c>
      <c r="W97" s="48" t="e">
        <f t="shared" si="41"/>
        <v>#DIV/0!</v>
      </c>
      <c r="X97" s="48" t="e">
        <f t="shared" si="41"/>
        <v>#DIV/0!</v>
      </c>
      <c r="Y97" s="48" t="e">
        <f t="shared" si="41"/>
        <v>#DIV/0!</v>
      </c>
      <c r="Z97" s="48" t="e">
        <f t="shared" si="41"/>
        <v>#DIV/0!</v>
      </c>
      <c r="AA97" s="48" t="e">
        <f t="shared" si="41"/>
        <v>#DIV/0!</v>
      </c>
      <c r="AB97" s="48" t="e">
        <f t="shared" si="41"/>
        <v>#DIV/0!</v>
      </c>
      <c r="AC97" s="48" t="e">
        <f t="shared" si="41"/>
        <v>#DIV/0!</v>
      </c>
      <c r="AD97" s="48" t="e">
        <f t="shared" si="41"/>
        <v>#DIV/0!</v>
      </c>
      <c r="AE97" s="48" t="e">
        <f t="shared" si="41"/>
        <v>#DIV/0!</v>
      </c>
      <c r="AF97" s="48" t="e">
        <f t="shared" si="41"/>
        <v>#DIV/0!</v>
      </c>
      <c r="AG97" s="48" t="e">
        <f t="shared" si="41"/>
        <v>#DIV/0!</v>
      </c>
      <c r="AH97" s="48" t="e">
        <f t="shared" si="41"/>
        <v>#DIV/0!</v>
      </c>
      <c r="AI97" s="48" t="e">
        <f t="shared" si="41"/>
        <v>#DIV/0!</v>
      </c>
      <c r="AJ97" s="48" t="e">
        <f t="shared" si="41"/>
        <v>#DIV/0!</v>
      </c>
      <c r="AK97" s="48" t="e">
        <f t="shared" si="41"/>
        <v>#DIV/0!</v>
      </c>
      <c r="AL97" s="48" t="e">
        <f t="shared" si="41"/>
        <v>#DIV/0!</v>
      </c>
      <c r="AM97" s="48" t="e">
        <f t="shared" si="41"/>
        <v>#DIV/0!</v>
      </c>
      <c r="AN97" s="48" t="e">
        <f t="shared" si="41"/>
        <v>#DIV/0!</v>
      </c>
      <c r="AO97" s="48" t="e">
        <f t="shared" si="41"/>
        <v>#DIV/0!</v>
      </c>
      <c r="AP97" s="48" t="e">
        <f t="shared" si="41"/>
        <v>#DIV/0!</v>
      </c>
      <c r="AQ97" s="48" t="e">
        <f t="shared" si="41"/>
        <v>#DIV/0!</v>
      </c>
      <c r="AR97" s="48" t="e">
        <f t="shared" si="41"/>
        <v>#DIV/0!</v>
      </c>
      <c r="AS97" s="48" t="e">
        <f t="shared" si="41"/>
        <v>#DIV/0!</v>
      </c>
      <c r="AT97" s="48" t="e">
        <f t="shared" si="41"/>
        <v>#DIV/0!</v>
      </c>
      <c r="AU97" s="48" t="e">
        <f t="shared" si="41"/>
        <v>#DIV/0!</v>
      </c>
    </row>
    <row r="98" spans="1:47" x14ac:dyDescent="0.2">
      <c r="A98" t="s">
        <v>1335</v>
      </c>
      <c r="B98" s="19">
        <v>33700000</v>
      </c>
      <c r="C98" s="19">
        <v>3945000</v>
      </c>
      <c r="D98" s="19">
        <v>5217000</v>
      </c>
      <c r="E98" s="19">
        <v>12554000</v>
      </c>
      <c r="F98" s="19">
        <v>18550000</v>
      </c>
      <c r="G98" s="19">
        <v>29457000</v>
      </c>
      <c r="H98" s="19">
        <v>15900000</v>
      </c>
      <c r="I98" s="19">
        <v>21100000</v>
      </c>
      <c r="J98" s="19">
        <v>24700000</v>
      </c>
      <c r="K98" s="19">
        <v>49600000</v>
      </c>
      <c r="L98" s="19">
        <v>48100000</v>
      </c>
      <c r="M98" s="19">
        <v>35400000</v>
      </c>
    </row>
    <row r="99" spans="1:47" x14ac:dyDescent="0.2">
      <c r="A99" t="s">
        <v>1336</v>
      </c>
      <c r="B99" s="19">
        <v>143603000</v>
      </c>
      <c r="C99" s="19">
        <v>12622000</v>
      </c>
      <c r="D99" s="19">
        <v>24654000</v>
      </c>
      <c r="E99" s="19">
        <v>36816000</v>
      </c>
      <c r="F99" s="19">
        <v>41144000</v>
      </c>
      <c r="G99" s="19">
        <v>56926000</v>
      </c>
      <c r="H99" s="19">
        <v>117367000</v>
      </c>
      <c r="I99" s="19">
        <v>171203000</v>
      </c>
      <c r="J99" s="19">
        <v>199752000</v>
      </c>
      <c r="K99" s="19">
        <v>208596000</v>
      </c>
      <c r="L99" s="19">
        <v>143619000</v>
      </c>
      <c r="M99" s="19">
        <v>134621000</v>
      </c>
    </row>
    <row r="100" spans="1:47" x14ac:dyDescent="0.2">
      <c r="A100" s="46" t="s">
        <v>1410</v>
      </c>
      <c r="B100" s="19"/>
      <c r="C100" s="48">
        <f t="shared" ref="C100:AU100" si="42">C99/C$3</f>
        <v>5.5555408796057693</v>
      </c>
      <c r="D100" s="48">
        <f t="shared" si="42"/>
        <v>1.8776541325087051</v>
      </c>
      <c r="E100" s="48">
        <f t="shared" si="42"/>
        <v>2.4940405385038913</v>
      </c>
      <c r="F100" s="48">
        <f t="shared" si="42"/>
        <v>0.60762286340598515</v>
      </c>
      <c r="G100" s="48">
        <f t="shared" si="42"/>
        <v>0.83775281367972798</v>
      </c>
      <c r="H100" s="48">
        <f t="shared" si="42"/>
        <v>3.1477004470310681</v>
      </c>
      <c r="I100" s="48">
        <f t="shared" si="42"/>
        <v>3.5693648158665758</v>
      </c>
      <c r="J100" s="48">
        <f t="shared" si="42"/>
        <v>6.165118744355806</v>
      </c>
      <c r="K100" s="48">
        <f t="shared" si="42"/>
        <v>0.44757391471514651</v>
      </c>
      <c r="L100" s="48">
        <f t="shared" si="42"/>
        <v>1.7794097851076409</v>
      </c>
      <c r="M100" s="48">
        <f t="shared" si="42"/>
        <v>1.7128853009016565</v>
      </c>
      <c r="N100" s="48" t="e">
        <f t="shared" si="42"/>
        <v>#DIV/0!</v>
      </c>
      <c r="O100" s="48" t="e">
        <f t="shared" si="42"/>
        <v>#DIV/0!</v>
      </c>
      <c r="P100" s="48" t="e">
        <f t="shared" si="42"/>
        <v>#DIV/0!</v>
      </c>
      <c r="Q100" s="48" t="e">
        <f t="shared" si="42"/>
        <v>#DIV/0!</v>
      </c>
      <c r="R100" s="48" t="e">
        <f t="shared" si="42"/>
        <v>#DIV/0!</v>
      </c>
      <c r="S100" s="48" t="e">
        <f t="shared" si="42"/>
        <v>#DIV/0!</v>
      </c>
      <c r="T100" s="48" t="e">
        <f t="shared" si="42"/>
        <v>#DIV/0!</v>
      </c>
      <c r="U100" s="48" t="e">
        <f t="shared" si="42"/>
        <v>#DIV/0!</v>
      </c>
      <c r="V100" s="48" t="e">
        <f t="shared" si="42"/>
        <v>#DIV/0!</v>
      </c>
      <c r="W100" s="48" t="e">
        <f t="shared" si="42"/>
        <v>#DIV/0!</v>
      </c>
      <c r="X100" s="48" t="e">
        <f t="shared" si="42"/>
        <v>#DIV/0!</v>
      </c>
      <c r="Y100" s="48" t="e">
        <f t="shared" si="42"/>
        <v>#DIV/0!</v>
      </c>
      <c r="Z100" s="48" t="e">
        <f t="shared" si="42"/>
        <v>#DIV/0!</v>
      </c>
      <c r="AA100" s="48" t="e">
        <f t="shared" si="42"/>
        <v>#DIV/0!</v>
      </c>
      <c r="AB100" s="48" t="e">
        <f t="shared" si="42"/>
        <v>#DIV/0!</v>
      </c>
      <c r="AC100" s="48" t="e">
        <f t="shared" si="42"/>
        <v>#DIV/0!</v>
      </c>
      <c r="AD100" s="48" t="e">
        <f t="shared" si="42"/>
        <v>#DIV/0!</v>
      </c>
      <c r="AE100" s="48" t="e">
        <f t="shared" si="42"/>
        <v>#DIV/0!</v>
      </c>
      <c r="AF100" s="48" t="e">
        <f t="shared" si="42"/>
        <v>#DIV/0!</v>
      </c>
      <c r="AG100" s="48" t="e">
        <f t="shared" si="42"/>
        <v>#DIV/0!</v>
      </c>
      <c r="AH100" s="48" t="e">
        <f t="shared" si="42"/>
        <v>#DIV/0!</v>
      </c>
      <c r="AI100" s="48" t="e">
        <f t="shared" si="42"/>
        <v>#DIV/0!</v>
      </c>
      <c r="AJ100" s="48" t="e">
        <f t="shared" si="42"/>
        <v>#DIV/0!</v>
      </c>
      <c r="AK100" s="48" t="e">
        <f t="shared" si="42"/>
        <v>#DIV/0!</v>
      </c>
      <c r="AL100" s="48" t="e">
        <f t="shared" si="42"/>
        <v>#DIV/0!</v>
      </c>
      <c r="AM100" s="48" t="e">
        <f t="shared" si="42"/>
        <v>#DIV/0!</v>
      </c>
      <c r="AN100" s="48" t="e">
        <f t="shared" si="42"/>
        <v>#DIV/0!</v>
      </c>
      <c r="AO100" s="48" t="e">
        <f t="shared" si="42"/>
        <v>#DIV/0!</v>
      </c>
      <c r="AP100" s="48" t="e">
        <f t="shared" si="42"/>
        <v>#DIV/0!</v>
      </c>
      <c r="AQ100" s="48" t="e">
        <f t="shared" si="42"/>
        <v>#DIV/0!</v>
      </c>
      <c r="AR100" s="48" t="e">
        <f t="shared" si="42"/>
        <v>#DIV/0!</v>
      </c>
      <c r="AS100" s="48" t="e">
        <f t="shared" si="42"/>
        <v>#DIV/0!</v>
      </c>
      <c r="AT100" s="48" t="e">
        <f t="shared" si="42"/>
        <v>#DIV/0!</v>
      </c>
      <c r="AU100" s="48" t="e">
        <f t="shared" si="42"/>
        <v>#DIV/0!</v>
      </c>
    </row>
    <row r="101" spans="1:47" x14ac:dyDescent="0.2">
      <c r="A101" t="s">
        <v>1358</v>
      </c>
      <c r="C101" s="19">
        <v>-2149000</v>
      </c>
      <c r="D101" s="19">
        <v>-251000</v>
      </c>
      <c r="E101" s="19">
        <v>-1265000</v>
      </c>
      <c r="F101" s="19">
        <v>-1075000</v>
      </c>
      <c r="G101" s="19">
        <v>5000</v>
      </c>
    </row>
    <row r="102" spans="1:47" x14ac:dyDescent="0.2">
      <c r="A102" t="s">
        <v>1293</v>
      </c>
      <c r="B102" s="19">
        <v>-82636000</v>
      </c>
      <c r="C102" s="19">
        <v>-12748000</v>
      </c>
      <c r="D102" s="19">
        <v>-19960000</v>
      </c>
      <c r="E102" s="19">
        <v>-37096000</v>
      </c>
      <c r="F102" s="19">
        <v>-7932000</v>
      </c>
      <c r="G102" s="19">
        <v>-33364000</v>
      </c>
      <c r="H102" s="19">
        <v>-150523000</v>
      </c>
      <c r="I102" s="19">
        <v>-187452000</v>
      </c>
      <c r="J102" s="19">
        <v>-215672000</v>
      </c>
      <c r="K102" s="19">
        <v>130486000</v>
      </c>
      <c r="L102" s="19">
        <v>-138007000</v>
      </c>
      <c r="M102" s="19">
        <v>-119817000</v>
      </c>
    </row>
    <row r="103" spans="1:47" x14ac:dyDescent="0.2">
      <c r="A103" s="46"/>
      <c r="B103" s="19"/>
      <c r="C103" s="48">
        <f t="shared" ref="C103:AU103" si="43">C102/C$3</f>
        <v>-5.610999455966911</v>
      </c>
      <c r="D103" s="48">
        <f t="shared" si="43"/>
        <v>-1.5201580467621381</v>
      </c>
      <c r="E103" s="48">
        <f t="shared" si="43"/>
        <v>-2.5130086868845161</v>
      </c>
      <c r="F103" s="48">
        <f t="shared" si="43"/>
        <v>-0.11714137061385071</v>
      </c>
      <c r="G103" s="48">
        <f t="shared" si="43"/>
        <v>-0.49100208824808428</v>
      </c>
      <c r="H103" s="48">
        <f t="shared" si="43"/>
        <v>-4.0369210628921026</v>
      </c>
      <c r="I103" s="48">
        <f t="shared" si="43"/>
        <v>-3.9081358005631994</v>
      </c>
      <c r="J103" s="48">
        <f t="shared" si="43"/>
        <v>-6.6564714737910275</v>
      </c>
      <c r="K103" s="48">
        <f t="shared" si="43"/>
        <v>0.27997722792153545</v>
      </c>
      <c r="L103" s="48">
        <f t="shared" si="43"/>
        <v>-1.7098782627183742</v>
      </c>
      <c r="M103" s="48">
        <f t="shared" si="43"/>
        <v>-1.5245227572082645</v>
      </c>
      <c r="N103" s="48" t="e">
        <f t="shared" si="43"/>
        <v>#DIV/0!</v>
      </c>
      <c r="O103" s="48" t="e">
        <f t="shared" si="43"/>
        <v>#DIV/0!</v>
      </c>
      <c r="P103" s="48" t="e">
        <f t="shared" si="43"/>
        <v>#DIV/0!</v>
      </c>
      <c r="Q103" s="48" t="e">
        <f t="shared" si="43"/>
        <v>#DIV/0!</v>
      </c>
      <c r="R103" s="48" t="e">
        <f t="shared" si="43"/>
        <v>#DIV/0!</v>
      </c>
      <c r="S103" s="48" t="e">
        <f t="shared" si="43"/>
        <v>#DIV/0!</v>
      </c>
      <c r="T103" s="48" t="e">
        <f t="shared" si="43"/>
        <v>#DIV/0!</v>
      </c>
      <c r="U103" s="48" t="e">
        <f t="shared" si="43"/>
        <v>#DIV/0!</v>
      </c>
      <c r="V103" s="48" t="e">
        <f t="shared" si="43"/>
        <v>#DIV/0!</v>
      </c>
      <c r="W103" s="48" t="e">
        <f t="shared" si="43"/>
        <v>#DIV/0!</v>
      </c>
      <c r="X103" s="48" t="e">
        <f t="shared" si="43"/>
        <v>#DIV/0!</v>
      </c>
      <c r="Y103" s="48" t="e">
        <f t="shared" si="43"/>
        <v>#DIV/0!</v>
      </c>
      <c r="Z103" s="48" t="e">
        <f t="shared" si="43"/>
        <v>#DIV/0!</v>
      </c>
      <c r="AA103" s="48" t="e">
        <f t="shared" si="43"/>
        <v>#DIV/0!</v>
      </c>
      <c r="AB103" s="48" t="e">
        <f t="shared" si="43"/>
        <v>#DIV/0!</v>
      </c>
      <c r="AC103" s="48" t="e">
        <f t="shared" si="43"/>
        <v>#DIV/0!</v>
      </c>
      <c r="AD103" s="48" t="e">
        <f t="shared" si="43"/>
        <v>#DIV/0!</v>
      </c>
      <c r="AE103" s="48" t="e">
        <f t="shared" si="43"/>
        <v>#DIV/0!</v>
      </c>
      <c r="AF103" s="48" t="e">
        <f t="shared" si="43"/>
        <v>#DIV/0!</v>
      </c>
      <c r="AG103" s="48" t="e">
        <f t="shared" si="43"/>
        <v>#DIV/0!</v>
      </c>
      <c r="AH103" s="48" t="e">
        <f t="shared" si="43"/>
        <v>#DIV/0!</v>
      </c>
      <c r="AI103" s="48" t="e">
        <f t="shared" si="43"/>
        <v>#DIV/0!</v>
      </c>
      <c r="AJ103" s="48" t="e">
        <f t="shared" si="43"/>
        <v>#DIV/0!</v>
      </c>
      <c r="AK103" s="48" t="e">
        <f t="shared" si="43"/>
        <v>#DIV/0!</v>
      </c>
      <c r="AL103" s="48" t="e">
        <f t="shared" si="43"/>
        <v>#DIV/0!</v>
      </c>
      <c r="AM103" s="48" t="e">
        <f t="shared" si="43"/>
        <v>#DIV/0!</v>
      </c>
      <c r="AN103" s="48" t="e">
        <f t="shared" si="43"/>
        <v>#DIV/0!</v>
      </c>
      <c r="AO103" s="48" t="e">
        <f t="shared" si="43"/>
        <v>#DIV/0!</v>
      </c>
      <c r="AP103" s="48" t="e">
        <f t="shared" si="43"/>
        <v>#DIV/0!</v>
      </c>
      <c r="AQ103" s="48" t="e">
        <f t="shared" si="43"/>
        <v>#DIV/0!</v>
      </c>
      <c r="AR103" s="48" t="e">
        <f t="shared" si="43"/>
        <v>#DIV/0!</v>
      </c>
      <c r="AS103" s="48" t="e">
        <f t="shared" si="43"/>
        <v>#DIV/0!</v>
      </c>
      <c r="AT103" s="48" t="e">
        <f t="shared" si="43"/>
        <v>#DIV/0!</v>
      </c>
      <c r="AU103" s="48" t="e">
        <f t="shared" si="43"/>
        <v>#DIV/0!</v>
      </c>
    </row>
    <row r="104" spans="1:47" x14ac:dyDescent="0.2">
      <c r="A104" t="s">
        <v>1295</v>
      </c>
      <c r="B104" s="19">
        <v>15717000</v>
      </c>
      <c r="C104" s="19">
        <v>107000</v>
      </c>
      <c r="D104" s="19">
        <v>306000</v>
      </c>
      <c r="E104" s="19">
        <v>-642000</v>
      </c>
      <c r="F104" s="19">
        <v>743000</v>
      </c>
      <c r="G104" s="19">
        <v>2607000</v>
      </c>
      <c r="H104" s="19">
        <v>5877000</v>
      </c>
      <c r="I104" s="19">
        <v>5697000</v>
      </c>
      <c r="J104" s="19">
        <v>1965000</v>
      </c>
      <c r="K104" s="19">
        <v>3596000</v>
      </c>
      <c r="L104" s="19">
        <v>19705000</v>
      </c>
      <c r="M104" s="19">
        <v>19941000</v>
      </c>
    </row>
    <row r="105" spans="1:47" x14ac:dyDescent="0.2">
      <c r="A105" t="s">
        <v>1337</v>
      </c>
      <c r="B105" s="19">
        <v>15717000</v>
      </c>
      <c r="C105" s="19">
        <v>116000</v>
      </c>
      <c r="D105" s="19">
        <v>324000</v>
      </c>
      <c r="E105" s="19">
        <v>308000</v>
      </c>
      <c r="F105" s="19">
        <v>743000</v>
      </c>
      <c r="G105" s="19">
        <v>2607000</v>
      </c>
      <c r="H105" s="19">
        <v>5877000</v>
      </c>
      <c r="I105" s="19">
        <v>5697000</v>
      </c>
      <c r="J105" s="19">
        <v>1965000</v>
      </c>
      <c r="K105" s="19">
        <v>3596000</v>
      </c>
      <c r="L105" s="19">
        <v>19705000</v>
      </c>
      <c r="M105" s="19">
        <v>19941000</v>
      </c>
    </row>
    <row r="106" spans="1:47" x14ac:dyDescent="0.2">
      <c r="A106" t="s">
        <v>1338</v>
      </c>
      <c r="C106" s="19">
        <v>9000</v>
      </c>
      <c r="D106" s="19">
        <v>18000</v>
      </c>
      <c r="E106" s="19">
        <v>950000</v>
      </c>
      <c r="F106" s="19">
        <v>892000</v>
      </c>
      <c r="G106" s="19">
        <v>166000</v>
      </c>
    </row>
    <row r="107" spans="1:47" x14ac:dyDescent="0.2">
      <c r="A107" t="s">
        <v>1298</v>
      </c>
      <c r="B107" s="19">
        <v>-432000</v>
      </c>
      <c r="C107" s="19">
        <v>-301000</v>
      </c>
      <c r="D107" s="19">
        <v>518000</v>
      </c>
      <c r="E107" s="19">
        <v>-1146000</v>
      </c>
      <c r="F107" s="19">
        <v>-2773000</v>
      </c>
      <c r="G107" s="19">
        <v>-3628000</v>
      </c>
      <c r="H107" s="19">
        <v>-1363000</v>
      </c>
      <c r="I107" s="19">
        <v>1648000</v>
      </c>
      <c r="J107" s="19">
        <v>1309000</v>
      </c>
      <c r="K107" s="19">
        <v>1110000</v>
      </c>
      <c r="L107" s="19">
        <v>-894000</v>
      </c>
      <c r="M107" s="19">
        <v>-16729000</v>
      </c>
    </row>
    <row r="108" spans="1:47" x14ac:dyDescent="0.2">
      <c r="A108" t="s">
        <v>1339</v>
      </c>
      <c r="B108" s="19">
        <v>-185000</v>
      </c>
      <c r="C108" s="19">
        <v>-8000</v>
      </c>
      <c r="D108" s="19">
        <v>518000</v>
      </c>
      <c r="E108" s="19">
        <v>119000</v>
      </c>
      <c r="F108" s="19">
        <v>2547000</v>
      </c>
      <c r="G108" s="19">
        <v>-3493000</v>
      </c>
      <c r="H108" s="19">
        <v>-567000</v>
      </c>
      <c r="I108" s="19">
        <v>1683000</v>
      </c>
      <c r="J108" s="19">
        <v>1191000</v>
      </c>
      <c r="K108" s="19">
        <v>1152000</v>
      </c>
      <c r="L108" s="19">
        <v>-1185000</v>
      </c>
      <c r="M108" s="19">
        <v>776000</v>
      </c>
    </row>
    <row r="109" spans="1:47" x14ac:dyDescent="0.2">
      <c r="A109" t="s">
        <v>1340</v>
      </c>
      <c r="C109">
        <v>0</v>
      </c>
      <c r="D109">
        <v>0</v>
      </c>
      <c r="E109" s="19">
        <v>79000</v>
      </c>
      <c r="F109">
        <v>0</v>
      </c>
      <c r="G109">
        <v>0</v>
      </c>
    </row>
    <row r="110" spans="1:47" x14ac:dyDescent="0.2">
      <c r="A110" t="s">
        <v>1401</v>
      </c>
      <c r="C110" s="19">
        <v>293000</v>
      </c>
      <c r="D110">
        <v>0</v>
      </c>
      <c r="E110" s="19">
        <v>576000</v>
      </c>
      <c r="F110" s="19">
        <v>248000</v>
      </c>
      <c r="G110">
        <v>0</v>
      </c>
    </row>
    <row r="111" spans="1:47" x14ac:dyDescent="0.2">
      <c r="A111" t="s">
        <v>1341</v>
      </c>
      <c r="B111">
        <v>0</v>
      </c>
      <c r="C111">
        <v>0</v>
      </c>
      <c r="D111">
        <v>0</v>
      </c>
      <c r="E111" s="19">
        <v>-768000</v>
      </c>
      <c r="F111" s="19">
        <v>-1536000</v>
      </c>
      <c r="G111">
        <v>0</v>
      </c>
      <c r="H111" s="19">
        <v>-768000</v>
      </c>
      <c r="I111">
        <v>0</v>
      </c>
      <c r="K111">
        <v>0</v>
      </c>
      <c r="L111">
        <v>0</v>
      </c>
      <c r="M111" s="19">
        <v>-17287000</v>
      </c>
    </row>
    <row r="112" spans="1:47" x14ac:dyDescent="0.2">
      <c r="A112" t="s">
        <v>1360</v>
      </c>
      <c r="E112">
        <v>0</v>
      </c>
      <c r="F112" s="19">
        <v>470000</v>
      </c>
      <c r="G112" s="19">
        <v>237000</v>
      </c>
    </row>
    <row r="113" spans="1:47" x14ac:dyDescent="0.2">
      <c r="A113" t="s">
        <v>1361</v>
      </c>
      <c r="B113">
        <v>0</v>
      </c>
      <c r="C113">
        <v>0</v>
      </c>
      <c r="D113">
        <v>0</v>
      </c>
      <c r="E113" s="19">
        <v>768000</v>
      </c>
      <c r="F113" s="19">
        <v>1536000</v>
      </c>
      <c r="G113">
        <v>0</v>
      </c>
      <c r="H113" s="19">
        <v>768000</v>
      </c>
      <c r="I113">
        <v>0</v>
      </c>
      <c r="K113">
        <v>0</v>
      </c>
      <c r="L113">
        <v>0</v>
      </c>
      <c r="M113" s="19">
        <v>17287000</v>
      </c>
    </row>
    <row r="114" spans="1:47" x14ac:dyDescent="0.2">
      <c r="A114" t="s">
        <v>1342</v>
      </c>
      <c r="F114" s="19">
        <v>3114000</v>
      </c>
    </row>
    <row r="115" spans="1:47" x14ac:dyDescent="0.2">
      <c r="A115" t="s">
        <v>1344</v>
      </c>
      <c r="B115" s="19">
        <v>-247000</v>
      </c>
      <c r="F115" s="19">
        <v>-1237000</v>
      </c>
      <c r="G115" s="19">
        <v>-135000</v>
      </c>
      <c r="H115" s="19">
        <v>-28000</v>
      </c>
      <c r="I115" s="19">
        <v>-35000</v>
      </c>
      <c r="J115" s="19">
        <v>118000</v>
      </c>
      <c r="K115" s="19">
        <v>-42000</v>
      </c>
      <c r="L115" s="19">
        <v>291000</v>
      </c>
      <c r="M115" s="19">
        <v>-218000</v>
      </c>
    </row>
    <row r="116" spans="1:47" x14ac:dyDescent="0.2">
      <c r="A116" t="s">
        <v>1304</v>
      </c>
      <c r="B116" s="19">
        <v>-67424000</v>
      </c>
      <c r="C116" s="19">
        <v>-12942000</v>
      </c>
      <c r="D116" s="19">
        <v>-19136000</v>
      </c>
      <c r="E116" s="19">
        <v>-38884000</v>
      </c>
      <c r="F116" s="19">
        <v>-9962000</v>
      </c>
      <c r="G116" s="19">
        <v>-34385000</v>
      </c>
      <c r="H116" s="19">
        <v>-146019000</v>
      </c>
      <c r="I116" s="19">
        <v>-180123000</v>
      </c>
      <c r="J116" s="19">
        <v>-212359000</v>
      </c>
      <c r="K116" s="19">
        <v>135234000</v>
      </c>
      <c r="L116" s="19">
        <v>-119242000</v>
      </c>
      <c r="M116" s="19">
        <v>-116611000</v>
      </c>
    </row>
    <row r="117" spans="1:47" x14ac:dyDescent="0.2">
      <c r="A117" t="s">
        <v>1305</v>
      </c>
      <c r="B117" s="19">
        <v>6251000</v>
      </c>
      <c r="C117">
        <v>0</v>
      </c>
      <c r="D117" s="19">
        <v>34000</v>
      </c>
      <c r="E117" s="19">
        <v>-5075000</v>
      </c>
      <c r="F117" s="19">
        <v>444000</v>
      </c>
      <c r="G117" s="19">
        <v>2171000</v>
      </c>
      <c r="H117" s="19">
        <v>-582000</v>
      </c>
      <c r="I117" s="19">
        <v>429000</v>
      </c>
      <c r="J117" s="19">
        <v>-516000</v>
      </c>
      <c r="K117" s="19">
        <v>10893000</v>
      </c>
      <c r="L117" s="19">
        <v>-568000</v>
      </c>
      <c r="M117" s="19">
        <v>6084000</v>
      </c>
    </row>
    <row r="118" spans="1:47" x14ac:dyDescent="0.2">
      <c r="A118" t="s">
        <v>1306</v>
      </c>
      <c r="B118" s="19">
        <v>-73675000</v>
      </c>
      <c r="C118" s="19">
        <v>-12942000</v>
      </c>
      <c r="D118" s="19">
        <v>-19170000</v>
      </c>
      <c r="E118" s="19">
        <v>-33809000</v>
      </c>
      <c r="F118" s="19">
        <v>-10926000</v>
      </c>
      <c r="G118" s="19">
        <v>-36556000</v>
      </c>
      <c r="H118" s="19">
        <v>-145437000</v>
      </c>
      <c r="I118" s="19">
        <v>-180552000</v>
      </c>
      <c r="J118" s="19">
        <v>-211843000</v>
      </c>
      <c r="K118" s="19">
        <v>124341000</v>
      </c>
      <c r="L118" s="19">
        <v>-118674000</v>
      </c>
      <c r="M118" s="19">
        <v>-122695000</v>
      </c>
    </row>
    <row r="119" spans="1:47" x14ac:dyDescent="0.2">
      <c r="A119" t="s">
        <v>1345</v>
      </c>
      <c r="B119" s="19">
        <v>-73675000</v>
      </c>
      <c r="C119" s="19">
        <v>-12942000</v>
      </c>
      <c r="D119" s="19">
        <v>-19170000</v>
      </c>
      <c r="E119" s="19">
        <v>-33809000</v>
      </c>
      <c r="F119" s="19">
        <v>-10406000</v>
      </c>
      <c r="G119" s="19">
        <v>-36556000</v>
      </c>
      <c r="H119" s="19">
        <v>-145437000</v>
      </c>
      <c r="I119" s="19">
        <v>-180552000</v>
      </c>
      <c r="J119" s="19">
        <v>-211843000</v>
      </c>
      <c r="K119" s="19">
        <v>124341000</v>
      </c>
      <c r="L119" s="19">
        <v>-118674000</v>
      </c>
      <c r="M119" s="19">
        <v>-122695000</v>
      </c>
    </row>
    <row r="120" spans="1:47" x14ac:dyDescent="0.2">
      <c r="A120" s="46" t="s">
        <v>1411</v>
      </c>
      <c r="B120" s="19"/>
      <c r="C120" s="48">
        <f t="shared" ref="C120:AU120" si="44">C119/C$3</f>
        <v>-5.6963880576658115</v>
      </c>
      <c r="D120" s="48">
        <f t="shared" si="44"/>
        <v>-1.4599914707630355</v>
      </c>
      <c r="E120" s="48">
        <f t="shared" si="44"/>
        <v>-2.2903361735733934</v>
      </c>
      <c r="F120" s="48">
        <f t="shared" si="44"/>
        <v>-0.15367789997576028</v>
      </c>
      <c r="G120" s="48">
        <f t="shared" si="44"/>
        <v>-0.53797723108730877</v>
      </c>
      <c r="H120" s="48">
        <f t="shared" si="44"/>
        <v>-3.9005181176553667</v>
      </c>
      <c r="I120" s="48">
        <f t="shared" si="44"/>
        <v>-3.764279575908962</v>
      </c>
      <c r="J120" s="48">
        <f t="shared" si="44"/>
        <v>-6.5382937350342774</v>
      </c>
      <c r="K120" s="48">
        <f t="shared" si="44"/>
        <v>0.26679221140192538</v>
      </c>
      <c r="L120" s="48">
        <f t="shared" si="44"/>
        <v>-1.4703463806172175</v>
      </c>
      <c r="M120" s="48">
        <f t="shared" si="44"/>
        <v>-1.5611417386152884</v>
      </c>
      <c r="N120" s="48" t="e">
        <f t="shared" si="44"/>
        <v>#DIV/0!</v>
      </c>
      <c r="O120" s="48" t="e">
        <f t="shared" si="44"/>
        <v>#DIV/0!</v>
      </c>
      <c r="P120" s="48" t="e">
        <f t="shared" si="44"/>
        <v>#DIV/0!</v>
      </c>
      <c r="Q120" s="48" t="e">
        <f t="shared" si="44"/>
        <v>#DIV/0!</v>
      </c>
      <c r="R120" s="48" t="e">
        <f t="shared" si="44"/>
        <v>#DIV/0!</v>
      </c>
      <c r="S120" s="48" t="e">
        <f t="shared" si="44"/>
        <v>#DIV/0!</v>
      </c>
      <c r="T120" s="48" t="e">
        <f t="shared" si="44"/>
        <v>#DIV/0!</v>
      </c>
      <c r="U120" s="48" t="e">
        <f t="shared" si="44"/>
        <v>#DIV/0!</v>
      </c>
      <c r="V120" s="48" t="e">
        <f t="shared" si="44"/>
        <v>#DIV/0!</v>
      </c>
      <c r="W120" s="48" t="e">
        <f t="shared" si="44"/>
        <v>#DIV/0!</v>
      </c>
      <c r="X120" s="48" t="e">
        <f t="shared" si="44"/>
        <v>#DIV/0!</v>
      </c>
      <c r="Y120" s="48" t="e">
        <f t="shared" si="44"/>
        <v>#DIV/0!</v>
      </c>
      <c r="Z120" s="48" t="e">
        <f t="shared" si="44"/>
        <v>#DIV/0!</v>
      </c>
      <c r="AA120" s="48" t="e">
        <f t="shared" si="44"/>
        <v>#DIV/0!</v>
      </c>
      <c r="AB120" s="48" t="e">
        <f t="shared" si="44"/>
        <v>#DIV/0!</v>
      </c>
      <c r="AC120" s="48" t="e">
        <f t="shared" si="44"/>
        <v>#DIV/0!</v>
      </c>
      <c r="AD120" s="48" t="e">
        <f t="shared" si="44"/>
        <v>#DIV/0!</v>
      </c>
      <c r="AE120" s="48" t="e">
        <f t="shared" si="44"/>
        <v>#DIV/0!</v>
      </c>
      <c r="AF120" s="48" t="e">
        <f t="shared" si="44"/>
        <v>#DIV/0!</v>
      </c>
      <c r="AG120" s="48" t="e">
        <f t="shared" si="44"/>
        <v>#DIV/0!</v>
      </c>
      <c r="AH120" s="48" t="e">
        <f t="shared" si="44"/>
        <v>#DIV/0!</v>
      </c>
      <c r="AI120" s="48" t="e">
        <f t="shared" si="44"/>
        <v>#DIV/0!</v>
      </c>
      <c r="AJ120" s="48" t="e">
        <f t="shared" si="44"/>
        <v>#DIV/0!</v>
      </c>
      <c r="AK120" s="48" t="e">
        <f t="shared" si="44"/>
        <v>#DIV/0!</v>
      </c>
      <c r="AL120" s="48" t="e">
        <f t="shared" si="44"/>
        <v>#DIV/0!</v>
      </c>
      <c r="AM120" s="48" t="e">
        <f t="shared" si="44"/>
        <v>#DIV/0!</v>
      </c>
      <c r="AN120" s="48" t="e">
        <f t="shared" si="44"/>
        <v>#DIV/0!</v>
      </c>
      <c r="AO120" s="48" t="e">
        <f t="shared" si="44"/>
        <v>#DIV/0!</v>
      </c>
      <c r="AP120" s="48" t="e">
        <f t="shared" si="44"/>
        <v>#DIV/0!</v>
      </c>
      <c r="AQ120" s="48" t="e">
        <f t="shared" si="44"/>
        <v>#DIV/0!</v>
      </c>
      <c r="AR120" s="48" t="e">
        <f t="shared" si="44"/>
        <v>#DIV/0!</v>
      </c>
      <c r="AS120" s="48" t="e">
        <f t="shared" si="44"/>
        <v>#DIV/0!</v>
      </c>
      <c r="AT120" s="48" t="e">
        <f t="shared" si="44"/>
        <v>#DIV/0!</v>
      </c>
      <c r="AU120" s="48" t="e">
        <f t="shared" si="44"/>
        <v>#DIV/0!</v>
      </c>
    </row>
    <row r="121" spans="1:47" x14ac:dyDescent="0.2">
      <c r="A121" t="s">
        <v>1346</v>
      </c>
      <c r="B121" s="19">
        <v>-73675000</v>
      </c>
      <c r="C121" s="19">
        <v>-12942000</v>
      </c>
      <c r="D121" s="19">
        <v>-19170000</v>
      </c>
      <c r="E121" s="19">
        <v>-33809000</v>
      </c>
      <c r="F121" s="19">
        <v>-10406000</v>
      </c>
      <c r="G121" s="19">
        <v>-36556000</v>
      </c>
      <c r="H121" s="19">
        <v>-145437000</v>
      </c>
      <c r="I121" s="19">
        <v>-180552000</v>
      </c>
      <c r="J121" s="19">
        <v>-211843000</v>
      </c>
      <c r="K121" s="19">
        <v>124341000</v>
      </c>
      <c r="L121" s="19">
        <v>-118674000</v>
      </c>
      <c r="M121" s="19">
        <v>-122695000</v>
      </c>
    </row>
    <row r="122" spans="1:47" x14ac:dyDescent="0.2">
      <c r="A122" t="s">
        <v>1347</v>
      </c>
      <c r="B122" s="19">
        <v>-73675000</v>
      </c>
      <c r="C122" s="19">
        <v>-12942000</v>
      </c>
      <c r="D122" s="19">
        <v>-19170000</v>
      </c>
      <c r="E122" s="19">
        <v>-33809000</v>
      </c>
      <c r="F122" s="19">
        <v>-10406000</v>
      </c>
      <c r="G122" s="19">
        <v>-36556000</v>
      </c>
      <c r="H122" s="19">
        <v>-145437000</v>
      </c>
      <c r="I122" s="19">
        <v>-180552000</v>
      </c>
      <c r="J122" s="19">
        <v>-211843000</v>
      </c>
      <c r="K122" s="19">
        <v>124341000</v>
      </c>
      <c r="L122" s="19">
        <v>-118674000</v>
      </c>
      <c r="M122" s="19">
        <v>-122695000</v>
      </c>
    </row>
    <row r="123" spans="1:47" x14ac:dyDescent="0.2">
      <c r="A123" t="s">
        <v>1372</v>
      </c>
      <c r="E123" s="19">
        <v>520000</v>
      </c>
      <c r="F123" s="19">
        <v>520000</v>
      </c>
    </row>
    <row r="124" spans="1:47" x14ac:dyDescent="0.2">
      <c r="A124" t="s">
        <v>1348</v>
      </c>
      <c r="E124" s="19">
        <v>130000</v>
      </c>
      <c r="I124">
        <v>0</v>
      </c>
      <c r="J124" s="19">
        <v>28534000</v>
      </c>
      <c r="K124" s="19">
        <v>231000</v>
      </c>
    </row>
    <row r="125" spans="1:47" x14ac:dyDescent="0.2">
      <c r="A125" t="s">
        <v>1379</v>
      </c>
      <c r="B125" s="19">
        <v>164000</v>
      </c>
      <c r="D125">
        <v>0</v>
      </c>
      <c r="E125">
        <v>0</v>
      </c>
      <c r="F125" s="19">
        <v>-2757000</v>
      </c>
      <c r="G125">
        <v>0</v>
      </c>
      <c r="J125" s="19">
        <v>-28534000</v>
      </c>
      <c r="K125" s="19">
        <v>-231000</v>
      </c>
      <c r="L125">
        <v>0</v>
      </c>
      <c r="M125" s="19">
        <v>140000</v>
      </c>
    </row>
    <row r="126" spans="1:47" x14ac:dyDescent="0.2">
      <c r="A126" t="s">
        <v>1312</v>
      </c>
      <c r="B126" s="19">
        <v>-73511000</v>
      </c>
      <c r="C126" s="19">
        <v>-12942000</v>
      </c>
      <c r="D126" s="19">
        <v>-19170000</v>
      </c>
      <c r="E126" s="19">
        <v>-33809000</v>
      </c>
      <c r="F126" s="19">
        <v>-13683000</v>
      </c>
      <c r="G126" s="19">
        <v>-36556000</v>
      </c>
      <c r="H126" s="19">
        <v>-145437000</v>
      </c>
      <c r="I126" s="19">
        <v>-180552000</v>
      </c>
      <c r="J126" s="19">
        <v>-240377000</v>
      </c>
      <c r="K126" s="19">
        <v>124110000</v>
      </c>
      <c r="L126" s="19">
        <v>-118674000</v>
      </c>
      <c r="M126" s="19">
        <v>-122555000</v>
      </c>
    </row>
    <row r="127" spans="1:47" x14ac:dyDescent="0.2">
      <c r="A127" t="s">
        <v>1313</v>
      </c>
      <c r="B127">
        <v>-0.98</v>
      </c>
      <c r="C127">
        <v>-0.65200000000000002</v>
      </c>
      <c r="D127">
        <v>-0.96599999999999997</v>
      </c>
      <c r="E127">
        <v>-1.716</v>
      </c>
      <c r="F127">
        <v>-0.51</v>
      </c>
      <c r="G127">
        <v>-1.26</v>
      </c>
      <c r="H127">
        <v>-3.83</v>
      </c>
      <c r="I127">
        <v>-3.58</v>
      </c>
      <c r="J127">
        <v>-4.1100000000000003</v>
      </c>
      <c r="K127">
        <v>1.91</v>
      </c>
      <c r="L127">
        <v>-1.72</v>
      </c>
      <c r="M127">
        <v>-1.62</v>
      </c>
    </row>
    <row r="128" spans="1:47" x14ac:dyDescent="0.2">
      <c r="A128" t="s">
        <v>1314</v>
      </c>
      <c r="B128">
        <v>-0.98</v>
      </c>
      <c r="C128">
        <v>-0.65200000000000002</v>
      </c>
      <c r="D128">
        <v>-0.96599999999999997</v>
      </c>
      <c r="E128">
        <v>-1.716</v>
      </c>
      <c r="F128">
        <v>-0.64</v>
      </c>
      <c r="G128">
        <v>-1.26</v>
      </c>
      <c r="H128">
        <v>-3.83</v>
      </c>
      <c r="I128">
        <v>-3.58</v>
      </c>
      <c r="J128">
        <v>-4.6100000000000003</v>
      </c>
      <c r="K128">
        <v>1.9</v>
      </c>
      <c r="L128">
        <v>-1.72</v>
      </c>
      <c r="M128">
        <v>-1.62</v>
      </c>
    </row>
    <row r="129" spans="1:47" x14ac:dyDescent="0.2">
      <c r="A129" t="s">
        <v>1315</v>
      </c>
      <c r="B129" s="19">
        <v>75322101</v>
      </c>
      <c r="C129" s="19">
        <v>19835717</v>
      </c>
      <c r="D129" s="19">
        <v>19835717</v>
      </c>
      <c r="E129" s="19">
        <v>19696483</v>
      </c>
      <c r="F129" s="19">
        <v>21249414</v>
      </c>
      <c r="G129" s="19">
        <v>29089896</v>
      </c>
      <c r="H129" s="19">
        <v>38022014</v>
      </c>
      <c r="I129" s="19">
        <v>50382497</v>
      </c>
      <c r="J129" s="19">
        <v>51553869</v>
      </c>
      <c r="K129" s="19">
        <v>65194775</v>
      </c>
      <c r="L129" s="19">
        <v>68863010</v>
      </c>
      <c r="M129" s="19">
        <v>75846681</v>
      </c>
    </row>
    <row r="130" spans="1:47" x14ac:dyDescent="0.2">
      <c r="A130" t="s">
        <v>1316</v>
      </c>
      <c r="B130" s="19">
        <v>75368946</v>
      </c>
      <c r="C130" s="19">
        <v>19835717</v>
      </c>
      <c r="D130" s="19">
        <v>19835717</v>
      </c>
      <c r="E130" s="19">
        <v>19696483</v>
      </c>
      <c r="F130" s="19">
        <v>21321209</v>
      </c>
      <c r="G130" s="19">
        <v>29089896</v>
      </c>
      <c r="H130" s="19">
        <v>38022014</v>
      </c>
      <c r="I130" s="19">
        <v>50382497</v>
      </c>
      <c r="J130" s="19">
        <v>52131596</v>
      </c>
      <c r="K130" s="19">
        <v>65249184</v>
      </c>
      <c r="L130" s="19">
        <v>68863010</v>
      </c>
      <c r="M130" s="19">
        <v>75878738</v>
      </c>
    </row>
    <row r="131" spans="1:47" x14ac:dyDescent="0.2">
      <c r="A131" t="s">
        <v>1317</v>
      </c>
      <c r="B131" s="19">
        <v>-82709000</v>
      </c>
      <c r="C131" s="19">
        <v>-12748000</v>
      </c>
      <c r="D131" s="19">
        <v>-19960000</v>
      </c>
      <c r="E131" s="19">
        <v>-37864000</v>
      </c>
      <c r="F131" s="19">
        <v>-9468000</v>
      </c>
      <c r="G131" s="19">
        <v>-33364000</v>
      </c>
      <c r="H131" s="19">
        <v>-151301000</v>
      </c>
      <c r="I131" s="19">
        <v>-187468000</v>
      </c>
      <c r="J131" s="19">
        <v>-215633000</v>
      </c>
      <c r="K131" s="19">
        <v>130528000</v>
      </c>
      <c r="L131" s="19">
        <v>-138053000</v>
      </c>
      <c r="M131" s="19">
        <v>-137110000</v>
      </c>
    </row>
    <row r="132" spans="1:47" x14ac:dyDescent="0.2">
      <c r="A132" t="s">
        <v>1318</v>
      </c>
      <c r="B132" s="19">
        <v>205503000</v>
      </c>
      <c r="C132" s="19">
        <v>14418000</v>
      </c>
      <c r="D132" s="19">
        <v>29620000</v>
      </c>
      <c r="E132" s="19">
        <v>48105000</v>
      </c>
      <c r="F132" s="19">
        <v>59694000</v>
      </c>
      <c r="G132" s="19">
        <v>86383000</v>
      </c>
      <c r="H132" s="19">
        <v>180067000</v>
      </c>
      <c r="I132" s="19">
        <v>226403000</v>
      </c>
      <c r="J132" s="19">
        <v>242352000</v>
      </c>
      <c r="K132" s="19">
        <v>281996000</v>
      </c>
      <c r="L132" s="19">
        <v>214019000</v>
      </c>
      <c r="M132" s="19">
        <v>196121000</v>
      </c>
    </row>
    <row r="133" spans="1:47" x14ac:dyDescent="0.2">
      <c r="A133" t="s">
        <v>1319</v>
      </c>
      <c r="B133" s="19">
        <v>-73675000</v>
      </c>
      <c r="C133" s="19">
        <v>-12942000</v>
      </c>
      <c r="D133" s="19">
        <v>-19170000</v>
      </c>
      <c r="E133" s="19">
        <v>-33809000</v>
      </c>
      <c r="F133" s="19">
        <v>-10406000</v>
      </c>
      <c r="G133" s="19">
        <v>-36556000</v>
      </c>
      <c r="H133" s="19">
        <v>-145437000</v>
      </c>
      <c r="I133" s="19">
        <v>-180552000</v>
      </c>
      <c r="J133" s="19">
        <v>-211843000</v>
      </c>
      <c r="K133" s="19">
        <v>124341000</v>
      </c>
      <c r="L133" s="19">
        <v>-118674000</v>
      </c>
      <c r="M133" s="19">
        <v>-122695000</v>
      </c>
    </row>
    <row r="134" spans="1:47" x14ac:dyDescent="0.2">
      <c r="A134" t="s">
        <v>1320</v>
      </c>
      <c r="B134" s="19">
        <v>-73528850</v>
      </c>
      <c r="C134" s="19">
        <v>-12934000</v>
      </c>
      <c r="D134" s="19">
        <v>-19480800</v>
      </c>
      <c r="E134" s="14">
        <v>-33244705.149</v>
      </c>
      <c r="F134" s="19">
        <v>-9484400</v>
      </c>
      <c r="G134" s="19">
        <v>-34006110</v>
      </c>
      <c r="H134" s="14">
        <v>-144107321.02000001</v>
      </c>
      <c r="I134" s="19">
        <v>-181780590</v>
      </c>
      <c r="J134" s="14">
        <v>-213031106.05199999</v>
      </c>
      <c r="K134" s="14">
        <v>123281792.759</v>
      </c>
      <c r="L134" s="14">
        <v>-117494644.655</v>
      </c>
      <c r="M134" s="19">
        <v>-109651310</v>
      </c>
    </row>
    <row r="135" spans="1:47" x14ac:dyDescent="0.2">
      <c r="A135" t="s">
        <v>1321</v>
      </c>
      <c r="B135" s="19">
        <v>15717000</v>
      </c>
      <c r="C135" s="19">
        <v>116000</v>
      </c>
      <c r="D135" s="19">
        <v>324000</v>
      </c>
      <c r="E135" s="19">
        <v>308000</v>
      </c>
      <c r="F135" s="19">
        <v>743000</v>
      </c>
      <c r="G135" s="19">
        <v>2607000</v>
      </c>
      <c r="H135" s="19">
        <v>5877000</v>
      </c>
      <c r="I135" s="19">
        <v>5697000</v>
      </c>
      <c r="J135" s="19">
        <v>1965000</v>
      </c>
      <c r="K135" s="19">
        <v>3596000</v>
      </c>
      <c r="L135" s="19">
        <v>19705000</v>
      </c>
      <c r="M135" s="19">
        <v>19941000</v>
      </c>
    </row>
    <row r="136" spans="1:47" x14ac:dyDescent="0.2">
      <c r="A136" t="s">
        <v>1322</v>
      </c>
      <c r="C136" s="19">
        <v>9000</v>
      </c>
      <c r="D136" s="19">
        <v>18000</v>
      </c>
      <c r="E136" s="19">
        <v>950000</v>
      </c>
      <c r="F136" s="19">
        <v>892000</v>
      </c>
      <c r="G136" s="19">
        <v>166000</v>
      </c>
    </row>
    <row r="137" spans="1:47" x14ac:dyDescent="0.2">
      <c r="A137" t="s">
        <v>1323</v>
      </c>
      <c r="B137" s="19">
        <v>15717000</v>
      </c>
      <c r="C137" s="19">
        <v>107000</v>
      </c>
      <c r="D137" s="19">
        <v>306000</v>
      </c>
      <c r="E137" s="19">
        <v>-642000</v>
      </c>
      <c r="F137" s="19">
        <v>743000</v>
      </c>
      <c r="G137" s="19">
        <v>2607000</v>
      </c>
      <c r="H137" s="19">
        <v>5877000</v>
      </c>
      <c r="I137" s="19">
        <v>5697000</v>
      </c>
      <c r="J137" s="19">
        <v>1965000</v>
      </c>
      <c r="K137" s="19">
        <v>3596000</v>
      </c>
      <c r="L137" s="19">
        <v>19705000</v>
      </c>
      <c r="M137" s="19">
        <v>19941000</v>
      </c>
    </row>
    <row r="138" spans="1:47" x14ac:dyDescent="0.2">
      <c r="A138" t="s">
        <v>1281</v>
      </c>
      <c r="B138" s="19">
        <v>-82636000</v>
      </c>
      <c r="C138" s="19">
        <v>-12933000</v>
      </c>
      <c r="D138" s="19">
        <v>-19118000</v>
      </c>
      <c r="E138" s="19">
        <v>-37934000</v>
      </c>
      <c r="F138" s="19">
        <v>-7932000</v>
      </c>
      <c r="G138" s="19">
        <v>-33364000</v>
      </c>
      <c r="H138" s="19">
        <v>-150523000</v>
      </c>
      <c r="I138" s="19">
        <v>-187452000</v>
      </c>
      <c r="J138" s="19">
        <v>-215672000</v>
      </c>
      <c r="K138" s="19">
        <v>130486000</v>
      </c>
      <c r="L138" s="19">
        <v>-138007000</v>
      </c>
      <c r="M138" s="19">
        <v>-119817000</v>
      </c>
    </row>
    <row r="139" spans="1:47" x14ac:dyDescent="0.2">
      <c r="A139" t="s">
        <v>1278</v>
      </c>
      <c r="B139" s="19">
        <v>-69765000</v>
      </c>
      <c r="C139" s="19">
        <v>-12521000</v>
      </c>
      <c r="D139" s="19">
        <v>-18624000</v>
      </c>
      <c r="E139" s="19">
        <v>-36909000</v>
      </c>
      <c r="F139" s="19">
        <v>-5193000</v>
      </c>
      <c r="G139" s="19">
        <v>-29734000</v>
      </c>
      <c r="H139" s="19">
        <v>-143192000</v>
      </c>
      <c r="I139" s="19">
        <v>-177173000</v>
      </c>
      <c r="J139" s="19">
        <v>-206089000</v>
      </c>
      <c r="K139" s="19">
        <v>142490000</v>
      </c>
      <c r="L139" s="19">
        <v>-120702000</v>
      </c>
      <c r="M139" s="19">
        <v>-108624000</v>
      </c>
    </row>
    <row r="140" spans="1:47" x14ac:dyDescent="0.2">
      <c r="A140" t="s">
        <v>1324</v>
      </c>
      <c r="B140" s="19">
        <v>12871000</v>
      </c>
      <c r="C140" s="19">
        <v>412000</v>
      </c>
      <c r="D140" s="19">
        <v>494000</v>
      </c>
      <c r="E140" s="19">
        <v>1025000</v>
      </c>
      <c r="F140" s="19">
        <v>2739000</v>
      </c>
      <c r="G140" s="19">
        <v>3630000</v>
      </c>
      <c r="H140" s="19">
        <v>7331000</v>
      </c>
      <c r="I140" s="19">
        <v>10279000</v>
      </c>
      <c r="J140" s="19">
        <v>9583000</v>
      </c>
      <c r="K140" s="19">
        <v>12004000</v>
      </c>
      <c r="L140" s="19">
        <v>17305000</v>
      </c>
      <c r="M140" s="19">
        <v>11193000</v>
      </c>
    </row>
    <row r="141" spans="1:47" x14ac:dyDescent="0.2">
      <c r="A141" t="s">
        <v>1325</v>
      </c>
      <c r="B141" s="19">
        <v>-73675000</v>
      </c>
      <c r="C141" s="19">
        <v>-12942000</v>
      </c>
      <c r="D141" s="19">
        <v>-19170000</v>
      </c>
      <c r="E141" s="19">
        <v>-33809000</v>
      </c>
      <c r="F141" s="19">
        <v>-10406000</v>
      </c>
      <c r="G141" s="19">
        <v>-36556000</v>
      </c>
      <c r="H141" s="19">
        <v>-145437000</v>
      </c>
      <c r="I141" s="19">
        <v>-180552000</v>
      </c>
      <c r="J141" s="19">
        <v>-211843000</v>
      </c>
      <c r="K141" s="19">
        <v>124341000</v>
      </c>
      <c r="L141" s="19">
        <v>-118674000</v>
      </c>
      <c r="M141" s="19">
        <v>-122695000</v>
      </c>
    </row>
    <row r="142" spans="1:47" x14ac:dyDescent="0.2">
      <c r="A142" t="s">
        <v>1326</v>
      </c>
      <c r="B142" s="19"/>
      <c r="C142" s="19">
        <v>-8000</v>
      </c>
      <c r="D142" s="19">
        <v>518000</v>
      </c>
      <c r="E142" s="19">
        <v>-649000</v>
      </c>
      <c r="F142" s="19">
        <v>-1536000</v>
      </c>
      <c r="G142" s="19"/>
      <c r="H142" s="19"/>
      <c r="I142" s="19"/>
      <c r="J142" s="19"/>
      <c r="K142" s="19"/>
      <c r="L142" s="19"/>
      <c r="M142" s="19"/>
    </row>
    <row r="143" spans="1:47" x14ac:dyDescent="0.2">
      <c r="A143" t="s">
        <v>1327</v>
      </c>
      <c r="B143" s="19">
        <v>-185000000</v>
      </c>
      <c r="C143" s="19">
        <v>-8000</v>
      </c>
      <c r="D143" s="19">
        <v>518000</v>
      </c>
      <c r="E143" s="19">
        <v>-649000</v>
      </c>
      <c r="F143" s="19">
        <v>-1536000</v>
      </c>
      <c r="G143" s="19">
        <v>-3493000000</v>
      </c>
      <c r="H143" s="19">
        <v>-1335000000</v>
      </c>
      <c r="I143" s="19">
        <v>1683000000</v>
      </c>
      <c r="J143" s="19">
        <v>1191000000</v>
      </c>
      <c r="K143" s="19">
        <v>1152000000</v>
      </c>
      <c r="L143" s="19">
        <v>-1185000000</v>
      </c>
      <c r="M143" s="19">
        <v>-16511000000</v>
      </c>
    </row>
    <row r="144" spans="1:47" x14ac:dyDescent="0.2">
      <c r="A144" s="46" t="s">
        <v>1412</v>
      </c>
      <c r="B144" s="19"/>
      <c r="C144" s="48">
        <f t="shared" ref="C144:AU144" si="45">IFERROR(C143/C$3,0)</f>
        <v>-3.5211794515010424E-3</v>
      </c>
      <c r="D144" s="48">
        <f t="shared" si="45"/>
        <v>3.9450995401943266E-2</v>
      </c>
      <c r="E144" s="48">
        <f t="shared" si="45"/>
        <v>-4.3965458210805775E-2</v>
      </c>
      <c r="F144" s="48">
        <f t="shared" si="45"/>
        <v>-2.2683956790579263E-2</v>
      </c>
      <c r="G144" s="48">
        <f t="shared" si="45"/>
        <v>-51.404816396432032</v>
      </c>
      <c r="H144" s="48">
        <f t="shared" si="45"/>
        <v>-35.803761677357997</v>
      </c>
      <c r="I144" s="48">
        <f t="shared" si="45"/>
        <v>35.088409578707427</v>
      </c>
      <c r="J144" s="48">
        <f t="shared" si="45"/>
        <v>36.758863112898815</v>
      </c>
      <c r="K144" s="48">
        <f t="shared" si="45"/>
        <v>2.4717882881351931</v>
      </c>
      <c r="L144" s="48">
        <f t="shared" si="45"/>
        <v>-14.681905565089259</v>
      </c>
      <c r="M144" s="48">
        <f t="shared" si="45"/>
        <v>-210.08200208873245</v>
      </c>
      <c r="N144" s="48">
        <f t="shared" si="45"/>
        <v>0</v>
      </c>
      <c r="O144" s="48">
        <f t="shared" si="45"/>
        <v>0</v>
      </c>
      <c r="P144" s="48">
        <f t="shared" si="45"/>
        <v>0</v>
      </c>
      <c r="Q144" s="48">
        <f t="shared" si="45"/>
        <v>0</v>
      </c>
      <c r="R144" s="48">
        <f t="shared" si="45"/>
        <v>0</v>
      </c>
      <c r="S144" s="48">
        <f t="shared" si="45"/>
        <v>0</v>
      </c>
      <c r="T144" s="48">
        <f t="shared" si="45"/>
        <v>0</v>
      </c>
      <c r="U144" s="48">
        <f t="shared" si="45"/>
        <v>0</v>
      </c>
      <c r="V144" s="48">
        <f t="shared" si="45"/>
        <v>0</v>
      </c>
      <c r="W144" s="48">
        <f t="shared" si="45"/>
        <v>0</v>
      </c>
      <c r="X144" s="48">
        <f t="shared" si="45"/>
        <v>0</v>
      </c>
      <c r="Y144" s="48">
        <f t="shared" si="45"/>
        <v>0</v>
      </c>
      <c r="Z144" s="48">
        <f t="shared" si="45"/>
        <v>0</v>
      </c>
      <c r="AA144" s="48">
        <f t="shared" si="45"/>
        <v>0</v>
      </c>
      <c r="AB144" s="48">
        <f t="shared" si="45"/>
        <v>0</v>
      </c>
      <c r="AC144" s="48">
        <f t="shared" si="45"/>
        <v>0</v>
      </c>
      <c r="AD144" s="48">
        <f t="shared" si="45"/>
        <v>0</v>
      </c>
      <c r="AE144" s="48">
        <f t="shared" si="45"/>
        <v>0</v>
      </c>
      <c r="AF144" s="48">
        <f t="shared" si="45"/>
        <v>0</v>
      </c>
      <c r="AG144" s="48">
        <f t="shared" si="45"/>
        <v>0</v>
      </c>
      <c r="AH144" s="48">
        <f t="shared" si="45"/>
        <v>0</v>
      </c>
      <c r="AI144" s="48">
        <f t="shared" si="45"/>
        <v>0</v>
      </c>
      <c r="AJ144" s="48">
        <f t="shared" si="45"/>
        <v>0</v>
      </c>
      <c r="AK144" s="48">
        <f t="shared" si="45"/>
        <v>0</v>
      </c>
      <c r="AL144" s="48">
        <f t="shared" si="45"/>
        <v>0</v>
      </c>
      <c r="AM144" s="48">
        <f t="shared" si="45"/>
        <v>0</v>
      </c>
      <c r="AN144" s="48">
        <f t="shared" si="45"/>
        <v>0</v>
      </c>
      <c r="AO144" s="48">
        <f t="shared" si="45"/>
        <v>0</v>
      </c>
      <c r="AP144" s="48">
        <f t="shared" si="45"/>
        <v>0</v>
      </c>
      <c r="AQ144" s="48">
        <f t="shared" si="45"/>
        <v>0</v>
      </c>
      <c r="AR144" s="48">
        <f t="shared" si="45"/>
        <v>0</v>
      </c>
      <c r="AS144" s="48">
        <f t="shared" si="45"/>
        <v>0</v>
      </c>
      <c r="AT144" s="48">
        <f t="shared" si="45"/>
        <v>0</v>
      </c>
      <c r="AU144" s="48">
        <f t="shared" si="45"/>
        <v>0</v>
      </c>
    </row>
    <row r="145" spans="1:47" x14ac:dyDescent="0.2">
      <c r="A145" t="s">
        <v>1329</v>
      </c>
      <c r="B145">
        <v>0.21</v>
      </c>
      <c r="C145">
        <v>0</v>
      </c>
      <c r="D145">
        <v>0.4</v>
      </c>
      <c r="E145">
        <v>0.13100000000000001</v>
      </c>
      <c r="F145">
        <v>0.4</v>
      </c>
      <c r="G145">
        <v>0.27</v>
      </c>
      <c r="H145">
        <v>4.0000000000000001E-3</v>
      </c>
      <c r="I145">
        <v>0.27</v>
      </c>
      <c r="J145">
        <v>2E-3</v>
      </c>
      <c r="K145">
        <v>8.1000000000000003E-2</v>
      </c>
      <c r="L145">
        <v>5.0000000000000001E-3</v>
      </c>
      <c r="M145">
        <v>0.21</v>
      </c>
    </row>
    <row r="146" spans="1:47" x14ac:dyDescent="0.2">
      <c r="A146" t="s">
        <v>1330</v>
      </c>
      <c r="B146" s="19">
        <v>-38850</v>
      </c>
      <c r="C146">
        <v>0</v>
      </c>
      <c r="D146" s="19">
        <v>207200</v>
      </c>
      <c r="E146" s="14">
        <v>-84705.149000000005</v>
      </c>
      <c r="F146" s="19">
        <v>-614400</v>
      </c>
      <c r="G146" s="19">
        <v>-943110</v>
      </c>
      <c r="H146" s="14">
        <v>-5321.02</v>
      </c>
      <c r="I146" s="19">
        <v>454410</v>
      </c>
      <c r="J146" s="14">
        <v>2893.9479999999999</v>
      </c>
      <c r="K146" s="14">
        <v>92792.759000000005</v>
      </c>
      <c r="L146" s="14">
        <v>-5644.6549999999997</v>
      </c>
      <c r="M146" s="19">
        <v>-3467310</v>
      </c>
    </row>
    <row r="148" spans="1:47" x14ac:dyDescent="0.2">
      <c r="A148" t="s">
        <v>1331</v>
      </c>
      <c r="B148">
        <v>-20997</v>
      </c>
      <c r="C148">
        <v>46387</v>
      </c>
      <c r="D148">
        <v>1516</v>
      </c>
      <c r="E148">
        <v>64777</v>
      </c>
      <c r="F148">
        <v>49951</v>
      </c>
      <c r="G148">
        <v>91431</v>
      </c>
      <c r="H148">
        <v>193661</v>
      </c>
      <c r="I148">
        <v>308978</v>
      </c>
      <c r="J148">
        <v>8011</v>
      </c>
      <c r="K148">
        <v>108582</v>
      </c>
      <c r="L148">
        <v>81847</v>
      </c>
      <c r="M148">
        <v>-20452</v>
      </c>
    </row>
    <row r="150" spans="1:47" ht="18" x14ac:dyDescent="0.2">
      <c r="A150" s="22" t="s">
        <v>1402</v>
      </c>
      <c r="B150">
        <v>-2538</v>
      </c>
      <c r="C150">
        <v>-281</v>
      </c>
      <c r="D150">
        <v>-853</v>
      </c>
      <c r="E150">
        <v>-5464</v>
      </c>
      <c r="F150">
        <v>-3121</v>
      </c>
      <c r="G150">
        <v>-3420</v>
      </c>
      <c r="H150">
        <v>-13878</v>
      </c>
      <c r="I150">
        <v>-6265</v>
      </c>
      <c r="J150">
        <v>-13285</v>
      </c>
      <c r="K150">
        <v>-13125</v>
      </c>
      <c r="L150">
        <v>-4077</v>
      </c>
      <c r="M150">
        <v>-3066</v>
      </c>
    </row>
    <row r="151" spans="1:47" x14ac:dyDescent="0.2">
      <c r="A151" s="46"/>
      <c r="B151" s="19"/>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row>
    <row r="152" spans="1:47" ht="18" x14ac:dyDescent="0.2">
      <c r="A152" s="23"/>
    </row>
    <row r="153" spans="1:47" ht="18" x14ac:dyDescent="0.2">
      <c r="A153" s="23"/>
    </row>
    <row r="154" spans="1:47" ht="18" x14ac:dyDescent="0.2">
      <c r="A154" s="23"/>
    </row>
    <row r="155" spans="1:47" ht="18" x14ac:dyDescent="0.2">
      <c r="A155" s="23"/>
    </row>
    <row r="156" spans="1:47" ht="18" x14ac:dyDescent="0.2">
      <c r="A156" s="23"/>
    </row>
    <row r="157" spans="1:47" ht="18" x14ac:dyDescent="0.2">
      <c r="A157" s="23"/>
    </row>
    <row r="158" spans="1:47" ht="18" x14ac:dyDescent="0.2">
      <c r="A158" s="23"/>
    </row>
    <row r="159" spans="1:47" ht="18" x14ac:dyDescent="0.2">
      <c r="A159" s="23"/>
    </row>
    <row r="160" spans="1:47" ht="18" x14ac:dyDescent="0.2">
      <c r="A160" s="23"/>
    </row>
    <row r="161" spans="1:1" ht="18" x14ac:dyDescent="0.2">
      <c r="A161" s="23"/>
    </row>
    <row r="162" spans="1:1" ht="18" x14ac:dyDescent="0.2">
      <c r="A162" s="22"/>
    </row>
    <row r="163" spans="1:1" ht="18" x14ac:dyDescent="0.2">
      <c r="A163" s="22"/>
    </row>
  </sheetData>
  <sortState xmlns:xlrd2="http://schemas.microsoft.com/office/spreadsheetml/2017/richdata2" columnSort="1" ref="C1:M64">
    <sortCondition ref="C1:M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88</vt:i4>
      </vt:variant>
    </vt:vector>
  </HeadingPairs>
  <TitlesOfParts>
    <vt:vector size="88" baseType="lpstr">
      <vt:lpstr>Sheet1</vt:lpstr>
      <vt:lpstr>Partnerships</vt:lpstr>
      <vt:lpstr>Initial Candidate</vt:lpstr>
      <vt:lpstr>Approvals</vt:lpstr>
      <vt:lpstr>Revenue</vt:lpstr>
      <vt:lpstr>R&amp;D</vt:lpstr>
      <vt:lpstr>Ablynx</vt:lpstr>
      <vt:lpstr>Aceragen</vt:lpstr>
      <vt:lpstr>bluebird</vt:lpstr>
      <vt:lpstr>Celgene</vt:lpstr>
      <vt:lpstr>Celgene v2</vt:lpstr>
      <vt:lpstr>Five Prime</vt:lpstr>
      <vt:lpstr>Genentech</vt:lpstr>
      <vt:lpstr>GenVec</vt:lpstr>
      <vt:lpstr>IGM</vt:lpstr>
      <vt:lpstr>Kite</vt:lpstr>
      <vt:lpstr>Medivation</vt:lpstr>
      <vt:lpstr>Millennium</vt:lpstr>
      <vt:lpstr>Morphic</vt:lpstr>
      <vt:lpstr>Morphosys</vt:lpstr>
      <vt:lpstr>Pharmacyclics</vt:lpstr>
      <vt:lpstr>Sage</vt:lpstr>
      <vt:lpstr>SeaGen</vt:lpstr>
      <vt:lpstr>SeaGen v2</vt:lpstr>
      <vt:lpstr>Spark</vt:lpstr>
      <vt:lpstr>Verve</vt:lpstr>
      <vt:lpstr>23andMe</vt:lpstr>
      <vt:lpstr>4D Mol</vt:lpstr>
      <vt:lpstr>AbCellera</vt:lpstr>
      <vt:lpstr>Absci</vt:lpstr>
      <vt:lpstr>Adaptimmune</vt:lpstr>
      <vt:lpstr>Agios</vt:lpstr>
      <vt:lpstr>Allogene</vt:lpstr>
      <vt:lpstr>Alnylam</vt:lpstr>
      <vt:lpstr>Amgen</vt:lpstr>
      <vt:lpstr>Anaptys</vt:lpstr>
      <vt:lpstr>argenx</vt:lpstr>
      <vt:lpstr>Arvinas</vt:lpstr>
      <vt:lpstr>Avidity</vt:lpstr>
      <vt:lpstr>Beam</vt:lpstr>
      <vt:lpstr>Bicycle</vt:lpstr>
      <vt:lpstr>Biogen</vt:lpstr>
      <vt:lpstr>BioNTech</vt:lpstr>
      <vt:lpstr>Black Diamond</vt:lpstr>
      <vt:lpstr>C4</vt:lpstr>
      <vt:lpstr>Caribou</vt:lpstr>
      <vt:lpstr>Cellectis</vt:lpstr>
      <vt:lpstr>CRISPR</vt:lpstr>
      <vt:lpstr>Denali</vt:lpstr>
      <vt:lpstr>Editas</vt:lpstr>
      <vt:lpstr>Exelixis</vt:lpstr>
      <vt:lpstr>Fate</vt:lpstr>
      <vt:lpstr>FogHorn</vt:lpstr>
      <vt:lpstr>Gilead</vt:lpstr>
      <vt:lpstr>Halozyme</vt:lpstr>
      <vt:lpstr>IDEAYA</vt:lpstr>
      <vt:lpstr>Incyte</vt:lpstr>
      <vt:lpstr>Intellia</vt:lpstr>
      <vt:lpstr>Ionis</vt:lpstr>
      <vt:lpstr>Kymera</vt:lpstr>
      <vt:lpstr>Legend</vt:lpstr>
      <vt:lpstr>Ligand</vt:lpstr>
      <vt:lpstr>Moderna</vt:lpstr>
      <vt:lpstr>Monte Rosa</vt:lpstr>
      <vt:lpstr>Mustang</vt:lpstr>
      <vt:lpstr>Myriad</vt:lpstr>
      <vt:lpstr>Nektar</vt:lpstr>
      <vt:lpstr>Nurix</vt:lpstr>
      <vt:lpstr>Precision Bio</vt:lpstr>
      <vt:lpstr>Prime</vt:lpstr>
      <vt:lpstr>Recursion</vt:lpstr>
      <vt:lpstr>Regeneron</vt:lpstr>
      <vt:lpstr>Regenxbio</vt:lpstr>
      <vt:lpstr>Relay</vt:lpstr>
      <vt:lpstr>Repare</vt:lpstr>
      <vt:lpstr>Revolution</vt:lpstr>
      <vt:lpstr>Sana</vt:lpstr>
      <vt:lpstr>Sangamo</vt:lpstr>
      <vt:lpstr>Schrodinger</vt:lpstr>
      <vt:lpstr>Summit</vt:lpstr>
      <vt:lpstr>Tango</vt:lpstr>
      <vt:lpstr>uniQure</vt:lpstr>
      <vt:lpstr>Vertex</vt:lpstr>
      <vt:lpstr>Vir</vt:lpstr>
      <vt:lpstr>Voyager</vt:lpstr>
      <vt:lpstr>Wave</vt:lpstr>
      <vt:lpstr>Xencor</vt:lpstr>
      <vt:lpstr>Zymeworks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Mackenzie Morehead</dc:creator>
  <cp:lastModifiedBy>Mackenzie Morehead</cp:lastModifiedBy>
  <dcterms:created xsi:type="dcterms:W3CDTF">2025-09-12T15:50:43Z</dcterms:created>
  <dcterms:modified xsi:type="dcterms:W3CDTF">2026-03-25T15:51:18Z</dcterms:modified>
</cp:coreProperties>
</file>